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Tatsu\Homepage\expacs\data\"/>
    </mc:Choice>
  </mc:AlternateContent>
  <bookViews>
    <workbookView xWindow="480" yWindow="30" windowWidth="8475" windowHeight="4725"/>
  </bookViews>
  <sheets>
    <sheet name="Main" sheetId="14" r:id="rId1"/>
    <sheet name="Update Log" sheetId="13" r:id="rId2"/>
    <sheet name="UpData" sheetId="29" state="hidden" r:id="rId3"/>
    <sheet name="Data" sheetId="11" state="hidden" r:id="rId4"/>
    <sheet name="Neutron" sheetId="7" state="hidden" r:id="rId5"/>
    <sheet name="Primary" sheetId="43" state="hidden" r:id="rId6"/>
    <sheet name="Secondary" sheetId="45" state="hidden" r:id="rId7"/>
    <sheet name="mu+" sheetId="24" state="hidden" r:id="rId8"/>
    <sheet name="mu-" sheetId="46" state="hidden" r:id="rId9"/>
    <sheet name="USAir" sheetId="42" state="hidden" r:id="rId10"/>
    <sheet name="MSIS" sheetId="49" state="hidden" r:id="rId11"/>
    <sheet name="Rc" sheetId="28" state="hidden" r:id="rId12"/>
    <sheet name="DailyW" sheetId="31" state="hidden" r:id="rId13"/>
    <sheet name="AnnualW" sheetId="27" state="hidden" r:id="rId14"/>
    <sheet name="DCC" sheetId="32" state="hidden" r:id="rId15"/>
    <sheet name="ED" sheetId="47" state="hidden" r:id="rId16"/>
    <sheet name="H10" sheetId="30" state="hidden" r:id="rId17"/>
    <sheet name="AirDose" sheetId="48" state="hidden" r:id="rId18"/>
    <sheet name="dEdxTable" sheetId="44" state="hidden" r:id="rId19"/>
    <sheet name="Ground" sheetId="4" state="hidden" r:id="rId20"/>
    <sheet name="Aircraft" sheetId="5" state="hidden" r:id="rId21"/>
  </sheets>
  <calcPr calcId="152511"/>
</workbook>
</file>

<file path=xl/calcChain.xml><?xml version="1.0" encoding="utf-8"?>
<calcChain xmlns="http://schemas.openxmlformats.org/spreadsheetml/2006/main">
  <c r="C88" i="13" l="1"/>
  <c r="C86" i="13" l="1"/>
  <c r="C84" i="13" l="1"/>
  <c r="C82" i="13" l="1"/>
  <c r="C80" i="13"/>
  <c r="C78" i="13"/>
  <c r="C76" i="13"/>
  <c r="C74" i="13"/>
  <c r="E81" i="46" l="1"/>
  <c r="D81" i="46"/>
  <c r="E80" i="46"/>
  <c r="D80" i="46"/>
  <c r="E79" i="46"/>
  <c r="D79" i="46"/>
  <c r="D78" i="46"/>
  <c r="E78" i="46" s="1"/>
  <c r="E77" i="46"/>
  <c r="D77" i="46"/>
  <c r="D76" i="46"/>
  <c r="E76" i="46" s="1"/>
  <c r="E75" i="46"/>
  <c r="D75" i="46"/>
  <c r="D74" i="46"/>
  <c r="E74" i="46" s="1"/>
  <c r="E73" i="46"/>
  <c r="D73" i="46"/>
  <c r="D72" i="46"/>
  <c r="E72" i="46" s="1"/>
  <c r="E71" i="46"/>
  <c r="D71" i="46"/>
  <c r="D70" i="46"/>
  <c r="E70" i="46" s="1"/>
  <c r="E69" i="46"/>
  <c r="D69" i="46"/>
  <c r="D68" i="46"/>
  <c r="E68" i="46" s="1"/>
  <c r="E67" i="46"/>
  <c r="D67" i="46"/>
  <c r="D66" i="46"/>
  <c r="E66" i="46" s="1"/>
  <c r="E65" i="46"/>
  <c r="D65" i="46"/>
  <c r="D64" i="46"/>
  <c r="E64" i="46" s="1"/>
  <c r="E63" i="46"/>
  <c r="D63" i="46"/>
  <c r="E62" i="46"/>
  <c r="D62" i="46"/>
  <c r="E61" i="46"/>
  <c r="D61" i="46"/>
  <c r="D60" i="46"/>
  <c r="E60" i="46" s="1"/>
  <c r="E59" i="46"/>
  <c r="D59" i="46"/>
  <c r="D58" i="46"/>
  <c r="E58" i="46" s="1"/>
  <c r="E57" i="46"/>
  <c r="D57" i="46"/>
  <c r="D56" i="46"/>
  <c r="E56" i="46" s="1"/>
  <c r="E55" i="46"/>
  <c r="D55" i="46"/>
  <c r="D54" i="46"/>
  <c r="E54" i="46" s="1"/>
  <c r="E53" i="46"/>
  <c r="D53" i="46"/>
  <c r="D52" i="46"/>
  <c r="E52" i="46" s="1"/>
  <c r="E51" i="46"/>
  <c r="D51" i="46"/>
  <c r="D50" i="46"/>
  <c r="E50" i="46" s="1"/>
  <c r="E49" i="46"/>
  <c r="D49" i="46"/>
  <c r="D48" i="46"/>
  <c r="E48" i="46" s="1"/>
  <c r="E47" i="46"/>
  <c r="D47" i="46"/>
  <c r="D46" i="46"/>
  <c r="E46" i="46" s="1"/>
  <c r="E45" i="46"/>
  <c r="D45" i="46"/>
  <c r="E44" i="46"/>
  <c r="D44" i="46"/>
  <c r="E43" i="46"/>
  <c r="D43" i="46"/>
  <c r="D42" i="46"/>
  <c r="E42" i="46" s="1"/>
  <c r="E41" i="46"/>
  <c r="D41" i="46"/>
  <c r="D40" i="46"/>
  <c r="E40" i="46" s="1"/>
  <c r="E39" i="46"/>
  <c r="D39" i="46"/>
  <c r="E38" i="46"/>
  <c r="D38" i="46"/>
  <c r="E37" i="46"/>
  <c r="D37" i="46"/>
  <c r="E36" i="46"/>
  <c r="D36" i="46"/>
  <c r="E35" i="46"/>
  <c r="D35" i="46"/>
  <c r="E34" i="46"/>
  <c r="D34" i="46"/>
  <c r="E33" i="46"/>
  <c r="D33" i="46"/>
  <c r="D32" i="46"/>
  <c r="E32" i="46" s="1"/>
  <c r="E31" i="46"/>
  <c r="D31" i="46"/>
  <c r="D30" i="46"/>
  <c r="E30" i="46" s="1"/>
  <c r="E29" i="46"/>
  <c r="D29" i="46"/>
  <c r="E28" i="46"/>
  <c r="D28" i="46"/>
  <c r="E27" i="46"/>
  <c r="D27" i="46"/>
  <c r="D26" i="46"/>
  <c r="E26" i="46" s="1"/>
  <c r="E25" i="46"/>
  <c r="D25" i="46"/>
  <c r="D24" i="46"/>
  <c r="E24" i="46" s="1"/>
  <c r="E23" i="46"/>
  <c r="D23" i="46"/>
  <c r="D22" i="46"/>
  <c r="E22" i="46" s="1"/>
  <c r="E21" i="46"/>
  <c r="D21" i="46"/>
  <c r="D20" i="46"/>
  <c r="E20" i="46" s="1"/>
  <c r="E19" i="46"/>
  <c r="D19" i="46"/>
  <c r="D18" i="46"/>
  <c r="E18" i="46" s="1"/>
  <c r="E17" i="46"/>
  <c r="D17" i="46"/>
  <c r="D16" i="46"/>
  <c r="E16" i="46" s="1"/>
  <c r="E15" i="46"/>
  <c r="D15" i="46"/>
  <c r="D14" i="46"/>
  <c r="E14" i="46" s="1"/>
  <c r="E13" i="46"/>
  <c r="D13" i="46"/>
  <c r="E12" i="46"/>
  <c r="D12" i="46"/>
  <c r="E11" i="46"/>
  <c r="D11" i="46"/>
  <c r="D10" i="46"/>
  <c r="E10" i="46" s="1"/>
  <c r="E9" i="46"/>
  <c r="D9" i="46"/>
  <c r="D8" i="46"/>
  <c r="E8" i="46" s="1"/>
  <c r="E7" i="46"/>
  <c r="D7" i="46"/>
  <c r="E6" i="46"/>
  <c r="D6" i="46"/>
  <c r="E5" i="46"/>
  <c r="D5" i="46"/>
  <c r="E4" i="46"/>
  <c r="D4" i="46"/>
  <c r="E3" i="46"/>
  <c r="D3" i="46"/>
  <c r="D3" i="24"/>
  <c r="E3" i="24" s="1"/>
  <c r="D4" i="24"/>
  <c r="E4" i="24"/>
  <c r="D5" i="24"/>
  <c r="E5" i="24" s="1"/>
  <c r="D6" i="24"/>
  <c r="E6" i="24"/>
  <c r="D7" i="24"/>
  <c r="E7" i="24" s="1"/>
  <c r="D8" i="24"/>
  <c r="E8" i="24"/>
  <c r="D9" i="24"/>
  <c r="E9" i="24" s="1"/>
  <c r="D10" i="24"/>
  <c r="E10" i="24"/>
  <c r="D11" i="24"/>
  <c r="E11" i="24" s="1"/>
  <c r="D12" i="24"/>
  <c r="E12" i="24"/>
  <c r="D13" i="24"/>
  <c r="E13" i="24" s="1"/>
  <c r="D14" i="24"/>
  <c r="E14" i="24"/>
  <c r="D15" i="24"/>
  <c r="E15" i="24" s="1"/>
  <c r="D16" i="24"/>
  <c r="E16" i="24"/>
  <c r="D17" i="24"/>
  <c r="E17" i="24" s="1"/>
  <c r="D18" i="24"/>
  <c r="E18" i="24"/>
  <c r="D19" i="24"/>
  <c r="E19" i="24" s="1"/>
  <c r="D20" i="24"/>
  <c r="E20" i="24"/>
  <c r="D21" i="24"/>
  <c r="E21" i="24" s="1"/>
  <c r="D22" i="24"/>
  <c r="E22" i="24"/>
  <c r="D23" i="24"/>
  <c r="E23" i="24" s="1"/>
  <c r="D24" i="24"/>
  <c r="E24" i="24"/>
  <c r="D25" i="24"/>
  <c r="E25" i="24" s="1"/>
  <c r="D26" i="24"/>
  <c r="E26" i="24"/>
  <c r="D27" i="24"/>
  <c r="E27" i="24" s="1"/>
  <c r="D28" i="24"/>
  <c r="E28" i="24"/>
  <c r="D29" i="24"/>
  <c r="E29" i="24" s="1"/>
  <c r="D30" i="24"/>
  <c r="E30" i="24"/>
  <c r="D31" i="24"/>
  <c r="E31" i="24" s="1"/>
  <c r="D32" i="24"/>
  <c r="E32" i="24"/>
  <c r="D33" i="24"/>
  <c r="E33" i="24" s="1"/>
  <c r="D34" i="24"/>
  <c r="E34" i="24"/>
  <c r="D35" i="24"/>
  <c r="E35" i="24" s="1"/>
  <c r="D36" i="24"/>
  <c r="E36" i="24"/>
  <c r="D37" i="24"/>
  <c r="E37" i="24" s="1"/>
  <c r="D38" i="24"/>
  <c r="E38" i="24"/>
  <c r="D39" i="24"/>
  <c r="E39" i="24" s="1"/>
  <c r="D40" i="24"/>
  <c r="E40" i="24"/>
  <c r="D41" i="24"/>
  <c r="E41" i="24" s="1"/>
  <c r="D42" i="24"/>
  <c r="E42" i="24"/>
  <c r="D43" i="24"/>
  <c r="E43" i="24" s="1"/>
  <c r="D44" i="24"/>
  <c r="E44" i="24"/>
  <c r="D45" i="24"/>
  <c r="E45" i="24" s="1"/>
  <c r="D46" i="24"/>
  <c r="E46" i="24"/>
  <c r="D47" i="24"/>
  <c r="E47" i="24" s="1"/>
  <c r="D48" i="24"/>
  <c r="E48" i="24"/>
  <c r="D49" i="24"/>
  <c r="E49" i="24" s="1"/>
  <c r="D50" i="24"/>
  <c r="E50" i="24"/>
  <c r="D51" i="24"/>
  <c r="E51" i="24" s="1"/>
  <c r="D52" i="24"/>
  <c r="E52" i="24"/>
  <c r="D53" i="24"/>
  <c r="E53" i="24" s="1"/>
  <c r="D54" i="24"/>
  <c r="E54" i="24"/>
  <c r="D55" i="24"/>
  <c r="E55" i="24" s="1"/>
  <c r="D56" i="24"/>
  <c r="E56" i="24"/>
  <c r="D57" i="24"/>
  <c r="E57" i="24" s="1"/>
  <c r="D58" i="24"/>
  <c r="E58" i="24"/>
  <c r="D59" i="24"/>
  <c r="E59" i="24" s="1"/>
  <c r="D60" i="24"/>
  <c r="E60" i="24"/>
  <c r="D61" i="24"/>
  <c r="E61" i="24" s="1"/>
  <c r="D62" i="24"/>
  <c r="E62" i="24"/>
  <c r="D63" i="24"/>
  <c r="E63" i="24" s="1"/>
  <c r="D64" i="24"/>
  <c r="E64" i="24"/>
  <c r="D65" i="24"/>
  <c r="E65" i="24" s="1"/>
  <c r="D66" i="24"/>
  <c r="E66" i="24"/>
  <c r="D67" i="24"/>
  <c r="E67" i="24" s="1"/>
  <c r="D68" i="24"/>
  <c r="E68" i="24"/>
  <c r="D69" i="24"/>
  <c r="E69" i="24" s="1"/>
  <c r="D70" i="24"/>
  <c r="E70" i="24"/>
  <c r="D71" i="24"/>
  <c r="E71" i="24" s="1"/>
  <c r="D72" i="24"/>
  <c r="E72" i="24"/>
  <c r="D73" i="24"/>
  <c r="E73" i="24" s="1"/>
  <c r="D74" i="24"/>
  <c r="E74" i="24"/>
  <c r="D75" i="24"/>
  <c r="E75" i="24" s="1"/>
  <c r="D76" i="24"/>
  <c r="E76" i="24"/>
  <c r="D77" i="24"/>
  <c r="E77" i="24" s="1"/>
  <c r="D78" i="24"/>
  <c r="E78" i="24"/>
  <c r="D79" i="24"/>
  <c r="E79" i="24" s="1"/>
  <c r="D80" i="24"/>
  <c r="E80" i="24"/>
  <c r="D81" i="24"/>
  <c r="E81" i="24" s="1"/>
  <c r="D681" i="43"/>
  <c r="D682" i="43"/>
  <c r="D683" i="43"/>
  <c r="D684" i="43"/>
  <c r="D685" i="43"/>
  <c r="D686" i="43"/>
  <c r="D687" i="43"/>
  <c r="D688" i="43"/>
  <c r="D689" i="43"/>
  <c r="D690" i="43"/>
  <c r="D691" i="43"/>
  <c r="D692" i="43"/>
  <c r="D693" i="43"/>
  <c r="D694" i="43"/>
  <c r="D695" i="43"/>
  <c r="D696" i="43"/>
  <c r="D697" i="43"/>
  <c r="D698" i="43"/>
  <c r="D699" i="43"/>
  <c r="D700" i="43"/>
  <c r="D701" i="43"/>
  <c r="D702" i="43"/>
  <c r="D703" i="43"/>
  <c r="D704" i="43"/>
  <c r="D705" i="43"/>
  <c r="D706" i="43"/>
  <c r="D707" i="43"/>
  <c r="D708" i="43"/>
  <c r="D709" i="43"/>
  <c r="D710" i="43"/>
  <c r="D711" i="43"/>
  <c r="D712" i="43"/>
  <c r="D713" i="43"/>
  <c r="D714" i="43"/>
  <c r="D715" i="43"/>
  <c r="D716" i="43"/>
  <c r="D717" i="43"/>
  <c r="D718" i="43"/>
  <c r="D719" i="43"/>
  <c r="D720" i="43"/>
  <c r="D721" i="43"/>
  <c r="D722" i="43"/>
  <c r="D723" i="43"/>
  <c r="D724" i="43"/>
  <c r="D725" i="43"/>
  <c r="D726" i="43"/>
  <c r="D727" i="43"/>
  <c r="D728" i="43"/>
  <c r="D729" i="43"/>
  <c r="D730" i="43"/>
  <c r="D731" i="43"/>
  <c r="D732" i="43"/>
  <c r="D733" i="43"/>
  <c r="D734" i="43"/>
  <c r="D735" i="43"/>
  <c r="D736" i="43"/>
  <c r="D737" i="43"/>
  <c r="D738" i="43"/>
  <c r="D739" i="43"/>
  <c r="D740" i="43"/>
  <c r="D741" i="43"/>
  <c r="D742" i="43"/>
  <c r="D743" i="43"/>
  <c r="D744" i="43"/>
  <c r="D745" i="43"/>
  <c r="D746" i="43"/>
  <c r="D747" i="43"/>
  <c r="D748" i="43"/>
  <c r="D749" i="43"/>
  <c r="D750" i="43"/>
  <c r="D751" i="43"/>
  <c r="D752" i="43"/>
  <c r="D753" i="43"/>
  <c r="D754" i="43"/>
  <c r="D755" i="43"/>
  <c r="D756" i="43"/>
  <c r="D757" i="43"/>
  <c r="D758" i="43"/>
  <c r="D759" i="43"/>
  <c r="D420" i="43"/>
  <c r="D421" i="43"/>
  <c r="D422" i="43"/>
  <c r="D423" i="43"/>
  <c r="D424" i="43"/>
  <c r="D425" i="43"/>
  <c r="D426" i="43"/>
  <c r="D427" i="43"/>
  <c r="D428" i="43"/>
  <c r="D429" i="43"/>
  <c r="D430" i="43"/>
  <c r="D431" i="43"/>
  <c r="D432" i="43"/>
  <c r="D433" i="43"/>
  <c r="D434" i="43"/>
  <c r="D435" i="43"/>
  <c r="D436" i="43"/>
  <c r="D437" i="43"/>
  <c r="D438" i="43"/>
  <c r="D439" i="43"/>
  <c r="D440" i="43"/>
  <c r="D441" i="43"/>
  <c r="D442" i="43"/>
  <c r="D443" i="43"/>
  <c r="D444" i="43"/>
  <c r="D445" i="43"/>
  <c r="D446" i="43"/>
  <c r="D447" i="43"/>
  <c r="D448" i="43"/>
  <c r="D449" i="43"/>
  <c r="D450" i="43"/>
  <c r="D451" i="43"/>
  <c r="D452" i="43"/>
  <c r="D453" i="43"/>
  <c r="D454" i="43"/>
  <c r="D455" i="43"/>
  <c r="D456" i="43"/>
  <c r="D457" i="43"/>
  <c r="D458" i="43"/>
  <c r="D459" i="43"/>
  <c r="D460" i="43"/>
  <c r="D461" i="43"/>
  <c r="D462" i="43"/>
  <c r="D463" i="43"/>
  <c r="D464" i="43"/>
  <c r="D465" i="43"/>
  <c r="D466" i="43"/>
  <c r="D467" i="43"/>
  <c r="D468" i="43"/>
  <c r="D469" i="43"/>
  <c r="D470" i="43"/>
  <c r="D471" i="43"/>
  <c r="D472" i="43"/>
  <c r="D473" i="43"/>
  <c r="D474" i="43"/>
  <c r="D475" i="43"/>
  <c r="D476" i="43"/>
  <c r="D477" i="43"/>
  <c r="D478" i="43"/>
  <c r="D479" i="43"/>
  <c r="D480" i="43"/>
  <c r="D481" i="43"/>
  <c r="D482" i="43"/>
  <c r="D483" i="43"/>
  <c r="D484" i="43"/>
  <c r="D485" i="43"/>
  <c r="D486" i="43"/>
  <c r="D487" i="43"/>
  <c r="D488" i="43"/>
  <c r="D489" i="43"/>
  <c r="D490" i="43"/>
  <c r="D491" i="43"/>
  <c r="D492" i="43"/>
  <c r="D493" i="43"/>
  <c r="D494" i="43"/>
  <c r="D495" i="43"/>
  <c r="D496" i="43"/>
  <c r="D497" i="43"/>
  <c r="D498" i="43"/>
  <c r="D506" i="43"/>
  <c r="D507" i="43"/>
  <c r="D508" i="43"/>
  <c r="D509" i="43"/>
  <c r="D510" i="43"/>
  <c r="D511" i="43"/>
  <c r="D512" i="43"/>
  <c r="D513" i="43"/>
  <c r="D514" i="43"/>
  <c r="D515" i="43"/>
  <c r="D516" i="43"/>
  <c r="D517" i="43"/>
  <c r="D518" i="43"/>
  <c r="D519" i="43"/>
  <c r="D520" i="43"/>
  <c r="D521" i="43"/>
  <c r="D522" i="43"/>
  <c r="D523" i="43"/>
  <c r="D524" i="43"/>
  <c r="D525" i="43"/>
  <c r="D526" i="43"/>
  <c r="D527" i="43"/>
  <c r="D528" i="43"/>
  <c r="D529" i="43"/>
  <c r="D530" i="43"/>
  <c r="D531" i="43"/>
  <c r="D532" i="43"/>
  <c r="D533" i="43"/>
  <c r="D534" i="43"/>
  <c r="D535" i="43"/>
  <c r="D536" i="43"/>
  <c r="D537" i="43"/>
  <c r="D538" i="43"/>
  <c r="D539" i="43"/>
  <c r="D540" i="43"/>
  <c r="D541" i="43"/>
  <c r="D542" i="43"/>
  <c r="D543" i="43"/>
  <c r="D544" i="43"/>
  <c r="D545" i="43"/>
  <c r="D546" i="43"/>
  <c r="D547" i="43"/>
  <c r="D548" i="43"/>
  <c r="D549" i="43"/>
  <c r="D550" i="43"/>
  <c r="D551" i="43"/>
  <c r="D552" i="43"/>
  <c r="D553" i="43"/>
  <c r="D554" i="43"/>
  <c r="D555" i="43"/>
  <c r="D556" i="43"/>
  <c r="D557" i="43"/>
  <c r="D558" i="43"/>
  <c r="D559" i="43"/>
  <c r="D560" i="43"/>
  <c r="D561" i="43"/>
  <c r="D562" i="43"/>
  <c r="D563" i="43"/>
  <c r="D564" i="43"/>
  <c r="D565" i="43"/>
  <c r="D566" i="43"/>
  <c r="D567" i="43"/>
  <c r="D568" i="43"/>
  <c r="D569" i="43"/>
  <c r="D570" i="43"/>
  <c r="D571" i="43"/>
  <c r="D572" i="43"/>
  <c r="D573" i="43"/>
  <c r="D574" i="43"/>
  <c r="D575" i="43"/>
  <c r="D576" i="43"/>
  <c r="D577" i="43"/>
  <c r="D578" i="43"/>
  <c r="D579" i="43"/>
  <c r="D580" i="43"/>
  <c r="D581" i="43"/>
  <c r="D582" i="43"/>
  <c r="D583" i="43"/>
  <c r="D584" i="43"/>
  <c r="E99" i="45"/>
  <c r="E100" i="45"/>
  <c r="E101" i="45"/>
  <c r="E102" i="45"/>
  <c r="E103" i="45"/>
  <c r="E104" i="45"/>
  <c r="E105" i="45"/>
  <c r="E106" i="45"/>
  <c r="E107" i="45"/>
  <c r="E108" i="45"/>
  <c r="E109" i="45"/>
  <c r="E110" i="45"/>
  <c r="E111" i="45"/>
  <c r="E112" i="45"/>
  <c r="E113" i="45"/>
  <c r="E114" i="45"/>
  <c r="E115" i="45"/>
  <c r="E116" i="45"/>
  <c r="E117" i="45"/>
  <c r="E118" i="45"/>
  <c r="E119" i="45"/>
  <c r="E120" i="45"/>
  <c r="E121" i="45"/>
  <c r="E122" i="45"/>
  <c r="E123" i="45"/>
  <c r="E124" i="45"/>
  <c r="E125" i="45"/>
  <c r="E126" i="45"/>
  <c r="E127" i="45"/>
  <c r="E128" i="45"/>
  <c r="E129" i="45"/>
  <c r="E130" i="45"/>
  <c r="E131" i="45"/>
  <c r="E132" i="45"/>
  <c r="E133" i="45"/>
  <c r="E134" i="45"/>
  <c r="E135" i="45"/>
  <c r="E136" i="45"/>
  <c r="E137" i="45"/>
  <c r="E138" i="45"/>
  <c r="E139" i="45"/>
  <c r="E140" i="45"/>
  <c r="E141" i="45"/>
  <c r="E142" i="45"/>
  <c r="E143" i="45"/>
  <c r="E144" i="45"/>
  <c r="E145" i="45"/>
  <c r="E146" i="45"/>
  <c r="E147" i="45"/>
  <c r="E148" i="45"/>
  <c r="E149" i="45"/>
  <c r="E150" i="45"/>
  <c r="E151" i="45"/>
  <c r="E152" i="45"/>
  <c r="E153" i="45"/>
  <c r="E154" i="45"/>
  <c r="E155" i="45"/>
  <c r="E156" i="45"/>
  <c r="E157" i="45"/>
  <c r="E158" i="45"/>
  <c r="E159" i="45"/>
  <c r="E160" i="45"/>
  <c r="E161" i="45"/>
  <c r="E162" i="45"/>
  <c r="E163" i="45"/>
  <c r="E164" i="45"/>
  <c r="E165" i="45"/>
  <c r="E166" i="45"/>
  <c r="E167" i="45"/>
  <c r="E168" i="45"/>
  <c r="E169" i="45"/>
  <c r="E170" i="45"/>
  <c r="E171" i="45"/>
  <c r="E172" i="45"/>
  <c r="E173" i="45"/>
  <c r="E174" i="45"/>
  <c r="E175" i="45"/>
  <c r="E176" i="45"/>
  <c r="E177" i="45"/>
  <c r="E14" i="45"/>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90" i="45"/>
  <c r="E91" i="45"/>
  <c r="E92" i="45"/>
  <c r="D599" i="43"/>
  <c r="D600" i="43"/>
  <c r="D601" i="43"/>
  <c r="D602" i="43"/>
  <c r="D603" i="43"/>
  <c r="D604" i="43"/>
  <c r="D605" i="43"/>
  <c r="D606" i="43"/>
  <c r="D607" i="43"/>
  <c r="D608" i="43"/>
  <c r="D609" i="43"/>
  <c r="D610" i="43"/>
  <c r="D611" i="43"/>
  <c r="D612" i="43"/>
  <c r="D613" i="43"/>
  <c r="D614" i="43"/>
  <c r="D615" i="43"/>
  <c r="D616" i="43"/>
  <c r="D617" i="43"/>
  <c r="D618" i="43"/>
  <c r="D619" i="43"/>
  <c r="D620" i="43"/>
  <c r="D621" i="43"/>
  <c r="D622" i="43"/>
  <c r="D623" i="43"/>
  <c r="D624" i="43"/>
  <c r="D625" i="43"/>
  <c r="D626" i="43"/>
  <c r="D627" i="43"/>
  <c r="D628" i="43"/>
  <c r="D629" i="43"/>
  <c r="D630" i="43"/>
  <c r="D631" i="43"/>
  <c r="D632" i="43"/>
  <c r="D633" i="43"/>
  <c r="D634" i="43"/>
  <c r="D635" i="43"/>
  <c r="D636" i="43"/>
  <c r="D637" i="43"/>
  <c r="D638" i="43"/>
  <c r="D639" i="43"/>
  <c r="D640" i="43"/>
  <c r="D641" i="43"/>
  <c r="D642" i="43"/>
  <c r="D643" i="43"/>
  <c r="D644" i="43"/>
  <c r="D645" i="43"/>
  <c r="D646" i="43"/>
  <c r="D647" i="43"/>
  <c r="D648" i="43"/>
  <c r="D649" i="43"/>
  <c r="D650" i="43"/>
  <c r="D651" i="43"/>
  <c r="D652" i="43"/>
  <c r="D653" i="43"/>
  <c r="D654" i="43"/>
  <c r="D655" i="43"/>
  <c r="D656" i="43"/>
  <c r="D657" i="43"/>
  <c r="D658" i="43"/>
  <c r="D659" i="43"/>
  <c r="D660" i="43"/>
  <c r="D661" i="43"/>
  <c r="D662" i="43"/>
  <c r="D663" i="43"/>
  <c r="D664" i="43"/>
  <c r="D665" i="43"/>
  <c r="D666" i="43"/>
  <c r="D667" i="43"/>
  <c r="D668" i="43"/>
  <c r="D669" i="43"/>
  <c r="D670" i="43"/>
  <c r="D671" i="43"/>
  <c r="D672" i="43"/>
  <c r="D673" i="43"/>
  <c r="D674" i="43"/>
  <c r="D675" i="43"/>
  <c r="D676" i="43"/>
  <c r="D677" i="43"/>
  <c r="D338" i="43"/>
  <c r="D339" i="43"/>
  <c r="D340" i="43"/>
  <c r="D341" i="43"/>
  <c r="D342" i="43"/>
  <c r="D343" i="43"/>
  <c r="D344" i="43"/>
  <c r="D345" i="43"/>
  <c r="D346" i="43"/>
  <c r="D347" i="43"/>
  <c r="D348" i="43"/>
  <c r="D349" i="43"/>
  <c r="D350" i="43"/>
  <c r="D351" i="43"/>
  <c r="D352" i="43"/>
  <c r="D353" i="43"/>
  <c r="D354" i="43"/>
  <c r="D355" i="43"/>
  <c r="D356" i="43"/>
  <c r="D357" i="43"/>
  <c r="D358" i="43"/>
  <c r="D359" i="43"/>
  <c r="D360" i="43"/>
  <c r="D361" i="43"/>
  <c r="D362" i="43"/>
  <c r="D363" i="43"/>
  <c r="D364" i="43"/>
  <c r="D365" i="43"/>
  <c r="D366" i="43"/>
  <c r="D367" i="43"/>
  <c r="D368" i="43"/>
  <c r="D369" i="43"/>
  <c r="D370" i="43"/>
  <c r="D371" i="43"/>
  <c r="D372" i="43"/>
  <c r="D373" i="43"/>
  <c r="D374" i="43"/>
  <c r="D375" i="43"/>
  <c r="D376" i="43"/>
  <c r="D377" i="43"/>
  <c r="D378" i="43"/>
  <c r="D379" i="43"/>
  <c r="D380" i="43"/>
  <c r="D381" i="43"/>
  <c r="D382" i="43"/>
  <c r="D383" i="43"/>
  <c r="D384" i="43"/>
  <c r="D385" i="43"/>
  <c r="D386" i="43"/>
  <c r="D387" i="43"/>
  <c r="D388" i="43"/>
  <c r="D389" i="43"/>
  <c r="D390" i="43"/>
  <c r="D391" i="43"/>
  <c r="D392" i="43"/>
  <c r="D393" i="43"/>
  <c r="D394" i="43"/>
  <c r="D395" i="43"/>
  <c r="D396" i="43"/>
  <c r="D397" i="43"/>
  <c r="D398" i="43"/>
  <c r="D399" i="43"/>
  <c r="D400" i="43"/>
  <c r="D401" i="43"/>
  <c r="D402" i="43"/>
  <c r="D403" i="43"/>
  <c r="D404" i="43"/>
  <c r="D405" i="43"/>
  <c r="D406" i="43"/>
  <c r="D407" i="43"/>
  <c r="D408" i="43"/>
  <c r="D409" i="43"/>
  <c r="D410" i="43"/>
  <c r="D411" i="43"/>
  <c r="D412" i="43"/>
  <c r="D413" i="43"/>
  <c r="D414" i="43"/>
  <c r="D415" i="43"/>
  <c r="D416" i="43"/>
  <c r="D256" i="43"/>
  <c r="D257" i="43"/>
  <c r="D258" i="43"/>
  <c r="D259" i="43"/>
  <c r="D260" i="43"/>
  <c r="D261" i="43"/>
  <c r="D262" i="43"/>
  <c r="D263" i="43"/>
  <c r="D264" i="43"/>
  <c r="D265" i="43"/>
  <c r="D266" i="43"/>
  <c r="D267" i="43"/>
  <c r="D268" i="43"/>
  <c r="D269" i="43"/>
  <c r="D270" i="43"/>
  <c r="D271" i="43"/>
  <c r="D272" i="43"/>
  <c r="D273" i="43"/>
  <c r="D274" i="43"/>
  <c r="D275" i="43"/>
  <c r="D276" i="43"/>
  <c r="D277" i="43"/>
  <c r="D278" i="43"/>
  <c r="D279" i="43"/>
  <c r="D280" i="43"/>
  <c r="D281" i="43"/>
  <c r="D282" i="43"/>
  <c r="D283" i="43"/>
  <c r="D284" i="43"/>
  <c r="D285" i="43"/>
  <c r="D286" i="43"/>
  <c r="D287" i="43"/>
  <c r="D288" i="43"/>
  <c r="D289" i="43"/>
  <c r="D290" i="43"/>
  <c r="D291" i="43"/>
  <c r="D292" i="43"/>
  <c r="D293" i="43"/>
  <c r="D294" i="43"/>
  <c r="D295" i="43"/>
  <c r="D296" i="43"/>
  <c r="D297" i="43"/>
  <c r="D298" i="43"/>
  <c r="D299" i="43"/>
  <c r="D300" i="43"/>
  <c r="D301" i="43"/>
  <c r="D302" i="43"/>
  <c r="D303" i="43"/>
  <c r="D304" i="43"/>
  <c r="D305" i="43"/>
  <c r="D306" i="43"/>
  <c r="D307" i="43"/>
  <c r="D308" i="43"/>
  <c r="D309" i="43"/>
  <c r="D310" i="43"/>
  <c r="D311" i="43"/>
  <c r="D312" i="43"/>
  <c r="D313" i="43"/>
  <c r="D314" i="43"/>
  <c r="D315" i="43"/>
  <c r="D316" i="43"/>
  <c r="D317" i="43"/>
  <c r="D318" i="43"/>
  <c r="D319" i="43"/>
  <c r="D320" i="43"/>
  <c r="D321" i="43"/>
  <c r="D322" i="43"/>
  <c r="D323" i="43"/>
  <c r="D324" i="43"/>
  <c r="D325" i="43"/>
  <c r="D326" i="43"/>
  <c r="D327" i="43"/>
  <c r="D328" i="43"/>
  <c r="D329" i="43"/>
  <c r="D330" i="43"/>
  <c r="D331" i="43"/>
  <c r="D332" i="43"/>
  <c r="D333" i="43"/>
  <c r="D334" i="43"/>
  <c r="D69" i="43"/>
  <c r="D233" i="43" s="1"/>
  <c r="D70" i="43"/>
  <c r="D234" i="43" s="1"/>
  <c r="D71" i="43"/>
  <c r="D235" i="43" s="1"/>
  <c r="D72" i="43"/>
  <c r="D236" i="43" s="1"/>
  <c r="D73" i="43"/>
  <c r="D237" i="43" s="1"/>
  <c r="D74" i="43"/>
  <c r="D238" i="43" s="1"/>
  <c r="D75" i="43"/>
  <c r="D239" i="43" s="1"/>
  <c r="D76" i="43"/>
  <c r="D240" i="43" s="1"/>
  <c r="D77" i="43"/>
  <c r="D241" i="43" s="1"/>
  <c r="D78" i="43"/>
  <c r="D242" i="43" s="1"/>
  <c r="D79" i="43"/>
  <c r="D243" i="43" s="1"/>
  <c r="D80" i="43"/>
  <c r="D244" i="43" s="1"/>
  <c r="D81" i="43"/>
  <c r="D245" i="43" s="1"/>
  <c r="D82" i="43"/>
  <c r="D246" i="43" s="1"/>
  <c r="D83" i="43"/>
  <c r="D247" i="43" s="1"/>
  <c r="D84" i="43"/>
  <c r="D166" i="43" s="1"/>
  <c r="D85" i="43"/>
  <c r="D249" i="43" s="1"/>
  <c r="D86" i="43"/>
  <c r="D250" i="43" s="1"/>
  <c r="D87" i="43"/>
  <c r="D251" i="43" s="1"/>
  <c r="D88" i="43"/>
  <c r="D252" i="43" s="1"/>
  <c r="D68" i="43"/>
  <c r="D67" i="43"/>
  <c r="D231" i="43" s="1"/>
  <c r="D66" i="43"/>
  <c r="D230" i="43" s="1"/>
  <c r="D65" i="43"/>
  <c r="D229" i="43" s="1"/>
  <c r="D64" i="43"/>
  <c r="D228" i="43" s="1"/>
  <c r="D63" i="43"/>
  <c r="D227" i="43" s="1"/>
  <c r="D62" i="43"/>
  <c r="D226" i="43" s="1"/>
  <c r="D61" i="43"/>
  <c r="D225" i="43" s="1"/>
  <c r="D60" i="43"/>
  <c r="D224" i="43" s="1"/>
  <c r="D59" i="43"/>
  <c r="D223" i="43" s="1"/>
  <c r="D165" i="14"/>
  <c r="E132" i="7" s="1"/>
  <c r="D166" i="14"/>
  <c r="E133" i="7" s="1"/>
  <c r="D167" i="14"/>
  <c r="E134" i="7" s="1"/>
  <c r="D168" i="14"/>
  <c r="E135" i="7" s="1"/>
  <c r="D169" i="14"/>
  <c r="D170" i="14"/>
  <c r="D171" i="14"/>
  <c r="D172" i="14"/>
  <c r="D173" i="14"/>
  <c r="D174" i="14"/>
  <c r="E141" i="7" s="1"/>
  <c r="E140" i="7"/>
  <c r="E139" i="7"/>
  <c r="E138" i="7"/>
  <c r="E137" i="7"/>
  <c r="E136" i="7"/>
  <c r="CG1" i="7"/>
  <c r="CF1" i="7"/>
  <c r="BU1" i="7"/>
  <c r="BT1" i="7"/>
  <c r="BI1" i="7"/>
  <c r="BH1" i="7"/>
  <c r="AW1" i="7"/>
  <c r="AV1" i="7"/>
  <c r="AJ1" i="7"/>
  <c r="AK1" i="7"/>
  <c r="D147" i="43" l="1"/>
  <c r="D146" i="43"/>
  <c r="D142" i="43"/>
  <c r="D248" i="43"/>
  <c r="D163" i="43"/>
  <c r="D232" i="43"/>
  <c r="D150" i="43"/>
  <c r="D169" i="43"/>
  <c r="D153" i="43"/>
  <c r="D165" i="43"/>
  <c r="D152" i="43"/>
  <c r="D168" i="43"/>
  <c r="D151" i="43"/>
  <c r="D143" i="43"/>
  <c r="D162" i="43"/>
  <c r="D167" i="43"/>
  <c r="D144" i="43"/>
  <c r="D161" i="43"/>
  <c r="D141" i="43"/>
  <c r="D164" i="43"/>
  <c r="D160" i="43"/>
  <c r="D157" i="43"/>
  <c r="D149" i="43"/>
  <c r="D156" i="43"/>
  <c r="D145" i="43"/>
  <c r="D148" i="43"/>
  <c r="D155" i="43"/>
  <c r="D170" i="43"/>
  <c r="D154" i="43"/>
  <c r="D159" i="43"/>
  <c r="D158" i="43"/>
  <c r="B1" i="49"/>
  <c r="B3" i="49"/>
  <c r="A135" i="49" l="1"/>
  <c r="D3" i="49"/>
  <c r="D4" i="49"/>
  <c r="E4" i="49" s="1"/>
  <c r="F4" i="49" s="1"/>
  <c r="G4" i="49" s="1"/>
  <c r="H4" i="49" s="1"/>
  <c r="I4" i="49" s="1"/>
  <c r="J4" i="49" s="1"/>
  <c r="K4" i="49" s="1"/>
  <c r="L4" i="49" s="1"/>
  <c r="M4" i="49" s="1"/>
  <c r="N4" i="49" s="1"/>
  <c r="O4" i="49" s="1"/>
  <c r="P4" i="49" s="1"/>
  <c r="Q4" i="49" s="1"/>
  <c r="R4" i="49" s="1"/>
  <c r="S4" i="49" s="1"/>
  <c r="T4" i="49" s="1"/>
  <c r="U4" i="49" s="1"/>
  <c r="V4" i="49" s="1"/>
  <c r="W4" i="49" s="1"/>
  <c r="X4" i="49" s="1"/>
  <c r="Y4" i="49" s="1"/>
  <c r="Z4" i="49" s="1"/>
  <c r="AA4" i="49" s="1"/>
  <c r="AB4" i="49" s="1"/>
  <c r="AC4" i="49" s="1"/>
  <c r="AD4" i="49" s="1"/>
  <c r="AE4" i="49" s="1"/>
  <c r="AF4" i="49" s="1"/>
  <c r="AG4" i="49" s="1"/>
  <c r="AH4" i="49" s="1"/>
  <c r="AI4" i="49" s="1"/>
  <c r="AJ4" i="49" s="1"/>
  <c r="AK4" i="49" s="1"/>
  <c r="AL4" i="49" s="1"/>
  <c r="F3" i="49"/>
  <c r="AL1" i="49" l="1"/>
  <c r="AK1" i="49"/>
  <c r="AJ1" i="49"/>
  <c r="AI1" i="49"/>
  <c r="AH1" i="49"/>
  <c r="AG1" i="49"/>
  <c r="AF1" i="49"/>
  <c r="AE1" i="49"/>
  <c r="AD1" i="49"/>
  <c r="AC1" i="49"/>
  <c r="AB1" i="49"/>
  <c r="AA1" i="49"/>
  <c r="Z1" i="49"/>
  <c r="Y1" i="49"/>
  <c r="X1" i="49"/>
  <c r="W1" i="49"/>
  <c r="V1" i="49"/>
  <c r="U1" i="49"/>
  <c r="T1" i="49"/>
  <c r="S1" i="49"/>
  <c r="R1" i="49"/>
  <c r="Q1" i="49"/>
  <c r="P1" i="49"/>
  <c r="O1" i="49"/>
  <c r="N1" i="49"/>
  <c r="M1" i="49"/>
  <c r="L1" i="49"/>
  <c r="K1" i="49"/>
  <c r="J1" i="49"/>
  <c r="I1" i="49"/>
  <c r="H1" i="49"/>
  <c r="G1" i="49"/>
  <c r="F1" i="49"/>
  <c r="E1" i="49"/>
  <c r="D1" i="49"/>
  <c r="C1" i="49"/>
  <c r="A1" i="49"/>
  <c r="B60" i="49"/>
  <c r="B54" i="49"/>
  <c r="B52" i="49"/>
  <c r="B111" i="49"/>
  <c r="B53" i="49"/>
  <c r="B72" i="49"/>
  <c r="A136" i="49"/>
  <c r="B103" i="49"/>
  <c r="B96" i="49"/>
  <c r="B83" i="49"/>
  <c r="B17" i="49"/>
  <c r="B126" i="49"/>
  <c r="B97" i="49"/>
  <c r="B8" i="49"/>
  <c r="B66" i="49"/>
  <c r="B50" i="49"/>
  <c r="B81" i="49"/>
  <c r="B10" i="49"/>
  <c r="B114" i="49"/>
  <c r="B70" i="49"/>
  <c r="B22" i="49"/>
  <c r="B129" i="49"/>
  <c r="B43" i="49"/>
  <c r="B11" i="49"/>
  <c r="B104" i="49"/>
  <c r="B39" i="49"/>
  <c r="B107" i="49"/>
  <c r="B102" i="49"/>
  <c r="B57" i="49"/>
  <c r="B27" i="49"/>
  <c r="B29" i="49"/>
  <c r="B124" i="49"/>
  <c r="B133" i="49"/>
  <c r="B7" i="49"/>
  <c r="B106" i="49"/>
  <c r="B6" i="49"/>
  <c r="B19" i="49"/>
  <c r="B86" i="49"/>
  <c r="B23" i="49"/>
  <c r="B101" i="49"/>
  <c r="B16" i="49"/>
  <c r="B116" i="49"/>
  <c r="B73" i="49"/>
  <c r="B46" i="49"/>
  <c r="B132" i="49"/>
  <c r="B80" i="49"/>
  <c r="B100" i="49"/>
  <c r="B49" i="49"/>
  <c r="B117" i="49"/>
  <c r="B32" i="49"/>
  <c r="B5" i="49"/>
  <c r="B58" i="49"/>
  <c r="B38" i="49"/>
  <c r="B74" i="49"/>
  <c r="B68" i="49"/>
  <c r="B61" i="49"/>
  <c r="B36" i="49"/>
  <c r="B127" i="49"/>
  <c r="B131" i="49"/>
  <c r="B18" i="49"/>
  <c r="B82" i="49"/>
  <c r="B15" i="49"/>
  <c r="B90" i="49"/>
  <c r="B65" i="49"/>
  <c r="B59" i="49"/>
  <c r="B91" i="49"/>
  <c r="B92" i="49"/>
  <c r="B26" i="49"/>
  <c r="B14" i="49"/>
  <c r="B67" i="49"/>
  <c r="B24" i="49"/>
  <c r="B98" i="49"/>
  <c r="B110" i="49"/>
  <c r="B93" i="49"/>
  <c r="B105" i="49"/>
  <c r="B69" i="49"/>
  <c r="B76" i="49"/>
  <c r="B118" i="49"/>
  <c r="B62" i="49"/>
  <c r="B40" i="49"/>
  <c r="B63" i="49"/>
  <c r="B84" i="49"/>
  <c r="A137" i="49"/>
  <c r="B125" i="49"/>
  <c r="B99" i="49"/>
  <c r="B119" i="49"/>
  <c r="B94" i="49"/>
  <c r="B89" i="49"/>
  <c r="B123" i="49"/>
  <c r="B51" i="49"/>
  <c r="B20" i="49"/>
  <c r="B42" i="49"/>
  <c r="B25" i="49"/>
  <c r="B41" i="49"/>
  <c r="B112" i="49"/>
  <c r="B115" i="49"/>
  <c r="B45" i="49"/>
  <c r="B9" i="49"/>
  <c r="B30" i="49"/>
  <c r="B95" i="49"/>
  <c r="B85" i="49"/>
  <c r="B87" i="49"/>
  <c r="B12" i="49"/>
  <c r="B33" i="49"/>
  <c r="B55" i="49"/>
  <c r="B120" i="49"/>
  <c r="B37" i="49"/>
  <c r="B48" i="49"/>
  <c r="B108" i="49"/>
  <c r="B79" i="49"/>
  <c r="B34" i="49"/>
  <c r="B64" i="49"/>
  <c r="B44" i="49"/>
  <c r="B122" i="49"/>
  <c r="B121" i="49"/>
  <c r="B35" i="49"/>
  <c r="B75" i="49"/>
  <c r="B128" i="49"/>
  <c r="B28" i="49"/>
  <c r="B21" i="49"/>
  <c r="B31" i="49"/>
  <c r="B56" i="49"/>
  <c r="B71" i="49"/>
  <c r="B109" i="49"/>
  <c r="B113" i="49"/>
  <c r="B47" i="49"/>
  <c r="B88" i="49"/>
  <c r="B77" i="49"/>
  <c r="B130" i="49"/>
  <c r="B13" i="49"/>
  <c r="B78" i="49"/>
  <c r="N2" i="45" l="1"/>
  <c r="AJ1" i="45"/>
  <c r="AK1" i="45"/>
  <c r="AL1" i="45"/>
  <c r="AM1" i="45"/>
  <c r="AN1" i="45"/>
  <c r="AO1" i="45"/>
  <c r="AP1" i="45"/>
  <c r="AQ1" i="45"/>
  <c r="AJ4" i="45"/>
  <c r="AK4" i="45"/>
  <c r="AL4" i="45"/>
  <c r="AM4" i="45"/>
  <c r="AN4" i="45"/>
  <c r="AO4" i="45"/>
  <c r="AP4" i="45"/>
  <c r="AQ4" i="45"/>
  <c r="AJ31" i="45"/>
  <c r="AK31" i="45"/>
  <c r="AL31" i="45"/>
  <c r="AM31" i="45"/>
  <c r="AN31" i="45"/>
  <c r="AO31" i="45"/>
  <c r="AP31" i="45"/>
  <c r="AQ31" i="45"/>
  <c r="AR1" i="45"/>
  <c r="AS1" i="45"/>
  <c r="AT1" i="45"/>
  <c r="AU1" i="45"/>
  <c r="AV1" i="45"/>
  <c r="AW1" i="45"/>
  <c r="AX1" i="45"/>
  <c r="AY1" i="45"/>
  <c r="AR4" i="45"/>
  <c r="AS4" i="45"/>
  <c r="AT4" i="45"/>
  <c r="AU4" i="45"/>
  <c r="AV4" i="45"/>
  <c r="AW4" i="45"/>
  <c r="AX4" i="45"/>
  <c r="AY4" i="45"/>
  <c r="AR31" i="45"/>
  <c r="AS31" i="45"/>
  <c r="AT31" i="45"/>
  <c r="AU31" i="45"/>
  <c r="AV31" i="45"/>
  <c r="AW31" i="45"/>
  <c r="AX31" i="45"/>
  <c r="AY31" i="45"/>
  <c r="AZ1" i="45"/>
  <c r="BA1" i="45"/>
  <c r="BB1" i="45"/>
  <c r="BC1" i="45"/>
  <c r="BD1" i="45"/>
  <c r="BE1" i="45"/>
  <c r="BF1" i="45"/>
  <c r="BG1" i="45"/>
  <c r="AZ4" i="45"/>
  <c r="BA4" i="45"/>
  <c r="BB4" i="45"/>
  <c r="BC4" i="45"/>
  <c r="BD4" i="45"/>
  <c r="BE4" i="45"/>
  <c r="BF4" i="45"/>
  <c r="BG4" i="45"/>
  <c r="AZ31" i="45"/>
  <c r="BA31" i="45"/>
  <c r="BB31" i="45"/>
  <c r="BC31" i="45"/>
  <c r="BD31" i="45"/>
  <c r="BE31" i="45"/>
  <c r="BF31" i="45"/>
  <c r="BG31" i="45"/>
  <c r="BH1" i="45"/>
  <c r="BI1" i="45"/>
  <c r="BJ1" i="45"/>
  <c r="BK1" i="45"/>
  <c r="BL1" i="45"/>
  <c r="BM1" i="45"/>
  <c r="BN1" i="45"/>
  <c r="BO1" i="45"/>
  <c r="BH4" i="45"/>
  <c r="BI4" i="45"/>
  <c r="BJ4" i="45"/>
  <c r="BK4" i="45"/>
  <c r="BL4" i="45"/>
  <c r="BM4" i="45"/>
  <c r="BN4" i="45"/>
  <c r="BO4" i="45"/>
  <c r="BH31" i="45"/>
  <c r="BI31" i="45"/>
  <c r="BJ31" i="45"/>
  <c r="BK31" i="45"/>
  <c r="BL31" i="45"/>
  <c r="BM31" i="45"/>
  <c r="BN31" i="45"/>
  <c r="BO31" i="45"/>
  <c r="B1" i="31"/>
  <c r="A1" i="32"/>
  <c r="AA16" i="32" s="1"/>
  <c r="B137" i="49"/>
  <c r="B136" i="49"/>
  <c r="B135" i="49" l="1"/>
  <c r="Z111" i="32"/>
  <c r="M141" i="32"/>
  <c r="AB130" i="32"/>
  <c r="M125" i="32"/>
  <c r="J141" i="32"/>
  <c r="G130" i="32"/>
  <c r="L111" i="32"/>
  <c r="I141" i="32"/>
  <c r="AJ129" i="32"/>
  <c r="AB110" i="32"/>
  <c r="U140" i="32"/>
  <c r="X129" i="32"/>
  <c r="P107" i="32"/>
  <c r="R140" i="32"/>
  <c r="AE127" i="32"/>
  <c r="K107" i="32"/>
  <c r="M139" i="32"/>
  <c r="AA126" i="32"/>
  <c r="R106" i="32"/>
  <c r="K124" i="32"/>
  <c r="U3" i="32"/>
  <c r="Y77" i="32"/>
  <c r="AG137" i="32"/>
  <c r="R99" i="32"/>
  <c r="AF137" i="32"/>
  <c r="F125" i="32"/>
  <c r="AB97" i="32"/>
  <c r="AE137" i="32"/>
  <c r="H95" i="32"/>
  <c r="W3" i="32"/>
  <c r="AH136" i="32"/>
  <c r="J124" i="32"/>
  <c r="AE93" i="32"/>
  <c r="H136" i="32"/>
  <c r="Z123" i="32"/>
  <c r="D92" i="32"/>
  <c r="O3" i="32"/>
  <c r="AJ135" i="32"/>
  <c r="AH117" i="32"/>
  <c r="R91" i="32"/>
  <c r="AF142" i="32"/>
  <c r="Z135" i="32"/>
  <c r="F117" i="32"/>
  <c r="AK87" i="32"/>
  <c r="AE142" i="32"/>
  <c r="J135" i="32"/>
  <c r="E117" i="32"/>
  <c r="AH81" i="32"/>
  <c r="AC142" i="32"/>
  <c r="AI134" i="32"/>
  <c r="L116" i="32"/>
  <c r="W142" i="32"/>
  <c r="J133" i="32"/>
  <c r="N115" i="32"/>
  <c r="X77" i="32"/>
  <c r="Z136" i="32"/>
  <c r="P127" i="32"/>
  <c r="M115" i="32"/>
  <c r="AK91" i="32"/>
  <c r="I70" i="32"/>
  <c r="K140" i="32"/>
  <c r="I133" i="32"/>
  <c r="AC122" i="32"/>
  <c r="AJ104" i="32"/>
  <c r="AB64" i="32"/>
  <c r="AA139" i="32"/>
  <c r="AD132" i="32"/>
  <c r="AG120" i="32"/>
  <c r="AI104" i="32"/>
  <c r="U64" i="32"/>
  <c r="Y139" i="32"/>
  <c r="J131" i="32"/>
  <c r="AC119" i="32"/>
  <c r="Z104" i="32"/>
  <c r="AI61" i="32"/>
  <c r="X139" i="32"/>
  <c r="AI130" i="32"/>
  <c r="AB119" i="32"/>
  <c r="P100" i="32"/>
  <c r="E55" i="32"/>
  <c r="AK140" i="32"/>
  <c r="V137" i="32"/>
  <c r="I132" i="32"/>
  <c r="Z126" i="32"/>
  <c r="P119" i="32"/>
  <c r="U109" i="32"/>
  <c r="AA97" i="32"/>
  <c r="P76" i="32"/>
  <c r="H132" i="32"/>
  <c r="N126" i="32"/>
  <c r="X118" i="32"/>
  <c r="T109" i="32"/>
  <c r="AE96" i="32"/>
  <c r="Z71" i="32"/>
  <c r="V3" i="32"/>
  <c r="T140" i="32"/>
  <c r="AG136" i="32"/>
  <c r="AF131" i="32"/>
  <c r="Y125" i="32"/>
  <c r="W118" i="32"/>
  <c r="Y108" i="32"/>
  <c r="J95" i="32"/>
  <c r="X71" i="32"/>
  <c r="W54" i="32"/>
  <c r="F142" i="32"/>
  <c r="AC138" i="32"/>
  <c r="AC134" i="32"/>
  <c r="AG128" i="32"/>
  <c r="AA122" i="32"/>
  <c r="R114" i="32"/>
  <c r="V102" i="32"/>
  <c r="AB87" i="32"/>
  <c r="D52" i="32"/>
  <c r="E142" i="32"/>
  <c r="AA138" i="32"/>
  <c r="H134" i="32"/>
  <c r="AE128" i="32"/>
  <c r="I122" i="32"/>
  <c r="R113" i="32"/>
  <c r="S102" i="32"/>
  <c r="X86" i="32"/>
  <c r="Z41" i="32"/>
  <c r="AK141" i="32"/>
  <c r="Z138" i="32"/>
  <c r="G134" i="32"/>
  <c r="Y128" i="32"/>
  <c r="L121" i="32"/>
  <c r="Q113" i="32"/>
  <c r="AH101" i="32"/>
  <c r="AF82" i="32"/>
  <c r="P40" i="32"/>
  <c r="AD141" i="32"/>
  <c r="U138" i="32"/>
  <c r="AE133" i="32"/>
  <c r="AG127" i="32"/>
  <c r="K121" i="32"/>
  <c r="AH112" i="32"/>
  <c r="Q100" i="32"/>
  <c r="S82" i="32"/>
  <c r="E35" i="32"/>
  <c r="AE136" i="32"/>
  <c r="AI135" i="32"/>
  <c r="AH134" i="32"/>
  <c r="AJ133" i="32"/>
  <c r="AI132" i="32"/>
  <c r="G132" i="32"/>
  <c r="AH130" i="32"/>
  <c r="AH129" i="32"/>
  <c r="AD128" i="32"/>
  <c r="AD127" i="32"/>
  <c r="X126" i="32"/>
  <c r="L125" i="32"/>
  <c r="I124" i="32"/>
  <c r="Z122" i="32"/>
  <c r="J121" i="32"/>
  <c r="AA119" i="32"/>
  <c r="J118" i="32"/>
  <c r="AF116" i="32"/>
  <c r="D115" i="32"/>
  <c r="O113" i="32"/>
  <c r="K111" i="32"/>
  <c r="P109" i="32"/>
  <c r="I107" i="32"/>
  <c r="AG104" i="32"/>
  <c r="R102" i="32"/>
  <c r="Z99" i="32"/>
  <c r="Z97" i="32"/>
  <c r="AD94" i="32"/>
  <c r="AF91" i="32"/>
  <c r="AA87" i="32"/>
  <c r="R82" i="32"/>
  <c r="W77" i="32"/>
  <c r="T71" i="32"/>
  <c r="T64" i="32"/>
  <c r="T54" i="32"/>
  <c r="M39" i="32"/>
  <c r="T3" i="32"/>
  <c r="AB142" i="32"/>
  <c r="AI141" i="32"/>
  <c r="H141" i="32"/>
  <c r="Q140" i="32"/>
  <c r="S139" i="32"/>
  <c r="Y138" i="32"/>
  <c r="AC137" i="32"/>
  <c r="AD136" i="32"/>
  <c r="AH135" i="32"/>
  <c r="AF134" i="32"/>
  <c r="AI133" i="32"/>
  <c r="AH132" i="32"/>
  <c r="AJ131" i="32"/>
  <c r="AE130" i="32"/>
  <c r="AG129" i="32"/>
  <c r="AC128" i="32"/>
  <c r="X127" i="32"/>
  <c r="R126" i="32"/>
  <c r="J125" i="32"/>
  <c r="AC123" i="32"/>
  <c r="Y122" i="32"/>
  <c r="H121" i="32"/>
  <c r="Z119" i="32"/>
  <c r="H118" i="32"/>
  <c r="AE116" i="32"/>
  <c r="AK114" i="32"/>
  <c r="F113" i="32"/>
  <c r="AJ110" i="32"/>
  <c r="AF108" i="32"/>
  <c r="H107" i="32"/>
  <c r="AC104" i="32"/>
  <c r="Q102" i="32"/>
  <c r="Y99" i="32"/>
  <c r="Y97" i="32"/>
  <c r="Z94" i="32"/>
  <c r="Y91" i="32"/>
  <c r="Z87" i="32"/>
  <c r="M82" i="32"/>
  <c r="O77" i="32"/>
  <c r="S71" i="32"/>
  <c r="M63" i="32"/>
  <c r="R54" i="32"/>
  <c r="L39" i="32"/>
  <c r="R3" i="32"/>
  <c r="AA142" i="32"/>
  <c r="AF141" i="32"/>
  <c r="G141" i="32"/>
  <c r="P140" i="32"/>
  <c r="R139" i="32"/>
  <c r="X138" i="32"/>
  <c r="AB137" i="32"/>
  <c r="AC136" i="32"/>
  <c r="AF135" i="32"/>
  <c r="AE134" i="32"/>
  <c r="AH133" i="32"/>
  <c r="AF132" i="32"/>
  <c r="AI131" i="32"/>
  <c r="AD130" i="32"/>
  <c r="AE129" i="32"/>
  <c r="AB128" i="32"/>
  <c r="R127" i="32"/>
  <c r="Q126" i="32"/>
  <c r="I125" i="32"/>
  <c r="AB123" i="32"/>
  <c r="X122" i="32"/>
  <c r="G121" i="32"/>
  <c r="Y119" i="32"/>
  <c r="G118" i="32"/>
  <c r="V116" i="32"/>
  <c r="AJ114" i="32"/>
  <c r="D113" i="32"/>
  <c r="AI110" i="32"/>
  <c r="AE108" i="32"/>
  <c r="G107" i="32"/>
  <c r="AB104" i="32"/>
  <c r="O102" i="32"/>
  <c r="X99" i="32"/>
  <c r="AG96" i="32"/>
  <c r="X94" i="32"/>
  <c r="U91" i="32"/>
  <c r="AI86" i="32"/>
  <c r="AK81" i="32"/>
  <c r="S76" i="32"/>
  <c r="M71" i="32"/>
  <c r="AA62" i="32"/>
  <c r="R53" i="32"/>
  <c r="Y38" i="32"/>
  <c r="Q3" i="32"/>
  <c r="X142" i="32"/>
  <c r="AE141" i="32"/>
  <c r="E141" i="32"/>
  <c r="L140" i="32"/>
  <c r="N139" i="32"/>
  <c r="V138" i="32"/>
  <c r="W137" i="32"/>
  <c r="AB136" i="32"/>
  <c r="AE135" i="32"/>
  <c r="AD134" i="32"/>
  <c r="AF133" i="32"/>
  <c r="AE132" i="32"/>
  <c r="AH131" i="32"/>
  <c r="AC130" i="32"/>
  <c r="Y129" i="32"/>
  <c r="Z128" i="32"/>
  <c r="Q127" i="32"/>
  <c r="P126" i="32"/>
  <c r="H125" i="32"/>
  <c r="AA123" i="32"/>
  <c r="J122" i="32"/>
  <c r="AH120" i="32"/>
  <c r="Q119" i="32"/>
  <c r="F118" i="32"/>
  <c r="S116" i="32"/>
  <c r="AF114" i="32"/>
  <c r="AI112" i="32"/>
  <c r="AH110" i="32"/>
  <c r="AD108" i="32"/>
  <c r="T106" i="32"/>
  <c r="AA104" i="32"/>
  <c r="E102" i="32"/>
  <c r="S99" i="32"/>
  <c r="AF96" i="32"/>
  <c r="V94" i="32"/>
  <c r="S91" i="32"/>
  <c r="AH86" i="32"/>
  <c r="AJ81" i="32"/>
  <c r="Q76" i="32"/>
  <c r="AB70" i="32"/>
  <c r="AJ61" i="32"/>
  <c r="V52" i="32"/>
  <c r="W38" i="32"/>
  <c r="AC141" i="32"/>
  <c r="Y136" i="32"/>
  <c r="Y131" i="32"/>
  <c r="G126" i="32"/>
  <c r="O119" i="32"/>
  <c r="AA110" i="32"/>
  <c r="AF101" i="32"/>
  <c r="O76" i="32"/>
  <c r="D3" i="32"/>
  <c r="K139" i="32"/>
  <c r="Z134" i="32"/>
  <c r="S128" i="32"/>
  <c r="G122" i="32"/>
  <c r="O112" i="32"/>
  <c r="AE101" i="32"/>
  <c r="AD59" i="32"/>
  <c r="AK3" i="32"/>
  <c r="O138" i="32"/>
  <c r="T133" i="32"/>
  <c r="L128" i="32"/>
  <c r="Q123" i="32"/>
  <c r="G116" i="32"/>
  <c r="AH103" i="32"/>
  <c r="V74" i="32"/>
  <c r="O142" i="32"/>
  <c r="I138" i="32"/>
  <c r="X132" i="32"/>
  <c r="X124" i="32"/>
  <c r="AK115" i="32"/>
  <c r="I106" i="32"/>
  <c r="F101" i="32"/>
  <c r="AF98" i="32"/>
  <c r="J96" i="32"/>
  <c r="W93" i="32"/>
  <c r="N90" i="32"/>
  <c r="I85" i="32"/>
  <c r="U74" i="32"/>
  <c r="AK67" i="32"/>
  <c r="Y59" i="32"/>
  <c r="AD48" i="32"/>
  <c r="W25" i="32"/>
  <c r="AJ140" i="32"/>
  <c r="Y135" i="32"/>
  <c r="T129" i="32"/>
  <c r="H122" i="32"/>
  <c r="K116" i="32"/>
  <c r="AJ103" i="32"/>
  <c r="W86" i="32"/>
  <c r="I81" i="32"/>
  <c r="M3" i="32"/>
  <c r="Q137" i="32"/>
  <c r="R129" i="32"/>
  <c r="X120" i="32"/>
  <c r="O106" i="32"/>
  <c r="Z85" i="32"/>
  <c r="E49" i="32"/>
  <c r="D140" i="32"/>
  <c r="X134" i="32"/>
  <c r="X130" i="32"/>
  <c r="AG124" i="32"/>
  <c r="AC117" i="32"/>
  <c r="R108" i="32"/>
  <c r="J99" i="32"/>
  <c r="O90" i="32"/>
  <c r="K80" i="32"/>
  <c r="AC59" i="32"/>
  <c r="K3" i="32"/>
  <c r="W141" i="32"/>
  <c r="AG140" i="32"/>
  <c r="AK139" i="32"/>
  <c r="G139" i="32"/>
  <c r="O137" i="32"/>
  <c r="S136" i="32"/>
  <c r="R135" i="32"/>
  <c r="T134" i="32"/>
  <c r="S133" i="32"/>
  <c r="S131" i="32"/>
  <c r="T130" i="32"/>
  <c r="P129" i="32"/>
  <c r="K128" i="32"/>
  <c r="J127" i="32"/>
  <c r="AH125" i="32"/>
  <c r="P123" i="32"/>
  <c r="AF121" i="32"/>
  <c r="P120" i="32"/>
  <c r="AG118" i="32"/>
  <c r="AB117" i="32"/>
  <c r="K114" i="32"/>
  <c r="H112" i="32"/>
  <c r="E110" i="32"/>
  <c r="Q108" i="32"/>
  <c r="V103" i="32"/>
  <c r="X79" i="32"/>
  <c r="AG3" i="32"/>
  <c r="G3" i="32"/>
  <c r="N142" i="32"/>
  <c r="U141" i="32"/>
  <c r="AE140" i="32"/>
  <c r="AJ139" i="32"/>
  <c r="F139" i="32"/>
  <c r="H138" i="32"/>
  <c r="L137" i="32"/>
  <c r="M136" i="32"/>
  <c r="Q135" i="32"/>
  <c r="S134" i="32"/>
  <c r="R133" i="32"/>
  <c r="T132" i="32"/>
  <c r="R131" i="32"/>
  <c r="L130" i="32"/>
  <c r="M129" i="32"/>
  <c r="J128" i="32"/>
  <c r="I127" i="32"/>
  <c r="AG125" i="32"/>
  <c r="W124" i="32"/>
  <c r="M123" i="32"/>
  <c r="AD121" i="32"/>
  <c r="O120" i="32"/>
  <c r="AF118" i="32"/>
  <c r="N117" i="32"/>
  <c r="AJ115" i="32"/>
  <c r="G114" i="32"/>
  <c r="G112" i="32"/>
  <c r="D110" i="32"/>
  <c r="P108" i="32"/>
  <c r="H106" i="32"/>
  <c r="S103" i="32"/>
  <c r="E101" i="32"/>
  <c r="P98" i="32"/>
  <c r="I96" i="32"/>
  <c r="Q93" i="32"/>
  <c r="U89" i="32"/>
  <c r="G85" i="32"/>
  <c r="V79" i="32"/>
  <c r="T74" i="32"/>
  <c r="AH67" i="32"/>
  <c r="X59" i="32"/>
  <c r="Z47" i="32"/>
  <c r="AE22" i="32"/>
  <c r="N3" i="32"/>
  <c r="T138" i="32"/>
  <c r="Y133" i="32"/>
  <c r="N127" i="32"/>
  <c r="AF117" i="32"/>
  <c r="P106" i="32"/>
  <c r="L91" i="32"/>
  <c r="AK51" i="32"/>
  <c r="AI140" i="32"/>
  <c r="T135" i="32"/>
  <c r="Y130" i="32"/>
  <c r="R123" i="32"/>
  <c r="AD117" i="32"/>
  <c r="S108" i="32"/>
  <c r="Y93" i="32"/>
  <c r="W74" i="32"/>
  <c r="Y141" i="32"/>
  <c r="T136" i="32"/>
  <c r="T131" i="32"/>
  <c r="AI125" i="32"/>
  <c r="AH118" i="32"/>
  <c r="X110" i="32"/>
  <c r="M96" i="32"/>
  <c r="D68" i="32"/>
  <c r="E139" i="32"/>
  <c r="Q131" i="32"/>
  <c r="L120" i="32"/>
  <c r="AC107" i="32"/>
  <c r="AJ100" i="32"/>
  <c r="O98" i="32"/>
  <c r="H96" i="32"/>
  <c r="P93" i="32"/>
  <c r="P89" i="32"/>
  <c r="T73" i="32"/>
  <c r="Q67" i="32"/>
  <c r="AI57" i="32"/>
  <c r="R47" i="32"/>
  <c r="AG20" i="32"/>
  <c r="I140" i="32"/>
  <c r="AB132" i="32"/>
  <c r="AI124" i="32"/>
  <c r="AG112" i="32"/>
  <c r="AB93" i="32"/>
  <c r="D35" i="32"/>
  <c r="Z141" i="32"/>
  <c r="X136" i="32"/>
  <c r="X131" i="32"/>
  <c r="AH124" i="32"/>
  <c r="J116" i="32"/>
  <c r="AI103" i="32"/>
  <c r="P90" i="32"/>
  <c r="S80" i="32"/>
  <c r="L3" i="32"/>
  <c r="P137" i="32"/>
  <c r="Y132" i="32"/>
  <c r="K127" i="32"/>
  <c r="Q120" i="32"/>
  <c r="K112" i="32"/>
  <c r="I101" i="32"/>
  <c r="J85" i="32"/>
  <c r="M26" i="32"/>
  <c r="AH3" i="32"/>
  <c r="AK142" i="32"/>
  <c r="T141" i="32"/>
  <c r="Z140" i="32"/>
  <c r="G138" i="32"/>
  <c r="L136" i="32"/>
  <c r="M134" i="32"/>
  <c r="S132" i="32"/>
  <c r="L129" i="32"/>
  <c r="H127" i="32"/>
  <c r="R124" i="32"/>
  <c r="AC121" i="32"/>
  <c r="L117" i="32"/>
  <c r="F114" i="32"/>
  <c r="AK109" i="32"/>
  <c r="P103" i="32"/>
  <c r="P79" i="32"/>
  <c r="AE3" i="32"/>
  <c r="AI142" i="32"/>
  <c r="L142" i="32"/>
  <c r="S141" i="32"/>
  <c r="Y140" i="32"/>
  <c r="AH139" i="32"/>
  <c r="D139" i="32"/>
  <c r="F138" i="32"/>
  <c r="J137" i="32"/>
  <c r="K136" i="32"/>
  <c r="M135" i="32"/>
  <c r="L134" i="32"/>
  <c r="N133" i="32"/>
  <c r="L132" i="32"/>
  <c r="M131" i="32"/>
  <c r="J130" i="32"/>
  <c r="K129" i="32"/>
  <c r="H128" i="32"/>
  <c r="AD126" i="32"/>
  <c r="AC125" i="32"/>
  <c r="Q124" i="32"/>
  <c r="AH122" i="32"/>
  <c r="AB121" i="32"/>
  <c r="K120" i="32"/>
  <c r="AC118" i="32"/>
  <c r="J117" i="32"/>
  <c r="R115" i="32"/>
  <c r="E114" i="32"/>
  <c r="AJ111" i="32"/>
  <c r="AJ109" i="32"/>
  <c r="AB107" i="32"/>
  <c r="AE105" i="32"/>
  <c r="O103" i="32"/>
  <c r="AI100" i="32"/>
  <c r="AJ97" i="32"/>
  <c r="N95" i="32"/>
  <c r="AH92" i="32"/>
  <c r="N89" i="32"/>
  <c r="G84" i="32"/>
  <c r="M79" i="32"/>
  <c r="R73" i="32"/>
  <c r="AK66" i="32"/>
  <c r="AH57" i="32"/>
  <c r="Q47" i="32"/>
  <c r="AE20" i="32"/>
  <c r="U142" i="32"/>
  <c r="R137" i="32"/>
  <c r="Z130" i="32"/>
  <c r="Y123" i="32"/>
  <c r="P114" i="32"/>
  <c r="M99" i="32"/>
  <c r="AH61" i="32"/>
  <c r="Q142" i="32"/>
  <c r="P138" i="32"/>
  <c r="Z132" i="32"/>
  <c r="M127" i="32"/>
  <c r="M119" i="32"/>
  <c r="Z110" i="32"/>
  <c r="O96" i="32"/>
  <c r="I69" i="32"/>
  <c r="AH140" i="32"/>
  <c r="S135" i="32"/>
  <c r="Q129" i="32"/>
  <c r="AH121" i="32"/>
  <c r="L114" i="32"/>
  <c r="K106" i="32"/>
  <c r="X93" i="32"/>
  <c r="AI48" i="32"/>
  <c r="AF3" i="32"/>
  <c r="M142" i="32"/>
  <c r="AI139" i="32"/>
  <c r="K137" i="32"/>
  <c r="N135" i="32"/>
  <c r="Q133" i="32"/>
  <c r="K130" i="32"/>
  <c r="I128" i="32"/>
  <c r="AE125" i="32"/>
  <c r="AI122" i="32"/>
  <c r="AD118" i="32"/>
  <c r="AI115" i="32"/>
  <c r="F112" i="32"/>
  <c r="AF105" i="32"/>
  <c r="AE84" i="32"/>
  <c r="AD3" i="32"/>
  <c r="AH142" i="32"/>
  <c r="H142" i="32"/>
  <c r="R141" i="32"/>
  <c r="W140" i="32"/>
  <c r="AC139" i="32"/>
  <c r="AJ138" i="32"/>
  <c r="E138" i="32"/>
  <c r="I137" i="32"/>
  <c r="J136" i="32"/>
  <c r="L135" i="32"/>
  <c r="K134" i="32"/>
  <c r="M133" i="32"/>
  <c r="K132" i="32"/>
  <c r="L131" i="32"/>
  <c r="I130" i="32"/>
  <c r="J129" i="32"/>
  <c r="G128" i="32"/>
  <c r="AC126" i="32"/>
  <c r="AB125" i="32"/>
  <c r="P124" i="32"/>
  <c r="AF122" i="32"/>
  <c r="O121" i="32"/>
  <c r="J120" i="32"/>
  <c r="AA118" i="32"/>
  <c r="I117" i="32"/>
  <c r="Q115" i="32"/>
  <c r="D114" i="32"/>
  <c r="AI111" i="32"/>
  <c r="AE109" i="32"/>
  <c r="AA107" i="32"/>
  <c r="P105" i="32"/>
  <c r="N103" i="32"/>
  <c r="AG100" i="32"/>
  <c r="AH97" i="32"/>
  <c r="M95" i="32"/>
  <c r="AG92" i="32"/>
  <c r="M89" i="32"/>
  <c r="F84" i="32"/>
  <c r="F79" i="32"/>
  <c r="P73" i="32"/>
  <c r="AJ66" i="32"/>
  <c r="J57" i="32"/>
  <c r="N45" i="32"/>
  <c r="D4" i="32"/>
  <c r="T4" i="32"/>
  <c r="AJ4" i="32"/>
  <c r="R5" i="32"/>
  <c r="AH5" i="32"/>
  <c r="P6" i="32"/>
  <c r="AF6" i="32"/>
  <c r="N7" i="32"/>
  <c r="AD7" i="32"/>
  <c r="L8" i="32"/>
  <c r="AB8" i="32"/>
  <c r="E4" i="32"/>
  <c r="U4" i="32"/>
  <c r="AK4" i="32"/>
  <c r="S5" i="32"/>
  <c r="AI5" i="32"/>
  <c r="Q6" i="32"/>
  <c r="AG6" i="32"/>
  <c r="O7" i="32"/>
  <c r="AE7" i="32"/>
  <c r="M8" i="32"/>
  <c r="AC8" i="32"/>
  <c r="K9" i="32"/>
  <c r="AA9" i="32"/>
  <c r="I10" i="32"/>
  <c r="Y10" i="32"/>
  <c r="G11" i="32"/>
  <c r="W11" i="32"/>
  <c r="E12" i="32"/>
  <c r="U12" i="32"/>
  <c r="AK12" i="32"/>
  <c r="S13" i="32"/>
  <c r="AI13" i="32"/>
  <c r="Q14" i="32"/>
  <c r="AG14" i="32"/>
  <c r="O15" i="32"/>
  <c r="AE15" i="32"/>
  <c r="M16" i="32"/>
  <c r="AC16" i="32"/>
  <c r="K17" i="32"/>
  <c r="AA17" i="32"/>
  <c r="I18" i="32"/>
  <c r="Y18" i="32"/>
  <c r="G19" i="32"/>
  <c r="W19" i="32"/>
  <c r="E20" i="32"/>
  <c r="U20" i="32"/>
  <c r="AK20" i="32"/>
  <c r="S21" i="32"/>
  <c r="AI21" i="32"/>
  <c r="Q22" i="32"/>
  <c r="AG22" i="32"/>
  <c r="O23" i="32"/>
  <c r="AE23" i="32"/>
  <c r="M24" i="32"/>
  <c r="AC24" i="32"/>
  <c r="K25" i="32"/>
  <c r="AA25" i="32"/>
  <c r="I26" i="32"/>
  <c r="Y26" i="32"/>
  <c r="G27" i="32"/>
  <c r="W27" i="32"/>
  <c r="E28" i="32"/>
  <c r="U28" i="32"/>
  <c r="AK28" i="32"/>
  <c r="S29" i="32"/>
  <c r="AI29" i="32"/>
  <c r="Q30" i="32"/>
  <c r="AG30" i="32"/>
  <c r="O31" i="32"/>
  <c r="AE31" i="32"/>
  <c r="M32" i="32"/>
  <c r="AC32" i="32"/>
  <c r="K33" i="32"/>
  <c r="AA33" i="32"/>
  <c r="I34" i="32"/>
  <c r="Y34" i="32"/>
  <c r="G35" i="32"/>
  <c r="W35" i="32"/>
  <c r="E36" i="32"/>
  <c r="U36" i="32"/>
  <c r="AK36" i="32"/>
  <c r="S37" i="32"/>
  <c r="AI37" i="32"/>
  <c r="F4" i="32"/>
  <c r="V4" i="32"/>
  <c r="D5" i="32"/>
  <c r="T5" i="32"/>
  <c r="AJ5" i="32"/>
  <c r="R6" i="32"/>
  <c r="AH6" i="32"/>
  <c r="P7" i="32"/>
  <c r="AF7" i="32"/>
  <c r="N8" i="32"/>
  <c r="AD8" i="32"/>
  <c r="L9" i="32"/>
  <c r="AB9" i="32"/>
  <c r="J10" i="32"/>
  <c r="Z10" i="32"/>
  <c r="H11" i="32"/>
  <c r="X11" i="32"/>
  <c r="F12" i="32"/>
  <c r="V12" i="32"/>
  <c r="D13" i="32"/>
  <c r="T13" i="32"/>
  <c r="AJ13" i="32"/>
  <c r="R14" i="32"/>
  <c r="AH14" i="32"/>
  <c r="P15" i="32"/>
  <c r="AF15" i="32"/>
  <c r="N16" i="32"/>
  <c r="AD16" i="32"/>
  <c r="L17" i="32"/>
  <c r="AB17" i="32"/>
  <c r="J18" i="32"/>
  <c r="Z18" i="32"/>
  <c r="H19" i="32"/>
  <c r="X19" i="32"/>
  <c r="F20" i="32"/>
  <c r="V20" i="32"/>
  <c r="D21" i="32"/>
  <c r="T21" i="32"/>
  <c r="AJ21" i="32"/>
  <c r="R22" i="32"/>
  <c r="AH22" i="32"/>
  <c r="P23" i="32"/>
  <c r="AF23" i="32"/>
  <c r="N24" i="32"/>
  <c r="AD24" i="32"/>
  <c r="L25" i="32"/>
  <c r="AB25" i="32"/>
  <c r="J26" i="32"/>
  <c r="Z26" i="32"/>
  <c r="H27" i="32"/>
  <c r="X27" i="32"/>
  <c r="F28" i="32"/>
  <c r="V28" i="32"/>
  <c r="D29" i="32"/>
  <c r="T29" i="32"/>
  <c r="AJ29" i="32"/>
  <c r="R30" i="32"/>
  <c r="AH30" i="32"/>
  <c r="P31" i="32"/>
  <c r="AF31" i="32"/>
  <c r="N32" i="32"/>
  <c r="AD32" i="32"/>
  <c r="L33" i="32"/>
  <c r="AB33" i="32"/>
  <c r="J34" i="32"/>
  <c r="Z34" i="32"/>
  <c r="H35" i="32"/>
  <c r="X35" i="32"/>
  <c r="F36" i="32"/>
  <c r="V36" i="32"/>
  <c r="D37" i="32"/>
  <c r="T37" i="32"/>
  <c r="AJ37" i="32"/>
  <c r="R38" i="32"/>
  <c r="G4" i="32"/>
  <c r="W4" i="32"/>
  <c r="E5" i="32"/>
  <c r="U5" i="32"/>
  <c r="AK5" i="32"/>
  <c r="S6" i="32"/>
  <c r="AI6" i="32"/>
  <c r="Q7" i="32"/>
  <c r="AG7" i="32"/>
  <c r="O8" i="32"/>
  <c r="AE8" i="32"/>
  <c r="M9" i="32"/>
  <c r="AC9" i="32"/>
  <c r="K10" i="32"/>
  <c r="AA10" i="32"/>
  <c r="I11" i="32"/>
  <c r="Y11" i="32"/>
  <c r="G12" i="32"/>
  <c r="W12" i="32"/>
  <c r="E13" i="32"/>
  <c r="U13" i="32"/>
  <c r="AK13" i="32"/>
  <c r="S14" i="32"/>
  <c r="AI14" i="32"/>
  <c r="Q15" i="32"/>
  <c r="AG15" i="32"/>
  <c r="O16" i="32"/>
  <c r="AE16" i="32"/>
  <c r="M17" i="32"/>
  <c r="AC17" i="32"/>
  <c r="K18" i="32"/>
  <c r="AA18" i="32"/>
  <c r="I19" i="32"/>
  <c r="Y19" i="32"/>
  <c r="G20" i="32"/>
  <c r="W20" i="32"/>
  <c r="E21" i="32"/>
  <c r="U21" i="32"/>
  <c r="AK21" i="32"/>
  <c r="S22" i="32"/>
  <c r="AI22" i="32"/>
  <c r="Q23" i="32"/>
  <c r="AG23" i="32"/>
  <c r="O24" i="32"/>
  <c r="AE24" i="32"/>
  <c r="M25" i="32"/>
  <c r="AC25" i="32"/>
  <c r="K26" i="32"/>
  <c r="AA26" i="32"/>
  <c r="I27" i="32"/>
  <c r="Y27" i="32"/>
  <c r="G28" i="32"/>
  <c r="W28" i="32"/>
  <c r="E29" i="32"/>
  <c r="U29" i="32"/>
  <c r="H4" i="32"/>
  <c r="X4" i="32"/>
  <c r="F5" i="32"/>
  <c r="V5" i="32"/>
  <c r="D6" i="32"/>
  <c r="T6" i="32"/>
  <c r="AJ6" i="32"/>
  <c r="R7" i="32"/>
  <c r="AH7" i="32"/>
  <c r="P8" i="32"/>
  <c r="AF8" i="32"/>
  <c r="N9" i="32"/>
  <c r="AD9" i="32"/>
  <c r="L10" i="32"/>
  <c r="AB10" i="32"/>
  <c r="J11" i="32"/>
  <c r="Z11" i="32"/>
  <c r="H12" i="32"/>
  <c r="X12" i="32"/>
  <c r="F13" i="32"/>
  <c r="V13" i="32"/>
  <c r="D14" i="32"/>
  <c r="T14" i="32"/>
  <c r="AJ14" i="32"/>
  <c r="R15" i="32"/>
  <c r="AH15" i="32"/>
  <c r="P16" i="32"/>
  <c r="AF16" i="32"/>
  <c r="N17" i="32"/>
  <c r="AD17" i="32"/>
  <c r="L18" i="32"/>
  <c r="AB18" i="32"/>
  <c r="J19" i="32"/>
  <c r="Z19" i="32"/>
  <c r="H20" i="32"/>
  <c r="X20" i="32"/>
  <c r="F21" i="32"/>
  <c r="V21" i="32"/>
  <c r="D22" i="32"/>
  <c r="T22" i="32"/>
  <c r="AJ22" i="32"/>
  <c r="R23" i="32"/>
  <c r="AH23" i="32"/>
  <c r="P24" i="32"/>
  <c r="AF24" i="32"/>
  <c r="N25" i="32"/>
  <c r="AD25" i="32"/>
  <c r="L26" i="32"/>
  <c r="AB26" i="32"/>
  <c r="J27" i="32"/>
  <c r="Z27" i="32"/>
  <c r="H28" i="32"/>
  <c r="X28" i="32"/>
  <c r="F29" i="32"/>
  <c r="V29" i="32"/>
  <c r="D30" i="32"/>
  <c r="T30" i="32"/>
  <c r="AJ30" i="32"/>
  <c r="R31" i="32"/>
  <c r="AH31" i="32"/>
  <c r="P32" i="32"/>
  <c r="AF32" i="32"/>
  <c r="N33" i="32"/>
  <c r="AD33" i="32"/>
  <c r="L34" i="32"/>
  <c r="AB34" i="32"/>
  <c r="N4" i="32"/>
  <c r="AD4" i="32"/>
  <c r="L5" i="32"/>
  <c r="AB5" i="32"/>
  <c r="J6" i="32"/>
  <c r="Z6" i="32"/>
  <c r="H7" i="32"/>
  <c r="X7" i="32"/>
  <c r="F8" i="32"/>
  <c r="V8" i="32"/>
  <c r="D9" i="32"/>
  <c r="T9" i="32"/>
  <c r="AJ9" i="32"/>
  <c r="R10" i="32"/>
  <c r="AH10" i="32"/>
  <c r="P11" i="32"/>
  <c r="AF11" i="32"/>
  <c r="N12" i="32"/>
  <c r="AD12" i="32"/>
  <c r="L13" i="32"/>
  <c r="AB13" i="32"/>
  <c r="J14" i="32"/>
  <c r="Z14" i="32"/>
  <c r="H15" i="32"/>
  <c r="X15" i="32"/>
  <c r="F16" i="32"/>
  <c r="V16" i="32"/>
  <c r="D17" i="32"/>
  <c r="T17" i="32"/>
  <c r="AJ17" i="32"/>
  <c r="R18" i="32"/>
  <c r="AH18" i="32"/>
  <c r="P19" i="32"/>
  <c r="AF19" i="32"/>
  <c r="N20" i="32"/>
  <c r="AD20" i="32"/>
  <c r="L21" i="32"/>
  <c r="AB21" i="32"/>
  <c r="J22" i="32"/>
  <c r="Z22" i="32"/>
  <c r="H23" i="32"/>
  <c r="X23" i="32"/>
  <c r="F24" i="32"/>
  <c r="V24" i="32"/>
  <c r="D25" i="32"/>
  <c r="T25" i="32"/>
  <c r="AJ25" i="32"/>
  <c r="R26" i="32"/>
  <c r="AH26" i="32"/>
  <c r="P27" i="32"/>
  <c r="AF27" i="32"/>
  <c r="N28" i="32"/>
  <c r="AD28" i="32"/>
  <c r="L29" i="32"/>
  <c r="AB29" i="32"/>
  <c r="J30" i="32"/>
  <c r="Z30" i="32"/>
  <c r="H31" i="32"/>
  <c r="X31" i="32"/>
  <c r="F32" i="32"/>
  <c r="V32" i="32"/>
  <c r="D33" i="32"/>
  <c r="T33" i="32"/>
  <c r="AJ33" i="32"/>
  <c r="R34" i="32"/>
  <c r="AH34" i="32"/>
  <c r="P35" i="32"/>
  <c r="AF35" i="32"/>
  <c r="N36" i="32"/>
  <c r="AD36" i="32"/>
  <c r="L37" i="32"/>
  <c r="AB37" i="32"/>
  <c r="J38" i="32"/>
  <c r="Z38" i="32"/>
  <c r="H39" i="32"/>
  <c r="X39" i="32"/>
  <c r="F40" i="32"/>
  <c r="V40" i="32"/>
  <c r="D41" i="32"/>
  <c r="T41" i="32"/>
  <c r="AJ41" i="32"/>
  <c r="R42" i="32"/>
  <c r="AH42" i="32"/>
  <c r="P43" i="32"/>
  <c r="AF43" i="32"/>
  <c r="I4" i="32"/>
  <c r="AF4" i="32"/>
  <c r="Y5" i="32"/>
  <c r="N6" i="32"/>
  <c r="G7" i="32"/>
  <c r="AI7" i="32"/>
  <c r="X8" i="32"/>
  <c r="P9" i="32"/>
  <c r="D10" i="32"/>
  <c r="AC10" i="32"/>
  <c r="Q11" i="32"/>
  <c r="D12" i="32"/>
  <c r="AC12" i="32"/>
  <c r="Q13" i="32"/>
  <c r="H14" i="32"/>
  <c r="AD14" i="32"/>
  <c r="U15" i="32"/>
  <c r="I16" i="32"/>
  <c r="AH16" i="32"/>
  <c r="V17" i="32"/>
  <c r="M18" i="32"/>
  <c r="AI18" i="32"/>
  <c r="V19" i="32"/>
  <c r="M20" i="32"/>
  <c r="AI20" i="32"/>
  <c r="Z21" i="32"/>
  <c r="N22" i="32"/>
  <c r="E23" i="32"/>
  <c r="AA23" i="32"/>
  <c r="R24" i="32"/>
  <c r="F25" i="32"/>
  <c r="AE25" i="32"/>
  <c r="S26" i="32"/>
  <c r="F27" i="32"/>
  <c r="AE27" i="32"/>
  <c r="S28" i="32"/>
  <c r="J29" i="32"/>
  <c r="AF29" i="32"/>
  <c r="U30" i="32"/>
  <c r="G31" i="32"/>
  <c r="J4" i="32"/>
  <c r="AG4" i="32"/>
  <c r="Z5" i="32"/>
  <c r="O6" i="32"/>
  <c r="I7" i="32"/>
  <c r="AJ7" i="32"/>
  <c r="Y8" i="32"/>
  <c r="Q9" i="32"/>
  <c r="E10" i="32"/>
  <c r="AD10" i="32"/>
  <c r="R11" i="32"/>
  <c r="I12" i="32"/>
  <c r="AE12" i="32"/>
  <c r="R13" i="32"/>
  <c r="I14" i="32"/>
  <c r="AE14" i="32"/>
  <c r="V15" i="32"/>
  <c r="J16" i="32"/>
  <c r="AI16" i="32"/>
  <c r="W17" i="32"/>
  <c r="N18" i="32"/>
  <c r="AJ18" i="32"/>
  <c r="AA19" i="32"/>
  <c r="O20" i="32"/>
  <c r="AJ20" i="32"/>
  <c r="AA21" i="32"/>
  <c r="O22" i="32"/>
  <c r="F23" i="32"/>
  <c r="AB23" i="32"/>
  <c r="S24" i="32"/>
  <c r="G25" i="32"/>
  <c r="AF25" i="32"/>
  <c r="T26" i="32"/>
  <c r="K27" i="32"/>
  <c r="AG27" i="32"/>
  <c r="T28" i="32"/>
  <c r="K29" i="32"/>
  <c r="AG29" i="32"/>
  <c r="V30" i="32"/>
  <c r="I31" i="32"/>
  <c r="AC31" i="32"/>
  <c r="R32" i="32"/>
  <c r="E33" i="32"/>
  <c r="Y33" i="32"/>
  <c r="N34" i="32"/>
  <c r="AI34" i="32"/>
  <c r="T35" i="32"/>
  <c r="G36" i="32"/>
  <c r="Z36" i="32"/>
  <c r="K37" i="32"/>
  <c r="AE37" i="32"/>
  <c r="P38" i="32"/>
  <c r="AH38" i="32"/>
  <c r="Q39" i="32"/>
  <c r="AH39" i="32"/>
  <c r="Q40" i="32"/>
  <c r="AH40" i="32"/>
  <c r="Q41" i="32"/>
  <c r="AH41" i="32"/>
  <c r="Q42" i="32"/>
  <c r="AI42" i="32"/>
  <c r="R43" i="32"/>
  <c r="AI43" i="32"/>
  <c r="Q44" i="32"/>
  <c r="AG44" i="32"/>
  <c r="O45" i="32"/>
  <c r="AE45" i="32"/>
  <c r="M46" i="32"/>
  <c r="AC46" i="32"/>
  <c r="K47" i="32"/>
  <c r="AA47" i="32"/>
  <c r="I48" i="32"/>
  <c r="Y48" i="32"/>
  <c r="G49" i="32"/>
  <c r="W49" i="32"/>
  <c r="E50" i="32"/>
  <c r="U50" i="32"/>
  <c r="AK50" i="32"/>
  <c r="S51" i="32"/>
  <c r="AI51" i="32"/>
  <c r="Q52" i="32"/>
  <c r="K4" i="32"/>
  <c r="AH4" i="32"/>
  <c r="AA5" i="32"/>
  <c r="U6" i="32"/>
  <c r="J7" i="32"/>
  <c r="AK7" i="32"/>
  <c r="Z8" i="32"/>
  <c r="R9" i="32"/>
  <c r="F10" i="32"/>
  <c r="AE10" i="32"/>
  <c r="S11" i="32"/>
  <c r="J12" i="32"/>
  <c r="AF12" i="32"/>
  <c r="W13" i="32"/>
  <c r="K14" i="32"/>
  <c r="AF14" i="32"/>
  <c r="W15" i="32"/>
  <c r="K16" i="32"/>
  <c r="AJ16" i="32"/>
  <c r="X17" i="32"/>
  <c r="O18" i="32"/>
  <c r="AK18" i="32"/>
  <c r="AB19" i="32"/>
  <c r="P20" i="32"/>
  <c r="G21" i="32"/>
  <c r="AC21" i="32"/>
  <c r="P22" i="32"/>
  <c r="G23" i="32"/>
  <c r="AC23" i="32"/>
  <c r="T24" i="32"/>
  <c r="H25" i="32"/>
  <c r="AG25" i="32"/>
  <c r="U26" i="32"/>
  <c r="L27" i="32"/>
  <c r="AH27" i="32"/>
  <c r="Y28" i="32"/>
  <c r="M29" i="32"/>
  <c r="AH29" i="32"/>
  <c r="W30" i="32"/>
  <c r="J31" i="32"/>
  <c r="AD31" i="32"/>
  <c r="S32" i="32"/>
  <c r="F33" i="32"/>
  <c r="Z33" i="32"/>
  <c r="O34" i="32"/>
  <c r="AJ34" i="32"/>
  <c r="U35" i="32"/>
  <c r="H36" i="32"/>
  <c r="AA36" i="32"/>
  <c r="M37" i="32"/>
  <c r="AF37" i="32"/>
  <c r="Q38" i="32"/>
  <c r="AI38" i="32"/>
  <c r="R39" i="32"/>
  <c r="AI39" i="32"/>
  <c r="R40" i="32"/>
  <c r="AI40" i="32"/>
  <c r="R41" i="32"/>
  <c r="AI41" i="32"/>
  <c r="S42" i="32"/>
  <c r="AJ42" i="32"/>
  <c r="S43" i="32"/>
  <c r="AJ43" i="32"/>
  <c r="R44" i="32"/>
  <c r="AH44" i="32"/>
  <c r="P45" i="32"/>
  <c r="AF45" i="32"/>
  <c r="N46" i="32"/>
  <c r="AD46" i="32"/>
  <c r="L47" i="32"/>
  <c r="AB47" i="32"/>
  <c r="J48" i="32"/>
  <c r="Z48" i="32"/>
  <c r="H49" i="32"/>
  <c r="X49" i="32"/>
  <c r="F50" i="32"/>
  <c r="V50" i="32"/>
  <c r="D51" i="32"/>
  <c r="T51" i="32"/>
  <c r="AJ51" i="32"/>
  <c r="R52" i="32"/>
  <c r="AH52" i="32"/>
  <c r="P53" i="32"/>
  <c r="AF53" i="32"/>
  <c r="N54" i="32"/>
  <c r="L4" i="32"/>
  <c r="AI4" i="32"/>
  <c r="AC5" i="32"/>
  <c r="V6" i="32"/>
  <c r="K7" i="32"/>
  <c r="D8" i="32"/>
  <c r="AA8" i="32"/>
  <c r="S9" i="32"/>
  <c r="G10" i="32"/>
  <c r="AF10" i="32"/>
  <c r="T11" i="32"/>
  <c r="K12" i="32"/>
  <c r="AG12" i="32"/>
  <c r="X13" i="32"/>
  <c r="L14" i="32"/>
  <c r="AK14" i="32"/>
  <c r="Y15" i="32"/>
  <c r="L16" i="32"/>
  <c r="AK16" i="32"/>
  <c r="Y17" i="32"/>
  <c r="P18" i="32"/>
  <c r="D19" i="32"/>
  <c r="AC19" i="32"/>
  <c r="Q20" i="32"/>
  <c r="H21" i="32"/>
  <c r="AD21" i="32"/>
  <c r="U22" i="32"/>
  <c r="I23" i="32"/>
  <c r="AD23" i="32"/>
  <c r="U24" i="32"/>
  <c r="I25" i="32"/>
  <c r="AH25" i="32"/>
  <c r="V26" i="32"/>
  <c r="M27" i="32"/>
  <c r="AI27" i="32"/>
  <c r="Z28" i="32"/>
  <c r="N29" i="32"/>
  <c r="AK29" i="32"/>
  <c r="X30" i="32"/>
  <c r="K31" i="32"/>
  <c r="AG31" i="32"/>
  <c r="T32" i="32"/>
  <c r="G33" i="32"/>
  <c r="AC33" i="32"/>
  <c r="P34" i="32"/>
  <c r="AK34" i="32"/>
  <c r="V35" i="32"/>
  <c r="I36" i="32"/>
  <c r="M4" i="32"/>
  <c r="G5" i="32"/>
  <c r="AD5" i="32"/>
  <c r="W6" i="32"/>
  <c r="L7" i="32"/>
  <c r="E8" i="32"/>
  <c r="AG8" i="32"/>
  <c r="U9" i="32"/>
  <c r="H10" i="32"/>
  <c r="AG10" i="32"/>
  <c r="U11" i="32"/>
  <c r="L12" i="32"/>
  <c r="AH12" i="32"/>
  <c r="Y13" i="32"/>
  <c r="M14" i="32"/>
  <c r="D15" i="32"/>
  <c r="Z15" i="32"/>
  <c r="Q16" i="32"/>
  <c r="E17" i="32"/>
  <c r="Z17" i="32"/>
  <c r="Q18" i="32"/>
  <c r="E19" i="32"/>
  <c r="AD19" i="32"/>
  <c r="R20" i="32"/>
  <c r="I21" i="32"/>
  <c r="AE21" i="32"/>
  <c r="V22" i="32"/>
  <c r="J23" i="32"/>
  <c r="AI23" i="32"/>
  <c r="W24" i="32"/>
  <c r="J25" i="32"/>
  <c r="AI25" i="32"/>
  <c r="W26" i="32"/>
  <c r="N27" i="32"/>
  <c r="AJ27" i="32"/>
  <c r="AA28" i="32"/>
  <c r="O29" i="32"/>
  <c r="O4" i="32"/>
  <c r="H5" i="32"/>
  <c r="AE5" i="32"/>
  <c r="Y4" i="32"/>
  <c r="N5" i="32"/>
  <c r="G6" i="32"/>
  <c r="AD6" i="32"/>
  <c r="W7" i="32"/>
  <c r="Q8" i="32"/>
  <c r="F9" i="32"/>
  <c r="AE9" i="32"/>
  <c r="S10" i="32"/>
  <c r="F11" i="32"/>
  <c r="AE11" i="32"/>
  <c r="S12" i="32"/>
  <c r="J13" i="32"/>
  <c r="AF13" i="32"/>
  <c r="W14" i="32"/>
  <c r="K15" i="32"/>
  <c r="AJ15" i="32"/>
  <c r="X16" i="32"/>
  <c r="O17" i="32"/>
  <c r="AK17" i="32"/>
  <c r="X18" i="32"/>
  <c r="O19" i="32"/>
  <c r="AK19" i="32"/>
  <c r="AB20" i="32"/>
  <c r="P21" i="32"/>
  <c r="G22" i="32"/>
  <c r="AC22" i="32"/>
  <c r="T23" i="32"/>
  <c r="H24" i="32"/>
  <c r="AG24" i="32"/>
  <c r="U25" i="32"/>
  <c r="H26" i="32"/>
  <c r="AG26" i="32"/>
  <c r="U27" i="32"/>
  <c r="L28" i="32"/>
  <c r="AH28" i="32"/>
  <c r="Y29" i="32"/>
  <c r="L30" i="32"/>
  <c r="AF30" i="32"/>
  <c r="U31" i="32"/>
  <c r="H32" i="32"/>
  <c r="AB32" i="32"/>
  <c r="Q33" i="32"/>
  <c r="D34" i="32"/>
  <c r="X34" i="32"/>
  <c r="L35" i="32"/>
  <c r="AE35" i="32"/>
  <c r="Q36" i="32"/>
  <c r="AJ36" i="32"/>
  <c r="W37" i="32"/>
  <c r="H38" i="32"/>
  <c r="AA38" i="32"/>
  <c r="J39" i="32"/>
  <c r="AA39" i="32"/>
  <c r="J40" i="32"/>
  <c r="AA40" i="32"/>
  <c r="J41" i="32"/>
  <c r="AA41" i="32"/>
  <c r="J42" i="32"/>
  <c r="AA42" i="32"/>
  <c r="J43" i="32"/>
  <c r="AA43" i="32"/>
  <c r="J44" i="32"/>
  <c r="Z44" i="32"/>
  <c r="H45" i="32"/>
  <c r="X45" i="32"/>
  <c r="F46" i="32"/>
  <c r="V46" i="32"/>
  <c r="D47" i="32"/>
  <c r="T47" i="32"/>
  <c r="AJ47" i="32"/>
  <c r="R48" i="32"/>
  <c r="AH48" i="32"/>
  <c r="P49" i="32"/>
  <c r="AF49" i="32"/>
  <c r="N50" i="32"/>
  <c r="AD50" i="32"/>
  <c r="L51" i="32"/>
  <c r="AB51" i="32"/>
  <c r="J52" i="32"/>
  <c r="Z52" i="32"/>
  <c r="H53" i="32"/>
  <c r="P4" i="32"/>
  <c r="W5" i="32"/>
  <c r="AE6" i="32"/>
  <c r="H8" i="32"/>
  <c r="I9" i="32"/>
  <c r="P10" i="32"/>
  <c r="O11" i="32"/>
  <c r="T12" i="32"/>
  <c r="AA13" i="32"/>
  <c r="AA14" i="32"/>
  <c r="AD15" i="32"/>
  <c r="AG16" i="32"/>
  <c r="D18" i="32"/>
  <c r="K19" i="32"/>
  <c r="J20" i="32"/>
  <c r="N21" i="32"/>
  <c r="M22" i="32"/>
  <c r="U23" i="32"/>
  <c r="Y24" i="32"/>
  <c r="X25" i="32"/>
  <c r="AE26" i="32"/>
  <c r="AD27" i="32"/>
  <c r="AI28" i="32"/>
  <c r="F30" i="32"/>
  <c r="AI30" i="32"/>
  <c r="AB31" i="32"/>
  <c r="Y32" i="32"/>
  <c r="S33" i="32"/>
  <c r="M34" i="32"/>
  <c r="I35" i="32"/>
  <c r="AH35" i="32"/>
  <c r="Y36" i="32"/>
  <c r="P37" i="32"/>
  <c r="F38" i="32"/>
  <c r="AC38" i="32"/>
  <c r="O39" i="32"/>
  <c r="AK39" i="32"/>
  <c r="X40" i="32"/>
  <c r="K41" i="32"/>
  <c r="Q4" i="32"/>
  <c r="X5" i="32"/>
  <c r="AK6" i="32"/>
  <c r="I8" i="32"/>
  <c r="J9" i="32"/>
  <c r="Q10" i="32"/>
  <c r="V11" i="32"/>
  <c r="Y12" i="32"/>
  <c r="AC13" i="32"/>
  <c r="AB14" i="32"/>
  <c r="AI15" i="32"/>
  <c r="F17" i="32"/>
  <c r="E18" i="32"/>
  <c r="L19" i="32"/>
  <c r="K20" i="32"/>
  <c r="O21" i="32"/>
  <c r="W22" i="32"/>
  <c r="V23" i="32"/>
  <c r="Z24" i="32"/>
  <c r="Y25" i="32"/>
  <c r="AF26" i="32"/>
  <c r="AK27" i="32"/>
  <c r="AJ28" i="32"/>
  <c r="G30" i="32"/>
  <c r="AK30" i="32"/>
  <c r="AI31" i="32"/>
  <c r="Z32" i="32"/>
  <c r="U33" i="32"/>
  <c r="Q34" i="32"/>
  <c r="J35" i="32"/>
  <c r="AI35" i="32"/>
  <c r="AB36" i="32"/>
  <c r="Q37" i="32"/>
  <c r="G38" i="32"/>
  <c r="AD38" i="32"/>
  <c r="P39" i="32"/>
  <c r="D40" i="32"/>
  <c r="Y40" i="32"/>
  <c r="L41" i="32"/>
  <c r="AF41" i="32"/>
  <c r="U42" i="32"/>
  <c r="G43" i="32"/>
  <c r="AB43" i="32"/>
  <c r="N44" i="32"/>
  <c r="AI44" i="32"/>
  <c r="T45" i="32"/>
  <c r="E46" i="32"/>
  <c r="Y46" i="32"/>
  <c r="J47" i="32"/>
  <c r="AE47" i="32"/>
  <c r="P48" i="32"/>
  <c r="AJ48" i="32"/>
  <c r="U49" i="32"/>
  <c r="H50" i="32"/>
  <c r="AA50" i="32"/>
  <c r="M51" i="32"/>
  <c r="AF51" i="32"/>
  <c r="S52" i="32"/>
  <c r="AK52" i="32"/>
  <c r="U53" i="32"/>
  <c r="D54" i="32"/>
  <c r="U54" i="32"/>
  <c r="AK54" i="32"/>
  <c r="S55" i="32"/>
  <c r="AI55" i="32"/>
  <c r="Q56" i="32"/>
  <c r="AG56" i="32"/>
  <c r="O57" i="32"/>
  <c r="AE57" i="32"/>
  <c r="M58" i="32"/>
  <c r="AC58" i="32"/>
  <c r="K59" i="32"/>
  <c r="AA59" i="32"/>
  <c r="I60" i="32"/>
  <c r="Y60" i="32"/>
  <c r="G61" i="32"/>
  <c r="W61" i="32"/>
  <c r="E62" i="32"/>
  <c r="U62" i="32"/>
  <c r="AK62" i="32"/>
  <c r="S63" i="32"/>
  <c r="AI63" i="32"/>
  <c r="Q64" i="32"/>
  <c r="AG64" i="32"/>
  <c r="O65" i="32"/>
  <c r="R4" i="32"/>
  <c r="AF5" i="32"/>
  <c r="D7" i="32"/>
  <c r="J8" i="32"/>
  <c r="O9" i="32"/>
  <c r="T10" i="32"/>
  <c r="AA11" i="32"/>
  <c r="Z12" i="32"/>
  <c r="AD13" i="32"/>
  <c r="AC14" i="32"/>
  <c r="AK15" i="32"/>
  <c r="G17" i="32"/>
  <c r="F18" i="32"/>
  <c r="M19" i="32"/>
  <c r="L20" i="32"/>
  <c r="Q21" i="32"/>
  <c r="X22" i="32"/>
  <c r="W23" i="32"/>
  <c r="AA24" i="32"/>
  <c r="Z25" i="32"/>
  <c r="AI26" i="32"/>
  <c r="D28" i="32"/>
  <c r="G29" i="32"/>
  <c r="H30" i="32"/>
  <c r="D31" i="32"/>
  <c r="AJ31" i="32"/>
  <c r="AA32" i="32"/>
  <c r="V33" i="32"/>
  <c r="S34" i="32"/>
  <c r="K35" i="32"/>
  <c r="AJ35" i="32"/>
  <c r="AC36" i="32"/>
  <c r="R37" i="32"/>
  <c r="I38" i="32"/>
  <c r="AE38" i="32"/>
  <c r="S39" i="32"/>
  <c r="E40" i="32"/>
  <c r="Z40" i="32"/>
  <c r="M41" i="32"/>
  <c r="AG41" i="32"/>
  <c r="V42" i="32"/>
  <c r="H43" i="32"/>
  <c r="AC43" i="32"/>
  <c r="O44" i="32"/>
  <c r="AJ44" i="32"/>
  <c r="U45" i="32"/>
  <c r="G46" i="32"/>
  <c r="Z46" i="32"/>
  <c r="M47" i="32"/>
  <c r="AF47" i="32"/>
  <c r="Q48" i="32"/>
  <c r="AK48" i="32"/>
  <c r="V49" i="32"/>
  <c r="I50" i="32"/>
  <c r="AB50" i="32"/>
  <c r="N51" i="32"/>
  <c r="AG51" i="32"/>
  <c r="T52" i="32"/>
  <c r="D53" i="32"/>
  <c r="V53" i="32"/>
  <c r="E54" i="32"/>
  <c r="V54" i="32"/>
  <c r="D55" i="32"/>
  <c r="T55" i="32"/>
  <c r="AJ55" i="32"/>
  <c r="R56" i="32"/>
  <c r="AH56" i="32"/>
  <c r="P57" i="32"/>
  <c r="AF57" i="32"/>
  <c r="N58" i="32"/>
  <c r="AD58" i="32"/>
  <c r="L59" i="32"/>
  <c r="AB59" i="32"/>
  <c r="J60" i="32"/>
  <c r="Z60" i="32"/>
  <c r="H61" i="32"/>
  <c r="X61" i="32"/>
  <c r="F62" i="32"/>
  <c r="V62" i="32"/>
  <c r="D63" i="32"/>
  <c r="T63" i="32"/>
  <c r="AJ63" i="32"/>
  <c r="R64" i="32"/>
  <c r="AH64" i="32"/>
  <c r="P65" i="32"/>
  <c r="AF65" i="32"/>
  <c r="N66" i="32"/>
  <c r="S4" i="32"/>
  <c r="AG5" i="32"/>
  <c r="E7" i="32"/>
  <c r="K8" i="32"/>
  <c r="V9" i="32"/>
  <c r="U10" i="32"/>
  <c r="AB11" i="32"/>
  <c r="AA12" i="32"/>
  <c r="AE13" i="32"/>
  <c r="E15" i="32"/>
  <c r="D16" i="32"/>
  <c r="H17" i="32"/>
  <c r="G18" i="32"/>
  <c r="N19" i="32"/>
  <c r="S20" i="32"/>
  <c r="R21" i="32"/>
  <c r="Y22" i="32"/>
  <c r="Y23" i="32"/>
  <c r="AB24" i="32"/>
  <c r="AK25" i="32"/>
  <c r="AJ26" i="32"/>
  <c r="I28" i="32"/>
  <c r="H29" i="32"/>
  <c r="I30" i="32"/>
  <c r="E31" i="32"/>
  <c r="AK31" i="32"/>
  <c r="AE32" i="32"/>
  <c r="W33" i="32"/>
  <c r="T34" i="32"/>
  <c r="M35" i="32"/>
  <c r="AK35" i="32"/>
  <c r="AE36" i="32"/>
  <c r="U37" i="32"/>
  <c r="K38" i="32"/>
  <c r="AF38" i="32"/>
  <c r="T39" i="32"/>
  <c r="G40" i="32"/>
  <c r="AB40" i="32"/>
  <c r="N41" i="32"/>
  <c r="AK41" i="32"/>
  <c r="W42" i="32"/>
  <c r="I43" i="32"/>
  <c r="AD43" i="32"/>
  <c r="P44" i="32"/>
  <c r="AK44" i="32"/>
  <c r="Z4" i="32"/>
  <c r="E6" i="32"/>
  <c r="F7" i="32"/>
  <c r="R8" i="32"/>
  <c r="W9" i="32"/>
  <c r="V10" i="32"/>
  <c r="AC11" i="32"/>
  <c r="AB12" i="32"/>
  <c r="AG13" i="32"/>
  <c r="F15" i="32"/>
  <c r="E16" i="32"/>
  <c r="I17" i="32"/>
  <c r="H18" i="32"/>
  <c r="Q19" i="32"/>
  <c r="T20" i="32"/>
  <c r="W21" i="32"/>
  <c r="AA22" i="32"/>
  <c r="Z23" i="32"/>
  <c r="AH24" i="32"/>
  <c r="D26" i="32"/>
  <c r="AK26" i="32"/>
  <c r="J28" i="32"/>
  <c r="I29" i="32"/>
  <c r="K30" i="32"/>
  <c r="F31" i="32"/>
  <c r="D32" i="32"/>
  <c r="AG32" i="32"/>
  <c r="X33" i="32"/>
  <c r="U34" i="32"/>
  <c r="N35" i="32"/>
  <c r="D36" i="32"/>
  <c r="AF36" i="32"/>
  <c r="V37" i="32"/>
  <c r="L38" i="32"/>
  <c r="AG38" i="32"/>
  <c r="U39" i="32"/>
  <c r="H40" i="32"/>
  <c r="AC40" i="32"/>
  <c r="AA4" i="32"/>
  <c r="F6" i="32"/>
  <c r="M7" i="32"/>
  <c r="S8" i="32"/>
  <c r="J5" i="32"/>
  <c r="M6" i="32"/>
  <c r="Y7" i="32"/>
  <c r="AI8" i="32"/>
  <c r="AH9" i="32"/>
  <c r="D11" i="32"/>
  <c r="AK11" i="32"/>
  <c r="K13" i="32"/>
  <c r="O14" i="32"/>
  <c r="N15" i="32"/>
  <c r="U16" i="32"/>
  <c r="U17" i="32"/>
  <c r="AC18" i="32"/>
  <c r="AG19" i="32"/>
  <c r="AF20" i="32"/>
  <c r="E22" i="32"/>
  <c r="D23" i="32"/>
  <c r="I24" i="32"/>
  <c r="P25" i="32"/>
  <c r="O26" i="32"/>
  <c r="S27" i="32"/>
  <c r="R28" i="32"/>
  <c r="Z29" i="32"/>
  <c r="Y30" i="32"/>
  <c r="T31" i="32"/>
  <c r="L32" i="32"/>
  <c r="I33" i="32"/>
  <c r="AK33" i="32"/>
  <c r="AE34" i="32"/>
  <c r="Z35" i="32"/>
  <c r="P36" i="32"/>
  <c r="G37" i="32"/>
  <c r="AD37" i="32"/>
  <c r="U38" i="32"/>
  <c r="G39" i="32"/>
  <c r="AC39" i="32"/>
  <c r="O40" i="32"/>
  <c r="AK40" i="32"/>
  <c r="X41" i="32"/>
  <c r="K42" i="32"/>
  <c r="AE42" i="32"/>
  <c r="T43" i="32"/>
  <c r="F44" i="32"/>
  <c r="Y44" i="32"/>
  <c r="K45" i="32"/>
  <c r="AD45" i="32"/>
  <c r="Q46" i="32"/>
  <c r="AJ46" i="32"/>
  <c r="V47" i="32"/>
  <c r="G48" i="32"/>
  <c r="AB48" i="32"/>
  <c r="M49" i="32"/>
  <c r="AG49" i="32"/>
  <c r="R50" i="32"/>
  <c r="E51" i="32"/>
  <c r="X51" i="32"/>
  <c r="I52" i="32"/>
  <c r="AC52" i="32"/>
  <c r="M53" i="32"/>
  <c r="AD53" i="32"/>
  <c r="M54" i="32"/>
  <c r="AD54" i="32"/>
  <c r="L55" i="32"/>
  <c r="AB55" i="32"/>
  <c r="J56" i="32"/>
  <c r="Z56" i="32"/>
  <c r="H57" i="32"/>
  <c r="X57" i="32"/>
  <c r="F58" i="32"/>
  <c r="V58" i="32"/>
  <c r="D59" i="32"/>
  <c r="T59" i="32"/>
  <c r="AJ59" i="32"/>
  <c r="R60" i="32"/>
  <c r="AH60" i="32"/>
  <c r="P61" i="32"/>
  <c r="AF61" i="32"/>
  <c r="N62" i="32"/>
  <c r="AD62" i="32"/>
  <c r="L63" i="32"/>
  <c r="AB63" i="32"/>
  <c r="J64" i="32"/>
  <c r="Z64" i="32"/>
  <c r="H65" i="32"/>
  <c r="X65" i="32"/>
  <c r="F66" i="32"/>
  <c r="V66" i="32"/>
  <c r="D67" i="32"/>
  <c r="T67" i="32"/>
  <c r="AJ67" i="32"/>
  <c r="R68" i="32"/>
  <c r="AH68" i="32"/>
  <c r="P69" i="32"/>
  <c r="AF69" i="32"/>
  <c r="N70" i="32"/>
  <c r="AD70" i="32"/>
  <c r="L71" i="32"/>
  <c r="AB4" i="32"/>
  <c r="AB6" i="32"/>
  <c r="AK8" i="32"/>
  <c r="AI10" i="32"/>
  <c r="Q12" i="32"/>
  <c r="N14" i="32"/>
  <c r="G16" i="32"/>
  <c r="AF17" i="32"/>
  <c r="T19" i="32"/>
  <c r="K21" i="32"/>
  <c r="AK22" i="32"/>
  <c r="AI24" i="32"/>
  <c r="Q26" i="32"/>
  <c r="O28" i="32"/>
  <c r="AE29" i="32"/>
  <c r="S31" i="32"/>
  <c r="AH32" i="32"/>
  <c r="F34" i="32"/>
  <c r="R35" i="32"/>
  <c r="W36" i="32"/>
  <c r="AC37" i="32"/>
  <c r="AJ38" i="32"/>
  <c r="AE39" i="32"/>
  <c r="AF40" i="32"/>
  <c r="AB41" i="32"/>
  <c r="X42" i="32"/>
  <c r="O43" i="32"/>
  <c r="I44" i="32"/>
  <c r="D45" i="32"/>
  <c r="AA45" i="32"/>
  <c r="R46" i="32"/>
  <c r="G47" i="32"/>
  <c r="AG47" i="32"/>
  <c r="V48" i="32"/>
  <c r="L49" i="32"/>
  <c r="AJ49" i="32"/>
  <c r="Z50" i="32"/>
  <c r="Q51" i="32"/>
  <c r="G52" i="32"/>
  <c r="AE52" i="32"/>
  <c r="S53" i="32"/>
  <c r="G54" i="32"/>
  <c r="AA54" i="32"/>
  <c r="M55" i="32"/>
  <c r="AF55" i="32"/>
  <c r="S56" i="32"/>
  <c r="D57" i="32"/>
  <c r="W57" i="32"/>
  <c r="I58" i="32"/>
  <c r="AB58" i="32"/>
  <c r="O59" i="32"/>
  <c r="AH59" i="32"/>
  <c r="T60" i="32"/>
  <c r="E61" i="32"/>
  <c r="Z61" i="32"/>
  <c r="K62" i="32"/>
  <c r="AE62" i="32"/>
  <c r="P63" i="32"/>
  <c r="AK63" i="32"/>
  <c r="V64" i="32"/>
  <c r="G65" i="32"/>
  <c r="AA65" i="32"/>
  <c r="K66" i="32"/>
  <c r="AC66" i="32"/>
  <c r="L67" i="32"/>
  <c r="AC67" i="32"/>
  <c r="L68" i="32"/>
  <c r="AC68" i="32"/>
  <c r="L69" i="32"/>
  <c r="AC69" i="32"/>
  <c r="L70" i="32"/>
  <c r="AC70" i="32"/>
  <c r="AC4" i="32"/>
  <c r="AC6" i="32"/>
  <c r="E9" i="32"/>
  <c r="AJ10" i="32"/>
  <c r="R12" i="32"/>
  <c r="P14" i="32"/>
  <c r="H16" i="32"/>
  <c r="AG17" i="32"/>
  <c r="U19" i="32"/>
  <c r="M21" i="32"/>
  <c r="K23" i="32"/>
  <c r="AJ24" i="32"/>
  <c r="X26" i="32"/>
  <c r="P28" i="32"/>
  <c r="E30" i="32"/>
  <c r="V31" i="32"/>
  <c r="AI32" i="32"/>
  <c r="G34" i="32"/>
  <c r="S35" i="32"/>
  <c r="X36" i="32"/>
  <c r="AG37" i="32"/>
  <c r="AK38" i="32"/>
  <c r="AF39" i="32"/>
  <c r="AG40" i="32"/>
  <c r="AC41" i="32"/>
  <c r="Y42" i="32"/>
  <c r="Q43" i="32"/>
  <c r="K44" i="32"/>
  <c r="E45" i="32"/>
  <c r="AB45" i="32"/>
  <c r="S46" i="32"/>
  <c r="H47" i="32"/>
  <c r="AH47" i="32"/>
  <c r="W48" i="32"/>
  <c r="N49" i="32"/>
  <c r="AK49" i="32"/>
  <c r="AC50" i="32"/>
  <c r="R51" i="32"/>
  <c r="H52" i="32"/>
  <c r="AF52" i="32"/>
  <c r="T53" i="32"/>
  <c r="H54" i="32"/>
  <c r="AB54" i="32"/>
  <c r="N55" i="32"/>
  <c r="AG55" i="32"/>
  <c r="T56" i="32"/>
  <c r="E57" i="32"/>
  <c r="Y57" i="32"/>
  <c r="J58" i="32"/>
  <c r="AE58" i="32"/>
  <c r="P59" i="32"/>
  <c r="AI59" i="32"/>
  <c r="U60" i="32"/>
  <c r="F61" i="32"/>
  <c r="AA61" i="32"/>
  <c r="L62" i="32"/>
  <c r="AF62" i="32"/>
  <c r="Q63" i="32"/>
  <c r="D64" i="32"/>
  <c r="W64" i="32"/>
  <c r="I65" i="32"/>
  <c r="AB65" i="32"/>
  <c r="L66" i="32"/>
  <c r="AD66" i="32"/>
  <c r="M67" i="32"/>
  <c r="AD67" i="32"/>
  <c r="M68" i="32"/>
  <c r="AD68" i="32"/>
  <c r="M69" i="32"/>
  <c r="AD69" i="32"/>
  <c r="M70" i="32"/>
  <c r="AE70" i="32"/>
  <c r="N71" i="32"/>
  <c r="AD71" i="32"/>
  <c r="L72" i="32"/>
  <c r="AB72" i="32"/>
  <c r="J73" i="32"/>
  <c r="Z73" i="32"/>
  <c r="H74" i="32"/>
  <c r="X74" i="32"/>
  <c r="F75" i="32"/>
  <c r="V75" i="32"/>
  <c r="D76" i="32"/>
  <c r="T76" i="32"/>
  <c r="AJ76" i="32"/>
  <c r="R77" i="32"/>
  <c r="AH77" i="32"/>
  <c r="P78" i="32"/>
  <c r="AF78" i="32"/>
  <c r="N79" i="32"/>
  <c r="AD79" i="32"/>
  <c r="L80" i="32"/>
  <c r="AB80" i="32"/>
  <c r="J81" i="32"/>
  <c r="Z81" i="32"/>
  <c r="H82" i="32"/>
  <c r="X82" i="32"/>
  <c r="F83" i="32"/>
  <c r="V83" i="32"/>
  <c r="D84" i="32"/>
  <c r="T84" i="32"/>
  <c r="AJ84" i="32"/>
  <c r="R85" i="32"/>
  <c r="AH85" i="32"/>
  <c r="P86" i="32"/>
  <c r="AF86" i="32"/>
  <c r="N87" i="32"/>
  <c r="AD87" i="32"/>
  <c r="L88" i="32"/>
  <c r="AB88" i="32"/>
  <c r="J89" i="32"/>
  <c r="Z89" i="32"/>
  <c r="H90" i="32"/>
  <c r="X90" i="32"/>
  <c r="F91" i="32"/>
  <c r="V91" i="32"/>
  <c r="AE4" i="32"/>
  <c r="S7" i="32"/>
  <c r="G9" i="32"/>
  <c r="AK10" i="32"/>
  <c r="AI12" i="32"/>
  <c r="U14" i="32"/>
  <c r="R16" i="32"/>
  <c r="AH17" i="32"/>
  <c r="AE19" i="32"/>
  <c r="X21" i="32"/>
  <c r="L23" i="32"/>
  <c r="AK24" i="32"/>
  <c r="AC26" i="32"/>
  <c r="Q28" i="32"/>
  <c r="M30" i="32"/>
  <c r="W31" i="32"/>
  <c r="AJ32" i="32"/>
  <c r="H34" i="32"/>
  <c r="Y35" i="32"/>
  <c r="AG36" i="32"/>
  <c r="AH37" i="32"/>
  <c r="D39" i="32"/>
  <c r="AG39" i="32"/>
  <c r="AJ40" i="32"/>
  <c r="AD41" i="32"/>
  <c r="Z42" i="32"/>
  <c r="U43" i="32"/>
  <c r="L44" i="32"/>
  <c r="F45" i="32"/>
  <c r="AC45" i="32"/>
  <c r="T46" i="32"/>
  <c r="I47" i="32"/>
  <c r="AI47" i="32"/>
  <c r="X48" i="32"/>
  <c r="O49" i="32"/>
  <c r="D50" i="32"/>
  <c r="AE50" i="32"/>
  <c r="U51" i="32"/>
  <c r="K52" i="32"/>
  <c r="AG52" i="32"/>
  <c r="W53" i="32"/>
  <c r="I54" i="32"/>
  <c r="AC54" i="32"/>
  <c r="O55" i="32"/>
  <c r="AH55" i="32"/>
  <c r="U56" i="32"/>
  <c r="F57" i="32"/>
  <c r="Z57" i="32"/>
  <c r="K58" i="32"/>
  <c r="AF58" i="32"/>
  <c r="Q59" i="32"/>
  <c r="AK59" i="32"/>
  <c r="V60" i="32"/>
  <c r="I61" i="32"/>
  <c r="AB61" i="32"/>
  <c r="M62" i="32"/>
  <c r="AG62" i="32"/>
  <c r="R63" i="32"/>
  <c r="E64" i="32"/>
  <c r="X64" i="32"/>
  <c r="J65" i="32"/>
  <c r="AC65" i="32"/>
  <c r="M66" i="32"/>
  <c r="AE66" i="32"/>
  <c r="N67" i="32"/>
  <c r="AE67" i="32"/>
  <c r="N68" i="32"/>
  <c r="AE68" i="32"/>
  <c r="N69" i="32"/>
  <c r="AE69" i="32"/>
  <c r="O70" i="32"/>
  <c r="AF70" i="32"/>
  <c r="O71" i="32"/>
  <c r="AE71" i="32"/>
  <c r="M72" i="32"/>
  <c r="AC72" i="32"/>
  <c r="K73" i="32"/>
  <c r="AA73" i="32"/>
  <c r="I74" i="32"/>
  <c r="Y74" i="32"/>
  <c r="G75" i="32"/>
  <c r="W75" i="32"/>
  <c r="E76" i="32"/>
  <c r="U76" i="32"/>
  <c r="AK76" i="32"/>
  <c r="S77" i="32"/>
  <c r="AI77" i="32"/>
  <c r="Q78" i="32"/>
  <c r="AG78" i="32"/>
  <c r="O79" i="32"/>
  <c r="AE79" i="32"/>
  <c r="M80" i="32"/>
  <c r="AC80" i="32"/>
  <c r="K81" i="32"/>
  <c r="AA81" i="32"/>
  <c r="I82" i="32"/>
  <c r="Y82" i="32"/>
  <c r="G83" i="32"/>
  <c r="W83" i="32"/>
  <c r="E84" i="32"/>
  <c r="U84" i="32"/>
  <c r="AK84" i="32"/>
  <c r="S85" i="32"/>
  <c r="AI85" i="32"/>
  <c r="Q86" i="32"/>
  <c r="AG86" i="32"/>
  <c r="O87" i="32"/>
  <c r="AE87" i="32"/>
  <c r="M88" i="32"/>
  <c r="AC88" i="32"/>
  <c r="K89" i="32"/>
  <c r="AA89" i="32"/>
  <c r="I90" i="32"/>
  <c r="Y90" i="32"/>
  <c r="G91" i="32"/>
  <c r="W91" i="32"/>
  <c r="E92" i="32"/>
  <c r="U92" i="32"/>
  <c r="I5" i="32"/>
  <c r="T7" i="32"/>
  <c r="H9" i="32"/>
  <c r="E11" i="32"/>
  <c r="AJ12" i="32"/>
  <c r="V14" i="32"/>
  <c r="S16" i="32"/>
  <c r="AI17" i="32"/>
  <c r="AH19" i="32"/>
  <c r="Y21" i="32"/>
  <c r="M23" i="32"/>
  <c r="E25" i="32"/>
  <c r="AD26" i="32"/>
  <c r="AB28" i="32"/>
  <c r="N30" i="32"/>
  <c r="Y31" i="32"/>
  <c r="AK32" i="32"/>
  <c r="K34" i="32"/>
  <c r="AA35" i="32"/>
  <c r="AH36" i="32"/>
  <c r="AK37" i="32"/>
  <c r="E39" i="32"/>
  <c r="AJ39" i="32"/>
  <c r="E41" i="32"/>
  <c r="AE41" i="32"/>
  <c r="AB42" i="32"/>
  <c r="V43" i="32"/>
  <c r="M44" i="32"/>
  <c r="G45" i="32"/>
  <c r="AG45" i="32"/>
  <c r="U46" i="32"/>
  <c r="N47" i="32"/>
  <c r="AK47" i="32"/>
  <c r="AA48" i="32"/>
  <c r="Q49" i="32"/>
  <c r="G50" i="32"/>
  <c r="AF50" i="32"/>
  <c r="V51" i="32"/>
  <c r="L52" i="32"/>
  <c r="AI52" i="32"/>
  <c r="X53" i="32"/>
  <c r="J54" i="32"/>
  <c r="AE54" i="32"/>
  <c r="P55" i="32"/>
  <c r="AK55" i="32"/>
  <c r="V56" i="32"/>
  <c r="G57" i="32"/>
  <c r="AA57" i="32"/>
  <c r="L58" i="32"/>
  <c r="AG58" i="32"/>
  <c r="R59" i="32"/>
  <c r="D60" i="32"/>
  <c r="W60" i="32"/>
  <c r="J61" i="32"/>
  <c r="AC61" i="32"/>
  <c r="O62" i="32"/>
  <c r="AH62" i="32"/>
  <c r="U63" i="32"/>
  <c r="F64" i="32"/>
  <c r="Y64" i="32"/>
  <c r="K65" i="32"/>
  <c r="AD65" i="32"/>
  <c r="O66" i="32"/>
  <c r="AF66" i="32"/>
  <c r="O67" i="32"/>
  <c r="AF67" i="32"/>
  <c r="O68" i="32"/>
  <c r="AF68" i="32"/>
  <c r="O69" i="32"/>
  <c r="AG69" i="32"/>
  <c r="P70" i="32"/>
  <c r="AG70" i="32"/>
  <c r="P71" i="32"/>
  <c r="AF71" i="32"/>
  <c r="N72" i="32"/>
  <c r="AD72" i="32"/>
  <c r="L73" i="32"/>
  <c r="AB73" i="32"/>
  <c r="J74" i="32"/>
  <c r="Z74" i="32"/>
  <c r="H75" i="32"/>
  <c r="X75" i="32"/>
  <c r="F76" i="32"/>
  <c r="V76" i="32"/>
  <c r="D77" i="32"/>
  <c r="K5" i="32"/>
  <c r="U7" i="32"/>
  <c r="X9" i="32"/>
  <c r="K11" i="32"/>
  <c r="G13" i="32"/>
  <c r="X14" i="32"/>
  <c r="T16" i="32"/>
  <c r="S18" i="32"/>
  <c r="AI19" i="32"/>
  <c r="AF21" i="32"/>
  <c r="N23" i="32"/>
  <c r="O25" i="32"/>
  <c r="D27" i="32"/>
  <c r="AC28" i="32"/>
  <c r="O30" i="32"/>
  <c r="Z31" i="32"/>
  <c r="H33" i="32"/>
  <c r="V34" i="32"/>
  <c r="AB35" i="32"/>
  <c r="AI36" i="32"/>
  <c r="D38" i="32"/>
  <c r="F39" i="32"/>
  <c r="I40" i="32"/>
  <c r="F41" i="32"/>
  <c r="D42" i="32"/>
  <c r="AC42" i="32"/>
  <c r="W43" i="32"/>
  <c r="S44" i="32"/>
  <c r="I45" i="32"/>
  <c r="AH45" i="32"/>
  <c r="W46" i="32"/>
  <c r="O47" i="32"/>
  <c r="D48" i="32"/>
  <c r="AC48" i="32"/>
  <c r="R49" i="32"/>
  <c r="J50" i="32"/>
  <c r="AG50" i="32"/>
  <c r="W51" i="32"/>
  <c r="M52" i="32"/>
  <c r="AJ52" i="32"/>
  <c r="Y53" i="32"/>
  <c r="K54" i="32"/>
  <c r="AF54" i="32"/>
  <c r="Q55" i="32"/>
  <c r="D56" i="32"/>
  <c r="W56" i="32"/>
  <c r="I57" i="32"/>
  <c r="AB57" i="32"/>
  <c r="O58" i="32"/>
  <c r="AH58" i="32"/>
  <c r="S59" i="32"/>
  <c r="E60" i="32"/>
  <c r="X60" i="32"/>
  <c r="K61" i="32"/>
  <c r="AD61" i="32"/>
  <c r="P62" i="32"/>
  <c r="AI62" i="32"/>
  <c r="V63" i="32"/>
  <c r="G64" i="32"/>
  <c r="AA64" i="32"/>
  <c r="L65" i="32"/>
  <c r="AE65" i="32"/>
  <c r="P66" i="32"/>
  <c r="AG66" i="32"/>
  <c r="P67" i="32"/>
  <c r="AG67" i="32"/>
  <c r="M5" i="32"/>
  <c r="V7" i="32"/>
  <c r="Y9" i="32"/>
  <c r="L11" i="32"/>
  <c r="H13" i="32"/>
  <c r="Y14" i="32"/>
  <c r="W16" i="32"/>
  <c r="T18" i="32"/>
  <c r="AJ19" i="32"/>
  <c r="AG21" i="32"/>
  <c r="S23" i="32"/>
  <c r="Q25" i="32"/>
  <c r="E27" i="32"/>
  <c r="AE28" i="32"/>
  <c r="P30" i="32"/>
  <c r="AA31" i="32"/>
  <c r="J33" i="32"/>
  <c r="W34" i="32"/>
  <c r="AC35" i="32"/>
  <c r="E37" i="32"/>
  <c r="E38" i="32"/>
  <c r="I39" i="32"/>
  <c r="K40" i="32"/>
  <c r="G41" i="32"/>
  <c r="E42" i="32"/>
  <c r="AD42" i="32"/>
  <c r="X43" i="32"/>
  <c r="T44" i="32"/>
  <c r="J45" i="32"/>
  <c r="AI45" i="32"/>
  <c r="X46" i="32"/>
  <c r="P47" i="32"/>
  <c r="E48" i="32"/>
  <c r="I6" i="32"/>
  <c r="G8" i="32"/>
  <c r="AK9" i="32"/>
  <c r="AH11" i="32"/>
  <c r="P13" i="32"/>
  <c r="M15" i="32"/>
  <c r="J17" i="32"/>
  <c r="AE18" i="32"/>
  <c r="AA20" i="32"/>
  <c r="K22" i="32"/>
  <c r="G24" i="32"/>
  <c r="E26" i="32"/>
  <c r="V27" i="32"/>
  <c r="R29" i="32"/>
  <c r="AD30" i="32"/>
  <c r="K32" i="32"/>
  <c r="AE33" i="32"/>
  <c r="AG34" i="32"/>
  <c r="L36" i="32"/>
  <c r="N37" i="32"/>
  <c r="T38" i="32"/>
  <c r="V39" i="32"/>
  <c r="S40" i="32"/>
  <c r="S41" i="32"/>
  <c r="L42" i="32"/>
  <c r="E43" i="32"/>
  <c r="AH43" i="32"/>
  <c r="AA44" i="32"/>
  <c r="R45" i="32"/>
  <c r="I46" i="32"/>
  <c r="AG46" i="32"/>
  <c r="W47" i="32"/>
  <c r="M48" i="32"/>
  <c r="D49" i="32"/>
  <c r="AB49" i="32"/>
  <c r="Q50" i="32"/>
  <c r="H51" i="32"/>
  <c r="AE51" i="32"/>
  <c r="W52" i="32"/>
  <c r="K53" i="32"/>
  <c r="AG53" i="32"/>
  <c r="S54" i="32"/>
  <c r="F55" i="32"/>
  <c r="Y55" i="32"/>
  <c r="K56" i="32"/>
  <c r="AD56" i="32"/>
  <c r="Q57" i="32"/>
  <c r="AJ57" i="32"/>
  <c r="U58" i="32"/>
  <c r="G59" i="32"/>
  <c r="Z59" i="32"/>
  <c r="M60" i="32"/>
  <c r="AF60" i="32"/>
  <c r="R61" i="32"/>
  <c r="AK61" i="32"/>
  <c r="X62" i="32"/>
  <c r="I63" i="32"/>
  <c r="AC63" i="32"/>
  <c r="N64" i="32"/>
  <c r="AI64" i="32"/>
  <c r="T65" i="32"/>
  <c r="D66" i="32"/>
  <c r="W66" i="32"/>
  <c r="F67" i="32"/>
  <c r="W67" i="32"/>
  <c r="F68" i="32"/>
  <c r="W68" i="32"/>
  <c r="F69" i="32"/>
  <c r="W69" i="32"/>
  <c r="F70" i="32"/>
  <c r="W70" i="32"/>
  <c r="F71" i="32"/>
  <c r="W71" i="32"/>
  <c r="E72" i="32"/>
  <c r="U72" i="32"/>
  <c r="AK72" i="32"/>
  <c r="S73" i="32"/>
  <c r="AI73" i="32"/>
  <c r="Q74" i="32"/>
  <c r="AG74" i="32"/>
  <c r="O75" i="32"/>
  <c r="AE75" i="32"/>
  <c r="M76" i="32"/>
  <c r="AC76" i="32"/>
  <c r="K77" i="32"/>
  <c r="AA77" i="32"/>
  <c r="I78" i="32"/>
  <c r="Y78" i="32"/>
  <c r="G79" i="32"/>
  <c r="W79" i="32"/>
  <c r="E80" i="32"/>
  <c r="U80" i="32"/>
  <c r="AK80" i="32"/>
  <c r="S81" i="32"/>
  <c r="AI81" i="32"/>
  <c r="Q82" i="32"/>
  <c r="AG82" i="32"/>
  <c r="O83" i="32"/>
  <c r="AE83" i="32"/>
  <c r="M84" i="32"/>
  <c r="AC84" i="32"/>
  <c r="K85" i="32"/>
  <c r="AA85" i="32"/>
  <c r="I86" i="32"/>
  <c r="Y86" i="32"/>
  <c r="G87" i="32"/>
  <c r="W87" i="32"/>
  <c r="E88" i="32"/>
  <c r="U88" i="32"/>
  <c r="AK88" i="32"/>
  <c r="S89" i="32"/>
  <c r="AI89" i="32"/>
  <c r="Q90" i="32"/>
  <c r="AG90" i="32"/>
  <c r="O91" i="32"/>
  <c r="AE91" i="32"/>
  <c r="M92" i="32"/>
  <c r="AC92" i="32"/>
  <c r="K93" i="32"/>
  <c r="AA93" i="32"/>
  <c r="I94" i="32"/>
  <c r="Y94" i="32"/>
  <c r="G95" i="32"/>
  <c r="W95" i="32"/>
  <c r="E96" i="32"/>
  <c r="U96" i="32"/>
  <c r="AK96" i="32"/>
  <c r="S97" i="32"/>
  <c r="AI97" i="32"/>
  <c r="Q98" i="32"/>
  <c r="AG98" i="32"/>
  <c r="O99" i="32"/>
  <c r="AE99" i="32"/>
  <c r="M100" i="32"/>
  <c r="AC100" i="32"/>
  <c r="K101" i="32"/>
  <c r="AA101" i="32"/>
  <c r="I102" i="32"/>
  <c r="Y102" i="32"/>
  <c r="G103" i="32"/>
  <c r="W103" i="32"/>
  <c r="E104" i="32"/>
  <c r="U104" i="32"/>
  <c r="AK104" i="32"/>
  <c r="S105" i="32"/>
  <c r="AI105" i="32"/>
  <c r="Q106" i="32"/>
  <c r="AG106" i="32"/>
  <c r="O107" i="32"/>
  <c r="AE107" i="32"/>
  <c r="O5" i="32"/>
  <c r="AH8" i="32"/>
  <c r="AJ11" i="32"/>
  <c r="L15" i="32"/>
  <c r="V18" i="32"/>
  <c r="J21" i="32"/>
  <c r="L24" i="32"/>
  <c r="AA27" i="32"/>
  <c r="AB30" i="32"/>
  <c r="M33" i="32"/>
  <c r="O35" i="32"/>
  <c r="X37" i="32"/>
  <c r="N39" i="32"/>
  <c r="I41" i="32"/>
  <c r="T42" i="32"/>
  <c r="E44" i="32"/>
  <c r="S45" i="32"/>
  <c r="AE46" i="32"/>
  <c r="F48" i="32"/>
  <c r="I49" i="32"/>
  <c r="O50" i="32"/>
  <c r="P51" i="32"/>
  <c r="X52" i="32"/>
  <c r="AA53" i="32"/>
  <c r="X54" i="32"/>
  <c r="W55" i="32"/>
  <c r="P56" i="32"/>
  <c r="R57" i="32"/>
  <c r="Q58" i="32"/>
  <c r="J59" i="32"/>
  <c r="K60" i="32"/>
  <c r="D61" i="32"/>
  <c r="D62" i="32"/>
  <c r="E63" i="32"/>
  <c r="AF63" i="32"/>
  <c r="AE64" i="32"/>
  <c r="Z65" i="32"/>
  <c r="X66" i="32"/>
  <c r="R67" i="32"/>
  <c r="I68" i="32"/>
  <c r="AJ68" i="32"/>
  <c r="Y69" i="32"/>
  <c r="R70" i="32"/>
  <c r="G71" i="32"/>
  <c r="AB71" i="32"/>
  <c r="Q72" i="32"/>
  <c r="D73" i="32"/>
  <c r="X73" i="32"/>
  <c r="M74" i="32"/>
  <c r="AH74" i="32"/>
  <c r="T75" i="32"/>
  <c r="I76" i="32"/>
  <c r="AD76" i="32"/>
  <c r="P77" i="32"/>
  <c r="AK77" i="32"/>
  <c r="V78" i="32"/>
  <c r="H79" i="32"/>
  <c r="AA79" i="32"/>
  <c r="N80" i="32"/>
  <c r="AG80" i="32"/>
  <c r="R81" i="32"/>
  <c r="D82" i="32"/>
  <c r="W82" i="32"/>
  <c r="J83" i="32"/>
  <c r="AC83" i="32"/>
  <c r="O84" i="32"/>
  <c r="AH84" i="32"/>
  <c r="U85" i="32"/>
  <c r="F86" i="32"/>
  <c r="Z86" i="32"/>
  <c r="K87" i="32"/>
  <c r="AF87" i="32"/>
  <c r="Q88" i="32"/>
  <c r="AJ88" i="32"/>
  <c r="V89" i="32"/>
  <c r="G90" i="32"/>
  <c r="AB90" i="32"/>
  <c r="M91" i="32"/>
  <c r="AG91" i="32"/>
  <c r="Q92" i="32"/>
  <c r="AI92" i="32"/>
  <c r="R93" i="32"/>
  <c r="AI93" i="32"/>
  <c r="P5" i="32"/>
  <c r="AJ8" i="32"/>
  <c r="M12" i="32"/>
  <c r="S15" i="32"/>
  <c r="W18" i="32"/>
  <c r="AH21" i="32"/>
  <c r="Q24" i="32"/>
  <c r="AB27" i="32"/>
  <c r="AC30" i="32"/>
  <c r="O33" i="32"/>
  <c r="Q35" i="32"/>
  <c r="Y37" i="32"/>
  <c r="W39" i="32"/>
  <c r="O41" i="32"/>
  <c r="AF42" i="32"/>
  <c r="G44" i="32"/>
  <c r="V45" i="32"/>
  <c r="AF46" i="32"/>
  <c r="H48" i="32"/>
  <c r="J49" i="32"/>
  <c r="P50" i="32"/>
  <c r="Y51" i="32"/>
  <c r="Y52" i="32"/>
  <c r="AB53" i="32"/>
  <c r="Y54" i="32"/>
  <c r="X55" i="32"/>
  <c r="X56" i="32"/>
  <c r="S57" i="32"/>
  <c r="R58" i="32"/>
  <c r="M59" i="32"/>
  <c r="L60" i="32"/>
  <c r="L61" i="32"/>
  <c r="G62" i="32"/>
  <c r="F63" i="32"/>
  <c r="AG63" i="32"/>
  <c r="AF64" i="32"/>
  <c r="AG65" i="32"/>
  <c r="Y66" i="32"/>
  <c r="S67" i="32"/>
  <c r="J68" i="32"/>
  <c r="AK68" i="32"/>
  <c r="Z69" i="32"/>
  <c r="S70" i="32"/>
  <c r="H71" i="32"/>
  <c r="AC71" i="32"/>
  <c r="R72" i="32"/>
  <c r="E73" i="32"/>
  <c r="Y73" i="32"/>
  <c r="N74" i="32"/>
  <c r="AI74" i="32"/>
  <c r="U75" i="32"/>
  <c r="J76" i="32"/>
  <c r="AE76" i="32"/>
  <c r="Q77" i="32"/>
  <c r="D78" i="32"/>
  <c r="W78" i="32"/>
  <c r="I79" i="32"/>
  <c r="AB79" i="32"/>
  <c r="O80" i="32"/>
  <c r="AH80" i="32"/>
  <c r="T81" i="32"/>
  <c r="E82" i="32"/>
  <c r="Z82" i="32"/>
  <c r="K83" i="32"/>
  <c r="AD83" i="32"/>
  <c r="P84" i="32"/>
  <c r="AI84" i="32"/>
  <c r="V85" i="32"/>
  <c r="G86" i="32"/>
  <c r="AA86" i="32"/>
  <c r="L87" i="32"/>
  <c r="AG87" i="32"/>
  <c r="R88" i="32"/>
  <c r="D89" i="32"/>
  <c r="W89" i="32"/>
  <c r="J90" i="32"/>
  <c r="AC90" i="32"/>
  <c r="N91" i="32"/>
  <c r="AH91" i="32"/>
  <c r="R92" i="32"/>
  <c r="AJ92" i="32"/>
  <c r="S93" i="32"/>
  <c r="AJ93" i="32"/>
  <c r="S94" i="32"/>
  <c r="AJ94" i="32"/>
  <c r="S95" i="32"/>
  <c r="AJ95" i="32"/>
  <c r="S96" i="32"/>
  <c r="AJ96" i="32"/>
  <c r="T97" i="32"/>
  <c r="AK97" i="32"/>
  <c r="T98" i="32"/>
  <c r="AK98" i="32"/>
  <c r="T99" i="32"/>
  <c r="AK99" i="32"/>
  <c r="T100" i="32"/>
  <c r="AK100" i="32"/>
  <c r="T101" i="32"/>
  <c r="AK101" i="32"/>
  <c r="T102" i="32"/>
  <c r="AK102" i="32"/>
  <c r="T103" i="32"/>
  <c r="AK103" i="32"/>
  <c r="T104" i="32"/>
  <c r="D105" i="32"/>
  <c r="U105" i="32"/>
  <c r="D106" i="32"/>
  <c r="U106" i="32"/>
  <c r="D107" i="32"/>
  <c r="U107" i="32"/>
  <c r="D108" i="32"/>
  <c r="T108" i="32"/>
  <c r="AJ108" i="32"/>
  <c r="R109" i="32"/>
  <c r="AH109" i="32"/>
  <c r="P110" i="32"/>
  <c r="AF110" i="32"/>
  <c r="N111" i="32"/>
  <c r="AD111" i="32"/>
  <c r="L112" i="32"/>
  <c r="AB112" i="32"/>
  <c r="J113" i="32"/>
  <c r="Z113" i="32"/>
  <c r="H114" i="32"/>
  <c r="X114" i="32"/>
  <c r="F115" i="32"/>
  <c r="V115" i="32"/>
  <c r="D116" i="32"/>
  <c r="T116" i="32"/>
  <c r="Q5" i="32"/>
  <c r="Z9" i="32"/>
  <c r="O12" i="32"/>
  <c r="T15" i="32"/>
  <c r="AD18" i="32"/>
  <c r="F22" i="32"/>
  <c r="X24" i="32"/>
  <c r="AC27" i="32"/>
  <c r="AE30" i="32"/>
  <c r="P33" i="32"/>
  <c r="AD35" i="32"/>
  <c r="Z37" i="32"/>
  <c r="Y39" i="32"/>
  <c r="P41" i="32"/>
  <c r="AG42" i="32"/>
  <c r="H44" i="32"/>
  <c r="W45" i="32"/>
  <c r="AH46" i="32"/>
  <c r="K48" i="32"/>
  <c r="K49" i="32"/>
  <c r="S50" i="32"/>
  <c r="Z51" i="32"/>
  <c r="AA52" i="32"/>
  <c r="AC53" i="32"/>
  <c r="Z54" i="32"/>
  <c r="Z55" i="32"/>
  <c r="Y56" i="32"/>
  <c r="T57" i="32"/>
  <c r="S58" i="32"/>
  <c r="N59" i="32"/>
  <c r="N60" i="32"/>
  <c r="M61" i="32"/>
  <c r="H62" i="32"/>
  <c r="G63" i="32"/>
  <c r="AH63" i="32"/>
  <c r="AJ64" i="32"/>
  <c r="AH65" i="32"/>
  <c r="Z66" i="32"/>
  <c r="U67" i="32"/>
  <c r="K68" i="32"/>
  <c r="D69" i="32"/>
  <c r="AA69" i="32"/>
  <c r="T70" i="32"/>
  <c r="I71" i="32"/>
  <c r="AG71" i="32"/>
  <c r="S72" i="32"/>
  <c r="F73" i="32"/>
  <c r="AC73" i="32"/>
  <c r="O74" i="32"/>
  <c r="AJ74" i="32"/>
  <c r="Y75" i="32"/>
  <c r="K76" i="32"/>
  <c r="AF76" i="32"/>
  <c r="T77" i="32"/>
  <c r="E78" i="32"/>
  <c r="X78" i="32"/>
  <c r="J79" i="32"/>
  <c r="AC79" i="32"/>
  <c r="P80" i="32"/>
  <c r="AI80" i="32"/>
  <c r="U81" i="32"/>
  <c r="F82" i="32"/>
  <c r="AA82" i="32"/>
  <c r="L83" i="32"/>
  <c r="AF83" i="32"/>
  <c r="Q84" i="32"/>
  <c r="D85" i="32"/>
  <c r="W85" i="32"/>
  <c r="H86" i="32"/>
  <c r="AB86" i="32"/>
  <c r="M87" i="32"/>
  <c r="AH87" i="32"/>
  <c r="S88" i="32"/>
  <c r="E89" i="32"/>
  <c r="X89" i="32"/>
  <c r="K90" i="32"/>
  <c r="AD90" i="32"/>
  <c r="P91" i="32"/>
  <c r="AI91" i="32"/>
  <c r="S92" i="32"/>
  <c r="AK92" i="32"/>
  <c r="T93" i="32"/>
  <c r="AK93" i="32"/>
  <c r="T94" i="32"/>
  <c r="AK94" i="32"/>
  <c r="T95" i="32"/>
  <c r="AK95" i="32"/>
  <c r="T96" i="32"/>
  <c r="D97" i="32"/>
  <c r="U97" i="32"/>
  <c r="D98" i="32"/>
  <c r="U98" i="32"/>
  <c r="D99" i="32"/>
  <c r="U99" i="32"/>
  <c r="D100" i="32"/>
  <c r="U100" i="32"/>
  <c r="D101" i="32"/>
  <c r="U101" i="32"/>
  <c r="D102" i="32"/>
  <c r="U102" i="32"/>
  <c r="D103" i="32"/>
  <c r="U103" i="32"/>
  <c r="D104" i="32"/>
  <c r="V104" i="32"/>
  <c r="E105" i="32"/>
  <c r="V105" i="32"/>
  <c r="E106" i="32"/>
  <c r="V106" i="32"/>
  <c r="E107" i="32"/>
  <c r="V107" i="32"/>
  <c r="E108" i="32"/>
  <c r="U108" i="32"/>
  <c r="AK108" i="32"/>
  <c r="S109" i="32"/>
  <c r="AI109" i="32"/>
  <c r="Q110" i="32"/>
  <c r="AG110" i="32"/>
  <c r="O111" i="32"/>
  <c r="AE111" i="32"/>
  <c r="M112" i="32"/>
  <c r="AC112" i="32"/>
  <c r="K113" i="32"/>
  <c r="AA113" i="32"/>
  <c r="I114" i="32"/>
  <c r="Y114" i="32"/>
  <c r="G115" i="32"/>
  <c r="W115" i="32"/>
  <c r="E116" i="32"/>
  <c r="U116" i="32"/>
  <c r="AK116" i="32"/>
  <c r="S117" i="32"/>
  <c r="H6" i="32"/>
  <c r="AF9" i="32"/>
  <c r="P12" i="32"/>
  <c r="AA15" i="32"/>
  <c r="AF18" i="32"/>
  <c r="H22" i="32"/>
  <c r="R25" i="32"/>
  <c r="K28" i="32"/>
  <c r="L31" i="32"/>
  <c r="R33" i="32"/>
  <c r="AG35" i="32"/>
  <c r="AA37" i="32"/>
  <c r="Z39" i="32"/>
  <c r="U41" i="32"/>
  <c r="AK42" i="32"/>
  <c r="U44" i="32"/>
  <c r="Y45" i="32"/>
  <c r="AI46" i="32"/>
  <c r="L48" i="32"/>
  <c r="S49" i="32"/>
  <c r="T50" i="32"/>
  <c r="AA51" i="32"/>
  <c r="AB52" i="32"/>
  <c r="AE53" i="32"/>
  <c r="AG54" i="32"/>
  <c r="AA55" i="32"/>
  <c r="AA56" i="32"/>
  <c r="U57" i="32"/>
  <c r="T58" i="32"/>
  <c r="U59" i="32"/>
  <c r="O60" i="32"/>
  <c r="N61" i="32"/>
  <c r="I62" i="32"/>
  <c r="H63" i="32"/>
  <c r="H64" i="32"/>
  <c r="AK64" i="32"/>
  <c r="AI65" i="32"/>
  <c r="AA66" i="32"/>
  <c r="V67" i="32"/>
  <c r="P68" i="32"/>
  <c r="E69" i="32"/>
  <c r="AB69" i="32"/>
  <c r="U70" i="32"/>
  <c r="J71" i="32"/>
  <c r="AH71" i="32"/>
  <c r="T72" i="32"/>
  <c r="G73" i="32"/>
  <c r="AD73" i="32"/>
  <c r="P74" i="32"/>
  <c r="AK74" i="32"/>
  <c r="Z75" i="32"/>
  <c r="L76" i="32"/>
  <c r="AG76" i="32"/>
  <c r="U77" i="32"/>
  <c r="F78" i="32"/>
  <c r="Z78" i="32"/>
  <c r="K79" i="32"/>
  <c r="AF79" i="32"/>
  <c r="Q80" i="32"/>
  <c r="AJ80" i="32"/>
  <c r="V81" i="32"/>
  <c r="G82" i="32"/>
  <c r="AB82" i="32"/>
  <c r="M83" i="32"/>
  <c r="AG83" i="32"/>
  <c r="R84" i="32"/>
  <c r="E85" i="32"/>
  <c r="X85" i="32"/>
  <c r="J86" i="32"/>
  <c r="AC86" i="32"/>
  <c r="P87" i="32"/>
  <c r="AI87" i="32"/>
  <c r="T88" i="32"/>
  <c r="F89" i="32"/>
  <c r="Y89" i="32"/>
  <c r="L90" i="32"/>
  <c r="AE90" i="32"/>
  <c r="Q91" i="32"/>
  <c r="AJ91" i="32"/>
  <c r="T92" i="32"/>
  <c r="D93" i="32"/>
  <c r="U93" i="32"/>
  <c r="D94" i="32"/>
  <c r="U94" i="32"/>
  <c r="D95" i="32"/>
  <c r="U95" i="32"/>
  <c r="D96" i="32"/>
  <c r="V96" i="32"/>
  <c r="E97" i="32"/>
  <c r="V97" i="32"/>
  <c r="E98" i="32"/>
  <c r="V98" i="32"/>
  <c r="E99" i="32"/>
  <c r="V99" i="32"/>
  <c r="E100" i="32"/>
  <c r="V100" i="32"/>
  <c r="K6" i="32"/>
  <c r="AG9" i="32"/>
  <c r="I13" i="32"/>
  <c r="AB15" i="32"/>
  <c r="AG18" i="32"/>
  <c r="I22" i="32"/>
  <c r="S25" i="32"/>
  <c r="M28" i="32"/>
  <c r="M31" i="32"/>
  <c r="AF33" i="32"/>
  <c r="J36" i="32"/>
  <c r="M38" i="32"/>
  <c r="AB39" i="32"/>
  <c r="V41" i="32"/>
  <c r="D43" i="32"/>
  <c r="V44" i="32"/>
  <c r="Z45" i="32"/>
  <c r="AK46" i="32"/>
  <c r="N48" i="32"/>
  <c r="T49" i="32"/>
  <c r="W50" i="32"/>
  <c r="AC51" i="32"/>
  <c r="AD52" i="32"/>
  <c r="AH53" i="32"/>
  <c r="AH54" i="32"/>
  <c r="AC55" i="32"/>
  <c r="AB56" i="32"/>
  <c r="V57" i="32"/>
  <c r="W58" i="32"/>
  <c r="V59" i="32"/>
  <c r="P60" i="32"/>
  <c r="O61" i="32"/>
  <c r="J62" i="32"/>
  <c r="J63" i="32"/>
  <c r="I64" i="32"/>
  <c r="D65" i="32"/>
  <c r="AJ65" i="32"/>
  <c r="AB66" i="32"/>
  <c r="X67" i="32"/>
  <c r="Q68" i="32"/>
  <c r="G69" i="32"/>
  <c r="AH69" i="32"/>
  <c r="V70" i="32"/>
  <c r="K71" i="32"/>
  <c r="AI71" i="32"/>
  <c r="V72" i="32"/>
  <c r="H73" i="32"/>
  <c r="AE73" i="32"/>
  <c r="R74" i="32"/>
  <c r="D75" i="32"/>
  <c r="AA75" i="32"/>
  <c r="N76" i="32"/>
  <c r="AH76" i="32"/>
  <c r="V77" i="32"/>
  <c r="G78" i="32"/>
  <c r="AA78" i="32"/>
  <c r="L79" i="32"/>
  <c r="AG79" i="32"/>
  <c r="R80" i="32"/>
  <c r="D81" i="32"/>
  <c r="W81" i="32"/>
  <c r="J82" i="32"/>
  <c r="AC82" i="32"/>
  <c r="N83" i="32"/>
  <c r="AH83" i="32"/>
  <c r="S84" i="32"/>
  <c r="F85" i="32"/>
  <c r="Y85" i="32"/>
  <c r="K86" i="32"/>
  <c r="AD86" i="32"/>
  <c r="Q87" i="32"/>
  <c r="AJ87" i="32"/>
  <c r="V88" i="32"/>
  <c r="G89" i="32"/>
  <c r="AB89" i="32"/>
  <c r="M90" i="32"/>
  <c r="L6" i="32"/>
  <c r="AI9" i="32"/>
  <c r="M13" i="32"/>
  <c r="AC15" i="32"/>
  <c r="F19" i="32"/>
  <c r="L22" i="32"/>
  <c r="V25" i="32"/>
  <c r="AF28" i="32"/>
  <c r="N31" i="32"/>
  <c r="AG33" i="32"/>
  <c r="K36" i="32"/>
  <c r="N38" i="32"/>
  <c r="AD39" i="32"/>
  <c r="W41" i="32"/>
  <c r="F43" i="32"/>
  <c r="W44" i="32"/>
  <c r="AJ45" i="32"/>
  <c r="E47" i="32"/>
  <c r="O48" i="32"/>
  <c r="Y49" i="32"/>
  <c r="X50" i="32"/>
  <c r="AD51" i="32"/>
  <c r="E53" i="32"/>
  <c r="AI53" i="32"/>
  <c r="AI54" i="32"/>
  <c r="AD55" i="32"/>
  <c r="AC56" i="32"/>
  <c r="AC57" i="32"/>
  <c r="X58" i="32"/>
  <c r="W59" i="32"/>
  <c r="Q60" i="32"/>
  <c r="Q61" i="32"/>
  <c r="Q62" i="32"/>
  <c r="K63" i="32"/>
  <c r="K64" i="32"/>
  <c r="E65" i="32"/>
  <c r="AK65" i="32"/>
  <c r="AH66" i="32"/>
  <c r="Y67" i="32"/>
  <c r="S68" i="32"/>
  <c r="H69" i="32"/>
  <c r="AA7" i="32"/>
  <c r="X10" i="32"/>
  <c r="E14" i="32"/>
  <c r="P17" i="32"/>
  <c r="Y20" i="32"/>
  <c r="AJ23" i="32"/>
  <c r="N26" i="32"/>
  <c r="X29" i="32"/>
  <c r="J32" i="32"/>
  <c r="AC34" i="32"/>
  <c r="T36" i="32"/>
  <c r="X38" i="32"/>
  <c r="T40" i="32"/>
  <c r="H42" i="32"/>
  <c r="Y43" i="32"/>
  <c r="AE44" i="32"/>
  <c r="K46" i="32"/>
  <c r="U47" i="32"/>
  <c r="AE48" i="32"/>
  <c r="AE49" i="32"/>
  <c r="F51" i="32"/>
  <c r="F52" i="32"/>
  <c r="L53" i="32"/>
  <c r="O54" i="32"/>
  <c r="I55" i="32"/>
  <c r="H56" i="32"/>
  <c r="AK56" i="32"/>
  <c r="AK57" i="32"/>
  <c r="AJ58" i="32"/>
  <c r="AE59" i="32"/>
  <c r="AD60" i="32"/>
  <c r="Y61" i="32"/>
  <c r="Y62" i="32"/>
  <c r="X63" i="32"/>
  <c r="S64" i="32"/>
  <c r="R65" i="32"/>
  <c r="J66" i="32"/>
  <c r="G67" i="32"/>
  <c r="AI67" i="32"/>
  <c r="Y68" i="32"/>
  <c r="R69" i="32"/>
  <c r="G70" i="32"/>
  <c r="AH70" i="32"/>
  <c r="U71" i="32"/>
  <c r="H72" i="32"/>
  <c r="AE72" i="32"/>
  <c r="Q73" i="32"/>
  <c r="D74" i="32"/>
  <c r="AA74" i="32"/>
  <c r="M75" i="32"/>
  <c r="AH75" i="32"/>
  <c r="W76" i="32"/>
  <c r="I77" i="32"/>
  <c r="AC77" i="32"/>
  <c r="N78" i="32"/>
  <c r="AI78" i="32"/>
  <c r="T79" i="32"/>
  <c r="F80" i="32"/>
  <c r="Y80" i="32"/>
  <c r="L81" i="32"/>
  <c r="AE81" i="32"/>
  <c r="P82" i="32"/>
  <c r="AJ82" i="32"/>
  <c r="U83" i="32"/>
  <c r="H84" i="32"/>
  <c r="AA84" i="32"/>
  <c r="M85" i="32"/>
  <c r="AF85" i="32"/>
  <c r="S86" i="32"/>
  <c r="D87" i="32"/>
  <c r="X87" i="32"/>
  <c r="I88" i="32"/>
  <c r="AD88" i="32"/>
  <c r="O89" i="32"/>
  <c r="AH89" i="32"/>
  <c r="T90" i="32"/>
  <c r="E91" i="32"/>
  <c r="Z91" i="32"/>
  <c r="J92" i="32"/>
  <c r="AB92" i="32"/>
  <c r="L93" i="32"/>
  <c r="AC93" i="32"/>
  <c r="L94" i="32"/>
  <c r="AC94" i="32"/>
  <c r="L95" i="32"/>
  <c r="AC95" i="32"/>
  <c r="L96" i="32"/>
  <c r="AC96" i="32"/>
  <c r="L97" i="32"/>
  <c r="AC97" i="32"/>
  <c r="L98" i="32"/>
  <c r="AC98" i="32"/>
  <c r="L99" i="32"/>
  <c r="AC99" i="32"/>
  <c r="L100" i="32"/>
  <c r="AD100" i="32"/>
  <c r="M101" i="32"/>
  <c r="AD101" i="32"/>
  <c r="M102" i="32"/>
  <c r="AD102" i="32"/>
  <c r="M103" i="32"/>
  <c r="AD103" i="32"/>
  <c r="M104" i="32"/>
  <c r="AD104" i="32"/>
  <c r="M105" i="32"/>
  <c r="AD105" i="32"/>
  <c r="M106" i="32"/>
  <c r="AD106" i="32"/>
  <c r="M107" i="32"/>
  <c r="AD107" i="32"/>
  <c r="M108" i="32"/>
  <c r="AC108" i="32"/>
  <c r="K109" i="32"/>
  <c r="AA109" i="32"/>
  <c r="I110" i="32"/>
  <c r="Y110" i="32"/>
  <c r="G111" i="32"/>
  <c r="W111" i="32"/>
  <c r="E112" i="32"/>
  <c r="U112" i="32"/>
  <c r="AK112" i="32"/>
  <c r="S113" i="32"/>
  <c r="AI113" i="32"/>
  <c r="Q114" i="32"/>
  <c r="AG114" i="32"/>
  <c r="O115" i="32"/>
  <c r="AE115" i="32"/>
  <c r="M116" i="32"/>
  <c r="AC116" i="32"/>
  <c r="K117" i="32"/>
  <c r="AA117" i="32"/>
  <c r="I118" i="32"/>
  <c r="Y118" i="32"/>
  <c r="G119" i="32"/>
  <c r="W119" i="32"/>
  <c r="E120" i="32"/>
  <c r="U120" i="32"/>
  <c r="AK120" i="32"/>
  <c r="S121" i="32"/>
  <c r="AI121" i="32"/>
  <c r="Q122" i="32"/>
  <c r="AG122" i="32"/>
  <c r="O123" i="32"/>
  <c r="AE123" i="32"/>
  <c r="M124" i="32"/>
  <c r="AC124" i="32"/>
  <c r="K125" i="32"/>
  <c r="AA125" i="32"/>
  <c r="I126" i="32"/>
  <c r="Y126" i="32"/>
  <c r="G127" i="32"/>
  <c r="W127" i="32"/>
  <c r="E128" i="32"/>
  <c r="U128" i="32"/>
  <c r="AK128" i="32"/>
  <c r="S129" i="32"/>
  <c r="AI129" i="32"/>
  <c r="Q130" i="32"/>
  <c r="AG130" i="32"/>
  <c r="O131" i="32"/>
  <c r="AE131" i="32"/>
  <c r="M132" i="32"/>
  <c r="AC132" i="32"/>
  <c r="K133" i="32"/>
  <c r="AA133" i="32"/>
  <c r="I134" i="32"/>
  <c r="Y134" i="32"/>
  <c r="G135" i="32"/>
  <c r="W135" i="32"/>
  <c r="E136" i="32"/>
  <c r="X6" i="32"/>
  <c r="AG11" i="32"/>
  <c r="R17" i="32"/>
  <c r="AF22" i="32"/>
  <c r="P29" i="32"/>
  <c r="X32" i="32"/>
  <c r="I37" i="32"/>
  <c r="U40" i="32"/>
  <c r="M43" i="32"/>
  <c r="AK45" i="32"/>
  <c r="AC47" i="32"/>
  <c r="AI49" i="32"/>
  <c r="E52" i="32"/>
  <c r="AK53" i="32"/>
  <c r="V55" i="32"/>
  <c r="L57" i="32"/>
  <c r="AK58" i="32"/>
  <c r="AB60" i="32"/>
  <c r="R62" i="32"/>
  <c r="AD63" i="32"/>
  <c r="U65" i="32"/>
  <c r="E67" i="32"/>
  <c r="U68" i="32"/>
  <c r="X69" i="32"/>
  <c r="AI70" i="32"/>
  <c r="AK71" i="32"/>
  <c r="AH72" i="32"/>
  <c r="AJ73" i="32"/>
  <c r="AF74" i="32"/>
  <c r="AI75" i="32"/>
  <c r="E77" i="32"/>
  <c r="AF77" i="32"/>
  <c r="AE78" i="32"/>
  <c r="Z79" i="32"/>
  <c r="Z80" i="32"/>
  <c r="Y81" i="32"/>
  <c r="T82" i="32"/>
  <c r="S83" i="32"/>
  <c r="N84" i="32"/>
  <c r="N85" i="32"/>
  <c r="Y6" i="32"/>
  <c r="AI11" i="32"/>
  <c r="S17" i="32"/>
  <c r="AK23" i="32"/>
  <c r="Q29" i="32"/>
  <c r="AH33" i="32"/>
  <c r="J37" i="32"/>
  <c r="W40" i="32"/>
  <c r="N43" i="32"/>
  <c r="D46" i="32"/>
  <c r="AD47" i="32"/>
  <c r="K50" i="32"/>
  <c r="N52" i="32"/>
  <c r="F54" i="32"/>
  <c r="AE55" i="32"/>
  <c r="M57" i="32"/>
  <c r="E59" i="32"/>
  <c r="AC60" i="32"/>
  <c r="S62" i="32"/>
  <c r="AE63" i="32"/>
  <c r="V65" i="32"/>
  <c r="H67" i="32"/>
  <c r="V68" i="32"/>
  <c r="AI69" i="32"/>
  <c r="AJ70" i="32"/>
  <c r="D72" i="32"/>
  <c r="AI72" i="32"/>
  <c r="AK73" i="32"/>
  <c r="E75" i="32"/>
  <c r="AJ75" i="32"/>
  <c r="F77" i="32"/>
  <c r="AG77" i="32"/>
  <c r="AH78" i="32"/>
  <c r="AH79" i="32"/>
  <c r="AA80" i="32"/>
  <c r="AB81" i="32"/>
  <c r="U82" i="32"/>
  <c r="T83" i="32"/>
  <c r="V84" i="32"/>
  <c r="O85" i="32"/>
  <c r="N86" i="32"/>
  <c r="I87" i="32"/>
  <c r="H88" i="32"/>
  <c r="H89" i="32"/>
  <c r="AK89" i="32"/>
  <c r="AI90" i="32"/>
  <c r="AB91" i="32"/>
  <c r="W92" i="32"/>
  <c r="M93" i="32"/>
  <c r="E94" i="32"/>
  <c r="AA94" i="32"/>
  <c r="O95" i="32"/>
  <c r="F96" i="32"/>
  <c r="AA96" i="32"/>
  <c r="O97" i="32"/>
  <c r="F98" i="32"/>
  <c r="AA98" i="32"/>
  <c r="P99" i="32"/>
  <c r="F100" i="32"/>
  <c r="AA100" i="32"/>
  <c r="O101" i="32"/>
  <c r="AI101" i="32"/>
  <c r="W102" i="32"/>
  <c r="J103" i="32"/>
  <c r="AE103" i="32"/>
  <c r="Q104" i="32"/>
  <c r="F105" i="32"/>
  <c r="Z105" i="32"/>
  <c r="L106" i="32"/>
  <c r="AH106" i="32"/>
  <c r="T107" i="32"/>
  <c r="H108" i="32"/>
  <c r="AA108" i="32"/>
  <c r="M109" i="32"/>
  <c r="AF109" i="32"/>
  <c r="S110" i="32"/>
  <c r="D111" i="32"/>
  <c r="X111" i="32"/>
  <c r="I112" i="32"/>
  <c r="AD112" i="32"/>
  <c r="AA6" i="32"/>
  <c r="N13" i="32"/>
  <c r="AE17" i="32"/>
  <c r="D24" i="32"/>
  <c r="W29" i="32"/>
  <c r="AI33" i="32"/>
  <c r="O37" i="32"/>
  <c r="AD40" i="32"/>
  <c r="Z43" i="32"/>
  <c r="H46" i="32"/>
  <c r="S48" i="32"/>
  <c r="L50" i="32"/>
  <c r="O52" i="32"/>
  <c r="L54" i="32"/>
  <c r="E56" i="32"/>
  <c r="N57" i="32"/>
  <c r="F59" i="32"/>
  <c r="AE60" i="32"/>
  <c r="T62" i="32"/>
  <c r="L64" i="32"/>
  <c r="W65" i="32"/>
  <c r="I67" i="32"/>
  <c r="X68" i="32"/>
  <c r="AJ69" i="32"/>
  <c r="AK70" i="32"/>
  <c r="F72" i="32"/>
  <c r="AJ72" i="32"/>
  <c r="E74" i="32"/>
  <c r="I75" i="32"/>
  <c r="AK75" i="32"/>
  <c r="G77" i="32"/>
  <c r="AJ77" i="32"/>
  <c r="AJ78" i="32"/>
  <c r="AI79" i="32"/>
  <c r="AD80" i="32"/>
  <c r="AC81" i="32"/>
  <c r="V82" i="32"/>
  <c r="X83" i="32"/>
  <c r="W84" i="32"/>
  <c r="P85" i="32"/>
  <c r="O86" i="32"/>
  <c r="J87" i="32"/>
  <c r="J88" i="32"/>
  <c r="I89" i="32"/>
  <c r="D90" i="32"/>
  <c r="AJ90" i="32"/>
  <c r="AC91" i="32"/>
  <c r="X92" i="32"/>
  <c r="N93" i="32"/>
  <c r="F94" i="32"/>
  <c r="AB94" i="32"/>
  <c r="P95" i="32"/>
  <c r="G96" i="32"/>
  <c r="AB96" i="32"/>
  <c r="P97" i="32"/>
  <c r="G98" i="32"/>
  <c r="AB98" i="32"/>
  <c r="Q99" i="32"/>
  <c r="G100" i="32"/>
  <c r="AB100" i="32"/>
  <c r="P101" i="32"/>
  <c r="AJ101" i="32"/>
  <c r="X102" i="32"/>
  <c r="K103" i="32"/>
  <c r="AF103" i="32"/>
  <c r="R104" i="32"/>
  <c r="G105" i="32"/>
  <c r="AA105" i="32"/>
  <c r="N106" i="32"/>
  <c r="AI106" i="32"/>
  <c r="W107" i="32"/>
  <c r="I108" i="32"/>
  <c r="AB108" i="32"/>
  <c r="N109" i="32"/>
  <c r="AG109" i="32"/>
  <c r="T110" i="32"/>
  <c r="E111" i="32"/>
  <c r="Y111" i="32"/>
  <c r="J112" i="32"/>
  <c r="AE112" i="32"/>
  <c r="P113" i="32"/>
  <c r="AJ113" i="32"/>
  <c r="Z7" i="32"/>
  <c r="O13" i="32"/>
  <c r="U18" i="32"/>
  <c r="E24" i="32"/>
  <c r="AA29" i="32"/>
  <c r="E34" i="32"/>
  <c r="O38" i="32"/>
  <c r="AE40" i="32"/>
  <c r="AE43" i="32"/>
  <c r="J46" i="32"/>
  <c r="T48" i="32"/>
  <c r="M50" i="32"/>
  <c r="P52" i="32"/>
  <c r="P54" i="32"/>
  <c r="F56" i="32"/>
  <c r="AD57" i="32"/>
  <c r="H59" i="32"/>
  <c r="AG60" i="32"/>
  <c r="W62" i="32"/>
  <c r="M64" i="32"/>
  <c r="Y65" i="32"/>
  <c r="J67" i="32"/>
  <c r="Z68" i="32"/>
  <c r="AK69" i="32"/>
  <c r="D71" i="32"/>
  <c r="G72" i="32"/>
  <c r="I73" i="32"/>
  <c r="F74" i="32"/>
  <c r="J75" i="32"/>
  <c r="G76" i="32"/>
  <c r="H77" i="32"/>
  <c r="H78" i="32"/>
  <c r="AK78" i="32"/>
  <c r="AJ79" i="32"/>
  <c r="AE80" i="32"/>
  <c r="AD81" i="32"/>
  <c r="AD82" i="32"/>
  <c r="Y83" i="32"/>
  <c r="X84" i="32"/>
  <c r="Q85" i="32"/>
  <c r="R86" i="32"/>
  <c r="R87" i="32"/>
  <c r="K88" i="32"/>
  <c r="L89" i="32"/>
  <c r="E90" i="32"/>
  <c r="AK90" i="32"/>
  <c r="AD91" i="32"/>
  <c r="Y92" i="32"/>
  <c r="AB7" i="32"/>
  <c r="Z13" i="32"/>
  <c r="R19" i="32"/>
  <c r="J24" i="32"/>
  <c r="AC29" i="32"/>
  <c r="AA34" i="32"/>
  <c r="S38" i="32"/>
  <c r="H41" i="32"/>
  <c r="AG43" i="32"/>
  <c r="L46" i="32"/>
  <c r="U48" i="32"/>
  <c r="Y50" i="32"/>
  <c r="U52" i="32"/>
  <c r="Q54" i="32"/>
  <c r="G56" i="32"/>
  <c r="AG57" i="32"/>
  <c r="I59" i="32"/>
  <c r="AI60" i="32"/>
  <c r="Z62" i="32"/>
  <c r="O64" i="32"/>
  <c r="E66" i="32"/>
  <c r="K67" i="32"/>
  <c r="AA68" i="32"/>
  <c r="D70" i="32"/>
  <c r="E71" i="32"/>
  <c r="I72" i="32"/>
  <c r="M73" i="32"/>
  <c r="G74" i="32"/>
  <c r="K75" i="32"/>
  <c r="H76" i="32"/>
  <c r="J77" i="32"/>
  <c r="J78" i="32"/>
  <c r="D79" i="32"/>
  <c r="AK79" i="32"/>
  <c r="AF80" i="32"/>
  <c r="AF81" i="32"/>
  <c r="AE82" i="32"/>
  <c r="Z83" i="32"/>
  <c r="Y84" i="32"/>
  <c r="T85" i="32"/>
  <c r="T86" i="32"/>
  <c r="S87" i="32"/>
  <c r="N88" i="32"/>
  <c r="AC7" i="32"/>
  <c r="AH13" i="32"/>
  <c r="S19" i="32"/>
  <c r="K24" i="32"/>
  <c r="AD29" i="32"/>
  <c r="AD34" i="32"/>
  <c r="V38" i="32"/>
  <c r="Y41" i="32"/>
  <c r="AK43" i="32"/>
  <c r="W10" i="32"/>
  <c r="Z16" i="32"/>
  <c r="AH20" i="32"/>
  <c r="Q27" i="32"/>
  <c r="O32" i="32"/>
  <c r="R36" i="32"/>
  <c r="L40" i="32"/>
  <c r="O42" i="32"/>
  <c r="L45" i="32"/>
  <c r="S47" i="32"/>
  <c r="AA49" i="32"/>
  <c r="O51" i="32"/>
  <c r="Q53" i="32"/>
  <c r="J55" i="32"/>
  <c r="AI56" i="32"/>
  <c r="Y58" i="32"/>
  <c r="G60" i="32"/>
  <c r="AG61" i="32"/>
  <c r="W63" i="32"/>
  <c r="M65" i="32"/>
  <c r="U66" i="32"/>
  <c r="E68" i="32"/>
  <c r="S69" i="32"/>
  <c r="Y70" i="32"/>
  <c r="Y71" i="32"/>
  <c r="Z72" i="32"/>
  <c r="W73" i="32"/>
  <c r="AB74" i="32"/>
  <c r="AC75" i="32"/>
  <c r="Z76" i="32"/>
  <c r="Z77" i="32"/>
  <c r="U78" i="32"/>
  <c r="U79" i="32"/>
  <c r="T80" i="32"/>
  <c r="O81" i="32"/>
  <c r="N82" i="32"/>
  <c r="I83" i="32"/>
  <c r="I84" i="32"/>
  <c r="H85" i="32"/>
  <c r="AK85" i="32"/>
  <c r="AJ86" i="32"/>
  <c r="AC87" i="32"/>
  <c r="AE88" i="32"/>
  <c r="AD89" i="32"/>
  <c r="W90" i="32"/>
  <c r="T91" i="32"/>
  <c r="L92" i="32"/>
  <c r="F93" i="32"/>
  <c r="AD93" i="32"/>
  <c r="R94" i="32"/>
  <c r="I95" i="32"/>
  <c r="AE95" i="32"/>
  <c r="R96" i="32"/>
  <c r="I97" i="32"/>
  <c r="AE97" i="32"/>
  <c r="S98" i="32"/>
  <c r="I99" i="32"/>
  <c r="AF99" i="32"/>
  <c r="S100" i="32"/>
  <c r="H101" i="32"/>
  <c r="AC101" i="32"/>
  <c r="P102" i="32"/>
  <c r="AJ102" i="32"/>
  <c r="Y103" i="32"/>
  <c r="K104" i="32"/>
  <c r="AF104" i="32"/>
  <c r="R105" i="32"/>
  <c r="G106" i="32"/>
  <c r="AA106" i="32"/>
  <c r="N107" i="32"/>
  <c r="AI107" i="32"/>
  <c r="V108" i="32"/>
  <c r="G109" i="32"/>
  <c r="Z109" i="32"/>
  <c r="L110" i="32"/>
  <c r="AE110" i="32"/>
  <c r="R111" i="32"/>
  <c r="AK111" i="32"/>
  <c r="W112" i="32"/>
  <c r="H113" i="32"/>
  <c r="AC113" i="32"/>
  <c r="N114" i="32"/>
  <c r="AH114" i="32"/>
  <c r="S115" i="32"/>
  <c r="F116" i="32"/>
  <c r="T8" i="32"/>
  <c r="AB16" i="32"/>
  <c r="O27" i="32"/>
  <c r="F35" i="32"/>
  <c r="F42" i="32"/>
  <c r="Q45" i="32"/>
  <c r="F49" i="32"/>
  <c r="F53" i="32"/>
  <c r="K55" i="32"/>
  <c r="E58" i="32"/>
  <c r="AA60" i="32"/>
  <c r="N63" i="32"/>
  <c r="H66" i="32"/>
  <c r="G68" i="32"/>
  <c r="J70" i="32"/>
  <c r="AJ71" i="32"/>
  <c r="U73" i="32"/>
  <c r="N75" i="32"/>
  <c r="AA76" i="32"/>
  <c r="O78" i="32"/>
  <c r="Y79" i="32"/>
  <c r="M81" i="32"/>
  <c r="AH82" i="32"/>
  <c r="J84" i="32"/>
  <c r="AD85" i="32"/>
  <c r="E87" i="32"/>
  <c r="W88" i="32"/>
  <c r="AC89" i="32"/>
  <c r="AH90" i="32"/>
  <c r="F92" i="32"/>
  <c r="E93" i="32"/>
  <c r="AG93" i="32"/>
  <c r="AE94" i="32"/>
  <c r="Y95" i="32"/>
  <c r="P96" i="32"/>
  <c r="K97" i="32"/>
  <c r="H98" i="32"/>
  <c r="AH98" i="32"/>
  <c r="AA99" i="32"/>
  <c r="W100" i="32"/>
  <c r="N101" i="32"/>
  <c r="G102" i="32"/>
  <c r="AF102" i="32"/>
  <c r="X103" i="32"/>
  <c r="O104" i="32"/>
  <c r="I105" i="32"/>
  <c r="AG105" i="32"/>
  <c r="Y106" i="32"/>
  <c r="Q107" i="32"/>
  <c r="J108" i="32"/>
  <c r="AG108" i="32"/>
  <c r="W109" i="32"/>
  <c r="M110" i="32"/>
  <c r="AK110" i="32"/>
  <c r="AB111" i="32"/>
  <c r="R112" i="32"/>
  <c r="G113" i="32"/>
  <c r="AE113" i="32"/>
  <c r="S114" i="32"/>
  <c r="E115" i="32"/>
  <c r="AA115" i="32"/>
  <c r="N116" i="32"/>
  <c r="AG116" i="32"/>
  <c r="Q117" i="32"/>
  <c r="AI117" i="32"/>
  <c r="R118" i="32"/>
  <c r="AI118" i="32"/>
  <c r="R119" i="32"/>
  <c r="AI119" i="32"/>
  <c r="R120" i="32"/>
  <c r="AI120" i="32"/>
  <c r="R121" i="32"/>
  <c r="AJ121" i="32"/>
  <c r="S122" i="32"/>
  <c r="AJ122" i="32"/>
  <c r="S123" i="32"/>
  <c r="AJ123" i="32"/>
  <c r="S124" i="32"/>
  <c r="AJ124" i="32"/>
  <c r="S125" i="32"/>
  <c r="AJ125" i="32"/>
  <c r="S126" i="32"/>
  <c r="AJ126" i="32"/>
  <c r="S127" i="32"/>
  <c r="AJ127" i="32"/>
  <c r="U8" i="32"/>
  <c r="Q17" i="32"/>
  <c r="R27" i="32"/>
  <c r="M36" i="32"/>
  <c r="G42" i="32"/>
  <c r="O46" i="32"/>
  <c r="Z49" i="32"/>
  <c r="G53" i="32"/>
  <c r="R55" i="32"/>
  <c r="G58" i="32"/>
  <c r="AJ60" i="32"/>
  <c r="O63" i="32"/>
  <c r="I66" i="32"/>
  <c r="H68" i="32"/>
  <c r="K70" i="32"/>
  <c r="J72" i="32"/>
  <c r="V73" i="32"/>
  <c r="P75" i="32"/>
  <c r="AB76" i="32"/>
  <c r="R78" i="32"/>
  <c r="D80" i="32"/>
  <c r="N81" i="32"/>
  <c r="AI82" i="32"/>
  <c r="K84" i="32"/>
  <c r="AE85" i="32"/>
  <c r="F87" i="32"/>
  <c r="X88" i="32"/>
  <c r="AE89" i="32"/>
  <c r="D91" i="32"/>
  <c r="G92" i="32"/>
  <c r="G93" i="32"/>
  <c r="AH93" i="32"/>
  <c r="AF94" i="32"/>
  <c r="Z95" i="32"/>
  <c r="Q96" i="32"/>
  <c r="M97" i="32"/>
  <c r="I98" i="32"/>
  <c r="AI98" i="32"/>
  <c r="AB99" i="32"/>
  <c r="X100" i="32"/>
  <c r="Q101" i="32"/>
  <c r="H102" i="32"/>
  <c r="AG102" i="32"/>
  <c r="Z103" i="32"/>
  <c r="P104" i="32"/>
  <c r="J105" i="32"/>
  <c r="AH105" i="32"/>
  <c r="Z106" i="32"/>
  <c r="R107" i="32"/>
  <c r="K108" i="32"/>
  <c r="AH108" i="32"/>
  <c r="X109" i="32"/>
  <c r="N110" i="32"/>
  <c r="F111" i="32"/>
  <c r="AC111" i="32"/>
  <c r="S112" i="32"/>
  <c r="I113" i="32"/>
  <c r="AF113" i="32"/>
  <c r="T114" i="32"/>
  <c r="H115" i="32"/>
  <c r="AB115" i="32"/>
  <c r="O116" i="32"/>
  <c r="AH116" i="32"/>
  <c r="R117" i="32"/>
  <c r="AJ117" i="32"/>
  <c r="S118" i="32"/>
  <c r="AJ118" i="32"/>
  <c r="S119" i="32"/>
  <c r="AJ119" i="32"/>
  <c r="S120" i="32"/>
  <c r="AJ120" i="32"/>
  <c r="T121" i="32"/>
  <c r="AK121" i="32"/>
  <c r="T122" i="32"/>
  <c r="AK122" i="32"/>
  <c r="T123" i="32"/>
  <c r="AK123" i="32"/>
  <c r="T124" i="32"/>
  <c r="AK124" i="32"/>
  <c r="T125" i="32"/>
  <c r="AK125" i="32"/>
  <c r="T126" i="32"/>
  <c r="AK126" i="32"/>
  <c r="T127" i="32"/>
  <c r="AK127" i="32"/>
  <c r="T128" i="32"/>
  <c r="D129" i="32"/>
  <c r="U129" i="32"/>
  <c r="D130" i="32"/>
  <c r="U130" i="32"/>
  <c r="D131" i="32"/>
  <c r="U131" i="32"/>
  <c r="D132" i="32"/>
  <c r="U132" i="32"/>
  <c r="D133" i="32"/>
  <c r="U133" i="32"/>
  <c r="D134" i="32"/>
  <c r="U134" i="32"/>
  <c r="D135" i="32"/>
  <c r="U135" i="32"/>
  <c r="D136" i="32"/>
  <c r="U136" i="32"/>
  <c r="AK136" i="32"/>
  <c r="S137" i="32"/>
  <c r="AI137" i="32"/>
  <c r="Q138" i="32"/>
  <c r="AG138" i="32"/>
  <c r="O139" i="32"/>
  <c r="AE139" i="32"/>
  <c r="M140" i="32"/>
  <c r="AC140" i="32"/>
  <c r="K141" i="32"/>
  <c r="AA141" i="32"/>
  <c r="I142" i="32"/>
  <c r="Y142" i="32"/>
  <c r="H3" i="32"/>
  <c r="X3" i="32"/>
  <c r="F128" i="32"/>
  <c r="F132" i="32"/>
  <c r="F134" i="32"/>
  <c r="X135" i="32"/>
  <c r="E137" i="32"/>
  <c r="S138" i="32"/>
  <c r="O140" i="32"/>
  <c r="W8" i="32"/>
  <c r="D20" i="32"/>
  <c r="T27" i="32"/>
  <c r="O36" i="32"/>
  <c r="I42" i="32"/>
  <c r="P46" i="32"/>
  <c r="AC49" i="32"/>
  <c r="I53" i="32"/>
  <c r="U55" i="32"/>
  <c r="H58" i="32"/>
  <c r="AK60" i="32"/>
  <c r="Y63" i="32"/>
  <c r="Q66" i="32"/>
  <c r="T68" i="32"/>
  <c r="Q70" i="32"/>
  <c r="K72" i="32"/>
  <c r="AF73" i="32"/>
  <c r="Q75" i="32"/>
  <c r="AI76" i="32"/>
  <c r="S78" i="32"/>
  <c r="G80" i="32"/>
  <c r="P81" i="32"/>
  <c r="AK82" i="32"/>
  <c r="L84" i="32"/>
  <c r="AG85" i="32"/>
  <c r="H87" i="32"/>
  <c r="Y88" i="32"/>
  <c r="AF89" i="32"/>
  <c r="H91" i="32"/>
  <c r="H92" i="32"/>
  <c r="H93" i="32"/>
  <c r="G94" i="32"/>
  <c r="AG94" i="32"/>
  <c r="AA95" i="32"/>
  <c r="W96" i="32"/>
  <c r="N97" i="32"/>
  <c r="J98" i="32"/>
  <c r="AJ98" i="32"/>
  <c r="AD99" i="32"/>
  <c r="Y100" i="32"/>
  <c r="R101" i="32"/>
  <c r="J102" i="32"/>
  <c r="AH102" i="32"/>
  <c r="AA103" i="32"/>
  <c r="S104" i="32"/>
  <c r="K105" i="32"/>
  <c r="AJ105" i="32"/>
  <c r="AB106" i="32"/>
  <c r="S107" i="32"/>
  <c r="L108" i="32"/>
  <c r="AI108" i="32"/>
  <c r="Y109" i="32"/>
  <c r="O110" i="32"/>
  <c r="H111" i="32"/>
  <c r="AF111" i="32"/>
  <c r="T112" i="32"/>
  <c r="L113" i="32"/>
  <c r="AG113" i="32"/>
  <c r="U114" i="32"/>
  <c r="I115" i="32"/>
  <c r="AC115" i="32"/>
  <c r="P116" i="32"/>
  <c r="AI116" i="32"/>
  <c r="T117" i="32"/>
  <c r="AK117" i="32"/>
  <c r="T118" i="32"/>
  <c r="AK118" i="32"/>
  <c r="T119" i="32"/>
  <c r="AK119" i="32"/>
  <c r="T120" i="32"/>
  <c r="D121" i="32"/>
  <c r="U121" i="32"/>
  <c r="D122" i="32"/>
  <c r="U122" i="32"/>
  <c r="D123" i="32"/>
  <c r="U123" i="32"/>
  <c r="D124" i="32"/>
  <c r="U124" i="32"/>
  <c r="D125" i="32"/>
  <c r="U125" i="32"/>
  <c r="D126" i="32"/>
  <c r="U126" i="32"/>
  <c r="D127" i="32"/>
  <c r="U127" i="32"/>
  <c r="D128" i="32"/>
  <c r="V128" i="32"/>
  <c r="E129" i="32"/>
  <c r="V129" i="32"/>
  <c r="E130" i="32"/>
  <c r="V130" i="32"/>
  <c r="E131" i="32"/>
  <c r="V131" i="32"/>
  <c r="E132" i="32"/>
  <c r="V132" i="32"/>
  <c r="E133" i="32"/>
  <c r="V133" i="32"/>
  <c r="E134" i="32"/>
  <c r="V134" i="32"/>
  <c r="E135" i="32"/>
  <c r="V135" i="32"/>
  <c r="F136" i="32"/>
  <c r="V136" i="32"/>
  <c r="D137" i="32"/>
  <c r="T137" i="32"/>
  <c r="AJ137" i="32"/>
  <c r="R138" i="32"/>
  <c r="AH138" i="32"/>
  <c r="P139" i="32"/>
  <c r="AF139" i="32"/>
  <c r="N140" i="32"/>
  <c r="AD140" i="32"/>
  <c r="L141" i="32"/>
  <c r="AB141" i="32"/>
  <c r="J142" i="32"/>
  <c r="Z142" i="32"/>
  <c r="I3" i="32"/>
  <c r="Y3" i="32"/>
  <c r="V126" i="32"/>
  <c r="W129" i="32"/>
  <c r="W130" i="32"/>
  <c r="W131" i="32"/>
  <c r="W132" i="32"/>
  <c r="W133" i="32"/>
  <c r="W134" i="32"/>
  <c r="G136" i="32"/>
  <c r="W136" i="32"/>
  <c r="AK137" i="32"/>
  <c r="AI138" i="32"/>
  <c r="AG139" i="32"/>
  <c r="M10" i="32"/>
  <c r="I20" i="32"/>
  <c r="AG28" i="32"/>
  <c r="S36" i="32"/>
  <c r="M42" i="32"/>
  <c r="AA46" i="32"/>
  <c r="AD49" i="32"/>
  <c r="J53" i="32"/>
  <c r="I56" i="32"/>
  <c r="P58" i="32"/>
  <c r="S61" i="32"/>
  <c r="Z63" i="32"/>
  <c r="R66" i="32"/>
  <c r="AB68" i="32"/>
  <c r="X70" i="32"/>
  <c r="O72" i="32"/>
  <c r="AG73" i="32"/>
  <c r="R75" i="32"/>
  <c r="L77" i="32"/>
  <c r="T78" i="32"/>
  <c r="H80" i="32"/>
  <c r="Q81" i="32"/>
  <c r="D83" i="32"/>
  <c r="Z84" i="32"/>
  <c r="AJ85" i="32"/>
  <c r="T87" i="32"/>
  <c r="Z88" i="32"/>
  <c r="AG89" i="32"/>
  <c r="I91" i="32"/>
  <c r="I92" i="32"/>
  <c r="I93" i="32"/>
  <c r="H94" i="32"/>
  <c r="AH94" i="32"/>
  <c r="AB95" i="32"/>
  <c r="X96" i="32"/>
  <c r="Q97" i="32"/>
  <c r="K98" i="32"/>
  <c r="F99" i="32"/>
  <c r="AG99" i="32"/>
  <c r="Z100" i="32"/>
  <c r="S101" i="32"/>
  <c r="K102" i="32"/>
  <c r="AI102" i="32"/>
  <c r="AB103" i="32"/>
  <c r="W104" i="32"/>
  <c r="L105" i="32"/>
  <c r="AK105" i="32"/>
  <c r="AC106" i="32"/>
  <c r="X107" i="32"/>
  <c r="N108" i="32"/>
  <c r="D109" i="32"/>
  <c r="AB109" i="32"/>
  <c r="R110" i="32"/>
  <c r="I111" i="32"/>
  <c r="AG111" i="32"/>
  <c r="V112" i="32"/>
  <c r="M113" i="32"/>
  <c r="AH113" i="32"/>
  <c r="V114" i="32"/>
  <c r="J115" i="32"/>
  <c r="AD115" i="32"/>
  <c r="Q116" i="32"/>
  <c r="AJ116" i="32"/>
  <c r="U117" i="32"/>
  <c r="D118" i="32"/>
  <c r="U118" i="32"/>
  <c r="D119" i="32"/>
  <c r="U119" i="32"/>
  <c r="D120" i="32"/>
  <c r="V120" i="32"/>
  <c r="E121" i="32"/>
  <c r="V121" i="32"/>
  <c r="E122" i="32"/>
  <c r="V122" i="32"/>
  <c r="E123" i="32"/>
  <c r="V123" i="32"/>
  <c r="E124" i="32"/>
  <c r="V124" i="32"/>
  <c r="E125" i="32"/>
  <c r="V125" i="32"/>
  <c r="E126" i="32"/>
  <c r="E127" i="32"/>
  <c r="V127" i="32"/>
  <c r="W128" i="32"/>
  <c r="F129" i="32"/>
  <c r="F130" i="32"/>
  <c r="F131" i="32"/>
  <c r="F133" i="32"/>
  <c r="F135" i="32"/>
  <c r="U137" i="32"/>
  <c r="Q139" i="32"/>
  <c r="N10" i="32"/>
  <c r="Z20" i="32"/>
  <c r="S30" i="32"/>
  <c r="F37" i="32"/>
  <c r="N42" i="32"/>
  <c r="AB46" i="32"/>
  <c r="AH49" i="32"/>
  <c r="N53" i="32"/>
  <c r="L56" i="32"/>
  <c r="Z58" i="32"/>
  <c r="T61" i="32"/>
  <c r="AA63" i="32"/>
  <c r="S66" i="32"/>
  <c r="AG68" i="32"/>
  <c r="Z70" i="32"/>
  <c r="P72" i="32"/>
  <c r="AH73" i="32"/>
  <c r="S75" i="32"/>
  <c r="M77" i="32"/>
  <c r="AB78" i="32"/>
  <c r="I80" i="32"/>
  <c r="X81" i="32"/>
  <c r="E83" i="32"/>
  <c r="AB84" i="32"/>
  <c r="D86" i="32"/>
  <c r="U87" i="32"/>
  <c r="AA88" i="32"/>
  <c r="AJ89" i="32"/>
  <c r="J91" i="32"/>
  <c r="K92" i="32"/>
  <c r="J93" i="32"/>
  <c r="J94" i="32"/>
  <c r="AI94" i="32"/>
  <c r="AD95" i="32"/>
  <c r="Y96" i="32"/>
  <c r="R97" i="32"/>
  <c r="M98" i="32"/>
  <c r="G99" i="32"/>
  <c r="AH99" i="32"/>
  <c r="AE100" i="32"/>
  <c r="V101" i="32"/>
  <c r="L102" i="32"/>
  <c r="E103" i="32"/>
  <c r="AC103" i="32"/>
  <c r="X104" i="32"/>
  <c r="N105" i="32"/>
  <c r="F106" i="32"/>
  <c r="AE106" i="32"/>
  <c r="Y107" i="32"/>
  <c r="O108" i="32"/>
  <c r="E109" i="32"/>
  <c r="AC109" i="32"/>
  <c r="U110" i="32"/>
  <c r="J111" i="32"/>
  <c r="AH111" i="32"/>
  <c r="X112" i="32"/>
  <c r="N113" i="32"/>
  <c r="AK113" i="32"/>
  <c r="W114" i="32"/>
  <c r="K115" i="32"/>
  <c r="AF115" i="32"/>
  <c r="R116" i="32"/>
  <c r="D117" i="32"/>
  <c r="V117" i="32"/>
  <c r="E118" i="32"/>
  <c r="V118" i="32"/>
  <c r="E119" i="32"/>
  <c r="V119" i="32"/>
  <c r="F120" i="32"/>
  <c r="W120" i="32"/>
  <c r="F121" i="32"/>
  <c r="W121" i="32"/>
  <c r="F122" i="32"/>
  <c r="W122" i="32"/>
  <c r="F123" i="32"/>
  <c r="W123" i="32"/>
  <c r="F124" i="32"/>
  <c r="O10" i="32"/>
  <c r="AC20" i="32"/>
  <c r="AA30" i="32"/>
  <c r="H37" i="32"/>
  <c r="P42" i="32"/>
  <c r="F47" i="32"/>
  <c r="AH50" i="32"/>
  <c r="O53" i="32"/>
  <c r="M56" i="32"/>
  <c r="AA58" i="32"/>
  <c r="U61" i="32"/>
  <c r="P64" i="32"/>
  <c r="T66" i="32"/>
  <c r="AI68" i="32"/>
  <c r="AA70" i="32"/>
  <c r="W72" i="32"/>
  <c r="K74" i="32"/>
  <c r="AB75" i="32"/>
  <c r="N77" i="32"/>
  <c r="AC78" i="32"/>
  <c r="J80" i="32"/>
  <c r="AG81" i="32"/>
  <c r="H83" i="32"/>
  <c r="AD84" i="32"/>
  <c r="E86" i="32"/>
  <c r="V87" i="32"/>
  <c r="AF88" i="32"/>
  <c r="F90" i="32"/>
  <c r="K91" i="32"/>
  <c r="N92" i="32"/>
  <c r="O93" i="32"/>
  <c r="K94" i="32"/>
  <c r="E95" i="32"/>
  <c r="AF95" i="32"/>
  <c r="Z96" i="32"/>
  <c r="W97" i="32"/>
  <c r="N98" i="32"/>
  <c r="H99" i="32"/>
  <c r="AI99" i="32"/>
  <c r="AF100" i="32"/>
  <c r="W101" i="32"/>
  <c r="N102" i="32"/>
  <c r="F103" i="32"/>
  <c r="AG103" i="32"/>
  <c r="Y104" i="32"/>
  <c r="O105" i="32"/>
  <c r="I15" i="32"/>
  <c r="F26" i="32"/>
  <c r="W32" i="32"/>
  <c r="M40" i="32"/>
  <c r="AD44" i="32"/>
  <c r="AF48" i="32"/>
  <c r="AH51" i="32"/>
  <c r="AJ54" i="32"/>
  <c r="K57" i="32"/>
  <c r="AG59" i="32"/>
  <c r="AB62" i="32"/>
  <c r="N65" i="32"/>
  <c r="AB67" i="32"/>
  <c r="V69" i="32"/>
  <c r="V71" i="32"/>
  <c r="O73" i="32"/>
  <c r="AC74" i="32"/>
  <c r="R76" i="32"/>
  <c r="AE77" i="32"/>
  <c r="R79" i="32"/>
  <c r="F81" i="32"/>
  <c r="O82" i="32"/>
  <c r="AJ83" i="32"/>
  <c r="L85" i="32"/>
  <c r="AE86" i="32"/>
  <c r="F88" i="32"/>
  <c r="Q89" i="32"/>
  <c r="V90" i="32"/>
  <c r="AA91" i="32"/>
  <c r="AE92" i="32"/>
  <c r="Z93" i="32"/>
  <c r="W94" i="32"/>
  <c r="Q95" i="32"/>
  <c r="K96" i="32"/>
  <c r="F97" i="32"/>
  <c r="AF97" i="32"/>
  <c r="Z98" i="32"/>
  <c r="W99" i="32"/>
  <c r="O100" i="32"/>
  <c r="G101" i="32"/>
  <c r="AG101" i="32"/>
  <c r="AA102" i="32"/>
  <c r="Q103" i="32"/>
  <c r="I104" i="32"/>
  <c r="AH104" i="32"/>
  <c r="AB105" i="32"/>
  <c r="S106" i="32"/>
  <c r="J107" i="32"/>
  <c r="AJ107" i="32"/>
  <c r="Z108" i="32"/>
  <c r="Q109" i="32"/>
  <c r="G110" i="32"/>
  <c r="AD110" i="32"/>
  <c r="U111" i="32"/>
  <c r="N112" i="32"/>
  <c r="AJ112" i="32"/>
  <c r="X113" i="32"/>
  <c r="M114" i="32"/>
  <c r="AI114" i="32"/>
  <c r="U115" i="32"/>
  <c r="I116" i="32"/>
  <c r="AB116" i="32"/>
  <c r="M117" i="32"/>
  <c r="AE117" i="32"/>
  <c r="N118" i="32"/>
  <c r="AE118" i="32"/>
  <c r="N119" i="32"/>
  <c r="AE119" i="32"/>
  <c r="N120" i="32"/>
  <c r="AE120" i="32"/>
  <c r="N121" i="32"/>
  <c r="AE121" i="32"/>
  <c r="N122" i="32"/>
  <c r="AE122" i="32"/>
  <c r="N123" i="32"/>
  <c r="AF123" i="32"/>
  <c r="O124" i="32"/>
  <c r="AF124" i="32"/>
  <c r="O125" i="32"/>
  <c r="AF125" i="32"/>
  <c r="O126" i="32"/>
  <c r="AF126" i="32"/>
  <c r="O127" i="32"/>
  <c r="AF127" i="32"/>
  <c r="O128" i="32"/>
  <c r="AF128" i="32"/>
  <c r="O129" i="32"/>
  <c r="AF129" i="32"/>
  <c r="O130" i="32"/>
  <c r="AF130" i="32"/>
  <c r="P131" i="32"/>
  <c r="AG131" i="32"/>
  <c r="P132" i="32"/>
  <c r="AG132" i="32"/>
  <c r="P133" i="32"/>
  <c r="AG133" i="32"/>
  <c r="P134" i="32"/>
  <c r="AG134" i="32"/>
  <c r="P135" i="32"/>
  <c r="AG135" i="32"/>
  <c r="P136" i="32"/>
  <c r="AF136" i="32"/>
  <c r="N137" i="32"/>
  <c r="AD137" i="32"/>
  <c r="L138" i="32"/>
  <c r="AB138" i="32"/>
  <c r="J139" i="32"/>
  <c r="Z139" i="32"/>
  <c r="H140" i="32"/>
  <c r="X140" i="32"/>
  <c r="F141" i="32"/>
  <c r="V141" i="32"/>
  <c r="D142" i="32"/>
  <c r="T142" i="32"/>
  <c r="AJ142" i="32"/>
  <c r="S3" i="32"/>
  <c r="AI3" i="32"/>
  <c r="J15" i="32"/>
  <c r="G26" i="32"/>
  <c r="AF34" i="32"/>
  <c r="N40" i="32"/>
  <c r="AF44" i="32"/>
  <c r="AG48" i="32"/>
  <c r="M11" i="32"/>
  <c r="Q31" i="32"/>
  <c r="K43" i="32"/>
  <c r="AI50" i="32"/>
  <c r="G55" i="32"/>
  <c r="AF59" i="32"/>
  <c r="AC64" i="32"/>
  <c r="J69" i="32"/>
  <c r="AA71" i="32"/>
  <c r="AD74" i="32"/>
  <c r="AB77" i="32"/>
  <c r="V80" i="32"/>
  <c r="P83" i="32"/>
  <c r="AB85" i="32"/>
  <c r="D88" i="32"/>
  <c r="R90" i="32"/>
  <c r="P92" i="32"/>
  <c r="AF93" i="32"/>
  <c r="R95" i="32"/>
  <c r="AH96" i="32"/>
  <c r="R98" i="32"/>
  <c r="AJ99" i="32"/>
  <c r="J101" i="32"/>
  <c r="Z102" i="32"/>
  <c r="F104" i="32"/>
  <c r="Q105" i="32"/>
  <c r="W106" i="32"/>
  <c r="AF107" i="32"/>
  <c r="F109" i="32"/>
  <c r="F110" i="32"/>
  <c r="M111" i="32"/>
  <c r="P112" i="32"/>
  <c r="U113" i="32"/>
  <c r="Z114" i="32"/>
  <c r="T115" i="32"/>
  <c r="W116" i="32"/>
  <c r="O117" i="32"/>
  <c r="K118" i="32"/>
  <c r="F119" i="32"/>
  <c r="AD119" i="32"/>
  <c r="Z120" i="32"/>
  <c r="P121" i="32"/>
  <c r="K122" i="32"/>
  <c r="G123" i="32"/>
  <c r="AD123" i="32"/>
  <c r="Y124" i="32"/>
  <c r="N125" i="32"/>
  <c r="N11" i="32"/>
  <c r="E32" i="32"/>
  <c r="L43" i="32"/>
  <c r="AJ50" i="32"/>
  <c r="H55" i="32"/>
  <c r="F60" i="32"/>
  <c r="AD64" i="32"/>
  <c r="K69" i="32"/>
  <c r="X72" i="32"/>
  <c r="AE74" i="32"/>
  <c r="AD77" i="32"/>
  <c r="W80" i="32"/>
  <c r="Q83" i="32"/>
  <c r="AC85" i="32"/>
  <c r="G88" i="32"/>
  <c r="S90" i="32"/>
  <c r="V92" i="32"/>
  <c r="M94" i="32"/>
  <c r="V95" i="32"/>
  <c r="AI96" i="32"/>
  <c r="W98" i="32"/>
  <c r="H100" i="32"/>
  <c r="L101" i="32"/>
  <c r="AB102" i="32"/>
  <c r="G104" i="32"/>
  <c r="T105" i="32"/>
  <c r="X106" i="32"/>
  <c r="AG107" i="32"/>
  <c r="H109" i="32"/>
  <c r="H110" i="32"/>
  <c r="P111" i="32"/>
  <c r="Q112" i="32"/>
  <c r="V113" i="32"/>
  <c r="AA114" i="32"/>
  <c r="X115" i="32"/>
  <c r="X116" i="32"/>
  <c r="P117" i="32"/>
  <c r="L118" i="32"/>
  <c r="H119" i="32"/>
  <c r="AF119" i="32"/>
  <c r="AA120" i="32"/>
  <c r="Q121" i="32"/>
  <c r="L122" i="32"/>
  <c r="H123" i="32"/>
  <c r="AG123" i="32"/>
  <c r="Z124" i="32"/>
  <c r="P125" i="32"/>
  <c r="H126" i="32"/>
  <c r="AE126" i="32"/>
  <c r="Y127" i="32"/>
  <c r="M128" i="32"/>
  <c r="AI128" i="32"/>
  <c r="Z129" i="32"/>
  <c r="M130" i="32"/>
  <c r="AJ130" i="32"/>
  <c r="Z131" i="32"/>
  <c r="N132" i="32"/>
  <c r="AJ132" i="32"/>
  <c r="Z133" i="32"/>
  <c r="N134" i="32"/>
  <c r="AJ134" i="32"/>
  <c r="AA135" i="32"/>
  <c r="N136" i="32"/>
  <c r="AI136" i="32"/>
  <c r="X137" i="32"/>
  <c r="J138" i="32"/>
  <c r="AE138" i="32"/>
  <c r="T139" i="32"/>
  <c r="F140" i="32"/>
  <c r="AA140" i="32"/>
  <c r="N141" i="32"/>
  <c r="AG141" i="32"/>
  <c r="R142" i="32"/>
  <c r="E3" i="32"/>
  <c r="Z3" i="32"/>
  <c r="S111" i="32"/>
  <c r="Y121" i="32"/>
  <c r="AI123" i="32"/>
  <c r="K126" i="32"/>
  <c r="AA127" i="32"/>
  <c r="AB129" i="32"/>
  <c r="G131" i="32"/>
  <c r="G133" i="32"/>
  <c r="Q134" i="32"/>
  <c r="Q136" i="32"/>
  <c r="Z137" i="32"/>
  <c r="V139" i="32"/>
  <c r="AD11" i="32"/>
  <c r="G32" i="32"/>
  <c r="D44" i="32"/>
  <c r="G51" i="32"/>
  <c r="N56" i="32"/>
  <c r="H60" i="32"/>
  <c r="F65" i="32"/>
  <c r="Q69" i="32"/>
  <c r="Y72" i="32"/>
  <c r="L75" i="32"/>
  <c r="K78" i="32"/>
  <c r="X80" i="32"/>
  <c r="R83" i="32"/>
  <c r="L86" i="32"/>
  <c r="O88" i="32"/>
  <c r="U90" i="32"/>
  <c r="Z92" i="32"/>
  <c r="N94" i="32"/>
  <c r="X95" i="32"/>
  <c r="G97" i="32"/>
  <c r="X98" i="32"/>
  <c r="I100" i="32"/>
  <c r="X101" i="32"/>
  <c r="AC102" i="32"/>
  <c r="H104" i="32"/>
  <c r="W105" i="32"/>
  <c r="AF106" i="32"/>
  <c r="AH107" i="32"/>
  <c r="I109" i="32"/>
  <c r="J110" i="32"/>
  <c r="Q111" i="32"/>
  <c r="Y112" i="32"/>
  <c r="W113" i="32"/>
  <c r="AB114" i="32"/>
  <c r="Y115" i="32"/>
  <c r="Y116" i="32"/>
  <c r="W117" i="32"/>
  <c r="M118" i="32"/>
  <c r="I119" i="32"/>
  <c r="AG119" i="32"/>
  <c r="AB120" i="32"/>
  <c r="X121" i="32"/>
  <c r="M122" i="32"/>
  <c r="I123" i="32"/>
  <c r="AH123" i="32"/>
  <c r="AA124" i="32"/>
  <c r="Q125" i="32"/>
  <c r="J126" i="32"/>
  <c r="AG126" i="32"/>
  <c r="Z127" i="32"/>
  <c r="N128" i="32"/>
  <c r="AJ128" i="32"/>
  <c r="AA129" i="32"/>
  <c r="N130" i="32"/>
  <c r="AK130" i="32"/>
  <c r="AA131" i="32"/>
  <c r="O132" i="32"/>
  <c r="AK132" i="32"/>
  <c r="AB133" i="32"/>
  <c r="O134" i="32"/>
  <c r="AK134" i="32"/>
  <c r="AB135" i="32"/>
  <c r="O136" i="32"/>
  <c r="AJ136" i="32"/>
  <c r="Y137" i="32"/>
  <c r="K138" i="32"/>
  <c r="AF138" i="32"/>
  <c r="U139" i="32"/>
  <c r="G140" i="32"/>
  <c r="AB140" i="32"/>
  <c r="O141" i="32"/>
  <c r="AH141" i="32"/>
  <c r="S142" i="32"/>
  <c r="F3" i="32"/>
  <c r="AA3" i="32"/>
  <c r="K110" i="32"/>
  <c r="AC120" i="32"/>
  <c r="J123" i="32"/>
  <c r="R125" i="32"/>
  <c r="AH126" i="32"/>
  <c r="G129" i="32"/>
  <c r="P130" i="32"/>
  <c r="Q132" i="32"/>
  <c r="AC133" i="32"/>
  <c r="H135" i="32"/>
  <c r="F137" i="32"/>
  <c r="M138" i="32"/>
  <c r="F14" i="32"/>
  <c r="I32" i="32"/>
  <c r="X44" i="32"/>
  <c r="I51" i="32"/>
  <c r="O56" i="32"/>
  <c r="S60" i="32"/>
  <c r="Q65" i="32"/>
  <c r="T69" i="32"/>
  <c r="AA72" i="32"/>
  <c r="AD75" i="32"/>
  <c r="L78" i="32"/>
  <c r="E81" i="32"/>
  <c r="AA83" i="32"/>
  <c r="M86" i="32"/>
  <c r="P88" i="32"/>
  <c r="Z90" i="32"/>
  <c r="AA92" i="32"/>
  <c r="O94" i="32"/>
  <c r="AG95" i="32"/>
  <c r="H97" i="32"/>
  <c r="Y98" i="32"/>
  <c r="J100" i="32"/>
  <c r="Y101" i="32"/>
  <c r="AE102" i="32"/>
  <c r="J104" i="32"/>
  <c r="X105" i="32"/>
  <c r="AJ106" i="32"/>
  <c r="AK107" i="32"/>
  <c r="J109" i="32"/>
  <c r="Z112" i="32"/>
  <c r="Y113" i="32"/>
  <c r="AC114" i="32"/>
  <c r="Z115" i="32"/>
  <c r="Z116" i="32"/>
  <c r="X117" i="32"/>
  <c r="O118" i="32"/>
  <c r="J119" i="32"/>
  <c r="AH119" i="32"/>
  <c r="O122" i="32"/>
  <c r="AB124" i="32"/>
  <c r="P128" i="32"/>
  <c r="AB131" i="32"/>
  <c r="AC135" i="32"/>
  <c r="G14" i="32"/>
  <c r="Q32" i="32"/>
  <c r="AB44" i="32"/>
  <c r="J51" i="32"/>
  <c r="AE56" i="32"/>
  <c r="V61" i="32"/>
  <c r="S65" i="32"/>
  <c r="U69" i="32"/>
  <c r="AF72" i="32"/>
  <c r="AF75" i="32"/>
  <c r="M78" i="32"/>
  <c r="G81" i="32"/>
  <c r="AB83" i="32"/>
  <c r="U86" i="32"/>
  <c r="AG88" i="32"/>
  <c r="AA90" i="32"/>
  <c r="AD92" i="32"/>
  <c r="P94" i="32"/>
  <c r="AH95" i="32"/>
  <c r="J97" i="32"/>
  <c r="AD98" i="32"/>
  <c r="K100" i="32"/>
  <c r="Z101" i="32"/>
  <c r="H103" i="32"/>
  <c r="L104" i="32"/>
  <c r="Y105" i="32"/>
  <c r="AK106" i="32"/>
  <c r="F108" i="32"/>
  <c r="L109" i="32"/>
  <c r="V110" i="32"/>
  <c r="T111" i="32"/>
  <c r="AA112" i="32"/>
  <c r="AB113" i="32"/>
  <c r="AD114" i="32"/>
  <c r="AG115" i="32"/>
  <c r="AA116" i="32"/>
  <c r="Y117" i="32"/>
  <c r="P118" i="32"/>
  <c r="K119" i="32"/>
  <c r="G120" i="32"/>
  <c r="AD120" i="32"/>
  <c r="Z121" i="32"/>
  <c r="P122" i="32"/>
  <c r="K123" i="32"/>
  <c r="G124" i="32"/>
  <c r="AD124" i="32"/>
  <c r="W125" i="32"/>
  <c r="L126" i="32"/>
  <c r="AI126" i="32"/>
  <c r="AB127" i="32"/>
  <c r="Q128" i="32"/>
  <c r="H129" i="32"/>
  <c r="AC129" i="32"/>
  <c r="R130" i="32"/>
  <c r="H131" i="32"/>
  <c r="AC131" i="32"/>
  <c r="R132" i="32"/>
  <c r="H133" i="32"/>
  <c r="AD133" i="32"/>
  <c r="R134" i="32"/>
  <c r="I135" i="32"/>
  <c r="AD135" i="32"/>
  <c r="R136" i="32"/>
  <c r="G137" i="32"/>
  <c r="AA137" i="32"/>
  <c r="N138" i="32"/>
  <c r="AK138" i="32"/>
  <c r="W139" i="32"/>
  <c r="J140" i="32"/>
  <c r="AF140" i="32"/>
  <c r="Q141" i="32"/>
  <c r="AJ141" i="32"/>
  <c r="V142" i="32"/>
  <c r="J3" i="32"/>
  <c r="AC3" i="32"/>
  <c r="O109" i="32"/>
  <c r="H120" i="32"/>
  <c r="R122" i="32"/>
  <c r="H124" i="32"/>
  <c r="X125" i="32"/>
  <c r="F127" i="32"/>
  <c r="R128" i="32"/>
  <c r="I129" i="32"/>
  <c r="S130" i="32"/>
  <c r="AD131" i="32"/>
  <c r="G15" i="32"/>
  <c r="U32" i="32"/>
  <c r="AC44" i="32"/>
  <c r="K51" i="32"/>
  <c r="AF56" i="32"/>
  <c r="AE61" i="32"/>
  <c r="G66" i="32"/>
  <c r="E70" i="32"/>
  <c r="AG72" i="32"/>
  <c r="AG75" i="32"/>
  <c r="AD78" i="32"/>
  <c r="H81" i="32"/>
  <c r="AI83" i="32"/>
  <c r="V86" i="32"/>
  <c r="AH88" i="32"/>
  <c r="AF90" i="32"/>
  <c r="AF92" i="32"/>
  <c r="Q94" i="32"/>
  <c r="AI95" i="32"/>
  <c r="X97" i="32"/>
  <c r="AE98" i="32"/>
  <c r="N100" i="32"/>
  <c r="AB101" i="32"/>
  <c r="I103" i="32"/>
  <c r="N104" i="32"/>
  <c r="AC105" i="32"/>
  <c r="F107" i="32"/>
  <c r="G108" i="32"/>
  <c r="W110" i="32"/>
  <c r="V111" i="32"/>
  <c r="AF112" i="32"/>
  <c r="AD113" i="32"/>
  <c r="AE114" i="32"/>
  <c r="AH115" i="32"/>
  <c r="AD116" i="32"/>
  <c r="Z117" i="32"/>
  <c r="Q118" i="32"/>
  <c r="L119" i="32"/>
  <c r="AF120" i="32"/>
  <c r="AA121" i="32"/>
  <c r="L123" i="32"/>
  <c r="AE124" i="32"/>
  <c r="M126" i="32"/>
  <c r="AC127" i="32"/>
  <c r="AD129" i="32"/>
  <c r="I131" i="32"/>
  <c r="AB22" i="32"/>
  <c r="AB38" i="32"/>
  <c r="X47" i="32"/>
  <c r="Z53" i="32"/>
  <c r="D58" i="32"/>
  <c r="AC62" i="32"/>
  <c r="Z67" i="32"/>
  <c r="Q71" i="32"/>
  <c r="L74" i="32"/>
  <c r="X76" i="32"/>
  <c r="Q79" i="32"/>
  <c r="K82" i="32"/>
  <c r="AF84" i="32"/>
  <c r="AK86" i="32"/>
  <c r="R89" i="32"/>
  <c r="X91" i="32"/>
  <c r="V93" i="32"/>
  <c r="F95" i="32"/>
  <c r="N96" i="32"/>
  <c r="AD97" i="32"/>
  <c r="N99" i="32"/>
  <c r="AH100" i="32"/>
  <c r="F102" i="32"/>
  <c r="R103" i="32"/>
  <c r="AE104" i="32"/>
  <c r="J106" i="32"/>
  <c r="L107" i="32"/>
  <c r="W108" i="32"/>
  <c r="AD109" i="32"/>
  <c r="AC110" i="32"/>
  <c r="D112" i="32"/>
  <c r="E113" i="32"/>
  <c r="J114" i="32"/>
  <c r="L115" i="32"/>
  <c r="H116" i="32"/>
  <c r="G117" i="32"/>
  <c r="AG117" i="32"/>
  <c r="AB118" i="32"/>
  <c r="X119" i="32"/>
  <c r="M120" i="32"/>
  <c r="I121" i="32"/>
  <c r="AG121" i="32"/>
  <c r="AB122" i="32"/>
  <c r="X123" i="32"/>
  <c r="N124" i="32"/>
  <c r="G125" i="32"/>
  <c r="AD125" i="32"/>
  <c r="W126" i="32"/>
  <c r="L127" i="32"/>
  <c r="AI127" i="32"/>
  <c r="AA128" i="32"/>
  <c r="N129" i="32"/>
  <c r="AK129" i="32"/>
  <c r="AA130" i="32"/>
  <c r="N131" i="32"/>
  <c r="AK131" i="32"/>
  <c r="AA132" i="32"/>
  <c r="O133" i="32"/>
  <c r="AK133" i="32"/>
  <c r="AB134" i="32"/>
  <c r="O135" i="32"/>
  <c r="AK135" i="32"/>
  <c r="AA136" i="32"/>
  <c r="M137" i="32"/>
  <c r="AH137" i="32"/>
  <c r="W138" i="32"/>
  <c r="I139" i="32"/>
  <c r="AD139" i="32"/>
  <c r="S140" i="32"/>
  <c r="D141" i="32"/>
  <c r="X141" i="32"/>
  <c r="K142" i="32"/>
  <c r="AD142" i="32"/>
  <c r="P3" i="32"/>
  <c r="AJ3" i="32"/>
  <c r="AD22" i="32"/>
  <c r="K39" i="32"/>
  <c r="Y47" i="32"/>
  <c r="AJ53" i="32"/>
  <c r="AI58" i="32"/>
  <c r="AJ62" i="32"/>
  <c r="AA67" i="32"/>
  <c r="R71" i="32"/>
  <c r="S74" i="32"/>
  <c r="Y76" i="32"/>
  <c r="S79" i="32"/>
  <c r="L82" i="32"/>
  <c r="AG84" i="32"/>
  <c r="Y87" i="32"/>
  <c r="T89" i="32"/>
  <c r="L139" i="32"/>
  <c r="AA134" i="32"/>
  <c r="X128" i="32"/>
  <c r="Y120" i="32"/>
  <c r="X108" i="32"/>
  <c r="AD96" i="32"/>
  <c r="H70" i="32"/>
  <c r="E140" i="32"/>
  <c r="X133" i="32"/>
  <c r="F126" i="32"/>
  <c r="O114" i="32"/>
  <c r="K99" i="32"/>
  <c r="P26" i="32"/>
  <c r="P142" i="32"/>
  <c r="H139" i="32"/>
  <c r="AB3" i="32"/>
  <c r="AG142" i="32"/>
  <c r="G142" i="32"/>
  <c r="P141" i="32"/>
  <c r="V140" i="32"/>
  <c r="AB139" i="32"/>
  <c r="AD138" i="32"/>
  <c r="D138" i="32"/>
  <c r="H137" i="32"/>
  <c r="I136" i="32"/>
  <c r="K135" i="32"/>
  <c r="J134" i="32"/>
  <c r="L133" i="32"/>
  <c r="J132" i="32"/>
  <c r="K131" i="32"/>
  <c r="H130" i="32"/>
  <c r="AH128" i="32"/>
  <c r="AH127" i="32"/>
  <c r="AB126" i="32"/>
  <c r="Z125" i="32"/>
  <c r="L124" i="32"/>
  <c r="AD122" i="32"/>
  <c r="M121" i="32"/>
  <c r="I120" i="32"/>
  <c r="Z118" i="32"/>
  <c r="H117" i="32"/>
  <c r="P115" i="32"/>
  <c r="T113" i="32"/>
  <c r="AA111" i="32"/>
  <c r="V109" i="32"/>
  <c r="Z107" i="32"/>
  <c r="H105" i="32"/>
  <c r="L103" i="32"/>
  <c r="R100" i="32"/>
  <c r="AG97" i="32"/>
  <c r="K95" i="32"/>
  <c r="O92" i="32"/>
  <c r="AI88" i="32"/>
  <c r="AK83" i="32"/>
  <c r="E79" i="32"/>
  <c r="N73" i="32"/>
  <c r="AI66" i="32"/>
  <c r="AJ56" i="32"/>
  <c r="M45" i="32"/>
  <c r="Y16" i="32"/>
  <c r="A42" i="46"/>
  <c r="A41" i="46"/>
  <c r="BL31" i="46"/>
  <c r="BK31" i="46"/>
  <c r="BJ31" i="46"/>
  <c r="BI31" i="46"/>
  <c r="BH31" i="46"/>
  <c r="BG31" i="46"/>
  <c r="BF31" i="46"/>
  <c r="BE31" i="46"/>
  <c r="BD31" i="46"/>
  <c r="BC31" i="46"/>
  <c r="AZ31" i="46"/>
  <c r="AY31" i="46"/>
  <c r="AX31" i="46"/>
  <c r="AW31" i="46"/>
  <c r="AV31" i="46"/>
  <c r="AU31" i="46"/>
  <c r="AT31" i="46"/>
  <c r="AS31" i="46"/>
  <c r="AR31" i="46"/>
  <c r="AQ31" i="46"/>
  <c r="AN31" i="46"/>
  <c r="AM31" i="46"/>
  <c r="AL31" i="46"/>
  <c r="AK31" i="46"/>
  <c r="AJ31" i="46"/>
  <c r="AI31" i="46"/>
  <c r="AH31" i="46"/>
  <c r="AG31" i="46"/>
  <c r="AF31" i="46"/>
  <c r="AE31" i="46"/>
  <c r="AB31" i="46"/>
  <c r="AA31" i="46"/>
  <c r="Z31" i="46"/>
  <c r="Y31" i="46"/>
  <c r="X31" i="46"/>
  <c r="W31" i="46"/>
  <c r="V31" i="46"/>
  <c r="U31" i="46"/>
  <c r="T31" i="46"/>
  <c r="S31" i="46"/>
  <c r="Q31" i="46"/>
  <c r="P31" i="46"/>
  <c r="O30" i="46"/>
  <c r="O31" i="46" s="1"/>
  <c r="O29" i="46"/>
  <c r="O28" i="46"/>
  <c r="O27" i="46"/>
  <c r="O26" i="46"/>
  <c r="O25" i="46"/>
  <c r="O24" i="46"/>
  <c r="O23" i="46"/>
  <c r="O22" i="46"/>
  <c r="O21" i="46"/>
  <c r="O20" i="46"/>
  <c r="O19" i="46"/>
  <c r="O18" i="46"/>
  <c r="O17" i="46"/>
  <c r="O16" i="46"/>
  <c r="O15" i="46"/>
  <c r="O14" i="46"/>
  <c r="O13" i="46"/>
  <c r="O12" i="46"/>
  <c r="O11" i="46"/>
  <c r="O10" i="46"/>
  <c r="O9" i="46"/>
  <c r="O8" i="46"/>
  <c r="O7" i="46"/>
  <c r="O6" i="46"/>
  <c r="O5" i="46"/>
  <c r="O4" i="46" s="1"/>
  <c r="BL4" i="46"/>
  <c r="BK4" i="46"/>
  <c r="BJ4" i="46"/>
  <c r="BI4" i="46"/>
  <c r="BH4" i="46"/>
  <c r="BG4" i="46"/>
  <c r="BF4" i="46"/>
  <c r="BE4" i="46"/>
  <c r="BD4" i="46"/>
  <c r="BC4" i="46"/>
  <c r="AZ4" i="46"/>
  <c r="AY4" i="46"/>
  <c r="AX4" i="46"/>
  <c r="AW4" i="46"/>
  <c r="AV4" i="46"/>
  <c r="AU4" i="46"/>
  <c r="AT4" i="46"/>
  <c r="AS4" i="46"/>
  <c r="AR4" i="46"/>
  <c r="AQ4" i="46"/>
  <c r="AN4" i="46"/>
  <c r="AM4" i="46"/>
  <c r="AL4" i="46"/>
  <c r="AK4" i="46"/>
  <c r="AJ4" i="46"/>
  <c r="AI4" i="46"/>
  <c r="AH4" i="46"/>
  <c r="AG4" i="46"/>
  <c r="AF4" i="46"/>
  <c r="AE4" i="46"/>
  <c r="AB4" i="46"/>
  <c r="AA4" i="46"/>
  <c r="Z4" i="46"/>
  <c r="Y4" i="46"/>
  <c r="X4" i="46"/>
  <c r="W4" i="46"/>
  <c r="V4" i="46"/>
  <c r="U4" i="46"/>
  <c r="T4" i="46"/>
  <c r="S4" i="46"/>
  <c r="Q4" i="46"/>
  <c r="P4" i="46"/>
  <c r="BL1" i="46"/>
  <c r="BK1" i="46"/>
  <c r="BJ1" i="46"/>
  <c r="BI1" i="46"/>
  <c r="BH1" i="46"/>
  <c r="BG1" i="46"/>
  <c r="BF1" i="46"/>
  <c r="BE1" i="46"/>
  <c r="BD1" i="46"/>
  <c r="BC1" i="46"/>
  <c r="AZ1" i="46"/>
  <c r="AY1" i="46"/>
  <c r="AX1" i="46"/>
  <c r="AW1" i="46"/>
  <c r="AV1" i="46"/>
  <c r="AU1" i="46"/>
  <c r="AT1" i="46"/>
  <c r="AS1" i="46"/>
  <c r="AR1" i="46"/>
  <c r="AQ1" i="46"/>
  <c r="AN1" i="46"/>
  <c r="AM1" i="46"/>
  <c r="AL1" i="46"/>
  <c r="AK1" i="46"/>
  <c r="AJ1" i="46"/>
  <c r="AI1" i="46"/>
  <c r="AH1" i="46"/>
  <c r="AG1" i="46"/>
  <c r="AF1" i="46"/>
  <c r="AE1" i="46"/>
  <c r="AB1" i="46"/>
  <c r="AA1" i="46"/>
  <c r="Z1" i="46"/>
  <c r="Y1" i="46"/>
  <c r="X1" i="46"/>
  <c r="W1" i="46"/>
  <c r="V1" i="46"/>
  <c r="U1" i="46"/>
  <c r="T1" i="46"/>
  <c r="S1" i="46"/>
  <c r="Q1" i="46"/>
  <c r="P1" i="46"/>
  <c r="O1" i="46"/>
  <c r="N1" i="46"/>
  <c r="O6" i="24" l="1"/>
  <c r="O7" i="24"/>
  <c r="O8" i="24"/>
  <c r="O9" i="24"/>
  <c r="O10" i="24"/>
  <c r="O11" i="24"/>
  <c r="O12" i="24"/>
  <c r="O13" i="24"/>
  <c r="O14" i="24"/>
  <c r="O15" i="24"/>
  <c r="O16" i="24"/>
  <c r="O17" i="24"/>
  <c r="O18" i="24"/>
  <c r="O19" i="24"/>
  <c r="O20" i="24"/>
  <c r="O21" i="24"/>
  <c r="O22" i="24"/>
  <c r="O23" i="24"/>
  <c r="O24" i="24"/>
  <c r="O25" i="24"/>
  <c r="O26" i="24"/>
  <c r="O27" i="24"/>
  <c r="O28" i="24"/>
  <c r="O29" i="24"/>
  <c r="O30" i="24"/>
  <c r="O5" i="24"/>
  <c r="O4" i="24" s="1"/>
  <c r="P1" i="24"/>
  <c r="Q1" i="24"/>
  <c r="S1" i="24"/>
  <c r="T1" i="24"/>
  <c r="U1" i="24"/>
  <c r="V1" i="24"/>
  <c r="W1" i="24"/>
  <c r="X1" i="24"/>
  <c r="Y1" i="24"/>
  <c r="Z1" i="24"/>
  <c r="AA1" i="24"/>
  <c r="AB1" i="24"/>
  <c r="AE1" i="24"/>
  <c r="AF1" i="24"/>
  <c r="AG1" i="24"/>
  <c r="AH1" i="24"/>
  <c r="AI1" i="24"/>
  <c r="AJ1" i="24"/>
  <c r="AK1" i="24"/>
  <c r="AL1" i="24"/>
  <c r="AM1" i="24"/>
  <c r="AN1" i="24"/>
  <c r="AQ1" i="24"/>
  <c r="AR1" i="24"/>
  <c r="AS1" i="24"/>
  <c r="AT1" i="24"/>
  <c r="AU1" i="24"/>
  <c r="AV1" i="24"/>
  <c r="AW1" i="24"/>
  <c r="AX1" i="24"/>
  <c r="AY1" i="24"/>
  <c r="AZ1" i="24"/>
  <c r="BC1" i="24"/>
  <c r="BD1" i="24"/>
  <c r="BE1" i="24"/>
  <c r="BF1" i="24"/>
  <c r="BG1" i="24"/>
  <c r="BH1" i="24"/>
  <c r="BI1" i="24"/>
  <c r="BJ1" i="24"/>
  <c r="BK1" i="24"/>
  <c r="BL1" i="24"/>
  <c r="P31" i="24"/>
  <c r="Q31" i="24"/>
  <c r="S31" i="24"/>
  <c r="T31" i="24"/>
  <c r="U31" i="24"/>
  <c r="V31" i="24"/>
  <c r="W31" i="24"/>
  <c r="X31" i="24"/>
  <c r="Y31" i="24"/>
  <c r="Z31" i="24"/>
  <c r="AA31" i="24"/>
  <c r="AB31" i="24"/>
  <c r="AE31" i="24"/>
  <c r="AF31" i="24"/>
  <c r="AG31" i="24"/>
  <c r="AH31" i="24"/>
  <c r="AI31" i="24"/>
  <c r="AJ31" i="24"/>
  <c r="AK31" i="24"/>
  <c r="AL31" i="24"/>
  <c r="AM31" i="24"/>
  <c r="AN31" i="24"/>
  <c r="AQ31" i="24"/>
  <c r="AR31" i="24"/>
  <c r="AS31" i="24"/>
  <c r="AT31" i="24"/>
  <c r="AU31" i="24"/>
  <c r="AV31" i="24"/>
  <c r="AW31" i="24"/>
  <c r="AX31" i="24"/>
  <c r="AY31" i="24"/>
  <c r="AZ31" i="24"/>
  <c r="BC31" i="24"/>
  <c r="BD31" i="24"/>
  <c r="BE31" i="24"/>
  <c r="BF31" i="24"/>
  <c r="BG31" i="24"/>
  <c r="BH31" i="24"/>
  <c r="BI31" i="24"/>
  <c r="BJ31" i="24"/>
  <c r="BK31" i="24"/>
  <c r="BL31" i="24"/>
  <c r="P4" i="24"/>
  <c r="Q4" i="24"/>
  <c r="S4" i="24"/>
  <c r="T4" i="24"/>
  <c r="U4" i="24"/>
  <c r="V4" i="24"/>
  <c r="W4" i="24"/>
  <c r="X4" i="24"/>
  <c r="Y4" i="24"/>
  <c r="Z4" i="24"/>
  <c r="AA4" i="24"/>
  <c r="AB4" i="24"/>
  <c r="AE4" i="24"/>
  <c r="AF4" i="24"/>
  <c r="AG4" i="24"/>
  <c r="AH4" i="24"/>
  <c r="AI4" i="24"/>
  <c r="AJ4" i="24"/>
  <c r="AK4" i="24"/>
  <c r="AL4" i="24"/>
  <c r="AM4" i="24"/>
  <c r="AN4" i="24"/>
  <c r="AQ4" i="24"/>
  <c r="AR4" i="24"/>
  <c r="AS4" i="24"/>
  <c r="AT4" i="24"/>
  <c r="AU4" i="24"/>
  <c r="AV4" i="24"/>
  <c r="AW4" i="24"/>
  <c r="AX4" i="24"/>
  <c r="AY4" i="24"/>
  <c r="AZ4" i="24"/>
  <c r="BC4" i="24"/>
  <c r="BD4" i="24"/>
  <c r="BE4" i="24"/>
  <c r="BF4" i="24"/>
  <c r="BG4" i="24"/>
  <c r="BH4" i="24"/>
  <c r="BI4" i="24"/>
  <c r="BJ4" i="24"/>
  <c r="BK4" i="24"/>
  <c r="BL4" i="24"/>
  <c r="O31" i="24"/>
  <c r="O1" i="24" l="1"/>
  <c r="N1" i="2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AG34" i="14"/>
  <c r="AH34" i="14"/>
  <c r="AI34" i="14"/>
  <c r="AJ34" i="14"/>
  <c r="AK34" i="14"/>
  <c r="AL34" i="14"/>
  <c r="F34" i="14"/>
  <c r="E34" i="14"/>
  <c r="A39" i="14"/>
  <c r="E97" i="7"/>
  <c r="D36" i="14"/>
  <c r="E3" i="7" s="1"/>
  <c r="D37" i="14"/>
  <c r="E4" i="7" s="1"/>
  <c r="D38" i="14"/>
  <c r="E5" i="7" s="1"/>
  <c r="D39" i="14"/>
  <c r="E6" i="7" s="1"/>
  <c r="D40" i="14"/>
  <c r="E7" i="7" s="1"/>
  <c r="D41" i="14"/>
  <c r="E8" i="7" s="1"/>
  <c r="D42" i="14"/>
  <c r="E9" i="7" s="1"/>
  <c r="D43" i="14"/>
  <c r="E10" i="7" s="1"/>
  <c r="D44" i="14"/>
  <c r="E11" i="7" s="1"/>
  <c r="D45" i="14"/>
  <c r="E12" i="7" s="1"/>
  <c r="D46" i="14"/>
  <c r="E13" i="7" s="1"/>
  <c r="D47" i="14"/>
  <c r="E14" i="7" s="1"/>
  <c r="D48" i="14"/>
  <c r="E15" i="7" s="1"/>
  <c r="D49" i="14"/>
  <c r="E16" i="7" s="1"/>
  <c r="D50" i="14"/>
  <c r="E17" i="7" s="1"/>
  <c r="D51" i="14"/>
  <c r="E18" i="7" s="1"/>
  <c r="D52" i="14"/>
  <c r="E19" i="7" s="1"/>
  <c r="D53" i="14"/>
  <c r="E20" i="7" s="1"/>
  <c r="D54" i="14"/>
  <c r="E21" i="7" s="1"/>
  <c r="D55" i="14"/>
  <c r="E22" i="7" s="1"/>
  <c r="D56" i="14"/>
  <c r="E23" i="7" s="1"/>
  <c r="D57" i="14"/>
  <c r="E24" i="7" s="1"/>
  <c r="D58" i="14"/>
  <c r="E25" i="7" s="1"/>
  <c r="D59" i="14"/>
  <c r="E26" i="7" s="1"/>
  <c r="D60" i="14"/>
  <c r="E27" i="7" s="1"/>
  <c r="D61" i="14"/>
  <c r="E28" i="7" s="1"/>
  <c r="D62" i="14"/>
  <c r="E29" i="7" s="1"/>
  <c r="D63" i="14"/>
  <c r="E30" i="7" s="1"/>
  <c r="D64" i="14"/>
  <c r="E31" i="7" s="1"/>
  <c r="D65" i="14"/>
  <c r="E32" i="7" s="1"/>
  <c r="D66" i="14"/>
  <c r="E33" i="7" s="1"/>
  <c r="D67" i="14"/>
  <c r="E34" i="7" s="1"/>
  <c r="D68" i="14"/>
  <c r="E35" i="7" s="1"/>
  <c r="D69" i="14"/>
  <c r="E36" i="7" s="1"/>
  <c r="D70" i="14"/>
  <c r="E37" i="7" s="1"/>
  <c r="D71" i="14"/>
  <c r="E38" i="7" s="1"/>
  <c r="D72" i="14"/>
  <c r="E39" i="7" s="1"/>
  <c r="D73" i="14"/>
  <c r="E40" i="7" s="1"/>
  <c r="D74" i="14"/>
  <c r="E41" i="7" s="1"/>
  <c r="D75" i="14"/>
  <c r="E42" i="7" s="1"/>
  <c r="D76" i="14"/>
  <c r="E43" i="7" s="1"/>
  <c r="D77" i="14"/>
  <c r="E44" i="7" s="1"/>
  <c r="D78" i="14"/>
  <c r="E45" i="7" s="1"/>
  <c r="D79" i="14"/>
  <c r="E46" i="7" s="1"/>
  <c r="D80" i="14"/>
  <c r="E47" i="7" s="1"/>
  <c r="D81" i="14"/>
  <c r="E48" i="7" s="1"/>
  <c r="D82" i="14"/>
  <c r="E49" i="7" s="1"/>
  <c r="D83" i="14"/>
  <c r="E50" i="7" s="1"/>
  <c r="D84" i="14"/>
  <c r="E51" i="7" s="1"/>
  <c r="D85" i="14"/>
  <c r="E52" i="7" s="1"/>
  <c r="D86" i="14"/>
  <c r="E53" i="7" s="1"/>
  <c r="D87" i="14"/>
  <c r="E54" i="7" s="1"/>
  <c r="D88" i="14"/>
  <c r="E55" i="7" s="1"/>
  <c r="D89" i="14"/>
  <c r="E56" i="7" s="1"/>
  <c r="D90" i="14"/>
  <c r="E57" i="7" s="1"/>
  <c r="D91" i="14"/>
  <c r="E58" i="7" s="1"/>
  <c r="D92" i="14"/>
  <c r="E59" i="7" s="1"/>
  <c r="D93" i="14"/>
  <c r="E60" i="7" s="1"/>
  <c r="D94" i="14"/>
  <c r="E61" i="7" s="1"/>
  <c r="D95" i="14"/>
  <c r="D2" i="24" s="1"/>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35" i="14"/>
  <c r="E2" i="7" s="1"/>
  <c r="J3" i="11"/>
  <c r="J4" i="11"/>
  <c r="J2" i="11"/>
  <c r="A29" i="14"/>
  <c r="C31" i="14" l="1"/>
  <c r="E73" i="7"/>
  <c r="E81" i="7"/>
  <c r="E66" i="7"/>
  <c r="E65" i="7"/>
  <c r="E89" i="7"/>
  <c r="E77" i="7"/>
  <c r="E76" i="7"/>
  <c r="E91" i="7"/>
  <c r="E90" i="7"/>
  <c r="E100" i="7"/>
  <c r="E131" i="7"/>
  <c r="E99" i="7"/>
  <c r="E67" i="7"/>
  <c r="E130" i="7"/>
  <c r="E114" i="7"/>
  <c r="E128" i="7"/>
  <c r="E112" i="7"/>
  <c r="E96" i="7"/>
  <c r="E80" i="7"/>
  <c r="E64" i="7"/>
  <c r="E113" i="7"/>
  <c r="E123" i="7"/>
  <c r="E122" i="7"/>
  <c r="E116" i="7"/>
  <c r="E84" i="7"/>
  <c r="E115" i="7"/>
  <c r="E83" i="7"/>
  <c r="E82" i="7"/>
  <c r="E121" i="7"/>
  <c r="E129" i="7"/>
  <c r="E127" i="7"/>
  <c r="E111" i="7"/>
  <c r="E95" i="7"/>
  <c r="E79" i="7"/>
  <c r="E63" i="7"/>
  <c r="E105" i="7"/>
  <c r="C39" i="14"/>
  <c r="E126" i="7"/>
  <c r="E110" i="7"/>
  <c r="E94" i="7"/>
  <c r="E78" i="7"/>
  <c r="E62" i="7"/>
  <c r="D2" i="46"/>
  <c r="E2" i="46" s="1"/>
  <c r="E98" i="7"/>
  <c r="E107" i="7"/>
  <c r="E120" i="7"/>
  <c r="E104" i="7"/>
  <c r="E88" i="7"/>
  <c r="E72" i="7"/>
  <c r="E125" i="7"/>
  <c r="E119" i="7"/>
  <c r="E103" i="7"/>
  <c r="E87" i="7"/>
  <c r="E71" i="7"/>
  <c r="E92" i="7"/>
  <c r="E118" i="7"/>
  <c r="E102" i="7"/>
  <c r="E86" i="7"/>
  <c r="E70" i="7"/>
  <c r="E93" i="7"/>
  <c r="E108" i="7"/>
  <c r="E74" i="7"/>
  <c r="E117" i="7"/>
  <c r="E101" i="7"/>
  <c r="E85" i="7"/>
  <c r="E69" i="7"/>
  <c r="E109" i="7"/>
  <c r="E124" i="7"/>
  <c r="E75" i="7"/>
  <c r="E106" i="7"/>
  <c r="E68" i="7"/>
  <c r="C33" i="14"/>
  <c r="C34" i="14"/>
  <c r="C36" i="14"/>
  <c r="C37" i="14"/>
  <c r="C32" i="14"/>
  <c r="C38" i="14"/>
  <c r="C35" i="14"/>
  <c r="C30" i="14"/>
  <c r="C505" i="43"/>
  <c r="F95" i="45"/>
  <c r="R33" i="45"/>
  <c r="BZ1" i="45"/>
  <c r="BZ31" i="45"/>
  <c r="BZ4" i="45"/>
  <c r="BP31" i="45"/>
  <c r="BQ31" i="45"/>
  <c r="BR31" i="45"/>
  <c r="BS31" i="45"/>
  <c r="BT31" i="45"/>
  <c r="BU31" i="45"/>
  <c r="BV31" i="45"/>
  <c r="BW31" i="45"/>
  <c r="BX31" i="45"/>
  <c r="BY31" i="45"/>
  <c r="BP4" i="45"/>
  <c r="BQ4" i="45"/>
  <c r="BR4" i="45"/>
  <c r="BS4" i="45"/>
  <c r="BT4" i="45"/>
  <c r="BU4" i="45"/>
  <c r="BV4" i="45"/>
  <c r="BW4" i="45"/>
  <c r="BX4" i="45"/>
  <c r="BY4" i="45"/>
  <c r="BP1" i="45"/>
  <c r="BQ1" i="45"/>
  <c r="BR1" i="45"/>
  <c r="BS1" i="45"/>
  <c r="BT1" i="45"/>
  <c r="BU1" i="45"/>
  <c r="BV1" i="45"/>
  <c r="BW1" i="45"/>
  <c r="BX1" i="45"/>
  <c r="BY1" i="45"/>
  <c r="Z1" i="45"/>
  <c r="AA1" i="45"/>
  <c r="AB1" i="45"/>
  <c r="AC1" i="45"/>
  <c r="AD1" i="45"/>
  <c r="AE1" i="45"/>
  <c r="AF1" i="45"/>
  <c r="AG1" i="45"/>
  <c r="AH1" i="45"/>
  <c r="AI1" i="45"/>
  <c r="U31" i="45"/>
  <c r="V31" i="45"/>
  <c r="W31" i="45"/>
  <c r="X31" i="45"/>
  <c r="Y31" i="45"/>
  <c r="Z31" i="45"/>
  <c r="AA31" i="45"/>
  <c r="AB31" i="45"/>
  <c r="AC31" i="45"/>
  <c r="AD31" i="45"/>
  <c r="AE31" i="45"/>
  <c r="AF31" i="45"/>
  <c r="AG31" i="45"/>
  <c r="AH31" i="45"/>
  <c r="AI31" i="45"/>
  <c r="T31" i="45"/>
  <c r="U4" i="45"/>
  <c r="V4" i="45"/>
  <c r="W4" i="45"/>
  <c r="X4" i="45"/>
  <c r="Y4" i="45"/>
  <c r="Z4" i="45"/>
  <c r="AA4" i="45"/>
  <c r="AB4" i="45"/>
  <c r="AC4" i="45"/>
  <c r="AD4" i="45"/>
  <c r="AE4" i="45"/>
  <c r="AF4" i="45"/>
  <c r="AG4" i="45"/>
  <c r="AH4" i="45"/>
  <c r="AI4" i="45"/>
  <c r="T4" i="45"/>
  <c r="Y1" i="45"/>
  <c r="X1" i="45"/>
  <c r="W1" i="45"/>
  <c r="V1" i="45"/>
  <c r="U1" i="45"/>
  <c r="T1" i="45"/>
  <c r="S1" i="45"/>
  <c r="F2" i="45" s="1"/>
  <c r="T31" i="7"/>
  <c r="U31" i="7"/>
  <c r="V31" i="7"/>
  <c r="W31" i="7"/>
  <c r="X31" i="7"/>
  <c r="Z31" i="7"/>
  <c r="AA31" i="7"/>
  <c r="AB31" i="7"/>
  <c r="AC31" i="7"/>
  <c r="AD31" i="7"/>
  <c r="AE31" i="7"/>
  <c r="AF31" i="7"/>
  <c r="AG31" i="7"/>
  <c r="AH31" i="7"/>
  <c r="AI31" i="7"/>
  <c r="AL31" i="7"/>
  <c r="AM31" i="7"/>
  <c r="AN31" i="7"/>
  <c r="AO31" i="7"/>
  <c r="AP31" i="7"/>
  <c r="AQ31" i="7"/>
  <c r="AR31" i="7"/>
  <c r="AS31" i="7"/>
  <c r="AT31" i="7"/>
  <c r="AU31" i="7"/>
  <c r="AX31" i="7"/>
  <c r="AY31" i="7"/>
  <c r="AZ31" i="7"/>
  <c r="BA31" i="7"/>
  <c r="BB31" i="7"/>
  <c r="BC31" i="7"/>
  <c r="BD31" i="7"/>
  <c r="BE31" i="7"/>
  <c r="BF31" i="7"/>
  <c r="BG31" i="7"/>
  <c r="BJ31" i="7"/>
  <c r="BK31" i="7"/>
  <c r="BL31" i="7"/>
  <c r="BM31" i="7"/>
  <c r="BN31" i="7"/>
  <c r="BO31" i="7"/>
  <c r="BP31" i="7"/>
  <c r="BQ31" i="7"/>
  <c r="BR31" i="7"/>
  <c r="BS31" i="7"/>
  <c r="BV31" i="7"/>
  <c r="BW31" i="7"/>
  <c r="BX31" i="7"/>
  <c r="BY31" i="7"/>
  <c r="BZ31" i="7"/>
  <c r="CA31" i="7"/>
  <c r="CB31" i="7"/>
  <c r="CC31" i="7"/>
  <c r="CD31" i="7"/>
  <c r="CE31" i="7"/>
  <c r="S31" i="7"/>
  <c r="T4" i="7"/>
  <c r="U4" i="7"/>
  <c r="V4" i="7"/>
  <c r="W4" i="7"/>
  <c r="X4" i="7"/>
  <c r="Z4" i="7"/>
  <c r="AA4" i="7"/>
  <c r="AB4" i="7"/>
  <c r="AC4" i="7"/>
  <c r="AD4" i="7"/>
  <c r="AE4" i="7"/>
  <c r="AF4" i="7"/>
  <c r="AG4" i="7"/>
  <c r="AH4" i="7"/>
  <c r="AI4" i="7"/>
  <c r="AL4" i="7"/>
  <c r="AM4" i="7"/>
  <c r="AN4" i="7"/>
  <c r="AO4" i="7"/>
  <c r="AP4" i="7"/>
  <c r="AQ4" i="7"/>
  <c r="AR4" i="7"/>
  <c r="AS4" i="7"/>
  <c r="AT4" i="7"/>
  <c r="AU4" i="7"/>
  <c r="AX4" i="7"/>
  <c r="AY4" i="7"/>
  <c r="AZ4" i="7"/>
  <c r="BA4" i="7"/>
  <c r="BB4" i="7"/>
  <c r="BC4" i="7"/>
  <c r="BD4" i="7"/>
  <c r="BE4" i="7"/>
  <c r="BF4" i="7"/>
  <c r="BG4" i="7"/>
  <c r="BJ4" i="7"/>
  <c r="BK4" i="7"/>
  <c r="BL4" i="7"/>
  <c r="BM4" i="7"/>
  <c r="BN4" i="7"/>
  <c r="BO4" i="7"/>
  <c r="BP4" i="7"/>
  <c r="BQ4" i="7"/>
  <c r="BR4" i="7"/>
  <c r="BS4" i="7"/>
  <c r="BV4" i="7"/>
  <c r="BW4" i="7"/>
  <c r="BX4" i="7"/>
  <c r="BY4" i="7"/>
  <c r="BZ4" i="7"/>
  <c r="CA4" i="7"/>
  <c r="CB4" i="7"/>
  <c r="CC4" i="7"/>
  <c r="CD4" i="7"/>
  <c r="CE4" i="7"/>
  <c r="S4" i="7"/>
  <c r="D10" i="43"/>
  <c r="D174" i="43" s="1"/>
  <c r="D11" i="43"/>
  <c r="D175" i="43" s="1"/>
  <c r="D12" i="43"/>
  <c r="D176" i="43" s="1"/>
  <c r="D13" i="43"/>
  <c r="D177" i="43" s="1"/>
  <c r="D14" i="43"/>
  <c r="D178" i="43" s="1"/>
  <c r="D15" i="43"/>
  <c r="D179" i="43" s="1"/>
  <c r="D16" i="43"/>
  <c r="D180" i="43" s="1"/>
  <c r="D17" i="43"/>
  <c r="D181" i="43" s="1"/>
  <c r="D18" i="43"/>
  <c r="D182" i="43" s="1"/>
  <c r="D19" i="43"/>
  <c r="D183" i="43" s="1"/>
  <c r="D20" i="43"/>
  <c r="D184" i="43" s="1"/>
  <c r="D21" i="43"/>
  <c r="D185" i="43" s="1"/>
  <c r="D22" i="43"/>
  <c r="D186" i="43" s="1"/>
  <c r="D23" i="43"/>
  <c r="D187" i="43" s="1"/>
  <c r="D24" i="43"/>
  <c r="D188" i="43" s="1"/>
  <c r="D25" i="43"/>
  <c r="D189" i="43" s="1"/>
  <c r="D26" i="43"/>
  <c r="D190" i="43" s="1"/>
  <c r="D27" i="43"/>
  <c r="D191" i="43" s="1"/>
  <c r="D28" i="43"/>
  <c r="D192" i="43" s="1"/>
  <c r="D29" i="43"/>
  <c r="D193" i="43" s="1"/>
  <c r="D30" i="43"/>
  <c r="D194" i="43" s="1"/>
  <c r="D31" i="43"/>
  <c r="D195" i="43" s="1"/>
  <c r="D32" i="43"/>
  <c r="D196" i="43" s="1"/>
  <c r="D33" i="43"/>
  <c r="D197" i="43" s="1"/>
  <c r="D34" i="43"/>
  <c r="D198" i="43" s="1"/>
  <c r="D35" i="43"/>
  <c r="D199" i="43" s="1"/>
  <c r="D36" i="43"/>
  <c r="D200" i="43" s="1"/>
  <c r="D37" i="43"/>
  <c r="D201" i="43" s="1"/>
  <c r="D38" i="43"/>
  <c r="D202" i="43" s="1"/>
  <c r="D39" i="43"/>
  <c r="D203" i="43" s="1"/>
  <c r="D40" i="43"/>
  <c r="D204" i="43" s="1"/>
  <c r="D41" i="43"/>
  <c r="D205" i="43" s="1"/>
  <c r="D42" i="43"/>
  <c r="D206" i="43" s="1"/>
  <c r="D43" i="43"/>
  <c r="D207" i="43" s="1"/>
  <c r="D44" i="43"/>
  <c r="D208" i="43" s="1"/>
  <c r="D45" i="43"/>
  <c r="D209" i="43" s="1"/>
  <c r="D46" i="43"/>
  <c r="D210" i="43" s="1"/>
  <c r="D47" i="43"/>
  <c r="D211" i="43" s="1"/>
  <c r="D48" i="43"/>
  <c r="D212" i="43" s="1"/>
  <c r="D49" i="43"/>
  <c r="D213" i="43" s="1"/>
  <c r="D50" i="43"/>
  <c r="D214" i="43" s="1"/>
  <c r="D51" i="43"/>
  <c r="D215" i="43" s="1"/>
  <c r="D52" i="43"/>
  <c r="D216" i="43" s="1"/>
  <c r="D53" i="43"/>
  <c r="D217" i="43" s="1"/>
  <c r="D54" i="43"/>
  <c r="D218" i="43" s="1"/>
  <c r="D55" i="43"/>
  <c r="D219" i="43" s="1"/>
  <c r="D56" i="43"/>
  <c r="D220" i="43" s="1"/>
  <c r="D57" i="43"/>
  <c r="D221" i="43" s="1"/>
  <c r="D58" i="43"/>
  <c r="D222" i="43" s="1"/>
  <c r="D9" i="43"/>
  <c r="AI1" i="43"/>
  <c r="AJ1" i="43"/>
  <c r="AK1" i="43"/>
  <c r="AL1" i="43"/>
  <c r="AM1" i="43"/>
  <c r="AN1" i="43"/>
  <c r="AO1" i="43"/>
  <c r="A82" i="42"/>
  <c r="A19" i="14"/>
  <c r="C80" i="42"/>
  <c r="C1" i="42"/>
  <c r="B1" i="42"/>
  <c r="A1" i="42"/>
  <c r="C6" i="42"/>
  <c r="C7" i="42"/>
  <c r="C8" i="42"/>
  <c r="C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70" i="42"/>
  <c r="C71" i="42"/>
  <c r="C72" i="42"/>
  <c r="C73" i="42"/>
  <c r="C74" i="42"/>
  <c r="C75" i="42"/>
  <c r="C76" i="42"/>
  <c r="C77" i="42"/>
  <c r="C78" i="42"/>
  <c r="C79" i="42"/>
  <c r="C5" i="42"/>
  <c r="B1" i="27"/>
  <c r="B4" i="27" s="1"/>
  <c r="AG1" i="7"/>
  <c r="AH1" i="7"/>
  <c r="AI1" i="7"/>
  <c r="AL1" i="7"/>
  <c r="AM1" i="7"/>
  <c r="AN1" i="7"/>
  <c r="AO1" i="7"/>
  <c r="AP1" i="7"/>
  <c r="AQ1" i="7"/>
  <c r="AR1" i="7"/>
  <c r="AS1" i="7"/>
  <c r="AT1" i="7"/>
  <c r="AU1" i="7"/>
  <c r="AX1" i="7"/>
  <c r="AY1" i="7"/>
  <c r="AZ1" i="7"/>
  <c r="BA1" i="7"/>
  <c r="BB1" i="7"/>
  <c r="BC1" i="7"/>
  <c r="BD1" i="7"/>
  <c r="BE1" i="7"/>
  <c r="BF1" i="7"/>
  <c r="BG1" i="7"/>
  <c r="BJ1" i="7"/>
  <c r="BK1" i="7"/>
  <c r="BL1" i="7"/>
  <c r="BM1" i="7"/>
  <c r="BN1" i="7"/>
  <c r="BO1" i="7"/>
  <c r="BP1" i="7"/>
  <c r="BQ1" i="7"/>
  <c r="BR1" i="7"/>
  <c r="BS1" i="7"/>
  <c r="BV1" i="7"/>
  <c r="BW1" i="7"/>
  <c r="BX1" i="7"/>
  <c r="BY1" i="7"/>
  <c r="BZ1" i="7"/>
  <c r="CA1" i="7"/>
  <c r="CB1" i="7"/>
  <c r="CC1" i="7"/>
  <c r="CD1" i="7"/>
  <c r="CE1" i="7"/>
  <c r="AF1" i="7"/>
  <c r="AE1" i="7"/>
  <c r="AD1" i="7"/>
  <c r="AC1" i="7"/>
  <c r="AB1" i="7"/>
  <c r="AA1" i="7"/>
  <c r="Z1" i="7"/>
  <c r="S1" i="7"/>
  <c r="T1" i="7"/>
  <c r="U1" i="7"/>
  <c r="V1" i="7"/>
  <c r="W1" i="7"/>
  <c r="X1" i="7"/>
  <c r="R1" i="7"/>
  <c r="B39" i="7"/>
  <c r="B35" i="7"/>
  <c r="B34" i="7"/>
  <c r="B33" i="7"/>
  <c r="D129" i="43" l="1"/>
  <c r="D128" i="43"/>
  <c r="D127" i="43"/>
  <c r="D126" i="43"/>
  <c r="D125" i="43"/>
  <c r="D124" i="43"/>
  <c r="D139" i="43"/>
  <c r="D122" i="43"/>
  <c r="D135" i="43"/>
  <c r="D123" i="43"/>
  <c r="D134" i="43"/>
  <c r="D133" i="43"/>
  <c r="D137" i="43"/>
  <c r="D132" i="43"/>
  <c r="D131" i="43"/>
  <c r="D140" i="43"/>
  <c r="D138" i="43"/>
  <c r="D136" i="43"/>
  <c r="D130" i="43"/>
  <c r="D121" i="43"/>
  <c r="G2" i="45"/>
  <c r="O2" i="45" s="1"/>
  <c r="P2" i="45" s="1"/>
  <c r="D116" i="43"/>
  <c r="D100" i="43"/>
  <c r="D255" i="43"/>
  <c r="D680" i="43"/>
  <c r="D115" i="43"/>
  <c r="D99" i="43"/>
  <c r="AF502" i="43"/>
  <c r="H501" i="43"/>
  <c r="B84" i="42"/>
  <c r="AA587" i="43"/>
  <c r="W590" i="43"/>
  <c r="N586" i="43"/>
  <c r="E588" i="43"/>
  <c r="AF590" i="43"/>
  <c r="S587" i="43"/>
  <c r="AC589" i="43"/>
  <c r="AB501" i="43"/>
  <c r="R589" i="43"/>
  <c r="H587" i="43"/>
  <c r="E589" i="43"/>
  <c r="M591" i="43"/>
  <c r="O589" i="43"/>
  <c r="U590" i="43"/>
  <c r="V591" i="43"/>
  <c r="O502" i="43"/>
  <c r="L589" i="43"/>
  <c r="H502" i="43"/>
  <c r="AA591" i="43"/>
  <c r="M502" i="43"/>
  <c r="S589" i="43"/>
  <c r="AC501" i="43"/>
  <c r="Y591" i="43"/>
  <c r="N501" i="43"/>
  <c r="O501" i="43"/>
  <c r="G501" i="43"/>
  <c r="S588" i="43"/>
  <c r="AD589" i="43"/>
  <c r="AC591" i="43"/>
  <c r="K589" i="43"/>
  <c r="M501" i="43"/>
  <c r="P588" i="43"/>
  <c r="H588" i="43"/>
  <c r="U591" i="43"/>
  <c r="F589" i="43"/>
  <c r="K501" i="43"/>
  <c r="Z590" i="43"/>
  <c r="R590" i="43"/>
  <c r="S591" i="43"/>
  <c r="P501" i="43"/>
  <c r="AC586" i="43"/>
  <c r="N590" i="43"/>
  <c r="V588" i="43"/>
  <c r="M590" i="43"/>
  <c r="Q587" i="43"/>
  <c r="E591" i="43"/>
  <c r="X589" i="43"/>
  <c r="AF588" i="43"/>
  <c r="Z588" i="43"/>
  <c r="W501" i="43"/>
  <c r="S502" i="43"/>
  <c r="V586" i="43"/>
  <c r="Z502" i="43"/>
  <c r="J588" i="43"/>
  <c r="Q502" i="43"/>
  <c r="Z501" i="43"/>
  <c r="AB591" i="43"/>
  <c r="W502" i="43"/>
  <c r="X587" i="43"/>
  <c r="U588" i="43"/>
  <c r="AF586" i="43"/>
  <c r="Q586" i="43"/>
  <c r="C83" i="42"/>
  <c r="AB589" i="43"/>
  <c r="T588" i="43"/>
  <c r="I590" i="43"/>
  <c r="R502" i="43"/>
  <c r="I587" i="43"/>
  <c r="T587" i="43"/>
  <c r="I591" i="43"/>
  <c r="AE587" i="43"/>
  <c r="F587" i="43"/>
  <c r="L591" i="43"/>
  <c r="S586" i="43"/>
  <c r="W589" i="43"/>
  <c r="Z586" i="43"/>
  <c r="I589" i="43"/>
  <c r="AC590" i="43"/>
  <c r="X591" i="43"/>
  <c r="J501" i="43"/>
  <c r="W588" i="43"/>
  <c r="M587" i="43"/>
  <c r="Z589" i="43"/>
  <c r="AF591" i="43"/>
  <c r="S590" i="43"/>
  <c r="F501" i="43"/>
  <c r="N588" i="43"/>
  <c r="J502" i="43"/>
  <c r="Z587" i="43"/>
  <c r="E586" i="43"/>
  <c r="AB586" i="43"/>
  <c r="AA588" i="43"/>
  <c r="F502" i="43"/>
  <c r="F591" i="43"/>
  <c r="G502" i="43"/>
  <c r="M588" i="43"/>
  <c r="AB502" i="43"/>
  <c r="U501" i="43"/>
  <c r="L586" i="43"/>
  <c r="V501" i="43"/>
  <c r="M589" i="43"/>
  <c r="J587" i="43"/>
  <c r="AB590" i="43"/>
  <c r="F590" i="43"/>
  <c r="Y587" i="43"/>
  <c r="P587" i="43"/>
  <c r="H591" i="43"/>
  <c r="P590" i="43"/>
  <c r="AD591" i="43"/>
  <c r="U589" i="43"/>
  <c r="G587" i="43"/>
  <c r="I586" i="43"/>
  <c r="Y586" i="43"/>
  <c r="P502" i="43"/>
  <c r="AA590" i="43"/>
  <c r="C84" i="42"/>
  <c r="AE590" i="43"/>
  <c r="W587" i="43"/>
  <c r="AF587" i="43"/>
  <c r="L588" i="43"/>
  <c r="X501" i="43"/>
  <c r="AD501" i="43"/>
  <c r="X590" i="43"/>
  <c r="O586" i="43"/>
  <c r="H586" i="43"/>
  <c r="Q590" i="43"/>
  <c r="AB588" i="43"/>
  <c r="A84" i="42"/>
  <c r="AD588" i="43"/>
  <c r="AE586" i="43"/>
  <c r="I588" i="43"/>
  <c r="AD586" i="43"/>
  <c r="K588" i="43"/>
  <c r="E590" i="43"/>
  <c r="R587" i="43"/>
  <c r="K587" i="43"/>
  <c r="K590" i="43"/>
  <c r="L590" i="43"/>
  <c r="R501" i="43"/>
  <c r="Q501" i="43"/>
  <c r="V590" i="43"/>
  <c r="J591" i="43"/>
  <c r="AA589" i="43"/>
  <c r="Y501" i="43"/>
  <c r="AC502" i="43"/>
  <c r="AC588" i="43"/>
  <c r="G588" i="43"/>
  <c r="E587" i="43"/>
  <c r="O590" i="43"/>
  <c r="Q591" i="43"/>
  <c r="G586" i="43"/>
  <c r="X586" i="43"/>
  <c r="P591" i="43"/>
  <c r="W591" i="43"/>
  <c r="AD502" i="43"/>
  <c r="AA586" i="43"/>
  <c r="AF589" i="43"/>
  <c r="AB587" i="43"/>
  <c r="K586" i="43"/>
  <c r="P589" i="43"/>
  <c r="AA501" i="43"/>
  <c r="L501" i="43"/>
  <c r="Y590" i="43"/>
  <c r="J586" i="43"/>
  <c r="J590" i="43"/>
  <c r="R588" i="43"/>
  <c r="N587" i="43"/>
  <c r="V502" i="43"/>
  <c r="I502" i="43"/>
  <c r="K591" i="43"/>
  <c r="T501" i="43"/>
  <c r="G590" i="43"/>
  <c r="L587" i="43"/>
  <c r="X502" i="43"/>
  <c r="W586" i="43"/>
  <c r="L502" i="43"/>
  <c r="Z591" i="43"/>
  <c r="P586" i="43"/>
  <c r="O587" i="43"/>
  <c r="T586" i="43"/>
  <c r="E501" i="43"/>
  <c r="A83" i="42"/>
  <c r="J589" i="43"/>
  <c r="N591" i="43"/>
  <c r="N589" i="43"/>
  <c r="N502" i="43"/>
  <c r="S501" i="43"/>
  <c r="R586" i="43"/>
  <c r="V587" i="43"/>
  <c r="T502" i="43"/>
  <c r="AE589" i="43"/>
  <c r="R591" i="43"/>
  <c r="AD590" i="43"/>
  <c r="E502" i="43"/>
  <c r="F588" i="43"/>
  <c r="F586" i="43"/>
  <c r="H589" i="43"/>
  <c r="Y589" i="43"/>
  <c r="Y588" i="43"/>
  <c r="M586" i="43"/>
  <c r="AD587" i="43"/>
  <c r="T589" i="43"/>
  <c r="O591" i="43"/>
  <c r="AE501" i="43"/>
  <c r="AE591" i="43"/>
  <c r="B83" i="42"/>
  <c r="G589" i="43"/>
  <c r="O588" i="43"/>
  <c r="T590" i="43"/>
  <c r="AC587" i="43"/>
  <c r="U502" i="43"/>
  <c r="U587" i="43"/>
  <c r="AE502" i="43"/>
  <c r="AE588" i="43"/>
  <c r="AF501" i="43"/>
  <c r="G591" i="43"/>
  <c r="H590" i="43"/>
  <c r="AA502" i="43"/>
  <c r="Y502" i="43"/>
  <c r="I501" i="43"/>
  <c r="Q589" i="43"/>
  <c r="T591" i="43"/>
  <c r="X588" i="43"/>
  <c r="Q588" i="43"/>
  <c r="U586" i="43"/>
  <c r="K502" i="43"/>
  <c r="V589" i="43"/>
  <c r="D505" i="43" l="1"/>
  <c r="D598" i="43"/>
  <c r="D94" i="43"/>
  <c r="D106" i="43"/>
  <c r="D103" i="43"/>
  <c r="D104" i="43"/>
  <c r="D102" i="43"/>
  <c r="D93" i="43"/>
  <c r="D120" i="43"/>
  <c r="D119" i="43"/>
  <c r="D118" i="43"/>
  <c r="D110" i="43"/>
  <c r="D109" i="43"/>
  <c r="D107" i="43"/>
  <c r="D91" i="43"/>
  <c r="D113" i="43"/>
  <c r="D97" i="43"/>
  <c r="D114" i="43"/>
  <c r="D112" i="43"/>
  <c r="D96" i="43"/>
  <c r="D98" i="43"/>
  <c r="D111" i="43"/>
  <c r="D95" i="43"/>
  <c r="D337" i="43"/>
  <c r="D108" i="43"/>
  <c r="D92" i="43"/>
  <c r="D173" i="43"/>
  <c r="D105" i="43"/>
  <c r="D419" i="43"/>
  <c r="D117" i="43"/>
  <c r="D101" i="43"/>
  <c r="C82" i="42"/>
  <c r="C86" i="42" s="1"/>
  <c r="B10" i="11" s="1"/>
  <c r="A18" i="14" s="1"/>
  <c r="B82" i="42"/>
  <c r="B8" i="11"/>
  <c r="B7" i="11"/>
  <c r="C72" i="13"/>
  <c r="C70" i="13"/>
  <c r="C68" i="13"/>
  <c r="C66" i="13"/>
  <c r="C64" i="13"/>
  <c r="C62" i="13"/>
  <c r="C60" i="13"/>
  <c r="C58" i="13"/>
  <c r="C56" i="13"/>
  <c r="C54" i="13"/>
  <c r="C52" i="13"/>
  <c r="C50" i="13"/>
  <c r="C48" i="13"/>
  <c r="C46" i="13"/>
  <c r="C44" i="13"/>
  <c r="C42" i="13"/>
  <c r="C40" i="13"/>
  <c r="C38" i="13"/>
  <c r="C36" i="13"/>
  <c r="C34" i="13"/>
  <c r="B2" i="28"/>
  <c r="B1" i="28"/>
  <c r="C32" i="13"/>
  <c r="C30" i="13"/>
  <c r="C28" i="13"/>
  <c r="B3" i="27"/>
  <c r="B2" i="27"/>
  <c r="B2" i="31"/>
  <c r="B3" i="31"/>
  <c r="C26" i="13"/>
  <c r="C24" i="13"/>
  <c r="C22" i="13"/>
  <c r="C20" i="13"/>
  <c r="C18" i="13"/>
  <c r="C16" i="13"/>
  <c r="A42" i="24"/>
  <c r="A41" i="24"/>
  <c r="A10" i="14"/>
  <c r="A15" i="14"/>
  <c r="D32" i="14"/>
  <c r="E2" i="24"/>
  <c r="B43" i="7"/>
  <c r="A1" i="11"/>
  <c r="A3" i="11" s="1"/>
  <c r="K2" i="11"/>
  <c r="K3" i="11"/>
  <c r="K5" i="11" s="1"/>
  <c r="K4" i="11"/>
  <c r="C2" i="13"/>
  <c r="C4" i="13"/>
  <c r="C6" i="13"/>
  <c r="C8" i="13"/>
  <c r="C10" i="13"/>
  <c r="C12" i="13"/>
  <c r="C14" i="13"/>
  <c r="A2" i="14"/>
  <c r="A3" i="14"/>
  <c r="A6" i="14"/>
  <c r="A7" i="14"/>
  <c r="A8" i="14"/>
  <c r="A13" i="14"/>
  <c r="A14" i="14"/>
  <c r="A27" i="14" s="1"/>
  <c r="A16" i="14"/>
  <c r="A17" i="14"/>
  <c r="A21" i="14"/>
  <c r="A23" i="14"/>
  <c r="A24" i="14"/>
  <c r="A25" i="14"/>
  <c r="A26" i="14"/>
  <c r="B27" i="14"/>
  <c r="B4" i="7" s="1"/>
  <c r="A30" i="14"/>
  <c r="A31" i="14"/>
  <c r="A32" i="14"/>
  <c r="F94" i="14" s="1"/>
  <c r="A33" i="14"/>
  <c r="G94" i="14" s="1"/>
  <c r="A34" i="14"/>
  <c r="H94" i="14" s="1"/>
  <c r="A35" i="14"/>
  <c r="I94" i="14" s="1"/>
  <c r="A36" i="14"/>
  <c r="J94" i="14" s="1"/>
  <c r="D34" i="14"/>
  <c r="A37" i="14"/>
  <c r="K94" i="14" s="1"/>
  <c r="A38" i="14"/>
  <c r="L94" i="14" s="1"/>
  <c r="E13" i="45"/>
  <c r="E98" i="45" s="1"/>
  <c r="B5" i="31"/>
  <c r="B48" i="7" l="1"/>
  <c r="B24" i="14"/>
  <c r="D3" i="31"/>
  <c r="B6" i="24"/>
  <c r="B6" i="46"/>
  <c r="C6" i="46"/>
  <c r="C6" i="24"/>
  <c r="B5" i="11"/>
  <c r="L4" i="11"/>
  <c r="L5" i="11"/>
  <c r="C6" i="7"/>
  <c r="C6" i="45"/>
  <c r="B6" i="45"/>
  <c r="D2" i="11"/>
  <c r="I2" i="11"/>
  <c r="C4" i="11"/>
  <c r="B2" i="11"/>
  <c r="B34" i="11"/>
  <c r="L3" i="11"/>
  <c r="G3" i="11"/>
  <c r="G4" i="11"/>
  <c r="G2" i="11"/>
  <c r="B49" i="7"/>
  <c r="H67" i="7" s="1"/>
  <c r="B6" i="7"/>
  <c r="B47" i="7"/>
  <c r="E3" i="28"/>
  <c r="E2" i="28"/>
  <c r="F3" i="28"/>
  <c r="F2" i="28"/>
  <c r="H135" i="7" l="1"/>
  <c r="H138" i="7"/>
  <c r="H139" i="7"/>
  <c r="H133" i="7"/>
  <c r="H136" i="7"/>
  <c r="H132" i="7"/>
  <c r="H141" i="7"/>
  <c r="H111" i="7"/>
  <c r="H134" i="7"/>
  <c r="H6" i="7"/>
  <c r="H137" i="7"/>
  <c r="H140" i="7"/>
  <c r="H118" i="7"/>
  <c r="H18" i="7"/>
  <c r="B11" i="11"/>
  <c r="B1" i="46" s="1"/>
  <c r="B46" i="46" s="1"/>
  <c r="H74" i="7"/>
  <c r="H21" i="7"/>
  <c r="H2" i="7"/>
  <c r="H76" i="7"/>
  <c r="H24" i="7"/>
  <c r="H121" i="7"/>
  <c r="H102" i="7"/>
  <c r="H5" i="7"/>
  <c r="H36" i="7"/>
  <c r="B1" i="43"/>
  <c r="D2" i="31"/>
  <c r="D5" i="31"/>
  <c r="D4" i="31"/>
  <c r="H65" i="7"/>
  <c r="H80" i="7"/>
  <c r="H113" i="7"/>
  <c r="H9" i="7"/>
  <c r="H105" i="7"/>
  <c r="H77" i="7"/>
  <c r="H95" i="7"/>
  <c r="H41" i="7"/>
  <c r="H29" i="7"/>
  <c r="H27" i="7"/>
  <c r="H40" i="7"/>
  <c r="H20" i="7"/>
  <c r="H129" i="7"/>
  <c r="H83" i="7"/>
  <c r="H50" i="7"/>
  <c r="H104" i="7"/>
  <c r="H10" i="7"/>
  <c r="H3" i="7"/>
  <c r="H8" i="7"/>
  <c r="H100" i="7"/>
  <c r="H44" i="7"/>
  <c r="H75" i="7"/>
  <c r="H112" i="7"/>
  <c r="H120" i="7"/>
  <c r="H4" i="7"/>
  <c r="H72" i="7"/>
  <c r="H26" i="7"/>
  <c r="H99" i="7"/>
  <c r="H37" i="7"/>
  <c r="H25" i="7"/>
  <c r="H32" i="7"/>
  <c r="H123" i="7"/>
  <c r="H103" i="7"/>
  <c r="H79" i="7"/>
  <c r="H35" i="7"/>
  <c r="H90" i="7"/>
  <c r="H38" i="7"/>
  <c r="H87" i="7"/>
  <c r="H81" i="7"/>
  <c r="H85" i="7"/>
  <c r="H45" i="7"/>
  <c r="H106" i="7"/>
  <c r="H69" i="7"/>
  <c r="H23" i="7"/>
  <c r="H71" i="7"/>
  <c r="H114" i="7"/>
  <c r="H124" i="7"/>
  <c r="H97" i="7"/>
  <c r="H22" i="7"/>
  <c r="H93" i="7"/>
  <c r="H122" i="7"/>
  <c r="B45" i="7"/>
  <c r="H48" i="7"/>
  <c r="H7" i="7"/>
  <c r="H51" i="7"/>
  <c r="I4" i="11"/>
  <c r="H34" i="11"/>
  <c r="G34" i="11"/>
  <c r="E2" i="11"/>
  <c r="F34" i="11"/>
  <c r="A4" i="11"/>
  <c r="C34" i="11"/>
  <c r="H3" i="11"/>
  <c r="E3" i="11"/>
  <c r="C3" i="11"/>
  <c r="F3" i="11"/>
  <c r="A2" i="11"/>
  <c r="B4" i="11"/>
  <c r="D3" i="11"/>
  <c r="D33" i="14" s="1"/>
  <c r="L2" i="11"/>
  <c r="B29" i="14" s="1"/>
  <c r="C2" i="11"/>
  <c r="E34" i="11"/>
  <c r="D34" i="11"/>
  <c r="B3" i="11"/>
  <c r="H2" i="11"/>
  <c r="I3" i="11"/>
  <c r="C12" i="14" s="1"/>
  <c r="A5" i="11"/>
  <c r="A34" i="11"/>
  <c r="H4" i="11"/>
  <c r="F2" i="11"/>
  <c r="C5" i="11"/>
  <c r="H30" i="7"/>
  <c r="H34" i="7"/>
  <c r="H33" i="7"/>
  <c r="H92" i="7"/>
  <c r="H82" i="7"/>
  <c r="H101" i="7"/>
  <c r="H62" i="7"/>
  <c r="H55" i="7"/>
  <c r="H108" i="7"/>
  <c r="H117" i="7"/>
  <c r="H46" i="7"/>
  <c r="H84" i="7"/>
  <c r="H68" i="7"/>
  <c r="H39" i="7"/>
  <c r="H15" i="7"/>
  <c r="B44" i="7"/>
  <c r="H109" i="7"/>
  <c r="H63" i="7"/>
  <c r="H49" i="7"/>
  <c r="H66" i="7"/>
  <c r="H60" i="7"/>
  <c r="H19" i="7"/>
  <c r="H47" i="7"/>
  <c r="H42" i="7"/>
  <c r="H128" i="7"/>
  <c r="H14" i="7"/>
  <c r="H17" i="7"/>
  <c r="H58" i="7"/>
  <c r="H54" i="7"/>
  <c r="H119" i="7"/>
  <c r="H13" i="7"/>
  <c r="H64" i="7"/>
  <c r="H98" i="7"/>
  <c r="H127" i="7"/>
  <c r="H131" i="7"/>
  <c r="H52" i="7"/>
  <c r="H43" i="7"/>
  <c r="H57" i="7"/>
  <c r="H115" i="7"/>
  <c r="H126" i="7"/>
  <c r="H70" i="7"/>
  <c r="H53" i="7"/>
  <c r="H61" i="7"/>
  <c r="H91" i="7"/>
  <c r="H28" i="7"/>
  <c r="H16" i="7"/>
  <c r="H11" i="7"/>
  <c r="H31" i="7"/>
  <c r="H125" i="7"/>
  <c r="H130" i="7"/>
  <c r="B46" i="7"/>
  <c r="H94" i="7"/>
  <c r="H73" i="7"/>
  <c r="H56" i="7"/>
  <c r="H116" i="7"/>
  <c r="H96" i="7"/>
  <c r="H89" i="7"/>
  <c r="H88" i="7"/>
  <c r="H107" i="7"/>
  <c r="H59" i="7"/>
  <c r="H78" i="7"/>
  <c r="H12" i="7"/>
  <c r="H110" i="7"/>
  <c r="H86" i="7"/>
  <c r="D2" i="28"/>
  <c r="D1" i="28"/>
  <c r="F1" i="28"/>
  <c r="E1" i="28"/>
  <c r="AL34" i="43"/>
  <c r="N64" i="43" l="1"/>
  <c r="AF64" i="43"/>
  <c r="P77" i="43"/>
  <c r="S84" i="43"/>
  <c r="U84" i="43"/>
  <c r="T64" i="43"/>
  <c r="L76" i="43"/>
  <c r="K84" i="43"/>
  <c r="AC84" i="43"/>
  <c r="L60" i="43"/>
  <c r="E64" i="43"/>
  <c r="AD64" i="43"/>
  <c r="AE65" i="43"/>
  <c r="AB67" i="43"/>
  <c r="Z68" i="43"/>
  <c r="O73" i="43"/>
  <c r="L74" i="43"/>
  <c r="AC76" i="43"/>
  <c r="V77" i="43"/>
  <c r="W81" i="43"/>
  <c r="F84" i="43"/>
  <c r="AB84" i="43"/>
  <c r="L88" i="43"/>
  <c r="O75" i="43"/>
  <c r="N88" i="43"/>
  <c r="R63" i="43"/>
  <c r="Z73" i="43"/>
  <c r="G64" i="43"/>
  <c r="AE64" i="43"/>
  <c r="AF65" i="43"/>
  <c r="AD76" i="43"/>
  <c r="W77" i="43"/>
  <c r="G84" i="43"/>
  <c r="AD84" i="43"/>
  <c r="I65" i="43"/>
  <c r="G67" i="43"/>
  <c r="AC68" i="43"/>
  <c r="AF76" i="43"/>
  <c r="Z77" i="43"/>
  <c r="E81" i="43"/>
  <c r="AF84" i="43"/>
  <c r="AE88" i="43"/>
  <c r="H77" i="43"/>
  <c r="H81" i="43"/>
  <c r="W60" i="43"/>
  <c r="K66" i="43"/>
  <c r="I77" i="43"/>
  <c r="H64" i="43"/>
  <c r="H65" i="43"/>
  <c r="F76" i="43"/>
  <c r="AE76" i="43"/>
  <c r="Y77" i="43"/>
  <c r="H84" i="43"/>
  <c r="AE84" i="43"/>
  <c r="J64" i="43"/>
  <c r="AF67" i="43"/>
  <c r="T73" i="43"/>
  <c r="J76" i="43"/>
  <c r="Z81" i="43"/>
  <c r="J84" i="43"/>
  <c r="J88" i="43"/>
  <c r="N76" i="43"/>
  <c r="L67" i="43"/>
  <c r="AD72" i="43"/>
  <c r="AF77" i="43"/>
  <c r="O60" i="43"/>
  <c r="P74" i="43"/>
  <c r="Y73" i="43"/>
  <c r="N84" i="43"/>
  <c r="X59" i="43"/>
  <c r="J68" i="43"/>
  <c r="S75" i="43"/>
  <c r="P60" i="43"/>
  <c r="K64" i="43"/>
  <c r="K65" i="43"/>
  <c r="H67" i="43"/>
  <c r="E68" i="43"/>
  <c r="V73" i="43"/>
  <c r="S74" i="43"/>
  <c r="K76" i="43"/>
  <c r="E77" i="43"/>
  <c r="AA77" i="43"/>
  <c r="F81" i="43"/>
  <c r="AA81" i="43"/>
  <c r="L84" i="43"/>
  <c r="AF88" i="43"/>
  <c r="R64" i="43"/>
  <c r="O76" i="43"/>
  <c r="L64" i="43"/>
  <c r="L65" i="43"/>
  <c r="M76" i="43"/>
  <c r="G77" i="43"/>
  <c r="AD77" i="43"/>
  <c r="M84" i="43"/>
  <c r="U60" i="43"/>
  <c r="M64" i="43"/>
  <c r="N65" i="43"/>
  <c r="K67" i="43"/>
  <c r="H68" i="43"/>
  <c r="AA72" i="43"/>
  <c r="U74" i="43"/>
  <c r="AE77" i="43"/>
  <c r="AD81" i="43"/>
  <c r="P65" i="43"/>
  <c r="V74" i="43"/>
  <c r="AA78" i="43"/>
  <c r="U64" i="43"/>
  <c r="R65" i="43"/>
  <c r="R76" i="43"/>
  <c r="L77" i="43"/>
  <c r="Q84" i="43"/>
  <c r="AC60" i="43"/>
  <c r="V64" i="43"/>
  <c r="S65" i="43"/>
  <c r="P67" i="43"/>
  <c r="P68" i="43"/>
  <c r="G72" i="43"/>
  <c r="G73" i="43"/>
  <c r="AE73" i="43"/>
  <c r="Y74" i="43"/>
  <c r="X75" i="43"/>
  <c r="S76" i="43"/>
  <c r="N77" i="43"/>
  <c r="O81" i="43"/>
  <c r="R84" i="43"/>
  <c r="T88" i="43"/>
  <c r="X60" i="43"/>
  <c r="AD62" i="43"/>
  <c r="U65" i="43"/>
  <c r="K68" i="43"/>
  <c r="J73" i="43"/>
  <c r="T75" i="43"/>
  <c r="T77" i="43"/>
  <c r="AB79" i="43"/>
  <c r="T81" i="43"/>
  <c r="V83" i="43"/>
  <c r="G87" i="43"/>
  <c r="Z88" i="43"/>
  <c r="H59" i="43"/>
  <c r="E72" i="43"/>
  <c r="O82" i="43"/>
  <c r="AB76" i="43"/>
  <c r="E60" i="43"/>
  <c r="I79" i="43"/>
  <c r="T67" i="43"/>
  <c r="P81" i="43"/>
  <c r="Y67" i="43"/>
  <c r="H85" i="43"/>
  <c r="H73" i="43"/>
  <c r="F87" i="43"/>
  <c r="AD60" i="43"/>
  <c r="Z65" i="43"/>
  <c r="R68" i="43"/>
  <c r="K73" i="43"/>
  <c r="Y75" i="43"/>
  <c r="U77" i="43"/>
  <c r="U81" i="43"/>
  <c r="AF60" i="43"/>
  <c r="AD65" i="43"/>
  <c r="AB75" i="43"/>
  <c r="AE79" i="43"/>
  <c r="AA83" i="43"/>
  <c r="T87" i="43"/>
  <c r="P66" i="43"/>
  <c r="N71" i="43"/>
  <c r="AC75" i="43"/>
  <c r="P80" i="43"/>
  <c r="AB61" i="43"/>
  <c r="O78" i="43"/>
  <c r="Y66" i="43"/>
  <c r="AB78" i="43"/>
  <c r="AE87" i="43"/>
  <c r="H79" i="43"/>
  <c r="P88" i="43"/>
  <c r="H70" i="43"/>
  <c r="Z84" i="43"/>
  <c r="AF74" i="43"/>
  <c r="V88" i="43"/>
  <c r="Q65" i="43"/>
  <c r="H83" i="43"/>
  <c r="G75" i="43"/>
  <c r="X88" i="43"/>
  <c r="AE60" i="43"/>
  <c r="S63" i="43"/>
  <c r="AA65" i="43"/>
  <c r="S68" i="43"/>
  <c r="L73" i="43"/>
  <c r="AA75" i="43"/>
  <c r="E78" i="43"/>
  <c r="E82" i="43"/>
  <c r="W63" i="43"/>
  <c r="T68" i="43"/>
  <c r="N73" i="43"/>
  <c r="J78" i="43"/>
  <c r="F82" i="43"/>
  <c r="AA63" i="43"/>
  <c r="V68" i="43"/>
  <c r="AB73" i="43"/>
  <c r="K78" i="43"/>
  <c r="AB83" i="43"/>
  <c r="W87" i="43"/>
  <c r="AF63" i="43"/>
  <c r="F74" i="43"/>
  <c r="N82" i="43"/>
  <c r="Q69" i="43"/>
  <c r="X80" i="43"/>
  <c r="W69" i="43"/>
  <c r="AF82" i="43"/>
  <c r="W62" i="43"/>
  <c r="J81" i="43"/>
  <c r="F60" i="43"/>
  <c r="J79" i="43"/>
  <c r="AB62" i="43"/>
  <c r="R77" i="43"/>
  <c r="K60" i="43"/>
  <c r="S77" i="43"/>
  <c r="S67" i="43"/>
  <c r="Z86" i="43"/>
  <c r="R72" i="43"/>
  <c r="AA84" i="43"/>
  <c r="G60" i="43"/>
  <c r="V79" i="43"/>
  <c r="Z67" i="43"/>
  <c r="R81" i="43"/>
  <c r="E61" i="43"/>
  <c r="J82" i="43"/>
  <c r="Q71" i="43"/>
  <c r="U80" i="43"/>
  <c r="AD87" i="43"/>
  <c r="AD61" i="43"/>
  <c r="G74" i="43"/>
  <c r="P84" i="43"/>
  <c r="AC74" i="43"/>
  <c r="N86" i="43"/>
  <c r="Q72" i="43"/>
  <c r="N70" i="43"/>
  <c r="AB86" i="43"/>
  <c r="AE72" i="43"/>
  <c r="W88" i="43"/>
  <c r="T65" i="43"/>
  <c r="I83" i="43"/>
  <c r="AC63" i="43"/>
  <c r="U66" i="43"/>
  <c r="W68" i="43"/>
  <c r="AF73" i="43"/>
  <c r="AD75" i="43"/>
  <c r="L78" i="43"/>
  <c r="K82" i="43"/>
  <c r="F59" i="43"/>
  <c r="V61" i="43"/>
  <c r="AE63" i="43"/>
  <c r="V66" i="43"/>
  <c r="P71" i="43"/>
  <c r="E74" i="43"/>
  <c r="Q76" i="43"/>
  <c r="M78" i="43"/>
  <c r="T80" i="43"/>
  <c r="M82" i="43"/>
  <c r="E84" i="43"/>
  <c r="AC87" i="43"/>
  <c r="G59" i="43"/>
  <c r="X66" i="43"/>
  <c r="T76" i="43"/>
  <c r="O84" i="43"/>
  <c r="S64" i="43"/>
  <c r="U76" i="43"/>
  <c r="Q67" i="43"/>
  <c r="X84" i="43"/>
  <c r="AD74" i="43"/>
  <c r="F83" i="43"/>
  <c r="AC64" i="43"/>
  <c r="G83" i="43"/>
  <c r="F75" i="43"/>
  <c r="AE86" i="43"/>
  <c r="AC62" i="43"/>
  <c r="AA79" i="43"/>
  <c r="L59" i="43"/>
  <c r="AF61" i="43"/>
  <c r="W64" i="43"/>
  <c r="Z66" i="43"/>
  <c r="L72" i="43"/>
  <c r="K74" i="43"/>
  <c r="W76" i="43"/>
  <c r="AE78" i="43"/>
  <c r="Z80" i="43"/>
  <c r="AA82" i="43"/>
  <c r="V84" i="43"/>
  <c r="Y59" i="43"/>
  <c r="F62" i="43"/>
  <c r="Z64" i="43"/>
  <c r="N67" i="43"/>
  <c r="M72" i="43"/>
  <c r="W74" i="43"/>
  <c r="X76" i="43"/>
  <c r="F79" i="43"/>
  <c r="AA80" i="43"/>
  <c r="AB82" i="43"/>
  <c r="W84" i="43"/>
  <c r="O88" i="43"/>
  <c r="AE59" i="43"/>
  <c r="G62" i="43"/>
  <c r="AA64" i="43"/>
  <c r="P72" i="43"/>
  <c r="I81" i="43"/>
  <c r="AB64" i="43"/>
  <c r="J77" i="43"/>
  <c r="U88" i="43"/>
  <c r="AA62" i="43"/>
  <c r="O77" i="43"/>
  <c r="P70" i="43"/>
  <c r="Q81" i="43"/>
  <c r="R70" i="43"/>
  <c r="L85" i="43"/>
  <c r="Q80" i="43"/>
  <c r="AA87" i="43"/>
  <c r="I71" i="43"/>
  <c r="AD71" i="43"/>
  <c r="AD83" i="43"/>
  <c r="E70" i="43"/>
  <c r="I86" i="43"/>
  <c r="AE69" i="43"/>
  <c r="F69" i="43"/>
  <c r="AE61" i="43"/>
  <c r="AD80" i="43"/>
  <c r="R80" i="43"/>
  <c r="W85" i="43"/>
  <c r="E62" i="43"/>
  <c r="S62" i="43"/>
  <c r="P79" i="43"/>
  <c r="P85" i="43"/>
  <c r="Q82" i="43"/>
  <c r="J60" i="43"/>
  <c r="S88" i="43"/>
  <c r="Z59" i="43"/>
  <c r="I66" i="43"/>
  <c r="N78" i="43"/>
  <c r="Q59" i="43"/>
  <c r="AA74" i="43"/>
  <c r="AD67" i="43"/>
  <c r="AD63" i="43"/>
  <c r="W72" i="43"/>
  <c r="AC73" i="43"/>
  <c r="AA68" i="43"/>
  <c r="Y72" i="43"/>
  <c r="T72" i="43"/>
  <c r="AB77" i="43"/>
  <c r="X65" i="43"/>
  <c r="AB80" i="43"/>
  <c r="R74" i="43"/>
  <c r="F65" i="43"/>
  <c r="F86" i="43"/>
  <c r="G80" i="43"/>
  <c r="Q85" i="43"/>
  <c r="S59" i="43"/>
  <c r="M68" i="43"/>
  <c r="AE62" i="43"/>
  <c r="T78" i="43"/>
  <c r="U87" i="43"/>
  <c r="S85" i="43"/>
  <c r="Z75" i="43"/>
  <c r="S86" i="43"/>
  <c r="M62" i="43"/>
  <c r="G78" i="43"/>
  <c r="N74" i="43"/>
  <c r="I87" i="43"/>
  <c r="Q62" i="43"/>
  <c r="G66" i="43"/>
  <c r="G76" i="43"/>
  <c r="R85" i="43"/>
  <c r="J87" i="43"/>
  <c r="Z71" i="43"/>
  <c r="AE71" i="43"/>
  <c r="Q70" i="43"/>
  <c r="AE70" i="43"/>
  <c r="AA86" i="43"/>
  <c r="T69" i="43"/>
  <c r="H69" i="43"/>
  <c r="R61" i="43"/>
  <c r="V80" i="43"/>
  <c r="S80" i="43"/>
  <c r="AF85" i="43"/>
  <c r="V62" i="43"/>
  <c r="X62" i="43"/>
  <c r="M79" i="43"/>
  <c r="S70" i="43"/>
  <c r="H82" i="43"/>
  <c r="AA60" i="43"/>
  <c r="AC82" i="43"/>
  <c r="Z78" i="43"/>
  <c r="O63" i="43"/>
  <c r="AF78" i="43"/>
  <c r="H74" i="43"/>
  <c r="AD66" i="43"/>
  <c r="P63" i="43"/>
  <c r="M63" i="43"/>
  <c r="U73" i="43"/>
  <c r="AC67" i="43"/>
  <c r="O72" i="43"/>
  <c r="AA66" i="43"/>
  <c r="Q77" i="43"/>
  <c r="E65" i="43"/>
  <c r="AF72" i="43"/>
  <c r="AA76" i="43"/>
  <c r="AF70" i="43"/>
  <c r="W80" i="43"/>
  <c r="Y85" i="43"/>
  <c r="Q79" i="43"/>
  <c r="U82" i="43"/>
  <c r="Q63" i="43"/>
  <c r="Z82" i="43"/>
  <c r="I74" i="43"/>
  <c r="Y68" i="43"/>
  <c r="H72" i="43"/>
  <c r="Y65" i="43"/>
  <c r="G69" i="43"/>
  <c r="N80" i="43"/>
  <c r="U59" i="43"/>
  <c r="W82" i="43"/>
  <c r="AB74" i="43"/>
  <c r="Q66" i="43"/>
  <c r="J72" i="43"/>
  <c r="I84" i="43"/>
  <c r="T84" i="43"/>
  <c r="K71" i="43"/>
  <c r="Y86" i="43"/>
  <c r="AE85" i="43"/>
  <c r="AA59" i="43"/>
  <c r="N63" i="43"/>
  <c r="AD68" i="43"/>
  <c r="O87" i="43"/>
  <c r="X86" i="43"/>
  <c r="I62" i="43"/>
  <c r="X82" i="43"/>
  <c r="AE66" i="43"/>
  <c r="W65" i="43"/>
  <c r="N59" i="43"/>
  <c r="Q68" i="43"/>
  <c r="AB69" i="43"/>
  <c r="AD59" i="43"/>
  <c r="E66" i="43"/>
  <c r="Z70" i="43"/>
  <c r="M71" i="43"/>
  <c r="Z72" i="43"/>
  <c r="G71" i="43"/>
  <c r="L61" i="43"/>
  <c r="V81" i="43"/>
  <c r="P73" i="43"/>
  <c r="AD79" i="43"/>
  <c r="AB87" i="43"/>
  <c r="R71" i="43"/>
  <c r="J71" i="43"/>
  <c r="T83" i="43"/>
  <c r="T70" i="43"/>
  <c r="F70" i="43"/>
  <c r="P86" i="43"/>
  <c r="U69" i="43"/>
  <c r="L69" i="43"/>
  <c r="J61" i="43"/>
  <c r="E80" i="43"/>
  <c r="K87" i="43"/>
  <c r="X85" i="43"/>
  <c r="O62" i="43"/>
  <c r="S79" i="43"/>
  <c r="Y82" i="43"/>
  <c r="Q60" i="43"/>
  <c r="G82" i="43"/>
  <c r="J66" i="43"/>
  <c r="T60" i="43"/>
  <c r="T82" i="43"/>
  <c r="E67" i="43"/>
  <c r="Z74" i="43"/>
  <c r="N60" i="43"/>
  <c r="G65" i="43"/>
  <c r="I68" i="43"/>
  <c r="R73" i="43"/>
  <c r="AB66" i="43"/>
  <c r="M59" i="43"/>
  <c r="O64" i="43"/>
  <c r="V69" i="43"/>
  <c r="Z83" i="43"/>
  <c r="Y62" i="43"/>
  <c r="E59" i="43"/>
  <c r="K81" i="43"/>
  <c r="V59" i="43"/>
  <c r="U67" i="43"/>
  <c r="S73" i="43"/>
  <c r="I63" i="43"/>
  <c r="X77" i="43"/>
  <c r="V65" i="43"/>
  <c r="V86" i="43"/>
  <c r="G85" i="43"/>
  <c r="R79" i="43"/>
  <c r="V82" i="43"/>
  <c r="W59" i="43"/>
  <c r="H76" i="43"/>
  <c r="E73" i="43"/>
  <c r="P64" i="43"/>
  <c r="X64" i="43"/>
  <c r="N87" i="43"/>
  <c r="F66" i="43"/>
  <c r="S61" i="43"/>
  <c r="G79" i="43"/>
  <c r="X74" i="43"/>
  <c r="K63" i="43"/>
  <c r="AC72" i="43"/>
  <c r="AD70" i="43"/>
  <c r="P61" i="43"/>
  <c r="M81" i="43"/>
  <c r="P75" i="43"/>
  <c r="AC88" i="43"/>
  <c r="W79" i="43"/>
  <c r="F78" i="43"/>
  <c r="AF75" i="43"/>
  <c r="AF83" i="43"/>
  <c r="I61" i="43"/>
  <c r="Q73" i="43"/>
  <c r="Y88" i="43"/>
  <c r="E71" i="43"/>
  <c r="Y80" i="43"/>
  <c r="AF81" i="43"/>
  <c r="W66" i="43"/>
  <c r="T86" i="43"/>
  <c r="L80" i="43"/>
  <c r="V72" i="43"/>
  <c r="K77" i="43"/>
  <c r="J69" i="43"/>
  <c r="Q87" i="43"/>
  <c r="S71" i="43"/>
  <c r="L71" i="43"/>
  <c r="J83" i="43"/>
  <c r="J70" i="43"/>
  <c r="R86" i="43"/>
  <c r="O69" i="43"/>
  <c r="K61" i="43"/>
  <c r="P62" i="43"/>
  <c r="R60" i="43"/>
  <c r="P59" i="43"/>
  <c r="H71" i="43"/>
  <c r="S60" i="43"/>
  <c r="R67" i="43"/>
  <c r="G68" i="43"/>
  <c r="P76" i="43"/>
  <c r="K72" i="43"/>
  <c r="F88" i="43"/>
  <c r="L70" i="43"/>
  <c r="AC61" i="43"/>
  <c r="Z62" i="43"/>
  <c r="AB60" i="43"/>
  <c r="F67" i="43"/>
  <c r="I88" i="43"/>
  <c r="Q83" i="43"/>
  <c r="J67" i="43"/>
  <c r="Z85" i="43"/>
  <c r="I82" i="43"/>
  <c r="X67" i="43"/>
  <c r="K88" i="43"/>
  <c r="L62" i="43"/>
  <c r="AE67" i="43"/>
  <c r="V76" i="43"/>
  <c r="Y70" i="43"/>
  <c r="K80" i="43"/>
  <c r="N81" i="43"/>
  <c r="H63" i="43"/>
  <c r="AC83" i="43"/>
  <c r="V85" i="43"/>
  <c r="T63" i="43"/>
  <c r="N69" i="43"/>
  <c r="V78" i="43"/>
  <c r="J74" i="43"/>
  <c r="I75" i="43"/>
  <c r="F61" i="43"/>
  <c r="L87" i="43"/>
  <c r="T71" i="43"/>
  <c r="AF87" i="43"/>
  <c r="S83" i="43"/>
  <c r="AB70" i="43"/>
  <c r="G70" i="43"/>
  <c r="T85" i="43"/>
  <c r="O61" i="43"/>
  <c r="R62" i="43"/>
  <c r="AC78" i="43"/>
  <c r="M60" i="43"/>
  <c r="O83" i="43"/>
  <c r="AE82" i="43"/>
  <c r="U75" i="43"/>
  <c r="AA73" i="43"/>
  <c r="U72" i="43"/>
  <c r="J59" i="43"/>
  <c r="AD88" i="43"/>
  <c r="J65" i="43"/>
  <c r="V63" i="43"/>
  <c r="S66" i="43"/>
  <c r="AA71" i="43"/>
  <c r="U85" i="43"/>
  <c r="X78" i="43"/>
  <c r="M77" i="43"/>
  <c r="AC69" i="43"/>
  <c r="T79" i="43"/>
  <c r="U78" i="43"/>
  <c r="AE75" i="43"/>
  <c r="T74" i="43"/>
  <c r="N62" i="43"/>
  <c r="Y78" i="43"/>
  <c r="I72" i="43"/>
  <c r="E86" i="43"/>
  <c r="M87" i="43"/>
  <c r="F71" i="43"/>
  <c r="L86" i="43"/>
  <c r="M83" i="43"/>
  <c r="K70" i="43"/>
  <c r="I70" i="43"/>
  <c r="U86" i="43"/>
  <c r="Y69" i="43"/>
  <c r="N61" i="43"/>
  <c r="AF80" i="43"/>
  <c r="M85" i="43"/>
  <c r="AA85" i="43"/>
  <c r="U62" i="43"/>
  <c r="E79" i="43"/>
  <c r="Y79" i="43"/>
  <c r="T59" i="43"/>
  <c r="L82" i="43"/>
  <c r="V60" i="43"/>
  <c r="H78" i="43"/>
  <c r="F64" i="43"/>
  <c r="X72" i="43"/>
  <c r="V67" i="43"/>
  <c r="M74" i="43"/>
  <c r="E63" i="43"/>
  <c r="L66" i="43"/>
  <c r="X68" i="43"/>
  <c r="W73" i="43"/>
  <c r="O59" i="43"/>
  <c r="AB72" i="43"/>
  <c r="O65" i="43"/>
  <c r="M65" i="43"/>
  <c r="Y84" i="43"/>
  <c r="M75" i="43"/>
  <c r="P87" i="43"/>
  <c r="X71" i="43"/>
  <c r="R69" i="43"/>
  <c r="P83" i="43"/>
  <c r="AC70" i="43"/>
  <c r="M70" i="43"/>
  <c r="W86" i="43"/>
  <c r="K69" i="43"/>
  <c r="M61" i="43"/>
  <c r="Q61" i="43"/>
  <c r="F80" i="43"/>
  <c r="AC85" i="43"/>
  <c r="F85" i="43"/>
  <c r="H62" i="43"/>
  <c r="U79" i="43"/>
  <c r="Z79" i="43"/>
  <c r="I59" i="43"/>
  <c r="AD82" i="43"/>
  <c r="H60" i="43"/>
  <c r="W75" i="43"/>
  <c r="F77" i="43"/>
  <c r="H66" i="43"/>
  <c r="E75" i="43"/>
  <c r="W67" i="43"/>
  <c r="AE74" i="43"/>
  <c r="U63" i="43"/>
  <c r="AC66" i="43"/>
  <c r="L68" i="43"/>
  <c r="I73" i="43"/>
  <c r="AC65" i="43"/>
  <c r="K86" i="43"/>
  <c r="AD69" i="43"/>
  <c r="I85" i="43"/>
  <c r="H87" i="43"/>
  <c r="M88" i="43"/>
  <c r="M66" i="43"/>
  <c r="AB65" i="43"/>
  <c r="AC71" i="43"/>
  <c r="T61" i="43"/>
  <c r="X79" i="43"/>
  <c r="AD73" i="43"/>
  <c r="AB63" i="43"/>
  <c r="N72" i="43"/>
  <c r="J80" i="43"/>
  <c r="N75" i="43"/>
  <c r="P82" i="43"/>
  <c r="AF86" i="43"/>
  <c r="T62" i="43"/>
  <c r="R66" i="43"/>
  <c r="J75" i="43"/>
  <c r="O71" i="43"/>
  <c r="O80" i="43"/>
  <c r="I60" i="43"/>
  <c r="Z63" i="43"/>
  <c r="U71" i="43"/>
  <c r="M80" i="43"/>
  <c r="Y60" i="43"/>
  <c r="L63" i="43"/>
  <c r="M86" i="43"/>
  <c r="R87" i="43"/>
  <c r="V71" i="43"/>
  <c r="E83" i="43"/>
  <c r="R83" i="43"/>
  <c r="O70" i="43"/>
  <c r="AB68" i="43"/>
  <c r="G86" i="43"/>
  <c r="X69" i="43"/>
  <c r="G61" i="43"/>
  <c r="U61" i="43"/>
  <c r="AC80" i="43"/>
  <c r="J85" i="43"/>
  <c r="N85" i="43"/>
  <c r="AF62" i="43"/>
  <c r="N79" i="43"/>
  <c r="W83" i="43"/>
  <c r="AB59" i="43"/>
  <c r="AD78" i="43"/>
  <c r="AC81" i="43"/>
  <c r="F73" i="43"/>
  <c r="AB81" i="43"/>
  <c r="Q75" i="43"/>
  <c r="I67" i="43"/>
  <c r="H88" i="43"/>
  <c r="F63" i="43"/>
  <c r="N66" i="43"/>
  <c r="AE68" i="43"/>
  <c r="R82" i="43"/>
  <c r="AA88" i="43"/>
  <c r="S72" i="43"/>
  <c r="I64" i="43"/>
  <c r="I76" i="43"/>
  <c r="S69" i="43"/>
  <c r="S87" i="43"/>
  <c r="W71" i="43"/>
  <c r="U83" i="43"/>
  <c r="X83" i="43"/>
  <c r="U70" i="43"/>
  <c r="AC86" i="43"/>
  <c r="I69" i="43"/>
  <c r="Y61" i="43"/>
  <c r="W61" i="43"/>
  <c r="H80" i="43"/>
  <c r="AB85" i="43"/>
  <c r="O85" i="43"/>
  <c r="J62" i="43"/>
  <c r="AF79" i="43"/>
  <c r="AC79" i="43"/>
  <c r="K59" i="43"/>
  <c r="I78" i="43"/>
  <c r="S81" i="43"/>
  <c r="F72" i="43"/>
  <c r="G81" i="43"/>
  <c r="Q78" i="43"/>
  <c r="R75" i="43"/>
  <c r="AA67" i="43"/>
  <c r="S82" i="43"/>
  <c r="X63" i="43"/>
  <c r="AF66" i="43"/>
  <c r="N68" i="43"/>
  <c r="X81" i="43"/>
  <c r="Q88" i="43"/>
  <c r="AB88" i="43"/>
  <c r="Y64" i="43"/>
  <c r="Y76" i="43"/>
  <c r="X70" i="43"/>
  <c r="P69" i="43"/>
  <c r="O67" i="43"/>
  <c r="Y63" i="43"/>
  <c r="K83" i="43"/>
  <c r="I80" i="43"/>
  <c r="AF59" i="43"/>
  <c r="K75" i="43"/>
  <c r="P78" i="43"/>
  <c r="AB71" i="43"/>
  <c r="AA61" i="43"/>
  <c r="R59" i="43"/>
  <c r="O74" i="43"/>
  <c r="Z76" i="43"/>
  <c r="L83" i="43"/>
  <c r="AF69" i="43"/>
  <c r="L79" i="43"/>
  <c r="F68" i="43"/>
  <c r="M73" i="43"/>
  <c r="X87" i="43"/>
  <c r="AF71" i="43"/>
  <c r="N83" i="43"/>
  <c r="Y83" i="43"/>
  <c r="W70" i="43"/>
  <c r="Q86" i="43"/>
  <c r="H86" i="43"/>
  <c r="Z69" i="43"/>
  <c r="H61" i="43"/>
  <c r="X61" i="43"/>
  <c r="AE80" i="43"/>
  <c r="K85" i="43"/>
  <c r="J86" i="43"/>
  <c r="K62" i="43"/>
  <c r="O79" i="43"/>
  <c r="V70" i="43"/>
  <c r="AC59" i="43"/>
  <c r="T66" i="43"/>
  <c r="L81" i="43"/>
  <c r="O68" i="43"/>
  <c r="W78" i="43"/>
  <c r="R78" i="43"/>
  <c r="V75" i="43"/>
  <c r="M67" i="43"/>
  <c r="Y81" i="43"/>
  <c r="G63" i="43"/>
  <c r="O66" i="43"/>
  <c r="AF68" i="43"/>
  <c r="S78" i="43"/>
  <c r="R88" i="43"/>
  <c r="E88" i="43"/>
  <c r="Q64" i="43"/>
  <c r="E76" i="43"/>
  <c r="E87" i="43"/>
  <c r="Y87" i="43"/>
  <c r="Y71" i="43"/>
  <c r="AE83" i="43"/>
  <c r="Z87" i="43"/>
  <c r="O86" i="43"/>
  <c r="AD86" i="43"/>
  <c r="AA69" i="43"/>
  <c r="Z61" i="43"/>
  <c r="AD85" i="43"/>
  <c r="AE81" i="43"/>
  <c r="H75" i="43"/>
  <c r="G88" i="43"/>
  <c r="M69" i="43"/>
  <c r="K79" i="43"/>
  <c r="X73" i="43"/>
  <c r="U68" i="43"/>
  <c r="V87" i="43"/>
  <c r="E69" i="43"/>
  <c r="J63" i="43"/>
  <c r="Q74" i="43"/>
  <c r="AC77" i="43"/>
  <c r="AA70" i="43"/>
  <c r="E85" i="43"/>
  <c r="Z60" i="43"/>
  <c r="L75" i="43"/>
  <c r="P47" i="43"/>
  <c r="Z31" i="43"/>
  <c r="AB31" i="43"/>
  <c r="G15" i="43"/>
  <c r="K15" i="43"/>
  <c r="Z46" i="43"/>
  <c r="AD46" i="43"/>
  <c r="J30" i="43"/>
  <c r="H14" i="43"/>
  <c r="AA14" i="43"/>
  <c r="L45" i="43"/>
  <c r="U45" i="43"/>
  <c r="F29" i="43"/>
  <c r="Y29" i="43"/>
  <c r="P13" i="43"/>
  <c r="M44" i="43"/>
  <c r="J44" i="43"/>
  <c r="F28" i="43"/>
  <c r="W28" i="43"/>
  <c r="AA12" i="43"/>
  <c r="AB12" i="43"/>
  <c r="V43" i="43"/>
  <c r="W43" i="43"/>
  <c r="N42" i="43"/>
  <c r="AC57" i="43"/>
  <c r="Z57" i="43"/>
  <c r="T40" i="43"/>
  <c r="I40" i="43"/>
  <c r="X22" i="43"/>
  <c r="O22" i="43"/>
  <c r="V53" i="43"/>
  <c r="T53" i="43"/>
  <c r="Z37" i="43"/>
  <c r="P21" i="43"/>
  <c r="Y21" i="43"/>
  <c r="G41" i="43"/>
  <c r="X41" i="43"/>
  <c r="T23" i="43"/>
  <c r="R23" i="43"/>
  <c r="W52" i="43"/>
  <c r="AC36" i="43"/>
  <c r="AD36" i="43"/>
  <c r="P20" i="43"/>
  <c r="G20" i="43"/>
  <c r="AC26" i="43"/>
  <c r="Z26" i="43"/>
  <c r="T38" i="43"/>
  <c r="E51" i="43"/>
  <c r="X51" i="43"/>
  <c r="AF35" i="43"/>
  <c r="R35" i="43"/>
  <c r="Z19" i="43"/>
  <c r="AE19" i="43"/>
  <c r="Z24" i="43"/>
  <c r="X55" i="43"/>
  <c r="I18" i="43"/>
  <c r="Z18" i="43"/>
  <c r="U27" i="43"/>
  <c r="AA27" i="43"/>
  <c r="AC10" i="43"/>
  <c r="AF10" i="43"/>
  <c r="AD25" i="43"/>
  <c r="M50" i="43"/>
  <c r="AC50" i="43"/>
  <c r="W49" i="43"/>
  <c r="AB49" i="43"/>
  <c r="AB33" i="43"/>
  <c r="M33" i="43"/>
  <c r="AB17" i="43"/>
  <c r="AF11" i="43"/>
  <c r="R11" i="43"/>
  <c r="T58" i="43"/>
  <c r="AD58" i="43"/>
  <c r="Z56" i="43"/>
  <c r="E56" i="43"/>
  <c r="O39" i="43"/>
  <c r="AC39" i="43"/>
  <c r="I47" i="43"/>
  <c r="M47" i="43"/>
  <c r="Q31" i="43"/>
  <c r="AC31" i="43"/>
  <c r="Z15" i="43"/>
  <c r="W15" i="43"/>
  <c r="H46" i="43"/>
  <c r="F46" i="43"/>
  <c r="K30" i="43"/>
  <c r="Y14" i="43"/>
  <c r="AF14" i="43"/>
  <c r="AE45" i="43"/>
  <c r="V45" i="43"/>
  <c r="Z29" i="43"/>
  <c r="S29" i="43"/>
  <c r="T13" i="43"/>
  <c r="AC44" i="43"/>
  <c r="F44" i="43"/>
  <c r="Y28" i="43"/>
  <c r="N28" i="43"/>
  <c r="L12" i="43"/>
  <c r="AC12" i="43"/>
  <c r="X43" i="43"/>
  <c r="S42" i="43"/>
  <c r="H57" i="43"/>
  <c r="W57" i="43"/>
  <c r="G40" i="43"/>
  <c r="R40" i="43"/>
  <c r="I22" i="43"/>
  <c r="Q22" i="43"/>
  <c r="U53" i="43"/>
  <c r="Q37" i="43"/>
  <c r="G37" i="43"/>
  <c r="G21" i="43"/>
  <c r="Z21" i="43"/>
  <c r="AC41" i="43"/>
  <c r="Y41" i="43"/>
  <c r="AA23" i="43"/>
  <c r="F23" i="43"/>
  <c r="AA52" i="43"/>
  <c r="E36" i="43"/>
  <c r="I36" i="43"/>
  <c r="Q20" i="43"/>
  <c r="L20" i="43"/>
  <c r="M26" i="43"/>
  <c r="AA26" i="43"/>
  <c r="X38" i="43"/>
  <c r="U51" i="43"/>
  <c r="Y51" i="43"/>
  <c r="T35" i="43"/>
  <c r="Q35" i="43"/>
  <c r="K19" i="43"/>
  <c r="U19" i="43"/>
  <c r="AC24" i="43"/>
  <c r="E55" i="43"/>
  <c r="AB55" i="43"/>
  <c r="AA18" i="43"/>
  <c r="AD18" i="43"/>
  <c r="E27" i="43"/>
  <c r="W27" i="43"/>
  <c r="AE10" i="43"/>
  <c r="H25" i="43"/>
  <c r="E25" i="43"/>
  <c r="AE50" i="43"/>
  <c r="F50" i="43"/>
  <c r="N49" i="43"/>
  <c r="F49" i="43"/>
  <c r="E33" i="43"/>
  <c r="N33" i="43"/>
  <c r="E17" i="43"/>
  <c r="G11" i="43"/>
  <c r="S11" i="43"/>
  <c r="U58" i="43"/>
  <c r="H58" i="43"/>
  <c r="L56" i="43"/>
  <c r="O56" i="43"/>
  <c r="P39" i="43"/>
  <c r="Y54" i="43"/>
  <c r="U47" i="43"/>
  <c r="Z47" i="43"/>
  <c r="V31" i="43"/>
  <c r="AE31" i="43"/>
  <c r="J15" i="43"/>
  <c r="X15" i="43"/>
  <c r="AC46" i="43"/>
  <c r="L30" i="43"/>
  <c r="M30" i="43"/>
  <c r="M14" i="43"/>
  <c r="G14" i="43"/>
  <c r="F45" i="43"/>
  <c r="Y45" i="43"/>
  <c r="P29" i="43"/>
  <c r="N29" i="43"/>
  <c r="U13" i="43"/>
  <c r="T44" i="43"/>
  <c r="G44" i="43"/>
  <c r="G28" i="43"/>
  <c r="P28" i="43"/>
  <c r="Q12" i="43"/>
  <c r="AE12" i="43"/>
  <c r="G43" i="43"/>
  <c r="E42" i="43"/>
  <c r="T42" i="43"/>
  <c r="Y57" i="43"/>
  <c r="X57" i="43"/>
  <c r="J40" i="43"/>
  <c r="U40" i="43"/>
  <c r="AC22" i="43"/>
  <c r="T22" i="43"/>
  <c r="E53" i="43"/>
  <c r="K37" i="43"/>
  <c r="E37" i="43"/>
  <c r="AA21" i="43"/>
  <c r="K21" i="43"/>
  <c r="I41" i="43"/>
  <c r="F41" i="43"/>
  <c r="N23" i="43"/>
  <c r="X52" i="43"/>
  <c r="V36" i="43"/>
  <c r="G36" i="43"/>
  <c r="V20" i="43"/>
  <c r="M20" i="43"/>
  <c r="U26" i="43"/>
  <c r="T26" i="43"/>
  <c r="F38" i="43"/>
  <c r="F51" i="43"/>
  <c r="Z51" i="43"/>
  <c r="E35" i="43"/>
  <c r="S35" i="43"/>
  <c r="AD19" i="43"/>
  <c r="X19" i="43"/>
  <c r="AE24" i="43"/>
  <c r="U55" i="43"/>
  <c r="Y55" i="43"/>
  <c r="N18" i="43"/>
  <c r="AE18" i="43"/>
  <c r="X27" i="43"/>
  <c r="K27" i="43"/>
  <c r="Q10" i="43"/>
  <c r="X25" i="43"/>
  <c r="F25" i="43"/>
  <c r="V50" i="43"/>
  <c r="H50" i="43"/>
  <c r="AF49" i="43"/>
  <c r="L49" i="43"/>
  <c r="AC33" i="43"/>
  <c r="S33" i="43"/>
  <c r="O47" i="43"/>
  <c r="T47" i="43"/>
  <c r="G31" i="43"/>
  <c r="AD31" i="43"/>
  <c r="AC15" i="43"/>
  <c r="Y15" i="43"/>
  <c r="L46" i="43"/>
  <c r="U30" i="43"/>
  <c r="P30" i="43"/>
  <c r="AE14" i="43"/>
  <c r="K14" i="43"/>
  <c r="AB45" i="43"/>
  <c r="T45" i="43"/>
  <c r="AB29" i="43"/>
  <c r="H13" i="43"/>
  <c r="AA13" i="43"/>
  <c r="H44" i="43"/>
  <c r="I44" i="43"/>
  <c r="AA28" i="43"/>
  <c r="Q28" i="43"/>
  <c r="X12" i="43"/>
  <c r="E12" i="43"/>
  <c r="AD43" i="43"/>
  <c r="U42" i="43"/>
  <c r="AA42" i="43"/>
  <c r="J57" i="43"/>
  <c r="AF57" i="43"/>
  <c r="AB40" i="43"/>
  <c r="Y40" i="43"/>
  <c r="AE22" i="43"/>
  <c r="N22" i="43"/>
  <c r="W53" i="43"/>
  <c r="AB37" i="43"/>
  <c r="P37" i="43"/>
  <c r="I21" i="43"/>
  <c r="L21" i="43"/>
  <c r="AD41" i="43"/>
  <c r="E41" i="43"/>
  <c r="X23" i="43"/>
  <c r="I52" i="43"/>
  <c r="AB52" i="43"/>
  <c r="W36" i="43"/>
  <c r="K36" i="43"/>
  <c r="F20" i="43"/>
  <c r="AD20" i="43"/>
  <c r="H26" i="43"/>
  <c r="E38" i="43"/>
  <c r="AE38" i="43"/>
  <c r="W51" i="43"/>
  <c r="AA51" i="43"/>
  <c r="W35" i="43"/>
  <c r="V35" i="43"/>
  <c r="N19" i="43"/>
  <c r="AA19" i="43"/>
  <c r="AF24" i="43"/>
  <c r="M55" i="43"/>
  <c r="Z55" i="43"/>
  <c r="O18" i="43"/>
  <c r="AF18" i="43"/>
  <c r="V27" i="43"/>
  <c r="M27" i="43"/>
  <c r="G10" i="43"/>
  <c r="G25" i="43"/>
  <c r="P25" i="43"/>
  <c r="O50" i="43"/>
  <c r="J50" i="43"/>
  <c r="V49" i="43"/>
  <c r="G49" i="43"/>
  <c r="F33" i="43"/>
  <c r="H17" i="43"/>
  <c r="G17" i="43"/>
  <c r="E11" i="43"/>
  <c r="AD11" i="43"/>
  <c r="X58" i="43"/>
  <c r="G58" i="43"/>
  <c r="P56" i="43"/>
  <c r="M56" i="43"/>
  <c r="V39" i="43"/>
  <c r="G54" i="43"/>
  <c r="AF47" i="43"/>
  <c r="V47" i="43"/>
  <c r="AA31" i="43"/>
  <c r="E31" i="43"/>
  <c r="R15" i="43"/>
  <c r="Q15" i="43"/>
  <c r="I46" i="43"/>
  <c r="S30" i="43"/>
  <c r="W30" i="43"/>
  <c r="I14" i="43"/>
  <c r="O14" i="43"/>
  <c r="G45" i="43"/>
  <c r="X45" i="43"/>
  <c r="E29" i="43"/>
  <c r="X13" i="43"/>
  <c r="AC13" i="43"/>
  <c r="Z44" i="43"/>
  <c r="Q44" i="43"/>
  <c r="L28" i="43"/>
  <c r="AB28" i="43"/>
  <c r="Y12" i="43"/>
  <c r="AA43" i="43"/>
  <c r="H42" i="43"/>
  <c r="V42" i="43"/>
  <c r="AB57" i="43"/>
  <c r="E57" i="43"/>
  <c r="E40" i="43"/>
  <c r="AA40" i="43"/>
  <c r="E22" i="43"/>
  <c r="X53" i="43"/>
  <c r="M37" i="43"/>
  <c r="F37" i="43"/>
  <c r="AB21" i="43"/>
  <c r="N21" i="43"/>
  <c r="J41" i="43"/>
  <c r="L41" i="43"/>
  <c r="Y23" i="43"/>
  <c r="Y52" i="43"/>
  <c r="AD52" i="43"/>
  <c r="J36" i="43"/>
  <c r="F47" i="43"/>
  <c r="X47" i="43"/>
  <c r="L31" i="43"/>
  <c r="P31" i="43"/>
  <c r="S15" i="43"/>
  <c r="S46" i="43"/>
  <c r="H30" i="43"/>
  <c r="X30" i="43"/>
  <c r="AC14" i="43"/>
  <c r="Q14" i="43"/>
  <c r="AC45" i="43"/>
  <c r="AA45" i="43"/>
  <c r="G29" i="43"/>
  <c r="S13" i="43"/>
  <c r="AD13" i="43"/>
  <c r="L44" i="43"/>
  <c r="S44" i="43"/>
  <c r="AE28" i="43"/>
  <c r="AC28" i="43"/>
  <c r="K12" i="43"/>
  <c r="I43" i="43"/>
  <c r="AB43" i="43"/>
  <c r="Y42" i="43"/>
  <c r="AC42" i="43"/>
  <c r="K57" i="43"/>
  <c r="O57" i="43"/>
  <c r="Z40" i="43"/>
  <c r="AE40" i="43"/>
  <c r="AF22" i="43"/>
  <c r="M53" i="43"/>
  <c r="Y53" i="43"/>
  <c r="AE37" i="43"/>
  <c r="H37" i="43"/>
  <c r="M21" i="43"/>
  <c r="O21" i="43"/>
  <c r="AE41" i="43"/>
  <c r="AB41" i="43"/>
  <c r="Z23" i="43"/>
  <c r="L52" i="43"/>
  <c r="AF52" i="43"/>
  <c r="AB36" i="43"/>
  <c r="O36" i="43"/>
  <c r="I20" i="43"/>
  <c r="AA20" i="43"/>
  <c r="AF26" i="43"/>
  <c r="Q38" i="43"/>
  <c r="W38" i="43"/>
  <c r="AD51" i="43"/>
  <c r="G51" i="43"/>
  <c r="U35" i="43"/>
  <c r="J35" i="43"/>
  <c r="L19" i="43"/>
  <c r="R24" i="43"/>
  <c r="G24" i="43"/>
  <c r="K55" i="43"/>
  <c r="G55" i="43"/>
  <c r="W18" i="43"/>
  <c r="AC18" i="43"/>
  <c r="AE27" i="43"/>
  <c r="L10" i="43"/>
  <c r="J10" i="43"/>
  <c r="N25" i="43"/>
  <c r="T25" i="43"/>
  <c r="S50" i="43"/>
  <c r="I50" i="43"/>
  <c r="Y49" i="43"/>
  <c r="K49" i="43"/>
  <c r="H33" i="43"/>
  <c r="J17" i="43"/>
  <c r="L17" i="43"/>
  <c r="O11" i="43"/>
  <c r="H11" i="43"/>
  <c r="AB58" i="43"/>
  <c r="L58" i="43"/>
  <c r="W56" i="43"/>
  <c r="I39" i="43"/>
  <c r="AE39" i="43"/>
  <c r="U54" i="43"/>
  <c r="G47" i="43"/>
  <c r="E47" i="43"/>
  <c r="N31" i="43"/>
  <c r="AE15" i="43"/>
  <c r="M15" i="43"/>
  <c r="N46" i="43"/>
  <c r="AA46" i="43"/>
  <c r="O30" i="43"/>
  <c r="AE30" i="43"/>
  <c r="F14" i="43"/>
  <c r="I45" i="43"/>
  <c r="K45" i="43"/>
  <c r="AC29" i="43"/>
  <c r="AA29" i="43"/>
  <c r="AB13" i="43"/>
  <c r="AF13" i="43"/>
  <c r="X44" i="43"/>
  <c r="T28" i="43"/>
  <c r="K28" i="43"/>
  <c r="AF12" i="43"/>
  <c r="F12" i="43"/>
  <c r="AC43" i="43"/>
  <c r="P43" i="43"/>
  <c r="X42" i="43"/>
  <c r="M42" i="43"/>
  <c r="R57" i="43"/>
  <c r="M40" i="43"/>
  <c r="X40" i="43"/>
  <c r="G22" i="43"/>
  <c r="J22" i="43"/>
  <c r="L53" i="43"/>
  <c r="I53" i="43"/>
  <c r="T37" i="43"/>
  <c r="AA37" i="43"/>
  <c r="S21" i="43"/>
  <c r="T41" i="43"/>
  <c r="P41" i="43"/>
  <c r="AB23" i="43"/>
  <c r="W23" i="43"/>
  <c r="Z52" i="43"/>
  <c r="P52" i="43"/>
  <c r="U36" i="43"/>
  <c r="K20" i="43"/>
  <c r="W20" i="43"/>
  <c r="W26" i="43"/>
  <c r="S26" i="43"/>
  <c r="Z38" i="43"/>
  <c r="H38" i="43"/>
  <c r="O51" i="43"/>
  <c r="I35" i="43"/>
  <c r="AD35" i="43"/>
  <c r="R19" i="43"/>
  <c r="T19" i="43"/>
  <c r="K24" i="43"/>
  <c r="S24" i="43"/>
  <c r="V55" i="43"/>
  <c r="O55" i="43"/>
  <c r="J18" i="43"/>
  <c r="L27" i="43"/>
  <c r="S27" i="43"/>
  <c r="Y10" i="43"/>
  <c r="T10" i="43"/>
  <c r="Z25" i="43"/>
  <c r="S25" i="43"/>
  <c r="X50" i="43"/>
  <c r="AC49" i="43"/>
  <c r="T49" i="43"/>
  <c r="Y33" i="43"/>
  <c r="X33" i="43"/>
  <c r="M17" i="43"/>
  <c r="AD17" i="43"/>
  <c r="M11" i="43"/>
  <c r="Q58" i="43"/>
  <c r="W58" i="43"/>
  <c r="T56" i="43"/>
  <c r="AF56" i="43"/>
  <c r="T39" i="43"/>
  <c r="AA39" i="43"/>
  <c r="AE54" i="43"/>
  <c r="P54" i="43"/>
  <c r="AE34" i="43"/>
  <c r="Y48" i="43"/>
  <c r="R48" i="43"/>
  <c r="Y32" i="43"/>
  <c r="R32" i="43"/>
  <c r="I31" i="43"/>
  <c r="AF15" i="43"/>
  <c r="U46" i="43"/>
  <c r="T46" i="43"/>
  <c r="AC30" i="43"/>
  <c r="X29" i="43"/>
  <c r="V13" i="43"/>
  <c r="AE13" i="43"/>
  <c r="AB44" i="43"/>
  <c r="M12" i="43"/>
  <c r="Y43" i="43"/>
  <c r="H43" i="43"/>
  <c r="P42" i="43"/>
  <c r="G57" i="43"/>
  <c r="W40" i="43"/>
  <c r="H22" i="43"/>
  <c r="H53" i="43"/>
  <c r="N37" i="43"/>
  <c r="AC21" i="43"/>
  <c r="W41" i="43"/>
  <c r="U23" i="43"/>
  <c r="J52" i="43"/>
  <c r="L36" i="43"/>
  <c r="S20" i="43"/>
  <c r="G26" i="43"/>
  <c r="R38" i="43"/>
  <c r="AC51" i="43"/>
  <c r="K35" i="43"/>
  <c r="V19" i="43"/>
  <c r="X24" i="43"/>
  <c r="Y24" i="43"/>
  <c r="R55" i="43"/>
  <c r="X18" i="43"/>
  <c r="J27" i="43"/>
  <c r="M10" i="43"/>
  <c r="J25" i="43"/>
  <c r="AA50" i="43"/>
  <c r="E49" i="43"/>
  <c r="V33" i="43"/>
  <c r="AA17" i="43"/>
  <c r="R17" i="43"/>
  <c r="AE11" i="43"/>
  <c r="P58" i="43"/>
  <c r="AD56" i="43"/>
  <c r="L39" i="43"/>
  <c r="X39" i="43"/>
  <c r="AC54" i="43"/>
  <c r="AD34" i="43"/>
  <c r="T34" i="43"/>
  <c r="P48" i="43"/>
  <c r="AC32" i="43"/>
  <c r="T32" i="43"/>
  <c r="AF16" i="43"/>
  <c r="AA16" i="43"/>
  <c r="AE33" i="43"/>
  <c r="N54" i="43"/>
  <c r="V32" i="43"/>
  <c r="S14" i="43"/>
  <c r="T52" i="43"/>
  <c r="AF51" i="43"/>
  <c r="AF27" i="43"/>
  <c r="AF33" i="43"/>
  <c r="R39" i="43"/>
  <c r="Q32" i="43"/>
  <c r="AB47" i="43"/>
  <c r="Z13" i="43"/>
  <c r="P40" i="43"/>
  <c r="S52" i="43"/>
  <c r="H51" i="43"/>
  <c r="T18" i="43"/>
  <c r="S49" i="43"/>
  <c r="AB39" i="43"/>
  <c r="AB32" i="43"/>
  <c r="M31" i="43"/>
  <c r="J29" i="43"/>
  <c r="P57" i="43"/>
  <c r="AA41" i="43"/>
  <c r="U38" i="43"/>
  <c r="AF55" i="43"/>
  <c r="K50" i="43"/>
  <c r="AF58" i="43"/>
  <c r="E48" i="43"/>
  <c r="L47" i="43"/>
  <c r="U12" i="43"/>
  <c r="AF53" i="43"/>
  <c r="F36" i="43"/>
  <c r="O35" i="43"/>
  <c r="O10" i="43"/>
  <c r="F17" i="43"/>
  <c r="H34" i="43"/>
  <c r="Y47" i="43"/>
  <c r="Y31" i="43"/>
  <c r="N15" i="43"/>
  <c r="O46" i="43"/>
  <c r="AA30" i="43"/>
  <c r="L14" i="43"/>
  <c r="Q45" i="43"/>
  <c r="O29" i="43"/>
  <c r="Q13" i="43"/>
  <c r="I28" i="43"/>
  <c r="AD12" i="43"/>
  <c r="N43" i="43"/>
  <c r="M43" i="43"/>
  <c r="O42" i="43"/>
  <c r="I57" i="43"/>
  <c r="AF40" i="43"/>
  <c r="M22" i="43"/>
  <c r="F53" i="43"/>
  <c r="O37" i="43"/>
  <c r="AD21" i="43"/>
  <c r="Z41" i="43"/>
  <c r="V23" i="43"/>
  <c r="O52" i="43"/>
  <c r="H36" i="43"/>
  <c r="X20" i="43"/>
  <c r="J26" i="43"/>
  <c r="S38" i="43"/>
  <c r="K51" i="43"/>
  <c r="X35" i="43"/>
  <c r="F19" i="43"/>
  <c r="U24" i="43"/>
  <c r="Q24" i="43"/>
  <c r="I55" i="43"/>
  <c r="E18" i="43"/>
  <c r="R27" i="43"/>
  <c r="P10" i="43"/>
  <c r="AB25" i="43"/>
  <c r="T50" i="43"/>
  <c r="X49" i="43"/>
  <c r="G33" i="43"/>
  <c r="S17" i="43"/>
  <c r="AE17" i="43"/>
  <c r="I11" i="43"/>
  <c r="V58" i="43"/>
  <c r="Q56" i="43"/>
  <c r="AD39" i="43"/>
  <c r="AD54" i="43"/>
  <c r="O34" i="43"/>
  <c r="V34" i="43"/>
  <c r="T48" i="43"/>
  <c r="O32" i="43"/>
  <c r="U32" i="43"/>
  <c r="Q16" i="43"/>
  <c r="I16" i="43"/>
  <c r="I17" i="43"/>
  <c r="AA48" i="43"/>
  <c r="W13" i="43"/>
  <c r="L26" i="43"/>
  <c r="AB24" i="43"/>
  <c r="U10" i="43"/>
  <c r="Q11" i="43"/>
  <c r="L54" i="43"/>
  <c r="AB16" i="43"/>
  <c r="K31" i="43"/>
  <c r="R44" i="43"/>
  <c r="AE57" i="43"/>
  <c r="H41" i="43"/>
  <c r="G38" i="43"/>
  <c r="T27" i="43"/>
  <c r="U11" i="43"/>
  <c r="O54" i="43"/>
  <c r="F30" i="43"/>
  <c r="K13" i="43"/>
  <c r="W42" i="43"/>
  <c r="R21" i="43"/>
  <c r="N26" i="43"/>
  <c r="E24" i="43"/>
  <c r="K25" i="43"/>
  <c r="AE58" i="43"/>
  <c r="AF34" i="43"/>
  <c r="E15" i="43"/>
  <c r="AE44" i="43"/>
  <c r="N40" i="43"/>
  <c r="V52" i="43"/>
  <c r="M51" i="43"/>
  <c r="N27" i="43"/>
  <c r="P33" i="43"/>
  <c r="M54" i="43"/>
  <c r="G16" i="43"/>
  <c r="N47" i="43"/>
  <c r="H31" i="43"/>
  <c r="U15" i="43"/>
  <c r="AF46" i="43"/>
  <c r="I30" i="43"/>
  <c r="AB14" i="43"/>
  <c r="Z45" i="43"/>
  <c r="AF29" i="43"/>
  <c r="R13" i="43"/>
  <c r="AF44" i="43"/>
  <c r="Z28" i="43"/>
  <c r="N12" i="43"/>
  <c r="AE43" i="43"/>
  <c r="Q42" i="43"/>
  <c r="AA57" i="43"/>
  <c r="L22" i="43"/>
  <c r="P53" i="43"/>
  <c r="AC37" i="43"/>
  <c r="J21" i="43"/>
  <c r="P23" i="43"/>
  <c r="G23" i="43"/>
  <c r="Q52" i="43"/>
  <c r="Q36" i="43"/>
  <c r="AE20" i="43"/>
  <c r="Q26" i="43"/>
  <c r="N38" i="43"/>
  <c r="AE51" i="43"/>
  <c r="Z35" i="43"/>
  <c r="Y19" i="43"/>
  <c r="V24" i="43"/>
  <c r="J55" i="43"/>
  <c r="S18" i="43"/>
  <c r="Y27" i="43"/>
  <c r="S10" i="43"/>
  <c r="AC25" i="43"/>
  <c r="U50" i="43"/>
  <c r="H49" i="43"/>
  <c r="W33" i="43"/>
  <c r="V17" i="43"/>
  <c r="Z17" i="43"/>
  <c r="J11" i="43"/>
  <c r="Y58" i="43"/>
  <c r="R56" i="43"/>
  <c r="Q39" i="43"/>
  <c r="Q54" i="43"/>
  <c r="J54" i="43"/>
  <c r="Q34" i="43"/>
  <c r="W34" i="43"/>
  <c r="N48" i="43"/>
  <c r="AF32" i="43"/>
  <c r="N32" i="43"/>
  <c r="V16" i="43"/>
  <c r="J16" i="43"/>
  <c r="U39" i="43"/>
  <c r="N16" i="43"/>
  <c r="AD45" i="43"/>
  <c r="O23" i="43"/>
  <c r="AF38" i="43"/>
  <c r="AE55" i="43"/>
  <c r="AB50" i="43"/>
  <c r="AC34" i="43"/>
  <c r="X46" i="43"/>
  <c r="M45" i="43"/>
  <c r="R12" i="43"/>
  <c r="K53" i="43"/>
  <c r="I23" i="43"/>
  <c r="Y26" i="43"/>
  <c r="N55" i="43"/>
  <c r="E50" i="43"/>
  <c r="AA58" i="43"/>
  <c r="G34" i="43"/>
  <c r="V14" i="43"/>
  <c r="S12" i="43"/>
  <c r="S22" i="43"/>
  <c r="U52" i="43"/>
  <c r="P51" i="43"/>
  <c r="K18" i="43"/>
  <c r="U49" i="43"/>
  <c r="H56" i="43"/>
  <c r="Z48" i="43"/>
  <c r="O31" i="43"/>
  <c r="J28" i="43"/>
  <c r="P22" i="43"/>
  <c r="AD23" i="43"/>
  <c r="K38" i="43"/>
  <c r="M18" i="43"/>
  <c r="AE49" i="43"/>
  <c r="J56" i="43"/>
  <c r="AC48" i="43"/>
  <c r="Q47" i="43"/>
  <c r="T31" i="43"/>
  <c r="T15" i="43"/>
  <c r="G46" i="43"/>
  <c r="AB30" i="43"/>
  <c r="J14" i="43"/>
  <c r="P45" i="43"/>
  <c r="K29" i="43"/>
  <c r="E13" i="43"/>
  <c r="U44" i="43"/>
  <c r="U28" i="43"/>
  <c r="G12" i="43"/>
  <c r="R43" i="43"/>
  <c r="J42" i="43"/>
  <c r="AB22" i="43"/>
  <c r="AC53" i="43"/>
  <c r="S53" i="43"/>
  <c r="AD37" i="43"/>
  <c r="AF23" i="43"/>
  <c r="H23" i="43"/>
  <c r="N52" i="43"/>
  <c r="R36" i="43"/>
  <c r="AF20" i="43"/>
  <c r="R26" i="43"/>
  <c r="Y38" i="43"/>
  <c r="S51" i="43"/>
  <c r="AA35" i="43"/>
  <c r="G19" i="43"/>
  <c r="H24" i="43"/>
  <c r="AD55" i="43"/>
  <c r="F55" i="43"/>
  <c r="U18" i="43"/>
  <c r="Z27" i="43"/>
  <c r="W10" i="43"/>
  <c r="Q25" i="43"/>
  <c r="Y50" i="43"/>
  <c r="AD49" i="43"/>
  <c r="J33" i="43"/>
  <c r="W17" i="43"/>
  <c r="P11" i="43"/>
  <c r="AA11" i="43"/>
  <c r="AC58" i="43"/>
  <c r="X56" i="43"/>
  <c r="K39" i="43"/>
  <c r="X54" i="43"/>
  <c r="K54" i="43"/>
  <c r="Z34" i="43"/>
  <c r="R34" i="43"/>
  <c r="Q48" i="43"/>
  <c r="G32" i="43"/>
  <c r="S32" i="43"/>
  <c r="P16" i="43"/>
  <c r="W16" i="43"/>
  <c r="Z10" i="43"/>
  <c r="E58" i="43"/>
  <c r="V54" i="43"/>
  <c r="Y34" i="43"/>
  <c r="L32" i="43"/>
  <c r="R16" i="43"/>
  <c r="O44" i="43"/>
  <c r="T20" i="43"/>
  <c r="F35" i="43"/>
  <c r="P18" i="43"/>
  <c r="R49" i="43"/>
  <c r="K58" i="43"/>
  <c r="U48" i="43"/>
  <c r="U14" i="43"/>
  <c r="S43" i="43"/>
  <c r="W37" i="43"/>
  <c r="AB20" i="43"/>
  <c r="M19" i="43"/>
  <c r="R10" i="43"/>
  <c r="I33" i="43"/>
  <c r="F56" i="43"/>
  <c r="O48" i="43"/>
  <c r="AD16" i="43"/>
  <c r="AD15" i="43"/>
  <c r="H28" i="43"/>
  <c r="K40" i="43"/>
  <c r="J23" i="43"/>
  <c r="J38" i="43"/>
  <c r="AD27" i="43"/>
  <c r="K33" i="43"/>
  <c r="AF39" i="43"/>
  <c r="W32" i="43"/>
  <c r="K46" i="43"/>
  <c r="F13" i="43"/>
  <c r="T57" i="43"/>
  <c r="K41" i="43"/>
  <c r="V38" i="43"/>
  <c r="Q55" i="43"/>
  <c r="L50" i="43"/>
  <c r="E34" i="43"/>
  <c r="T16" i="43"/>
  <c r="R47" i="43"/>
  <c r="F31" i="43"/>
  <c r="V15" i="43"/>
  <c r="Y46" i="43"/>
  <c r="N30" i="43"/>
  <c r="AD14" i="43"/>
  <c r="W45" i="43"/>
  <c r="Q29" i="43"/>
  <c r="Y13" i="43"/>
  <c r="K44" i="43"/>
  <c r="O28" i="43"/>
  <c r="Z12" i="43"/>
  <c r="U43" i="43"/>
  <c r="AB42" i="43"/>
  <c r="M57" i="43"/>
  <c r="AC40" i="43"/>
  <c r="F22" i="43"/>
  <c r="R53" i="43"/>
  <c r="O53" i="43"/>
  <c r="H21" i="43"/>
  <c r="Q41" i="43"/>
  <c r="L23" i="43"/>
  <c r="G52" i="43"/>
  <c r="S36" i="43"/>
  <c r="E20" i="43"/>
  <c r="K26" i="43"/>
  <c r="AB38" i="43"/>
  <c r="T51" i="43"/>
  <c r="AB35" i="43"/>
  <c r="J19" i="43"/>
  <c r="AA24" i="43"/>
  <c r="AC55" i="43"/>
  <c r="L18" i="43"/>
  <c r="V18" i="43"/>
  <c r="AB27" i="43"/>
  <c r="V25" i="43"/>
  <c r="AD50" i="43"/>
  <c r="O49" i="43"/>
  <c r="X11" i="43"/>
  <c r="V11" i="43"/>
  <c r="AA56" i="43"/>
  <c r="AB53" i="43"/>
  <c r="AA25" i="43"/>
  <c r="AC56" i="43"/>
  <c r="V48" i="43"/>
  <c r="AB15" i="43"/>
  <c r="I29" i="43"/>
  <c r="R22" i="43"/>
  <c r="N36" i="43"/>
  <c r="L35" i="43"/>
  <c r="V10" i="43"/>
  <c r="N58" i="43"/>
  <c r="X48" i="43"/>
  <c r="J46" i="43"/>
  <c r="S45" i="43"/>
  <c r="T43" i="43"/>
  <c r="I37" i="43"/>
  <c r="H20" i="43"/>
  <c r="O19" i="43"/>
  <c r="AA10" i="43"/>
  <c r="F11" i="43"/>
  <c r="R54" i="43"/>
  <c r="F16" i="43"/>
  <c r="W14" i="43"/>
  <c r="J45" i="43"/>
  <c r="F43" i="43"/>
  <c r="AF37" i="43"/>
  <c r="Z20" i="43"/>
  <c r="Q19" i="43"/>
  <c r="Y25" i="43"/>
  <c r="Z11" i="43"/>
  <c r="E39" i="43"/>
  <c r="P32" i="43"/>
  <c r="S47" i="43"/>
  <c r="AF31" i="43"/>
  <c r="F15" i="43"/>
  <c r="W46" i="43"/>
  <c r="AF30" i="43"/>
  <c r="P14" i="43"/>
  <c r="H45" i="43"/>
  <c r="R29" i="43"/>
  <c r="I13" i="43"/>
  <c r="N44" i="43"/>
  <c r="R28" i="43"/>
  <c r="H12" i="43"/>
  <c r="J43" i="43"/>
  <c r="K42" i="43"/>
  <c r="AD57" i="43"/>
  <c r="L40" i="43"/>
  <c r="W22" i="43"/>
  <c r="J53" i="43"/>
  <c r="S37" i="43"/>
  <c r="X21" i="43"/>
  <c r="S41" i="43"/>
  <c r="AC23" i="43"/>
  <c r="AC52" i="43"/>
  <c r="M52" i="43"/>
  <c r="AE36" i="43"/>
  <c r="AC20" i="43"/>
  <c r="O26" i="43"/>
  <c r="AC38" i="43"/>
  <c r="V51" i="43"/>
  <c r="AC35" i="43"/>
  <c r="W19" i="43"/>
  <c r="AD24" i="43"/>
  <c r="L55" i="43"/>
  <c r="AB18" i="43"/>
  <c r="P27" i="43"/>
  <c r="Q27" i="43"/>
  <c r="F10" i="43"/>
  <c r="W25" i="43"/>
  <c r="Z50" i="43"/>
  <c r="Q49" i="43"/>
  <c r="AD33" i="43"/>
  <c r="AC17" i="43"/>
  <c r="W11" i="43"/>
  <c r="Y11" i="43"/>
  <c r="I58" i="43"/>
  <c r="AB56" i="43"/>
  <c r="N39" i="43"/>
  <c r="E54" i="43"/>
  <c r="H54" i="43"/>
  <c r="AB34" i="43"/>
  <c r="I48" i="43"/>
  <c r="S48" i="43"/>
  <c r="AE32" i="43"/>
  <c r="X32" i="43"/>
  <c r="E16" i="43"/>
  <c r="W47" i="43"/>
  <c r="J31" i="43"/>
  <c r="AA15" i="43"/>
  <c r="V46" i="43"/>
  <c r="Q30" i="43"/>
  <c r="V29" i="43"/>
  <c r="AD28" i="43"/>
  <c r="P12" i="43"/>
  <c r="Q43" i="43"/>
  <c r="AD42" i="43"/>
  <c r="L57" i="43"/>
  <c r="AD40" i="43"/>
  <c r="Y22" i="43"/>
  <c r="V37" i="43"/>
  <c r="Q21" i="43"/>
  <c r="R41" i="43"/>
  <c r="M36" i="43"/>
  <c r="P26" i="43"/>
  <c r="I19" i="43"/>
  <c r="AB10" i="43"/>
  <c r="AF17" i="43"/>
  <c r="W54" i="43"/>
  <c r="Z32" i="43"/>
  <c r="Y30" i="43"/>
  <c r="E28" i="43"/>
  <c r="R42" i="43"/>
  <c r="AF21" i="43"/>
  <c r="AB26" i="43"/>
  <c r="M24" i="43"/>
  <c r="I25" i="43"/>
  <c r="O17" i="43"/>
  <c r="I54" i="43"/>
  <c r="E32" i="43"/>
  <c r="K47" i="43"/>
  <c r="AD44" i="43"/>
  <c r="AE53" i="43"/>
  <c r="AF36" i="43"/>
  <c r="M35" i="43"/>
  <c r="K10" i="43"/>
  <c r="P17" i="43"/>
  <c r="AA54" i="43"/>
  <c r="AA32" i="43"/>
  <c r="G30" i="43"/>
  <c r="L29" i="43"/>
  <c r="Z42" i="43"/>
  <c r="E21" i="43"/>
  <c r="AE26" i="43"/>
  <c r="N24" i="43"/>
  <c r="O25" i="43"/>
  <c r="S58" i="43"/>
  <c r="W48" i="43"/>
  <c r="H47" i="43"/>
  <c r="R31" i="43"/>
  <c r="H15" i="43"/>
  <c r="Q46" i="43"/>
  <c r="R30" i="43"/>
  <c r="T14" i="43"/>
  <c r="O45" i="43"/>
  <c r="W29" i="43"/>
  <c r="M13" i="43"/>
  <c r="V44" i="43"/>
  <c r="V28" i="43"/>
  <c r="I12" i="43"/>
  <c r="K43" i="43"/>
  <c r="AF42" i="43"/>
  <c r="U57" i="43"/>
  <c r="S40" i="43"/>
  <c r="Z22" i="43"/>
  <c r="Z53" i="43"/>
  <c r="X37" i="43"/>
  <c r="T21" i="43"/>
  <c r="U41" i="43"/>
  <c r="E23" i="43"/>
  <c r="AE52" i="43"/>
  <c r="T36" i="43"/>
  <c r="U20" i="43"/>
  <c r="X26" i="43"/>
  <c r="L38" i="43"/>
  <c r="L51" i="43"/>
  <c r="R51" i="43"/>
  <c r="G35" i="43"/>
  <c r="AC19" i="43"/>
  <c r="I24" i="43"/>
  <c r="W55" i="43"/>
  <c r="G18" i="43"/>
  <c r="AC27" i="43"/>
  <c r="I10" i="43"/>
  <c r="AE25" i="43"/>
  <c r="P50" i="43"/>
  <c r="P49" i="43"/>
  <c r="Z33" i="43"/>
  <c r="U17" i="43"/>
  <c r="K11" i="43"/>
  <c r="M58" i="43"/>
  <c r="S56" i="43"/>
  <c r="N56" i="43"/>
  <c r="M39" i="43"/>
  <c r="Z54" i="43"/>
  <c r="AA34" i="43"/>
  <c r="I34" i="43"/>
  <c r="K48" i="43"/>
  <c r="F48" i="43"/>
  <c r="H32" i="43"/>
  <c r="AC16" i="43"/>
  <c r="S16" i="43"/>
  <c r="J47" i="43"/>
  <c r="S31" i="43"/>
  <c r="I15" i="43"/>
  <c r="R46" i="43"/>
  <c r="T30" i="43"/>
  <c r="R14" i="43"/>
  <c r="R45" i="43"/>
  <c r="AD29" i="43"/>
  <c r="N13" i="43"/>
  <c r="W44" i="43"/>
  <c r="AF28" i="43"/>
  <c r="J12" i="43"/>
  <c r="L43" i="43"/>
  <c r="F42" i="43"/>
  <c r="V57" i="43"/>
  <c r="H40" i="43"/>
  <c r="AA22" i="43"/>
  <c r="AA53" i="43"/>
  <c r="Y37" i="43"/>
  <c r="U21" i="43"/>
  <c r="N41" i="43"/>
  <c r="K23" i="43"/>
  <c r="R52" i="43"/>
  <c r="X36" i="43"/>
  <c r="N20" i="43"/>
  <c r="I26" i="43"/>
  <c r="AD38" i="43"/>
  <c r="I51" i="43"/>
  <c r="Y35" i="43"/>
  <c r="P19" i="43"/>
  <c r="H19" i="43"/>
  <c r="J24" i="43"/>
  <c r="AA55" i="43"/>
  <c r="H18" i="43"/>
  <c r="F27" i="43"/>
  <c r="AD10" i="43"/>
  <c r="M25" i="43"/>
  <c r="R50" i="43"/>
  <c r="M49" i="43"/>
  <c r="Q33" i="43"/>
  <c r="AA33" i="43"/>
  <c r="Y17" i="43"/>
  <c r="L11" i="43"/>
  <c r="Z58" i="43"/>
  <c r="U56" i="43"/>
  <c r="Y39" i="43"/>
  <c r="S39" i="43"/>
  <c r="AF54" i="43"/>
  <c r="F34" i="43"/>
  <c r="K34" i="43"/>
  <c r="AE48" i="43"/>
  <c r="G48" i="43"/>
  <c r="I32" i="43"/>
  <c r="L16" i="43"/>
  <c r="X16" i="43"/>
  <c r="AE47" i="43"/>
  <c r="X31" i="43"/>
  <c r="AB46" i="43"/>
  <c r="V30" i="43"/>
  <c r="N14" i="43"/>
  <c r="AF45" i="43"/>
  <c r="AE29" i="43"/>
  <c r="O13" i="43"/>
  <c r="Y44" i="43"/>
  <c r="X28" i="43"/>
  <c r="O12" i="43"/>
  <c r="O43" i="43"/>
  <c r="I42" i="43"/>
  <c r="N57" i="43"/>
  <c r="F40" i="43"/>
  <c r="AD22" i="43"/>
  <c r="AD53" i="43"/>
  <c r="J37" i="43"/>
  <c r="V21" i="43"/>
  <c r="O41" i="43"/>
  <c r="M23" i="43"/>
  <c r="E52" i="43"/>
  <c r="Y36" i="43"/>
  <c r="O20" i="43"/>
  <c r="AD26" i="43"/>
  <c r="P38" i="43"/>
  <c r="AB51" i="43"/>
  <c r="P35" i="43"/>
  <c r="AF19" i="43"/>
  <c r="T24" i="43"/>
  <c r="L24" i="43"/>
  <c r="H55" i="43"/>
  <c r="Q18" i="43"/>
  <c r="H27" i="43"/>
  <c r="N10" i="43"/>
  <c r="R25" i="43"/>
  <c r="W50" i="43"/>
  <c r="J49" i="43"/>
  <c r="U33" i="43"/>
  <c r="L33" i="43"/>
  <c r="N17" i="43"/>
  <c r="N11" i="43"/>
  <c r="O58" i="43"/>
  <c r="V56" i="43"/>
  <c r="F39" i="43"/>
  <c r="Z39" i="43"/>
  <c r="F54" i="43"/>
  <c r="X34" i="43"/>
  <c r="M34" i="43"/>
  <c r="L48" i="43"/>
  <c r="H48" i="43"/>
  <c r="J32" i="43"/>
  <c r="AE16" i="43"/>
  <c r="Y16" i="43"/>
  <c r="AA47" i="43"/>
  <c r="P15" i="43"/>
  <c r="E46" i="43"/>
  <c r="AE46" i="43"/>
  <c r="AD30" i="43"/>
  <c r="E14" i="43"/>
  <c r="H29" i="43"/>
  <c r="N45" i="43"/>
  <c r="U22" i="43"/>
  <c r="V41" i="43"/>
  <c r="F26" i="43"/>
  <c r="O24" i="43"/>
  <c r="AF25" i="43"/>
  <c r="K17" i="43"/>
  <c r="W39" i="43"/>
  <c r="AD48" i="43"/>
  <c r="AA38" i="43"/>
  <c r="U25" i="43"/>
  <c r="J39" i="43"/>
  <c r="S55" i="43"/>
  <c r="M32" i="43"/>
  <c r="R37" i="43"/>
  <c r="F58" i="43"/>
  <c r="M46" i="43"/>
  <c r="J58" i="43"/>
  <c r="Q57" i="43"/>
  <c r="N35" i="43"/>
  <c r="AA44" i="43"/>
  <c r="Z49" i="43"/>
  <c r="F21" i="43"/>
  <c r="I56" i="43"/>
  <c r="AC47" i="43"/>
  <c r="M29" i="43"/>
  <c r="AF43" i="43"/>
  <c r="V22" i="43"/>
  <c r="Q23" i="43"/>
  <c r="I38" i="43"/>
  <c r="P24" i="43"/>
  <c r="L25" i="43"/>
  <c r="T17" i="43"/>
  <c r="G39" i="43"/>
  <c r="AF48" i="43"/>
  <c r="K22" i="43"/>
  <c r="Q17" i="43"/>
  <c r="AB48" i="43"/>
  <c r="Q50" i="43"/>
  <c r="Y18" i="43"/>
  <c r="E44" i="43"/>
  <c r="P46" i="43"/>
  <c r="J34" i="43"/>
  <c r="Z36" i="43"/>
  <c r="L34" i="43"/>
  <c r="F57" i="43"/>
  <c r="I49" i="43"/>
  <c r="AD47" i="43"/>
  <c r="U29" i="43"/>
  <c r="E43" i="43"/>
  <c r="AE23" i="43"/>
  <c r="W24" i="43"/>
  <c r="H52" i="43"/>
  <c r="U37" i="43"/>
  <c r="U34" i="43"/>
  <c r="P36" i="43"/>
  <c r="R58" i="43"/>
  <c r="AE21" i="43"/>
  <c r="O27" i="43"/>
  <c r="Z30" i="43"/>
  <c r="N34" i="43"/>
  <c r="U31" i="43"/>
  <c r="T29" i="43"/>
  <c r="Z43" i="43"/>
  <c r="S23" i="43"/>
  <c r="O38" i="43"/>
  <c r="AB11" i="43"/>
  <c r="H39" i="43"/>
  <c r="M48" i="43"/>
  <c r="W31" i="43"/>
  <c r="G13" i="43"/>
  <c r="N53" i="43"/>
  <c r="M38" i="43"/>
  <c r="AC11" i="43"/>
  <c r="N51" i="43"/>
  <c r="AB54" i="43"/>
  <c r="AA36" i="43"/>
  <c r="F18" i="43"/>
  <c r="P44" i="43"/>
  <c r="R18" i="43"/>
  <c r="S57" i="43"/>
  <c r="AE35" i="43"/>
  <c r="M28" i="43"/>
  <c r="G27" i="43"/>
  <c r="J48" i="43"/>
  <c r="K16" i="43"/>
  <c r="H35" i="43"/>
  <c r="L15" i="43"/>
  <c r="J13" i="43"/>
  <c r="G42" i="43"/>
  <c r="Q53" i="43"/>
  <c r="F52" i="43"/>
  <c r="T55" i="43"/>
  <c r="G50" i="43"/>
  <c r="T11" i="43"/>
  <c r="S54" i="43"/>
  <c r="AD32" i="43"/>
  <c r="O15" i="43"/>
  <c r="L13" i="43"/>
  <c r="AE42" i="43"/>
  <c r="G53" i="43"/>
  <c r="K52" i="43"/>
  <c r="J51" i="43"/>
  <c r="P55" i="43"/>
  <c r="N50" i="43"/>
  <c r="T54" i="43"/>
  <c r="F32" i="43"/>
  <c r="L42" i="43"/>
  <c r="AF50" i="43"/>
  <c r="K32" i="43"/>
  <c r="Q51" i="43"/>
  <c r="U16" i="43"/>
  <c r="L37" i="43"/>
  <c r="AA49" i="43"/>
  <c r="E30" i="43"/>
  <c r="M16" i="43"/>
  <c r="Y20" i="43"/>
  <c r="H16" i="43"/>
  <c r="X14" i="43"/>
  <c r="S28" i="43"/>
  <c r="W21" i="43"/>
  <c r="J20" i="43"/>
  <c r="E19" i="43"/>
  <c r="I27" i="43"/>
  <c r="O33" i="43"/>
  <c r="Y56" i="43"/>
  <c r="P34" i="43"/>
  <c r="O16" i="43"/>
  <c r="Z14" i="43"/>
  <c r="T12" i="43"/>
  <c r="O40" i="43"/>
  <c r="R20" i="43"/>
  <c r="S19" i="43"/>
  <c r="X10" i="43"/>
  <c r="R33" i="43"/>
  <c r="G56" i="43"/>
  <c r="S34" i="43"/>
  <c r="Z16" i="43"/>
  <c r="V12" i="43"/>
  <c r="Q40" i="43"/>
  <c r="AF41" i="43"/>
  <c r="V26" i="43"/>
  <c r="AB19" i="43"/>
  <c r="E10" i="43"/>
  <c r="T33" i="43"/>
  <c r="AE56" i="43"/>
  <c r="E45" i="43"/>
  <c r="W12" i="43"/>
  <c r="V40" i="43"/>
  <c r="M41" i="43"/>
  <c r="E26" i="43"/>
  <c r="F24" i="43"/>
  <c r="H10" i="43"/>
  <c r="X17" i="43"/>
  <c r="K56" i="43"/>
  <c r="G140" i="7"/>
  <c r="G132" i="7"/>
  <c r="G141" i="7"/>
  <c r="G139" i="7"/>
  <c r="G137" i="7"/>
  <c r="G138" i="7"/>
  <c r="G136" i="7"/>
  <c r="G134" i="7"/>
  <c r="G135" i="7"/>
  <c r="G133" i="7"/>
  <c r="B1" i="45"/>
  <c r="S33" i="45" s="1"/>
  <c r="B1" i="7"/>
  <c r="R33" i="7" s="1"/>
  <c r="B1" i="24"/>
  <c r="N33" i="24" s="1"/>
  <c r="C11" i="14"/>
  <c r="B48" i="46"/>
  <c r="B47" i="46"/>
  <c r="B45" i="46"/>
  <c r="B49" i="46"/>
  <c r="N33" i="46"/>
  <c r="M33" i="14"/>
  <c r="AI33" i="43"/>
  <c r="Q9" i="43"/>
  <c r="Q91" i="43" s="1"/>
  <c r="U9" i="43"/>
  <c r="U91" i="43" s="1"/>
  <c r="P9" i="43"/>
  <c r="AD9" i="43"/>
  <c r="Z9" i="43"/>
  <c r="Z91" i="43" s="1"/>
  <c r="X9" i="43"/>
  <c r="X91" i="43" s="1"/>
  <c r="H9" i="43"/>
  <c r="E9" i="43"/>
  <c r="E91" i="43" s="1"/>
  <c r="S9" i="43"/>
  <c r="J9" i="43"/>
  <c r="J91" i="43" s="1"/>
  <c r="AF9" i="43"/>
  <c r="AF91" i="43" s="1"/>
  <c r="AE9" i="43"/>
  <c r="AE91" i="43" s="1"/>
  <c r="I9" i="43"/>
  <c r="T9" i="43"/>
  <c r="AC9" i="43"/>
  <c r="K9" i="43"/>
  <c r="K91" i="43" s="1"/>
  <c r="AA9" i="43"/>
  <c r="AA91" i="43" s="1"/>
  <c r="L9" i="43"/>
  <c r="L91" i="43" s="1"/>
  <c r="F9" i="43"/>
  <c r="AB9" i="43"/>
  <c r="AB91" i="43" s="1"/>
  <c r="V9" i="43"/>
  <c r="V91" i="43" s="1"/>
  <c r="M9" i="43"/>
  <c r="M91" i="43" s="1"/>
  <c r="G9" i="43"/>
  <c r="G91" i="43" s="1"/>
  <c r="N9" i="43"/>
  <c r="W9" i="43"/>
  <c r="O9" i="43"/>
  <c r="O91" i="43" s="1"/>
  <c r="Y9" i="43"/>
  <c r="Y91" i="43" s="1"/>
  <c r="R9" i="43"/>
  <c r="R91" i="43" s="1"/>
  <c r="C9" i="14"/>
  <c r="G93" i="7"/>
  <c r="G121" i="7"/>
  <c r="G37" i="7"/>
  <c r="G128" i="7"/>
  <c r="G16" i="7"/>
  <c r="G21" i="7"/>
  <c r="G112" i="7"/>
  <c r="G110" i="7"/>
  <c r="G27" i="7"/>
  <c r="G9" i="7"/>
  <c r="G79" i="7"/>
  <c r="G127" i="7"/>
  <c r="G7" i="7"/>
  <c r="G111" i="7"/>
  <c r="G94" i="7"/>
  <c r="G74" i="7"/>
  <c r="G34" i="7"/>
  <c r="G131" i="7"/>
  <c r="G114" i="7"/>
  <c r="G99" i="7"/>
  <c r="G65" i="7"/>
  <c r="G88" i="7"/>
  <c r="G89" i="7"/>
  <c r="G66" i="7"/>
  <c r="G69" i="7"/>
  <c r="G95" i="7"/>
  <c r="G8" i="7"/>
  <c r="G44" i="7"/>
  <c r="G57" i="7"/>
  <c r="G30" i="7"/>
  <c r="G33" i="7"/>
  <c r="G104" i="7"/>
  <c r="G85" i="7"/>
  <c r="G59" i="7"/>
  <c r="G39" i="7"/>
  <c r="G24" i="7"/>
  <c r="G87" i="7"/>
  <c r="G130" i="7"/>
  <c r="G42" i="7"/>
  <c r="G72" i="7"/>
  <c r="G64" i="7"/>
  <c r="G124" i="7"/>
  <c r="G20" i="7"/>
  <c r="G48" i="7"/>
  <c r="G14" i="7"/>
  <c r="G91" i="7"/>
  <c r="G108" i="7"/>
  <c r="G102" i="7"/>
  <c r="G115" i="7"/>
  <c r="G29" i="7"/>
  <c r="G49" i="7"/>
  <c r="G50" i="7"/>
  <c r="G56" i="7"/>
  <c r="G101" i="7"/>
  <c r="G58" i="7"/>
  <c r="G77" i="7"/>
  <c r="G19" i="7"/>
  <c r="G15" i="7"/>
  <c r="G46" i="7"/>
  <c r="G119" i="7"/>
  <c r="G54" i="7"/>
  <c r="G126" i="7"/>
  <c r="G61" i="7"/>
  <c r="G75" i="7"/>
  <c r="G55" i="7"/>
  <c r="G105" i="7"/>
  <c r="G122" i="7"/>
  <c r="G78" i="7"/>
  <c r="G17" i="7"/>
  <c r="G51" i="7"/>
  <c r="G116" i="7"/>
  <c r="G96" i="7"/>
  <c r="G73" i="7"/>
  <c r="G83" i="7"/>
  <c r="G36" i="7"/>
  <c r="G40" i="7"/>
  <c r="G60" i="7"/>
  <c r="G12" i="7"/>
  <c r="G35" i="7"/>
  <c r="G123" i="7"/>
  <c r="G107" i="7"/>
  <c r="G6" i="7"/>
  <c r="G70" i="7"/>
  <c r="G117" i="7"/>
  <c r="G98" i="7"/>
  <c r="G4" i="7"/>
  <c r="G125" i="7"/>
  <c r="G43" i="7"/>
  <c r="G113" i="7"/>
  <c r="G2" i="7"/>
  <c r="G10" i="7"/>
  <c r="G92" i="7"/>
  <c r="G38" i="7"/>
  <c r="G3" i="7"/>
  <c r="G5" i="7"/>
  <c r="G120" i="7"/>
  <c r="G76" i="7"/>
  <c r="G84" i="7"/>
  <c r="G68" i="7"/>
  <c r="G28" i="7"/>
  <c r="G103" i="7"/>
  <c r="G52" i="7"/>
  <c r="G71" i="7"/>
  <c r="G63" i="7"/>
  <c r="G32" i="7"/>
  <c r="G47" i="7"/>
  <c r="G22" i="7"/>
  <c r="G86" i="7"/>
  <c r="G100" i="7"/>
  <c r="G80" i="7"/>
  <c r="G13" i="7"/>
  <c r="G23" i="7"/>
  <c r="G18" i="7"/>
  <c r="G11" i="7"/>
  <c r="G90" i="7"/>
  <c r="G67" i="7"/>
  <c r="G129" i="7"/>
  <c r="G45" i="7"/>
  <c r="G109" i="7"/>
  <c r="G53" i="7"/>
  <c r="G82" i="7"/>
  <c r="G31" i="7"/>
  <c r="G41" i="7"/>
  <c r="G25" i="7"/>
  <c r="G97" i="7"/>
  <c r="G81" i="7"/>
  <c r="G106" i="7"/>
  <c r="G62" i="7"/>
  <c r="G26" i="7"/>
  <c r="G118" i="7"/>
  <c r="J1" i="28"/>
  <c r="I1" i="28"/>
  <c r="C14" i="14"/>
  <c r="C27" i="14"/>
  <c r="D1" i="31"/>
  <c r="AN34" i="46"/>
  <c r="AR34" i="46"/>
  <c r="X35" i="46"/>
  <c r="Q34" i="46"/>
  <c r="AS35" i="46"/>
  <c r="AF34" i="46"/>
  <c r="AJ34" i="46"/>
  <c r="V35" i="46"/>
  <c r="Z34" i="46"/>
  <c r="BD35" i="46"/>
  <c r="BD34" i="46"/>
  <c r="BJ34" i="46"/>
  <c r="AN34" i="43"/>
  <c r="AN35" i="24"/>
  <c r="T35" i="46"/>
  <c r="BH34" i="46"/>
  <c r="BG34" i="46"/>
  <c r="Z35" i="46"/>
  <c r="AI34" i="43"/>
  <c r="AW35" i="46"/>
  <c r="AL35" i="43"/>
  <c r="AH34" i="24"/>
  <c r="BG35" i="46"/>
  <c r="S35" i="46"/>
  <c r="P34" i="46"/>
  <c r="AW34" i="46"/>
  <c r="BF35" i="46"/>
  <c r="W35" i="46"/>
  <c r="AR35" i="24"/>
  <c r="N34" i="46"/>
  <c r="W34" i="24"/>
  <c r="O35" i="46"/>
  <c r="T34" i="46"/>
  <c r="AG34" i="46"/>
  <c r="AE35" i="46"/>
  <c r="AF35" i="46"/>
  <c r="BK35" i="46"/>
  <c r="AG35" i="46"/>
  <c r="AJ35" i="46"/>
  <c r="AZ35" i="24"/>
  <c r="O34" i="24"/>
  <c r="AY35" i="46"/>
  <c r="AB34" i="24"/>
  <c r="BC34" i="46"/>
  <c r="BI34" i="46"/>
  <c r="AB35" i="46"/>
  <c r="BL34" i="46"/>
  <c r="AU34" i="46"/>
  <c r="AN35" i="43"/>
  <c r="AE34" i="46"/>
  <c r="BC34" i="24"/>
  <c r="AN35" i="46"/>
  <c r="BF34" i="46"/>
  <c r="AS34" i="46"/>
  <c r="BH35" i="46"/>
  <c r="AH35" i="46"/>
  <c r="AI35" i="46"/>
  <c r="AX34" i="46"/>
  <c r="AA34" i="46"/>
  <c r="BK35" i="24"/>
  <c r="T34" i="24"/>
  <c r="U35" i="46"/>
  <c r="AH34" i="46"/>
  <c r="AE34" i="24"/>
  <c r="AA35" i="46"/>
  <c r="AQ35" i="46"/>
  <c r="N35" i="46"/>
  <c r="AM35" i="46"/>
  <c r="V34" i="46"/>
  <c r="BE34" i="46"/>
  <c r="BL35" i="46"/>
  <c r="AZ34" i="46"/>
  <c r="AK34" i="46"/>
  <c r="AR35" i="46"/>
  <c r="AO35" i="43"/>
  <c r="AZ35" i="46"/>
  <c r="V35" i="24"/>
  <c r="AK35" i="46"/>
  <c r="O34" i="46"/>
  <c r="AM34" i="43"/>
  <c r="AJ35" i="43"/>
  <c r="AT35" i="46"/>
  <c r="AM35" i="43"/>
  <c r="Q35" i="46"/>
  <c r="AM34" i="46"/>
  <c r="P35" i="46"/>
  <c r="W34" i="46"/>
  <c r="BK34" i="46"/>
  <c r="AX35" i="46"/>
  <c r="AQ34" i="46"/>
  <c r="BJ34" i="24"/>
  <c r="AT34" i="46"/>
  <c r="U34" i="46"/>
  <c r="AJ34" i="43"/>
  <c r="X34" i="46"/>
  <c r="AK35" i="43"/>
  <c r="AI34" i="46"/>
  <c r="Y35" i="46"/>
  <c r="BI35" i="46"/>
  <c r="AL34" i="24"/>
  <c r="AI35" i="43"/>
  <c r="AV35" i="46"/>
  <c r="BJ35" i="46"/>
  <c r="AL35" i="46"/>
  <c r="AV34" i="46"/>
  <c r="AU35" i="46"/>
  <c r="Y34" i="46"/>
  <c r="AO34" i="43"/>
  <c r="AK34" i="43"/>
  <c r="BE35" i="46"/>
  <c r="AB34" i="46"/>
  <c r="BC35" i="46"/>
  <c r="S34" i="46"/>
  <c r="AY34" i="46"/>
  <c r="AL34" i="46"/>
  <c r="O155" i="43" l="1"/>
  <c r="O237" i="43"/>
  <c r="Z150" i="43"/>
  <c r="Z232" i="43"/>
  <c r="AB149" i="43"/>
  <c r="AB231" i="43"/>
  <c r="AE147" i="43"/>
  <c r="AE229" i="43"/>
  <c r="AD146" i="43"/>
  <c r="AD228" i="43"/>
  <c r="AD97" i="43"/>
  <c r="AD179" i="43"/>
  <c r="R115" i="43"/>
  <c r="R197" i="43"/>
  <c r="U116" i="43"/>
  <c r="U198" i="43"/>
  <c r="R107" i="43"/>
  <c r="R189" i="43"/>
  <c r="AF110" i="43"/>
  <c r="AF192" i="43"/>
  <c r="AE135" i="43"/>
  <c r="AE217" i="43"/>
  <c r="R110" i="43"/>
  <c r="R192" i="43"/>
  <c r="Y128" i="43"/>
  <c r="Y210" i="43"/>
  <c r="G114" i="43"/>
  <c r="G196" i="43"/>
  <c r="AE137" i="43"/>
  <c r="AE219" i="43"/>
  <c r="V134" i="43"/>
  <c r="V216" i="43"/>
  <c r="O128" i="43"/>
  <c r="O210" i="43"/>
  <c r="G139" i="43"/>
  <c r="G221" i="43"/>
  <c r="K110" i="43"/>
  <c r="K192" i="43"/>
  <c r="S126" i="43"/>
  <c r="S208" i="43"/>
  <c r="E93" i="43"/>
  <c r="E175" i="43"/>
  <c r="Q92" i="43"/>
  <c r="Q174" i="43"/>
  <c r="L138" i="43"/>
  <c r="L220" i="43"/>
  <c r="T140" i="43"/>
  <c r="T222" i="43"/>
  <c r="J112" i="43"/>
  <c r="J194" i="43"/>
  <c r="I162" i="43"/>
  <c r="I244" i="43"/>
  <c r="I149" i="43"/>
  <c r="I231" i="43"/>
  <c r="X153" i="43"/>
  <c r="X235" i="43"/>
  <c r="S148" i="43"/>
  <c r="S230" i="43"/>
  <c r="S153" i="43"/>
  <c r="S235" i="43"/>
  <c r="Y164" i="43"/>
  <c r="Y246" i="43"/>
  <c r="G158" i="43"/>
  <c r="G240" i="43"/>
  <c r="I163" i="43"/>
  <c r="I245" i="43"/>
  <c r="M160" i="43"/>
  <c r="M242" i="43"/>
  <c r="Z166" i="43"/>
  <c r="Z248" i="43"/>
  <c r="AD144" i="43"/>
  <c r="AD226" i="43"/>
  <c r="W159" i="43"/>
  <c r="W241" i="43"/>
  <c r="X92" i="43"/>
  <c r="X174" i="43"/>
  <c r="U119" i="43"/>
  <c r="U201" i="43"/>
  <c r="N92" i="43"/>
  <c r="N174" i="43"/>
  <c r="W126" i="43"/>
  <c r="W208" i="43"/>
  <c r="AD126" i="43"/>
  <c r="AD208" i="43"/>
  <c r="N126" i="43"/>
  <c r="N208" i="43"/>
  <c r="V97" i="43"/>
  <c r="V179" i="43"/>
  <c r="S135" i="43"/>
  <c r="S217" i="43"/>
  <c r="N120" i="43"/>
  <c r="N202" i="43"/>
  <c r="R109" i="43"/>
  <c r="R191" i="43"/>
  <c r="AF109" i="43"/>
  <c r="AF191" i="43"/>
  <c r="AC131" i="43"/>
  <c r="AC213" i="43"/>
  <c r="S132" i="43"/>
  <c r="S214" i="43"/>
  <c r="V124" i="43"/>
  <c r="V206" i="43"/>
  <c r="AD125" i="43"/>
  <c r="AD207" i="43"/>
  <c r="J122" i="43"/>
  <c r="J204" i="43"/>
  <c r="I118" i="43"/>
  <c r="I200" i="43"/>
  <c r="X137" i="43"/>
  <c r="X219" i="43"/>
  <c r="E169" i="43"/>
  <c r="E251" i="43"/>
  <c r="U152" i="43"/>
  <c r="U234" i="43"/>
  <c r="I141" i="43"/>
  <c r="I223" i="43"/>
  <c r="S165" i="43"/>
  <c r="S247" i="43"/>
  <c r="W161" i="43"/>
  <c r="W243" i="43"/>
  <c r="P155" i="43"/>
  <c r="P237" i="43"/>
  <c r="X144" i="43"/>
  <c r="X226" i="43"/>
  <c r="E152" i="43"/>
  <c r="E234" i="43"/>
  <c r="Q158" i="43"/>
  <c r="Q240" i="43"/>
  <c r="W151" i="43"/>
  <c r="W233" i="43"/>
  <c r="X142" i="43"/>
  <c r="X224" i="43"/>
  <c r="U142" i="43"/>
  <c r="U224" i="43"/>
  <c r="M130" i="43"/>
  <c r="M212" i="43"/>
  <c r="X113" i="43"/>
  <c r="X195" i="43"/>
  <c r="AD115" i="43"/>
  <c r="AD197" i="43"/>
  <c r="AC130" i="43"/>
  <c r="AC212" i="43"/>
  <c r="H125" i="43"/>
  <c r="H207" i="43"/>
  <c r="X109" i="43"/>
  <c r="X191" i="43"/>
  <c r="T144" i="43"/>
  <c r="T226" i="43"/>
  <c r="L159" i="43"/>
  <c r="L241" i="43"/>
  <c r="AE124" i="43"/>
  <c r="AE206" i="43"/>
  <c r="N117" i="43"/>
  <c r="N199" i="43"/>
  <c r="Q115" i="43"/>
  <c r="Q197" i="43"/>
  <c r="AF124" i="43"/>
  <c r="AF206" i="43"/>
  <c r="W129" i="43"/>
  <c r="W211" i="43"/>
  <c r="N118" i="43"/>
  <c r="N200" i="43"/>
  <c r="Z116" i="43"/>
  <c r="Z198" i="43"/>
  <c r="AD127" i="43"/>
  <c r="AD209" i="43"/>
  <c r="R126" i="43"/>
  <c r="R208" i="43"/>
  <c r="T134" i="43"/>
  <c r="T216" i="43"/>
  <c r="P136" i="43"/>
  <c r="P218" i="43"/>
  <c r="AF95" i="43"/>
  <c r="AF177" i="43"/>
  <c r="S95" i="43"/>
  <c r="S177" i="43"/>
  <c r="N101" i="43"/>
  <c r="N183" i="43"/>
  <c r="AE100" i="43"/>
  <c r="AE182" i="43"/>
  <c r="AB137" i="43"/>
  <c r="AB219" i="43"/>
  <c r="AB99" i="43"/>
  <c r="AB181" i="43"/>
  <c r="K161" i="43"/>
  <c r="K243" i="43"/>
  <c r="F154" i="43"/>
  <c r="F236" i="43"/>
  <c r="U161" i="43"/>
  <c r="U243" i="43"/>
  <c r="AD170" i="43"/>
  <c r="AD252" i="43"/>
  <c r="P157" i="43"/>
  <c r="P239" i="43"/>
  <c r="L143" i="43"/>
  <c r="L225" i="43"/>
  <c r="AC149" i="43"/>
  <c r="AC231" i="43"/>
  <c r="R156" i="43"/>
  <c r="R238" i="43"/>
  <c r="AD156" i="43"/>
  <c r="AD238" i="43"/>
  <c r="G142" i="43"/>
  <c r="G224" i="43"/>
  <c r="H161" i="43"/>
  <c r="H243" i="43"/>
  <c r="R166" i="43"/>
  <c r="R248" i="43"/>
  <c r="AD159" i="43"/>
  <c r="AD241" i="43"/>
  <c r="L95" i="43"/>
  <c r="L177" i="43"/>
  <c r="V123" i="43"/>
  <c r="V205" i="43"/>
  <c r="M131" i="43"/>
  <c r="M213" i="43"/>
  <c r="R133" i="43"/>
  <c r="R215" i="43"/>
  <c r="E98" i="43"/>
  <c r="E180" i="43"/>
  <c r="R104" i="43"/>
  <c r="R186" i="43"/>
  <c r="F117" i="43"/>
  <c r="F199" i="43"/>
  <c r="G116" i="43"/>
  <c r="G198" i="43"/>
  <c r="Z127" i="43"/>
  <c r="Z209" i="43"/>
  <c r="AF122" i="43"/>
  <c r="AF204" i="43"/>
  <c r="R120" i="43"/>
  <c r="R202" i="43"/>
  <c r="L135" i="43"/>
  <c r="L217" i="43"/>
  <c r="AF104" i="43"/>
  <c r="AF186" i="43"/>
  <c r="G131" i="43"/>
  <c r="G213" i="43"/>
  <c r="AD113" i="43"/>
  <c r="AD195" i="43"/>
  <c r="G93" i="43"/>
  <c r="G175" i="43"/>
  <c r="H128" i="43"/>
  <c r="H210" i="43"/>
  <c r="G97" i="43"/>
  <c r="G179" i="43"/>
  <c r="P151" i="43"/>
  <c r="P233" i="43"/>
  <c r="P164" i="43"/>
  <c r="P246" i="43"/>
  <c r="I154" i="43"/>
  <c r="I236" i="43"/>
  <c r="V154" i="43"/>
  <c r="V236" i="43"/>
  <c r="K169" i="43"/>
  <c r="K251" i="43"/>
  <c r="Y150" i="43"/>
  <c r="Y232" i="43"/>
  <c r="AB162" i="43"/>
  <c r="AB244" i="43"/>
  <c r="AE160" i="43"/>
  <c r="AE242" i="43"/>
  <c r="N164" i="43"/>
  <c r="N246" i="43"/>
  <c r="E154" i="43"/>
  <c r="E236" i="43"/>
  <c r="G146" i="43"/>
  <c r="G228" i="43"/>
  <c r="AE138" i="43"/>
  <c r="AE220" i="43"/>
  <c r="T94" i="43"/>
  <c r="T176" i="43"/>
  <c r="AA131" i="43"/>
  <c r="AA213" i="43"/>
  <c r="O97" i="43"/>
  <c r="O179" i="43"/>
  <c r="AE117" i="43"/>
  <c r="AE199" i="43"/>
  <c r="O120" i="43"/>
  <c r="O202" i="43"/>
  <c r="E125" i="43"/>
  <c r="E207" i="43"/>
  <c r="G121" i="43"/>
  <c r="G203" i="43"/>
  <c r="J140" i="43"/>
  <c r="J222" i="43"/>
  <c r="U104" i="43"/>
  <c r="U186" i="43"/>
  <c r="F136" i="43"/>
  <c r="F218" i="43"/>
  <c r="L106" i="43"/>
  <c r="L188" i="43"/>
  <c r="F122" i="43"/>
  <c r="F204" i="43"/>
  <c r="L98" i="43"/>
  <c r="L180" i="43"/>
  <c r="R132" i="43"/>
  <c r="R214" i="43"/>
  <c r="K105" i="43"/>
  <c r="K187" i="43"/>
  <c r="R96" i="43"/>
  <c r="R178" i="43"/>
  <c r="S138" i="43"/>
  <c r="S220" i="43"/>
  <c r="L133" i="43"/>
  <c r="L215" i="43"/>
  <c r="I94" i="43"/>
  <c r="I176" i="43"/>
  <c r="AE108" i="43"/>
  <c r="AE190" i="43"/>
  <c r="O99" i="43"/>
  <c r="O181" i="43"/>
  <c r="Q103" i="43"/>
  <c r="Q185" i="43"/>
  <c r="X114" i="43"/>
  <c r="X196" i="43"/>
  <c r="W107" i="43"/>
  <c r="W189" i="43"/>
  <c r="AC105" i="43"/>
  <c r="AC187" i="43"/>
  <c r="P96" i="43"/>
  <c r="P178" i="43"/>
  <c r="F98" i="43"/>
  <c r="F180" i="43"/>
  <c r="I111" i="43"/>
  <c r="I193" i="43"/>
  <c r="AA106" i="43"/>
  <c r="AA188" i="43"/>
  <c r="M139" i="43"/>
  <c r="M221" i="43"/>
  <c r="E116" i="43"/>
  <c r="E198" i="43"/>
  <c r="T102" i="43"/>
  <c r="T184" i="43"/>
  <c r="AC166" i="43"/>
  <c r="AC248" i="43"/>
  <c r="K166" i="43"/>
  <c r="K248" i="43"/>
  <c r="G112" i="43"/>
  <c r="G194" i="43"/>
  <c r="X96" i="43"/>
  <c r="X178" i="43"/>
  <c r="Q132" i="43"/>
  <c r="Q214" i="43"/>
  <c r="O123" i="43"/>
  <c r="O205" i="43"/>
  <c r="I116" i="43"/>
  <c r="I198" i="43"/>
  <c r="AB92" i="43"/>
  <c r="AB174" i="43"/>
  <c r="Z102" i="43"/>
  <c r="Z184" i="43"/>
  <c r="AD109" i="43"/>
  <c r="AD191" i="43"/>
  <c r="T113" i="43"/>
  <c r="T195" i="43"/>
  <c r="Z110" i="43"/>
  <c r="Z192" i="43"/>
  <c r="AD103" i="43"/>
  <c r="AD185" i="43"/>
  <c r="X106" i="43"/>
  <c r="X188" i="43"/>
  <c r="S103" i="43"/>
  <c r="S185" i="43"/>
  <c r="H119" i="43"/>
  <c r="H201" i="43"/>
  <c r="W112" i="43"/>
  <c r="W194" i="43"/>
  <c r="U112" i="43"/>
  <c r="U194" i="43"/>
  <c r="U122" i="43"/>
  <c r="U204" i="43"/>
  <c r="G122" i="43"/>
  <c r="G204" i="43"/>
  <c r="W134" i="43"/>
  <c r="W216" i="43"/>
  <c r="L163" i="43"/>
  <c r="L245" i="43"/>
  <c r="AC168" i="43"/>
  <c r="AC250" i="43"/>
  <c r="H169" i="43"/>
  <c r="H251" i="43"/>
  <c r="AB152" i="43"/>
  <c r="AB234" i="43"/>
  <c r="F160" i="43"/>
  <c r="F242" i="43"/>
  <c r="AD161" i="43"/>
  <c r="AD243" i="43"/>
  <c r="M161" i="43"/>
  <c r="M243" i="43"/>
  <c r="N160" i="43"/>
  <c r="N242" i="43"/>
  <c r="Y141" i="43"/>
  <c r="Y223" i="43"/>
  <c r="R163" i="43"/>
  <c r="R245" i="43"/>
  <c r="T150" i="43"/>
  <c r="T232" i="43"/>
  <c r="I161" i="43"/>
  <c r="I243" i="43"/>
  <c r="H146" i="43"/>
  <c r="H228" i="43"/>
  <c r="K134" i="43"/>
  <c r="K216" i="43"/>
  <c r="Z131" i="43"/>
  <c r="Z213" i="43"/>
  <c r="AB128" i="43"/>
  <c r="AB210" i="43"/>
  <c r="I106" i="43"/>
  <c r="I188" i="43"/>
  <c r="AA97" i="43"/>
  <c r="AA179" i="43"/>
  <c r="V92" i="43"/>
  <c r="V174" i="43"/>
  <c r="K140" i="43"/>
  <c r="K222" i="43"/>
  <c r="S104" i="43"/>
  <c r="S186" i="43"/>
  <c r="N122" i="43"/>
  <c r="N204" i="43"/>
  <c r="N97" i="43"/>
  <c r="N179" i="43"/>
  <c r="P124" i="43"/>
  <c r="P206" i="43"/>
  <c r="T110" i="43"/>
  <c r="T192" i="43"/>
  <c r="L126" i="43"/>
  <c r="L208" i="43"/>
  <c r="AF106" i="43"/>
  <c r="AF188" i="43"/>
  <c r="M102" i="43"/>
  <c r="M184" i="43"/>
  <c r="W139" i="43"/>
  <c r="W221" i="43"/>
  <c r="W125" i="43"/>
  <c r="W207" i="43"/>
  <c r="T148" i="43"/>
  <c r="T230" i="43"/>
  <c r="Q157" i="43"/>
  <c r="Q239" i="43"/>
  <c r="P169" i="43"/>
  <c r="P251" i="43"/>
  <c r="V158" i="43"/>
  <c r="V240" i="43"/>
  <c r="V151" i="43"/>
  <c r="V233" i="43"/>
  <c r="G151" i="43"/>
  <c r="G233" i="43"/>
  <c r="F168" i="43"/>
  <c r="F250" i="43"/>
  <c r="AC146" i="43"/>
  <c r="AC228" i="43"/>
  <c r="W145" i="43"/>
  <c r="W227" i="43"/>
  <c r="I159" i="43"/>
  <c r="I241" i="43"/>
  <c r="Y102" i="43"/>
  <c r="Y184" i="43"/>
  <c r="AA126" i="43"/>
  <c r="AA208" i="43"/>
  <c r="AA115" i="43"/>
  <c r="AA197" i="43"/>
  <c r="U139" i="43"/>
  <c r="U221" i="43"/>
  <c r="AE118" i="43"/>
  <c r="AE200" i="43"/>
  <c r="R135" i="43"/>
  <c r="R217" i="43"/>
  <c r="U100" i="43"/>
  <c r="U182" i="43"/>
  <c r="Q108" i="43"/>
  <c r="Q190" i="43"/>
  <c r="E100" i="43"/>
  <c r="E182" i="43"/>
  <c r="AD138" i="43"/>
  <c r="AD220" i="43"/>
  <c r="O133" i="43"/>
  <c r="O215" i="43"/>
  <c r="W120" i="43"/>
  <c r="W202" i="43"/>
  <c r="I128" i="43"/>
  <c r="I210" i="43"/>
  <c r="Y97" i="43"/>
  <c r="Y179" i="43"/>
  <c r="U140" i="43"/>
  <c r="U222" i="43"/>
  <c r="AF93" i="43"/>
  <c r="AF175" i="43"/>
  <c r="X155" i="43"/>
  <c r="X237" i="43"/>
  <c r="X165" i="43"/>
  <c r="X247" i="43"/>
  <c r="M157" i="43"/>
  <c r="M239" i="43"/>
  <c r="AE149" i="43"/>
  <c r="AE231" i="43"/>
  <c r="O146" i="43"/>
  <c r="O228" i="43"/>
  <c r="O154" i="43"/>
  <c r="O236" i="43"/>
  <c r="Z141" i="43"/>
  <c r="Z223" i="43"/>
  <c r="E156" i="43"/>
  <c r="E238" i="43"/>
  <c r="P170" i="43"/>
  <c r="P252" i="43"/>
  <c r="AF147" i="43"/>
  <c r="AF229" i="43"/>
  <c r="W94" i="43"/>
  <c r="W176" i="43"/>
  <c r="H121" i="43"/>
  <c r="H203" i="43"/>
  <c r="M116" i="43"/>
  <c r="M198" i="43"/>
  <c r="AD111" i="43"/>
  <c r="AD193" i="43"/>
  <c r="E114" i="43"/>
  <c r="E196" i="43"/>
  <c r="R111" i="43"/>
  <c r="R193" i="43"/>
  <c r="K122" i="43"/>
  <c r="K204" i="43"/>
  <c r="J138" i="43"/>
  <c r="J220" i="43"/>
  <c r="AF111" i="43"/>
  <c r="AF193" i="43"/>
  <c r="M104" i="43"/>
  <c r="M186" i="43"/>
  <c r="Y125" i="43"/>
  <c r="Y207" i="43"/>
  <c r="U136" i="43"/>
  <c r="U218" i="43"/>
  <c r="Y134" i="43"/>
  <c r="Y216" i="43"/>
  <c r="X94" i="43"/>
  <c r="X176" i="43"/>
  <c r="M96" i="43"/>
  <c r="M178" i="43"/>
  <c r="F128" i="43"/>
  <c r="F210" i="43"/>
  <c r="K97" i="43"/>
  <c r="K179" i="43"/>
  <c r="O149" i="43"/>
  <c r="O231" i="43"/>
  <c r="R165" i="43"/>
  <c r="R247" i="43"/>
  <c r="E168" i="43"/>
  <c r="E250" i="43"/>
  <c r="K159" i="43"/>
  <c r="K241" i="43"/>
  <c r="AD150" i="43"/>
  <c r="AD232" i="43"/>
  <c r="S170" i="43"/>
  <c r="S252" i="43"/>
  <c r="AB168" i="43"/>
  <c r="AB250" i="43"/>
  <c r="O164" i="43"/>
  <c r="O246" i="43"/>
  <c r="E150" i="43"/>
  <c r="E232" i="43"/>
  <c r="E112" i="43"/>
  <c r="E194" i="43"/>
  <c r="AF130" i="43"/>
  <c r="AF212" i="43"/>
  <c r="X98" i="43"/>
  <c r="X180" i="43"/>
  <c r="K125" i="43"/>
  <c r="K207" i="43"/>
  <c r="Z132" i="43"/>
  <c r="Z214" i="43"/>
  <c r="AC137" i="43"/>
  <c r="AC219" i="43"/>
  <c r="K136" i="43"/>
  <c r="K218" i="43"/>
  <c r="N98" i="43"/>
  <c r="N180" i="43"/>
  <c r="K113" i="43"/>
  <c r="K195" i="43"/>
  <c r="H116" i="43"/>
  <c r="H198" i="43"/>
  <c r="M94" i="43"/>
  <c r="M176" i="43"/>
  <c r="AB95" i="43"/>
  <c r="AB177" i="43"/>
  <c r="G111" i="43"/>
  <c r="G193" i="43"/>
  <c r="V117" i="43"/>
  <c r="V199" i="43"/>
  <c r="N100" i="43"/>
  <c r="N182" i="43"/>
  <c r="E137" i="43"/>
  <c r="E219" i="43"/>
  <c r="Z101" i="43"/>
  <c r="Z183" i="43"/>
  <c r="M151" i="43"/>
  <c r="M233" i="43"/>
  <c r="S163" i="43"/>
  <c r="S245" i="43"/>
  <c r="AC147" i="43"/>
  <c r="AC229" i="43"/>
  <c r="J141" i="43"/>
  <c r="J223" i="43"/>
  <c r="M163" i="43"/>
  <c r="M245" i="43"/>
  <c r="N145" i="43"/>
  <c r="N227" i="43"/>
  <c r="N156" i="43"/>
  <c r="N238" i="43"/>
  <c r="AE141" i="43"/>
  <c r="AE223" i="43"/>
  <c r="N152" i="43"/>
  <c r="N234" i="43"/>
  <c r="AA157" i="43"/>
  <c r="AA239" i="43"/>
  <c r="U159" i="43"/>
  <c r="U241" i="43"/>
  <c r="R147" i="43"/>
  <c r="R229" i="43"/>
  <c r="J166" i="43"/>
  <c r="J248" i="43"/>
  <c r="E92" i="43"/>
  <c r="E174" i="43"/>
  <c r="S136" i="43"/>
  <c r="S218" i="43"/>
  <c r="L107" i="43"/>
  <c r="L189" i="43"/>
  <c r="AF101" i="43"/>
  <c r="AF183" i="43"/>
  <c r="U103" i="43"/>
  <c r="U185" i="43"/>
  <c r="X108" i="43"/>
  <c r="X190" i="43"/>
  <c r="Y104" i="43"/>
  <c r="Y186" i="43"/>
  <c r="W128" i="43"/>
  <c r="W210" i="43"/>
  <c r="U125" i="43"/>
  <c r="U207" i="43"/>
  <c r="X138" i="43"/>
  <c r="X220" i="43"/>
  <c r="N137" i="43"/>
  <c r="N219" i="43"/>
  <c r="AF128" i="43"/>
  <c r="AF210" i="43"/>
  <c r="X117" i="43"/>
  <c r="X199" i="43"/>
  <c r="AE115" i="43"/>
  <c r="AE197" i="43"/>
  <c r="AF138" i="43"/>
  <c r="AF220" i="43"/>
  <c r="K127" i="43"/>
  <c r="K209" i="43"/>
  <c r="O118" i="43"/>
  <c r="O200" i="43"/>
  <c r="Q126" i="43"/>
  <c r="Q208" i="43"/>
  <c r="AB119" i="43"/>
  <c r="AB201" i="43"/>
  <c r="F123" i="43"/>
  <c r="F205" i="43"/>
  <c r="K101" i="43"/>
  <c r="K183" i="43"/>
  <c r="W131" i="43"/>
  <c r="W213" i="43"/>
  <c r="P129" i="43"/>
  <c r="P211" i="43"/>
  <c r="L165" i="43"/>
  <c r="L247" i="43"/>
  <c r="W165" i="43"/>
  <c r="W247" i="43"/>
  <c r="AC148" i="43"/>
  <c r="AC230" i="43"/>
  <c r="T156" i="43"/>
  <c r="T238" i="43"/>
  <c r="P141" i="43"/>
  <c r="P223" i="43"/>
  <c r="G147" i="43"/>
  <c r="G229" i="43"/>
  <c r="H151" i="43"/>
  <c r="H233" i="43"/>
  <c r="L167" i="43"/>
  <c r="L249" i="43"/>
  <c r="F141" i="43"/>
  <c r="F223" i="43"/>
  <c r="W169" i="43"/>
  <c r="W251" i="43"/>
  <c r="G169" i="43"/>
  <c r="G251" i="43"/>
  <c r="P142" i="43"/>
  <c r="P224" i="43"/>
  <c r="AB101" i="43"/>
  <c r="AB183" i="43"/>
  <c r="P126" i="43"/>
  <c r="P208" i="43"/>
  <c r="P106" i="43"/>
  <c r="P188" i="43"/>
  <c r="P117" i="43"/>
  <c r="P199" i="43"/>
  <c r="F109" i="43"/>
  <c r="F191" i="43"/>
  <c r="U102" i="43"/>
  <c r="U184" i="43"/>
  <c r="AB108" i="43"/>
  <c r="AB190" i="43"/>
  <c r="P109" i="43"/>
  <c r="P191" i="43"/>
  <c r="AC138" i="43"/>
  <c r="AC220" i="43"/>
  <c r="V120" i="43"/>
  <c r="V202" i="43"/>
  <c r="S133" i="43"/>
  <c r="S215" i="43"/>
  <c r="N114" i="43"/>
  <c r="N196" i="43"/>
  <c r="N108" i="43"/>
  <c r="N190" i="43"/>
  <c r="K133" i="43"/>
  <c r="K215" i="43"/>
  <c r="AA98" i="43"/>
  <c r="AA180" i="43"/>
  <c r="X111" i="43"/>
  <c r="X193" i="43"/>
  <c r="K102" i="43"/>
  <c r="K184" i="43"/>
  <c r="W100" i="43"/>
  <c r="W182" i="43"/>
  <c r="AB103" i="43"/>
  <c r="AB185" i="43"/>
  <c r="P107" i="43"/>
  <c r="P189" i="43"/>
  <c r="AA95" i="43"/>
  <c r="AA177" i="43"/>
  <c r="I123" i="43"/>
  <c r="I205" i="43"/>
  <c r="F131" i="43"/>
  <c r="F213" i="43"/>
  <c r="Z103" i="43"/>
  <c r="Z185" i="43"/>
  <c r="Q113" i="43"/>
  <c r="Q195" i="43"/>
  <c r="E133" i="43"/>
  <c r="E215" i="43"/>
  <c r="M126" i="43"/>
  <c r="M208" i="43"/>
  <c r="L157" i="43"/>
  <c r="L239" i="43"/>
  <c r="O148" i="43"/>
  <c r="O230" i="43"/>
  <c r="Z158" i="43"/>
  <c r="Z240" i="43"/>
  <c r="AB170" i="43"/>
  <c r="AB252" i="43"/>
  <c r="AF161" i="43"/>
  <c r="AF243" i="43"/>
  <c r="N161" i="43"/>
  <c r="N243" i="43"/>
  <c r="AB145" i="43"/>
  <c r="AB227" i="43"/>
  <c r="U145" i="43"/>
  <c r="U227" i="43"/>
  <c r="M167" i="43"/>
  <c r="M249" i="43"/>
  <c r="AE157" i="43"/>
  <c r="AE239" i="43"/>
  <c r="AE164" i="43"/>
  <c r="AE246" i="43"/>
  <c r="V160" i="43"/>
  <c r="V242" i="43"/>
  <c r="J149" i="43"/>
  <c r="J231" i="43"/>
  <c r="R142" i="43"/>
  <c r="R224" i="43"/>
  <c r="AF163" i="43"/>
  <c r="AF245" i="43"/>
  <c r="K145" i="43"/>
  <c r="K227" i="43"/>
  <c r="X159" i="43"/>
  <c r="X241" i="43"/>
  <c r="N142" i="43"/>
  <c r="N224" i="43"/>
  <c r="U151" i="43"/>
  <c r="U233" i="43"/>
  <c r="E148" i="43"/>
  <c r="E230" i="43"/>
  <c r="K153" i="43"/>
  <c r="K235" i="43"/>
  <c r="U164" i="43"/>
  <c r="U246" i="43"/>
  <c r="H156" i="43"/>
  <c r="H238" i="43"/>
  <c r="T151" i="43"/>
  <c r="T233" i="43"/>
  <c r="Z157" i="43"/>
  <c r="Z239" i="43"/>
  <c r="Y154" i="43"/>
  <c r="Y236" i="43"/>
  <c r="S144" i="43"/>
  <c r="S226" i="43"/>
  <c r="R152" i="43"/>
  <c r="R234" i="43"/>
  <c r="AA162" i="43"/>
  <c r="AA244" i="43"/>
  <c r="Z148" i="43"/>
  <c r="Z230" i="43"/>
  <c r="O166" i="43"/>
  <c r="O248" i="43"/>
  <c r="K164" i="43"/>
  <c r="K246" i="43"/>
  <c r="P166" i="43"/>
  <c r="P248" i="43"/>
  <c r="S159" i="43"/>
  <c r="S241" i="43"/>
  <c r="AB165" i="43"/>
  <c r="AB247" i="43"/>
  <c r="AB143" i="43"/>
  <c r="AB225" i="43"/>
  <c r="Z147" i="43"/>
  <c r="Z229" i="43"/>
  <c r="V165" i="43"/>
  <c r="V247" i="43"/>
  <c r="Y156" i="43"/>
  <c r="Y238" i="43"/>
  <c r="P147" i="43"/>
  <c r="P229" i="43"/>
  <c r="O158" i="43"/>
  <c r="O240" i="43"/>
  <c r="E163" i="43"/>
  <c r="E245" i="43"/>
  <c r="O157" i="43"/>
  <c r="O239" i="43"/>
  <c r="V108" i="43"/>
  <c r="V190" i="43"/>
  <c r="Y138" i="43"/>
  <c r="Y220" i="43"/>
  <c r="K114" i="43"/>
  <c r="K196" i="43"/>
  <c r="G132" i="43"/>
  <c r="G214" i="43"/>
  <c r="F100" i="43"/>
  <c r="F182" i="43"/>
  <c r="U113" i="43"/>
  <c r="U195" i="43"/>
  <c r="F139" i="43"/>
  <c r="F221" i="43"/>
  <c r="I120" i="43"/>
  <c r="I202" i="43"/>
  <c r="M114" i="43"/>
  <c r="M196" i="43"/>
  <c r="AD112" i="43"/>
  <c r="AD194" i="43"/>
  <c r="O140" i="43"/>
  <c r="O222" i="43"/>
  <c r="AB133" i="43"/>
  <c r="AB215" i="43"/>
  <c r="O94" i="43"/>
  <c r="O176" i="43"/>
  <c r="K116" i="43"/>
  <c r="K198" i="43"/>
  <c r="H100" i="43"/>
  <c r="H182" i="43"/>
  <c r="AA135" i="43"/>
  <c r="AA217" i="43"/>
  <c r="S113" i="43"/>
  <c r="S195" i="43"/>
  <c r="Z115" i="43"/>
  <c r="Z197" i="43"/>
  <c r="T118" i="43"/>
  <c r="T200" i="43"/>
  <c r="W111" i="43"/>
  <c r="W193" i="43"/>
  <c r="AF103" i="43"/>
  <c r="AF185" i="43"/>
  <c r="H117" i="43"/>
  <c r="H199" i="43"/>
  <c r="K99" i="43"/>
  <c r="K181" i="43"/>
  <c r="L93" i="43"/>
  <c r="L175" i="43"/>
  <c r="Z104" i="43"/>
  <c r="Z186" i="43"/>
  <c r="W93" i="43"/>
  <c r="W175" i="43"/>
  <c r="V107" i="43"/>
  <c r="V189" i="43"/>
  <c r="W92" i="43"/>
  <c r="W174" i="43"/>
  <c r="R138" i="43"/>
  <c r="R220" i="43"/>
  <c r="U114" i="43"/>
  <c r="U196" i="43"/>
  <c r="AF115" i="43"/>
  <c r="AF197" i="43"/>
  <c r="T131" i="43"/>
  <c r="T213" i="43"/>
  <c r="G133" i="43"/>
  <c r="G215" i="43"/>
  <c r="I134" i="43"/>
  <c r="I216" i="43"/>
  <c r="Q102" i="43"/>
  <c r="Q184" i="43"/>
  <c r="Y169" i="43"/>
  <c r="Y251" i="43"/>
  <c r="AD164" i="43"/>
  <c r="AD246" i="43"/>
  <c r="N162" i="43"/>
  <c r="N244" i="43"/>
  <c r="M146" i="43"/>
  <c r="M228" i="43"/>
  <c r="K98" i="43"/>
  <c r="K180" i="43"/>
  <c r="AF107" i="43"/>
  <c r="AF189" i="43"/>
  <c r="Y99" i="43"/>
  <c r="Y181" i="43"/>
  <c r="S122" i="43"/>
  <c r="S204" i="43"/>
  <c r="AC99" i="43"/>
  <c r="AC181" i="43"/>
  <c r="AB109" i="43"/>
  <c r="AB191" i="43"/>
  <c r="Q130" i="43"/>
  <c r="Q212" i="43"/>
  <c r="AF120" i="43"/>
  <c r="AF202" i="43"/>
  <c r="H123" i="43"/>
  <c r="H205" i="43"/>
  <c r="AA123" i="43"/>
  <c r="AA205" i="43"/>
  <c r="Y130" i="43"/>
  <c r="Y212" i="43"/>
  <c r="E129" i="43"/>
  <c r="E211" i="43"/>
  <c r="J118" i="43"/>
  <c r="J200" i="43"/>
  <c r="X105" i="43"/>
  <c r="X187" i="43"/>
  <c r="F127" i="43"/>
  <c r="F209" i="43"/>
  <c r="Y96" i="43"/>
  <c r="Y178" i="43"/>
  <c r="AD128" i="43"/>
  <c r="AD210" i="43"/>
  <c r="K165" i="43"/>
  <c r="K247" i="43"/>
  <c r="R148" i="43"/>
  <c r="R230" i="43"/>
  <c r="V145" i="43"/>
  <c r="V227" i="43"/>
  <c r="H158" i="43"/>
  <c r="H240" i="43"/>
  <c r="AA148" i="43"/>
  <c r="AA230" i="43"/>
  <c r="V166" i="43"/>
  <c r="V248" i="43"/>
  <c r="H152" i="43"/>
  <c r="H234" i="43"/>
  <c r="AD158" i="43"/>
  <c r="AD240" i="43"/>
  <c r="J130" i="43"/>
  <c r="J212" i="43"/>
  <c r="L130" i="43"/>
  <c r="L212" i="43"/>
  <c r="N95" i="43"/>
  <c r="N177" i="43"/>
  <c r="K129" i="43"/>
  <c r="K211" i="43"/>
  <c r="F125" i="43"/>
  <c r="F207" i="43"/>
  <c r="J105" i="43"/>
  <c r="J187" i="43"/>
  <c r="S94" i="43"/>
  <c r="S176" i="43"/>
  <c r="AE126" i="43"/>
  <c r="AE208" i="43"/>
  <c r="Y113" i="43"/>
  <c r="Y195" i="43"/>
  <c r="AE116" i="43"/>
  <c r="AE198" i="43"/>
  <c r="G129" i="43"/>
  <c r="G211" i="43"/>
  <c r="AD134" i="43"/>
  <c r="AD216" i="43"/>
  <c r="E123" i="43"/>
  <c r="E205" i="43"/>
  <c r="G96" i="43"/>
  <c r="G178" i="43"/>
  <c r="K112" i="43"/>
  <c r="K194" i="43"/>
  <c r="Z128" i="43"/>
  <c r="Z210" i="43"/>
  <c r="Y145" i="43"/>
  <c r="Y227" i="43"/>
  <c r="AD151" i="43"/>
  <c r="AD233" i="43"/>
  <c r="J147" i="43"/>
  <c r="J229" i="43"/>
  <c r="AC170" i="43"/>
  <c r="AC252" i="43"/>
  <c r="V163" i="43"/>
  <c r="V245" i="43"/>
  <c r="Q144" i="43"/>
  <c r="Q226" i="43"/>
  <c r="AA164" i="43"/>
  <c r="AA246" i="43"/>
  <c r="V161" i="43"/>
  <c r="V243" i="43"/>
  <c r="AF142" i="43"/>
  <c r="AF224" i="43"/>
  <c r="N158" i="43"/>
  <c r="N240" i="43"/>
  <c r="G109" i="43"/>
  <c r="G191" i="43"/>
  <c r="F108" i="43"/>
  <c r="F190" i="43"/>
  <c r="X118" i="43"/>
  <c r="X200" i="43"/>
  <c r="O107" i="43"/>
  <c r="O189" i="43"/>
  <c r="M134" i="43"/>
  <c r="M216" i="43"/>
  <c r="R129" i="43"/>
  <c r="R211" i="43"/>
  <c r="AB104" i="43"/>
  <c r="AB186" i="43"/>
  <c r="AE102" i="43"/>
  <c r="AE184" i="43"/>
  <c r="I137" i="43"/>
  <c r="I219" i="43"/>
  <c r="AC133" i="43"/>
  <c r="AC215" i="43"/>
  <c r="I135" i="43"/>
  <c r="I217" i="43"/>
  <c r="Q120" i="43"/>
  <c r="Q202" i="43"/>
  <c r="AA125" i="43"/>
  <c r="AA207" i="43"/>
  <c r="AC97" i="43"/>
  <c r="AC179" i="43"/>
  <c r="S93" i="43"/>
  <c r="S175" i="43"/>
  <c r="AE101" i="43"/>
  <c r="AE183" i="43"/>
  <c r="Q146" i="43"/>
  <c r="Q228" i="43"/>
  <c r="U165" i="43"/>
  <c r="U247" i="43"/>
  <c r="Y166" i="43"/>
  <c r="Y248" i="43"/>
  <c r="L144" i="43"/>
  <c r="L226" i="43"/>
  <c r="V164" i="43"/>
  <c r="V246" i="43"/>
  <c r="H154" i="43"/>
  <c r="H236" i="43"/>
  <c r="Z162" i="43"/>
  <c r="Z244" i="43"/>
  <c r="E160" i="43"/>
  <c r="E242" i="43"/>
  <c r="W142" i="43"/>
  <c r="W224" i="43"/>
  <c r="O122" i="43"/>
  <c r="O204" i="43"/>
  <c r="AE105" i="43"/>
  <c r="AE187" i="43"/>
  <c r="AD104" i="43"/>
  <c r="AD186" i="43"/>
  <c r="N138" i="43"/>
  <c r="N220" i="43"/>
  <c r="R123" i="43"/>
  <c r="R205" i="43"/>
  <c r="W96" i="43"/>
  <c r="W178" i="43"/>
  <c r="H110" i="43"/>
  <c r="H192" i="43"/>
  <c r="AE131" i="43"/>
  <c r="AE213" i="43"/>
  <c r="AF116" i="43"/>
  <c r="AF198" i="43"/>
  <c r="M113" i="43"/>
  <c r="M195" i="43"/>
  <c r="AE136" i="43"/>
  <c r="AE218" i="43"/>
  <c r="AE121" i="43"/>
  <c r="AE203" i="43"/>
  <c r="Y105" i="43"/>
  <c r="Y187" i="43"/>
  <c r="L103" i="43"/>
  <c r="L185" i="43"/>
  <c r="V118" i="43"/>
  <c r="V200" i="43"/>
  <c r="F105" i="43"/>
  <c r="F187" i="43"/>
  <c r="G123" i="43"/>
  <c r="G205" i="43"/>
  <c r="O161" i="43"/>
  <c r="O243" i="43"/>
  <c r="AC163" i="43"/>
  <c r="AC245" i="43"/>
  <c r="M147" i="43"/>
  <c r="M229" i="43"/>
  <c r="L169" i="43"/>
  <c r="L251" i="43"/>
  <c r="R161" i="43"/>
  <c r="R243" i="43"/>
  <c r="U155" i="43"/>
  <c r="U237" i="43"/>
  <c r="I153" i="43"/>
  <c r="I235" i="43"/>
  <c r="V148" i="43"/>
  <c r="V230" i="43"/>
  <c r="AE169" i="43"/>
  <c r="AE251" i="43"/>
  <c r="O163" i="43"/>
  <c r="O245" i="43"/>
  <c r="H163" i="43"/>
  <c r="H245" i="43"/>
  <c r="R100" i="43"/>
  <c r="R182" i="43"/>
  <c r="H111" i="43"/>
  <c r="H193" i="43"/>
  <c r="G130" i="43"/>
  <c r="G212" i="43"/>
  <c r="K93" i="43"/>
  <c r="K175" i="43"/>
  <c r="M106" i="43"/>
  <c r="M188" i="43"/>
  <c r="X103" i="43"/>
  <c r="X185" i="43"/>
  <c r="AB117" i="43"/>
  <c r="AB199" i="43"/>
  <c r="R98" i="43"/>
  <c r="R180" i="43"/>
  <c r="AD105" i="43"/>
  <c r="AD187" i="43"/>
  <c r="P105" i="43"/>
  <c r="P187" i="43"/>
  <c r="Q138" i="43"/>
  <c r="Q220" i="43"/>
  <c r="S131" i="43"/>
  <c r="S213" i="43"/>
  <c r="V95" i="43"/>
  <c r="V177" i="43"/>
  <c r="X122" i="43"/>
  <c r="X204" i="43"/>
  <c r="O139" i="43"/>
  <c r="O221" i="43"/>
  <c r="V129" i="43"/>
  <c r="V211" i="43"/>
  <c r="H126" i="43"/>
  <c r="H208" i="43"/>
  <c r="AE94" i="43"/>
  <c r="AE176" i="43"/>
  <c r="AC123" i="43"/>
  <c r="AC205" i="43"/>
  <c r="X133" i="43"/>
  <c r="X215" i="43"/>
  <c r="AE163" i="43"/>
  <c r="AE245" i="43"/>
  <c r="Y146" i="43"/>
  <c r="Y228" i="43"/>
  <c r="M168" i="43"/>
  <c r="M250" i="43"/>
  <c r="O141" i="43"/>
  <c r="O223" i="43"/>
  <c r="U157" i="43"/>
  <c r="U239" i="43"/>
  <c r="W148" i="43"/>
  <c r="W230" i="43"/>
  <c r="Z152" i="43"/>
  <c r="Z234" i="43"/>
  <c r="S168" i="43"/>
  <c r="S250" i="43"/>
  <c r="AB164" i="43"/>
  <c r="AB246" i="43"/>
  <c r="AA147" i="43"/>
  <c r="AA229" i="43"/>
  <c r="AF166" i="43"/>
  <c r="AF248" i="43"/>
  <c r="Q133" i="43"/>
  <c r="Q215" i="43"/>
  <c r="I131" i="43"/>
  <c r="I213" i="43"/>
  <c r="V138" i="43"/>
  <c r="V220" i="43"/>
  <c r="Y119" i="43"/>
  <c r="Y201" i="43"/>
  <c r="L111" i="43"/>
  <c r="L193" i="43"/>
  <c r="F97" i="43"/>
  <c r="F179" i="43"/>
  <c r="F138" i="43"/>
  <c r="F220" i="43"/>
  <c r="Y108" i="43"/>
  <c r="Y190" i="43"/>
  <c r="T100" i="43"/>
  <c r="T182" i="43"/>
  <c r="AC96" i="43"/>
  <c r="AC178" i="43"/>
  <c r="I146" i="43"/>
  <c r="I228" i="43"/>
  <c r="E105" i="43"/>
  <c r="E187" i="43"/>
  <c r="W154" i="43"/>
  <c r="W236" i="43"/>
  <c r="T160" i="43"/>
  <c r="T242" i="43"/>
  <c r="Q166" i="43"/>
  <c r="Q248" i="43"/>
  <c r="G135" i="43"/>
  <c r="G217" i="43"/>
  <c r="O106" i="43"/>
  <c r="O188" i="43"/>
  <c r="N102" i="43"/>
  <c r="N184" i="43"/>
  <c r="S140" i="43"/>
  <c r="S222" i="43"/>
  <c r="I95" i="43"/>
  <c r="I177" i="43"/>
  <c r="F113" i="43"/>
  <c r="F195" i="43"/>
  <c r="AC135" i="43"/>
  <c r="AC217" i="43"/>
  <c r="R95" i="43"/>
  <c r="R177" i="43"/>
  <c r="F135" i="43"/>
  <c r="F217" i="43"/>
  <c r="K117" i="43"/>
  <c r="K199" i="43"/>
  <c r="X126" i="43"/>
  <c r="X208" i="43"/>
  <c r="Y135" i="43"/>
  <c r="Y217" i="43"/>
  <c r="H99" i="43"/>
  <c r="H181" i="43"/>
  <c r="V102" i="43"/>
  <c r="V184" i="43"/>
  <c r="E118" i="43"/>
  <c r="E200" i="43"/>
  <c r="Z106" i="43"/>
  <c r="Z188" i="43"/>
  <c r="E158" i="43"/>
  <c r="E240" i="43"/>
  <c r="G163" i="43"/>
  <c r="G245" i="43"/>
  <c r="Z161" i="43"/>
  <c r="Z243" i="43"/>
  <c r="AF169" i="43"/>
  <c r="AF251" i="43"/>
  <c r="W141" i="43"/>
  <c r="W223" i="43"/>
  <c r="O169" i="43"/>
  <c r="O251" i="43"/>
  <c r="F147" i="43"/>
  <c r="F229" i="43"/>
  <c r="F165" i="43"/>
  <c r="F247" i="43"/>
  <c r="AE154" i="43"/>
  <c r="AE236" i="43"/>
  <c r="E164" i="43"/>
  <c r="E246" i="43"/>
  <c r="AB158" i="43"/>
  <c r="AB240" i="43"/>
  <c r="T170" i="43"/>
  <c r="T252" i="43"/>
  <c r="M166" i="43"/>
  <c r="M248" i="43"/>
  <c r="AD135" i="43"/>
  <c r="AD217" i="43"/>
  <c r="F104" i="43"/>
  <c r="F186" i="43"/>
  <c r="Y129" i="43"/>
  <c r="Y211" i="43"/>
  <c r="AD123" i="43"/>
  <c r="AD205" i="43"/>
  <c r="K168" i="43"/>
  <c r="K250" i="43"/>
  <c r="R158" i="43"/>
  <c r="R240" i="43"/>
  <c r="Q139" i="43"/>
  <c r="Q221" i="43"/>
  <c r="AB140" i="43"/>
  <c r="AB222" i="43"/>
  <c r="L145" i="43"/>
  <c r="L227" i="43"/>
  <c r="S145" i="43"/>
  <c r="S227" i="43"/>
  <c r="Q122" i="43"/>
  <c r="Q204" i="43"/>
  <c r="F134" i="43"/>
  <c r="F216" i="43"/>
  <c r="Z118" i="43"/>
  <c r="Z200" i="43"/>
  <c r="E128" i="43"/>
  <c r="E210" i="43"/>
  <c r="Y126" i="43"/>
  <c r="Y208" i="43"/>
  <c r="H122" i="43"/>
  <c r="H204" i="43"/>
  <c r="AA136" i="43"/>
  <c r="AA218" i="43"/>
  <c r="E136" i="43"/>
  <c r="E218" i="43"/>
  <c r="P114" i="43"/>
  <c r="P196" i="43"/>
  <c r="E102" i="43"/>
  <c r="E184" i="43"/>
  <c r="M101" i="43"/>
  <c r="M183" i="43"/>
  <c r="AF102" i="43"/>
  <c r="AF184" i="43"/>
  <c r="R94" i="43"/>
  <c r="R176" i="43"/>
  <c r="L104" i="43"/>
  <c r="L186" i="43"/>
  <c r="W95" i="43"/>
  <c r="W177" i="43"/>
  <c r="L129" i="43"/>
  <c r="L211" i="43"/>
  <c r="M92" i="43"/>
  <c r="M174" i="43"/>
  <c r="M93" i="43"/>
  <c r="M175" i="43"/>
  <c r="X124" i="43"/>
  <c r="X206" i="43"/>
  <c r="G106" i="43"/>
  <c r="G188" i="43"/>
  <c r="S128" i="43"/>
  <c r="S210" i="43"/>
  <c r="M138" i="43"/>
  <c r="M220" i="43"/>
  <c r="Y122" i="43"/>
  <c r="Y204" i="43"/>
  <c r="E117" i="43"/>
  <c r="E199" i="43"/>
  <c r="AE132" i="43"/>
  <c r="AE214" i="43"/>
  <c r="T95" i="43"/>
  <c r="T177" i="43"/>
  <c r="AC108" i="43"/>
  <c r="AC190" i="43"/>
  <c r="AA152" i="43"/>
  <c r="AA234" i="43"/>
  <c r="Z151" i="43"/>
  <c r="Z233" i="43"/>
  <c r="AB167" i="43"/>
  <c r="AB249" i="43"/>
  <c r="U153" i="43"/>
  <c r="U235" i="43"/>
  <c r="W168" i="43"/>
  <c r="W250" i="43"/>
  <c r="AC151" i="43"/>
  <c r="AC233" i="43"/>
  <c r="O151" i="43"/>
  <c r="O233" i="43"/>
  <c r="J154" i="43"/>
  <c r="J236" i="43"/>
  <c r="W156" i="43"/>
  <c r="W238" i="43"/>
  <c r="E108" i="43"/>
  <c r="E190" i="43"/>
  <c r="G95" i="43"/>
  <c r="G177" i="43"/>
  <c r="J114" i="43"/>
  <c r="J196" i="43"/>
  <c r="AD120" i="43"/>
  <c r="AD202" i="43"/>
  <c r="H129" i="43"/>
  <c r="H211" i="43"/>
  <c r="O108" i="43"/>
  <c r="O190" i="43"/>
  <c r="H103" i="43"/>
  <c r="H185" i="43"/>
  <c r="AD119" i="43"/>
  <c r="AD201" i="43"/>
  <c r="AE133" i="43"/>
  <c r="AE215" i="43"/>
  <c r="P92" i="43"/>
  <c r="P174" i="43"/>
  <c r="X121" i="43"/>
  <c r="X203" i="43"/>
  <c r="AD117" i="43"/>
  <c r="AD199" i="43"/>
  <c r="I132" i="43"/>
  <c r="I214" i="43"/>
  <c r="F129" i="43"/>
  <c r="F211" i="43"/>
  <c r="M137" i="43"/>
  <c r="M219" i="43"/>
  <c r="U108" i="43"/>
  <c r="U190" i="43"/>
  <c r="E109" i="43"/>
  <c r="E191" i="43"/>
  <c r="I100" i="43"/>
  <c r="I182" i="43"/>
  <c r="V169" i="43"/>
  <c r="V251" i="43"/>
  <c r="R157" i="43"/>
  <c r="R239" i="43"/>
  <c r="J157" i="43"/>
  <c r="J239" i="43"/>
  <c r="L168" i="43"/>
  <c r="L250" i="43"/>
  <c r="F170" i="43"/>
  <c r="F252" i="43"/>
  <c r="Z165" i="43"/>
  <c r="Z247" i="43"/>
  <c r="Q159" i="43"/>
  <c r="Q241" i="43"/>
  <c r="I168" i="43"/>
  <c r="I250" i="43"/>
  <c r="G165" i="43"/>
  <c r="G247" i="43"/>
  <c r="AF164" i="43"/>
  <c r="AF246" i="43"/>
  <c r="AB157" i="43"/>
  <c r="AB239" i="43"/>
  <c r="AC142" i="43"/>
  <c r="AC224" i="43"/>
  <c r="AD154" i="43"/>
  <c r="AD236" i="43"/>
  <c r="M123" i="43"/>
  <c r="M205" i="43"/>
  <c r="W113" i="43"/>
  <c r="W195" i="43"/>
  <c r="H130" i="43"/>
  <c r="H212" i="43"/>
  <c r="I108" i="43"/>
  <c r="I190" i="43"/>
  <c r="W130" i="43"/>
  <c r="W212" i="43"/>
  <c r="AC102" i="43"/>
  <c r="AC184" i="43"/>
  <c r="O135" i="43"/>
  <c r="O217" i="43"/>
  <c r="Z109" i="43"/>
  <c r="Z191" i="43"/>
  <c r="Y140" i="43"/>
  <c r="Y222" i="43"/>
  <c r="O114" i="43"/>
  <c r="O196" i="43"/>
  <c r="L121" i="43"/>
  <c r="L203" i="43"/>
  <c r="I117" i="43"/>
  <c r="I199" i="43"/>
  <c r="AD133" i="43"/>
  <c r="AD215" i="43"/>
  <c r="S112" i="43"/>
  <c r="S194" i="43"/>
  <c r="L128" i="43"/>
  <c r="L210" i="43"/>
  <c r="H140" i="43"/>
  <c r="H222" i="43"/>
  <c r="R93" i="43"/>
  <c r="R175" i="43"/>
  <c r="U150" i="43"/>
  <c r="U232" i="43"/>
  <c r="Q160" i="43"/>
  <c r="Q242" i="43"/>
  <c r="I167" i="43"/>
  <c r="I249" i="43"/>
  <c r="F153" i="43"/>
  <c r="F235" i="43"/>
  <c r="Q169" i="43"/>
  <c r="Q251" i="43"/>
  <c r="S161" i="43"/>
  <c r="S243" i="43"/>
  <c r="G148" i="43"/>
  <c r="G230" i="43"/>
  <c r="P154" i="43"/>
  <c r="P236" i="43"/>
  <c r="Z149" i="43"/>
  <c r="Z231" i="43"/>
  <c r="E142" i="43"/>
  <c r="E224" i="43"/>
  <c r="S156" i="43"/>
  <c r="S238" i="43"/>
  <c r="S101" i="43"/>
  <c r="S183" i="43"/>
  <c r="Q99" i="43"/>
  <c r="Q181" i="43"/>
  <c r="J119" i="43"/>
  <c r="J201" i="43"/>
  <c r="AC101" i="43"/>
  <c r="AC183" i="43"/>
  <c r="J113" i="43"/>
  <c r="J195" i="43"/>
  <c r="V100" i="43"/>
  <c r="V182" i="43"/>
  <c r="R116" i="43"/>
  <c r="R198" i="43"/>
  <c r="J93" i="43"/>
  <c r="J175" i="43"/>
  <c r="T130" i="43"/>
  <c r="T212" i="43"/>
  <c r="AF133" i="43"/>
  <c r="AF215" i="43"/>
  <c r="T119" i="43"/>
  <c r="T201" i="43"/>
  <c r="AD95" i="43"/>
  <c r="AD177" i="43"/>
  <c r="E94" i="43"/>
  <c r="E176" i="43"/>
  <c r="AA100" i="43"/>
  <c r="AA182" i="43"/>
  <c r="T105" i="43"/>
  <c r="T187" i="43"/>
  <c r="X169" i="43"/>
  <c r="X251" i="43"/>
  <c r="O152" i="43"/>
  <c r="O234" i="43"/>
  <c r="M169" i="43"/>
  <c r="M251" i="43"/>
  <c r="P158" i="43"/>
  <c r="P240" i="43"/>
  <c r="O144" i="43"/>
  <c r="O226" i="43"/>
  <c r="V144" i="43"/>
  <c r="V226" i="43"/>
  <c r="AD165" i="43"/>
  <c r="AD247" i="43"/>
  <c r="X162" i="43"/>
  <c r="X244" i="43"/>
  <c r="K148" i="43"/>
  <c r="K230" i="43"/>
  <c r="R102" i="43"/>
  <c r="R184" i="43"/>
  <c r="W106" i="43"/>
  <c r="W188" i="43"/>
  <c r="Q100" i="43"/>
  <c r="Q182" i="43"/>
  <c r="M121" i="43"/>
  <c r="M203" i="43"/>
  <c r="M118" i="43"/>
  <c r="M200" i="43"/>
  <c r="J127" i="43"/>
  <c r="J209" i="43"/>
  <c r="P100" i="43"/>
  <c r="P182" i="43"/>
  <c r="V96" i="43"/>
  <c r="V178" i="43"/>
  <c r="E97" i="43"/>
  <c r="E179" i="43"/>
  <c r="J111" i="43"/>
  <c r="J193" i="43"/>
  <c r="S107" i="43"/>
  <c r="S189" i="43"/>
  <c r="N107" i="43"/>
  <c r="N189" i="43"/>
  <c r="Q97" i="43"/>
  <c r="Q179" i="43"/>
  <c r="G118" i="43"/>
  <c r="G200" i="43"/>
  <c r="AA134" i="43"/>
  <c r="AA216" i="43"/>
  <c r="X123" i="43"/>
  <c r="X205" i="43"/>
  <c r="V152" i="43"/>
  <c r="V234" i="43"/>
  <c r="F155" i="43"/>
  <c r="F237" i="43"/>
  <c r="T141" i="43"/>
  <c r="T223" i="43"/>
  <c r="G150" i="43"/>
  <c r="G232" i="43"/>
  <c r="X167" i="43"/>
  <c r="X249" i="43"/>
  <c r="AF167" i="43"/>
  <c r="AF249" i="43"/>
  <c r="AD153" i="43"/>
  <c r="AD235" i="43"/>
  <c r="P153" i="43"/>
  <c r="P235" i="43"/>
  <c r="U163" i="43"/>
  <c r="U245" i="43"/>
  <c r="J170" i="43"/>
  <c r="J252" i="43"/>
  <c r="E127" i="43"/>
  <c r="E209" i="43"/>
  <c r="AB93" i="43"/>
  <c r="AB175" i="43"/>
  <c r="H137" i="43"/>
  <c r="H219" i="43"/>
  <c r="R127" i="43"/>
  <c r="R209" i="43"/>
  <c r="I136" i="43"/>
  <c r="I218" i="43"/>
  <c r="H127" i="43"/>
  <c r="H209" i="43"/>
  <c r="T98" i="43"/>
  <c r="T180" i="43"/>
  <c r="J124" i="43"/>
  <c r="J206" i="43"/>
  <c r="Q118" i="43"/>
  <c r="Q200" i="43"/>
  <c r="Q106" i="43"/>
  <c r="Q188" i="43"/>
  <c r="AE93" i="43"/>
  <c r="AE175" i="43"/>
  <c r="Z120" i="43"/>
  <c r="Z202" i="43"/>
  <c r="AF108" i="43"/>
  <c r="AF190" i="43"/>
  <c r="Y94" i="43"/>
  <c r="Y176" i="43"/>
  <c r="Q110" i="43"/>
  <c r="Q192" i="43"/>
  <c r="M112" i="43"/>
  <c r="M194" i="43"/>
  <c r="X125" i="43"/>
  <c r="X207" i="43"/>
  <c r="AA94" i="43"/>
  <c r="AA176" i="43"/>
  <c r="F150" i="43"/>
  <c r="F232" i="43"/>
  <c r="E165" i="43"/>
  <c r="E247" i="43"/>
  <c r="Y161" i="43"/>
  <c r="Y243" i="43"/>
  <c r="R149" i="43"/>
  <c r="R231" i="43"/>
  <c r="G153" i="43"/>
  <c r="G235" i="43"/>
  <c r="J142" i="43"/>
  <c r="J224" i="43"/>
  <c r="AA166" i="43"/>
  <c r="AA248" i="43"/>
  <c r="G159" i="43"/>
  <c r="G241" i="43"/>
  <c r="O98" i="43"/>
  <c r="O180" i="43"/>
  <c r="Z125" i="43"/>
  <c r="Z207" i="43"/>
  <c r="F140" i="43"/>
  <c r="F222" i="43"/>
  <c r="I124" i="43"/>
  <c r="I206" i="43"/>
  <c r="R128" i="43"/>
  <c r="R210" i="43"/>
  <c r="Z124" i="43"/>
  <c r="Z206" i="43"/>
  <c r="Q109" i="43"/>
  <c r="Q191" i="43"/>
  <c r="V130" i="43"/>
  <c r="V212" i="43"/>
  <c r="O130" i="43"/>
  <c r="O212" i="43"/>
  <c r="U110" i="43"/>
  <c r="U192" i="43"/>
  <c r="U132" i="43"/>
  <c r="U214" i="43"/>
  <c r="Q93" i="43"/>
  <c r="Q175" i="43"/>
  <c r="O117" i="43"/>
  <c r="O199" i="43"/>
  <c r="L118" i="43"/>
  <c r="L200" i="43"/>
  <c r="W102" i="43"/>
  <c r="W184" i="43"/>
  <c r="AC100" i="43"/>
  <c r="AC182" i="43"/>
  <c r="N103" i="43"/>
  <c r="N185" i="43"/>
  <c r="W133" i="43"/>
  <c r="W215" i="43"/>
  <c r="AE106" i="43"/>
  <c r="AE188" i="43"/>
  <c r="E115" i="43"/>
  <c r="E197" i="43"/>
  <c r="AC113" i="43"/>
  <c r="AC195" i="43"/>
  <c r="J126" i="43"/>
  <c r="J208" i="43"/>
  <c r="K167" i="43"/>
  <c r="K249" i="43"/>
  <c r="AC161" i="43"/>
  <c r="AC243" i="43"/>
  <c r="N154" i="43"/>
  <c r="N236" i="43"/>
  <c r="AA167" i="43"/>
  <c r="AA249" i="43"/>
  <c r="Z167" i="43"/>
  <c r="Z249" i="43"/>
  <c r="AC154" i="43"/>
  <c r="AC236" i="43"/>
  <c r="L151" i="43"/>
  <c r="L233" i="43"/>
  <c r="Q145" i="43"/>
  <c r="Q227" i="43"/>
  <c r="T154" i="43"/>
  <c r="T236" i="43"/>
  <c r="L154" i="43"/>
  <c r="L236" i="43"/>
  <c r="AC156" i="43"/>
  <c r="AC238" i="43"/>
  <c r="O160" i="43"/>
  <c r="O242" i="43"/>
  <c r="X157" i="43"/>
  <c r="X239" i="43"/>
  <c r="L146" i="43"/>
  <c r="L228" i="43"/>
  <c r="T155" i="43"/>
  <c r="T237" i="43"/>
  <c r="P116" i="43"/>
  <c r="P198" i="43"/>
  <c r="T111" i="43"/>
  <c r="T193" i="43"/>
  <c r="E96" i="43"/>
  <c r="E178" i="43"/>
  <c r="AE130" i="43"/>
  <c r="AE212" i="43"/>
  <c r="U99" i="43"/>
  <c r="U181" i="43"/>
  <c r="AD122" i="43"/>
  <c r="AD204" i="43"/>
  <c r="S119" i="43"/>
  <c r="S201" i="43"/>
  <c r="T133" i="43"/>
  <c r="T215" i="43"/>
  <c r="L114" i="43"/>
  <c r="L196" i="43"/>
  <c r="U126" i="43"/>
  <c r="U208" i="43"/>
  <c r="AC107" i="43"/>
  <c r="AC189" i="43"/>
  <c r="U97" i="43"/>
  <c r="U179" i="43"/>
  <c r="V140" i="43"/>
  <c r="V222" i="43"/>
  <c r="F118" i="43"/>
  <c r="F200" i="43"/>
  <c r="J134" i="43"/>
  <c r="J216" i="43"/>
  <c r="L109" i="43"/>
  <c r="L191" i="43"/>
  <c r="I127" i="43"/>
  <c r="I209" i="43"/>
  <c r="K139" i="43"/>
  <c r="K221" i="43"/>
  <c r="AF129" i="43"/>
  <c r="AF211" i="43"/>
  <c r="W135" i="43"/>
  <c r="W217" i="43"/>
  <c r="X101" i="43"/>
  <c r="X183" i="43"/>
  <c r="J97" i="43"/>
  <c r="J179" i="43"/>
  <c r="Y110" i="43"/>
  <c r="Y192" i="43"/>
  <c r="T135" i="43"/>
  <c r="T217" i="43"/>
  <c r="AE162" i="43"/>
  <c r="AE244" i="43"/>
  <c r="W155" i="43"/>
  <c r="W237" i="43"/>
  <c r="S157" i="43"/>
  <c r="S239" i="43"/>
  <c r="I109" i="43"/>
  <c r="I191" i="43"/>
  <c r="AB136" i="43"/>
  <c r="AB218" i="43"/>
  <c r="V104" i="43"/>
  <c r="V186" i="43"/>
  <c r="N99" i="43"/>
  <c r="N181" i="43"/>
  <c r="AF136" i="43"/>
  <c r="AF218" i="43"/>
  <c r="S98" i="43"/>
  <c r="S180" i="43"/>
  <c r="T96" i="43"/>
  <c r="T178" i="43"/>
  <c r="Q125" i="43"/>
  <c r="Q207" i="43"/>
  <c r="L122" i="43"/>
  <c r="L204" i="43"/>
  <c r="AA138" i="43"/>
  <c r="AA220" i="43"/>
  <c r="F95" i="43"/>
  <c r="F177" i="43"/>
  <c r="W99" i="43"/>
  <c r="W181" i="43"/>
  <c r="Z130" i="43"/>
  <c r="Z212" i="43"/>
  <c r="S100" i="43"/>
  <c r="S182" i="43"/>
  <c r="K95" i="43"/>
  <c r="K177" i="43"/>
  <c r="X102" i="43"/>
  <c r="X184" i="43"/>
  <c r="P122" i="43"/>
  <c r="P204" i="43"/>
  <c r="AC103" i="43"/>
  <c r="AC185" i="43"/>
  <c r="V137" i="43"/>
  <c r="V219" i="43"/>
  <c r="O112" i="43"/>
  <c r="O194" i="43"/>
  <c r="AB125" i="43"/>
  <c r="AB207" i="43"/>
  <c r="E111" i="43"/>
  <c r="E193" i="43"/>
  <c r="AD102" i="43"/>
  <c r="AD184" i="43"/>
  <c r="AF131" i="43"/>
  <c r="AF213" i="43"/>
  <c r="G126" i="43"/>
  <c r="G208" i="43"/>
  <c r="Q119" i="43"/>
  <c r="Q201" i="43"/>
  <c r="AF92" i="43"/>
  <c r="AF174" i="43"/>
  <c r="F111" i="43"/>
  <c r="F193" i="43"/>
  <c r="M149" i="43"/>
  <c r="M231" i="43"/>
  <c r="N150" i="43"/>
  <c r="N232" i="43"/>
  <c r="J167" i="43"/>
  <c r="J249" i="43"/>
  <c r="E157" i="43"/>
  <c r="E239" i="43"/>
  <c r="Y151" i="43"/>
  <c r="Y233" i="43"/>
  <c r="V167" i="43"/>
  <c r="V249" i="43"/>
  <c r="Y170" i="43"/>
  <c r="Y252" i="43"/>
  <c r="U149" i="43"/>
  <c r="U231" i="43"/>
  <c r="T152" i="43"/>
  <c r="T234" i="43"/>
  <c r="Z160" i="43"/>
  <c r="Z242" i="43"/>
  <c r="R162" i="43"/>
  <c r="R244" i="43"/>
  <c r="J133" i="43"/>
  <c r="J215" i="43"/>
  <c r="F103" i="43"/>
  <c r="F185" i="43"/>
  <c r="V112" i="43"/>
  <c r="V194" i="43"/>
  <c r="W137" i="43"/>
  <c r="W219" i="43"/>
  <c r="V128" i="43"/>
  <c r="V210" i="43"/>
  <c r="N140" i="43"/>
  <c r="N222" i="43"/>
  <c r="U130" i="43"/>
  <c r="U212" i="43"/>
  <c r="U134" i="43"/>
  <c r="U216" i="43"/>
  <c r="G120" i="43"/>
  <c r="G202" i="43"/>
  <c r="U120" i="43"/>
  <c r="U202" i="43"/>
  <c r="R130" i="43"/>
  <c r="R212" i="43"/>
  <c r="N113" i="43"/>
  <c r="N195" i="43"/>
  <c r="AB139" i="43"/>
  <c r="AB221" i="43"/>
  <c r="U124" i="43"/>
  <c r="U206" i="43"/>
  <c r="Y127" i="43"/>
  <c r="Y209" i="43"/>
  <c r="AF96" i="43"/>
  <c r="AF178" i="43"/>
  <c r="N124" i="43"/>
  <c r="N206" i="43"/>
  <c r="N165" i="43"/>
  <c r="N247" i="43"/>
  <c r="G168" i="43"/>
  <c r="G250" i="43"/>
  <c r="H160" i="43"/>
  <c r="H242" i="43"/>
  <c r="Y152" i="43"/>
  <c r="Y234" i="43"/>
  <c r="E155" i="43"/>
  <c r="E237" i="43"/>
  <c r="I144" i="43"/>
  <c r="I226" i="43"/>
  <c r="G162" i="43"/>
  <c r="G244" i="43"/>
  <c r="T147" i="43"/>
  <c r="T229" i="43"/>
  <c r="K158" i="43"/>
  <c r="K240" i="43"/>
  <c r="H98" i="43"/>
  <c r="H180" i="43"/>
  <c r="AB130" i="43"/>
  <c r="AB212" i="43"/>
  <c r="V103" i="43"/>
  <c r="V185" i="43"/>
  <c r="AA116" i="43"/>
  <c r="AA198" i="43"/>
  <c r="I101" i="43"/>
  <c r="I183" i="43"/>
  <c r="AF119" i="43"/>
  <c r="AF201" i="43"/>
  <c r="J120" i="43"/>
  <c r="J202" i="43"/>
  <c r="Q129" i="43"/>
  <c r="Q211" i="43"/>
  <c r="AF126" i="43"/>
  <c r="AF208" i="43"/>
  <c r="O119" i="43"/>
  <c r="O201" i="43"/>
  <c r="V101" i="43"/>
  <c r="V183" i="43"/>
  <c r="AA119" i="43"/>
  <c r="AA201" i="43"/>
  <c r="AE119" i="43"/>
  <c r="AE201" i="43"/>
  <c r="G99" i="43"/>
  <c r="G181" i="43"/>
  <c r="K109" i="43"/>
  <c r="K191" i="43"/>
  <c r="AD100" i="43"/>
  <c r="AD182" i="43"/>
  <c r="R105" i="43"/>
  <c r="R187" i="43"/>
  <c r="AF153" i="43"/>
  <c r="AF235" i="43"/>
  <c r="AB150" i="43"/>
  <c r="AB232" i="43"/>
  <c r="V142" i="43"/>
  <c r="V224" i="43"/>
  <c r="K154" i="43"/>
  <c r="K236" i="43"/>
  <c r="X168" i="43"/>
  <c r="X250" i="43"/>
  <c r="I148" i="43"/>
  <c r="I230" i="43"/>
  <c r="W170" i="43"/>
  <c r="W252" i="43"/>
  <c r="AD147" i="43"/>
  <c r="AD229" i="43"/>
  <c r="L149" i="43"/>
  <c r="L231" i="43"/>
  <c r="V122" i="43"/>
  <c r="V204" i="43"/>
  <c r="H134" i="43"/>
  <c r="H216" i="43"/>
  <c r="H109" i="43"/>
  <c r="H191" i="43"/>
  <c r="Z136" i="43"/>
  <c r="Z218" i="43"/>
  <c r="P108" i="43"/>
  <c r="P190" i="43"/>
  <c r="L117" i="43"/>
  <c r="L199" i="43"/>
  <c r="R131" i="43"/>
  <c r="R213" i="43"/>
  <c r="O105" i="43"/>
  <c r="O187" i="43"/>
  <c r="AE139" i="43"/>
  <c r="AE221" i="43"/>
  <c r="P139" i="43"/>
  <c r="P221" i="43"/>
  <c r="X132" i="43"/>
  <c r="X214" i="43"/>
  <c r="T107" i="43"/>
  <c r="T189" i="43"/>
  <c r="H124" i="43"/>
  <c r="H206" i="43"/>
  <c r="AA101" i="43"/>
  <c r="AA183" i="43"/>
  <c r="X139" i="43"/>
  <c r="X221" i="43"/>
  <c r="H139" i="43"/>
  <c r="H221" i="43"/>
  <c r="V125" i="43"/>
  <c r="V207" i="43"/>
  <c r="AC141" i="43"/>
  <c r="AC223" i="43"/>
  <c r="AB163" i="43"/>
  <c r="AB245" i="43"/>
  <c r="L164" i="43"/>
  <c r="L246" i="43"/>
  <c r="J151" i="43"/>
  <c r="J233" i="43"/>
  <c r="Y147" i="43"/>
  <c r="Y229" i="43"/>
  <c r="AA146" i="43"/>
  <c r="AA228" i="43"/>
  <c r="V155" i="43"/>
  <c r="V237" i="43"/>
  <c r="M98" i="43"/>
  <c r="M180" i="43"/>
  <c r="K104" i="43"/>
  <c r="K186" i="43"/>
  <c r="AE129" i="43"/>
  <c r="AE211" i="43"/>
  <c r="G117" i="43"/>
  <c r="G199" i="43"/>
  <c r="Q131" i="43"/>
  <c r="Q213" i="43"/>
  <c r="L100" i="43"/>
  <c r="L182" i="43"/>
  <c r="F137" i="43"/>
  <c r="F219" i="43"/>
  <c r="Z99" i="43"/>
  <c r="Z181" i="43"/>
  <c r="V116" i="43"/>
  <c r="V198" i="43"/>
  <c r="P140" i="43"/>
  <c r="P222" i="43"/>
  <c r="H120" i="43"/>
  <c r="H202" i="43"/>
  <c r="M135" i="43"/>
  <c r="M217" i="43"/>
  <c r="F115" i="43"/>
  <c r="F197" i="43"/>
  <c r="Y139" i="43"/>
  <c r="Y221" i="43"/>
  <c r="S124" i="43"/>
  <c r="S206" i="43"/>
  <c r="AB94" i="43"/>
  <c r="AB176" i="43"/>
  <c r="M155" i="43"/>
  <c r="M237" i="43"/>
  <c r="AF168" i="43"/>
  <c r="AF250" i="43"/>
  <c r="T153" i="43"/>
  <c r="T235" i="43"/>
  <c r="M141" i="43"/>
  <c r="M223" i="43"/>
  <c r="I169" i="43"/>
  <c r="I251" i="43"/>
  <c r="G144" i="43"/>
  <c r="G226" i="43"/>
  <c r="Q151" i="43"/>
  <c r="Q233" i="43"/>
  <c r="AE146" i="43"/>
  <c r="AE228" i="43"/>
  <c r="M110" i="43"/>
  <c r="M192" i="43"/>
  <c r="X116" i="43"/>
  <c r="X198" i="43"/>
  <c r="R134" i="43"/>
  <c r="R216" i="43"/>
  <c r="N106" i="43"/>
  <c r="N188" i="43"/>
  <c r="AC134" i="43"/>
  <c r="AC216" i="43"/>
  <c r="AC122" i="43"/>
  <c r="AC204" i="43"/>
  <c r="AD137" i="43"/>
  <c r="AD219" i="43"/>
  <c r="V99" i="43"/>
  <c r="V181" i="43"/>
  <c r="O116" i="43"/>
  <c r="O198" i="43"/>
  <c r="S96" i="43"/>
  <c r="S178" i="43"/>
  <c r="Z107" i="43"/>
  <c r="Z189" i="43"/>
  <c r="J92" i="43"/>
  <c r="J174" i="43"/>
  <c r="R97" i="43"/>
  <c r="R179" i="43"/>
  <c r="T124" i="43"/>
  <c r="T206" i="43"/>
  <c r="M115" i="43"/>
  <c r="M197" i="43"/>
  <c r="E170" i="43"/>
  <c r="E252" i="43"/>
  <c r="W153" i="43"/>
  <c r="W235" i="43"/>
  <c r="H144" i="43"/>
  <c r="H226" i="43"/>
  <c r="K170" i="43"/>
  <c r="K252" i="43"/>
  <c r="AB148" i="43"/>
  <c r="AB230" i="43"/>
  <c r="S162" i="43"/>
  <c r="S244" i="43"/>
  <c r="X166" i="43"/>
  <c r="X248" i="43"/>
  <c r="H149" i="43"/>
  <c r="H231" i="43"/>
  <c r="U98" i="43"/>
  <c r="U180" i="43"/>
  <c r="AD129" i="43"/>
  <c r="AD211" i="43"/>
  <c r="F121" i="43"/>
  <c r="F203" i="43"/>
  <c r="AD92" i="43"/>
  <c r="AD174" i="43"/>
  <c r="V126" i="43"/>
  <c r="V208" i="43"/>
  <c r="S130" i="43"/>
  <c r="S212" i="43"/>
  <c r="F93" i="43"/>
  <c r="F175" i="43"/>
  <c r="Q137" i="43"/>
  <c r="Q219" i="43"/>
  <c r="AA117" i="43"/>
  <c r="AA199" i="43"/>
  <c r="V98" i="43"/>
  <c r="V180" i="43"/>
  <c r="E106" i="43"/>
  <c r="E188" i="43"/>
  <c r="M125" i="43"/>
  <c r="M207" i="43"/>
  <c r="V115" i="43"/>
  <c r="V197" i="43"/>
  <c r="S109" i="43"/>
  <c r="S191" i="43"/>
  <c r="L140" i="43"/>
  <c r="L222" i="43"/>
  <c r="Q96" i="43"/>
  <c r="Q178" i="43"/>
  <c r="O132" i="43"/>
  <c r="O214" i="43"/>
  <c r="O129" i="43"/>
  <c r="O211" i="43"/>
  <c r="X97" i="43"/>
  <c r="X179" i="43"/>
  <c r="N110" i="43"/>
  <c r="N192" i="43"/>
  <c r="Z119" i="43"/>
  <c r="Z201" i="43"/>
  <c r="AF150" i="43"/>
  <c r="AF232" i="43"/>
  <c r="I158" i="43"/>
  <c r="I240" i="43"/>
  <c r="F162" i="43"/>
  <c r="F244" i="43"/>
  <c r="J156" i="43"/>
  <c r="J238" i="43"/>
  <c r="V147" i="43"/>
  <c r="V229" i="43"/>
  <c r="Y168" i="43"/>
  <c r="Y250" i="43"/>
  <c r="AD148" i="43"/>
  <c r="AD230" i="43"/>
  <c r="P161" i="43"/>
  <c r="P243" i="43"/>
  <c r="S146" i="43"/>
  <c r="S228" i="43"/>
  <c r="S149" i="43"/>
  <c r="S231" i="43"/>
  <c r="R150" i="43"/>
  <c r="R232" i="43"/>
  <c r="V156" i="43"/>
  <c r="V238" i="43"/>
  <c r="N170" i="43"/>
  <c r="N252" i="43"/>
  <c r="T93" i="43"/>
  <c r="T175" i="43"/>
  <c r="R119" i="43"/>
  <c r="R201" i="43"/>
  <c r="O125" i="43"/>
  <c r="O207" i="43"/>
  <c r="I97" i="43"/>
  <c r="I179" i="43"/>
  <c r="M95" i="43"/>
  <c r="M177" i="43"/>
  <c r="I130" i="43"/>
  <c r="I212" i="43"/>
  <c r="AA92" i="43"/>
  <c r="AA174" i="43"/>
  <c r="Z94" i="43"/>
  <c r="Z176" i="43"/>
  <c r="AC140" i="43"/>
  <c r="AC222" i="43"/>
  <c r="P104" i="43"/>
  <c r="P186" i="43"/>
  <c r="J103" i="43"/>
  <c r="J185" i="43"/>
  <c r="U92" i="43"/>
  <c r="U174" i="43"/>
  <c r="N125" i="43"/>
  <c r="N207" i="43"/>
  <c r="E131" i="43"/>
  <c r="E213" i="43"/>
  <c r="T138" i="43"/>
  <c r="T220" i="43"/>
  <c r="M122" i="43"/>
  <c r="M204" i="43"/>
  <c r="AB118" i="43"/>
  <c r="AB200" i="43"/>
  <c r="Z126" i="43"/>
  <c r="Z208" i="43"/>
  <c r="AE120" i="43"/>
  <c r="AE202" i="43"/>
  <c r="S115" i="43"/>
  <c r="S197" i="43"/>
  <c r="Q94" i="43"/>
  <c r="Q176" i="43"/>
  <c r="Q117" i="43"/>
  <c r="Q199" i="43"/>
  <c r="AC132" i="43"/>
  <c r="AC214" i="43"/>
  <c r="AD167" i="43"/>
  <c r="AD249" i="43"/>
  <c r="Q143" i="43"/>
  <c r="Q225" i="43"/>
  <c r="AF149" i="43"/>
  <c r="AF231" i="43"/>
  <c r="L124" i="43"/>
  <c r="L206" i="43"/>
  <c r="Z112" i="43"/>
  <c r="Z194" i="43"/>
  <c r="J121" i="43"/>
  <c r="J203" i="43"/>
  <c r="AD108" i="43"/>
  <c r="AD190" i="43"/>
  <c r="J106" i="43"/>
  <c r="J188" i="43"/>
  <c r="P132" i="43"/>
  <c r="P214" i="43"/>
  <c r="E110" i="43"/>
  <c r="E192" i="43"/>
  <c r="AD106" i="43"/>
  <c r="AD188" i="43"/>
  <c r="I119" i="43"/>
  <c r="I201" i="43"/>
  <c r="Y95" i="43"/>
  <c r="Y177" i="43"/>
  <c r="E140" i="43"/>
  <c r="E222" i="43"/>
  <c r="P127" i="43"/>
  <c r="P209" i="43"/>
  <c r="W116" i="43"/>
  <c r="W198" i="43"/>
  <c r="G98" i="43"/>
  <c r="G180" i="43"/>
  <c r="S99" i="43"/>
  <c r="S181" i="43"/>
  <c r="Q95" i="43"/>
  <c r="Q177" i="43"/>
  <c r="AC114" i="43"/>
  <c r="AC196" i="43"/>
  <c r="U128" i="43"/>
  <c r="U210" i="43"/>
  <c r="Z134" i="43"/>
  <c r="Z216" i="43"/>
  <c r="L99" i="43"/>
  <c r="L181" i="43"/>
  <c r="Z105" i="43"/>
  <c r="Z187" i="43"/>
  <c r="X135" i="43"/>
  <c r="X217" i="43"/>
  <c r="M109" i="43"/>
  <c r="M191" i="43"/>
  <c r="T127" i="43"/>
  <c r="T209" i="43"/>
  <c r="E119" i="43"/>
  <c r="E201" i="43"/>
  <c r="Z129" i="43"/>
  <c r="Z211" i="43"/>
  <c r="U133" i="43"/>
  <c r="U215" i="43"/>
  <c r="AC121" i="43"/>
  <c r="AC203" i="43"/>
  <c r="X104" i="43"/>
  <c r="X186" i="43"/>
  <c r="AD168" i="43"/>
  <c r="AD250" i="43"/>
  <c r="AA143" i="43"/>
  <c r="AA225" i="43"/>
  <c r="R164" i="43"/>
  <c r="R246" i="43"/>
  <c r="T143" i="43"/>
  <c r="T225" i="43"/>
  <c r="E145" i="43"/>
  <c r="E227" i="43"/>
  <c r="AC160" i="43"/>
  <c r="AC242" i="43"/>
  <c r="F149" i="43"/>
  <c r="F231" i="43"/>
  <c r="S143" i="43"/>
  <c r="S225" i="43"/>
  <c r="T164" i="43"/>
  <c r="T246" i="43"/>
  <c r="Q150" i="43"/>
  <c r="Q232" i="43"/>
  <c r="W162" i="43"/>
  <c r="W244" i="43"/>
  <c r="Q152" i="43"/>
  <c r="Q234" i="43"/>
  <c r="O159" i="43"/>
  <c r="O241" i="43"/>
  <c r="X136" i="43"/>
  <c r="X218" i="43"/>
  <c r="H106" i="43"/>
  <c r="H188" i="43"/>
  <c r="R125" i="43"/>
  <c r="R207" i="43"/>
  <c r="M100" i="43"/>
  <c r="M182" i="43"/>
  <c r="AA140" i="43"/>
  <c r="AA222" i="43"/>
  <c r="U121" i="43"/>
  <c r="U203" i="43"/>
  <c r="W115" i="43"/>
  <c r="W197" i="43"/>
  <c r="Q134" i="43"/>
  <c r="Q216" i="43"/>
  <c r="AB96" i="43"/>
  <c r="AB178" i="43"/>
  <c r="AE140" i="43"/>
  <c r="AE222" i="43"/>
  <c r="AB98" i="43"/>
  <c r="AB180" i="43"/>
  <c r="AD136" i="43"/>
  <c r="AD218" i="43"/>
  <c r="U106" i="43"/>
  <c r="U188" i="43"/>
  <c r="I139" i="43"/>
  <c r="I221" i="43"/>
  <c r="F99" i="43"/>
  <c r="F181" i="43"/>
  <c r="AB114" i="43"/>
  <c r="AB196" i="43"/>
  <c r="V114" i="43"/>
  <c r="V196" i="43"/>
  <c r="R99" i="43"/>
  <c r="R181" i="43"/>
  <c r="G108" i="43"/>
  <c r="G190" i="43"/>
  <c r="AB126" i="43"/>
  <c r="AB208" i="43"/>
  <c r="AA121" i="43"/>
  <c r="AA203" i="43"/>
  <c r="T92" i="43"/>
  <c r="T174" i="43"/>
  <c r="S108" i="43"/>
  <c r="S190" i="43"/>
  <c r="J104" i="43"/>
  <c r="J186" i="43"/>
  <c r="AA111" i="43"/>
  <c r="AA193" i="43"/>
  <c r="I121" i="43"/>
  <c r="I203" i="43"/>
  <c r="L92" i="43"/>
  <c r="L174" i="43"/>
  <c r="AA102" i="43"/>
  <c r="AA184" i="43"/>
  <c r="AE122" i="43"/>
  <c r="AE204" i="43"/>
  <c r="AA127" i="43"/>
  <c r="AA209" i="43"/>
  <c r="L123" i="43"/>
  <c r="L205" i="43"/>
  <c r="AB110" i="43"/>
  <c r="AB192" i="43"/>
  <c r="E113" i="43"/>
  <c r="E195" i="43"/>
  <c r="V131" i="43"/>
  <c r="V213" i="43"/>
  <c r="W117" i="43"/>
  <c r="W199" i="43"/>
  <c r="I103" i="43"/>
  <c r="I185" i="43"/>
  <c r="AA110" i="43"/>
  <c r="AA192" i="43"/>
  <c r="G113" i="43"/>
  <c r="G195" i="43"/>
  <c r="Y137" i="43"/>
  <c r="Y219" i="43"/>
  <c r="X134" i="43"/>
  <c r="X216" i="43"/>
  <c r="E124" i="43"/>
  <c r="E206" i="43"/>
  <c r="L112" i="43"/>
  <c r="L194" i="43"/>
  <c r="E99" i="43"/>
  <c r="E181" i="43"/>
  <c r="AC106" i="43"/>
  <c r="AC188" i="43"/>
  <c r="AA105" i="43"/>
  <c r="AA187" i="43"/>
  <c r="AC94" i="43"/>
  <c r="AC176" i="43"/>
  <c r="W97" i="43"/>
  <c r="W179" i="43"/>
  <c r="AB115" i="43"/>
  <c r="AB197" i="43"/>
  <c r="R117" i="43"/>
  <c r="R199" i="43"/>
  <c r="Y103" i="43"/>
  <c r="Y185" i="43"/>
  <c r="W110" i="43"/>
  <c r="W192" i="43"/>
  <c r="AB113" i="43"/>
  <c r="AB195" i="43"/>
  <c r="G170" i="43"/>
  <c r="G252" i="43"/>
  <c r="R170" i="43"/>
  <c r="R252" i="43"/>
  <c r="K144" i="43"/>
  <c r="K226" i="43"/>
  <c r="L161" i="43"/>
  <c r="L243" i="43"/>
  <c r="X152" i="43"/>
  <c r="X234" i="43"/>
  <c r="I160" i="43"/>
  <c r="I242" i="43"/>
  <c r="S169" i="43"/>
  <c r="S251" i="43"/>
  <c r="AD160" i="43"/>
  <c r="AD242" i="43"/>
  <c r="V153" i="43"/>
  <c r="V235" i="43"/>
  <c r="N157" i="43"/>
  <c r="N239" i="43"/>
  <c r="I155" i="43"/>
  <c r="I237" i="43"/>
  <c r="F167" i="43"/>
  <c r="F249" i="43"/>
  <c r="O147" i="43"/>
  <c r="O229" i="43"/>
  <c r="E161" i="43"/>
  <c r="E243" i="43"/>
  <c r="Y160" i="43"/>
  <c r="Y242" i="43"/>
  <c r="U154" i="43"/>
  <c r="U236" i="43"/>
  <c r="F143" i="43"/>
  <c r="F225" i="43"/>
  <c r="X149" i="43"/>
  <c r="X231" i="43"/>
  <c r="S142" i="43"/>
  <c r="S224" i="43"/>
  <c r="L162" i="43"/>
  <c r="L244" i="43"/>
  <c r="P143" i="43"/>
  <c r="P225" i="43"/>
  <c r="G167" i="43"/>
  <c r="G249" i="43"/>
  <c r="R155" i="43"/>
  <c r="R237" i="43"/>
  <c r="E162" i="43"/>
  <c r="E244" i="43"/>
  <c r="Z154" i="43"/>
  <c r="Z236" i="43"/>
  <c r="AA141" i="43"/>
  <c r="AA223" i="43"/>
  <c r="I156" i="43"/>
  <c r="I238" i="43"/>
  <c r="M145" i="43"/>
  <c r="M227" i="43"/>
  <c r="V162" i="43"/>
  <c r="V244" i="43"/>
  <c r="G160" i="43"/>
  <c r="G242" i="43"/>
  <c r="X147" i="43"/>
  <c r="X229" i="43"/>
  <c r="Q164" i="43"/>
  <c r="Q246" i="43"/>
  <c r="AA169" i="43"/>
  <c r="AA251" i="43"/>
  <c r="O170" i="43"/>
  <c r="O252" i="43"/>
  <c r="W158" i="43"/>
  <c r="W240" i="43"/>
  <c r="Q149" i="43"/>
  <c r="Q231" i="43"/>
  <c r="AE145" i="43"/>
  <c r="AE227" i="43"/>
  <c r="Q154" i="43"/>
  <c r="Q236" i="43"/>
  <c r="R154" i="43"/>
  <c r="R236" i="43"/>
  <c r="F156" i="43"/>
  <c r="F238" i="43"/>
  <c r="L155" i="43"/>
  <c r="L237" i="43"/>
  <c r="AB160" i="43"/>
  <c r="AB242" i="43"/>
  <c r="Y157" i="43"/>
  <c r="Y239" i="43"/>
  <c r="H141" i="43"/>
  <c r="H223" i="43"/>
  <c r="N159" i="43"/>
  <c r="N241" i="43"/>
  <c r="U146" i="43"/>
  <c r="U228" i="43"/>
  <c r="M158" i="43"/>
  <c r="M240" i="43"/>
  <c r="K147" i="43"/>
  <c r="K229" i="43"/>
  <c r="Z163" i="43"/>
  <c r="Z245" i="43"/>
  <c r="H159" i="43"/>
  <c r="H241" i="43"/>
  <c r="Z155" i="43"/>
  <c r="Z237" i="43"/>
  <c r="E146" i="43"/>
  <c r="E228" i="43"/>
  <c r="T115" i="43"/>
  <c r="T197" i="43"/>
  <c r="Z96" i="43"/>
  <c r="Z178" i="43"/>
  <c r="L119" i="43"/>
  <c r="L201" i="43"/>
  <c r="AD114" i="43"/>
  <c r="AD196" i="43"/>
  <c r="S139" i="43"/>
  <c r="S221" i="43"/>
  <c r="S105" i="43"/>
  <c r="S187" i="43"/>
  <c r="U111" i="43"/>
  <c r="U193" i="43"/>
  <c r="T99" i="43"/>
  <c r="T181" i="43"/>
  <c r="M128" i="43"/>
  <c r="M210" i="43"/>
  <c r="N127" i="43"/>
  <c r="N209" i="43"/>
  <c r="Z121" i="43"/>
  <c r="Z203" i="43"/>
  <c r="T106" i="43"/>
  <c r="T188" i="43"/>
  <c r="N139" i="43"/>
  <c r="N221" i="43"/>
  <c r="I114" i="43"/>
  <c r="I196" i="43"/>
  <c r="M107" i="43"/>
  <c r="M189" i="43"/>
  <c r="N123" i="43"/>
  <c r="N205" i="43"/>
  <c r="T112" i="43"/>
  <c r="T194" i="43"/>
  <c r="M140" i="43"/>
  <c r="M222" i="43"/>
  <c r="L120" i="43"/>
  <c r="L202" i="43"/>
  <c r="V110" i="43"/>
  <c r="V192" i="43"/>
  <c r="E103" i="43"/>
  <c r="E185" i="43"/>
  <c r="I107" i="43"/>
  <c r="I189" i="43"/>
  <c r="V119" i="43"/>
  <c r="V201" i="43"/>
  <c r="AE114" i="43"/>
  <c r="AE196" i="43"/>
  <c r="F92" i="43"/>
  <c r="F174" i="43"/>
  <c r="S123" i="43"/>
  <c r="S205" i="43"/>
  <c r="AF112" i="43"/>
  <c r="AF194" i="43"/>
  <c r="R136" i="43"/>
  <c r="R218" i="43"/>
  <c r="AB97" i="43"/>
  <c r="AB179" i="43"/>
  <c r="J101" i="43"/>
  <c r="J183" i="43"/>
  <c r="AB124" i="43"/>
  <c r="AB206" i="43"/>
  <c r="L132" i="43"/>
  <c r="L214" i="43"/>
  <c r="AD98" i="43"/>
  <c r="AD180" i="43"/>
  <c r="O126" i="43"/>
  <c r="O208" i="43"/>
  <c r="K121" i="43"/>
  <c r="K203" i="43"/>
  <c r="G101" i="43"/>
  <c r="G183" i="43"/>
  <c r="G94" i="43"/>
  <c r="G176" i="43"/>
  <c r="K120" i="43"/>
  <c r="K202" i="43"/>
  <c r="E132" i="43"/>
  <c r="E214" i="43"/>
  <c r="J98" i="43"/>
  <c r="J180" i="43"/>
  <c r="H131" i="43"/>
  <c r="H213" i="43"/>
  <c r="G105" i="43"/>
  <c r="G187" i="43"/>
  <c r="I112" i="43"/>
  <c r="I194" i="43"/>
  <c r="K107" i="43"/>
  <c r="K189" i="43"/>
  <c r="L136" i="43"/>
  <c r="L218" i="43"/>
  <c r="AD121" i="43"/>
  <c r="AD203" i="43"/>
  <c r="F101" i="43"/>
  <c r="F183" i="43"/>
  <c r="O124" i="43"/>
  <c r="O206" i="43"/>
  <c r="O92" i="43"/>
  <c r="O174" i="43"/>
  <c r="AB121" i="43"/>
  <c r="AB203" i="43"/>
  <c r="N136" i="43"/>
  <c r="N218" i="43"/>
  <c r="AA99" i="43"/>
  <c r="AA181" i="43"/>
  <c r="S102" i="43"/>
  <c r="S184" i="43"/>
  <c r="AE95" i="43"/>
  <c r="AE177" i="43"/>
  <c r="T121" i="43"/>
  <c r="T203" i="43"/>
  <c r="Y92" i="43"/>
  <c r="Y174" i="43"/>
  <c r="W108" i="43"/>
  <c r="W190" i="43"/>
  <c r="G104" i="43"/>
  <c r="G186" i="43"/>
  <c r="AC111" i="43"/>
  <c r="AC193" i="43"/>
  <c r="W138" i="43"/>
  <c r="W220" i="43"/>
  <c r="AE109" i="43"/>
  <c r="AE191" i="43"/>
  <c r="I102" i="43"/>
  <c r="I184" i="43"/>
  <c r="Z122" i="43"/>
  <c r="Z204" i="43"/>
  <c r="AC127" i="43"/>
  <c r="AC209" i="43"/>
  <c r="J123" i="43"/>
  <c r="J205" i="43"/>
  <c r="L110" i="43"/>
  <c r="L192" i="43"/>
  <c r="AA113" i="43"/>
  <c r="AA195" i="43"/>
  <c r="J132" i="43"/>
  <c r="J214" i="43"/>
  <c r="AA133" i="43"/>
  <c r="AA215" i="43"/>
  <c r="P119" i="43"/>
  <c r="P201" i="43"/>
  <c r="I126" i="43"/>
  <c r="I208" i="43"/>
  <c r="T129" i="43"/>
  <c r="T211" i="43"/>
  <c r="U137" i="43"/>
  <c r="U219" i="43"/>
  <c r="N105" i="43"/>
  <c r="N187" i="43"/>
  <c r="G125" i="43"/>
  <c r="G207" i="43"/>
  <c r="AC128" i="43"/>
  <c r="AC210" i="43"/>
  <c r="N115" i="43"/>
  <c r="N197" i="43"/>
  <c r="U101" i="43"/>
  <c r="U183" i="43"/>
  <c r="Y123" i="43"/>
  <c r="Y205" i="43"/>
  <c r="L94" i="43"/>
  <c r="L176" i="43"/>
  <c r="Z97" i="43"/>
  <c r="Z179" i="43"/>
  <c r="AB131" i="43"/>
  <c r="AB213" i="43"/>
  <c r="AF117" i="43"/>
  <c r="AF199" i="43"/>
  <c r="P103" i="43"/>
  <c r="P185" i="43"/>
  <c r="F110" i="43"/>
  <c r="F192" i="43"/>
  <c r="Z113" i="43"/>
  <c r="Z195" i="43"/>
  <c r="H157" i="43"/>
  <c r="H239" i="43"/>
  <c r="S160" i="43"/>
  <c r="S242" i="43"/>
  <c r="J168" i="43"/>
  <c r="J250" i="43"/>
  <c r="AF151" i="43"/>
  <c r="AF233" i="43"/>
  <c r="Y158" i="43"/>
  <c r="Y240" i="43"/>
  <c r="K141" i="43"/>
  <c r="K223" i="43"/>
  <c r="S151" i="43"/>
  <c r="S233" i="43"/>
  <c r="AB141" i="43"/>
  <c r="AB223" i="43"/>
  <c r="R169" i="43"/>
  <c r="R251" i="43"/>
  <c r="J162" i="43"/>
  <c r="J244" i="43"/>
  <c r="L150" i="43"/>
  <c r="L232" i="43"/>
  <c r="AC167" i="43"/>
  <c r="AC249" i="43"/>
  <c r="AB154" i="43"/>
  <c r="AB236" i="43"/>
  <c r="U144" i="43"/>
  <c r="U226" i="43"/>
  <c r="N144" i="43"/>
  <c r="N226" i="43"/>
  <c r="AA155" i="43"/>
  <c r="AA237" i="43"/>
  <c r="I157" i="43"/>
  <c r="I239" i="43"/>
  <c r="I164" i="43"/>
  <c r="I246" i="43"/>
  <c r="H153" i="43"/>
  <c r="H235" i="43"/>
  <c r="T168" i="43"/>
  <c r="T250" i="43"/>
  <c r="AD152" i="43"/>
  <c r="AD234" i="43"/>
  <c r="V168" i="43"/>
  <c r="V250" i="43"/>
  <c r="I150" i="43"/>
  <c r="I232" i="43"/>
  <c r="J143" i="43"/>
  <c r="J225" i="43"/>
  <c r="M153" i="43"/>
  <c r="M235" i="43"/>
  <c r="AE167" i="43"/>
  <c r="AE249" i="43"/>
  <c r="Z164" i="43"/>
  <c r="Z246" i="43"/>
  <c r="P145" i="43"/>
  <c r="P227" i="43"/>
  <c r="R143" i="43"/>
  <c r="R225" i="43"/>
  <c r="M144" i="43"/>
  <c r="M226" i="43"/>
  <c r="AB159" i="43"/>
  <c r="AB241" i="43"/>
  <c r="P167" i="43"/>
  <c r="P249" i="43"/>
  <c r="Q162" i="43"/>
  <c r="Q244" i="43"/>
  <c r="W166" i="43"/>
  <c r="W248" i="43"/>
  <c r="K156" i="43"/>
  <c r="K238" i="43"/>
  <c r="U158" i="43"/>
  <c r="U240" i="43"/>
  <c r="V143" i="43"/>
  <c r="V225" i="43"/>
  <c r="N168" i="43"/>
  <c r="N250" i="43"/>
  <c r="Z168" i="43"/>
  <c r="Z250" i="43"/>
  <c r="AF145" i="43"/>
  <c r="AF227" i="43"/>
  <c r="S150" i="43"/>
  <c r="S232" i="43"/>
  <c r="Y148" i="43"/>
  <c r="Y230" i="43"/>
  <c r="K155" i="43"/>
  <c r="K237" i="43"/>
  <c r="Z170" i="43"/>
  <c r="Z252" i="43"/>
  <c r="S158" i="43"/>
  <c r="S240" i="43"/>
  <c r="AA160" i="43"/>
  <c r="AA242" i="43"/>
  <c r="L147" i="43"/>
  <c r="L229" i="43"/>
  <c r="K146" i="43"/>
  <c r="K228" i="43"/>
  <c r="J158" i="43"/>
  <c r="J240" i="43"/>
  <c r="AE170" i="43"/>
  <c r="AE252" i="43"/>
  <c r="R145" i="43"/>
  <c r="R227" i="43"/>
  <c r="L142" i="43"/>
  <c r="L224" i="43"/>
  <c r="L139" i="43"/>
  <c r="L221" i="43"/>
  <c r="AB116" i="43"/>
  <c r="AB198" i="43"/>
  <c r="AB100" i="43"/>
  <c r="AB182" i="43"/>
  <c r="J135" i="43"/>
  <c r="J217" i="43"/>
  <c r="AF113" i="43"/>
  <c r="AF195" i="43"/>
  <c r="O101" i="43"/>
  <c r="O183" i="43"/>
  <c r="AA107" i="43"/>
  <c r="AA189" i="43"/>
  <c r="AB120" i="43"/>
  <c r="AB202" i="43"/>
  <c r="O110" i="43"/>
  <c r="O192" i="43"/>
  <c r="K123" i="43"/>
  <c r="K205" i="43"/>
  <c r="I115" i="43"/>
  <c r="I197" i="43"/>
  <c r="Y116" i="43"/>
  <c r="Y198" i="43"/>
  <c r="AA93" i="43"/>
  <c r="AA175" i="43"/>
  <c r="Y120" i="43"/>
  <c r="Y202" i="43"/>
  <c r="E95" i="43"/>
  <c r="E177" i="43"/>
  <c r="J110" i="43"/>
  <c r="J192" i="43"/>
  <c r="I105" i="43"/>
  <c r="I187" i="43"/>
  <c r="AF114" i="43"/>
  <c r="AF196" i="43"/>
  <c r="S92" i="43"/>
  <c r="S174" i="43"/>
  <c r="AC119" i="43"/>
  <c r="AC201" i="43"/>
  <c r="H113" i="43"/>
  <c r="H195" i="43"/>
  <c r="R103" i="43"/>
  <c r="R185" i="43"/>
  <c r="AB106" i="43"/>
  <c r="AB188" i="43"/>
  <c r="I93" i="43"/>
  <c r="I175" i="43"/>
  <c r="S120" i="43"/>
  <c r="S202" i="43"/>
  <c r="AD94" i="43"/>
  <c r="AD176" i="43"/>
  <c r="AF135" i="43"/>
  <c r="AF217" i="43"/>
  <c r="H133" i="43"/>
  <c r="H215" i="43"/>
  <c r="AF98" i="43"/>
  <c r="AF180" i="43"/>
  <c r="AA132" i="43"/>
  <c r="AA214" i="43"/>
  <c r="U105" i="43"/>
  <c r="U187" i="43"/>
  <c r="AC112" i="43"/>
  <c r="AC194" i="43"/>
  <c r="W140" i="43"/>
  <c r="W222" i="43"/>
  <c r="J100" i="43"/>
  <c r="J182" i="43"/>
  <c r="U118" i="43"/>
  <c r="U200" i="43"/>
  <c r="R139" i="43"/>
  <c r="R221" i="43"/>
  <c r="F96" i="43"/>
  <c r="F178" i="43"/>
  <c r="H93" i="43"/>
  <c r="H175" i="43"/>
  <c r="G137" i="43"/>
  <c r="G219" i="43"/>
  <c r="AF134" i="43"/>
  <c r="AF216" i="43"/>
  <c r="AC124" i="43"/>
  <c r="AC206" i="43"/>
  <c r="X112" i="43"/>
  <c r="X194" i="43"/>
  <c r="F119" i="43"/>
  <c r="F201" i="43"/>
  <c r="AC95" i="43"/>
  <c r="AC177" i="43"/>
  <c r="G136" i="43"/>
  <c r="G218" i="43"/>
  <c r="G107" i="43"/>
  <c r="G189" i="43"/>
  <c r="E120" i="43"/>
  <c r="E202" i="43"/>
  <c r="N104" i="43"/>
  <c r="N186" i="43"/>
  <c r="H95" i="43"/>
  <c r="H177" i="43"/>
  <c r="AC115" i="43"/>
  <c r="AC197" i="43"/>
  <c r="AD101" i="43"/>
  <c r="AD183" i="43"/>
  <c r="K103" i="43"/>
  <c r="K185" i="43"/>
  <c r="P110" i="43"/>
  <c r="P192" i="43"/>
  <c r="AE113" i="43"/>
  <c r="AE195" i="43"/>
  <c r="N131" i="43"/>
  <c r="N213" i="43"/>
  <c r="T117" i="43"/>
  <c r="T199" i="43"/>
  <c r="G103" i="43"/>
  <c r="G185" i="43"/>
  <c r="F126" i="43"/>
  <c r="F208" i="43"/>
  <c r="M129" i="43"/>
  <c r="M211" i="43"/>
  <c r="M132" i="43"/>
  <c r="M214" i="43"/>
  <c r="T120" i="43"/>
  <c r="T202" i="43"/>
  <c r="V135" i="43"/>
  <c r="V217" i="43"/>
  <c r="P95" i="43"/>
  <c r="P177" i="43"/>
  <c r="Z142" i="43"/>
  <c r="Z224" i="43"/>
  <c r="Z143" i="43"/>
  <c r="Z225" i="43"/>
  <c r="G145" i="43"/>
  <c r="G227" i="43"/>
  <c r="X143" i="43"/>
  <c r="X225" i="43"/>
  <c r="O156" i="43"/>
  <c r="O238" i="43"/>
  <c r="Q170" i="43"/>
  <c r="Q252" i="43"/>
  <c r="J144" i="43"/>
  <c r="J226" i="43"/>
  <c r="S154" i="43"/>
  <c r="S236" i="43"/>
  <c r="AF144" i="43"/>
  <c r="AF226" i="43"/>
  <c r="Y142" i="43"/>
  <c r="Y224" i="43"/>
  <c r="AD155" i="43"/>
  <c r="AD237" i="43"/>
  <c r="AE156" i="43"/>
  <c r="AE238" i="43"/>
  <c r="M143" i="43"/>
  <c r="M225" i="43"/>
  <c r="X150" i="43"/>
  <c r="X232" i="43"/>
  <c r="AF162" i="43"/>
  <c r="AF244" i="43"/>
  <c r="U160" i="43"/>
  <c r="U242" i="43"/>
  <c r="O165" i="43"/>
  <c r="O247" i="43"/>
  <c r="N151" i="43"/>
  <c r="N233" i="43"/>
  <c r="Q165" i="43"/>
  <c r="Q247" i="43"/>
  <c r="P144" i="43"/>
  <c r="P226" i="43"/>
  <c r="Y162" i="43"/>
  <c r="Y244" i="43"/>
  <c r="X156" i="43"/>
  <c r="X238" i="43"/>
  <c r="I145" i="43"/>
  <c r="I227" i="43"/>
  <c r="Z156" i="43"/>
  <c r="Z238" i="43"/>
  <c r="P168" i="43"/>
  <c r="P250" i="43"/>
  <c r="AD141" i="43"/>
  <c r="AD223" i="43"/>
  <c r="T166" i="43"/>
  <c r="T248" i="43"/>
  <c r="Q161" i="43"/>
  <c r="Q243" i="43"/>
  <c r="AF160" i="43"/>
  <c r="AF242" i="43"/>
  <c r="AA168" i="43"/>
  <c r="AA250" i="43"/>
  <c r="S167" i="43"/>
  <c r="S249" i="43"/>
  <c r="AA150" i="43"/>
  <c r="AA232" i="43"/>
  <c r="E144" i="43"/>
  <c r="E226" i="43"/>
  <c r="Q163" i="43"/>
  <c r="Q245" i="43"/>
  <c r="F161" i="43"/>
  <c r="F243" i="43"/>
  <c r="W146" i="43"/>
  <c r="W228" i="43"/>
  <c r="T158" i="43"/>
  <c r="T240" i="43"/>
  <c r="L160" i="43"/>
  <c r="L242" i="43"/>
  <c r="G156" i="43"/>
  <c r="G238" i="43"/>
  <c r="K142" i="43"/>
  <c r="K224" i="43"/>
  <c r="K160" i="43"/>
  <c r="K242" i="43"/>
  <c r="AE142" i="43"/>
  <c r="AE224" i="43"/>
  <c r="P162" i="43"/>
  <c r="P244" i="43"/>
  <c r="AD142" i="43"/>
  <c r="AD224" i="43"/>
  <c r="T163" i="43"/>
  <c r="T245" i="43"/>
  <c r="AE155" i="43"/>
  <c r="AE237" i="43"/>
  <c r="AD163" i="43"/>
  <c r="AD245" i="43"/>
  <c r="R146" i="43"/>
  <c r="R228" i="43"/>
  <c r="J150" i="43"/>
  <c r="J232" i="43"/>
  <c r="J146" i="43"/>
  <c r="J228" i="43"/>
  <c r="Z159" i="43"/>
  <c r="Z241" i="43"/>
  <c r="L170" i="43"/>
  <c r="L252" i="43"/>
  <c r="L158" i="43"/>
  <c r="L240" i="43"/>
  <c r="AF123" i="43"/>
  <c r="AF205" i="43"/>
  <c r="O115" i="43"/>
  <c r="O197" i="43"/>
  <c r="AF132" i="43"/>
  <c r="AF214" i="43"/>
  <c r="T137" i="43"/>
  <c r="T219" i="43"/>
  <c r="AA118" i="43"/>
  <c r="AA200" i="43"/>
  <c r="N116" i="43"/>
  <c r="N198" i="43"/>
  <c r="L116" i="43"/>
  <c r="L198" i="43"/>
  <c r="Q105" i="43"/>
  <c r="Q187" i="43"/>
  <c r="S137" i="43"/>
  <c r="S219" i="43"/>
  <c r="AE128" i="43"/>
  <c r="AE210" i="43"/>
  <c r="N93" i="43"/>
  <c r="N175" i="43"/>
  <c r="P120" i="43"/>
  <c r="P202" i="43"/>
  <c r="X110" i="43"/>
  <c r="X192" i="43"/>
  <c r="F116" i="43"/>
  <c r="F198" i="43"/>
  <c r="AA137" i="43"/>
  <c r="AA219" i="43"/>
  <c r="AA104" i="43"/>
  <c r="AA186" i="43"/>
  <c r="J129" i="43"/>
  <c r="J211" i="43"/>
  <c r="P131" i="43"/>
  <c r="P213" i="43"/>
  <c r="AE134" i="43"/>
  <c r="AE216" i="43"/>
  <c r="O127" i="43"/>
  <c r="O209" i="43"/>
  <c r="AA114" i="43"/>
  <c r="AA196" i="43"/>
  <c r="R124" i="43"/>
  <c r="R206" i="43"/>
  <c r="AD124" i="43"/>
  <c r="AD206" i="43"/>
  <c r="H136" i="43"/>
  <c r="H218" i="43"/>
  <c r="L137" i="43"/>
  <c r="L219" i="43"/>
  <c r="W104" i="43"/>
  <c r="W186" i="43"/>
  <c r="S129" i="43"/>
  <c r="S211" i="43"/>
  <c r="H102" i="43"/>
  <c r="H184" i="43"/>
  <c r="AB135" i="43"/>
  <c r="AB217" i="43"/>
  <c r="K108" i="43"/>
  <c r="K190" i="43"/>
  <c r="K126" i="43"/>
  <c r="K208" i="43"/>
  <c r="T139" i="43"/>
  <c r="T221" i="43"/>
  <c r="R92" i="43"/>
  <c r="R174" i="43"/>
  <c r="V136" i="43"/>
  <c r="V218" i="43"/>
  <c r="P93" i="43"/>
  <c r="P175" i="43"/>
  <c r="R108" i="43"/>
  <c r="R190" i="43"/>
  <c r="K111" i="43"/>
  <c r="K193" i="43"/>
  <c r="O113" i="43"/>
  <c r="O195" i="43"/>
  <c r="K135" i="43"/>
  <c r="K217" i="43"/>
  <c r="N130" i="43"/>
  <c r="N212" i="43"/>
  <c r="Y109" i="43"/>
  <c r="Y191" i="43"/>
  <c r="P135" i="43"/>
  <c r="P217" i="43"/>
  <c r="N129" i="43"/>
  <c r="N211" i="43"/>
  <c r="W124" i="43"/>
  <c r="W206" i="43"/>
  <c r="L108" i="43"/>
  <c r="L190" i="43"/>
  <c r="AE99" i="43"/>
  <c r="AE181" i="43"/>
  <c r="J108" i="43"/>
  <c r="J190" i="43"/>
  <c r="I110" i="43"/>
  <c r="I192" i="43"/>
  <c r="U94" i="43"/>
  <c r="U176" i="43"/>
  <c r="S134" i="43"/>
  <c r="S216" i="43"/>
  <c r="T114" i="43"/>
  <c r="T196" i="43"/>
  <c r="J107" i="43"/>
  <c r="J189" i="43"/>
  <c r="W123" i="43"/>
  <c r="W205" i="43"/>
  <c r="T128" i="43"/>
  <c r="T210" i="43"/>
  <c r="Q140" i="43"/>
  <c r="Q222" i="43"/>
  <c r="O137" i="43"/>
  <c r="O219" i="43"/>
  <c r="P134" i="43"/>
  <c r="P216" i="43"/>
  <c r="M124" i="43"/>
  <c r="M206" i="43"/>
  <c r="AE112" i="43"/>
  <c r="AE194" i="43"/>
  <c r="O93" i="43"/>
  <c r="O175" i="43"/>
  <c r="K137" i="43"/>
  <c r="K219" i="43"/>
  <c r="L134" i="43"/>
  <c r="L216" i="43"/>
  <c r="Y124" i="43"/>
  <c r="Y206" i="43"/>
  <c r="H112" i="43"/>
  <c r="H194" i="43"/>
  <c r="M119" i="43"/>
  <c r="M201" i="43"/>
  <c r="X95" i="43"/>
  <c r="X177" i="43"/>
  <c r="V121" i="43"/>
  <c r="V203" i="43"/>
  <c r="G92" i="43"/>
  <c r="G174" i="43"/>
  <c r="H108" i="43"/>
  <c r="H190" i="43"/>
  <c r="AE104" i="43"/>
  <c r="AE186" i="43"/>
  <c r="AB111" i="43"/>
  <c r="AB193" i="43"/>
  <c r="L131" i="43"/>
  <c r="L213" i="43"/>
  <c r="S117" i="43"/>
  <c r="S199" i="43"/>
  <c r="AA103" i="43"/>
  <c r="AA185" i="43"/>
  <c r="G110" i="43"/>
  <c r="G192" i="43"/>
  <c r="V113" i="43"/>
  <c r="V195" i="43"/>
  <c r="F132" i="43"/>
  <c r="F214" i="43"/>
  <c r="Y133" i="43"/>
  <c r="Y215" i="43"/>
  <c r="G119" i="43"/>
  <c r="G201" i="43"/>
  <c r="AC126" i="43"/>
  <c r="AC208" i="43"/>
  <c r="I129" i="43"/>
  <c r="I211" i="43"/>
  <c r="AD107" i="43"/>
  <c r="AD189" i="43"/>
  <c r="Z108" i="43"/>
  <c r="Z190" i="43"/>
  <c r="O104" i="43"/>
  <c r="O186" i="43"/>
  <c r="Y111" i="43"/>
  <c r="Y193" i="43"/>
  <c r="E167" i="43"/>
  <c r="E249" i="43"/>
  <c r="AA151" i="43"/>
  <c r="AA233" i="43"/>
  <c r="Y163" i="43"/>
  <c r="Y245" i="43"/>
  <c r="H143" i="43"/>
  <c r="H225" i="43"/>
  <c r="R141" i="43"/>
  <c r="R223" i="43"/>
  <c r="X163" i="43"/>
  <c r="X245" i="43"/>
  <c r="O167" i="43"/>
  <c r="O249" i="43"/>
  <c r="AA170" i="43"/>
  <c r="AA252" i="43"/>
  <c r="N167" i="43"/>
  <c r="N249" i="43"/>
  <c r="M162" i="43"/>
  <c r="M244" i="43"/>
  <c r="X161" i="43"/>
  <c r="X243" i="43"/>
  <c r="W149" i="43"/>
  <c r="W231" i="43"/>
  <c r="K151" i="43"/>
  <c r="K233" i="43"/>
  <c r="L148" i="43"/>
  <c r="L230" i="43"/>
  <c r="N143" i="43"/>
  <c r="N225" i="43"/>
  <c r="T161" i="43"/>
  <c r="T243" i="43"/>
  <c r="M142" i="43"/>
  <c r="M224" i="43"/>
  <c r="T145" i="43"/>
  <c r="T227" i="43"/>
  <c r="I170" i="43"/>
  <c r="I252" i="43"/>
  <c r="K143" i="43"/>
  <c r="K225" i="43"/>
  <c r="E153" i="43"/>
  <c r="E235" i="43"/>
  <c r="G161" i="43"/>
  <c r="G243" i="43"/>
  <c r="S155" i="43"/>
  <c r="S237" i="43"/>
  <c r="E149" i="43"/>
  <c r="E231" i="43"/>
  <c r="F152" i="43"/>
  <c r="F234" i="43"/>
  <c r="AB151" i="43"/>
  <c r="AB233" i="43"/>
  <c r="I166" i="43"/>
  <c r="I248" i="43"/>
  <c r="Y167" i="43"/>
  <c r="Y249" i="43"/>
  <c r="O145" i="43"/>
  <c r="O227" i="43"/>
  <c r="AE152" i="43"/>
  <c r="AE234" i="43"/>
  <c r="U169" i="43"/>
  <c r="U251" i="43"/>
  <c r="AC155" i="43"/>
  <c r="AC237" i="43"/>
  <c r="W167" i="43"/>
  <c r="W249" i="43"/>
  <c r="P152" i="43"/>
  <c r="P234" i="43"/>
  <c r="X158" i="43"/>
  <c r="X240" i="43"/>
  <c r="AF143" i="43"/>
  <c r="AF225" i="43"/>
  <c r="X148" i="43"/>
  <c r="X230" i="43"/>
  <c r="AD157" i="43"/>
  <c r="AD239" i="43"/>
  <c r="AD143" i="43"/>
  <c r="AD225" i="43"/>
  <c r="R159" i="43"/>
  <c r="R241" i="43"/>
  <c r="AB155" i="43"/>
  <c r="AB237" i="43"/>
  <c r="X170" i="43"/>
  <c r="X252" i="43"/>
  <c r="AC157" i="43"/>
  <c r="AC239" i="43"/>
  <c r="F169" i="43"/>
  <c r="F251" i="43"/>
  <c r="AB161" i="43"/>
  <c r="AB243" i="43"/>
  <c r="G155" i="43"/>
  <c r="G237" i="43"/>
  <c r="AE159" i="43"/>
  <c r="AE241" i="43"/>
  <c r="AF170" i="43"/>
  <c r="AF252" i="43"/>
  <c r="X141" i="43"/>
  <c r="X223" i="43"/>
  <c r="AE166" i="43"/>
  <c r="AE248" i="43"/>
  <c r="AF158" i="43"/>
  <c r="AF240" i="43"/>
  <c r="AB166" i="43"/>
  <c r="AB248" i="43"/>
  <c r="T146" i="43"/>
  <c r="T228" i="43"/>
  <c r="AF155" i="43"/>
  <c r="AF237" i="43"/>
  <c r="V150" i="43"/>
  <c r="V232" i="43"/>
  <c r="G154" i="43"/>
  <c r="G236" i="43"/>
  <c r="AC150" i="43"/>
  <c r="AC232" i="43"/>
  <c r="V94" i="43"/>
  <c r="V176" i="43"/>
  <c r="Q135" i="43"/>
  <c r="Q217" i="43"/>
  <c r="J116" i="43"/>
  <c r="J198" i="43"/>
  <c r="P97" i="43"/>
  <c r="P179" i="43"/>
  <c r="O95" i="43"/>
  <c r="O177" i="43"/>
  <c r="V139" i="43"/>
  <c r="V221" i="43"/>
  <c r="U123" i="43"/>
  <c r="U205" i="43"/>
  <c r="Y112" i="43"/>
  <c r="Y194" i="43"/>
  <c r="W101" i="43"/>
  <c r="W183" i="43"/>
  <c r="T125" i="43"/>
  <c r="T207" i="43"/>
  <c r="Q111" i="43"/>
  <c r="Q193" i="43"/>
  <c r="Z92" i="43"/>
  <c r="Z174" i="43"/>
  <c r="J96" i="43"/>
  <c r="J178" i="43"/>
  <c r="Q116" i="43"/>
  <c r="Q198" i="43"/>
  <c r="M136" i="43"/>
  <c r="M218" i="43"/>
  <c r="G115" i="43"/>
  <c r="G197" i="43"/>
  <c r="E130" i="43"/>
  <c r="E212" i="43"/>
  <c r="J109" i="43"/>
  <c r="J191" i="43"/>
  <c r="AD99" i="43"/>
  <c r="AD181" i="43"/>
  <c r="P125" i="43"/>
  <c r="P207" i="43"/>
  <c r="AB123" i="43"/>
  <c r="AB205" i="43"/>
  <c r="E104" i="43"/>
  <c r="E186" i="43"/>
  <c r="V109" i="43"/>
  <c r="V191" i="43"/>
  <c r="H132" i="43"/>
  <c r="H214" i="43"/>
  <c r="T126" i="43"/>
  <c r="T208" i="43"/>
  <c r="X120" i="43"/>
  <c r="X202" i="43"/>
  <c r="O121" i="43"/>
  <c r="O203" i="43"/>
  <c r="I122" i="43"/>
  <c r="I204" i="43"/>
  <c r="O168" i="43"/>
  <c r="O250" i="43"/>
  <c r="AB153" i="43"/>
  <c r="AB235" i="43"/>
  <c r="AE150" i="43"/>
  <c r="AE232" i="43"/>
  <c r="AC153" i="43"/>
  <c r="AC235" i="43"/>
  <c r="M156" i="43"/>
  <c r="M238" i="43"/>
  <c r="R144" i="43"/>
  <c r="R226" i="43"/>
  <c r="R168" i="43"/>
  <c r="R250" i="43"/>
  <c r="V141" i="43"/>
  <c r="V223" i="43"/>
  <c r="N141" i="43"/>
  <c r="N223" i="43"/>
  <c r="AF152" i="43"/>
  <c r="AF234" i="43"/>
  <c r="AE153" i="43"/>
  <c r="AE235" i="43"/>
  <c r="AD162" i="43"/>
  <c r="AD244" i="43"/>
  <c r="AA161" i="43"/>
  <c r="AA243" i="43"/>
  <c r="U162" i="43"/>
  <c r="U244" i="43"/>
  <c r="AA145" i="43"/>
  <c r="AA227" i="43"/>
  <c r="H167" i="43"/>
  <c r="H249" i="43"/>
  <c r="P150" i="43"/>
  <c r="P232" i="43"/>
  <c r="AA163" i="43"/>
  <c r="AA245" i="43"/>
  <c r="Y159" i="43"/>
  <c r="Y241" i="43"/>
  <c r="G149" i="43"/>
  <c r="G231" i="43"/>
  <c r="X99" i="43"/>
  <c r="X181" i="43"/>
  <c r="G124" i="43"/>
  <c r="G206" i="43"/>
  <c r="M111" i="43"/>
  <c r="M193" i="43"/>
  <c r="U115" i="43"/>
  <c r="U197" i="43"/>
  <c r="AE111" i="43"/>
  <c r="AE193" i="43"/>
  <c r="F124" i="43"/>
  <c r="F206" i="43"/>
  <c r="H114" i="43"/>
  <c r="H196" i="43"/>
  <c r="I92" i="43"/>
  <c r="I174" i="43"/>
  <c r="T103" i="43"/>
  <c r="T185" i="43"/>
  <c r="Q128" i="43"/>
  <c r="Q210" i="43"/>
  <c r="K92" i="43"/>
  <c r="K174" i="43"/>
  <c r="AD110" i="43"/>
  <c r="AD192" i="43"/>
  <c r="AB138" i="43"/>
  <c r="AB220" i="43"/>
  <c r="AC117" i="43"/>
  <c r="AC199" i="43"/>
  <c r="K124" i="43"/>
  <c r="K206" i="43"/>
  <c r="S127" i="43"/>
  <c r="S209" i="43"/>
  <c r="X93" i="43"/>
  <c r="X175" i="43"/>
  <c r="G134" i="43"/>
  <c r="G216" i="43"/>
  <c r="W127" i="43"/>
  <c r="W209" i="43"/>
  <c r="W114" i="43"/>
  <c r="W196" i="43"/>
  <c r="W119" i="43"/>
  <c r="W201" i="43"/>
  <c r="W98" i="43"/>
  <c r="W180" i="43"/>
  <c r="AD131" i="43"/>
  <c r="AD213" i="43"/>
  <c r="N134" i="43"/>
  <c r="N216" i="43"/>
  <c r="AB112" i="43"/>
  <c r="AB194" i="43"/>
  <c r="U131" i="43"/>
  <c r="U213" i="43"/>
  <c r="X128" i="43"/>
  <c r="X210" i="43"/>
  <c r="J136" i="43"/>
  <c r="J218" i="43"/>
  <c r="V106" i="43"/>
  <c r="V188" i="43"/>
  <c r="Q124" i="43"/>
  <c r="Q206" i="43"/>
  <c r="P115" i="43"/>
  <c r="P197" i="43"/>
  <c r="O136" i="43"/>
  <c r="O218" i="43"/>
  <c r="I99" i="43"/>
  <c r="I181" i="43"/>
  <c r="X131" i="43"/>
  <c r="X213" i="43"/>
  <c r="O134" i="43"/>
  <c r="O216" i="43"/>
  <c r="Q127" i="43"/>
  <c r="Q209" i="43"/>
  <c r="AF140" i="43"/>
  <c r="AF222" i="43"/>
  <c r="AB129" i="43"/>
  <c r="AB211" i="43"/>
  <c r="T116" i="43"/>
  <c r="T198" i="43"/>
  <c r="X100" i="43"/>
  <c r="X182" i="43"/>
  <c r="H135" i="43"/>
  <c r="H217" i="43"/>
  <c r="I113" i="43"/>
  <c r="I195" i="43"/>
  <c r="M99" i="43"/>
  <c r="M181" i="43"/>
  <c r="K106" i="43"/>
  <c r="K188" i="43"/>
  <c r="AB105" i="43"/>
  <c r="AB187" i="43"/>
  <c r="AC125" i="43"/>
  <c r="AC207" i="43"/>
  <c r="N128" i="43"/>
  <c r="N210" i="43"/>
  <c r="H115" i="43"/>
  <c r="H197" i="43"/>
  <c r="L101" i="43"/>
  <c r="L183" i="43"/>
  <c r="AE123" i="43"/>
  <c r="AE205" i="43"/>
  <c r="K94" i="43"/>
  <c r="K176" i="43"/>
  <c r="P113" i="43"/>
  <c r="P195" i="43"/>
  <c r="AA122" i="43"/>
  <c r="AA204" i="43"/>
  <c r="G127" i="43"/>
  <c r="G209" i="43"/>
  <c r="G140" i="43"/>
  <c r="G222" i="43"/>
  <c r="AF100" i="43"/>
  <c r="AF182" i="43"/>
  <c r="K118" i="43"/>
  <c r="K200" i="43"/>
  <c r="AF139" i="43"/>
  <c r="AF221" i="43"/>
  <c r="K96" i="43"/>
  <c r="K178" i="43"/>
  <c r="V132" i="43"/>
  <c r="V214" i="43"/>
  <c r="F133" i="43"/>
  <c r="F215" i="43"/>
  <c r="E135" i="43"/>
  <c r="E217" i="43"/>
  <c r="U95" i="43"/>
  <c r="U177" i="43"/>
  <c r="Y136" i="43"/>
  <c r="Y218" i="43"/>
  <c r="H107" i="43"/>
  <c r="H189" i="43"/>
  <c r="AA108" i="43"/>
  <c r="AA190" i="43"/>
  <c r="Q104" i="43"/>
  <c r="Q186" i="43"/>
  <c r="Z111" i="43"/>
  <c r="Z193" i="43"/>
  <c r="E138" i="43"/>
  <c r="E220" i="43"/>
  <c r="AA109" i="43"/>
  <c r="AA191" i="43"/>
  <c r="P102" i="43"/>
  <c r="P184" i="43"/>
  <c r="T122" i="43"/>
  <c r="T204" i="43"/>
  <c r="L127" i="43"/>
  <c r="L209" i="43"/>
  <c r="Q156" i="43"/>
  <c r="Q238" i="43"/>
  <c r="Z169" i="43"/>
  <c r="Z251" i="43"/>
  <c r="R160" i="43"/>
  <c r="R242" i="43"/>
  <c r="Q168" i="43"/>
  <c r="Q250" i="43"/>
  <c r="P160" i="43"/>
  <c r="P242" i="43"/>
  <c r="X145" i="43"/>
  <c r="X227" i="43"/>
  <c r="W143" i="43"/>
  <c r="W225" i="43"/>
  <c r="N148" i="43"/>
  <c r="N230" i="43"/>
  <c r="U143" i="43"/>
  <c r="U225" i="43"/>
  <c r="I142" i="43"/>
  <c r="I224" i="43"/>
  <c r="AB147" i="43"/>
  <c r="AB229" i="43"/>
  <c r="F159" i="43"/>
  <c r="F241" i="43"/>
  <c r="AC152" i="43"/>
  <c r="AC234" i="43"/>
  <c r="V149" i="43"/>
  <c r="V231" i="43"/>
  <c r="I152" i="43"/>
  <c r="I234" i="43"/>
  <c r="X160" i="43"/>
  <c r="X242" i="43"/>
  <c r="O143" i="43"/>
  <c r="O225" i="43"/>
  <c r="H145" i="43"/>
  <c r="H227" i="43"/>
  <c r="Z144" i="43"/>
  <c r="Z226" i="43"/>
  <c r="J152" i="43"/>
  <c r="J234" i="43"/>
  <c r="I143" i="43"/>
  <c r="I225" i="43"/>
  <c r="N169" i="43"/>
  <c r="N251" i="43"/>
  <c r="K163" i="43"/>
  <c r="K245" i="43"/>
  <c r="J148" i="43"/>
  <c r="J230" i="43"/>
  <c r="J153" i="43"/>
  <c r="J235" i="43"/>
  <c r="W147" i="43"/>
  <c r="W229" i="43"/>
  <c r="AB156" i="43"/>
  <c r="AB238" i="43"/>
  <c r="AA158" i="43"/>
  <c r="AA240" i="43"/>
  <c r="AA142" i="43"/>
  <c r="AA224" i="43"/>
  <c r="Z153" i="43"/>
  <c r="Z235" i="43"/>
  <c r="M150" i="43"/>
  <c r="M232" i="43"/>
  <c r="AD149" i="43"/>
  <c r="AD231" i="43"/>
  <c r="AE143" i="43"/>
  <c r="AE225" i="43"/>
  <c r="U170" i="43"/>
  <c r="U252" i="43"/>
  <c r="N149" i="43"/>
  <c r="N231" i="43"/>
  <c r="AC144" i="43"/>
  <c r="AC226" i="43"/>
  <c r="E166" i="43"/>
  <c r="E248" i="43"/>
  <c r="U148" i="43"/>
  <c r="U230" i="43"/>
  <c r="Q153" i="43"/>
  <c r="Q235" i="43"/>
  <c r="F142" i="43"/>
  <c r="F224" i="43"/>
  <c r="F164" i="43"/>
  <c r="F246" i="43"/>
  <c r="Q147" i="43"/>
  <c r="Q229" i="43"/>
  <c r="T169" i="43"/>
  <c r="T251" i="43"/>
  <c r="Y149" i="43"/>
  <c r="Y231" i="43"/>
  <c r="J155" i="43"/>
  <c r="J237" i="43"/>
  <c r="P149" i="43"/>
  <c r="P231" i="43"/>
  <c r="H150" i="43"/>
  <c r="H232" i="43"/>
  <c r="F163" i="43"/>
  <c r="F245" i="43"/>
  <c r="P156" i="43"/>
  <c r="P238" i="43"/>
  <c r="AE158" i="43"/>
  <c r="AE240" i="43"/>
  <c r="I147" i="43"/>
  <c r="I229" i="43"/>
  <c r="V159" i="43"/>
  <c r="V241" i="43"/>
  <c r="P159" i="43"/>
  <c r="P241" i="43"/>
  <c r="L141" i="43"/>
  <c r="L223" i="43"/>
  <c r="AD169" i="43"/>
  <c r="AD251" i="43"/>
  <c r="G157" i="43"/>
  <c r="G239" i="43"/>
  <c r="H155" i="43"/>
  <c r="H237" i="43"/>
  <c r="U156" i="43"/>
  <c r="U238" i="43"/>
  <c r="N166" i="43"/>
  <c r="N248" i="43"/>
  <c r="U166" i="43"/>
  <c r="U248" i="43"/>
  <c r="K138" i="43"/>
  <c r="K220" i="43"/>
  <c r="F114" i="43"/>
  <c r="F196" i="43"/>
  <c r="O109" i="43"/>
  <c r="O191" i="43"/>
  <c r="U107" i="43"/>
  <c r="U189" i="43"/>
  <c r="O102" i="43"/>
  <c r="O184" i="43"/>
  <c r="H101" i="43"/>
  <c r="H183" i="43"/>
  <c r="AE107" i="43"/>
  <c r="AE189" i="43"/>
  <c r="P99" i="43"/>
  <c r="P181" i="43"/>
  <c r="N121" i="43"/>
  <c r="N203" i="43"/>
  <c r="E121" i="43"/>
  <c r="E203" i="43"/>
  <c r="S118" i="43"/>
  <c r="S200" i="43"/>
  <c r="AB102" i="43"/>
  <c r="AB184" i="43"/>
  <c r="R118" i="43"/>
  <c r="R200" i="43"/>
  <c r="M127" i="43"/>
  <c r="M209" i="43"/>
  <c r="AA139" i="43"/>
  <c r="AA221" i="43"/>
  <c r="F112" i="43"/>
  <c r="F194" i="43"/>
  <c r="H118" i="43"/>
  <c r="H200" i="43"/>
  <c r="Z95" i="43"/>
  <c r="Z177" i="43"/>
  <c r="N119" i="43"/>
  <c r="N201" i="43"/>
  <c r="S106" i="43"/>
  <c r="S188" i="43"/>
  <c r="AA128" i="43"/>
  <c r="AA210" i="43"/>
  <c r="R106" i="43"/>
  <c r="R188" i="43"/>
  <c r="S97" i="43"/>
  <c r="S179" i="43"/>
  <c r="P138" i="43"/>
  <c r="P220" i="43"/>
  <c r="AB122" i="43"/>
  <c r="AB204" i="43"/>
  <c r="K119" i="43"/>
  <c r="K201" i="43"/>
  <c r="E107" i="43"/>
  <c r="E189" i="43"/>
  <c r="S111" i="43"/>
  <c r="S193" i="43"/>
  <c r="G102" i="43"/>
  <c r="G184" i="43"/>
  <c r="AC159" i="43"/>
  <c r="AC241" i="43"/>
  <c r="H168" i="43"/>
  <c r="H250" i="43"/>
  <c r="H162" i="43"/>
  <c r="H244" i="43"/>
  <c r="Z145" i="43"/>
  <c r="Z227" i="43"/>
  <c r="M152" i="43"/>
  <c r="M234" i="43"/>
  <c r="M159" i="43"/>
  <c r="M241" i="43"/>
  <c r="AB142" i="43"/>
  <c r="AB224" i="43"/>
  <c r="F148" i="43"/>
  <c r="F230" i="43"/>
  <c r="T142" i="43"/>
  <c r="T224" i="43"/>
  <c r="Q148" i="43"/>
  <c r="Q230" i="43"/>
  <c r="AE144" i="43"/>
  <c r="AE226" i="43"/>
  <c r="M154" i="43"/>
  <c r="M236" i="43"/>
  <c r="W150" i="43"/>
  <c r="W232" i="43"/>
  <c r="P148" i="43"/>
  <c r="P230" i="43"/>
  <c r="W163" i="43"/>
  <c r="W245" i="43"/>
  <c r="Z98" i="43"/>
  <c r="Z180" i="43"/>
  <c r="T136" i="43"/>
  <c r="T218" i="43"/>
  <c r="AC93" i="43"/>
  <c r="AC175" i="43"/>
  <c r="P128" i="43"/>
  <c r="P210" i="43"/>
  <c r="AA120" i="43"/>
  <c r="AA202" i="43"/>
  <c r="Y118" i="43"/>
  <c r="Y200" i="43"/>
  <c r="P101" i="43"/>
  <c r="P183" i="43"/>
  <c r="Z114" i="43"/>
  <c r="Z196" i="43"/>
  <c r="H92" i="43"/>
  <c r="H174" i="43"/>
  <c r="S116" i="43"/>
  <c r="S198" i="43"/>
  <c r="W103" i="43"/>
  <c r="W185" i="43"/>
  <c r="N132" i="43"/>
  <c r="N214" i="43"/>
  <c r="J95" i="43"/>
  <c r="J177" i="43"/>
  <c r="M120" i="43"/>
  <c r="M202" i="43"/>
  <c r="R140" i="43"/>
  <c r="R222" i="43"/>
  <c r="E126" i="43"/>
  <c r="E208" i="43"/>
  <c r="AC129" i="43"/>
  <c r="AC211" i="43"/>
  <c r="AD130" i="43"/>
  <c r="AD212" i="43"/>
  <c r="Y98" i="43"/>
  <c r="Y180" i="43"/>
  <c r="J131" i="43"/>
  <c r="J213" i="43"/>
  <c r="E134" i="43"/>
  <c r="E216" i="43"/>
  <c r="AF127" i="43"/>
  <c r="AF209" i="43"/>
  <c r="U138" i="43"/>
  <c r="U220" i="43"/>
  <c r="Y117" i="43"/>
  <c r="Y199" i="43"/>
  <c r="L125" i="43"/>
  <c r="L207" i="43"/>
  <c r="F130" i="43"/>
  <c r="F212" i="43"/>
  <c r="AC109" i="43"/>
  <c r="AC191" i="43"/>
  <c r="X119" i="43"/>
  <c r="X201" i="43"/>
  <c r="H97" i="43"/>
  <c r="H179" i="43"/>
  <c r="M117" i="43"/>
  <c r="M199" i="43"/>
  <c r="W136" i="43"/>
  <c r="W218" i="43"/>
  <c r="V111" i="43"/>
  <c r="V193" i="43"/>
  <c r="I140" i="43"/>
  <c r="I222" i="43"/>
  <c r="V133" i="43"/>
  <c r="V215" i="43"/>
  <c r="J125" i="43"/>
  <c r="J207" i="43"/>
  <c r="Y107" i="43"/>
  <c r="Y189" i="43"/>
  <c r="J128" i="43"/>
  <c r="J210" i="43"/>
  <c r="O131" i="43"/>
  <c r="O213" i="43"/>
  <c r="L105" i="43"/>
  <c r="L187" i="43"/>
  <c r="AD96" i="43"/>
  <c r="AD178" i="43"/>
  <c r="AF121" i="43"/>
  <c r="AF203" i="43"/>
  <c r="S125" i="43"/>
  <c r="S207" i="43"/>
  <c r="P98" i="43"/>
  <c r="P180" i="43"/>
  <c r="Y132" i="43"/>
  <c r="Y214" i="43"/>
  <c r="H105" i="43"/>
  <c r="H187" i="43"/>
  <c r="G128" i="43"/>
  <c r="G210" i="43"/>
  <c r="K100" i="43"/>
  <c r="K182" i="43"/>
  <c r="AC116" i="43"/>
  <c r="AC198" i="43"/>
  <c r="Q136" i="43"/>
  <c r="Q218" i="43"/>
  <c r="Y101" i="43"/>
  <c r="Y183" i="43"/>
  <c r="AE125" i="43"/>
  <c r="AE207" i="43"/>
  <c r="N109" i="43"/>
  <c r="N191" i="43"/>
  <c r="U93" i="43"/>
  <c r="U175" i="43"/>
  <c r="I98" i="43"/>
  <c r="I180" i="43"/>
  <c r="T132" i="43"/>
  <c r="T214" i="43"/>
  <c r="V105" i="43"/>
  <c r="V187" i="43"/>
  <c r="L96" i="43"/>
  <c r="L178" i="43"/>
  <c r="K132" i="43"/>
  <c r="K214" i="43"/>
  <c r="Q114" i="43"/>
  <c r="Q196" i="43"/>
  <c r="AD116" i="43"/>
  <c r="AD198" i="43"/>
  <c r="R137" i="43"/>
  <c r="R219" i="43"/>
  <c r="H104" i="43"/>
  <c r="H186" i="43"/>
  <c r="R114" i="43"/>
  <c r="R196" i="43"/>
  <c r="X115" i="43"/>
  <c r="X197" i="43"/>
  <c r="T101" i="43"/>
  <c r="T183" i="43"/>
  <c r="P123" i="43"/>
  <c r="P205" i="43"/>
  <c r="F94" i="43"/>
  <c r="F176" i="43"/>
  <c r="M97" i="43"/>
  <c r="M179" i="43"/>
  <c r="K131" i="43"/>
  <c r="K213" i="43"/>
  <c r="J117" i="43"/>
  <c r="J199" i="43"/>
  <c r="O103" i="43"/>
  <c r="O185" i="43"/>
  <c r="AC110" i="43"/>
  <c r="AC192" i="43"/>
  <c r="L113" i="43"/>
  <c r="L195" i="43"/>
  <c r="E122" i="43"/>
  <c r="E204" i="43"/>
  <c r="O96" i="43"/>
  <c r="O178" i="43"/>
  <c r="X140" i="43"/>
  <c r="X222" i="43"/>
  <c r="O100" i="43"/>
  <c r="O182" i="43"/>
  <c r="W118" i="43"/>
  <c r="W200" i="43"/>
  <c r="J139" i="43"/>
  <c r="J221" i="43"/>
  <c r="AE96" i="43"/>
  <c r="AE178" i="43"/>
  <c r="F107" i="43"/>
  <c r="F189" i="43"/>
  <c r="F120" i="43"/>
  <c r="F202" i="43"/>
  <c r="T104" i="43"/>
  <c r="T186" i="43"/>
  <c r="N111" i="43"/>
  <c r="N193" i="43"/>
  <c r="P121" i="43"/>
  <c r="P203" i="43"/>
  <c r="AE92" i="43"/>
  <c r="AE174" i="43"/>
  <c r="M108" i="43"/>
  <c r="M190" i="43"/>
  <c r="I104" i="43"/>
  <c r="I186" i="43"/>
  <c r="V127" i="43"/>
  <c r="V209" i="43"/>
  <c r="Z138" i="43"/>
  <c r="Z220" i="43"/>
  <c r="U109" i="43"/>
  <c r="U191" i="43"/>
  <c r="AD118" i="43"/>
  <c r="AD200" i="43"/>
  <c r="Z139" i="43"/>
  <c r="Z221" i="43"/>
  <c r="AA96" i="43"/>
  <c r="AA178" i="43"/>
  <c r="J145" i="43"/>
  <c r="J227" i="43"/>
  <c r="AE165" i="43"/>
  <c r="AE247" i="43"/>
  <c r="W160" i="43"/>
  <c r="W242" i="43"/>
  <c r="W152" i="43"/>
  <c r="W234" i="43"/>
  <c r="K157" i="43"/>
  <c r="K239" i="43"/>
  <c r="S164" i="43"/>
  <c r="S246" i="43"/>
  <c r="Y143" i="43"/>
  <c r="Y225" i="43"/>
  <c r="F145" i="43"/>
  <c r="F227" i="43"/>
  <c r="G143" i="43"/>
  <c r="G225" i="43"/>
  <c r="O162" i="43"/>
  <c r="O244" i="43"/>
  <c r="M148" i="43"/>
  <c r="M230" i="43"/>
  <c r="W157" i="43"/>
  <c r="W239" i="43"/>
  <c r="P165" i="43"/>
  <c r="P247" i="43"/>
  <c r="X154" i="43"/>
  <c r="X236" i="43"/>
  <c r="K152" i="43"/>
  <c r="K234" i="43"/>
  <c r="U167" i="43"/>
  <c r="U249" i="43"/>
  <c r="T167" i="43"/>
  <c r="T249" i="43"/>
  <c r="N163" i="43"/>
  <c r="N245" i="43"/>
  <c r="AC143" i="43"/>
  <c r="AC225" i="43"/>
  <c r="J165" i="43"/>
  <c r="J247" i="43"/>
  <c r="AF165" i="43"/>
  <c r="AF247" i="43"/>
  <c r="X146" i="43"/>
  <c r="X228" i="43"/>
  <c r="E141" i="43"/>
  <c r="E223" i="43"/>
  <c r="G164" i="43"/>
  <c r="G246" i="43"/>
  <c r="R153" i="43"/>
  <c r="R235" i="43"/>
  <c r="AE148" i="43"/>
  <c r="AE230" i="43"/>
  <c r="W164" i="43"/>
  <c r="W246" i="43"/>
  <c r="AF154" i="43"/>
  <c r="AF236" i="43"/>
  <c r="H164" i="43"/>
  <c r="H246" i="43"/>
  <c r="J169" i="43"/>
  <c r="J251" i="43"/>
  <c r="S141" i="43"/>
  <c r="S223" i="43"/>
  <c r="AA156" i="43"/>
  <c r="AA238" i="43"/>
  <c r="F151" i="43"/>
  <c r="F233" i="43"/>
  <c r="J159" i="43"/>
  <c r="J241" i="43"/>
  <c r="Z146" i="43"/>
  <c r="Z228" i="43"/>
  <c r="AE168" i="43"/>
  <c r="AE250" i="43"/>
  <c r="M164" i="43"/>
  <c r="M246" i="43"/>
  <c r="AC145" i="43"/>
  <c r="AC227" i="43"/>
  <c r="J164" i="43"/>
  <c r="J246" i="43"/>
  <c r="J163" i="43"/>
  <c r="J245" i="43"/>
  <c r="J160" i="43"/>
  <c r="J242" i="43"/>
  <c r="V170" i="43"/>
  <c r="V252" i="43"/>
  <c r="AA165" i="43"/>
  <c r="AA247" i="43"/>
  <c r="P163" i="43"/>
  <c r="P245" i="43"/>
  <c r="K150" i="43"/>
  <c r="K232" i="43"/>
  <c r="S147" i="43"/>
  <c r="S229" i="43"/>
  <c r="K149" i="43"/>
  <c r="K231" i="43"/>
  <c r="AA159" i="43"/>
  <c r="AA241" i="43"/>
  <c r="O142" i="43"/>
  <c r="O224" i="43"/>
  <c r="F158" i="43"/>
  <c r="F240" i="43"/>
  <c r="AD166" i="43"/>
  <c r="AD248" i="43"/>
  <c r="AC158" i="43"/>
  <c r="AC240" i="43"/>
  <c r="AF146" i="43"/>
  <c r="AF228" i="43"/>
  <c r="G141" i="43"/>
  <c r="G223" i="43"/>
  <c r="AB144" i="43"/>
  <c r="AB226" i="43"/>
  <c r="N153" i="43"/>
  <c r="N235" i="43"/>
  <c r="T159" i="43"/>
  <c r="T241" i="43"/>
  <c r="L166" i="43"/>
  <c r="L248" i="43"/>
  <c r="H166" i="43"/>
  <c r="H248" i="43"/>
  <c r="F166" i="43"/>
  <c r="F248" i="43"/>
  <c r="E101" i="43"/>
  <c r="E183" i="43"/>
  <c r="N133" i="43"/>
  <c r="N215" i="43"/>
  <c r="AF125" i="43"/>
  <c r="AF207" i="43"/>
  <c r="L115" i="43"/>
  <c r="L197" i="43"/>
  <c r="S121" i="43"/>
  <c r="S203" i="43"/>
  <c r="AC98" i="43"/>
  <c r="AC180" i="43"/>
  <c r="R112" i="43"/>
  <c r="R194" i="43"/>
  <c r="P94" i="43"/>
  <c r="P176" i="43"/>
  <c r="AD139" i="43"/>
  <c r="AD221" i="43"/>
  <c r="V93" i="43"/>
  <c r="V175" i="43"/>
  <c r="K128" i="43"/>
  <c r="K210" i="43"/>
  <c r="J115" i="43"/>
  <c r="J197" i="43"/>
  <c r="H138" i="43"/>
  <c r="H220" i="43"/>
  <c r="J137" i="43"/>
  <c r="J219" i="43"/>
  <c r="AA130" i="43"/>
  <c r="AA212" i="43"/>
  <c r="O111" i="43"/>
  <c r="O193" i="43"/>
  <c r="P130" i="43"/>
  <c r="P212" i="43"/>
  <c r="AF97" i="43"/>
  <c r="AF179" i="43"/>
  <c r="W105" i="43"/>
  <c r="W187" i="43"/>
  <c r="J99" i="43"/>
  <c r="J181" i="43"/>
  <c r="I125" i="43"/>
  <c r="I207" i="43"/>
  <c r="X127" i="43"/>
  <c r="X209" i="43"/>
  <c r="F102" i="43"/>
  <c r="F184" i="43"/>
  <c r="AB127" i="43"/>
  <c r="AB209" i="43"/>
  <c r="Z133" i="43"/>
  <c r="Z215" i="43"/>
  <c r="U129" i="43"/>
  <c r="U211" i="43"/>
  <c r="U135" i="43"/>
  <c r="U217" i="43"/>
  <c r="AC92" i="43"/>
  <c r="AC174" i="43"/>
  <c r="U127" i="43"/>
  <c r="U209" i="43"/>
  <c r="V157" i="43"/>
  <c r="V239" i="43"/>
  <c r="AF148" i="43"/>
  <c r="AF230" i="43"/>
  <c r="AC162" i="43"/>
  <c r="AC244" i="43"/>
  <c r="H148" i="43"/>
  <c r="H230" i="43"/>
  <c r="U168" i="43"/>
  <c r="U250" i="43"/>
  <c r="AC165" i="43"/>
  <c r="AC247" i="43"/>
  <c r="Q155" i="43"/>
  <c r="Q237" i="43"/>
  <c r="T165" i="43"/>
  <c r="T247" i="43"/>
  <c r="AC164" i="43"/>
  <c r="AC246" i="43"/>
  <c r="AD145" i="43"/>
  <c r="AD227" i="43"/>
  <c r="AA144" i="43"/>
  <c r="AA226" i="43"/>
  <c r="AC169" i="43"/>
  <c r="AC251" i="43"/>
  <c r="J161" i="43"/>
  <c r="J243" i="43"/>
  <c r="H165" i="43"/>
  <c r="H247" i="43"/>
  <c r="T157" i="43"/>
  <c r="T239" i="43"/>
  <c r="AA154" i="43"/>
  <c r="AA236" i="43"/>
  <c r="Y155" i="43"/>
  <c r="Y237" i="43"/>
  <c r="S166" i="43"/>
  <c r="S248" i="43"/>
  <c r="J102" i="43"/>
  <c r="J184" i="43"/>
  <c r="AE103" i="43"/>
  <c r="AE185" i="43"/>
  <c r="AA129" i="43"/>
  <c r="AA211" i="43"/>
  <c r="Y121" i="43"/>
  <c r="Y203" i="43"/>
  <c r="Z93" i="43"/>
  <c r="Z175" i="43"/>
  <c r="F106" i="43"/>
  <c r="F188" i="43"/>
  <c r="G138" i="43"/>
  <c r="G220" i="43"/>
  <c r="S110" i="43"/>
  <c r="S192" i="43"/>
  <c r="P137" i="43"/>
  <c r="P219" i="43"/>
  <c r="L97" i="43"/>
  <c r="L179" i="43"/>
  <c r="N135" i="43"/>
  <c r="N217" i="43"/>
  <c r="P118" i="43"/>
  <c r="P200" i="43"/>
  <c r="Y100" i="43"/>
  <c r="Y182" i="43"/>
  <c r="I138" i="43"/>
  <c r="I220" i="43"/>
  <c r="W121" i="43"/>
  <c r="W203" i="43"/>
  <c r="AE98" i="43"/>
  <c r="AE180" i="43"/>
  <c r="W132" i="43"/>
  <c r="W214" i="43"/>
  <c r="M105" i="43"/>
  <c r="M187" i="43"/>
  <c r="N96" i="43"/>
  <c r="N178" i="43"/>
  <c r="Z140" i="43"/>
  <c r="Z222" i="43"/>
  <c r="I133" i="43"/>
  <c r="I215" i="43"/>
  <c r="J94" i="43"/>
  <c r="J176" i="43"/>
  <c r="K130" i="43"/>
  <c r="K212" i="43"/>
  <c r="G100" i="43"/>
  <c r="G182" i="43"/>
  <c r="Z135" i="43"/>
  <c r="Z217" i="43"/>
  <c r="R113" i="43"/>
  <c r="R195" i="43"/>
  <c r="AF118" i="43"/>
  <c r="AF200" i="43"/>
  <c r="AF99" i="43"/>
  <c r="AF181" i="43"/>
  <c r="Q112" i="43"/>
  <c r="Q194" i="43"/>
  <c r="Y93" i="43"/>
  <c r="Y175" i="43"/>
  <c r="AC120" i="43"/>
  <c r="AC202" i="43"/>
  <c r="H94" i="43"/>
  <c r="H176" i="43"/>
  <c r="Q101" i="43"/>
  <c r="Q183" i="43"/>
  <c r="X130" i="43"/>
  <c r="X212" i="43"/>
  <c r="AD132" i="43"/>
  <c r="AD214" i="43"/>
  <c r="Q123" i="43"/>
  <c r="Q205" i="43"/>
  <c r="N112" i="43"/>
  <c r="N194" i="43"/>
  <c r="K115" i="43"/>
  <c r="K197" i="43"/>
  <c r="U96" i="43"/>
  <c r="U178" i="43"/>
  <c r="S114" i="43"/>
  <c r="S196" i="43"/>
  <c r="Q107" i="43"/>
  <c r="Q189" i="43"/>
  <c r="AF105" i="43"/>
  <c r="AF187" i="43"/>
  <c r="T97" i="43"/>
  <c r="T179" i="43"/>
  <c r="P133" i="43"/>
  <c r="P215" i="43"/>
  <c r="AB132" i="43"/>
  <c r="AB214" i="43"/>
  <c r="Q121" i="43"/>
  <c r="Q203" i="43"/>
  <c r="Z117" i="43"/>
  <c r="Z199" i="43"/>
  <c r="N94" i="43"/>
  <c r="N176" i="43"/>
  <c r="M133" i="43"/>
  <c r="M215" i="43"/>
  <c r="T109" i="43"/>
  <c r="T191" i="43"/>
  <c r="Q98" i="43"/>
  <c r="Q180" i="43"/>
  <c r="AB107" i="43"/>
  <c r="AB189" i="43"/>
  <c r="Z123" i="43"/>
  <c r="Z205" i="43"/>
  <c r="AA112" i="43"/>
  <c r="AA194" i="43"/>
  <c r="AF137" i="43"/>
  <c r="AF219" i="43"/>
  <c r="R121" i="43"/>
  <c r="R203" i="43"/>
  <c r="AC136" i="43"/>
  <c r="AC218" i="43"/>
  <c r="Y106" i="43"/>
  <c r="Y188" i="43"/>
  <c r="W122" i="43"/>
  <c r="W204" i="43"/>
  <c r="Y114" i="43"/>
  <c r="Y196" i="43"/>
  <c r="Y115" i="43"/>
  <c r="Y197" i="43"/>
  <c r="R101" i="43"/>
  <c r="R183" i="43"/>
  <c r="T123" i="43"/>
  <c r="T205" i="43"/>
  <c r="AF94" i="43"/>
  <c r="AF176" i="43"/>
  <c r="AE97" i="43"/>
  <c r="AE179" i="43"/>
  <c r="Y131" i="43"/>
  <c r="Y213" i="43"/>
  <c r="U117" i="43"/>
  <c r="U199" i="43"/>
  <c r="M103" i="43"/>
  <c r="M185" i="43"/>
  <c r="AE110" i="43"/>
  <c r="AE192" i="43"/>
  <c r="X129" i="43"/>
  <c r="X211" i="43"/>
  <c r="E139" i="43"/>
  <c r="E221" i="43"/>
  <c r="I96" i="43"/>
  <c r="I178" i="43"/>
  <c r="AD93" i="43"/>
  <c r="AD175" i="43"/>
  <c r="Z137" i="43"/>
  <c r="Z219" i="43"/>
  <c r="AB134" i="43"/>
  <c r="AB216" i="43"/>
  <c r="AA124" i="43"/>
  <c r="AA206" i="43"/>
  <c r="P112" i="43"/>
  <c r="P194" i="43"/>
  <c r="X107" i="43"/>
  <c r="X189" i="43"/>
  <c r="T108" i="43"/>
  <c r="T190" i="43"/>
  <c r="AC104" i="43"/>
  <c r="AC186" i="43"/>
  <c r="P111" i="43"/>
  <c r="P193" i="43"/>
  <c r="O138" i="43"/>
  <c r="O220" i="43"/>
  <c r="W109" i="43"/>
  <c r="W191" i="43"/>
  <c r="L102" i="43"/>
  <c r="L184" i="43"/>
  <c r="R122" i="43"/>
  <c r="R204" i="43"/>
  <c r="AE127" i="43"/>
  <c r="AE209" i="43"/>
  <c r="AD140" i="43"/>
  <c r="AD222" i="43"/>
  <c r="Z100" i="43"/>
  <c r="Z182" i="43"/>
  <c r="AC118" i="43"/>
  <c r="AC200" i="43"/>
  <c r="AC139" i="43"/>
  <c r="AC221" i="43"/>
  <c r="H96" i="43"/>
  <c r="H178" i="43"/>
  <c r="E151" i="43"/>
  <c r="E233" i="43"/>
  <c r="Y153" i="43"/>
  <c r="Y235" i="43"/>
  <c r="O150" i="43"/>
  <c r="O232" i="43"/>
  <c r="Y165" i="43"/>
  <c r="Y247" i="43"/>
  <c r="AF141" i="43"/>
  <c r="AF223" i="43"/>
  <c r="AA149" i="43"/>
  <c r="AA231" i="43"/>
  <c r="I151" i="43"/>
  <c r="I233" i="43"/>
  <c r="H170" i="43"/>
  <c r="H252" i="43"/>
  <c r="X151" i="43"/>
  <c r="X233" i="43"/>
  <c r="O153" i="43"/>
  <c r="O235" i="43"/>
  <c r="M170" i="43"/>
  <c r="M252" i="43"/>
  <c r="H142" i="43"/>
  <c r="H224" i="43"/>
  <c r="R151" i="43"/>
  <c r="R233" i="43"/>
  <c r="F146" i="43"/>
  <c r="F228" i="43"/>
  <c r="M165" i="43"/>
  <c r="M247" i="43"/>
  <c r="AA153" i="43"/>
  <c r="AA235" i="43"/>
  <c r="G152" i="43"/>
  <c r="G234" i="43"/>
  <c r="K162" i="43"/>
  <c r="K244" i="43"/>
  <c r="L152" i="43"/>
  <c r="L234" i="43"/>
  <c r="L153" i="43"/>
  <c r="L235" i="43"/>
  <c r="AF157" i="43"/>
  <c r="AF239" i="43"/>
  <c r="P146" i="43"/>
  <c r="P228" i="43"/>
  <c r="Y144" i="43"/>
  <c r="Y226" i="43"/>
  <c r="Q142" i="43"/>
  <c r="Q224" i="43"/>
  <c r="AB169" i="43"/>
  <c r="AB251" i="43"/>
  <c r="X164" i="43"/>
  <c r="X246" i="43"/>
  <c r="U141" i="43"/>
  <c r="U223" i="43"/>
  <c r="E147" i="43"/>
  <c r="E229" i="43"/>
  <c r="S152" i="43"/>
  <c r="S234" i="43"/>
  <c r="R167" i="43"/>
  <c r="R249" i="43"/>
  <c r="Q167" i="43"/>
  <c r="Q249" i="43"/>
  <c r="Q141" i="43"/>
  <c r="Q223" i="43"/>
  <c r="AE151" i="43"/>
  <c r="AE233" i="43"/>
  <c r="AB146" i="43"/>
  <c r="AB228" i="43"/>
  <c r="F144" i="43"/>
  <c r="F226" i="43"/>
  <c r="F157" i="43"/>
  <c r="F239" i="43"/>
  <c r="T162" i="43"/>
  <c r="T244" i="43"/>
  <c r="I165" i="43"/>
  <c r="I247" i="43"/>
  <c r="E143" i="43"/>
  <c r="E225" i="43"/>
  <c r="W144" i="43"/>
  <c r="W226" i="43"/>
  <c r="N155" i="43"/>
  <c r="N237" i="43"/>
  <c r="AF156" i="43"/>
  <c r="AF238" i="43"/>
  <c r="AE161" i="43"/>
  <c r="AE243" i="43"/>
  <c r="T149" i="43"/>
  <c r="T231" i="43"/>
  <c r="U147" i="43"/>
  <c r="U229" i="43"/>
  <c r="V146" i="43"/>
  <c r="V228" i="43"/>
  <c r="N147" i="43"/>
  <c r="N229" i="43"/>
  <c r="E159" i="43"/>
  <c r="E241" i="43"/>
  <c r="AF159" i="43"/>
  <c r="AF241" i="43"/>
  <c r="H147" i="43"/>
  <c r="H229" i="43"/>
  <c r="G166" i="43"/>
  <c r="G248" i="43"/>
  <c r="L156" i="43"/>
  <c r="L238" i="43"/>
  <c r="N146" i="43"/>
  <c r="N228" i="43"/>
  <c r="B6" i="31"/>
  <c r="B26" i="14" s="1"/>
  <c r="B4" i="43" s="1"/>
  <c r="BJ33" i="46"/>
  <c r="AF33" i="46"/>
  <c r="BL33" i="46"/>
  <c r="U33" i="46"/>
  <c r="AI33" i="46"/>
  <c r="BE33" i="46"/>
  <c r="AB33" i="46"/>
  <c r="AY33" i="46"/>
  <c r="S33" i="46"/>
  <c r="BK33" i="46"/>
  <c r="AM33" i="43"/>
  <c r="AK33" i="46"/>
  <c r="AG33" i="46"/>
  <c r="AH33" i="46"/>
  <c r="AS33" i="46"/>
  <c r="AN33" i="46"/>
  <c r="P33" i="46"/>
  <c r="Z33" i="46"/>
  <c r="AW33" i="46"/>
  <c r="T33" i="46"/>
  <c r="AL33" i="46"/>
  <c r="W33" i="46"/>
  <c r="AR33" i="46"/>
  <c r="O33" i="46"/>
  <c r="M33" i="46" s="1"/>
  <c r="Q33" i="46"/>
  <c r="AX33" i="46"/>
  <c r="AJ33" i="46"/>
  <c r="BG33" i="46"/>
  <c r="AQ33" i="46"/>
  <c r="AT33" i="46"/>
  <c r="BD33" i="46"/>
  <c r="BF33" i="46"/>
  <c r="AE33" i="46"/>
  <c r="Y33" i="46"/>
  <c r="AV33" i="46"/>
  <c r="AM33" i="46"/>
  <c r="BH33" i="46"/>
  <c r="AA33" i="46"/>
  <c r="AZ33" i="46"/>
  <c r="BI33" i="46"/>
  <c r="AU33" i="46"/>
  <c r="V33" i="46"/>
  <c r="BC33" i="46"/>
  <c r="X33" i="46"/>
  <c r="AC173" i="43"/>
  <c r="AC255" i="43" s="1"/>
  <c r="AC91" i="43"/>
  <c r="S173" i="43"/>
  <c r="S255" i="43" s="1"/>
  <c r="S91" i="43"/>
  <c r="AD173" i="43"/>
  <c r="AD255" i="43" s="1"/>
  <c r="AD91" i="43"/>
  <c r="W173" i="43"/>
  <c r="W255" i="43" s="1"/>
  <c r="W91" i="43"/>
  <c r="N173" i="43"/>
  <c r="N255" i="43" s="1"/>
  <c r="N91" i="43"/>
  <c r="T173" i="43"/>
  <c r="T255" i="43" s="1"/>
  <c r="T91" i="43"/>
  <c r="P173" i="43"/>
  <c r="P255" i="43" s="1"/>
  <c r="P91" i="43"/>
  <c r="AO33" i="43"/>
  <c r="F173" i="43"/>
  <c r="F91" i="43"/>
  <c r="AJ33" i="43"/>
  <c r="AL33" i="43"/>
  <c r="I173" i="43"/>
  <c r="I255" i="43" s="1"/>
  <c r="I91" i="43"/>
  <c r="AN33" i="43"/>
  <c r="AK33" i="43"/>
  <c r="H173" i="43"/>
  <c r="H255" i="43" s="1"/>
  <c r="H91" i="43"/>
  <c r="Z173" i="43"/>
  <c r="Z255" i="43" s="1"/>
  <c r="Z337" i="43" s="1"/>
  <c r="U173" i="43"/>
  <c r="U255" i="43" s="1"/>
  <c r="U337" i="43" s="1"/>
  <c r="Q173" i="43"/>
  <c r="Q255" i="43" s="1"/>
  <c r="Q337" i="43" s="1"/>
  <c r="X173" i="43"/>
  <c r="X255" i="43" s="1"/>
  <c r="X337" i="43" s="1"/>
  <c r="E173" i="43"/>
  <c r="E255" i="43" s="1"/>
  <c r="E337" i="43" s="1"/>
  <c r="J173" i="43"/>
  <c r="J255" i="43" s="1"/>
  <c r="J337" i="43" s="1"/>
  <c r="AF173" i="43"/>
  <c r="AF255" i="43" s="1"/>
  <c r="AF337" i="43" s="1"/>
  <c r="AE173" i="43"/>
  <c r="AE255" i="43" s="1"/>
  <c r="AE337" i="43" s="1"/>
  <c r="V173" i="43"/>
  <c r="V255" i="43" s="1"/>
  <c r="V337" i="43" s="1"/>
  <c r="AB173" i="43"/>
  <c r="AB255" i="43" s="1"/>
  <c r="AB337" i="43" s="1"/>
  <c r="M173" i="43"/>
  <c r="M255" i="43" s="1"/>
  <c r="M337" i="43" s="1"/>
  <c r="O173" i="43"/>
  <c r="O255" i="43" s="1"/>
  <c r="O337" i="43" s="1"/>
  <c r="K173" i="43"/>
  <c r="K255" i="43" s="1"/>
  <c r="K337" i="43" s="1"/>
  <c r="AA173" i="43"/>
  <c r="AA255" i="43" s="1"/>
  <c r="L173" i="43"/>
  <c r="L255" i="43" s="1"/>
  <c r="Y173" i="43"/>
  <c r="Y255" i="43" s="1"/>
  <c r="Y337" i="43" s="1"/>
  <c r="G173" i="43"/>
  <c r="G255" i="43" s="1"/>
  <c r="G337" i="43" s="1"/>
  <c r="R173" i="43"/>
  <c r="R255" i="43" s="1"/>
  <c r="R337" i="43" s="1"/>
  <c r="A20" i="14"/>
  <c r="B3" i="28"/>
  <c r="B25" i="14" s="1"/>
  <c r="D6" i="14"/>
  <c r="A22" i="14"/>
  <c r="U34" i="7"/>
  <c r="BR34" i="45"/>
  <c r="AO34" i="45"/>
  <c r="BE34" i="45"/>
  <c r="AU34" i="24"/>
  <c r="BT35" i="45"/>
  <c r="BW34" i="7"/>
  <c r="AQ35" i="7"/>
  <c r="BC35" i="45"/>
  <c r="BO34" i="7"/>
  <c r="BE35" i="45"/>
  <c r="BZ34" i="45"/>
  <c r="BN35" i="45"/>
  <c r="BQ34" i="45"/>
  <c r="BL34" i="24"/>
  <c r="AM35" i="45"/>
  <c r="AV34" i="45"/>
  <c r="S35" i="24"/>
  <c r="AE35" i="24"/>
  <c r="BO34" i="45"/>
  <c r="AP35" i="7"/>
  <c r="BC34" i="7"/>
  <c r="BF34" i="24"/>
  <c r="BW35" i="45"/>
  <c r="AO35" i="45"/>
  <c r="BE34" i="7"/>
  <c r="AS34" i="45"/>
  <c r="BA35" i="45"/>
  <c r="BG35" i="45"/>
  <c r="W34" i="7"/>
  <c r="Z35" i="45"/>
  <c r="AW35" i="24"/>
  <c r="AD35" i="7"/>
  <c r="V34" i="45"/>
  <c r="AB35" i="24"/>
  <c r="BM35" i="7"/>
  <c r="BH34" i="45"/>
  <c r="W35" i="7"/>
  <c r="BJ35" i="45"/>
  <c r="BQ34" i="7"/>
  <c r="CD34" i="7"/>
  <c r="CA35" i="7"/>
  <c r="BR35" i="7"/>
  <c r="AB35" i="45"/>
  <c r="BD34" i="24"/>
  <c r="AZ35" i="7"/>
  <c r="AC34" i="7"/>
  <c r="AY35" i="7"/>
  <c r="R35" i="7"/>
  <c r="AY35" i="45"/>
  <c r="Y34" i="24"/>
  <c r="AN35" i="45"/>
  <c r="AL34" i="7"/>
  <c r="AY34" i="7"/>
  <c r="AO35" i="7"/>
  <c r="X35" i="24"/>
  <c r="AM34" i="45"/>
  <c r="BU34" i="45"/>
  <c r="AP34" i="7"/>
  <c r="AX34" i="45"/>
  <c r="BS34" i="45"/>
  <c r="BW35" i="7"/>
  <c r="Z35" i="24"/>
  <c r="AY34" i="24"/>
  <c r="AG35" i="24"/>
  <c r="BP34" i="45"/>
  <c r="AC35" i="45"/>
  <c r="BX35" i="7"/>
  <c r="AH34" i="45"/>
  <c r="BE34" i="24"/>
  <c r="BB35" i="45"/>
  <c r="AD35" i="45"/>
  <c r="BQ35" i="7"/>
  <c r="Z34" i="24"/>
  <c r="BJ35" i="7"/>
  <c r="T35" i="45"/>
  <c r="AT35" i="24"/>
  <c r="AJ35" i="24"/>
  <c r="AG35" i="45"/>
  <c r="BI35" i="45"/>
  <c r="AH35" i="45"/>
  <c r="AT35" i="45"/>
  <c r="S35" i="45"/>
  <c r="W35" i="24"/>
  <c r="CC34" i="7"/>
  <c r="AL35" i="45"/>
  <c r="AV35" i="45"/>
  <c r="BF34" i="45"/>
  <c r="N35" i="24"/>
  <c r="AN34" i="24"/>
  <c r="AU34" i="45"/>
  <c r="AA34" i="24"/>
  <c r="AI34" i="24"/>
  <c r="AT35" i="7"/>
  <c r="AR34" i="24"/>
  <c r="AG34" i="7"/>
  <c r="Q35" i="24"/>
  <c r="Z34" i="45"/>
  <c r="AI35" i="24"/>
  <c r="BK35" i="7"/>
  <c r="AQ34" i="24"/>
  <c r="U34" i="24"/>
  <c r="U35" i="7"/>
  <c r="S34" i="45"/>
  <c r="BE35" i="24"/>
  <c r="CB34" i="7"/>
  <c r="BQ35" i="45"/>
  <c r="BF35" i="45"/>
  <c r="AM35" i="24"/>
  <c r="U35" i="45"/>
  <c r="AS34" i="7"/>
  <c r="BH35" i="24"/>
  <c r="BK35" i="45"/>
  <c r="BX34" i="45"/>
  <c r="BD35" i="24"/>
  <c r="X34" i="45"/>
  <c r="Y35" i="24"/>
  <c r="AV34" i="24"/>
  <c r="BK34" i="45"/>
  <c r="AC34" i="45"/>
  <c r="BH34" i="24"/>
  <c r="BI35" i="24"/>
  <c r="AZ34" i="7"/>
  <c r="BJ34" i="45"/>
  <c r="BW34" i="45"/>
  <c r="CB35" i="7"/>
  <c r="AW35" i="45"/>
  <c r="T35" i="7"/>
  <c r="O35" i="24"/>
  <c r="CE34" i="7"/>
  <c r="AB34" i="45"/>
  <c r="AT34" i="45"/>
  <c r="U35" i="24"/>
  <c r="Z34" i="7"/>
  <c r="AN34" i="45"/>
  <c r="BA35" i="7"/>
  <c r="AS35" i="45"/>
  <c r="BN34" i="7"/>
  <c r="AR34" i="7"/>
  <c r="BG34" i="45"/>
  <c r="AQ35" i="45"/>
  <c r="CC35" i="7"/>
  <c r="S34" i="7"/>
  <c r="BD35" i="7"/>
  <c r="X35" i="7"/>
  <c r="AA35" i="45"/>
  <c r="AS35" i="24"/>
  <c r="BS35" i="45"/>
  <c r="AF34" i="24"/>
  <c r="BF35" i="7"/>
  <c r="BT34" i="45"/>
  <c r="N34" i="24"/>
  <c r="AN34" i="7"/>
  <c r="AJ34" i="24"/>
  <c r="P35" i="24"/>
  <c r="AT34" i="7"/>
  <c r="AQ35" i="24"/>
  <c r="BV34" i="45"/>
  <c r="AM35" i="7"/>
  <c r="T34" i="7"/>
  <c r="BN34" i="45"/>
  <c r="S35" i="7"/>
  <c r="AA35" i="24"/>
  <c r="X34" i="24"/>
  <c r="AD34" i="7"/>
  <c r="U34" i="45"/>
  <c r="Y35" i="45"/>
  <c r="AF35" i="24"/>
  <c r="BD35" i="45"/>
  <c r="AF500" i="43"/>
  <c r="AV35" i="24"/>
  <c r="AF35" i="7"/>
  <c r="AA34" i="7"/>
  <c r="BF35" i="24"/>
  <c r="BC34" i="45"/>
  <c r="AY34" i="45"/>
  <c r="AZ34" i="24"/>
  <c r="R34" i="7"/>
  <c r="AF34" i="7"/>
  <c r="BZ35" i="45"/>
  <c r="BH35" i="45"/>
  <c r="AH35" i="24"/>
  <c r="AF35" i="45"/>
  <c r="BK34" i="24"/>
  <c r="AZ35" i="45"/>
  <c r="AG34" i="24"/>
  <c r="BM35" i="45"/>
  <c r="AX35" i="45"/>
  <c r="AF34" i="45"/>
  <c r="BS34" i="7"/>
  <c r="AK34" i="45"/>
  <c r="BX35" i="45"/>
  <c r="BK34" i="7"/>
  <c r="AX34" i="7"/>
  <c r="AU35" i="24"/>
  <c r="BA34" i="45"/>
  <c r="W34" i="45"/>
  <c r="BB34" i="45"/>
  <c r="BO35" i="45"/>
  <c r="AS35" i="7"/>
  <c r="BR34" i="7"/>
  <c r="AM34" i="7"/>
  <c r="AK35" i="24"/>
  <c r="AG35" i="7"/>
  <c r="BP34" i="7"/>
  <c r="BL34" i="7"/>
  <c r="BZ35" i="7"/>
  <c r="BY34" i="45"/>
  <c r="W35" i="45"/>
  <c r="BB34" i="7"/>
  <c r="AS34" i="24"/>
  <c r="AQ34" i="45"/>
  <c r="V35" i="45"/>
  <c r="AU35" i="7"/>
  <c r="BJ35" i="24"/>
  <c r="CD35" i="7"/>
  <c r="AL35" i="7"/>
  <c r="V34" i="7"/>
  <c r="BV34" i="7"/>
  <c r="BO35" i="7"/>
  <c r="BB35" i="7"/>
  <c r="AM34" i="24"/>
  <c r="CE35" i="7"/>
  <c r="AR35" i="45"/>
  <c r="AE34" i="45"/>
  <c r="BL35" i="7"/>
  <c r="BY34" i="7"/>
  <c r="BP35" i="7"/>
  <c r="BX34" i="7"/>
  <c r="AL35" i="24"/>
  <c r="BP35" i="45"/>
  <c r="BN35" i="7"/>
  <c r="BC35" i="7"/>
  <c r="AX34" i="24"/>
  <c r="BG35" i="7"/>
  <c r="BA34" i="7"/>
  <c r="BC35" i="24"/>
  <c r="BY35" i="7"/>
  <c r="BR35" i="45"/>
  <c r="BI34" i="45"/>
  <c r="AT34" i="24"/>
  <c r="BS35" i="7"/>
  <c r="BE35" i="7"/>
  <c r="BL35" i="45"/>
  <c r="AJ35" i="45"/>
  <c r="AD34" i="45"/>
  <c r="S34" i="24"/>
  <c r="AN35" i="7"/>
  <c r="BV35" i="7"/>
  <c r="BG34" i="7"/>
  <c r="P34" i="24"/>
  <c r="AB34" i="7"/>
  <c r="AC35" i="7"/>
  <c r="AW34" i="45"/>
  <c r="AL34" i="45"/>
  <c r="V34" i="24"/>
  <c r="AQ34" i="7"/>
  <c r="BG34" i="24"/>
  <c r="AI34" i="45"/>
  <c r="AA34" i="45"/>
  <c r="V35" i="7"/>
  <c r="X35" i="45"/>
  <c r="BJ34" i="7"/>
  <c r="T35" i="24"/>
  <c r="AZ34" i="45"/>
  <c r="BD34" i="45"/>
  <c r="AK35" i="45"/>
  <c r="Z35" i="7"/>
  <c r="AK34" i="24"/>
  <c r="AR35" i="7"/>
  <c r="AE35" i="45"/>
  <c r="AO34" i="7"/>
  <c r="T34" i="45"/>
  <c r="BL34" i="45"/>
  <c r="AW34" i="24"/>
  <c r="AX35" i="7"/>
  <c r="AY35" i="24"/>
  <c r="BV35" i="45"/>
  <c r="BM34" i="45"/>
  <c r="BI34" i="24"/>
  <c r="AU35" i="45"/>
  <c r="AR34" i="45"/>
  <c r="AJ34" i="45"/>
  <c r="BY35" i="45"/>
  <c r="AU34" i="7"/>
  <c r="AP35" i="45"/>
  <c r="BZ34" i="7"/>
  <c r="AG34" i="45"/>
  <c r="BG35" i="24"/>
  <c r="BU35" i="45"/>
  <c r="CA34" i="7"/>
  <c r="BD34" i="7"/>
  <c r="AP34" i="45"/>
  <c r="Y34" i="45"/>
  <c r="BM34" i="7"/>
  <c r="AI35" i="45"/>
  <c r="BL35" i="24"/>
  <c r="AX35" i="24"/>
  <c r="BF34" i="7"/>
  <c r="Q34" i="24"/>
  <c r="X34" i="7"/>
  <c r="AK33" i="45" l="1"/>
  <c r="BC33" i="45"/>
  <c r="T33" i="45"/>
  <c r="AI33" i="45"/>
  <c r="BB33" i="45"/>
  <c r="AN33" i="45"/>
  <c r="BG33" i="45"/>
  <c r="Y33" i="45"/>
  <c r="BO33" i="45"/>
  <c r="BY33" i="45"/>
  <c r="AF33" i="45"/>
  <c r="AP33" i="45"/>
  <c r="BE33" i="45"/>
  <c r="AQ33" i="45"/>
  <c r="AZ33" i="45"/>
  <c r="AB33" i="45"/>
  <c r="AW33" i="45"/>
  <c r="AY33" i="45"/>
  <c r="AO33" i="45"/>
  <c r="BA33" i="45"/>
  <c r="BS33" i="45"/>
  <c r="BQ33" i="45"/>
  <c r="BP33" i="45"/>
  <c r="BW33" i="45"/>
  <c r="BD33" i="45"/>
  <c r="AJ33" i="45"/>
  <c r="BF33" i="45"/>
  <c r="BU33" i="45"/>
  <c r="W33" i="45"/>
  <c r="BX33" i="45"/>
  <c r="BN33" i="45"/>
  <c r="BM33" i="45"/>
  <c r="AT33" i="45"/>
  <c r="BK33" i="45"/>
  <c r="Z33" i="45"/>
  <c r="AR33" i="45"/>
  <c r="AV33" i="45"/>
  <c r="BI33" i="45"/>
  <c r="BT33" i="45"/>
  <c r="BR33" i="45"/>
  <c r="AU33" i="45"/>
  <c r="AG33" i="45"/>
  <c r="BH33" i="45"/>
  <c r="AM33" i="45"/>
  <c r="AE33" i="45"/>
  <c r="AL33" i="45"/>
  <c r="AA33" i="45"/>
  <c r="AX33" i="45"/>
  <c r="BL33" i="45"/>
  <c r="AD33" i="45"/>
  <c r="AS33" i="45"/>
  <c r="BJ33" i="45"/>
  <c r="V33" i="45"/>
  <c r="AA288" i="43"/>
  <c r="AA370" i="43" s="1"/>
  <c r="P282" i="43"/>
  <c r="P364" i="43" s="1"/>
  <c r="AB308" i="43"/>
  <c r="AB390" i="43" s="1"/>
  <c r="P285" i="43"/>
  <c r="P367" i="43" s="1"/>
  <c r="E298" i="43"/>
  <c r="E380" i="43" s="1"/>
  <c r="K302" i="43"/>
  <c r="K384" i="43" s="1"/>
  <c r="AA273" i="43"/>
  <c r="AA355" i="43" s="1"/>
  <c r="F288" i="43"/>
  <c r="F370" i="43" s="1"/>
  <c r="V314" i="43"/>
  <c r="V396" i="43" s="1"/>
  <c r="O268" i="43"/>
  <c r="O350" i="43" s="1"/>
  <c r="O291" i="43"/>
  <c r="O373" i="43" s="1"/>
  <c r="AF308" i="43"/>
  <c r="AF390" i="43" s="1"/>
  <c r="AB284" i="43"/>
  <c r="AB366" i="43" s="1"/>
  <c r="AB295" i="43"/>
  <c r="AB377" i="43" s="1"/>
  <c r="G269" i="43"/>
  <c r="G351" i="43" s="1"/>
  <c r="G324" i="43"/>
  <c r="G406" i="43" s="1"/>
  <c r="R263" i="43"/>
  <c r="R345" i="43" s="1"/>
  <c r="Q281" i="43"/>
  <c r="Q363" i="43" s="1"/>
  <c r="AD301" i="43"/>
  <c r="AD383" i="43" s="1"/>
  <c r="AF290" i="43"/>
  <c r="AF372" i="43" s="1"/>
  <c r="AA302" i="43"/>
  <c r="AA384" i="43" s="1"/>
  <c r="U274" i="43"/>
  <c r="U356" i="43" s="1"/>
  <c r="AD329" i="43"/>
  <c r="AD411" i="43" s="1"/>
  <c r="E273" i="43"/>
  <c r="E355" i="43" s="1"/>
  <c r="T334" i="43"/>
  <c r="T416" i="43" s="1"/>
  <c r="P269" i="43"/>
  <c r="P351" i="43" s="1"/>
  <c r="AF306" i="43"/>
  <c r="AF388" i="43" s="1"/>
  <c r="Z268" i="43"/>
  <c r="Z350" i="43" s="1"/>
  <c r="AB334" i="43"/>
  <c r="AB416" i="43" s="1"/>
  <c r="S300" i="43"/>
  <c r="S382" i="43" s="1"/>
  <c r="H285" i="43"/>
  <c r="H367" i="43" s="1"/>
  <c r="I325" i="43"/>
  <c r="I407" i="43" s="1"/>
  <c r="T258" i="43"/>
  <c r="T340" i="43" s="1"/>
  <c r="S259" i="43"/>
  <c r="S341" i="43" s="1"/>
  <c r="Q322" i="43"/>
  <c r="Q404" i="43" s="1"/>
  <c r="AB298" i="43"/>
  <c r="AB380" i="43" s="1"/>
  <c r="AF261" i="43"/>
  <c r="AF343" i="43" s="1"/>
  <c r="M261" i="43"/>
  <c r="M343" i="43" s="1"/>
  <c r="P263" i="43"/>
  <c r="P345" i="43" s="1"/>
  <c r="AB269" i="43"/>
  <c r="AB351" i="43" s="1"/>
  <c r="O259" i="43"/>
  <c r="O341" i="43" s="1"/>
  <c r="T278" i="43"/>
  <c r="T360" i="43" s="1"/>
  <c r="U324" i="43"/>
  <c r="U406" i="43" s="1"/>
  <c r="R309" i="43"/>
  <c r="R391" i="43" s="1"/>
  <c r="U301" i="43"/>
  <c r="U383" i="43" s="1"/>
  <c r="T279" i="43"/>
  <c r="T361" i="43" s="1"/>
  <c r="E288" i="43"/>
  <c r="E370" i="43" s="1"/>
  <c r="X300" i="43"/>
  <c r="X382" i="43" s="1"/>
  <c r="Q258" i="43"/>
  <c r="Q340" i="43" s="1"/>
  <c r="M259" i="43"/>
  <c r="M341" i="43" s="1"/>
  <c r="S313" i="43"/>
  <c r="S395" i="43" s="1"/>
  <c r="I322" i="43"/>
  <c r="I404" i="43" s="1"/>
  <c r="L304" i="43"/>
  <c r="L386" i="43" s="1"/>
  <c r="F257" i="43"/>
  <c r="F339" i="43" s="1"/>
  <c r="X330" i="43"/>
  <c r="X412" i="43" s="1"/>
  <c r="T288" i="43"/>
  <c r="T370" i="43" s="1"/>
  <c r="AC286" i="43"/>
  <c r="AC368" i="43" s="1"/>
  <c r="G308" i="43"/>
  <c r="G390" i="43" s="1"/>
  <c r="Y303" i="43"/>
  <c r="Y385" i="43" s="1"/>
  <c r="L264" i="43"/>
  <c r="L346" i="43" s="1"/>
  <c r="Y311" i="43"/>
  <c r="Y393" i="43" s="1"/>
  <c r="AA265" i="43"/>
  <c r="AA347" i="43" s="1"/>
  <c r="L281" i="43"/>
  <c r="L363" i="43" s="1"/>
  <c r="W334" i="43"/>
  <c r="W416" i="43" s="1"/>
  <c r="AD264" i="43"/>
  <c r="AD346" i="43" s="1"/>
  <c r="Q293" i="43"/>
  <c r="Q375" i="43" s="1"/>
  <c r="N329" i="43"/>
  <c r="N411" i="43" s="1"/>
  <c r="Y315" i="43"/>
  <c r="Y397" i="43" s="1"/>
  <c r="W299" i="43"/>
  <c r="W381" i="43" s="1"/>
  <c r="U261" i="43"/>
  <c r="U343" i="43" s="1"/>
  <c r="AE294" i="43"/>
  <c r="AE376" i="43" s="1"/>
  <c r="AC320" i="43"/>
  <c r="AC402" i="43" s="1"/>
  <c r="N318" i="43"/>
  <c r="N400" i="43" s="1"/>
  <c r="N267" i="43"/>
  <c r="N349" i="43" s="1"/>
  <c r="O294" i="43"/>
  <c r="O376" i="43" s="1"/>
  <c r="O262" i="43"/>
  <c r="O344" i="43" s="1"/>
  <c r="F314" i="43"/>
  <c r="F396" i="43" s="1"/>
  <c r="AE257" i="43"/>
  <c r="AE339" i="43" s="1"/>
  <c r="H301" i="43"/>
  <c r="H383" i="43" s="1"/>
  <c r="X331" i="43"/>
  <c r="X413" i="43" s="1"/>
  <c r="Q261" i="43"/>
  <c r="Q343" i="43" s="1"/>
  <c r="M282" i="43"/>
  <c r="M364" i="43" s="1"/>
  <c r="V308" i="43"/>
  <c r="V390" i="43" s="1"/>
  <c r="E258" i="43"/>
  <c r="E340" i="43" s="1"/>
  <c r="J277" i="43"/>
  <c r="J359" i="43" s="1"/>
  <c r="P318" i="43"/>
  <c r="P400" i="43" s="1"/>
  <c r="R257" i="43"/>
  <c r="R339" i="43" s="1"/>
  <c r="Y304" i="43"/>
  <c r="Y386" i="43" s="1"/>
  <c r="M287" i="43"/>
  <c r="M369" i="43" s="1"/>
  <c r="Z329" i="43"/>
  <c r="Z411" i="43" s="1"/>
  <c r="U272" i="43"/>
  <c r="U354" i="43" s="1"/>
  <c r="AD283" i="43"/>
  <c r="AD365" i="43" s="1"/>
  <c r="W320" i="43"/>
  <c r="W402" i="43" s="1"/>
  <c r="AA316" i="43"/>
  <c r="AA398" i="43" s="1"/>
  <c r="G270" i="43"/>
  <c r="G352" i="43" s="1"/>
  <c r="AF266" i="43"/>
  <c r="AF348" i="43" s="1"/>
  <c r="E292" i="43"/>
  <c r="E374" i="43" s="1"/>
  <c r="R322" i="43"/>
  <c r="R404" i="43" s="1"/>
  <c r="AB322" i="43"/>
  <c r="AB404" i="43" s="1"/>
  <c r="Z325" i="43"/>
  <c r="Z407" i="43" s="1"/>
  <c r="X290" i="43"/>
  <c r="X372" i="43" s="1"/>
  <c r="N266" i="43"/>
  <c r="N348" i="43" s="1"/>
  <c r="AC260" i="43"/>
  <c r="AC342" i="43" s="1"/>
  <c r="I295" i="43"/>
  <c r="I377" i="43" s="1"/>
  <c r="U321" i="43"/>
  <c r="U403" i="43" s="1"/>
  <c r="H290" i="43"/>
  <c r="H372" i="43" s="1"/>
  <c r="AD269" i="43"/>
  <c r="AD351" i="43" s="1"/>
  <c r="R264" i="43"/>
  <c r="R346" i="43" s="1"/>
  <c r="L333" i="43"/>
  <c r="L415" i="43" s="1"/>
  <c r="Y269" i="43"/>
  <c r="Y351" i="43" s="1"/>
  <c r="R287" i="43"/>
  <c r="R369" i="43" s="1"/>
  <c r="H318" i="43"/>
  <c r="H400" i="43" s="1"/>
  <c r="AC261" i="43"/>
  <c r="AC343" i="43" s="1"/>
  <c r="R293" i="43"/>
  <c r="R375" i="43" s="1"/>
  <c r="V325" i="43"/>
  <c r="V407" i="43" s="1"/>
  <c r="Z292" i="43"/>
  <c r="Z374" i="43" s="1"/>
  <c r="AE290" i="43"/>
  <c r="AE372" i="43" s="1"/>
  <c r="AD322" i="43"/>
  <c r="AD404" i="43" s="1"/>
  <c r="AD292" i="43"/>
  <c r="AD374" i="43" s="1"/>
  <c r="H287" i="43"/>
  <c r="H369" i="43" s="1"/>
  <c r="K262" i="43"/>
  <c r="K344" i="43" s="1"/>
  <c r="T295" i="43"/>
  <c r="T377" i="43" s="1"/>
  <c r="L257" i="43"/>
  <c r="L339" i="43" s="1"/>
  <c r="AA299" i="43"/>
  <c r="AA381" i="43" s="1"/>
  <c r="I284" i="43"/>
  <c r="I366" i="43" s="1"/>
  <c r="O321" i="43"/>
  <c r="O403" i="43" s="1"/>
  <c r="AB329" i="43"/>
  <c r="AB411" i="43" s="1"/>
  <c r="S308" i="43"/>
  <c r="S390" i="43" s="1"/>
  <c r="U315" i="43"/>
  <c r="U397" i="43" s="1"/>
  <c r="AE328" i="43"/>
  <c r="AE410" i="43" s="1"/>
  <c r="Z322" i="43"/>
  <c r="Z404" i="43" s="1"/>
  <c r="I287" i="43"/>
  <c r="I369" i="43" s="1"/>
  <c r="K297" i="43"/>
  <c r="K379" i="43" s="1"/>
  <c r="U266" i="43"/>
  <c r="U348" i="43" s="1"/>
  <c r="W333" i="43"/>
  <c r="W415" i="43" s="1"/>
  <c r="W329" i="43"/>
  <c r="W411" i="43" s="1"/>
  <c r="O282" i="43"/>
  <c r="O364" i="43" s="1"/>
  <c r="U289" i="43"/>
  <c r="U371" i="43" s="1"/>
  <c r="E256" i="43"/>
  <c r="E338" i="43" s="1"/>
  <c r="N309" i="43"/>
  <c r="N391" i="43" s="1"/>
  <c r="N264" i="43"/>
  <c r="N346" i="43" s="1"/>
  <c r="K300" i="43"/>
  <c r="K382" i="43" s="1"/>
  <c r="O328" i="43"/>
  <c r="O410" i="43" s="1"/>
  <c r="K261" i="43"/>
  <c r="K343" i="43" s="1"/>
  <c r="AF275" i="43"/>
  <c r="AF357" i="43" s="1"/>
  <c r="W258" i="43"/>
  <c r="W340" i="43" s="1"/>
  <c r="M321" i="43"/>
  <c r="M403" i="43" s="1"/>
  <c r="O297" i="43"/>
  <c r="O379" i="43" s="1"/>
  <c r="AA279" i="43"/>
  <c r="AA361" i="43" s="1"/>
  <c r="V315" i="43"/>
  <c r="V397" i="43" s="1"/>
  <c r="AF270" i="43"/>
  <c r="AF352" i="43" s="1"/>
  <c r="V256" i="43"/>
  <c r="V338" i="43" s="1"/>
  <c r="T314" i="43"/>
  <c r="T396" i="43" s="1"/>
  <c r="H333" i="43"/>
  <c r="H415" i="43" s="1"/>
  <c r="H283" i="43"/>
  <c r="H365" i="43" s="1"/>
  <c r="AB256" i="43"/>
  <c r="AB338" i="43" s="1"/>
  <c r="T266" i="43"/>
  <c r="T348" i="43" s="1"/>
  <c r="W271" i="43"/>
  <c r="W353" i="43" s="1"/>
  <c r="R260" i="43"/>
  <c r="R342" i="43" s="1"/>
  <c r="J304" i="43"/>
  <c r="J386" i="43" s="1"/>
  <c r="AE302" i="43"/>
  <c r="AE384" i="43" s="1"/>
  <c r="V318" i="43"/>
  <c r="V400" i="43" s="1"/>
  <c r="G295" i="43"/>
  <c r="G377" i="43" s="1"/>
  <c r="R268" i="43"/>
  <c r="R350" i="43" s="1"/>
  <c r="H325" i="43"/>
  <c r="H407" i="43" s="1"/>
  <c r="U325" i="43"/>
  <c r="U407" i="43" s="1"/>
  <c r="AF259" i="43"/>
  <c r="AF341" i="43" s="1"/>
  <c r="AF288" i="43"/>
  <c r="AF370" i="43" s="1"/>
  <c r="AC294" i="43"/>
  <c r="AC376" i="43" s="1"/>
  <c r="E316" i="43"/>
  <c r="E398" i="43" s="1"/>
  <c r="X301" i="43"/>
  <c r="X383" i="43" s="1"/>
  <c r="R273" i="43"/>
  <c r="R355" i="43" s="1"/>
  <c r="U283" i="43"/>
  <c r="U365" i="43" s="1"/>
  <c r="Y328" i="43"/>
  <c r="Y410" i="43" s="1"/>
  <c r="L302" i="43"/>
  <c r="L384" i="43" s="1"/>
  <c r="AE301" i="43"/>
  <c r="AE383" i="43" s="1"/>
  <c r="R279" i="43"/>
  <c r="R361" i="43" s="1"/>
  <c r="N311" i="43"/>
  <c r="N393" i="43" s="1"/>
  <c r="E307" i="43"/>
  <c r="E389" i="43" s="1"/>
  <c r="Q331" i="43"/>
  <c r="Q413" i="43" s="1"/>
  <c r="Y308" i="43"/>
  <c r="Y390" i="43" s="1"/>
  <c r="M329" i="43"/>
  <c r="M411" i="43" s="1"/>
  <c r="I315" i="43"/>
  <c r="I397" i="43" s="1"/>
  <c r="AC303" i="43"/>
  <c r="AC385" i="43" s="1"/>
  <c r="O302" i="43"/>
  <c r="O384" i="43" s="1"/>
  <c r="Z301" i="43"/>
  <c r="Z383" i="43" s="1"/>
  <c r="Y295" i="43"/>
  <c r="Y377" i="43" s="1"/>
  <c r="Y270" i="43"/>
  <c r="Y352" i="43" s="1"/>
  <c r="T273" i="43"/>
  <c r="T355" i="43" s="1"/>
  <c r="AF269" i="43"/>
  <c r="AF351" i="43" s="1"/>
  <c r="X294" i="43"/>
  <c r="X376" i="43" s="1"/>
  <c r="R277" i="43"/>
  <c r="R359" i="43" s="1"/>
  <c r="M269" i="43"/>
  <c r="M351" i="43" s="1"/>
  <c r="L261" i="43"/>
  <c r="L343" i="43" s="1"/>
  <c r="AE267" i="43"/>
  <c r="AE349" i="43" s="1"/>
  <c r="AC333" i="43"/>
  <c r="AC415" i="43" s="1"/>
  <c r="H312" i="43"/>
  <c r="H394" i="43" s="1"/>
  <c r="Z297" i="43"/>
  <c r="Z379" i="43" s="1"/>
  <c r="P294" i="43"/>
  <c r="P376" i="43" s="1"/>
  <c r="AD303" i="43"/>
  <c r="AD385" i="43" s="1"/>
  <c r="E265" i="43"/>
  <c r="E347" i="43" s="1"/>
  <c r="AF310" i="43"/>
  <c r="AF392" i="43" s="1"/>
  <c r="K314" i="43"/>
  <c r="K396" i="43" s="1"/>
  <c r="M328" i="43"/>
  <c r="M410" i="43" s="1"/>
  <c r="H328" i="43"/>
  <c r="H410" i="43" s="1"/>
  <c r="AF329" i="43"/>
  <c r="AF411" i="43" s="1"/>
  <c r="P329" i="43"/>
  <c r="P411" i="43" s="1"/>
  <c r="K321" i="43"/>
  <c r="K403" i="43" s="1"/>
  <c r="U273" i="43"/>
  <c r="U355" i="43" s="1"/>
  <c r="T268" i="43"/>
  <c r="T350" i="43" s="1"/>
  <c r="O260" i="43"/>
  <c r="O342" i="43" s="1"/>
  <c r="F258" i="43"/>
  <c r="F340" i="43" s="1"/>
  <c r="Q278" i="43"/>
  <c r="Q360" i="43" s="1"/>
  <c r="AE289" i="43"/>
  <c r="AE371" i="43" s="1"/>
  <c r="P262" i="43"/>
  <c r="P344" i="43" s="1"/>
  <c r="J289" i="43"/>
  <c r="J371" i="43" s="1"/>
  <c r="AC273" i="43"/>
  <c r="AC355" i="43" s="1"/>
  <c r="Y262" i="43"/>
  <c r="Y344" i="43" s="1"/>
  <c r="W267" i="43"/>
  <c r="W349" i="43" s="1"/>
  <c r="AC257" i="43"/>
  <c r="AC339" i="43" s="1"/>
  <c r="Q312" i="43"/>
  <c r="Q394" i="43" s="1"/>
  <c r="H332" i="43"/>
  <c r="H414" i="43" s="1"/>
  <c r="S261" i="43"/>
  <c r="S343" i="43" s="1"/>
  <c r="AA303" i="43"/>
  <c r="AA385" i="43" s="1"/>
  <c r="AE271" i="43"/>
  <c r="AE353" i="43" s="1"/>
  <c r="N330" i="43"/>
  <c r="N412" i="43" s="1"/>
  <c r="I311" i="43"/>
  <c r="I393" i="43" s="1"/>
  <c r="T333" i="43"/>
  <c r="T415" i="43" s="1"/>
  <c r="N313" i="43"/>
  <c r="N395" i="43" s="1"/>
  <c r="AB320" i="43"/>
  <c r="AB402" i="43" s="1"/>
  <c r="Z308" i="43"/>
  <c r="Z390" i="43" s="1"/>
  <c r="AB311" i="43"/>
  <c r="AB393" i="43" s="1"/>
  <c r="R324" i="43"/>
  <c r="R406" i="43" s="1"/>
  <c r="Z275" i="43"/>
  <c r="Z357" i="43" s="1"/>
  <c r="V296" i="43"/>
  <c r="V378" i="43" s="1"/>
  <c r="P277" i="43"/>
  <c r="P359" i="43" s="1"/>
  <c r="K270" i="43"/>
  <c r="K352" i="43" s="1"/>
  <c r="Q291" i="43"/>
  <c r="Q373" i="43" s="1"/>
  <c r="J300" i="43"/>
  <c r="J382" i="43" s="1"/>
  <c r="W278" i="43"/>
  <c r="W360" i="43" s="1"/>
  <c r="AD274" i="43"/>
  <c r="AD356" i="43" s="1"/>
  <c r="U279" i="43"/>
  <c r="U361" i="43" s="1"/>
  <c r="H331" i="43"/>
  <c r="H413" i="43" s="1"/>
  <c r="V305" i="43"/>
  <c r="V387" i="43" s="1"/>
  <c r="I286" i="43"/>
  <c r="I368" i="43" s="1"/>
  <c r="P289" i="43"/>
  <c r="P371" i="43" s="1"/>
  <c r="Z256" i="43"/>
  <c r="Z338" i="43" s="1"/>
  <c r="P261" i="43"/>
  <c r="P343" i="43" s="1"/>
  <c r="T310" i="43"/>
  <c r="T392" i="43" s="1"/>
  <c r="AB325" i="43"/>
  <c r="AB407" i="43" s="1"/>
  <c r="X312" i="43"/>
  <c r="X394" i="43" s="1"/>
  <c r="O309" i="43"/>
  <c r="O391" i="43" s="1"/>
  <c r="E317" i="43"/>
  <c r="E399" i="43" s="1"/>
  <c r="K315" i="43"/>
  <c r="K397" i="43" s="1"/>
  <c r="R305" i="43"/>
  <c r="R387" i="43" s="1"/>
  <c r="AD271" i="43"/>
  <c r="AD353" i="43" s="1"/>
  <c r="AA267" i="43"/>
  <c r="AA349" i="43" s="1"/>
  <c r="X259" i="43"/>
  <c r="X341" i="43" s="1"/>
  <c r="M288" i="43"/>
  <c r="M370" i="43" s="1"/>
  <c r="S298" i="43"/>
  <c r="S380" i="43" s="1"/>
  <c r="P299" i="43"/>
  <c r="P381" i="43" s="1"/>
  <c r="V300" i="43"/>
  <c r="V382" i="43" s="1"/>
  <c r="W268" i="43"/>
  <c r="W350" i="43" s="1"/>
  <c r="P295" i="43"/>
  <c r="P377" i="43" s="1"/>
  <c r="AE292" i="43"/>
  <c r="AE374" i="43" s="1"/>
  <c r="O279" i="43"/>
  <c r="O361" i="43" s="1"/>
  <c r="AD327" i="43"/>
  <c r="AD409" i="43" s="1"/>
  <c r="G320" i="43"/>
  <c r="G402" i="43" s="1"/>
  <c r="S331" i="43"/>
  <c r="S413" i="43" s="1"/>
  <c r="I309" i="43"/>
  <c r="I391" i="43" s="1"/>
  <c r="AF326" i="43"/>
  <c r="AF408" i="43" s="1"/>
  <c r="J308" i="43"/>
  <c r="J390" i="43" s="1"/>
  <c r="V299" i="43"/>
  <c r="V381" i="43" s="1"/>
  <c r="AE277" i="43"/>
  <c r="AE359" i="43" s="1"/>
  <c r="G271" i="43"/>
  <c r="G353" i="43" s="1"/>
  <c r="H257" i="43"/>
  <c r="H339" i="43" s="1"/>
  <c r="AA296" i="43"/>
  <c r="AA378" i="43" s="1"/>
  <c r="R267" i="43"/>
  <c r="R349" i="43" s="1"/>
  <c r="Y284" i="43"/>
  <c r="Y366" i="43" s="1"/>
  <c r="O265" i="43"/>
  <c r="O347" i="43" s="1"/>
  <c r="AE334" i="43"/>
  <c r="AE416" i="43" s="1"/>
  <c r="Y312" i="43"/>
  <c r="Y394" i="43" s="1"/>
  <c r="W330" i="43"/>
  <c r="W412" i="43" s="1"/>
  <c r="AE331" i="43"/>
  <c r="AE413" i="43" s="1"/>
  <c r="I328" i="43"/>
  <c r="I410" i="43" s="1"/>
  <c r="J326" i="43"/>
  <c r="J408" i="43" s="1"/>
  <c r="S324" i="43"/>
  <c r="S406" i="43" s="1"/>
  <c r="L258" i="43"/>
  <c r="L340" i="43" s="1"/>
  <c r="T293" i="43"/>
  <c r="T375" i="43" s="1"/>
  <c r="AC291" i="43"/>
  <c r="AC373" i="43" s="1"/>
  <c r="Y256" i="43"/>
  <c r="Y338" i="43" s="1"/>
  <c r="O288" i="43"/>
  <c r="O370" i="43" s="1"/>
  <c r="J262" i="43"/>
  <c r="J344" i="43" s="1"/>
  <c r="L296" i="43"/>
  <c r="L378" i="43" s="1"/>
  <c r="AE278" i="43"/>
  <c r="AE360" i="43" s="1"/>
  <c r="N287" i="43"/>
  <c r="N369" i="43" s="1"/>
  <c r="T263" i="43"/>
  <c r="T345" i="43" s="1"/>
  <c r="E310" i="43"/>
  <c r="E392" i="43" s="1"/>
  <c r="H305" i="43"/>
  <c r="H387" i="43" s="1"/>
  <c r="Q313" i="43"/>
  <c r="Q395" i="43" s="1"/>
  <c r="M309" i="43"/>
  <c r="M391" i="43" s="1"/>
  <c r="L326" i="43"/>
  <c r="L408" i="43" s="1"/>
  <c r="F331" i="43"/>
  <c r="F413" i="43" s="1"/>
  <c r="L325" i="43"/>
  <c r="L407" i="43" s="1"/>
  <c r="AB279" i="43"/>
  <c r="AB361" i="43" s="1"/>
  <c r="X298" i="43"/>
  <c r="X380" i="43" s="1"/>
  <c r="AB274" i="43"/>
  <c r="AB356" i="43" s="1"/>
  <c r="J268" i="43"/>
  <c r="J350" i="43" s="1"/>
  <c r="AB278" i="43"/>
  <c r="AB360" i="43" s="1"/>
  <c r="Q298" i="43"/>
  <c r="Q380" i="43" s="1"/>
  <c r="O323" i="43"/>
  <c r="O405" i="43" s="1"/>
  <c r="E309" i="43"/>
  <c r="E391" i="43" s="1"/>
  <c r="Z293" i="43"/>
  <c r="Z375" i="43" s="1"/>
  <c r="U292" i="43"/>
  <c r="U374" i="43" s="1"/>
  <c r="Y259" i="43"/>
  <c r="Y341" i="43" s="1"/>
  <c r="Z276" i="43"/>
  <c r="Z358" i="43" s="1"/>
  <c r="S279" i="43"/>
  <c r="S361" i="43" s="1"/>
  <c r="U256" i="43"/>
  <c r="U338" i="43" s="1"/>
  <c r="I261" i="43"/>
  <c r="I343" i="43" s="1"/>
  <c r="S310" i="43"/>
  <c r="S392" i="43" s="1"/>
  <c r="AF314" i="43"/>
  <c r="AF396" i="43" s="1"/>
  <c r="S273" i="43"/>
  <c r="S355" i="43" s="1"/>
  <c r="S294" i="43"/>
  <c r="S376" i="43" s="1"/>
  <c r="S326" i="43"/>
  <c r="S408" i="43" s="1"/>
  <c r="R261" i="43"/>
  <c r="R343" i="43" s="1"/>
  <c r="AC298" i="43"/>
  <c r="AC380" i="43" s="1"/>
  <c r="I333" i="43"/>
  <c r="I415" i="43" s="1"/>
  <c r="F279" i="43"/>
  <c r="F361" i="43" s="1"/>
  <c r="Q295" i="43"/>
  <c r="Q377" i="43" s="1"/>
  <c r="J315" i="43"/>
  <c r="J397" i="43" s="1"/>
  <c r="H288" i="43"/>
  <c r="H370" i="43" s="1"/>
  <c r="P272" i="43"/>
  <c r="P354" i="43" s="1"/>
  <c r="I312" i="43"/>
  <c r="I394" i="43" s="1"/>
  <c r="K273" i="43"/>
  <c r="K355" i="43" s="1"/>
  <c r="J284" i="43"/>
  <c r="J366" i="43" s="1"/>
  <c r="T311" i="43"/>
  <c r="T393" i="43" s="1"/>
  <c r="N288" i="43"/>
  <c r="N370" i="43" s="1"/>
  <c r="G284" i="43"/>
  <c r="G366" i="43" s="1"/>
  <c r="J297" i="43"/>
  <c r="J379" i="43" s="1"/>
  <c r="E321" i="43"/>
  <c r="E403" i="43" s="1"/>
  <c r="AF295" i="43"/>
  <c r="AF377" i="43" s="1"/>
  <c r="X266" i="43"/>
  <c r="X348" i="43" s="1"/>
  <c r="Q289" i="43"/>
  <c r="Q371" i="43" s="1"/>
  <c r="S321" i="43"/>
  <c r="S403" i="43" s="1"/>
  <c r="AF293" i="43"/>
  <c r="AF375" i="43" s="1"/>
  <c r="AC271" i="43"/>
  <c r="AC353" i="43" s="1"/>
  <c r="E260" i="43"/>
  <c r="E342" i="43" s="1"/>
  <c r="L318" i="43"/>
  <c r="L400" i="43" s="1"/>
  <c r="AC325" i="43"/>
  <c r="AC407" i="43" s="1"/>
  <c r="AC264" i="43"/>
  <c r="AC346" i="43" s="1"/>
  <c r="V294" i="43"/>
  <c r="V376" i="43" s="1"/>
  <c r="G323" i="43"/>
  <c r="G405" i="43" s="1"/>
  <c r="AA258" i="43"/>
  <c r="AA340" i="43" s="1"/>
  <c r="Q270" i="43"/>
  <c r="Q352" i="43" s="1"/>
  <c r="AB257" i="43"/>
  <c r="AB339" i="43" s="1"/>
  <c r="G314" i="43"/>
  <c r="G396" i="43" s="1"/>
  <c r="N271" i="43"/>
  <c r="N353" i="43" s="1"/>
  <c r="M285" i="43"/>
  <c r="M367" i="43" s="1"/>
  <c r="O308" i="43"/>
  <c r="O390" i="43" s="1"/>
  <c r="AD259" i="43"/>
  <c r="AD341" i="43" s="1"/>
  <c r="AC265" i="43"/>
  <c r="AC347" i="43" s="1"/>
  <c r="G312" i="43"/>
  <c r="G394" i="43" s="1"/>
  <c r="H304" i="43"/>
  <c r="H386" i="43" s="1"/>
  <c r="Z273" i="43"/>
  <c r="Z355" i="43" s="1"/>
  <c r="AD318" i="43"/>
  <c r="AD400" i="43" s="1"/>
  <c r="F334" i="43"/>
  <c r="F416" i="43" s="1"/>
  <c r="M301" i="43"/>
  <c r="M383" i="43" s="1"/>
  <c r="H267" i="43"/>
  <c r="H349" i="43" s="1"/>
  <c r="J318" i="43"/>
  <c r="J400" i="43" s="1"/>
  <c r="AC272" i="43"/>
  <c r="AC354" i="43" s="1"/>
  <c r="X288" i="43"/>
  <c r="X370" i="43" s="1"/>
  <c r="M265" i="43"/>
  <c r="M347" i="43" s="1"/>
  <c r="Z282" i="43"/>
  <c r="Z364" i="43" s="1"/>
  <c r="K332" i="43"/>
  <c r="K414" i="43" s="1"/>
  <c r="E328" i="43"/>
  <c r="E410" i="43" s="1"/>
  <c r="G327" i="43"/>
  <c r="G409" i="43" s="1"/>
  <c r="K281" i="43"/>
  <c r="K363" i="43" s="1"/>
  <c r="O270" i="43"/>
  <c r="O352" i="43" s="1"/>
  <c r="T264" i="43"/>
  <c r="T346" i="43" s="1"/>
  <c r="Q297" i="43"/>
  <c r="Q379" i="43" s="1"/>
  <c r="O305" i="43"/>
  <c r="O387" i="43" s="1"/>
  <c r="V293" i="43"/>
  <c r="V375" i="43" s="1"/>
  <c r="R262" i="43"/>
  <c r="R344" i="43" s="1"/>
  <c r="H327" i="43"/>
  <c r="H409" i="43" s="1"/>
  <c r="M311" i="43"/>
  <c r="M393" i="43" s="1"/>
  <c r="AE285" i="43"/>
  <c r="AE367" i="43" s="1"/>
  <c r="N302" i="43"/>
  <c r="N384" i="43" s="1"/>
  <c r="V328" i="43"/>
  <c r="V410" i="43" s="1"/>
  <c r="AA289" i="43"/>
  <c r="AA371" i="43" s="1"/>
  <c r="M298" i="43"/>
  <c r="M380" i="43" s="1"/>
  <c r="AA328" i="43"/>
  <c r="AA410" i="43" s="1"/>
  <c r="K276" i="43"/>
  <c r="K358" i="43" s="1"/>
  <c r="S258" i="43"/>
  <c r="S340" i="43" s="1"/>
  <c r="H316" i="43"/>
  <c r="H398" i="43" s="1"/>
  <c r="Y260" i="43"/>
  <c r="Y342" i="43" s="1"/>
  <c r="AF284" i="43"/>
  <c r="AF366" i="43" s="1"/>
  <c r="M310" i="43"/>
  <c r="M392" i="43" s="1"/>
  <c r="AF279" i="43"/>
  <c r="AF361" i="43" s="1"/>
  <c r="K263" i="43"/>
  <c r="K345" i="43" s="1"/>
  <c r="H264" i="43"/>
  <c r="H346" i="43" s="1"/>
  <c r="F303" i="43"/>
  <c r="F385" i="43" s="1"/>
  <c r="E327" i="43"/>
  <c r="E409" i="43" s="1"/>
  <c r="S323" i="43"/>
  <c r="S405" i="43" s="1"/>
  <c r="Y318" i="43"/>
  <c r="Y400" i="43" s="1"/>
  <c r="N306" i="43"/>
  <c r="N388" i="43" s="1"/>
  <c r="AE321" i="43"/>
  <c r="AE403" i="43" s="1"/>
  <c r="O312" i="43"/>
  <c r="O394" i="43" s="1"/>
  <c r="AA259" i="43"/>
  <c r="AA341" i="43" s="1"/>
  <c r="N272" i="43"/>
  <c r="N354" i="43" s="1"/>
  <c r="F273" i="43"/>
  <c r="F355" i="43" s="1"/>
  <c r="F305" i="43"/>
  <c r="F387" i="43" s="1"/>
  <c r="L329" i="43"/>
  <c r="L411" i="43" s="1"/>
  <c r="K291" i="43"/>
  <c r="K373" i="43" s="1"/>
  <c r="W292" i="43"/>
  <c r="W374" i="43" s="1"/>
  <c r="J330" i="43"/>
  <c r="J412" i="43" s="1"/>
  <c r="M327" i="43"/>
  <c r="M409" i="43" s="1"/>
  <c r="V281" i="43"/>
  <c r="V363" i="43" s="1"/>
  <c r="AC301" i="43"/>
  <c r="AC383" i="43" s="1"/>
  <c r="AB332" i="43"/>
  <c r="AB414" i="43" s="1"/>
  <c r="F292" i="43"/>
  <c r="F374" i="43" s="1"/>
  <c r="J302" i="43"/>
  <c r="J384" i="43" s="1"/>
  <c r="AF311" i="43"/>
  <c r="AF393" i="43" s="1"/>
  <c r="X329" i="43"/>
  <c r="X411" i="43" s="1"/>
  <c r="AD302" i="43"/>
  <c r="AD384" i="43" s="1"/>
  <c r="AA290" i="43"/>
  <c r="AA372" i="43" s="1"/>
  <c r="V322" i="43"/>
  <c r="V404" i="43" s="1"/>
  <c r="L290" i="43"/>
  <c r="L372" i="43" s="1"/>
  <c r="AA261" i="43"/>
  <c r="AA343" i="43" s="1"/>
  <c r="R327" i="43"/>
  <c r="R409" i="43" s="1"/>
  <c r="AC332" i="43"/>
  <c r="AC414" i="43" s="1"/>
  <c r="S267" i="43"/>
  <c r="S349" i="43" s="1"/>
  <c r="I280" i="43"/>
  <c r="I362" i="43" s="1"/>
  <c r="E280" i="43"/>
  <c r="E362" i="43" s="1"/>
  <c r="X278" i="43"/>
  <c r="X360" i="43" s="1"/>
  <c r="K269" i="43"/>
  <c r="K351" i="43" s="1"/>
  <c r="G285" i="43"/>
  <c r="G367" i="43" s="1"/>
  <c r="G310" i="43"/>
  <c r="G392" i="43" s="1"/>
  <c r="I318" i="43"/>
  <c r="I400" i="43" s="1"/>
  <c r="AF268" i="43"/>
  <c r="AF350" i="43" s="1"/>
  <c r="E262" i="43"/>
  <c r="E344" i="43" s="1"/>
  <c r="G306" i="43"/>
  <c r="G388" i="43" s="1"/>
  <c r="F318" i="43"/>
  <c r="F400" i="43" s="1"/>
  <c r="P300" i="43"/>
  <c r="P382" i="43" s="1"/>
  <c r="Q279" i="43"/>
  <c r="Q361" i="43" s="1"/>
  <c r="AD279" i="43"/>
  <c r="AD361" i="43" s="1"/>
  <c r="X308" i="43"/>
  <c r="X390" i="43" s="1"/>
  <c r="I282" i="43"/>
  <c r="I364" i="43" s="1"/>
  <c r="N284" i="43"/>
  <c r="N366" i="43" s="1"/>
  <c r="X256" i="43"/>
  <c r="X338" i="43" s="1"/>
  <c r="S317" i="43"/>
  <c r="S399" i="43" s="1"/>
  <c r="Q256" i="43"/>
  <c r="Q338" i="43" s="1"/>
  <c r="G278" i="43"/>
  <c r="G360" i="43" s="1"/>
  <c r="AD261" i="43"/>
  <c r="AD343" i="43" s="1"/>
  <c r="E315" i="43"/>
  <c r="E397" i="43" s="1"/>
  <c r="Q287" i="43"/>
  <c r="Q369" i="43" s="1"/>
  <c r="U299" i="43"/>
  <c r="U381" i="43" s="1"/>
  <c r="E305" i="43"/>
  <c r="E387" i="43" s="1"/>
  <c r="R301" i="43"/>
  <c r="R383" i="43" s="1"/>
  <c r="M318" i="43"/>
  <c r="M400" i="43" s="1"/>
  <c r="E330" i="43"/>
  <c r="E412" i="43" s="1"/>
  <c r="AC289" i="43"/>
  <c r="AC371" i="43" s="1"/>
  <c r="AB317" i="43"/>
  <c r="AB399" i="43" s="1"/>
  <c r="S319" i="43"/>
  <c r="S401" i="43" s="1"/>
  <c r="W288" i="43"/>
  <c r="W370" i="43" s="1"/>
  <c r="E308" i="43"/>
  <c r="E390" i="43" s="1"/>
  <c r="AC276" i="43"/>
  <c r="AC358" i="43" s="1"/>
  <c r="P309" i="43"/>
  <c r="P391" i="43" s="1"/>
  <c r="AB285" i="43"/>
  <c r="AB367" i="43" s="1"/>
  <c r="U310" i="43"/>
  <c r="U392" i="43" s="1"/>
  <c r="V295" i="43"/>
  <c r="V377" i="43" s="1"/>
  <c r="P291" i="43"/>
  <c r="P373" i="43" s="1"/>
  <c r="Q301" i="43"/>
  <c r="Q383" i="43" s="1"/>
  <c r="X303" i="43"/>
  <c r="X385" i="43" s="1"/>
  <c r="V276" i="43"/>
  <c r="V358" i="43" s="1"/>
  <c r="U263" i="43"/>
  <c r="U345" i="43" s="1"/>
  <c r="R291" i="43"/>
  <c r="R373" i="43" s="1"/>
  <c r="U314" i="43"/>
  <c r="U396" i="43" s="1"/>
  <c r="S292" i="43"/>
  <c r="S374" i="43" s="1"/>
  <c r="I310" i="43"/>
  <c r="I392" i="43" s="1"/>
  <c r="L267" i="43"/>
  <c r="L349" i="43" s="1"/>
  <c r="J294" i="43"/>
  <c r="J376" i="43" s="1"/>
  <c r="V272" i="43"/>
  <c r="V354" i="43" s="1"/>
  <c r="AB272" i="43"/>
  <c r="AB354" i="43" s="1"/>
  <c r="N262" i="43"/>
  <c r="N344" i="43" s="1"/>
  <c r="G315" i="43"/>
  <c r="G397" i="43" s="1"/>
  <c r="AC269" i="43"/>
  <c r="AC351" i="43" s="1"/>
  <c r="AD334" i="43"/>
  <c r="AD416" i="43" s="1"/>
  <c r="G322" i="43"/>
  <c r="G404" i="43" s="1"/>
  <c r="AA317" i="43"/>
  <c r="AA399" i="43" s="1"/>
  <c r="T261" i="43"/>
  <c r="T343" i="43" s="1"/>
  <c r="U332" i="43"/>
  <c r="U414" i="43" s="1"/>
  <c r="J333" i="43"/>
  <c r="J415" i="43" s="1"/>
  <c r="AD280" i="43"/>
  <c r="AD362" i="43" s="1"/>
  <c r="N296" i="43"/>
  <c r="N378" i="43" s="1"/>
  <c r="V323" i="43"/>
  <c r="V405" i="43" s="1"/>
  <c r="E302" i="43"/>
  <c r="E384" i="43" s="1"/>
  <c r="AE275" i="43"/>
  <c r="AE357" i="43" s="1"/>
  <c r="G319" i="43"/>
  <c r="G401" i="43" s="1"/>
  <c r="G274" i="43"/>
  <c r="G356" i="43" s="1"/>
  <c r="AE298" i="43"/>
  <c r="AE380" i="43" s="1"/>
  <c r="S318" i="43"/>
  <c r="S400" i="43" s="1"/>
  <c r="AB270" i="43"/>
  <c r="AB352" i="43" s="1"/>
  <c r="H317" i="43"/>
  <c r="H399" i="43" s="1"/>
  <c r="O256" i="43"/>
  <c r="O338" i="43" s="1"/>
  <c r="N323" i="43"/>
  <c r="N405" i="43" s="1"/>
  <c r="E277" i="43"/>
  <c r="E359" i="43" s="1"/>
  <c r="E304" i="43"/>
  <c r="E386" i="43" s="1"/>
  <c r="F267" i="43"/>
  <c r="F349" i="43" s="1"/>
  <c r="I329" i="43"/>
  <c r="I411" i="43" s="1"/>
  <c r="AD257" i="43"/>
  <c r="AD339" i="43" s="1"/>
  <c r="W296" i="43"/>
  <c r="W378" i="43" s="1"/>
  <c r="P258" i="43"/>
  <c r="P340" i="43" s="1"/>
  <c r="W316" i="43"/>
  <c r="W398" i="43" s="1"/>
  <c r="V297" i="43"/>
  <c r="V379" i="43" s="1"/>
  <c r="R270" i="43"/>
  <c r="R352" i="43" s="1"/>
  <c r="W311" i="43"/>
  <c r="W393" i="43" s="1"/>
  <c r="M263" i="43"/>
  <c r="M345" i="43" s="1"/>
  <c r="R332" i="43"/>
  <c r="R414" i="43" s="1"/>
  <c r="F333" i="43"/>
  <c r="F415" i="43" s="1"/>
  <c r="S281" i="43"/>
  <c r="S363" i="43" s="1"/>
  <c r="J293" i="43"/>
  <c r="J375" i="43" s="1"/>
  <c r="Q334" i="43"/>
  <c r="Q416" i="43" s="1"/>
  <c r="AA257" i="43"/>
  <c r="AA339" i="43" s="1"/>
  <c r="R333" i="43"/>
  <c r="R415" i="43" s="1"/>
  <c r="E296" i="43"/>
  <c r="E378" i="43" s="1"/>
  <c r="W322" i="43"/>
  <c r="W404" i="43" s="1"/>
  <c r="L287" i="43"/>
  <c r="L369" i="43" s="1"/>
  <c r="AC278" i="43"/>
  <c r="AC360" i="43" s="1"/>
  <c r="P325" i="43"/>
  <c r="P407" i="43" s="1"/>
  <c r="M305" i="43"/>
  <c r="M387" i="43" s="1"/>
  <c r="X332" i="43"/>
  <c r="X414" i="43" s="1"/>
  <c r="J331" i="43"/>
  <c r="J413" i="43" s="1"/>
  <c r="T275" i="43"/>
  <c r="T357" i="43" s="1"/>
  <c r="X289" i="43"/>
  <c r="X371" i="43" s="1"/>
  <c r="P322" i="43"/>
  <c r="P404" i="43" s="1"/>
  <c r="L332" i="43"/>
  <c r="L414" i="43" s="1"/>
  <c r="F298" i="43"/>
  <c r="F380" i="43" s="1"/>
  <c r="AF330" i="43"/>
  <c r="AF412" i="43" s="1"/>
  <c r="AE300" i="43"/>
  <c r="AE382" i="43" s="1"/>
  <c r="G260" i="43"/>
  <c r="G342" i="43" s="1"/>
  <c r="H281" i="43"/>
  <c r="H363" i="43" s="1"/>
  <c r="M331" i="43"/>
  <c r="M413" i="43" s="1"/>
  <c r="P293" i="43"/>
  <c r="P375" i="43" s="1"/>
  <c r="Z296" i="43"/>
  <c r="Z378" i="43" s="1"/>
  <c r="Y266" i="43"/>
  <c r="Y348" i="43" s="1"/>
  <c r="X270" i="43"/>
  <c r="X352" i="43" s="1"/>
  <c r="E318" i="43"/>
  <c r="E400" i="43" s="1"/>
  <c r="N281" i="43"/>
  <c r="N363" i="43" s="1"/>
  <c r="W323" i="43"/>
  <c r="W405" i="43" s="1"/>
  <c r="AF305" i="43"/>
  <c r="AF387" i="43" s="1"/>
  <c r="N258" i="43"/>
  <c r="N340" i="43" s="1"/>
  <c r="AD309" i="43"/>
  <c r="AD391" i="43" s="1"/>
  <c r="AA329" i="43"/>
  <c r="AA411" i="43" s="1"/>
  <c r="F271" i="43"/>
  <c r="F353" i="43" s="1"/>
  <c r="L289" i="43"/>
  <c r="L371" i="43" s="1"/>
  <c r="R282" i="43"/>
  <c r="R364" i="43" s="1"/>
  <c r="O307" i="43"/>
  <c r="O389" i="43" s="1"/>
  <c r="X295" i="43"/>
  <c r="X377" i="43" s="1"/>
  <c r="J273" i="43"/>
  <c r="J355" i="43" s="1"/>
  <c r="I334" i="43"/>
  <c r="I416" i="43" s="1"/>
  <c r="I274" i="43"/>
  <c r="I356" i="43" s="1"/>
  <c r="T327" i="43"/>
  <c r="T409" i="43" s="1"/>
  <c r="K267" i="43"/>
  <c r="K349" i="43" s="1"/>
  <c r="J299" i="43"/>
  <c r="J381" i="43" s="1"/>
  <c r="Z277" i="43"/>
  <c r="Z359" i="43" s="1"/>
  <c r="J265" i="43"/>
  <c r="J347" i="43" s="1"/>
  <c r="AA305" i="43"/>
  <c r="AA387" i="43" s="1"/>
  <c r="T256" i="43"/>
  <c r="T338" i="43" s="1"/>
  <c r="AD270" i="43"/>
  <c r="AD352" i="43" s="1"/>
  <c r="M289" i="43"/>
  <c r="M371" i="43" s="1"/>
  <c r="AE293" i="43"/>
  <c r="AE375" i="43" s="1"/>
  <c r="I308" i="43"/>
  <c r="I390" i="43" s="1"/>
  <c r="S262" i="43"/>
  <c r="S344" i="43" s="1"/>
  <c r="L282" i="43"/>
  <c r="L364" i="43" s="1"/>
  <c r="J275" i="43"/>
  <c r="J357" i="43" s="1"/>
  <c r="S276" i="43"/>
  <c r="S358" i="43" s="1"/>
  <c r="AE296" i="43"/>
  <c r="AE378" i="43" s="1"/>
  <c r="Q330" i="43"/>
  <c r="Q412" i="43" s="1"/>
  <c r="O325" i="43"/>
  <c r="O407" i="43" s="1"/>
  <c r="V327" i="43"/>
  <c r="V409" i="43" s="1"/>
  <c r="AD328" i="43"/>
  <c r="AD410" i="43" s="1"/>
  <c r="T315" i="43"/>
  <c r="T397" i="43" s="1"/>
  <c r="P270" i="43"/>
  <c r="P352" i="43" s="1"/>
  <c r="AB259" i="43"/>
  <c r="AB341" i="43" s="1"/>
  <c r="Q272" i="43"/>
  <c r="Q354" i="43" s="1"/>
  <c r="W298" i="43"/>
  <c r="W380" i="43" s="1"/>
  <c r="O284" i="43"/>
  <c r="O366" i="43" s="1"/>
  <c r="R320" i="43"/>
  <c r="R402" i="43" s="1"/>
  <c r="AE288" i="43"/>
  <c r="AE370" i="43" s="1"/>
  <c r="AD289" i="43"/>
  <c r="AD371" i="43" s="1"/>
  <c r="AF323" i="43"/>
  <c r="AF405" i="43" s="1"/>
  <c r="L266" i="43"/>
  <c r="L348" i="43" s="1"/>
  <c r="Z304" i="43"/>
  <c r="Z386" i="43" s="1"/>
  <c r="AF289" i="43"/>
  <c r="AF371" i="43" s="1"/>
  <c r="Z303" i="43"/>
  <c r="Z385" i="43" s="1"/>
  <c r="H261" i="43"/>
  <c r="H343" i="43" s="1"/>
  <c r="H282" i="43"/>
  <c r="H364" i="43" s="1"/>
  <c r="I307" i="43"/>
  <c r="I389" i="43" s="1"/>
  <c r="Q288" i="43"/>
  <c r="Q370" i="43" s="1"/>
  <c r="Q280" i="43"/>
  <c r="Q362" i="43" s="1"/>
  <c r="O331" i="43"/>
  <c r="O413" i="43" s="1"/>
  <c r="H266" i="43"/>
  <c r="H348" i="43" s="1"/>
  <c r="O329" i="43"/>
  <c r="O411" i="43" s="1"/>
  <c r="J274" i="43"/>
  <c r="J356" i="43" s="1"/>
  <c r="AC331" i="43"/>
  <c r="AC413" i="43" s="1"/>
  <c r="O290" i="43"/>
  <c r="O372" i="43" s="1"/>
  <c r="G331" i="43"/>
  <c r="G413" i="43" s="1"/>
  <c r="AE304" i="43"/>
  <c r="AE386" i="43" s="1"/>
  <c r="E295" i="43"/>
  <c r="E377" i="43" s="1"/>
  <c r="M279" i="43"/>
  <c r="M361" i="43" s="1"/>
  <c r="AD311" i="43"/>
  <c r="AD393" i="43" s="1"/>
  <c r="Q283" i="43"/>
  <c r="Q365" i="43" s="1"/>
  <c r="AA331" i="43"/>
  <c r="AA413" i="43" s="1"/>
  <c r="G282" i="43"/>
  <c r="G364" i="43" s="1"/>
  <c r="W277" i="43"/>
  <c r="W359" i="43" s="1"/>
  <c r="R258" i="43"/>
  <c r="R340" i="43" s="1"/>
  <c r="V302" i="43"/>
  <c r="V384" i="43" s="1"/>
  <c r="W260" i="43"/>
  <c r="W342" i="43" s="1"/>
  <c r="K329" i="43"/>
  <c r="K411" i="43" s="1"/>
  <c r="AB307" i="43"/>
  <c r="AB389" i="43" s="1"/>
  <c r="G333" i="43"/>
  <c r="G415" i="43" s="1"/>
  <c r="E314" i="43"/>
  <c r="E396" i="43" s="1"/>
  <c r="M266" i="43"/>
  <c r="M348" i="43" s="1"/>
  <c r="S302" i="43"/>
  <c r="S384" i="43" s="1"/>
  <c r="H289" i="43"/>
  <c r="H371" i="43" s="1"/>
  <c r="AF273" i="43"/>
  <c r="AF355" i="43" s="1"/>
  <c r="W308" i="43"/>
  <c r="W390" i="43" s="1"/>
  <c r="U281" i="43"/>
  <c r="U363" i="43" s="1"/>
  <c r="AA293" i="43"/>
  <c r="AA375" i="43" s="1"/>
  <c r="AC309" i="43"/>
  <c r="AC391" i="43" s="1"/>
  <c r="X304" i="43"/>
  <c r="X386" i="43" s="1"/>
  <c r="P292" i="43"/>
  <c r="P374" i="43" s="1"/>
  <c r="Y313" i="43"/>
  <c r="Y395" i="43" s="1"/>
  <c r="F297" i="43"/>
  <c r="F379" i="43" s="1"/>
  <c r="N305" i="43"/>
  <c r="N387" i="43" s="1"/>
  <c r="AE316" i="43"/>
  <c r="AE398" i="43" s="1"/>
  <c r="V285" i="43"/>
  <c r="V367" i="43" s="1"/>
  <c r="AF296" i="43"/>
  <c r="AF378" i="43" s="1"/>
  <c r="P259" i="43"/>
  <c r="P341" i="43" s="1"/>
  <c r="AA271" i="43"/>
  <c r="AA353" i="43" s="1"/>
  <c r="J332" i="43"/>
  <c r="J414" i="43" s="1"/>
  <c r="F256" i="43"/>
  <c r="F338" i="43" s="1"/>
  <c r="P307" i="43"/>
  <c r="P389" i="43" s="1"/>
  <c r="V278" i="43"/>
  <c r="V360" i="43" s="1"/>
  <c r="N289" i="43"/>
  <c r="N371" i="43" s="1"/>
  <c r="U284" i="43"/>
  <c r="U366" i="43" s="1"/>
  <c r="F310" i="43"/>
  <c r="F392" i="43" s="1"/>
  <c r="M297" i="43"/>
  <c r="M379" i="43" s="1"/>
  <c r="AA308" i="43"/>
  <c r="AA390" i="43" s="1"/>
  <c r="P327" i="43"/>
  <c r="P409" i="43" s="1"/>
  <c r="F284" i="43"/>
  <c r="F366" i="43" s="1"/>
  <c r="F294" i="43"/>
  <c r="F376" i="43" s="1"/>
  <c r="M291" i="43"/>
  <c r="M373" i="43" s="1"/>
  <c r="H309" i="43"/>
  <c r="H391" i="43" s="1"/>
  <c r="O298" i="43"/>
  <c r="O380" i="43" s="1"/>
  <c r="O285" i="43"/>
  <c r="O367" i="43" s="1"/>
  <c r="Y331" i="43"/>
  <c r="Y413" i="43" s="1"/>
  <c r="M283" i="43"/>
  <c r="M365" i="43" s="1"/>
  <c r="S301" i="43"/>
  <c r="S383" i="43" s="1"/>
  <c r="X314" i="43"/>
  <c r="X396" i="43" s="1"/>
  <c r="AF262" i="43"/>
  <c r="AF344" i="43" s="1"/>
  <c r="M317" i="43"/>
  <c r="M399" i="43" s="1"/>
  <c r="I290" i="43"/>
  <c r="I372" i="43" s="1"/>
  <c r="M271" i="43"/>
  <c r="M353" i="43" s="1"/>
  <c r="I319" i="43"/>
  <c r="I401" i="43" s="1"/>
  <c r="W279" i="43"/>
  <c r="W361" i="43" s="1"/>
  <c r="AE284" i="43"/>
  <c r="AE366" i="43" s="1"/>
  <c r="AB312" i="43"/>
  <c r="AB394" i="43" s="1"/>
  <c r="T271" i="43"/>
  <c r="T353" i="43" s="1"/>
  <c r="U298" i="43"/>
  <c r="U380" i="43" s="1"/>
  <c r="K303" i="43"/>
  <c r="K385" i="43" s="1"/>
  <c r="Q273" i="43"/>
  <c r="Q355" i="43" s="1"/>
  <c r="Q264" i="43"/>
  <c r="Q346" i="43" s="1"/>
  <c r="AC306" i="43"/>
  <c r="AC388" i="43" s="1"/>
  <c r="E266" i="43"/>
  <c r="E348" i="43" s="1"/>
  <c r="G299" i="43"/>
  <c r="G381" i="43" s="1"/>
  <c r="O327" i="43"/>
  <c r="O409" i="43" s="1"/>
  <c r="Q308" i="43"/>
  <c r="Q390" i="43" s="1"/>
  <c r="U278" i="43"/>
  <c r="U360" i="43" s="1"/>
  <c r="Z321" i="43"/>
  <c r="Z403" i="43" s="1"/>
  <c r="L331" i="43"/>
  <c r="L413" i="43" s="1"/>
  <c r="G275" i="43"/>
  <c r="G357" i="43" s="1"/>
  <c r="E264" i="43"/>
  <c r="E346" i="43" s="1"/>
  <c r="Y305" i="43"/>
  <c r="Y387" i="43" s="1"/>
  <c r="E289" i="43"/>
  <c r="E371" i="43" s="1"/>
  <c r="T298" i="43"/>
  <c r="T380" i="43" s="1"/>
  <c r="E257" i="43"/>
  <c r="E339" i="43" s="1"/>
  <c r="U311" i="43"/>
  <c r="U393" i="43" s="1"/>
  <c r="AC268" i="43"/>
  <c r="AC350" i="43" s="1"/>
  <c r="G264" i="43"/>
  <c r="G346" i="43" s="1"/>
  <c r="AA294" i="43"/>
  <c r="AA376" i="43" s="1"/>
  <c r="AC307" i="43"/>
  <c r="AC389" i="43" s="1"/>
  <c r="L260" i="43"/>
  <c r="L342" i="43" s="1"/>
  <c r="Z262" i="43"/>
  <c r="Z344" i="43" s="1"/>
  <c r="H319" i="43"/>
  <c r="H401" i="43" s="1"/>
  <c r="U307" i="43"/>
  <c r="U389" i="43" s="1"/>
  <c r="U295" i="43"/>
  <c r="U377" i="43" s="1"/>
  <c r="R308" i="43"/>
  <c r="R390" i="43" s="1"/>
  <c r="X322" i="43"/>
  <c r="X404" i="43" s="1"/>
  <c r="H276" i="43"/>
  <c r="H358" i="43" s="1"/>
  <c r="Q269" i="43"/>
  <c r="Q351" i="43" s="1"/>
  <c r="O320" i="43"/>
  <c r="O402" i="43" s="1"/>
  <c r="Y280" i="43"/>
  <c r="Y362" i="43" s="1"/>
  <c r="AB305" i="43"/>
  <c r="AB387" i="43" s="1"/>
  <c r="K284" i="43"/>
  <c r="K366" i="43" s="1"/>
  <c r="O334" i="43"/>
  <c r="O416" i="43" s="1"/>
  <c r="AA291" i="43"/>
  <c r="AA373" i="43" s="1"/>
  <c r="Q259" i="43"/>
  <c r="Q341" i="43" s="1"/>
  <c r="N274" i="43"/>
  <c r="N356" i="43" s="1"/>
  <c r="H284" i="43"/>
  <c r="H366" i="43" s="1"/>
  <c r="I265" i="43"/>
  <c r="I347" i="43" s="1"/>
  <c r="S264" i="43"/>
  <c r="S346" i="43" s="1"/>
  <c r="J290" i="43"/>
  <c r="J372" i="43" s="1"/>
  <c r="J334" i="43"/>
  <c r="J416" i="43" s="1"/>
  <c r="Q333" i="43"/>
  <c r="Q415" i="43" s="1"/>
  <c r="AC315" i="43"/>
  <c r="AC397" i="43" s="1"/>
  <c r="Y293" i="43"/>
  <c r="Y375" i="43" s="1"/>
  <c r="Y310" i="43"/>
  <c r="Y392" i="43" s="1"/>
  <c r="AE269" i="43"/>
  <c r="AE351" i="43" s="1"/>
  <c r="AA312" i="43"/>
  <c r="AA394" i="43" s="1"/>
  <c r="F264" i="43"/>
  <c r="F346" i="43" s="1"/>
  <c r="AB267" i="43"/>
  <c r="AB349" i="43" s="1"/>
  <c r="U323" i="43"/>
  <c r="U405" i="43" s="1"/>
  <c r="E320" i="43"/>
  <c r="E402" i="43" s="1"/>
  <c r="Q296" i="43"/>
  <c r="Q378" i="43" s="1"/>
  <c r="AD308" i="43"/>
  <c r="AD390" i="43" s="1"/>
  <c r="L320" i="43"/>
  <c r="L402" i="43" s="1"/>
  <c r="T313" i="43"/>
  <c r="T395" i="43" s="1"/>
  <c r="F321" i="43"/>
  <c r="F403" i="43" s="1"/>
  <c r="E311" i="43"/>
  <c r="E393" i="43" s="1"/>
  <c r="L317" i="43"/>
  <c r="L399" i="43" s="1"/>
  <c r="H306" i="43"/>
  <c r="H388" i="43" s="1"/>
  <c r="Y329" i="43"/>
  <c r="Y411" i="43" s="1"/>
  <c r="AD304" i="43"/>
  <c r="AD386" i="43" s="1"/>
  <c r="T272" i="43"/>
  <c r="T354" i="43" s="1"/>
  <c r="E303" i="43"/>
  <c r="E385" i="43" s="1"/>
  <c r="T287" i="43"/>
  <c r="T369" i="43" s="1"/>
  <c r="AF301" i="43"/>
  <c r="AF383" i="43" s="1"/>
  <c r="Z281" i="43"/>
  <c r="Z363" i="43" s="1"/>
  <c r="U260" i="43"/>
  <c r="U342" i="43" s="1"/>
  <c r="AC284" i="43"/>
  <c r="AC366" i="43" s="1"/>
  <c r="K294" i="43"/>
  <c r="K376" i="43" s="1"/>
  <c r="W285" i="43"/>
  <c r="W367" i="43" s="1"/>
  <c r="G302" i="43"/>
  <c r="G384" i="43" s="1"/>
  <c r="Y319" i="43"/>
  <c r="Y401" i="43" s="1"/>
  <c r="AC328" i="43"/>
  <c r="AC410" i="43" s="1"/>
  <c r="V321" i="43"/>
  <c r="V403" i="43" s="1"/>
  <c r="X291" i="43"/>
  <c r="X373" i="43" s="1"/>
  <c r="J301" i="43"/>
  <c r="J383" i="43" s="1"/>
  <c r="AC262" i="43"/>
  <c r="AC344" i="43" s="1"/>
  <c r="L330" i="43"/>
  <c r="L412" i="43" s="1"/>
  <c r="F322" i="43"/>
  <c r="F404" i="43" s="1"/>
  <c r="V334" i="43"/>
  <c r="V416" i="43" s="1"/>
  <c r="J323" i="43"/>
  <c r="J405" i="43" s="1"/>
  <c r="AE312" i="43"/>
  <c r="AE394" i="43" s="1"/>
  <c r="N327" i="43"/>
  <c r="N409" i="43" s="1"/>
  <c r="O326" i="43"/>
  <c r="O408" i="43" s="1"/>
  <c r="AE329" i="43"/>
  <c r="AE411" i="43" s="1"/>
  <c r="I268" i="43"/>
  <c r="I350" i="43" s="1"/>
  <c r="AE260" i="43"/>
  <c r="AE342" i="43" s="1"/>
  <c r="AC274" i="43"/>
  <c r="AC356" i="43" s="1"/>
  <c r="X279" i="43"/>
  <c r="X361" i="43" s="1"/>
  <c r="V269" i="43"/>
  <c r="V351" i="43" s="1"/>
  <c r="AC280" i="43"/>
  <c r="AC362" i="43" s="1"/>
  <c r="AD260" i="43"/>
  <c r="AD342" i="43" s="1"/>
  <c r="V275" i="43"/>
  <c r="V357" i="43" s="1"/>
  <c r="Y281" i="43"/>
  <c r="Y363" i="43" s="1"/>
  <c r="E290" i="43"/>
  <c r="E372" i="43" s="1"/>
  <c r="Z278" i="43"/>
  <c r="Z360" i="43" s="1"/>
  <c r="W327" i="43"/>
  <c r="W409" i="43" s="1"/>
  <c r="AB306" i="43"/>
  <c r="AB388" i="43" s="1"/>
  <c r="S275" i="43"/>
  <c r="S357" i="43" s="1"/>
  <c r="S270" i="43"/>
  <c r="S352" i="43" s="1"/>
  <c r="AB266" i="43"/>
  <c r="AB348" i="43" s="1"/>
  <c r="U271" i="43"/>
  <c r="U353" i="43" s="1"/>
  <c r="G321" i="43"/>
  <c r="G403" i="43" s="1"/>
  <c r="F327" i="43"/>
  <c r="F409" i="43" s="1"/>
  <c r="F306" i="43"/>
  <c r="F388" i="43" s="1"/>
  <c r="AD313" i="43"/>
  <c r="AD395" i="43" s="1"/>
  <c r="J312" i="43"/>
  <c r="J394" i="43" s="1"/>
  <c r="X324" i="43"/>
  <c r="X406" i="43" s="1"/>
  <c r="N312" i="43"/>
  <c r="N394" i="43" s="1"/>
  <c r="L291" i="43"/>
  <c r="L373" i="43" s="1"/>
  <c r="H271" i="43"/>
  <c r="H353" i="43" s="1"/>
  <c r="K282" i="43"/>
  <c r="K364" i="43" s="1"/>
  <c r="L265" i="43"/>
  <c r="L347" i="43" s="1"/>
  <c r="H299" i="43"/>
  <c r="H381" i="43" s="1"/>
  <c r="I263" i="43"/>
  <c r="I345" i="43" s="1"/>
  <c r="AB276" i="43"/>
  <c r="AB358" i="43" s="1"/>
  <c r="X257" i="43"/>
  <c r="X339" i="43" s="1"/>
  <c r="T267" i="43"/>
  <c r="T349" i="43" s="1"/>
  <c r="X263" i="43"/>
  <c r="X345" i="43" s="1"/>
  <c r="AA325" i="43"/>
  <c r="AA407" i="43" s="1"/>
  <c r="M320" i="43"/>
  <c r="M402" i="43" s="1"/>
  <c r="T290" i="43"/>
  <c r="T372" i="43" s="1"/>
  <c r="E294" i="43"/>
  <c r="E376" i="43" s="1"/>
  <c r="W265" i="43"/>
  <c r="W347" i="43" s="1"/>
  <c r="V258" i="43"/>
  <c r="V340" i="43" s="1"/>
  <c r="AE330" i="43"/>
  <c r="AE412" i="43" s="1"/>
  <c r="X334" i="43"/>
  <c r="X416" i="43" s="1"/>
  <c r="P316" i="43"/>
  <c r="P398" i="43" s="1"/>
  <c r="AB315" i="43"/>
  <c r="AB397" i="43" s="1"/>
  <c r="T309" i="43"/>
  <c r="T391" i="43" s="1"/>
  <c r="M326" i="43"/>
  <c r="M408" i="43" s="1"/>
  <c r="AA315" i="43"/>
  <c r="AA397" i="43" s="1"/>
  <c r="G283" i="43"/>
  <c r="G365" i="43" s="1"/>
  <c r="AB275" i="43"/>
  <c r="AB357" i="43" s="1"/>
  <c r="Y288" i="43"/>
  <c r="Y370" i="43" s="1"/>
  <c r="Q304" i="43"/>
  <c r="Q386" i="43" s="1"/>
  <c r="J272" i="43"/>
  <c r="J354" i="43" s="1"/>
  <c r="K299" i="43"/>
  <c r="K381" i="43" s="1"/>
  <c r="K290" i="43"/>
  <c r="K372" i="43" s="1"/>
  <c r="AD288" i="43"/>
  <c r="AD370" i="43" s="1"/>
  <c r="AA301" i="43"/>
  <c r="AA383" i="43" s="1"/>
  <c r="L280" i="43"/>
  <c r="L362" i="43" s="1"/>
  <c r="L334" i="43"/>
  <c r="L416" i="43" s="1"/>
  <c r="AD306" i="43"/>
  <c r="AD388" i="43" s="1"/>
  <c r="W310" i="43"/>
  <c r="W392" i="43" s="1"/>
  <c r="Q325" i="43"/>
  <c r="Q407" i="43" s="1"/>
  <c r="P308" i="43"/>
  <c r="P390" i="43" s="1"/>
  <c r="AE320" i="43"/>
  <c r="AE402" i="43" s="1"/>
  <c r="X307" i="43"/>
  <c r="X389" i="43" s="1"/>
  <c r="M293" i="43"/>
  <c r="M375" i="43" s="1"/>
  <c r="AD265" i="43"/>
  <c r="AD347" i="43" s="1"/>
  <c r="F283" i="43"/>
  <c r="F365" i="43" s="1"/>
  <c r="U282" i="43"/>
  <c r="U364" i="43" s="1"/>
  <c r="AF299" i="43"/>
  <c r="AF381" i="43" s="1"/>
  <c r="S256" i="43"/>
  <c r="S338" i="43" s="1"/>
  <c r="I279" i="43"/>
  <c r="I361" i="43" s="1"/>
  <c r="AB264" i="43"/>
  <c r="AB346" i="43" s="1"/>
  <c r="L311" i="43"/>
  <c r="L393" i="43" s="1"/>
  <c r="Z332" i="43"/>
  <c r="Z414" i="43" s="1"/>
  <c r="AB323" i="43"/>
  <c r="AB405" i="43" s="1"/>
  <c r="I314" i="43"/>
  <c r="I396" i="43" s="1"/>
  <c r="N308" i="43"/>
  <c r="N390" i="43" s="1"/>
  <c r="S315" i="43"/>
  <c r="S397" i="43" s="1"/>
  <c r="F274" i="43"/>
  <c r="F356" i="43" s="1"/>
  <c r="N279" i="43"/>
  <c r="N361" i="43" s="1"/>
  <c r="AA297" i="43"/>
  <c r="AA379" i="43" s="1"/>
  <c r="AE273" i="43"/>
  <c r="AE355" i="43" s="1"/>
  <c r="S266" i="43"/>
  <c r="S348" i="43" s="1"/>
  <c r="L300" i="43"/>
  <c r="L382" i="43" s="1"/>
  <c r="G258" i="43"/>
  <c r="G340" i="43" s="1"/>
  <c r="AB261" i="43"/>
  <c r="AB343" i="43" s="1"/>
  <c r="E267" i="43"/>
  <c r="E349" i="43" s="1"/>
  <c r="N303" i="43"/>
  <c r="N385" i="43" s="1"/>
  <c r="S303" i="43"/>
  <c r="S385" i="43" s="1"/>
  <c r="Z327" i="43"/>
  <c r="Z409" i="43" s="1"/>
  <c r="L319" i="43"/>
  <c r="L401" i="43" s="1"/>
  <c r="AA333" i="43"/>
  <c r="AA415" i="43" s="1"/>
  <c r="Z318" i="43"/>
  <c r="Z400" i="43" s="1"/>
  <c r="F307" i="43"/>
  <c r="F389" i="43" s="1"/>
  <c r="V317" i="43"/>
  <c r="V399" i="43" s="1"/>
  <c r="G334" i="43"/>
  <c r="G416" i="43" s="1"/>
  <c r="AA269" i="43"/>
  <c r="AA351" i="43" s="1"/>
  <c r="AA274" i="43"/>
  <c r="AA356" i="43" s="1"/>
  <c r="AE286" i="43"/>
  <c r="AE368" i="43" s="1"/>
  <c r="AA285" i="43"/>
  <c r="AA367" i="43" s="1"/>
  <c r="U270" i="43"/>
  <c r="U352" i="43" s="1"/>
  <c r="AA304" i="43"/>
  <c r="AA386" i="43" s="1"/>
  <c r="Q314" i="43"/>
  <c r="Q396" i="43" s="1"/>
  <c r="AA307" i="43"/>
  <c r="AA389" i="43" s="1"/>
  <c r="M273" i="43"/>
  <c r="M355" i="43" s="1"/>
  <c r="S263" i="43"/>
  <c r="S345" i="43" s="1"/>
  <c r="E274" i="43"/>
  <c r="E356" i="43" s="1"/>
  <c r="Q307" i="43"/>
  <c r="Q389" i="43" s="1"/>
  <c r="AB282" i="43"/>
  <c r="AB364" i="43" s="1"/>
  <c r="AC304" i="43"/>
  <c r="AC386" i="43" s="1"/>
  <c r="T257" i="43"/>
  <c r="T339" i="43" s="1"/>
  <c r="Y332" i="43"/>
  <c r="Y414" i="43" s="1"/>
  <c r="X261" i="43"/>
  <c r="X343" i="43" s="1"/>
  <c r="E270" i="43"/>
  <c r="E352" i="43" s="1"/>
  <c r="F285" i="43"/>
  <c r="F367" i="43" s="1"/>
  <c r="H308" i="43"/>
  <c r="H390" i="43" s="1"/>
  <c r="S260" i="43"/>
  <c r="S342" i="43" s="1"/>
  <c r="X280" i="43"/>
  <c r="X362" i="43" s="1"/>
  <c r="AF332" i="43"/>
  <c r="AF414" i="43" s="1"/>
  <c r="P304" i="43"/>
  <c r="P386" i="43" s="1"/>
  <c r="K268" i="43"/>
  <c r="K350" i="43" s="1"/>
  <c r="AC305" i="43"/>
  <c r="AC387" i="43" s="1"/>
  <c r="P303" i="43"/>
  <c r="P385" i="43" s="1"/>
  <c r="H298" i="43"/>
  <c r="H380" i="43" s="1"/>
  <c r="V306" i="43"/>
  <c r="V388" i="43" s="1"/>
  <c r="AA283" i="43"/>
  <c r="AA365" i="43" s="1"/>
  <c r="AA280" i="43"/>
  <c r="AA362" i="43" s="1"/>
  <c r="E319" i="43"/>
  <c r="E401" i="43" s="1"/>
  <c r="U288" i="43"/>
  <c r="U370" i="43" s="1"/>
  <c r="N304" i="43"/>
  <c r="N386" i="43" s="1"/>
  <c r="T316" i="43"/>
  <c r="T398" i="43" s="1"/>
  <c r="M313" i="43"/>
  <c r="M395" i="43" s="1"/>
  <c r="AB289" i="43"/>
  <c r="AB371" i="43" s="1"/>
  <c r="Z294" i="43"/>
  <c r="Z376" i="43" s="1"/>
  <c r="AF300" i="43"/>
  <c r="AF382" i="43" s="1"/>
  <c r="T299" i="43"/>
  <c r="T381" i="43" s="1"/>
  <c r="L273" i="43"/>
  <c r="L355" i="43" s="1"/>
  <c r="T297" i="43"/>
  <c r="T379" i="43" s="1"/>
  <c r="T319" i="43"/>
  <c r="T401" i="43" s="1"/>
  <c r="L315" i="43"/>
  <c r="L397" i="43" s="1"/>
  <c r="AC277" i="43"/>
  <c r="AC359" i="43" s="1"/>
  <c r="O281" i="43"/>
  <c r="O363" i="43" s="1"/>
  <c r="R292" i="43"/>
  <c r="R374" i="43" s="1"/>
  <c r="G317" i="43"/>
  <c r="G399" i="43" s="1"/>
  <c r="Q274" i="43"/>
  <c r="Q356" i="43" s="1"/>
  <c r="T262" i="43"/>
  <c r="T344" i="43" s="1"/>
  <c r="U327" i="43"/>
  <c r="U409" i="43" s="1"/>
  <c r="V316" i="43"/>
  <c r="V398" i="43" s="1"/>
  <c r="E261" i="43"/>
  <c r="E343" i="43" s="1"/>
  <c r="R266" i="43"/>
  <c r="R348" i="43" s="1"/>
  <c r="O316" i="43"/>
  <c r="O398" i="43" s="1"/>
  <c r="T294" i="43"/>
  <c r="T376" i="43" s="1"/>
  <c r="S265" i="43"/>
  <c r="S347" i="43" s="1"/>
  <c r="F317" i="43"/>
  <c r="F399" i="43" s="1"/>
  <c r="AD297" i="43"/>
  <c r="AD379" i="43" s="1"/>
  <c r="W294" i="43"/>
  <c r="W376" i="43" s="1"/>
  <c r="AF328" i="43"/>
  <c r="AF410" i="43" s="1"/>
  <c r="R321" i="43"/>
  <c r="R403" i="43" s="1"/>
  <c r="AD281" i="43"/>
  <c r="AD363" i="43" s="1"/>
  <c r="AD284" i="43"/>
  <c r="AD366" i="43" s="1"/>
  <c r="W332" i="43"/>
  <c r="W414" i="43" s="1"/>
  <c r="E281" i="43"/>
  <c r="E363" i="43" s="1"/>
  <c r="L293" i="43"/>
  <c r="L375" i="43" s="1"/>
  <c r="E300" i="43"/>
  <c r="E382" i="43" s="1"/>
  <c r="S309" i="43"/>
  <c r="S391" i="43" s="1"/>
  <c r="F268" i="43"/>
  <c r="F350" i="43" s="1"/>
  <c r="F311" i="43"/>
  <c r="F393" i="43" s="1"/>
  <c r="E282" i="43"/>
  <c r="E364" i="43" s="1"/>
  <c r="AC299" i="43"/>
  <c r="AC381" i="43" s="1"/>
  <c r="T324" i="43"/>
  <c r="T406" i="43" s="1"/>
  <c r="F261" i="43"/>
  <c r="F343" i="43" s="1"/>
  <c r="AB328" i="43"/>
  <c r="AB410" i="43" s="1"/>
  <c r="AE327" i="43"/>
  <c r="AE409" i="43" s="1"/>
  <c r="V259" i="43"/>
  <c r="V341" i="43" s="1"/>
  <c r="M270" i="43"/>
  <c r="M352" i="43" s="1"/>
  <c r="V312" i="43"/>
  <c r="V394" i="43" s="1"/>
  <c r="G287" i="43"/>
  <c r="G369" i="43" s="1"/>
  <c r="AF280" i="43"/>
  <c r="AF362" i="43" s="1"/>
  <c r="O286" i="43"/>
  <c r="O368" i="43" s="1"/>
  <c r="U329" i="43"/>
  <c r="U411" i="43" s="1"/>
  <c r="AC297" i="43"/>
  <c r="AC379" i="43" s="1"/>
  <c r="F272" i="43"/>
  <c r="F354" i="43" s="1"/>
  <c r="AC334" i="43"/>
  <c r="AC416" i="43" s="1"/>
  <c r="AD298" i="43"/>
  <c r="AD380" i="43" s="1"/>
  <c r="K293" i="43"/>
  <c r="K375" i="43" s="1"/>
  <c r="H322" i="43"/>
  <c r="H404" i="43" s="1"/>
  <c r="J282" i="43"/>
  <c r="J364" i="43" s="1"/>
  <c r="AC263" i="43"/>
  <c r="AC345" i="43" s="1"/>
  <c r="Y333" i="43"/>
  <c r="Y415" i="43" s="1"/>
  <c r="W256" i="43"/>
  <c r="W338" i="43" s="1"/>
  <c r="W275" i="43"/>
  <c r="W357" i="43" s="1"/>
  <c r="AB297" i="43"/>
  <c r="AB379" i="43" s="1"/>
  <c r="G296" i="43"/>
  <c r="G378" i="43" s="1"/>
  <c r="Y320" i="43"/>
  <c r="Y402" i="43" s="1"/>
  <c r="O330" i="43"/>
  <c r="O412" i="43" s="1"/>
  <c r="H320" i="43"/>
  <c r="H402" i="43" s="1"/>
  <c r="AF327" i="43"/>
  <c r="AF409" i="43" s="1"/>
  <c r="AB309" i="43"/>
  <c r="AB391" i="43" s="1"/>
  <c r="E297" i="43"/>
  <c r="E379" i="43" s="1"/>
  <c r="W264" i="43"/>
  <c r="W346" i="43" s="1"/>
  <c r="V284" i="43"/>
  <c r="V366" i="43" s="1"/>
  <c r="P290" i="43"/>
  <c r="P372" i="43" s="1"/>
  <c r="G311" i="43"/>
  <c r="G393" i="43" s="1"/>
  <c r="K265" i="43"/>
  <c r="K347" i="43" s="1"/>
  <c r="X281" i="43"/>
  <c r="X363" i="43" s="1"/>
  <c r="U267" i="43"/>
  <c r="U349" i="43" s="1"/>
  <c r="AA321" i="43"/>
  <c r="AA403" i="43" s="1"/>
  <c r="S327" i="43"/>
  <c r="S409" i="43" s="1"/>
  <c r="M258" i="43"/>
  <c r="M340" i="43" s="1"/>
  <c r="X262" i="43"/>
  <c r="X344" i="43" s="1"/>
  <c r="K323" i="43"/>
  <c r="K405" i="43" s="1"/>
  <c r="Y298" i="43"/>
  <c r="Y380" i="43" s="1"/>
  <c r="E278" i="43"/>
  <c r="E360" i="43" s="1"/>
  <c r="Z305" i="43"/>
  <c r="Z387" i="43" s="1"/>
  <c r="U304" i="43"/>
  <c r="U386" i="43" s="1"/>
  <c r="U264" i="43"/>
  <c r="U346" i="43" s="1"/>
  <c r="W309" i="43"/>
  <c r="W391" i="43" s="1"/>
  <c r="T312" i="43"/>
  <c r="T394" i="43" s="1"/>
  <c r="N261" i="43"/>
  <c r="N343" i="43" s="1"/>
  <c r="Z295" i="43"/>
  <c r="Z377" i="43" s="1"/>
  <c r="M325" i="43"/>
  <c r="M407" i="43" s="1"/>
  <c r="G286" i="43"/>
  <c r="G368" i="43" s="1"/>
  <c r="Z274" i="43"/>
  <c r="Z356" i="43" s="1"/>
  <c r="X260" i="43"/>
  <c r="X342" i="43" s="1"/>
  <c r="I275" i="43"/>
  <c r="I357" i="43" s="1"/>
  <c r="AE272" i="43"/>
  <c r="AE354" i="43" s="1"/>
  <c r="F286" i="43"/>
  <c r="F368" i="43" s="1"/>
  <c r="AE281" i="43"/>
  <c r="AE363" i="43" s="1"/>
  <c r="AE324" i="43"/>
  <c r="AE406" i="43" s="1"/>
  <c r="G261" i="43"/>
  <c r="G343" i="43" s="1"/>
  <c r="AF286" i="43"/>
  <c r="AF368" i="43" s="1"/>
  <c r="V287" i="43"/>
  <c r="V369" i="43" s="1"/>
  <c r="AC313" i="43"/>
  <c r="AC395" i="43" s="1"/>
  <c r="AB301" i="43"/>
  <c r="AB383" i="43" s="1"/>
  <c r="AD291" i="43"/>
  <c r="AD373" i="43" s="1"/>
  <c r="L323" i="43"/>
  <c r="L405" i="43" s="1"/>
  <c r="U306" i="43"/>
  <c r="U388" i="43" s="1"/>
  <c r="S329" i="43"/>
  <c r="S411" i="43" s="1"/>
  <c r="V288" i="43"/>
  <c r="V370" i="43" s="1"/>
  <c r="N290" i="43"/>
  <c r="N372" i="43" s="1"/>
  <c r="Z330" i="43"/>
  <c r="Z412" i="43" s="1"/>
  <c r="I313" i="43"/>
  <c r="I395" i="43" s="1"/>
  <c r="K274" i="43"/>
  <c r="K356" i="43" s="1"/>
  <c r="AE299" i="43"/>
  <c r="AE381" i="43" s="1"/>
  <c r="AB313" i="43"/>
  <c r="AB395" i="43" s="1"/>
  <c r="N319" i="43"/>
  <c r="N401" i="43" s="1"/>
  <c r="M267" i="43"/>
  <c r="M349" i="43" s="1"/>
  <c r="Y285" i="43"/>
  <c r="Y367" i="43" s="1"/>
  <c r="K313" i="43"/>
  <c r="K395" i="43" s="1"/>
  <c r="O264" i="43"/>
  <c r="O346" i="43" s="1"/>
  <c r="J259" i="43"/>
  <c r="J341" i="43" s="1"/>
  <c r="P323" i="43"/>
  <c r="P405" i="43" s="1"/>
  <c r="E299" i="43"/>
  <c r="E381" i="43" s="1"/>
  <c r="AA327" i="43"/>
  <c r="AA409" i="43" s="1"/>
  <c r="AD307" i="43"/>
  <c r="AD389" i="43" s="1"/>
  <c r="G256" i="43"/>
  <c r="G338" i="43" s="1"/>
  <c r="P284" i="43"/>
  <c r="P366" i="43" s="1"/>
  <c r="Z306" i="43"/>
  <c r="Z388" i="43" s="1"/>
  <c r="L306" i="43"/>
  <c r="L388" i="43" s="1"/>
  <c r="N269" i="43"/>
  <c r="N351" i="43" s="1"/>
  <c r="M304" i="43"/>
  <c r="M386" i="43" s="1"/>
  <c r="E325" i="43"/>
  <c r="E407" i="43" s="1"/>
  <c r="H270" i="43"/>
  <c r="H352" i="43" s="1"/>
  <c r="I294" i="43"/>
  <c r="I376" i="43" s="1"/>
  <c r="S288" i="43"/>
  <c r="S370" i="43" s="1"/>
  <c r="H262" i="43"/>
  <c r="H344" i="43" s="1"/>
  <c r="AB300" i="43"/>
  <c r="AB382" i="43" s="1"/>
  <c r="Z289" i="43"/>
  <c r="Z371" i="43" s="1"/>
  <c r="AA264" i="43"/>
  <c r="AA346" i="43" s="1"/>
  <c r="AE297" i="43"/>
  <c r="AE379" i="43" s="1"/>
  <c r="AF333" i="43"/>
  <c r="AF415" i="43" s="1"/>
  <c r="H275" i="43"/>
  <c r="H357" i="43" s="1"/>
  <c r="Y309" i="43"/>
  <c r="Y391" i="43" s="1"/>
  <c r="S277" i="43"/>
  <c r="S359" i="43" s="1"/>
  <c r="F295" i="43"/>
  <c r="F377" i="43" s="1"/>
  <c r="N320" i="43"/>
  <c r="N402" i="43" s="1"/>
  <c r="W284" i="43"/>
  <c r="W366" i="43" s="1"/>
  <c r="Z266" i="43"/>
  <c r="Z348" i="43" s="1"/>
  <c r="F281" i="43"/>
  <c r="F363" i="43" s="1"/>
  <c r="T304" i="43"/>
  <c r="T386" i="43" s="1"/>
  <c r="H334" i="43"/>
  <c r="H416" i="43" s="1"/>
  <c r="AD296" i="43"/>
  <c r="AD378" i="43" s="1"/>
  <c r="U293" i="43"/>
  <c r="U375" i="43" s="1"/>
  <c r="X310" i="43"/>
  <c r="X392" i="43" s="1"/>
  <c r="N273" i="43"/>
  <c r="N355" i="43" s="1"/>
  <c r="AE308" i="43"/>
  <c r="AE390" i="43" s="1"/>
  <c r="AC308" i="43"/>
  <c r="AC390" i="43" s="1"/>
  <c r="AA286" i="43"/>
  <c r="AA368" i="43" s="1"/>
  <c r="P314" i="43"/>
  <c r="P396" i="43" s="1"/>
  <c r="AF319" i="43"/>
  <c r="AF401" i="43" s="1"/>
  <c r="X327" i="43"/>
  <c r="X409" i="43" s="1"/>
  <c r="P257" i="43"/>
  <c r="P339" i="43" s="1"/>
  <c r="AA314" i="43"/>
  <c r="AA396" i="43" s="1"/>
  <c r="U269" i="43"/>
  <c r="U351" i="43" s="1"/>
  <c r="L314" i="43"/>
  <c r="L396" i="43" s="1"/>
  <c r="H295" i="43"/>
  <c r="H377" i="43" s="1"/>
  <c r="AE309" i="43"/>
  <c r="AE391" i="43" s="1"/>
  <c r="AA275" i="43"/>
  <c r="AA357" i="43" s="1"/>
  <c r="J285" i="43"/>
  <c r="J367" i="43" s="1"/>
  <c r="G290" i="43"/>
  <c r="G372" i="43" s="1"/>
  <c r="R331" i="43"/>
  <c r="R413" i="43" s="1"/>
  <c r="AE261" i="43"/>
  <c r="AE343" i="43" s="1"/>
  <c r="P301" i="43"/>
  <c r="P383" i="43" s="1"/>
  <c r="AC322" i="43"/>
  <c r="AC404" i="43" s="1"/>
  <c r="Z302" i="43"/>
  <c r="Z384" i="43" s="1"/>
  <c r="Y265" i="43"/>
  <c r="Y347" i="43" s="1"/>
  <c r="T306" i="43"/>
  <c r="T388" i="43" s="1"/>
  <c r="Q311" i="43"/>
  <c r="Q393" i="43" s="1"/>
  <c r="K260" i="43"/>
  <c r="K342" i="43" s="1"/>
  <c r="M275" i="43"/>
  <c r="M357" i="43" s="1"/>
  <c r="AB330" i="43"/>
  <c r="AB412" i="43" s="1"/>
  <c r="I293" i="43"/>
  <c r="I375" i="43" s="1"/>
  <c r="L301" i="43"/>
  <c r="L383" i="43" s="1"/>
  <c r="X320" i="43"/>
  <c r="X402" i="43" s="1"/>
  <c r="H277" i="43"/>
  <c r="H359" i="43" s="1"/>
  <c r="I321" i="43"/>
  <c r="I403" i="43" s="1"/>
  <c r="F265" i="43"/>
  <c r="F347" i="43" s="1"/>
  <c r="Y321" i="43"/>
  <c r="Y403" i="43" s="1"/>
  <c r="W261" i="43"/>
  <c r="W343" i="43" s="1"/>
  <c r="T307" i="43"/>
  <c r="T389" i="43" s="1"/>
  <c r="O289" i="43"/>
  <c r="O371" i="43" s="1"/>
  <c r="N270" i="43"/>
  <c r="N352" i="43" s="1"/>
  <c r="G263" i="43"/>
  <c r="G345" i="43" s="1"/>
  <c r="AD266" i="43"/>
  <c r="AD348" i="43" s="1"/>
  <c r="T318" i="43"/>
  <c r="T400" i="43" s="1"/>
  <c r="E291" i="43"/>
  <c r="E373" i="43" s="1"/>
  <c r="J283" i="43"/>
  <c r="J365" i="43" s="1"/>
  <c r="F293" i="43"/>
  <c r="F375" i="43" s="1"/>
  <c r="AD287" i="43"/>
  <c r="AD369" i="43" s="1"/>
  <c r="M332" i="43"/>
  <c r="M414" i="43" s="1"/>
  <c r="AD268" i="43"/>
  <c r="AD350" i="43" s="1"/>
  <c r="J269" i="43"/>
  <c r="J351" i="43" s="1"/>
  <c r="K280" i="43"/>
  <c r="K362" i="43" s="1"/>
  <c r="L321" i="43"/>
  <c r="L403" i="43" s="1"/>
  <c r="Y268" i="43"/>
  <c r="Y350" i="43" s="1"/>
  <c r="K286" i="43"/>
  <c r="K368" i="43" s="1"/>
  <c r="T274" i="43"/>
  <c r="T356" i="43" s="1"/>
  <c r="M303" i="43"/>
  <c r="M385" i="43" s="1"/>
  <c r="L299" i="43"/>
  <c r="L381" i="43" s="1"/>
  <c r="X277" i="43"/>
  <c r="X359" i="43" s="1"/>
  <c r="S299" i="43"/>
  <c r="S381" i="43" s="1"/>
  <c r="R315" i="43"/>
  <c r="R397" i="43" s="1"/>
  <c r="S278" i="43"/>
  <c r="S360" i="43" s="1"/>
  <c r="AF312" i="43"/>
  <c r="AF394" i="43" s="1"/>
  <c r="Z310" i="43"/>
  <c r="Z392" i="43" s="1"/>
  <c r="T265" i="43"/>
  <c r="T347" i="43" s="1"/>
  <c r="H256" i="43"/>
  <c r="H338" i="43" s="1"/>
  <c r="P320" i="43"/>
  <c r="P402" i="43" s="1"/>
  <c r="AA272" i="43"/>
  <c r="AA354" i="43" s="1"/>
  <c r="G298" i="43"/>
  <c r="G380" i="43" s="1"/>
  <c r="T289" i="43"/>
  <c r="T371" i="43" s="1"/>
  <c r="X325" i="43"/>
  <c r="X407" i="43" s="1"/>
  <c r="N294" i="43"/>
  <c r="N376" i="43" s="1"/>
  <c r="T322" i="43"/>
  <c r="T404" i="43" s="1"/>
  <c r="AC259" i="43"/>
  <c r="AC341" i="43" s="1"/>
  <c r="AF309" i="43"/>
  <c r="AF391" i="43" s="1"/>
  <c r="U265" i="43"/>
  <c r="U347" i="43" s="1"/>
  <c r="I271" i="43"/>
  <c r="I353" i="43" s="1"/>
  <c r="X313" i="43"/>
  <c r="X395" i="43" s="1"/>
  <c r="I303" i="43"/>
  <c r="I385" i="43" s="1"/>
  <c r="AF313" i="43"/>
  <c r="AF395" i="43" s="1"/>
  <c r="AD256" i="43"/>
  <c r="AD338" i="43" s="1"/>
  <c r="AB327" i="43"/>
  <c r="AB409" i="43" s="1"/>
  <c r="Y291" i="43"/>
  <c r="Y373" i="43" s="1"/>
  <c r="AE326" i="43"/>
  <c r="AE408" i="43" s="1"/>
  <c r="Z288" i="43"/>
  <c r="Z370" i="43" s="1"/>
  <c r="W270" i="43"/>
  <c r="W352" i="43" s="1"/>
  <c r="AB321" i="43"/>
  <c r="AB403" i="43" s="1"/>
  <c r="M256" i="43"/>
  <c r="M338" i="43" s="1"/>
  <c r="R259" i="43"/>
  <c r="R341" i="43" s="1"/>
  <c r="X267" i="43"/>
  <c r="X349" i="43" s="1"/>
  <c r="I299" i="43"/>
  <c r="I381" i="43" s="1"/>
  <c r="AB273" i="43"/>
  <c r="AB355" i="43" s="1"/>
  <c r="P311" i="43"/>
  <c r="P393" i="43" s="1"/>
  <c r="S297" i="43"/>
  <c r="S379" i="43" s="1"/>
  <c r="AC311" i="43"/>
  <c r="AC393" i="43" s="1"/>
  <c r="AF257" i="43"/>
  <c r="AF339" i="43" s="1"/>
  <c r="N324" i="43"/>
  <c r="N406" i="43" s="1"/>
  <c r="L262" i="43"/>
  <c r="L344" i="43" s="1"/>
  <c r="R284" i="43"/>
  <c r="R366" i="43" s="1"/>
  <c r="R290" i="43"/>
  <c r="R372" i="43" s="1"/>
  <c r="W325" i="43"/>
  <c r="W407" i="43" s="1"/>
  <c r="V261" i="43"/>
  <c r="V343" i="43" s="1"/>
  <c r="X315" i="43"/>
  <c r="X397" i="43" s="1"/>
  <c r="AF263" i="43"/>
  <c r="AF345" i="43" s="1"/>
  <c r="K292" i="43"/>
  <c r="K374" i="43" s="1"/>
  <c r="Y307" i="43"/>
  <c r="Y389" i="43" s="1"/>
  <c r="H269" i="43"/>
  <c r="H351" i="43" s="1"/>
  <c r="Z309" i="43"/>
  <c r="Z391" i="43" s="1"/>
  <c r="AA306" i="43"/>
  <c r="AA388" i="43" s="1"/>
  <c r="AB293" i="43"/>
  <c r="AB375" i="43" s="1"/>
  <c r="E268" i="43"/>
  <c r="E350" i="43" s="1"/>
  <c r="N307" i="43"/>
  <c r="N389" i="43" s="1"/>
  <c r="R272" i="43"/>
  <c r="R354" i="43" s="1"/>
  <c r="P332" i="43"/>
  <c r="P414" i="43" s="1"/>
  <c r="I257" i="43"/>
  <c r="I339" i="43" s="1"/>
  <c r="AF315" i="43"/>
  <c r="AF397" i="43" s="1"/>
  <c r="S287" i="43"/>
  <c r="S369" i="43" s="1"/>
  <c r="I324" i="43"/>
  <c r="I406" i="43" s="1"/>
  <c r="F313" i="43"/>
  <c r="F395" i="43" s="1"/>
  <c r="F326" i="43"/>
  <c r="F408" i="43" s="1"/>
  <c r="F301" i="43"/>
  <c r="F383" i="43" s="1"/>
  <c r="G332" i="43"/>
  <c r="G414" i="43" s="1"/>
  <c r="X265" i="43"/>
  <c r="X347" i="43" s="1"/>
  <c r="E329" i="43"/>
  <c r="E411" i="43" s="1"/>
  <c r="V264" i="43"/>
  <c r="V346" i="43" s="1"/>
  <c r="E272" i="43"/>
  <c r="E354" i="43" s="1"/>
  <c r="Y299" i="43"/>
  <c r="Y381" i="43" s="1"/>
  <c r="R325" i="43"/>
  <c r="R407" i="43" s="1"/>
  <c r="Y277" i="43"/>
  <c r="Y359" i="43" s="1"/>
  <c r="M278" i="43"/>
  <c r="M360" i="43" s="1"/>
  <c r="AA262" i="43"/>
  <c r="AA344" i="43" s="1"/>
  <c r="E301" i="43"/>
  <c r="E383" i="43" s="1"/>
  <c r="U303" i="43"/>
  <c r="U385" i="43" s="1"/>
  <c r="AC330" i="43"/>
  <c r="AC412" i="43" s="1"/>
  <c r="R330" i="43"/>
  <c r="R412" i="43" s="1"/>
  <c r="N256" i="43"/>
  <c r="N338" i="43" s="1"/>
  <c r="Q305" i="43"/>
  <c r="Q387" i="43" s="1"/>
  <c r="W286" i="43"/>
  <c r="W368" i="43" s="1"/>
  <c r="N299" i="43"/>
  <c r="N381" i="43" s="1"/>
  <c r="G305" i="43"/>
  <c r="G387" i="43" s="1"/>
  <c r="AD282" i="43"/>
  <c r="AD364" i="43" s="1"/>
  <c r="X283" i="43"/>
  <c r="X365" i="43" s="1"/>
  <c r="F276" i="43"/>
  <c r="F358" i="43" s="1"/>
  <c r="F323" i="43"/>
  <c r="F405" i="43" s="1"/>
  <c r="AB302" i="43"/>
  <c r="AB384" i="43" s="1"/>
  <c r="AD321" i="43"/>
  <c r="AD403" i="43" s="1"/>
  <c r="AE276" i="43"/>
  <c r="AE358" i="43" s="1"/>
  <c r="R310" i="43"/>
  <c r="R392" i="43" s="1"/>
  <c r="E284" i="43"/>
  <c r="E366" i="43" s="1"/>
  <c r="Z328" i="43"/>
  <c r="Z410" i="43" s="1"/>
  <c r="AD262" i="43"/>
  <c r="AD344" i="43" s="1"/>
  <c r="X316" i="43"/>
  <c r="X398" i="43" s="1"/>
  <c r="U297" i="43"/>
  <c r="U379" i="43" s="1"/>
  <c r="L286" i="43"/>
  <c r="L368" i="43" s="1"/>
  <c r="AC282" i="43"/>
  <c r="AC364" i="43" s="1"/>
  <c r="Q265" i="43"/>
  <c r="Q347" i="43" s="1"/>
  <c r="AB291" i="43"/>
  <c r="AB373" i="43" s="1"/>
  <c r="AF318" i="43"/>
  <c r="AF400" i="43" s="1"/>
  <c r="P287" i="43"/>
  <c r="P369" i="43" s="1"/>
  <c r="S280" i="43"/>
  <c r="S362" i="43" s="1"/>
  <c r="U320" i="43"/>
  <c r="U402" i="43" s="1"/>
  <c r="Z333" i="43"/>
  <c r="Z415" i="43" s="1"/>
  <c r="W291" i="43"/>
  <c r="W373" i="43" s="1"/>
  <c r="Q275" i="43"/>
  <c r="Q357" i="43" s="1"/>
  <c r="W313" i="43"/>
  <c r="W395" i="43" s="1"/>
  <c r="Y273" i="43"/>
  <c r="Y355" i="43" s="1"/>
  <c r="L324" i="43"/>
  <c r="L406" i="43" s="1"/>
  <c r="G300" i="43"/>
  <c r="G382" i="43" s="1"/>
  <c r="Q326" i="43"/>
  <c r="Q408" i="43" s="1"/>
  <c r="Z286" i="43"/>
  <c r="Z368" i="43" s="1"/>
  <c r="U275" i="43"/>
  <c r="U357" i="43" s="1"/>
  <c r="K308" i="43"/>
  <c r="K390" i="43" s="1"/>
  <c r="Q316" i="43"/>
  <c r="Q398" i="43" s="1"/>
  <c r="J267" i="43"/>
  <c r="J349" i="43" s="1"/>
  <c r="J256" i="43"/>
  <c r="J338" i="43" s="1"/>
  <c r="Z300" i="43"/>
  <c r="Z382" i="43" s="1"/>
  <c r="R326" i="43"/>
  <c r="R408" i="43" s="1"/>
  <c r="U290" i="43"/>
  <c r="U372" i="43" s="1"/>
  <c r="AA330" i="43"/>
  <c r="AA412" i="43" s="1"/>
  <c r="T283" i="43"/>
  <c r="T365" i="43" s="1"/>
  <c r="O272" i="43"/>
  <c r="O354" i="43" s="1"/>
  <c r="AE318" i="43"/>
  <c r="AE400" i="43" s="1"/>
  <c r="O303" i="43"/>
  <c r="O385" i="43" s="1"/>
  <c r="Q284" i="43"/>
  <c r="Q366" i="43" s="1"/>
  <c r="Q294" i="43"/>
  <c r="Q376" i="43" s="1"/>
  <c r="P330" i="43"/>
  <c r="P412" i="43" s="1"/>
  <c r="P281" i="43"/>
  <c r="P363" i="43" s="1"/>
  <c r="S334" i="43"/>
  <c r="S416" i="43" s="1"/>
  <c r="P333" i="43"/>
  <c r="P415" i="43" s="1"/>
  <c r="Q267" i="43"/>
  <c r="Q349" i="43" s="1"/>
  <c r="R297" i="43"/>
  <c r="R379" i="43" s="1"/>
  <c r="P319" i="43"/>
  <c r="P401" i="43" s="1"/>
  <c r="Y292" i="43"/>
  <c r="Y374" i="43" s="1"/>
  <c r="N310" i="43"/>
  <c r="N392" i="43" s="1"/>
  <c r="Z264" i="43"/>
  <c r="Z346" i="43" s="1"/>
  <c r="H258" i="43"/>
  <c r="H340" i="43" s="1"/>
  <c r="F266" i="43"/>
  <c r="F348" i="43" s="1"/>
  <c r="W328" i="43"/>
  <c r="W410" i="43" s="1"/>
  <c r="L277" i="43"/>
  <c r="L359" i="43" s="1"/>
  <c r="AC293" i="43"/>
  <c r="AC375" i="43" s="1"/>
  <c r="O266" i="43"/>
  <c r="O348" i="43" s="1"/>
  <c r="Q320" i="43"/>
  <c r="Q402" i="43" s="1"/>
  <c r="Q292" i="43"/>
  <c r="Q374" i="43" s="1"/>
  <c r="Q299" i="43"/>
  <c r="Q381" i="43" s="1"/>
  <c r="Y327" i="43"/>
  <c r="Y409" i="43" s="1"/>
  <c r="T303" i="43"/>
  <c r="T385" i="43" s="1"/>
  <c r="AF324" i="43"/>
  <c r="AF406" i="43" s="1"/>
  <c r="R303" i="43"/>
  <c r="R385" i="43" s="1"/>
  <c r="P331" i="43"/>
  <c r="P413" i="43" s="1"/>
  <c r="I266" i="43"/>
  <c r="I348" i="43" s="1"/>
  <c r="S269" i="43"/>
  <c r="S351" i="43" s="1"/>
  <c r="R334" i="43"/>
  <c r="R416" i="43" s="1"/>
  <c r="W326" i="43"/>
  <c r="W408" i="43" s="1"/>
  <c r="P268" i="43"/>
  <c r="P350" i="43" s="1"/>
  <c r="Z271" i="43"/>
  <c r="Z353" i="43" s="1"/>
  <c r="H273" i="43"/>
  <c r="H355" i="43" s="1"/>
  <c r="N314" i="43"/>
  <c r="N396" i="43" s="1"/>
  <c r="Q309" i="43"/>
  <c r="Q391" i="43" s="1"/>
  <c r="F319" i="43"/>
  <c r="F401" i="43" s="1"/>
  <c r="AC266" i="43"/>
  <c r="AC348" i="43" s="1"/>
  <c r="P278" i="43"/>
  <c r="P360" i="43" s="1"/>
  <c r="F302" i="43"/>
  <c r="F384" i="43" s="1"/>
  <c r="M277" i="43"/>
  <c r="M359" i="43" s="1"/>
  <c r="F289" i="43"/>
  <c r="F371" i="43" s="1"/>
  <c r="O258" i="43"/>
  <c r="O340" i="43" s="1"/>
  <c r="M290" i="43"/>
  <c r="M372" i="43" s="1"/>
  <c r="AE279" i="43"/>
  <c r="AE361" i="43" s="1"/>
  <c r="K289" i="43"/>
  <c r="K371" i="43" s="1"/>
  <c r="I323" i="43"/>
  <c r="I405" i="43" s="1"/>
  <c r="AD267" i="43"/>
  <c r="AD349" i="43" s="1"/>
  <c r="P315" i="43"/>
  <c r="P397" i="43" s="1"/>
  <c r="X317" i="43"/>
  <c r="X399" i="43" s="1"/>
  <c r="G330" i="43"/>
  <c r="G412" i="43" s="1"/>
  <c r="AE325" i="43"/>
  <c r="AE407" i="43" s="1"/>
  <c r="F308" i="43"/>
  <c r="F390" i="43" s="1"/>
  <c r="U305" i="43"/>
  <c r="U387" i="43" s="1"/>
  <c r="L316" i="43"/>
  <c r="L398" i="43" s="1"/>
  <c r="M334" i="43"/>
  <c r="M416" i="43" s="1"/>
  <c r="O314" i="43"/>
  <c r="O396" i="43" s="1"/>
  <c r="AE291" i="43"/>
  <c r="AE373" i="43" s="1"/>
  <c r="X271" i="43"/>
  <c r="X353" i="43" s="1"/>
  <c r="X293" i="43"/>
  <c r="X375" i="43" s="1"/>
  <c r="R265" i="43"/>
  <c r="R347" i="43" s="1"/>
  <c r="AA276" i="43"/>
  <c r="AA358" i="43" s="1"/>
  <c r="Q285" i="43"/>
  <c r="Q367" i="43" s="1"/>
  <c r="K279" i="43"/>
  <c r="K361" i="43" s="1"/>
  <c r="Y257" i="43"/>
  <c r="Y339" i="43" s="1"/>
  <c r="J258" i="43"/>
  <c r="J340" i="43" s="1"/>
  <c r="I302" i="43"/>
  <c r="I384" i="43" s="1"/>
  <c r="F270" i="43"/>
  <c r="F352" i="43" s="1"/>
  <c r="AA318" i="43"/>
  <c r="AA400" i="43" s="1"/>
  <c r="T329" i="43"/>
  <c r="T411" i="43" s="1"/>
  <c r="U291" i="43"/>
  <c r="U373" i="43" s="1"/>
  <c r="I289" i="43"/>
  <c r="I371" i="43" s="1"/>
  <c r="H302" i="43"/>
  <c r="H384" i="43" s="1"/>
  <c r="S285" i="43"/>
  <c r="S367" i="43" s="1"/>
  <c r="T323" i="43"/>
  <c r="T405" i="43" s="1"/>
  <c r="O306" i="43"/>
  <c r="O388" i="43" s="1"/>
  <c r="J324" i="43"/>
  <c r="J406" i="43" s="1"/>
  <c r="F315" i="43"/>
  <c r="F397" i="43" s="1"/>
  <c r="R317" i="43"/>
  <c r="R399" i="43" s="1"/>
  <c r="T331" i="43"/>
  <c r="T413" i="43" s="1"/>
  <c r="G307" i="43"/>
  <c r="G389" i="43" s="1"/>
  <c r="J309" i="43"/>
  <c r="J391" i="43" s="1"/>
  <c r="M272" i="43"/>
  <c r="M354" i="43" s="1"/>
  <c r="J303" i="43"/>
  <c r="J385" i="43" s="1"/>
  <c r="O267" i="43"/>
  <c r="O349" i="43" s="1"/>
  <c r="R278" i="43"/>
  <c r="R360" i="43" s="1"/>
  <c r="T296" i="43"/>
  <c r="T378" i="43" s="1"/>
  <c r="K264" i="43"/>
  <c r="K346" i="43" s="1"/>
  <c r="L269" i="43"/>
  <c r="L351" i="43" s="1"/>
  <c r="W300" i="43"/>
  <c r="W382" i="43" s="1"/>
  <c r="U302" i="43"/>
  <c r="U384" i="43" s="1"/>
  <c r="R304" i="43"/>
  <c r="R386" i="43" s="1"/>
  <c r="P265" i="43"/>
  <c r="P347" i="43" s="1"/>
  <c r="P312" i="43"/>
  <c r="P394" i="43" s="1"/>
  <c r="M323" i="43"/>
  <c r="M405" i="43" s="1"/>
  <c r="E271" i="43"/>
  <c r="E353" i="43" s="1"/>
  <c r="N283" i="43"/>
  <c r="N365" i="43" s="1"/>
  <c r="S282" i="43"/>
  <c r="S364" i="43" s="1"/>
  <c r="O273" i="43"/>
  <c r="O355" i="43" s="1"/>
  <c r="AD333" i="43"/>
  <c r="AD415" i="43" s="1"/>
  <c r="H314" i="43"/>
  <c r="H396" i="43" s="1"/>
  <c r="Q317" i="43"/>
  <c r="Q399" i="43" s="1"/>
  <c r="M314" i="43"/>
  <c r="M396" i="43" s="1"/>
  <c r="K327" i="43"/>
  <c r="K409" i="43" s="1"/>
  <c r="I316" i="43"/>
  <c r="I398" i="43" s="1"/>
  <c r="W307" i="43"/>
  <c r="W389" i="43" s="1"/>
  <c r="T286" i="43"/>
  <c r="T368" i="43" s="1"/>
  <c r="Y300" i="43"/>
  <c r="Y382" i="43" s="1"/>
  <c r="AF264" i="43"/>
  <c r="AF346" i="43" s="1"/>
  <c r="H279" i="43"/>
  <c r="H361" i="43" s="1"/>
  <c r="X264" i="43"/>
  <c r="X346" i="43" s="1"/>
  <c r="O300" i="43"/>
  <c r="O382" i="43" s="1"/>
  <c r="N298" i="43"/>
  <c r="N380" i="43" s="1"/>
  <c r="S291" i="43"/>
  <c r="S373" i="43" s="1"/>
  <c r="I256" i="43"/>
  <c r="I338" i="43" s="1"/>
  <c r="G313" i="43"/>
  <c r="G395" i="43" s="1"/>
  <c r="AD326" i="43"/>
  <c r="AD408" i="43" s="1"/>
  <c r="AC317" i="43"/>
  <c r="AC399" i="43" s="1"/>
  <c r="H296" i="43"/>
  <c r="H378" i="43" s="1"/>
  <c r="G279" i="43"/>
  <c r="G361" i="43" s="1"/>
  <c r="Y276" i="43"/>
  <c r="Y358" i="43" s="1"/>
  <c r="AC314" i="43"/>
  <c r="AC396" i="43" s="1"/>
  <c r="X305" i="43"/>
  <c r="X387" i="43" s="1"/>
  <c r="AB319" i="43"/>
  <c r="AB401" i="43" s="1"/>
  <c r="W331" i="43"/>
  <c r="W413" i="43" s="1"/>
  <c r="F316" i="43"/>
  <c r="F398" i="43" s="1"/>
  <c r="M306" i="43"/>
  <c r="M388" i="43" s="1"/>
  <c r="N331" i="43"/>
  <c r="N413" i="43" s="1"/>
  <c r="E331" i="43"/>
  <c r="E413" i="43" s="1"/>
  <c r="Y297" i="43"/>
  <c r="Y379" i="43" s="1"/>
  <c r="AE268" i="43"/>
  <c r="AE350" i="43" s="1"/>
  <c r="L298" i="43"/>
  <c r="L380" i="43" s="1"/>
  <c r="T292" i="43"/>
  <c r="T374" i="43" s="1"/>
  <c r="AE263" i="43"/>
  <c r="AE345" i="43" s="1"/>
  <c r="O277" i="43"/>
  <c r="O359" i="43" s="1"/>
  <c r="K272" i="43"/>
  <c r="K354" i="43" s="1"/>
  <c r="R288" i="43"/>
  <c r="R370" i="43" s="1"/>
  <c r="F280" i="43"/>
  <c r="F362" i="43" s="1"/>
  <c r="N280" i="43"/>
  <c r="N362" i="43" s="1"/>
  <c r="Z323" i="43"/>
  <c r="Z405" i="43" s="1"/>
  <c r="P326" i="43"/>
  <c r="P408" i="43" s="1"/>
  <c r="F325" i="43"/>
  <c r="F407" i="43" s="1"/>
  <c r="T330" i="43"/>
  <c r="T412" i="43" s="1"/>
  <c r="Q329" i="43"/>
  <c r="Q411" i="43" s="1"/>
  <c r="AD319" i="43"/>
  <c r="AD401" i="43" s="1"/>
  <c r="G309" i="43"/>
  <c r="G391" i="43" s="1"/>
  <c r="F290" i="43"/>
  <c r="F372" i="43" s="1"/>
  <c r="AC279" i="43"/>
  <c r="AC361" i="43" s="1"/>
  <c r="X276" i="43"/>
  <c r="X358" i="43" s="1"/>
  <c r="J264" i="43"/>
  <c r="J346" i="43" s="1"/>
  <c r="AD258" i="43"/>
  <c r="AD340" i="43" s="1"/>
  <c r="AF278" i="43"/>
  <c r="AF360" i="43" s="1"/>
  <c r="K287" i="43"/>
  <c r="K369" i="43" s="1"/>
  <c r="AB280" i="43"/>
  <c r="AB362" i="43" s="1"/>
  <c r="AA324" i="43"/>
  <c r="AA406" i="43" s="1"/>
  <c r="N332" i="43"/>
  <c r="N414" i="43" s="1"/>
  <c r="M308" i="43"/>
  <c r="M390" i="43" s="1"/>
  <c r="V332" i="43"/>
  <c r="V414" i="43" s="1"/>
  <c r="U308" i="43"/>
  <c r="U390" i="43" s="1"/>
  <c r="K305" i="43"/>
  <c r="K387" i="43" s="1"/>
  <c r="P267" i="43"/>
  <c r="P349" i="43" s="1"/>
  <c r="AC292" i="43"/>
  <c r="AC374" i="43" s="1"/>
  <c r="J296" i="43"/>
  <c r="J378" i="43" s="1"/>
  <c r="W302" i="43"/>
  <c r="W384" i="43" s="1"/>
  <c r="AA263" i="43"/>
  <c r="AA345" i="43" s="1"/>
  <c r="K271" i="43"/>
  <c r="K353" i="43" s="1"/>
  <c r="G265" i="43"/>
  <c r="G347" i="43" s="1"/>
  <c r="R300" i="43"/>
  <c r="R382" i="43" s="1"/>
  <c r="V274" i="43"/>
  <c r="V356" i="43" s="1"/>
  <c r="T270" i="43"/>
  <c r="T352" i="43" s="1"/>
  <c r="AD278" i="43"/>
  <c r="AD360" i="43" s="1"/>
  <c r="K311" i="43"/>
  <c r="K393" i="43" s="1"/>
  <c r="F320" i="43"/>
  <c r="F402" i="43" s="1"/>
  <c r="Q328" i="43"/>
  <c r="Q410" i="43" s="1"/>
  <c r="E326" i="43"/>
  <c r="E408" i="43" s="1"/>
  <c r="U318" i="43"/>
  <c r="U400" i="43" s="1"/>
  <c r="AD324" i="43"/>
  <c r="AD406" i="43" s="1"/>
  <c r="AB277" i="43"/>
  <c r="AB359" i="43" s="1"/>
  <c r="AC270" i="43"/>
  <c r="AC352" i="43" s="1"/>
  <c r="I267" i="43"/>
  <c r="I349" i="43" s="1"/>
  <c r="AA266" i="43"/>
  <c r="AA348" i="43" s="1"/>
  <c r="AB290" i="43"/>
  <c r="AB372" i="43" s="1"/>
  <c r="AD300" i="43"/>
  <c r="AD382" i="43" s="1"/>
  <c r="M264" i="43"/>
  <c r="M346" i="43" s="1"/>
  <c r="T328" i="43"/>
  <c r="T410" i="43" s="1"/>
  <c r="AD332" i="43"/>
  <c r="AD414" i="43" s="1"/>
  <c r="X299" i="43"/>
  <c r="X381" i="43" s="1"/>
  <c r="G262" i="43"/>
  <c r="G344" i="43" s="1"/>
  <c r="P296" i="43"/>
  <c r="P378" i="43" s="1"/>
  <c r="AD331" i="43"/>
  <c r="AD413" i="43" s="1"/>
  <c r="M286" i="43"/>
  <c r="M368" i="43" s="1"/>
  <c r="Z258" i="43"/>
  <c r="Z340" i="43" s="1"/>
  <c r="N334" i="43"/>
  <c r="N416" i="43" s="1"/>
  <c r="V311" i="43"/>
  <c r="V393" i="43" s="1"/>
  <c r="O293" i="43"/>
  <c r="O375" i="43" s="1"/>
  <c r="V262" i="43"/>
  <c r="V344" i="43" s="1"/>
  <c r="AD293" i="43"/>
  <c r="AD375" i="43" s="1"/>
  <c r="W317" i="43"/>
  <c r="W399" i="43" s="1"/>
  <c r="O280" i="43"/>
  <c r="O362" i="43" s="1"/>
  <c r="M274" i="43"/>
  <c r="M356" i="43" s="1"/>
  <c r="M319" i="43"/>
  <c r="M401" i="43" s="1"/>
  <c r="V280" i="43"/>
  <c r="V362" i="43" s="1"/>
  <c r="M262" i="43"/>
  <c r="M344" i="43" s="1"/>
  <c r="V289" i="43"/>
  <c r="V371" i="43" s="1"/>
  <c r="AE303" i="43"/>
  <c r="AE385" i="43" s="1"/>
  <c r="V286" i="43"/>
  <c r="V368" i="43" s="1"/>
  <c r="AB314" i="43"/>
  <c r="AB396" i="43" s="1"/>
  <c r="V265" i="43"/>
  <c r="V347" i="43" s="1"/>
  <c r="V267" i="43"/>
  <c r="V349" i="43" s="1"/>
  <c r="Y316" i="43"/>
  <c r="Y398" i="43" s="1"/>
  <c r="AB303" i="43"/>
  <c r="AB385" i="43" s="1"/>
  <c r="V292" i="43"/>
  <c r="V374" i="43" s="1"/>
  <c r="U313" i="43"/>
  <c r="U395" i="43" s="1"/>
  <c r="F275" i="43"/>
  <c r="F357" i="43" s="1"/>
  <c r="O276" i="43"/>
  <c r="O358" i="43" s="1"/>
  <c r="W263" i="43"/>
  <c r="W345" i="43" s="1"/>
  <c r="N263" i="43"/>
  <c r="N345" i="43" s="1"/>
  <c r="Y274" i="43"/>
  <c r="Y356" i="43" s="1"/>
  <c r="J298" i="43"/>
  <c r="J380" i="43" s="1"/>
  <c r="S283" i="43"/>
  <c r="S365" i="43" s="1"/>
  <c r="L310" i="43"/>
  <c r="L392" i="43" s="1"/>
  <c r="AC318" i="43"/>
  <c r="AC400" i="43" s="1"/>
  <c r="E279" i="43"/>
  <c r="E361" i="43" s="1"/>
  <c r="Q257" i="43"/>
  <c r="Q339" i="43" s="1"/>
  <c r="I288" i="43"/>
  <c r="I370" i="43" s="1"/>
  <c r="R313" i="43"/>
  <c r="R395" i="43" s="1"/>
  <c r="Y258" i="43"/>
  <c r="Y340" i="43" s="1"/>
  <c r="H291" i="43"/>
  <c r="H373" i="43" s="1"/>
  <c r="P317" i="43"/>
  <c r="P399" i="43" s="1"/>
  <c r="X287" i="43"/>
  <c r="X369" i="43" s="1"/>
  <c r="V260" i="43"/>
  <c r="V342" i="43" s="1"/>
  <c r="K312" i="43"/>
  <c r="K394" i="43" s="1"/>
  <c r="X333" i="43"/>
  <c r="X415" i="43" s="1"/>
  <c r="J257" i="43"/>
  <c r="J339" i="43" s="1"/>
  <c r="S320" i="43"/>
  <c r="S402" i="43" s="1"/>
  <c r="I331" i="43"/>
  <c r="I413" i="43" s="1"/>
  <c r="I281" i="43"/>
  <c r="I363" i="43" s="1"/>
  <c r="I272" i="43"/>
  <c r="I354" i="43" s="1"/>
  <c r="G329" i="43"/>
  <c r="G411" i="43" s="1"/>
  <c r="V333" i="43"/>
  <c r="V415" i="43" s="1"/>
  <c r="X285" i="43"/>
  <c r="X367" i="43" s="1"/>
  <c r="J278" i="43"/>
  <c r="J360" i="43" s="1"/>
  <c r="U317" i="43"/>
  <c r="U399" i="43" s="1"/>
  <c r="Y286" i="43"/>
  <c r="Y368" i="43" s="1"/>
  <c r="W259" i="43"/>
  <c r="W341" i="43" s="1"/>
  <c r="AA300" i="43"/>
  <c r="AA382" i="43" s="1"/>
  <c r="L309" i="43"/>
  <c r="L391" i="43" s="1"/>
  <c r="AD299" i="43"/>
  <c r="AD381" i="43" s="1"/>
  <c r="O333" i="43"/>
  <c r="O415" i="43" s="1"/>
  <c r="V266" i="43"/>
  <c r="V348" i="43" s="1"/>
  <c r="F277" i="43"/>
  <c r="F359" i="43" s="1"/>
  <c r="W318" i="43"/>
  <c r="W400" i="43" s="1"/>
  <c r="L275" i="43"/>
  <c r="L357" i="43" s="1"/>
  <c r="S332" i="43"/>
  <c r="S414" i="43" s="1"/>
  <c r="X297" i="43"/>
  <c r="X379" i="43" s="1"/>
  <c r="S295" i="43"/>
  <c r="S377" i="43" s="1"/>
  <c r="K257" i="43"/>
  <c r="K339" i="43" s="1"/>
  <c r="I317" i="43"/>
  <c r="I399" i="43" s="1"/>
  <c r="F269" i="43"/>
  <c r="F351" i="43" s="1"/>
  <c r="AE295" i="43"/>
  <c r="AE377" i="43" s="1"/>
  <c r="W306" i="43"/>
  <c r="W388" i="43" s="1"/>
  <c r="Q310" i="43"/>
  <c r="Q392" i="43" s="1"/>
  <c r="I301" i="43"/>
  <c r="I383" i="43" s="1"/>
  <c r="G273" i="43"/>
  <c r="G355" i="43" s="1"/>
  <c r="J311" i="43"/>
  <c r="J393" i="43" s="1"/>
  <c r="G293" i="43"/>
  <c r="G375" i="43" s="1"/>
  <c r="N259" i="43"/>
  <c r="N341" i="43" s="1"/>
  <c r="V309" i="43"/>
  <c r="V391" i="43" s="1"/>
  <c r="E293" i="43"/>
  <c r="E375" i="43" s="1"/>
  <c r="S286" i="43"/>
  <c r="S368" i="43" s="1"/>
  <c r="Q266" i="43"/>
  <c r="Q348" i="43" s="1"/>
  <c r="V271" i="43"/>
  <c r="V353" i="43" s="1"/>
  <c r="T282" i="43"/>
  <c r="T364" i="43" s="1"/>
  <c r="O304" i="43"/>
  <c r="O386" i="43" s="1"/>
  <c r="K278" i="43"/>
  <c r="K360" i="43" s="1"/>
  <c r="V329" i="43"/>
  <c r="V411" i="43" s="1"/>
  <c r="Z312" i="43"/>
  <c r="Z394" i="43" s="1"/>
  <c r="U328" i="43"/>
  <c r="U410" i="43" s="1"/>
  <c r="R306" i="43"/>
  <c r="R388" i="43" s="1"/>
  <c r="N325" i="43"/>
  <c r="N407" i="43" s="1"/>
  <c r="Q277" i="43"/>
  <c r="Q359" i="43" s="1"/>
  <c r="K266" i="43"/>
  <c r="K348" i="43" s="1"/>
  <c r="AC302" i="43"/>
  <c r="AC384" i="43" s="1"/>
  <c r="AB265" i="43"/>
  <c r="AB347" i="43" s="1"/>
  <c r="P305" i="43"/>
  <c r="P387" i="43" s="1"/>
  <c r="F287" i="43"/>
  <c r="F369" i="43" s="1"/>
  <c r="AF292" i="43"/>
  <c r="AF374" i="43" s="1"/>
  <c r="AF265" i="43"/>
  <c r="AF347" i="43" s="1"/>
  <c r="N316" i="43"/>
  <c r="N398" i="43" s="1"/>
  <c r="M315" i="43"/>
  <c r="M397" i="43" s="1"/>
  <c r="H280" i="43"/>
  <c r="H362" i="43" s="1"/>
  <c r="AF294" i="43"/>
  <c r="AF376" i="43" s="1"/>
  <c r="E332" i="43"/>
  <c r="E414" i="43" s="1"/>
  <c r="U300" i="43"/>
  <c r="U382" i="43" s="1"/>
  <c r="AD275" i="43"/>
  <c r="AD357" i="43" s="1"/>
  <c r="O318" i="43"/>
  <c r="O400" i="43" s="1"/>
  <c r="Y261" i="43"/>
  <c r="Y343" i="43" s="1"/>
  <c r="R299" i="43"/>
  <c r="R381" i="43" s="1"/>
  <c r="AC310" i="43"/>
  <c r="AC392" i="43" s="1"/>
  <c r="W289" i="43"/>
  <c r="W371" i="43" s="1"/>
  <c r="N286" i="43"/>
  <c r="N368" i="43" s="1"/>
  <c r="K298" i="43"/>
  <c r="K380" i="43" s="1"/>
  <c r="AD325" i="43"/>
  <c r="AD407" i="43" s="1"/>
  <c r="U286" i="43"/>
  <c r="U368" i="43" s="1"/>
  <c r="T277" i="43"/>
  <c r="T359" i="43" s="1"/>
  <c r="G276" i="43"/>
  <c r="G358" i="43" s="1"/>
  <c r="F262" i="43"/>
  <c r="F344" i="43" s="1"/>
  <c r="I258" i="43"/>
  <c r="I340" i="43" s="1"/>
  <c r="L270" i="43"/>
  <c r="L352" i="43" s="1"/>
  <c r="O261" i="43"/>
  <c r="O343" i="43" s="1"/>
  <c r="AB326" i="43"/>
  <c r="AB408" i="43" s="1"/>
  <c r="H292" i="43"/>
  <c r="H374" i="43" s="1"/>
  <c r="Z291" i="43"/>
  <c r="Z373" i="43" s="1"/>
  <c r="L259" i="43"/>
  <c r="L341" i="43" s="1"/>
  <c r="L307" i="43"/>
  <c r="L389" i="43" s="1"/>
  <c r="AE264" i="43"/>
  <c r="AE346" i="43" s="1"/>
  <c r="Z280" i="43"/>
  <c r="Z362" i="43" s="1"/>
  <c r="T308" i="43"/>
  <c r="T390" i="43" s="1"/>
  <c r="X306" i="43"/>
  <c r="X388" i="43" s="1"/>
  <c r="I305" i="43"/>
  <c r="I387" i="43" s="1"/>
  <c r="S296" i="43"/>
  <c r="S378" i="43" s="1"/>
  <c r="AD290" i="43"/>
  <c r="AD372" i="43" s="1"/>
  <c r="M324" i="43"/>
  <c r="M406" i="43" s="1"/>
  <c r="I326" i="43"/>
  <c r="I408" i="43" s="1"/>
  <c r="G303" i="43"/>
  <c r="G385" i="43" s="1"/>
  <c r="AF274" i="43"/>
  <c r="AF356" i="43" s="1"/>
  <c r="Z314" i="43"/>
  <c r="Z396" i="43" s="1"/>
  <c r="AE315" i="43"/>
  <c r="AE397" i="43" s="1"/>
  <c r="Y278" i="43"/>
  <c r="Y360" i="43" s="1"/>
  <c r="H329" i="43"/>
  <c r="H411" i="43" s="1"/>
  <c r="S305" i="43"/>
  <c r="S387" i="43" s="1"/>
  <c r="U257" i="43"/>
  <c r="U339" i="43" s="1"/>
  <c r="AB286" i="43"/>
  <c r="AB368" i="43" s="1"/>
  <c r="AC316" i="43"/>
  <c r="AC398" i="43" s="1"/>
  <c r="AC281" i="43"/>
  <c r="AC363" i="43" s="1"/>
  <c r="AE323" i="43"/>
  <c r="AE405" i="43" s="1"/>
  <c r="O257" i="43"/>
  <c r="O339" i="43" s="1"/>
  <c r="J314" i="43"/>
  <c r="J396" i="43" s="1"/>
  <c r="N268" i="43"/>
  <c r="N350" i="43" s="1"/>
  <c r="T332" i="43"/>
  <c r="T414" i="43" s="1"/>
  <c r="N291" i="43"/>
  <c r="N373" i="43" s="1"/>
  <c r="L276" i="43"/>
  <c r="L358" i="43" s="1"/>
  <c r="L263" i="43"/>
  <c r="L345" i="43" s="1"/>
  <c r="Q260" i="43"/>
  <c r="Q342" i="43" s="1"/>
  <c r="AA310" i="43"/>
  <c r="AA392" i="43" s="1"/>
  <c r="R294" i="43"/>
  <c r="R376" i="43" s="1"/>
  <c r="V304" i="43"/>
  <c r="V386" i="43" s="1"/>
  <c r="Z284" i="43"/>
  <c r="Z366" i="43" s="1"/>
  <c r="Z313" i="43"/>
  <c r="Z395" i="43" s="1"/>
  <c r="Z315" i="43"/>
  <c r="Z397" i="43" s="1"/>
  <c r="S304" i="43"/>
  <c r="S386" i="43" s="1"/>
  <c r="Z326" i="43"/>
  <c r="Z408" i="43" s="1"/>
  <c r="AF271" i="43"/>
  <c r="AF353" i="43" s="1"/>
  <c r="E312" i="43"/>
  <c r="E394" i="43" s="1"/>
  <c r="X302" i="43"/>
  <c r="X384" i="43" s="1"/>
  <c r="AE313" i="43"/>
  <c r="AE395" i="43" s="1"/>
  <c r="W276" i="43"/>
  <c r="W358" i="43" s="1"/>
  <c r="AD277" i="43"/>
  <c r="AD359" i="43" s="1"/>
  <c r="V298" i="43"/>
  <c r="V380" i="43" s="1"/>
  <c r="H260" i="43"/>
  <c r="H342" i="43" s="1"/>
  <c r="AF282" i="43"/>
  <c r="AF364" i="43" s="1"/>
  <c r="V257" i="43"/>
  <c r="V339" i="43" s="1"/>
  <c r="X318" i="43"/>
  <c r="X400" i="43" s="1"/>
  <c r="Y296" i="43"/>
  <c r="Y378" i="43" s="1"/>
  <c r="H326" i="43"/>
  <c r="H408" i="43" s="1"/>
  <c r="AA322" i="43"/>
  <c r="AA404" i="43" s="1"/>
  <c r="AF304" i="43"/>
  <c r="AF386" i="43" s="1"/>
  <c r="AB287" i="43"/>
  <c r="AB369" i="43" s="1"/>
  <c r="Z272" i="43"/>
  <c r="Z354" i="43" s="1"/>
  <c r="N257" i="43"/>
  <c r="N339" i="43" s="1"/>
  <c r="N295" i="43"/>
  <c r="N377" i="43" s="1"/>
  <c r="K319" i="43"/>
  <c r="K401" i="43" s="1"/>
  <c r="W272" i="43"/>
  <c r="W354" i="43" s="1"/>
  <c r="V326" i="43"/>
  <c r="V408" i="43" s="1"/>
  <c r="AC324" i="43"/>
  <c r="AC406" i="43" s="1"/>
  <c r="I273" i="43"/>
  <c r="I355" i="43" s="1"/>
  <c r="V310" i="43"/>
  <c r="V392" i="43" s="1"/>
  <c r="P275" i="43"/>
  <c r="P357" i="43" s="1"/>
  <c r="Z299" i="43"/>
  <c r="Z381" i="43" s="1"/>
  <c r="O275" i="43"/>
  <c r="O357" i="43" s="1"/>
  <c r="W321" i="43"/>
  <c r="W403" i="43" s="1"/>
  <c r="S289" i="43"/>
  <c r="S371" i="43" s="1"/>
  <c r="AC323" i="43"/>
  <c r="AC405" i="43" s="1"/>
  <c r="U334" i="43"/>
  <c r="U416" i="43" s="1"/>
  <c r="K258" i="43"/>
  <c r="K340" i="43" s="1"/>
  <c r="AA309" i="43"/>
  <c r="AA391" i="43" s="1"/>
  <c r="AF307" i="43"/>
  <c r="AF389" i="43" s="1"/>
  <c r="P298" i="43"/>
  <c r="P380" i="43" s="1"/>
  <c r="AF287" i="43"/>
  <c r="AF369" i="43" s="1"/>
  <c r="T284" i="43"/>
  <c r="T366" i="43" s="1"/>
  <c r="J322" i="43"/>
  <c r="J404" i="43" s="1"/>
  <c r="T285" i="43"/>
  <c r="T367" i="43" s="1"/>
  <c r="Z319" i="43"/>
  <c r="Z401" i="43" s="1"/>
  <c r="Y301" i="43"/>
  <c r="Y383" i="43" s="1"/>
  <c r="E283" i="43"/>
  <c r="E365" i="43" s="1"/>
  <c r="Z283" i="43"/>
  <c r="Z365" i="43" s="1"/>
  <c r="M299" i="43"/>
  <c r="M381" i="43" s="1"/>
  <c r="AF283" i="43"/>
  <c r="AF365" i="43" s="1"/>
  <c r="W319" i="43"/>
  <c r="W401" i="43" s="1"/>
  <c r="Q282" i="43"/>
  <c r="Q364" i="43" s="1"/>
  <c r="S325" i="43"/>
  <c r="S407" i="43" s="1"/>
  <c r="O315" i="43"/>
  <c r="O397" i="43" s="1"/>
  <c r="E322" i="43"/>
  <c r="E404" i="43" s="1"/>
  <c r="AB281" i="43"/>
  <c r="AB363" i="43" s="1"/>
  <c r="O271" i="43"/>
  <c r="O353" i="43" s="1"/>
  <c r="N326" i="43"/>
  <c r="N408" i="43" s="1"/>
  <c r="X323" i="43"/>
  <c r="X405" i="43" s="1"/>
  <c r="AF302" i="43"/>
  <c r="AF384" i="43" s="1"/>
  <c r="M260" i="43"/>
  <c r="M342" i="43" s="1"/>
  <c r="I270" i="43"/>
  <c r="I352" i="43" s="1"/>
  <c r="R296" i="43"/>
  <c r="R378" i="43" s="1"/>
  <c r="K325" i="43"/>
  <c r="K407" i="43" s="1"/>
  <c r="S312" i="43"/>
  <c r="S394" i="43" s="1"/>
  <c r="T326" i="43"/>
  <c r="T408" i="43" s="1"/>
  <c r="I260" i="43"/>
  <c r="I342" i="43" s="1"/>
  <c r="AE262" i="43"/>
  <c r="AE344" i="43" s="1"/>
  <c r="R276" i="43"/>
  <c r="R358" i="43" s="1"/>
  <c r="M312" i="43"/>
  <c r="M394" i="43" s="1"/>
  <c r="Q300" i="43"/>
  <c r="Q382" i="43" s="1"/>
  <c r="F312" i="43"/>
  <c r="F394" i="43" s="1"/>
  <c r="F328" i="43"/>
  <c r="F410" i="43" s="1"/>
  <c r="AF303" i="43"/>
  <c r="AF385" i="43" s="1"/>
  <c r="G288" i="43"/>
  <c r="G370" i="43" s="1"/>
  <c r="AF322" i="43"/>
  <c r="AF404" i="43" s="1"/>
  <c r="AC290" i="43"/>
  <c r="AC372" i="43" s="1"/>
  <c r="H300" i="43"/>
  <c r="H382" i="43" s="1"/>
  <c r="Y326" i="43"/>
  <c r="Y408" i="43" s="1"/>
  <c r="H297" i="43"/>
  <c r="H379" i="43" s="1"/>
  <c r="J307" i="43"/>
  <c r="J389" i="43" s="1"/>
  <c r="AE259" i="43"/>
  <c r="AE341" i="43" s="1"/>
  <c r="H323" i="43"/>
  <c r="H405" i="43" s="1"/>
  <c r="AC258" i="43"/>
  <c r="AC340" i="43" s="1"/>
  <c r="R328" i="43"/>
  <c r="R410" i="43" s="1"/>
  <c r="R283" i="43"/>
  <c r="R365" i="43" s="1"/>
  <c r="R298" i="43"/>
  <c r="R380" i="43" s="1"/>
  <c r="K318" i="43"/>
  <c r="K400" i="43" s="1"/>
  <c r="Z324" i="43"/>
  <c r="Z406" i="43" s="1"/>
  <c r="L278" i="43"/>
  <c r="L360" i="43" s="1"/>
  <c r="M276" i="43"/>
  <c r="M358" i="43" s="1"/>
  <c r="AF297" i="43"/>
  <c r="AF379" i="43" s="1"/>
  <c r="J321" i="43"/>
  <c r="J403" i="43" s="1"/>
  <c r="Q286" i="43"/>
  <c r="Q368" i="43" s="1"/>
  <c r="AA311" i="43"/>
  <c r="AA393" i="43" s="1"/>
  <c r="Y330" i="43"/>
  <c r="Y412" i="43" s="1"/>
  <c r="X269" i="43"/>
  <c r="X351" i="43" s="1"/>
  <c r="K328" i="43"/>
  <c r="K410" i="43" s="1"/>
  <c r="H315" i="43"/>
  <c r="H397" i="43" s="1"/>
  <c r="AD314" i="43"/>
  <c r="AD396" i="43" s="1"/>
  <c r="Q321" i="43"/>
  <c r="Q403" i="43" s="1"/>
  <c r="AA270" i="43"/>
  <c r="AA352" i="43" s="1"/>
  <c r="AB263" i="43"/>
  <c r="AB345" i="43" s="1"/>
  <c r="R274" i="43"/>
  <c r="R356" i="43" s="1"/>
  <c r="AB333" i="43"/>
  <c r="AB415" i="43" s="1"/>
  <c r="AB271" i="43"/>
  <c r="AB353" i="43" s="1"/>
  <c r="AC329" i="43"/>
  <c r="AC411" i="43" s="1"/>
  <c r="J328" i="43"/>
  <c r="J410" i="43" s="1"/>
  <c r="K295" i="43"/>
  <c r="K377" i="43" s="1"/>
  <c r="AA284" i="43"/>
  <c r="AA366" i="43" s="1"/>
  <c r="J319" i="43"/>
  <c r="J401" i="43" s="1"/>
  <c r="G291" i="43"/>
  <c r="G373" i="43" s="1"/>
  <c r="AF316" i="43"/>
  <c r="AF398" i="43" s="1"/>
  <c r="U333" i="43"/>
  <c r="U415" i="43" s="1"/>
  <c r="J271" i="43"/>
  <c r="J353" i="43" s="1"/>
  <c r="K324" i="43"/>
  <c r="K406" i="43" s="1"/>
  <c r="AF298" i="43"/>
  <c r="AF380" i="43" s="1"/>
  <c r="U322" i="43"/>
  <c r="U404" i="43" s="1"/>
  <c r="G268" i="43"/>
  <c r="G350" i="43" s="1"/>
  <c r="Q318" i="43"/>
  <c r="Q400" i="43" s="1"/>
  <c r="I285" i="43"/>
  <c r="I367" i="43" s="1"/>
  <c r="AD272" i="43"/>
  <c r="AD354" i="43" s="1"/>
  <c r="H313" i="43"/>
  <c r="H395" i="43" s="1"/>
  <c r="R295" i="43"/>
  <c r="R377" i="43" s="1"/>
  <c r="V331" i="43"/>
  <c r="V413" i="43" s="1"/>
  <c r="O324" i="43"/>
  <c r="O406" i="43" s="1"/>
  <c r="AF331" i="43"/>
  <c r="AF413" i="43" s="1"/>
  <c r="O278" i="43"/>
  <c r="O360" i="43" s="1"/>
  <c r="Y290" i="43"/>
  <c r="Y372" i="43" s="1"/>
  <c r="W312" i="43"/>
  <c r="W394" i="43" s="1"/>
  <c r="S257" i="43"/>
  <c r="S339" i="43" s="1"/>
  <c r="AA287" i="43"/>
  <c r="AA369" i="43" s="1"/>
  <c r="R316" i="43"/>
  <c r="R398" i="43" s="1"/>
  <c r="AC312" i="43"/>
  <c r="AC394" i="43" s="1"/>
  <c r="M268" i="43"/>
  <c r="M350" i="43" s="1"/>
  <c r="AB316" i="43"/>
  <c r="AB398" i="43" s="1"/>
  <c r="K333" i="43"/>
  <c r="K415" i="43" s="1"/>
  <c r="U280" i="43"/>
  <c r="U362" i="43" s="1"/>
  <c r="Q306" i="43"/>
  <c r="Q388" i="43" s="1"/>
  <c r="Q262" i="43"/>
  <c r="Q344" i="43" s="1"/>
  <c r="J325" i="43"/>
  <c r="J407" i="43" s="1"/>
  <c r="S311" i="43"/>
  <c r="S393" i="43" s="1"/>
  <c r="N275" i="43"/>
  <c r="N357" i="43" s="1"/>
  <c r="J295" i="43"/>
  <c r="J377" i="43" s="1"/>
  <c r="U330" i="43"/>
  <c r="U412" i="43" s="1"/>
  <c r="Q332" i="43"/>
  <c r="Q414" i="43" s="1"/>
  <c r="W283" i="43"/>
  <c r="W365" i="43" s="1"/>
  <c r="J260" i="43"/>
  <c r="J342" i="43" s="1"/>
  <c r="L312" i="43"/>
  <c r="L394" i="43" s="1"/>
  <c r="S293" i="43"/>
  <c r="S375" i="43" s="1"/>
  <c r="Z320" i="43"/>
  <c r="Z402" i="43" s="1"/>
  <c r="E259" i="43"/>
  <c r="E341" i="43" s="1"/>
  <c r="Z261" i="43"/>
  <c r="Z343" i="43" s="1"/>
  <c r="T276" i="43"/>
  <c r="T358" i="43" s="1"/>
  <c r="O311" i="43"/>
  <c r="O393" i="43" s="1"/>
  <c r="AB260" i="43"/>
  <c r="AB342" i="43" s="1"/>
  <c r="K322" i="43"/>
  <c r="K404" i="43" s="1"/>
  <c r="AA313" i="43"/>
  <c r="AA395" i="43" s="1"/>
  <c r="Q271" i="43"/>
  <c r="Q353" i="43" s="1"/>
  <c r="AC326" i="43"/>
  <c r="AC408" i="43" s="1"/>
  <c r="AE332" i="43"/>
  <c r="AE414" i="43" s="1"/>
  <c r="E286" i="43"/>
  <c r="E368" i="43" s="1"/>
  <c r="AD294" i="43"/>
  <c r="AD376" i="43" s="1"/>
  <c r="H265" i="43"/>
  <c r="H347" i="43" s="1"/>
  <c r="I306" i="43"/>
  <c r="I388" i="43" s="1"/>
  <c r="X292" i="43"/>
  <c r="X374" i="43" s="1"/>
  <c r="AD263" i="43"/>
  <c r="AD345" i="43" s="1"/>
  <c r="K307" i="43"/>
  <c r="K389" i="43" s="1"/>
  <c r="U258" i="43"/>
  <c r="U340" i="43" s="1"/>
  <c r="AE319" i="43"/>
  <c r="AE401" i="43" s="1"/>
  <c r="P274" i="43"/>
  <c r="P356" i="43" s="1"/>
  <c r="AF277" i="43"/>
  <c r="AF359" i="43" s="1"/>
  <c r="H321" i="43"/>
  <c r="H403" i="43" s="1"/>
  <c r="AB288" i="43"/>
  <c r="AB370" i="43" s="1"/>
  <c r="S306" i="43"/>
  <c r="S388" i="43" s="1"/>
  <c r="F263" i="43"/>
  <c r="F345" i="43" s="1"/>
  <c r="L288" i="43"/>
  <c r="L370" i="43" s="1"/>
  <c r="V290" i="43"/>
  <c r="V372" i="43" s="1"/>
  <c r="L328" i="43"/>
  <c r="L410" i="43" s="1"/>
  <c r="AF260" i="43"/>
  <c r="AF342" i="43" s="1"/>
  <c r="T260" i="43"/>
  <c r="T342" i="43" s="1"/>
  <c r="W266" i="43"/>
  <c r="W348" i="43" s="1"/>
  <c r="S271" i="43"/>
  <c r="S353" i="43" s="1"/>
  <c r="O299" i="43"/>
  <c r="O381" i="43" s="1"/>
  <c r="M257" i="43"/>
  <c r="M339" i="43" s="1"/>
  <c r="Y272" i="43"/>
  <c r="Y354" i="43" s="1"/>
  <c r="L308" i="43"/>
  <c r="L390" i="43" s="1"/>
  <c r="F291" i="43"/>
  <c r="F373" i="43" s="1"/>
  <c r="O322" i="43"/>
  <c r="O404" i="43" s="1"/>
  <c r="N278" i="43"/>
  <c r="N360" i="43" s="1"/>
  <c r="J305" i="43"/>
  <c r="J387" i="43" s="1"/>
  <c r="X319" i="43"/>
  <c r="X401" i="43" s="1"/>
  <c r="O287" i="43"/>
  <c r="O369" i="43" s="1"/>
  <c r="AD320" i="43"/>
  <c r="AD402" i="43" s="1"/>
  <c r="AD310" i="43"/>
  <c r="AD392" i="43" s="1"/>
  <c r="S316" i="43"/>
  <c r="S398" i="43" s="1"/>
  <c r="AF258" i="43"/>
  <c r="AF340" i="43" s="1"/>
  <c r="S274" i="43"/>
  <c r="S356" i="43" s="1"/>
  <c r="H330" i="43"/>
  <c r="H412" i="43" s="1"/>
  <c r="W324" i="43"/>
  <c r="W406" i="43" s="1"/>
  <c r="AF285" i="43"/>
  <c r="AF367" i="43" s="1"/>
  <c r="G266" i="43"/>
  <c r="G348" i="43" s="1"/>
  <c r="AE307" i="43"/>
  <c r="AE389" i="43" s="1"/>
  <c r="AE287" i="43"/>
  <c r="AE369" i="43" s="1"/>
  <c r="U326" i="43"/>
  <c r="U408" i="43" s="1"/>
  <c r="AC321" i="43"/>
  <c r="AC403" i="43" s="1"/>
  <c r="L295" i="43"/>
  <c r="L377" i="43" s="1"/>
  <c r="AA268" i="43"/>
  <c r="AA350" i="43" s="1"/>
  <c r="M307" i="43"/>
  <c r="M389" i="43" s="1"/>
  <c r="AC283" i="43"/>
  <c r="AC365" i="43" s="1"/>
  <c r="AA319" i="43"/>
  <c r="AA401" i="43" s="1"/>
  <c r="AD285" i="43"/>
  <c r="AD367" i="43" s="1"/>
  <c r="AB324" i="43"/>
  <c r="AB406" i="43" s="1"/>
  <c r="G277" i="43"/>
  <c r="G359" i="43" s="1"/>
  <c r="T291" i="43"/>
  <c r="T373" i="43" s="1"/>
  <c r="AD312" i="43"/>
  <c r="AD394" i="43" s="1"/>
  <c r="T317" i="43"/>
  <c r="T399" i="43" s="1"/>
  <c r="AE283" i="43"/>
  <c r="AE365" i="43" s="1"/>
  <c r="E275" i="43"/>
  <c r="E357" i="43" s="1"/>
  <c r="P280" i="43"/>
  <c r="P362" i="43" s="1"/>
  <c r="J288" i="43"/>
  <c r="J370" i="43" s="1"/>
  <c r="Q263" i="43"/>
  <c r="Q345" i="43" s="1"/>
  <c r="H293" i="43"/>
  <c r="H375" i="43" s="1"/>
  <c r="F329" i="43"/>
  <c r="F411" i="43" s="1"/>
  <c r="X286" i="43"/>
  <c r="X368" i="43" s="1"/>
  <c r="X282" i="43"/>
  <c r="X364" i="43" s="1"/>
  <c r="R302" i="43"/>
  <c r="R384" i="43" s="1"/>
  <c r="K309" i="43"/>
  <c r="K391" i="43" s="1"/>
  <c r="W295" i="43"/>
  <c r="W377" i="43" s="1"/>
  <c r="X258" i="43"/>
  <c r="X340" i="43" s="1"/>
  <c r="AB292" i="43"/>
  <c r="AB374" i="43" s="1"/>
  <c r="N328" i="43"/>
  <c r="N410" i="43" s="1"/>
  <c r="AE311" i="43"/>
  <c r="AE393" i="43" s="1"/>
  <c r="H311" i="43"/>
  <c r="H393" i="43" s="1"/>
  <c r="AF320" i="43"/>
  <c r="AF402" i="43" s="1"/>
  <c r="AB310" i="43"/>
  <c r="AB392" i="43" s="1"/>
  <c r="X328" i="43"/>
  <c r="X410" i="43" s="1"/>
  <c r="K326" i="43"/>
  <c r="K408" i="43" s="1"/>
  <c r="O317" i="43"/>
  <c r="O399" i="43" s="1"/>
  <c r="Y317" i="43"/>
  <c r="Y399" i="43" s="1"/>
  <c r="R286" i="43"/>
  <c r="R368" i="43" s="1"/>
  <c r="P276" i="43"/>
  <c r="P358" i="43" s="1"/>
  <c r="AE274" i="43"/>
  <c r="AE356" i="43" s="1"/>
  <c r="Y279" i="43"/>
  <c r="Y361" i="43" s="1"/>
  <c r="Z287" i="43"/>
  <c r="Z369" i="43" s="1"/>
  <c r="AB296" i="43"/>
  <c r="AB378" i="43" s="1"/>
  <c r="N276" i="43"/>
  <c r="N358" i="43" s="1"/>
  <c r="Q276" i="43"/>
  <c r="Q358" i="43" s="1"/>
  <c r="I297" i="43"/>
  <c r="I379" i="43" s="1"/>
  <c r="Y264" i="43"/>
  <c r="Y346" i="43" s="1"/>
  <c r="Z257" i="43"/>
  <c r="Z339" i="43" s="1"/>
  <c r="T321" i="43"/>
  <c r="T403" i="43" s="1"/>
  <c r="Q319" i="43"/>
  <c r="Q401" i="43" s="1"/>
  <c r="AC256" i="43"/>
  <c r="AC338" i="43" s="1"/>
  <c r="J263" i="43"/>
  <c r="J345" i="43" s="1"/>
  <c r="J279" i="43"/>
  <c r="J361" i="43" s="1"/>
  <c r="L279" i="43"/>
  <c r="L361" i="43" s="1"/>
  <c r="N317" i="43"/>
  <c r="N399" i="43" s="1"/>
  <c r="AA323" i="43"/>
  <c r="AA405" i="43" s="1"/>
  <c r="J327" i="43"/>
  <c r="J409" i="43" s="1"/>
  <c r="AA320" i="43"/>
  <c r="AA402" i="43" s="1"/>
  <c r="G328" i="43"/>
  <c r="G410" i="43" s="1"/>
  <c r="U331" i="43"/>
  <c r="U413" i="43" s="1"/>
  <c r="F309" i="43"/>
  <c r="F391" i="43" s="1"/>
  <c r="AA260" i="43"/>
  <c r="AA342" i="43" s="1"/>
  <c r="AE256" i="43"/>
  <c r="AE338" i="43" s="1"/>
  <c r="W282" i="43"/>
  <c r="W364" i="43" s="1"/>
  <c r="J281" i="43"/>
  <c r="J363" i="43" s="1"/>
  <c r="H268" i="43"/>
  <c r="H350" i="43" s="1"/>
  <c r="I262" i="43"/>
  <c r="I344" i="43" s="1"/>
  <c r="G292" i="43"/>
  <c r="G374" i="43" s="1"/>
  <c r="O295" i="43"/>
  <c r="O377" i="43" s="1"/>
  <c r="M281" i="43"/>
  <c r="M363" i="43" s="1"/>
  <c r="AF291" i="43"/>
  <c r="AF373" i="43" s="1"/>
  <c r="M284" i="43"/>
  <c r="M366" i="43" s="1"/>
  <c r="Y282" i="43"/>
  <c r="Y364" i="43" s="1"/>
  <c r="W314" i="43"/>
  <c r="W396" i="43" s="1"/>
  <c r="M316" i="43"/>
  <c r="M398" i="43" s="1"/>
  <c r="K283" i="43"/>
  <c r="K365" i="43" s="1"/>
  <c r="Z259" i="43"/>
  <c r="Z341" i="43" s="1"/>
  <c r="E285" i="43"/>
  <c r="E367" i="43" s="1"/>
  <c r="F278" i="43"/>
  <c r="F360" i="43" s="1"/>
  <c r="L305" i="43"/>
  <c r="L387" i="43" s="1"/>
  <c r="P313" i="43"/>
  <c r="P395" i="43" s="1"/>
  <c r="U312" i="43"/>
  <c r="U394" i="43" s="1"/>
  <c r="Z317" i="43"/>
  <c r="Z399" i="43" s="1"/>
  <c r="N333" i="43"/>
  <c r="N415" i="43" s="1"/>
  <c r="V313" i="43"/>
  <c r="V395" i="43" s="1"/>
  <c r="X309" i="43"/>
  <c r="X391" i="43" s="1"/>
  <c r="P266" i="43"/>
  <c r="P348" i="43" s="1"/>
  <c r="U259" i="43"/>
  <c r="U341" i="43" s="1"/>
  <c r="G304" i="43"/>
  <c r="G386" i="43" s="1"/>
  <c r="N292" i="43"/>
  <c r="N374" i="43" s="1"/>
  <c r="T280" i="43"/>
  <c r="T362" i="43" s="1"/>
  <c r="P279" i="43"/>
  <c r="P361" i="43" s="1"/>
  <c r="AD295" i="43"/>
  <c r="AD377" i="43" s="1"/>
  <c r="K288" i="43"/>
  <c r="K370" i="43" s="1"/>
  <c r="H278" i="43"/>
  <c r="H360" i="43" s="1"/>
  <c r="Y323" i="43"/>
  <c r="Y405" i="43" s="1"/>
  <c r="AE317" i="43"/>
  <c r="AE399" i="43" s="1"/>
  <c r="AE314" i="43"/>
  <c r="AE396" i="43" s="1"/>
  <c r="V273" i="43"/>
  <c r="V355" i="43" s="1"/>
  <c r="M300" i="43"/>
  <c r="M382" i="43" s="1"/>
  <c r="U287" i="43"/>
  <c r="U369" i="43" s="1"/>
  <c r="G318" i="43"/>
  <c r="G400" i="43" s="1"/>
  <c r="AF334" i="43"/>
  <c r="AF416" i="43" s="1"/>
  <c r="R323" i="43"/>
  <c r="R405" i="43" s="1"/>
  <c r="AC319" i="43"/>
  <c r="AC401" i="43" s="1"/>
  <c r="E313" i="43"/>
  <c r="E395" i="43" s="1"/>
  <c r="T325" i="43"/>
  <c r="T407" i="43" s="1"/>
  <c r="AA334" i="43"/>
  <c r="AA416" i="43" s="1"/>
  <c r="Y275" i="43"/>
  <c r="Y357" i="43" s="1"/>
  <c r="F296" i="43"/>
  <c r="F378" i="43" s="1"/>
  <c r="H272" i="43"/>
  <c r="H354" i="43" s="1"/>
  <c r="K301" i="43"/>
  <c r="K383" i="43" s="1"/>
  <c r="W287" i="43"/>
  <c r="W369" i="43" s="1"/>
  <c r="L272" i="43"/>
  <c r="L354" i="43" s="1"/>
  <c r="K275" i="43"/>
  <c r="K357" i="43" s="1"/>
  <c r="AB299" i="43"/>
  <c r="AB381" i="43" s="1"/>
  <c r="AA278" i="43"/>
  <c r="AA360" i="43" s="1"/>
  <c r="X274" i="43"/>
  <c r="X356" i="43" s="1"/>
  <c r="AA282" i="43"/>
  <c r="AA364" i="43" s="1"/>
  <c r="J310" i="43"/>
  <c r="J392" i="43" s="1"/>
  <c r="AE306" i="43"/>
  <c r="AE388" i="43" s="1"/>
  <c r="Q327" i="43"/>
  <c r="Q409" i="43" s="1"/>
  <c r="AD305" i="43"/>
  <c r="AD387" i="43" s="1"/>
  <c r="N315" i="43"/>
  <c r="N397" i="43" s="1"/>
  <c r="Y306" i="43"/>
  <c r="Y388" i="43" s="1"/>
  <c r="Z307" i="43"/>
  <c r="Z389" i="43" s="1"/>
  <c r="G267" i="43"/>
  <c r="G349" i="43" s="1"/>
  <c r="H259" i="43"/>
  <c r="H341" i="43" s="1"/>
  <c r="AC288" i="43"/>
  <c r="AC370" i="43" s="1"/>
  <c r="W304" i="43"/>
  <c r="W386" i="43" s="1"/>
  <c r="S284" i="43"/>
  <c r="S366" i="43" s="1"/>
  <c r="I269" i="43"/>
  <c r="I351" i="43" s="1"/>
  <c r="O274" i="43"/>
  <c r="O356" i="43" s="1"/>
  <c r="L303" i="43"/>
  <c r="L385" i="43" s="1"/>
  <c r="S322" i="43"/>
  <c r="S404" i="43" s="1"/>
  <c r="V307" i="43"/>
  <c r="V389" i="43" s="1"/>
  <c r="R307" i="43"/>
  <c r="R389" i="43" s="1"/>
  <c r="AD316" i="43"/>
  <c r="AD398" i="43" s="1"/>
  <c r="AB318" i="43"/>
  <c r="AB400" i="43" s="1"/>
  <c r="Y322" i="43"/>
  <c r="Y404" i="43" s="1"/>
  <c r="AF281" i="43"/>
  <c r="AF363" i="43" s="1"/>
  <c r="G289" i="43"/>
  <c r="G371" i="43" s="1"/>
  <c r="AA277" i="43"/>
  <c r="AA359" i="43" s="1"/>
  <c r="AC275" i="43"/>
  <c r="AC357" i="43" s="1"/>
  <c r="N300" i="43"/>
  <c r="N382" i="43" s="1"/>
  <c r="I276" i="43"/>
  <c r="I358" i="43" s="1"/>
  <c r="K285" i="43"/>
  <c r="K367" i="43" s="1"/>
  <c r="AF276" i="43"/>
  <c r="AF358" i="43" s="1"/>
  <c r="L284" i="43"/>
  <c r="L366" i="43" s="1"/>
  <c r="Z285" i="43"/>
  <c r="Z367" i="43" s="1"/>
  <c r="L283" i="43"/>
  <c r="L365" i="43" s="1"/>
  <c r="M322" i="43"/>
  <c r="M404" i="43" s="1"/>
  <c r="R318" i="43"/>
  <c r="R400" i="43" s="1"/>
  <c r="X311" i="43"/>
  <c r="X393" i="43" s="1"/>
  <c r="R319" i="43"/>
  <c r="R401" i="43" s="1"/>
  <c r="Y324" i="43"/>
  <c r="Y406" i="43" s="1"/>
  <c r="S333" i="43"/>
  <c r="S415" i="43" s="1"/>
  <c r="W274" i="43"/>
  <c r="W356" i="43" s="1"/>
  <c r="E263" i="43"/>
  <c r="E345" i="43" s="1"/>
  <c r="W281" i="43"/>
  <c r="W363" i="43" s="1"/>
  <c r="L256" i="43"/>
  <c r="L338" i="43" s="1"/>
  <c r="G272" i="43"/>
  <c r="G354" i="43" s="1"/>
  <c r="AB262" i="43"/>
  <c r="AB344" i="43" s="1"/>
  <c r="R289" i="43"/>
  <c r="R371" i="43" s="1"/>
  <c r="S307" i="43"/>
  <c r="S389" i="43" s="1"/>
  <c r="X268" i="43"/>
  <c r="X350" i="43" s="1"/>
  <c r="Z269" i="43"/>
  <c r="Z351" i="43" s="1"/>
  <c r="W280" i="43"/>
  <c r="W362" i="43" s="1"/>
  <c r="J270" i="43"/>
  <c r="J352" i="43" s="1"/>
  <c r="AC296" i="43"/>
  <c r="AC378" i="43" s="1"/>
  <c r="T302" i="43"/>
  <c r="T384" i="43" s="1"/>
  <c r="AA256" i="43"/>
  <c r="AA338" i="43" s="1"/>
  <c r="V320" i="43"/>
  <c r="V402" i="43" s="1"/>
  <c r="J320" i="43"/>
  <c r="J402" i="43" s="1"/>
  <c r="O296" i="43"/>
  <c r="O378" i="43" s="1"/>
  <c r="AA281" i="43"/>
  <c r="AA363" i="43" s="1"/>
  <c r="U262" i="43"/>
  <c r="U344" i="43" s="1"/>
  <c r="E334" i="43"/>
  <c r="E416" i="43" s="1"/>
  <c r="V263" i="43"/>
  <c r="V345" i="43" s="1"/>
  <c r="AE310" i="43"/>
  <c r="AE392" i="43" s="1"/>
  <c r="AB258" i="43"/>
  <c r="AB340" i="43" s="1"/>
  <c r="Z263" i="43"/>
  <c r="Z345" i="43" s="1"/>
  <c r="V319" i="43"/>
  <c r="V401" i="43" s="1"/>
  <c r="H303" i="43"/>
  <c r="H385" i="43" s="1"/>
  <c r="O269" i="43"/>
  <c r="O351" i="43" s="1"/>
  <c r="L313" i="43"/>
  <c r="L395" i="43" s="1"/>
  <c r="AF317" i="43"/>
  <c r="AF399" i="43" s="1"/>
  <c r="O283" i="43"/>
  <c r="O365" i="43" s="1"/>
  <c r="AB294" i="43"/>
  <c r="AB376" i="43" s="1"/>
  <c r="H324" i="43"/>
  <c r="H406" i="43" s="1"/>
  <c r="N277" i="43"/>
  <c r="N359" i="43" s="1"/>
  <c r="W301" i="43"/>
  <c r="W383" i="43" s="1"/>
  <c r="Y334" i="43"/>
  <c r="Y416" i="43" s="1"/>
  <c r="AF256" i="43"/>
  <c r="AF338" i="43" s="1"/>
  <c r="V301" i="43"/>
  <c r="V383" i="43" s="1"/>
  <c r="F259" i="43"/>
  <c r="F341" i="43" s="1"/>
  <c r="V268" i="43"/>
  <c r="V350" i="43" s="1"/>
  <c r="J261" i="43"/>
  <c r="J343" i="43" s="1"/>
  <c r="F282" i="43"/>
  <c r="F364" i="43" s="1"/>
  <c r="AD286" i="43"/>
  <c r="AD368" i="43" s="1"/>
  <c r="X321" i="43"/>
  <c r="X403" i="43" s="1"/>
  <c r="Z331" i="43"/>
  <c r="Z413" i="43" s="1"/>
  <c r="AE270" i="43"/>
  <c r="AE352" i="43" s="1"/>
  <c r="U296" i="43"/>
  <c r="U378" i="43" s="1"/>
  <c r="F304" i="43"/>
  <c r="F386" i="43" s="1"/>
  <c r="Y325" i="43"/>
  <c r="Y407" i="43" s="1"/>
  <c r="AF272" i="43"/>
  <c r="AF354" i="43" s="1"/>
  <c r="I300" i="43"/>
  <c r="I382" i="43" s="1"/>
  <c r="AD317" i="43"/>
  <c r="AD399" i="43" s="1"/>
  <c r="AA298" i="43"/>
  <c r="AA380" i="43" s="1"/>
  <c r="P264" i="43"/>
  <c r="P346" i="43" s="1"/>
  <c r="X326" i="43"/>
  <c r="X408" i="43" s="1"/>
  <c r="T269" i="43"/>
  <c r="T351" i="43" s="1"/>
  <c r="R280" i="43"/>
  <c r="R362" i="43" s="1"/>
  <c r="E306" i="43"/>
  <c r="E388" i="43" s="1"/>
  <c r="Q324" i="43"/>
  <c r="Q406" i="43" s="1"/>
  <c r="L285" i="43"/>
  <c r="L367" i="43" s="1"/>
  <c r="H294" i="43"/>
  <c r="H376" i="43" s="1"/>
  <c r="I332" i="43"/>
  <c r="I414" i="43" s="1"/>
  <c r="I264" i="43"/>
  <c r="I346" i="43" s="1"/>
  <c r="P256" i="43"/>
  <c r="P338" i="43" s="1"/>
  <c r="G259" i="43"/>
  <c r="G341" i="43" s="1"/>
  <c r="AB331" i="43"/>
  <c r="AB413" i="43" s="1"/>
  <c r="M302" i="43"/>
  <c r="M384" i="43" s="1"/>
  <c r="L268" i="43"/>
  <c r="L350" i="43" s="1"/>
  <c r="H286" i="43"/>
  <c r="H368" i="43" s="1"/>
  <c r="AB304" i="43"/>
  <c r="AB386" i="43" s="1"/>
  <c r="M330" i="43"/>
  <c r="M412" i="43" s="1"/>
  <c r="W305" i="43"/>
  <c r="W387" i="43" s="1"/>
  <c r="H263" i="43"/>
  <c r="H345" i="43" s="1"/>
  <c r="I259" i="43"/>
  <c r="I341" i="43" s="1"/>
  <c r="E269" i="43"/>
  <c r="E351" i="43" s="1"/>
  <c r="Y283" i="43"/>
  <c r="Y365" i="43" s="1"/>
  <c r="Z316" i="43"/>
  <c r="Z398" i="43" s="1"/>
  <c r="AC287" i="43"/>
  <c r="AC369" i="43" s="1"/>
  <c r="Q302" i="43"/>
  <c r="Q384" i="43" s="1"/>
  <c r="G294" i="43"/>
  <c r="G376" i="43" s="1"/>
  <c r="U319" i="43"/>
  <c r="U401" i="43" s="1"/>
  <c r="V282" i="43"/>
  <c r="V364" i="43" s="1"/>
  <c r="H274" i="43"/>
  <c r="H356" i="43" s="1"/>
  <c r="E324" i="43"/>
  <c r="E406" i="43" s="1"/>
  <c r="AE265" i="43"/>
  <c r="AE347" i="43" s="1"/>
  <c r="AE266" i="43"/>
  <c r="AE348" i="43" s="1"/>
  <c r="N322" i="43"/>
  <c r="N404" i="43" s="1"/>
  <c r="AD315" i="43"/>
  <c r="AD397" i="43" s="1"/>
  <c r="AE280" i="43"/>
  <c r="AE362" i="43" s="1"/>
  <c r="L294" i="43"/>
  <c r="L376" i="43" s="1"/>
  <c r="R312" i="43"/>
  <c r="R394" i="43" s="1"/>
  <c r="Y294" i="43"/>
  <c r="Y376" i="43" s="1"/>
  <c r="Y263" i="43"/>
  <c r="Y345" i="43" s="1"/>
  <c r="I298" i="43"/>
  <c r="I380" i="43" s="1"/>
  <c r="W257" i="43"/>
  <c r="W339" i="43" s="1"/>
  <c r="Z279" i="43"/>
  <c r="Z361" i="43" s="1"/>
  <c r="AD276" i="43"/>
  <c r="AD358" i="43" s="1"/>
  <c r="Y302" i="43"/>
  <c r="Y384" i="43" s="1"/>
  <c r="Z311" i="43"/>
  <c r="Z393" i="43" s="1"/>
  <c r="AA326" i="43"/>
  <c r="AA408" i="43" s="1"/>
  <c r="K317" i="43"/>
  <c r="K399" i="43" s="1"/>
  <c r="J313" i="43"/>
  <c r="J395" i="43" s="1"/>
  <c r="AF325" i="43"/>
  <c r="AF407" i="43" s="1"/>
  <c r="Z267" i="43"/>
  <c r="Z349" i="43" s="1"/>
  <c r="X275" i="43"/>
  <c r="X357" i="43" s="1"/>
  <c r="P273" i="43"/>
  <c r="P355" i="43" s="1"/>
  <c r="P306" i="43"/>
  <c r="P388" i="43" s="1"/>
  <c r="T320" i="43"/>
  <c r="T402" i="43" s="1"/>
  <c r="AB283" i="43"/>
  <c r="AB365" i="43" s="1"/>
  <c r="N301" i="43"/>
  <c r="N383" i="43" s="1"/>
  <c r="L271" i="43"/>
  <c r="L353" i="43" s="1"/>
  <c r="AE305" i="43"/>
  <c r="AE387" i="43" s="1"/>
  <c r="Z265" i="43"/>
  <c r="Z347" i="43" s="1"/>
  <c r="K277" i="43"/>
  <c r="K359" i="43" s="1"/>
  <c r="E276" i="43"/>
  <c r="E358" i="43" s="1"/>
  <c r="R329" i="43"/>
  <c r="R411" i="43" s="1"/>
  <c r="Y289" i="43"/>
  <c r="Y371" i="43" s="1"/>
  <c r="M280" i="43"/>
  <c r="M362" i="43" s="1"/>
  <c r="O310" i="43"/>
  <c r="O392" i="43" s="1"/>
  <c r="I292" i="43"/>
  <c r="I374" i="43" s="1"/>
  <c r="AE282" i="43"/>
  <c r="AE364" i="43" s="1"/>
  <c r="F332" i="43"/>
  <c r="F414" i="43" s="1"/>
  <c r="W303" i="43"/>
  <c r="W385" i="43" s="1"/>
  <c r="S268" i="43"/>
  <c r="S350" i="43" s="1"/>
  <c r="H310" i="43"/>
  <c r="H392" i="43" s="1"/>
  <c r="F324" i="43"/>
  <c r="F406" i="43" s="1"/>
  <c r="U276" i="43"/>
  <c r="U358" i="43" s="1"/>
  <c r="AD273" i="43"/>
  <c r="AD355" i="43" s="1"/>
  <c r="K330" i="43"/>
  <c r="K412" i="43" s="1"/>
  <c r="P260" i="43"/>
  <c r="P342" i="43" s="1"/>
  <c r="L297" i="43"/>
  <c r="L379" i="43" s="1"/>
  <c r="F300" i="43"/>
  <c r="F382" i="43" s="1"/>
  <c r="AA295" i="43"/>
  <c r="AA377" i="43" s="1"/>
  <c r="Y314" i="43"/>
  <c r="Y396" i="43" s="1"/>
  <c r="G257" i="43"/>
  <c r="G339" i="43" s="1"/>
  <c r="G280" i="43"/>
  <c r="G362" i="43" s="1"/>
  <c r="AD323" i="43"/>
  <c r="AD405" i="43" s="1"/>
  <c r="P321" i="43"/>
  <c r="P403" i="43" s="1"/>
  <c r="N265" i="43"/>
  <c r="N347" i="43" s="1"/>
  <c r="N282" i="43"/>
  <c r="N364" i="43" s="1"/>
  <c r="X273" i="43"/>
  <c r="X355" i="43" s="1"/>
  <c r="W315" i="43"/>
  <c r="W397" i="43" s="1"/>
  <c r="U316" i="43"/>
  <c r="U398" i="43" s="1"/>
  <c r="AC295" i="43"/>
  <c r="AC377" i="43" s="1"/>
  <c r="W290" i="43"/>
  <c r="W372" i="43" s="1"/>
  <c r="I327" i="43"/>
  <c r="I409" i="43" s="1"/>
  <c r="J276" i="43"/>
  <c r="J358" i="43" s="1"/>
  <c r="O292" i="43"/>
  <c r="O374" i="43" s="1"/>
  <c r="R271" i="43"/>
  <c r="R353" i="43" s="1"/>
  <c r="O319" i="43"/>
  <c r="O401" i="43" s="1"/>
  <c r="G316" i="43"/>
  <c r="G398" i="43" s="1"/>
  <c r="P297" i="43"/>
  <c r="P379" i="43" s="1"/>
  <c r="W269" i="43"/>
  <c r="W351" i="43" s="1"/>
  <c r="K316" i="43"/>
  <c r="K398" i="43" s="1"/>
  <c r="J292" i="43"/>
  <c r="J374" i="43" s="1"/>
  <c r="N285" i="43"/>
  <c r="N367" i="43" s="1"/>
  <c r="P324" i="43"/>
  <c r="P406" i="43" s="1"/>
  <c r="W262" i="43"/>
  <c r="W344" i="43" s="1"/>
  <c r="V303" i="43"/>
  <c r="V385" i="43" s="1"/>
  <c r="V277" i="43"/>
  <c r="V359" i="43" s="1"/>
  <c r="T301" i="43"/>
  <c r="T383" i="43" s="1"/>
  <c r="T281" i="43"/>
  <c r="T363" i="43" s="1"/>
  <c r="Z334" i="43"/>
  <c r="Z416" i="43" s="1"/>
  <c r="L274" i="43"/>
  <c r="L356" i="43" s="1"/>
  <c r="Z260" i="43"/>
  <c r="Z342" i="43" s="1"/>
  <c r="Y267" i="43"/>
  <c r="Y349" i="43" s="1"/>
  <c r="AC285" i="43"/>
  <c r="AC367" i="43" s="1"/>
  <c r="R314" i="43"/>
  <c r="R396" i="43" s="1"/>
  <c r="Q315" i="43"/>
  <c r="Q397" i="43" s="1"/>
  <c r="R269" i="43"/>
  <c r="R351" i="43" s="1"/>
  <c r="AC267" i="43"/>
  <c r="AC349" i="43" s="1"/>
  <c r="W297" i="43"/>
  <c r="W379" i="43" s="1"/>
  <c r="J291" i="43"/>
  <c r="J373" i="43" s="1"/>
  <c r="Q323" i="43"/>
  <c r="Q405" i="43" s="1"/>
  <c r="Q303" i="43"/>
  <c r="Q385" i="43" s="1"/>
  <c r="AE258" i="43"/>
  <c r="AE340" i="43" s="1"/>
  <c r="AB268" i="43"/>
  <c r="AB350" i="43" s="1"/>
  <c r="G297" i="43"/>
  <c r="G379" i="43" s="1"/>
  <c r="V324" i="43"/>
  <c r="V406" i="43" s="1"/>
  <c r="Q290" i="43"/>
  <c r="Q372" i="43" s="1"/>
  <c r="O313" i="43"/>
  <c r="O395" i="43" s="1"/>
  <c r="K304" i="43"/>
  <c r="K386" i="43" s="1"/>
  <c r="U268" i="43"/>
  <c r="U350" i="43" s="1"/>
  <c r="W293" i="43"/>
  <c r="W375" i="43" s="1"/>
  <c r="E333" i="43"/>
  <c r="E415" i="43" s="1"/>
  <c r="E323" i="43"/>
  <c r="E405" i="43" s="1"/>
  <c r="W273" i="43"/>
  <c r="W355" i="43" s="1"/>
  <c r="N260" i="43"/>
  <c r="N342" i="43" s="1"/>
  <c r="N297" i="43"/>
  <c r="N379" i="43" s="1"/>
  <c r="S328" i="43"/>
  <c r="S410" i="43" s="1"/>
  <c r="Y271" i="43"/>
  <c r="Y353" i="43" s="1"/>
  <c r="P302" i="43"/>
  <c r="P384" i="43" s="1"/>
  <c r="J316" i="43"/>
  <c r="J398" i="43" s="1"/>
  <c r="V270" i="43"/>
  <c r="V352" i="43" s="1"/>
  <c r="O332" i="43"/>
  <c r="O414" i="43" s="1"/>
  <c r="G325" i="43"/>
  <c r="G407" i="43" s="1"/>
  <c r="N293" i="43"/>
  <c r="N375" i="43" s="1"/>
  <c r="K306" i="43"/>
  <c r="K388" i="43" s="1"/>
  <c r="G301" i="43"/>
  <c r="G383" i="43" s="1"/>
  <c r="K320" i="43"/>
  <c r="K402" i="43" s="1"/>
  <c r="J287" i="43"/>
  <c r="J369" i="43" s="1"/>
  <c r="M292" i="43"/>
  <c r="M374" i="43" s="1"/>
  <c r="R281" i="43"/>
  <c r="R363" i="43" s="1"/>
  <c r="Z298" i="43"/>
  <c r="Z380" i="43" s="1"/>
  <c r="P286" i="43"/>
  <c r="P368" i="43" s="1"/>
  <c r="P310" i="43"/>
  <c r="P392" i="43" s="1"/>
  <c r="AC300" i="43"/>
  <c r="AC382" i="43" s="1"/>
  <c r="J266" i="43"/>
  <c r="J348" i="43" s="1"/>
  <c r="F330" i="43"/>
  <c r="F412" i="43" s="1"/>
  <c r="J329" i="43"/>
  <c r="J411" i="43" s="1"/>
  <c r="K296" i="43"/>
  <c r="K378" i="43" s="1"/>
  <c r="T300" i="43"/>
  <c r="T382" i="43" s="1"/>
  <c r="AE322" i="43"/>
  <c r="AE404" i="43" s="1"/>
  <c r="Q268" i="43"/>
  <c r="Q350" i="43" s="1"/>
  <c r="K256" i="43"/>
  <c r="K338" i="43" s="1"/>
  <c r="J280" i="43"/>
  <c r="J362" i="43" s="1"/>
  <c r="H307" i="43"/>
  <c r="H389" i="43" s="1"/>
  <c r="R256" i="43"/>
  <c r="R338" i="43" s="1"/>
  <c r="AA332" i="43"/>
  <c r="AA414" i="43" s="1"/>
  <c r="F260" i="43"/>
  <c r="F342" i="43" s="1"/>
  <c r="S314" i="43"/>
  <c r="S396" i="43" s="1"/>
  <c r="Y287" i="43"/>
  <c r="Y369" i="43" s="1"/>
  <c r="V283" i="43"/>
  <c r="V365" i="43" s="1"/>
  <c r="I320" i="43"/>
  <c r="I402" i="43" s="1"/>
  <c r="S272" i="43"/>
  <c r="S354" i="43" s="1"/>
  <c r="I283" i="43"/>
  <c r="I365" i="43" s="1"/>
  <c r="V279" i="43"/>
  <c r="V361" i="43" s="1"/>
  <c r="G281" i="43"/>
  <c r="G363" i="43" s="1"/>
  <c r="G326" i="43"/>
  <c r="G408" i="43" s="1"/>
  <c r="K259" i="43"/>
  <c r="K341" i="43" s="1"/>
  <c r="K331" i="43"/>
  <c r="K413" i="43" s="1"/>
  <c r="T305" i="43"/>
  <c r="T387" i="43" s="1"/>
  <c r="L292" i="43"/>
  <c r="L374" i="43" s="1"/>
  <c r="T259" i="43"/>
  <c r="T341" i="43" s="1"/>
  <c r="F299" i="43"/>
  <c r="F381" i="43" s="1"/>
  <c r="AC327" i="43"/>
  <c r="AC409" i="43" s="1"/>
  <c r="V330" i="43"/>
  <c r="V412" i="43" s="1"/>
  <c r="U277" i="43"/>
  <c r="U359" i="43" s="1"/>
  <c r="P271" i="43"/>
  <c r="P353" i="43" s="1"/>
  <c r="R311" i="43"/>
  <c r="R393" i="43" s="1"/>
  <c r="P334" i="43"/>
  <c r="P416" i="43" s="1"/>
  <c r="L327" i="43"/>
  <c r="L409" i="43" s="1"/>
  <c r="P328" i="43"/>
  <c r="P410" i="43" s="1"/>
  <c r="J286" i="43"/>
  <c r="J368" i="43" s="1"/>
  <c r="AF321" i="43"/>
  <c r="AF403" i="43" s="1"/>
  <c r="R285" i="43"/>
  <c r="R367" i="43" s="1"/>
  <c r="S330" i="43"/>
  <c r="S412" i="43" s="1"/>
  <c r="AD330" i="43"/>
  <c r="AD412" i="43" s="1"/>
  <c r="V291" i="43"/>
  <c r="V373" i="43" s="1"/>
  <c r="I304" i="43"/>
  <c r="I386" i="43" s="1"/>
  <c r="AA292" i="43"/>
  <c r="AA374" i="43" s="1"/>
  <c r="J317" i="43"/>
  <c r="J399" i="43" s="1"/>
  <c r="I277" i="43"/>
  <c r="I359" i="43" s="1"/>
  <c r="X284" i="43"/>
  <c r="X366" i="43" s="1"/>
  <c r="I330" i="43"/>
  <c r="I412" i="43" s="1"/>
  <c r="O301" i="43"/>
  <c r="O383" i="43" s="1"/>
  <c r="L322" i="43"/>
  <c r="L404" i="43" s="1"/>
  <c r="M296" i="43"/>
  <c r="M378" i="43" s="1"/>
  <c r="K310" i="43"/>
  <c r="K392" i="43" s="1"/>
  <c r="P283" i="43"/>
  <c r="P365" i="43" s="1"/>
  <c r="I278" i="43"/>
  <c r="I360" i="43" s="1"/>
  <c r="N321" i="43"/>
  <c r="N403" i="43" s="1"/>
  <c r="U285" i="43"/>
  <c r="U367" i="43" s="1"/>
  <c r="Z290" i="43"/>
  <c r="Z372" i="43" s="1"/>
  <c r="K334" i="43"/>
  <c r="K416" i="43" s="1"/>
  <c r="X296" i="43"/>
  <c r="X378" i="43" s="1"/>
  <c r="U294" i="43"/>
  <c r="U376" i="43" s="1"/>
  <c r="I291" i="43"/>
  <c r="I373" i="43" s="1"/>
  <c r="J306" i="43"/>
  <c r="J388" i="43" s="1"/>
  <c r="M333" i="43"/>
  <c r="M415" i="43" s="1"/>
  <c r="I296" i="43"/>
  <c r="I378" i="43" s="1"/>
  <c r="Z270" i="43"/>
  <c r="Z352" i="43" s="1"/>
  <c r="AE333" i="43"/>
  <c r="AE415" i="43" s="1"/>
  <c r="E287" i="43"/>
  <c r="E369" i="43" s="1"/>
  <c r="AF267" i="43"/>
  <c r="AF349" i="43" s="1"/>
  <c r="U309" i="43"/>
  <c r="U391" i="43" s="1"/>
  <c r="X272" i="43"/>
  <c r="X354" i="43" s="1"/>
  <c r="R275" i="43"/>
  <c r="R357" i="43" s="1"/>
  <c r="P288" i="43"/>
  <c r="P370" i="43" s="1"/>
  <c r="O263" i="43"/>
  <c r="O345" i="43" s="1"/>
  <c r="M295" i="43"/>
  <c r="M377" i="43" s="1"/>
  <c r="M294" i="43"/>
  <c r="M376" i="43" s="1"/>
  <c r="S290" i="43"/>
  <c r="S372" i="43" s="1"/>
  <c r="AI33" i="24"/>
  <c r="AH33" i="24"/>
  <c r="BL33" i="24"/>
  <c r="AN33" i="24"/>
  <c r="Y33" i="24"/>
  <c r="Z33" i="24"/>
  <c r="AE33" i="24"/>
  <c r="BE33" i="24"/>
  <c r="P33" i="24"/>
  <c r="AQ33" i="24"/>
  <c r="BD33" i="24"/>
  <c r="AR33" i="24"/>
  <c r="AL33" i="24"/>
  <c r="BF33" i="24"/>
  <c r="BC33" i="24"/>
  <c r="AG33" i="24"/>
  <c r="AM33" i="24"/>
  <c r="BH33" i="24"/>
  <c r="O33" i="24"/>
  <c r="M33" i="24" s="1"/>
  <c r="AK33" i="24"/>
  <c r="AA33" i="24"/>
  <c r="T33" i="24"/>
  <c r="AW33" i="24"/>
  <c r="AS33" i="24"/>
  <c r="AF33" i="24"/>
  <c r="BK33" i="24"/>
  <c r="AZ33" i="24"/>
  <c r="AT33" i="24"/>
  <c r="AX33" i="24"/>
  <c r="AY33" i="24"/>
  <c r="V33" i="24"/>
  <c r="AV33" i="24"/>
  <c r="BG33" i="24"/>
  <c r="X33" i="24"/>
  <c r="AU33" i="24"/>
  <c r="AJ33" i="24"/>
  <c r="BI33" i="24"/>
  <c r="W33" i="24"/>
  <c r="U33" i="24"/>
  <c r="AB33" i="24"/>
  <c r="BJ33" i="24"/>
  <c r="Q33" i="24"/>
  <c r="S33" i="24"/>
  <c r="BM33" i="7"/>
  <c r="AD33" i="7"/>
  <c r="W33" i="7"/>
  <c r="AZ33" i="7"/>
  <c r="BS33" i="7"/>
  <c r="CA33" i="7"/>
  <c r="BK33" i="7"/>
  <c r="AN33" i="7"/>
  <c r="BB33" i="7"/>
  <c r="AR33" i="7"/>
  <c r="BA33" i="7"/>
  <c r="BJ33" i="7"/>
  <c r="AT33" i="7"/>
  <c r="BY33" i="7"/>
  <c r="BW33" i="7"/>
  <c r="AO33" i="7"/>
  <c r="BX33" i="7"/>
  <c r="AS33" i="7"/>
  <c r="AF33" i="7"/>
  <c r="AP33" i="7"/>
  <c r="CE33" i="7"/>
  <c r="AG33" i="7"/>
  <c r="BZ33" i="7"/>
  <c r="AY33" i="7"/>
  <c r="AX33" i="7"/>
  <c r="BL33" i="7"/>
  <c r="AL33" i="7"/>
  <c r="BC33" i="7"/>
  <c r="BG33" i="7"/>
  <c r="BV33" i="7"/>
  <c r="S33" i="7"/>
  <c r="AU33" i="7"/>
  <c r="BO33" i="7"/>
  <c r="AC33" i="7"/>
  <c r="AQ33" i="7"/>
  <c r="BF33" i="7"/>
  <c r="V33" i="7"/>
  <c r="BE33" i="7"/>
  <c r="BP33" i="7"/>
  <c r="AM33" i="7"/>
  <c r="CD33" i="7"/>
  <c r="CB33" i="7"/>
  <c r="BD33" i="7"/>
  <c r="BN33" i="7"/>
  <c r="BQ33" i="7"/>
  <c r="U33" i="7"/>
  <c r="CC33" i="7"/>
  <c r="T33" i="7"/>
  <c r="Z33" i="7"/>
  <c r="X33" i="7"/>
  <c r="BR33" i="7"/>
  <c r="BV33" i="45"/>
  <c r="BZ33" i="45"/>
  <c r="X33" i="45"/>
  <c r="AH33" i="45"/>
  <c r="AC33" i="45"/>
  <c r="U33" i="45"/>
  <c r="S500" i="43"/>
  <c r="F9" i="45"/>
  <c r="P500" i="43"/>
  <c r="G7" i="45"/>
  <c r="O6" i="45"/>
  <c r="G10" i="45"/>
  <c r="O8" i="45"/>
  <c r="H500" i="43"/>
  <c r="G5" i="45"/>
  <c r="P5" i="45"/>
  <c r="P4" i="45"/>
  <c r="P3" i="45"/>
  <c r="U500" i="43"/>
  <c r="F10" i="45"/>
  <c r="N8" i="45"/>
  <c r="AE500" i="43"/>
  <c r="N9" i="45"/>
  <c r="J500" i="43"/>
  <c r="O7" i="45"/>
  <c r="Q500" i="43"/>
  <c r="N500" i="43"/>
  <c r="F4" i="45"/>
  <c r="N3" i="45"/>
  <c r="E500" i="43"/>
  <c r="I500" i="43"/>
  <c r="G500" i="43"/>
  <c r="G9" i="45"/>
  <c r="O4" i="45"/>
  <c r="N5" i="45"/>
  <c r="AA500" i="43"/>
  <c r="Z500" i="43"/>
  <c r="P10" i="45"/>
  <c r="F500" i="43"/>
  <c r="F8" i="45"/>
  <c r="P6" i="45"/>
  <c r="P7" i="45"/>
  <c r="G3" i="45"/>
  <c r="T500" i="43"/>
  <c r="G4" i="45"/>
  <c r="F6" i="45"/>
  <c r="AB500" i="43"/>
  <c r="G6" i="45"/>
  <c r="M500" i="43"/>
  <c r="V500" i="43"/>
  <c r="O500" i="43"/>
  <c r="Y500" i="43"/>
  <c r="K500" i="43"/>
  <c r="AD500" i="43"/>
  <c r="G8" i="45"/>
  <c r="AC500" i="43"/>
  <c r="F5" i="45"/>
  <c r="F3" i="45"/>
  <c r="N7" i="45"/>
  <c r="O3" i="45"/>
  <c r="F7" i="45"/>
  <c r="P8" i="45"/>
  <c r="R500" i="43"/>
  <c r="O10" i="45"/>
  <c r="N10" i="45"/>
  <c r="W500" i="43"/>
  <c r="N6" i="45"/>
  <c r="O5" i="45"/>
  <c r="X500" i="43"/>
  <c r="L500" i="43"/>
  <c r="N4" i="45"/>
  <c r="B2" i="43" l="1"/>
  <c r="B12" i="11"/>
  <c r="F255" i="43"/>
  <c r="F337" i="43" s="1"/>
  <c r="H337" i="43"/>
  <c r="P337" i="43"/>
  <c r="AD337" i="43"/>
  <c r="S337" i="43"/>
  <c r="I337" i="43"/>
  <c r="T337" i="43"/>
  <c r="W337" i="43"/>
  <c r="N337" i="43"/>
  <c r="AA337" i="43"/>
  <c r="L337" i="43"/>
  <c r="AC337" i="43"/>
  <c r="B9" i="11"/>
  <c r="P9" i="45"/>
  <c r="O9" i="45"/>
  <c r="B2" i="46" l="1"/>
  <c r="B2" i="24"/>
  <c r="B42" i="24" s="1"/>
  <c r="B2" i="45"/>
  <c r="B2" i="7"/>
  <c r="AC593" i="43"/>
  <c r="E593" i="43"/>
  <c r="K593" i="43"/>
  <c r="V593" i="43"/>
  <c r="U593" i="43"/>
  <c r="Q593" i="43"/>
  <c r="Z593" i="43"/>
  <c r="S593" i="43"/>
  <c r="AB593" i="43"/>
  <c r="Y593" i="43"/>
  <c r="G593" i="43"/>
  <c r="J593" i="43"/>
  <c r="W593" i="43"/>
  <c r="N593" i="43"/>
  <c r="AA593" i="43"/>
  <c r="AD593" i="43"/>
  <c r="H593" i="43"/>
  <c r="AE593" i="43"/>
  <c r="R593" i="43"/>
  <c r="L593" i="43"/>
  <c r="AF593" i="43"/>
  <c r="O593" i="43"/>
  <c r="M593" i="43"/>
  <c r="P593" i="43"/>
  <c r="I593" i="43"/>
  <c r="T593" i="43"/>
  <c r="X593" i="43"/>
  <c r="F593" i="43"/>
  <c r="B3" i="24"/>
  <c r="B3" i="46"/>
  <c r="B3" i="7"/>
  <c r="B3" i="43"/>
  <c r="B3" i="45"/>
  <c r="L431" i="43" l="1"/>
  <c r="L517" i="43" s="1"/>
  <c r="Y433" i="43"/>
  <c r="Y519" i="43" s="1"/>
  <c r="R490" i="43"/>
  <c r="R576" i="43" s="1"/>
  <c r="K495" i="43"/>
  <c r="K581" i="43" s="1"/>
  <c r="U449" i="43"/>
  <c r="U535" i="43" s="1"/>
  <c r="X484" i="43"/>
  <c r="X570" i="43" s="1"/>
  <c r="Q437" i="43"/>
  <c r="Q523" i="43" s="1"/>
  <c r="AB466" i="43"/>
  <c r="AB552" i="43" s="1"/>
  <c r="S475" i="43"/>
  <c r="S561" i="43" s="1"/>
  <c r="F457" i="43"/>
  <c r="F543" i="43" s="1"/>
  <c r="AB428" i="43"/>
  <c r="AB514" i="43" s="1"/>
  <c r="L446" i="43"/>
  <c r="L532" i="43" s="1"/>
  <c r="U420" i="43"/>
  <c r="U506" i="43" s="1"/>
  <c r="V478" i="43"/>
  <c r="V564" i="43" s="1"/>
  <c r="U476" i="43"/>
  <c r="U562" i="43" s="1"/>
  <c r="K435" i="43"/>
  <c r="K521" i="43" s="1"/>
  <c r="H447" i="43"/>
  <c r="H533" i="43" s="1"/>
  <c r="S472" i="43"/>
  <c r="S558" i="43" s="1"/>
  <c r="O497" i="43"/>
  <c r="O583" i="43" s="1"/>
  <c r="E442" i="43"/>
  <c r="E528" i="43" s="1"/>
  <c r="X495" i="43"/>
  <c r="X581" i="43" s="1"/>
  <c r="V474" i="43"/>
  <c r="V560" i="43" s="1"/>
  <c r="AC461" i="43"/>
  <c r="AC547" i="43" s="1"/>
  <c r="K449" i="43"/>
  <c r="K535" i="43" s="1"/>
  <c r="N441" i="43"/>
  <c r="N527" i="43" s="1"/>
  <c r="W494" i="43"/>
  <c r="W580" i="43" s="1"/>
  <c r="Y453" i="43"/>
  <c r="Y539" i="43" s="1"/>
  <c r="AB454" i="43"/>
  <c r="AB540" i="43" s="1"/>
  <c r="E420" i="43"/>
  <c r="E506" i="43" s="1"/>
  <c r="F492" i="43"/>
  <c r="F578" i="43" s="1"/>
  <c r="V437" i="43"/>
  <c r="V523" i="43" s="1"/>
  <c r="O460" i="43"/>
  <c r="O546" i="43" s="1"/>
  <c r="F469" i="43"/>
  <c r="F555" i="43" s="1"/>
  <c r="T464" i="43"/>
  <c r="T550" i="43" s="1"/>
  <c r="W451" i="43"/>
  <c r="W537" i="43" s="1"/>
  <c r="AF466" i="43"/>
  <c r="AF552" i="43" s="1"/>
  <c r="AF442" i="43"/>
  <c r="AF528" i="43" s="1"/>
  <c r="W465" i="43"/>
  <c r="W551" i="43" s="1"/>
  <c r="Q470" i="43"/>
  <c r="Q556" i="43" s="1"/>
  <c r="V424" i="43"/>
  <c r="V510" i="43" s="1"/>
  <c r="E474" i="43"/>
  <c r="E560" i="43" s="1"/>
  <c r="F491" i="43"/>
  <c r="F577" i="43" s="1"/>
  <c r="F426" i="43"/>
  <c r="F512" i="43" s="1"/>
  <c r="M497" i="43"/>
  <c r="M583" i="43" s="1"/>
  <c r="M422" i="43"/>
  <c r="M508" i="43" s="1"/>
  <c r="F470" i="43"/>
  <c r="F556" i="43" s="1"/>
  <c r="T470" i="43"/>
  <c r="T556" i="43" s="1"/>
  <c r="W430" i="43"/>
  <c r="W516" i="43" s="1"/>
  <c r="U493" i="43"/>
  <c r="U579" i="43" s="1"/>
  <c r="Q482" i="43"/>
  <c r="Q568" i="43" s="1"/>
  <c r="N482" i="43"/>
  <c r="N568" i="43" s="1"/>
  <c r="X426" i="43"/>
  <c r="X512" i="43" s="1"/>
  <c r="U486" i="43"/>
  <c r="U572" i="43" s="1"/>
  <c r="AB458" i="43"/>
  <c r="AB544" i="43" s="1"/>
  <c r="AC458" i="43"/>
  <c r="AC544" i="43" s="1"/>
  <c r="AA438" i="43"/>
  <c r="AA524" i="43" s="1"/>
  <c r="Z466" i="43"/>
  <c r="Z552" i="43" s="1"/>
  <c r="W488" i="43"/>
  <c r="W574" i="43" s="1"/>
  <c r="P435" i="43"/>
  <c r="P521" i="43" s="1"/>
  <c r="Z485" i="43"/>
  <c r="Z571" i="43" s="1"/>
  <c r="R477" i="43"/>
  <c r="R563" i="43" s="1"/>
  <c r="N431" i="43"/>
  <c r="N517" i="43" s="1"/>
  <c r="K445" i="43"/>
  <c r="K531" i="43" s="1"/>
  <c r="J478" i="43"/>
  <c r="J564" i="43" s="1"/>
  <c r="W424" i="43"/>
  <c r="W510" i="43" s="1"/>
  <c r="F450" i="43"/>
  <c r="F536" i="43" s="1"/>
  <c r="AB467" i="43"/>
  <c r="AB553" i="43" s="1"/>
  <c r="AD467" i="43"/>
  <c r="AD553" i="43" s="1"/>
  <c r="H460" i="43"/>
  <c r="H546" i="43" s="1"/>
  <c r="E455" i="43"/>
  <c r="E541" i="43" s="1"/>
  <c r="E466" i="43"/>
  <c r="E552" i="43" s="1"/>
  <c r="Z460" i="43"/>
  <c r="Z546" i="43" s="1"/>
  <c r="R436" i="43"/>
  <c r="R522" i="43" s="1"/>
  <c r="AF489" i="43"/>
  <c r="AF575" i="43" s="1"/>
  <c r="U432" i="43"/>
  <c r="U518" i="43" s="1"/>
  <c r="H426" i="43"/>
  <c r="H512" i="43" s="1"/>
  <c r="O449" i="43"/>
  <c r="O535" i="43" s="1"/>
  <c r="AD420" i="43"/>
  <c r="AD506" i="43" s="1"/>
  <c r="V430" i="43"/>
  <c r="V516" i="43" s="1"/>
  <c r="I457" i="43"/>
  <c r="I543" i="43" s="1"/>
  <c r="AA465" i="43"/>
  <c r="AA551" i="43" s="1"/>
  <c r="X459" i="43"/>
  <c r="X545" i="43" s="1"/>
  <c r="L490" i="43"/>
  <c r="L576" i="43" s="1"/>
  <c r="F452" i="43"/>
  <c r="F538" i="43" s="1"/>
  <c r="H485" i="43"/>
  <c r="H571" i="43" s="1"/>
  <c r="T493" i="43"/>
  <c r="T579" i="43" s="1"/>
  <c r="U488" i="43"/>
  <c r="U574" i="43" s="1"/>
  <c r="N485" i="43"/>
  <c r="N571" i="43" s="1"/>
  <c r="Y440" i="43"/>
  <c r="Y526" i="43" s="1"/>
  <c r="AB453" i="43"/>
  <c r="AB539" i="43" s="1"/>
  <c r="K470" i="43"/>
  <c r="K556" i="43" s="1"/>
  <c r="X497" i="43"/>
  <c r="X583" i="43" s="1"/>
  <c r="AF463" i="43"/>
  <c r="AF549" i="43" s="1"/>
  <c r="K490" i="43"/>
  <c r="K576" i="43" s="1"/>
  <c r="H442" i="43"/>
  <c r="H528" i="43" s="1"/>
  <c r="Y467" i="43"/>
  <c r="Y553" i="43" s="1"/>
  <c r="G436" i="43"/>
  <c r="G522" i="43" s="1"/>
  <c r="R442" i="43"/>
  <c r="R528" i="43" s="1"/>
  <c r="L421" i="43"/>
  <c r="L507" i="43" s="1"/>
  <c r="O435" i="43"/>
  <c r="O521" i="43" s="1"/>
  <c r="AB452" i="43"/>
  <c r="AB538" i="43" s="1"/>
  <c r="F442" i="43"/>
  <c r="F528" i="43" s="1"/>
  <c r="H469" i="43"/>
  <c r="H555" i="43" s="1"/>
  <c r="G489" i="43"/>
  <c r="G575" i="43" s="1"/>
  <c r="AE481" i="43"/>
  <c r="AE567" i="43" s="1"/>
  <c r="T449" i="43"/>
  <c r="T535" i="43" s="1"/>
  <c r="AF431" i="43"/>
  <c r="AF517" i="43" s="1"/>
  <c r="AA445" i="43"/>
  <c r="AA531" i="43" s="1"/>
  <c r="H477" i="43"/>
  <c r="H563" i="43" s="1"/>
  <c r="O440" i="43"/>
  <c r="O526" i="43" s="1"/>
  <c r="AF474" i="43"/>
  <c r="AF560" i="43" s="1"/>
  <c r="I483" i="43"/>
  <c r="I569" i="43" s="1"/>
  <c r="Y422" i="43"/>
  <c r="Y508" i="43" s="1"/>
  <c r="F488" i="43"/>
  <c r="F574" i="43" s="1"/>
  <c r="U452" i="43"/>
  <c r="U538" i="43" s="1"/>
  <c r="R472" i="43"/>
  <c r="R558" i="43" s="1"/>
  <c r="O494" i="43"/>
  <c r="O580" i="43" s="1"/>
  <c r="AA473" i="43"/>
  <c r="AA559" i="43" s="1"/>
  <c r="U446" i="43"/>
  <c r="U532" i="43" s="1"/>
  <c r="AE477" i="43"/>
  <c r="AE563" i="43" s="1"/>
  <c r="I460" i="43"/>
  <c r="I546" i="43" s="1"/>
  <c r="N468" i="43"/>
  <c r="N554" i="43" s="1"/>
  <c r="O468" i="43"/>
  <c r="O554" i="43" s="1"/>
  <c r="F473" i="43"/>
  <c r="F559" i="43" s="1"/>
  <c r="AC450" i="43"/>
  <c r="AC536" i="43" s="1"/>
  <c r="G485" i="43"/>
  <c r="G571" i="43" s="1"/>
  <c r="AA427" i="43"/>
  <c r="AA513" i="43" s="1"/>
  <c r="F476" i="43"/>
  <c r="F562" i="43" s="1"/>
  <c r="U480" i="43"/>
  <c r="U566" i="43" s="1"/>
  <c r="AB423" i="43"/>
  <c r="AB509" i="43" s="1"/>
  <c r="G473" i="43"/>
  <c r="G559" i="43" s="1"/>
  <c r="J430" i="43"/>
  <c r="J516" i="43" s="1"/>
  <c r="AE456" i="43"/>
  <c r="AE542" i="43" s="1"/>
  <c r="J442" i="43"/>
  <c r="J528" i="43" s="1"/>
  <c r="E441" i="43"/>
  <c r="E527" i="43" s="1"/>
  <c r="F449" i="43"/>
  <c r="F535" i="43" s="1"/>
  <c r="AE432" i="43"/>
  <c r="AE518" i="43" s="1"/>
  <c r="AC484" i="43"/>
  <c r="AC570" i="43" s="1"/>
  <c r="M478" i="43"/>
  <c r="M564" i="43" s="1"/>
  <c r="M439" i="43"/>
  <c r="M525" i="43" s="1"/>
  <c r="K454" i="43"/>
  <c r="K540" i="43" s="1"/>
  <c r="R446" i="43"/>
  <c r="R532" i="43" s="1"/>
  <c r="Q477" i="43"/>
  <c r="Q563" i="43" s="1"/>
  <c r="R473" i="43"/>
  <c r="R559" i="43" s="1"/>
  <c r="H481" i="43"/>
  <c r="H567" i="43" s="1"/>
  <c r="Z420" i="43"/>
  <c r="Z506" i="43" s="1"/>
  <c r="J470" i="43"/>
  <c r="J556" i="43" s="1"/>
  <c r="AC460" i="43"/>
  <c r="AC546" i="43" s="1"/>
  <c r="AF462" i="43"/>
  <c r="AF548" i="43" s="1"/>
  <c r="V431" i="43"/>
  <c r="V517" i="43" s="1"/>
  <c r="Y458" i="43"/>
  <c r="Y544" i="43" s="1"/>
  <c r="S480" i="43"/>
  <c r="S566" i="43" s="1"/>
  <c r="AF429" i="43"/>
  <c r="AF515" i="43" s="1"/>
  <c r="W437" i="43"/>
  <c r="W523" i="43" s="1"/>
  <c r="U423" i="43"/>
  <c r="U509" i="43" s="1"/>
  <c r="S440" i="43"/>
  <c r="S526" i="43" s="1"/>
  <c r="I498" i="43"/>
  <c r="I584" i="43" s="1"/>
  <c r="M496" i="43"/>
  <c r="M582" i="43" s="1"/>
  <c r="I433" i="43"/>
  <c r="I519" i="43" s="1"/>
  <c r="M494" i="43"/>
  <c r="M580" i="43" s="1"/>
  <c r="T476" i="43"/>
  <c r="T562" i="43" s="1"/>
  <c r="AA435" i="43"/>
  <c r="AA521" i="43" s="1"/>
  <c r="AD460" i="43"/>
  <c r="AD546" i="43" s="1"/>
  <c r="G490" i="43"/>
  <c r="G576" i="43" s="1"/>
  <c r="H459" i="43"/>
  <c r="H545" i="43" s="1"/>
  <c r="V422" i="43"/>
  <c r="V508" i="43" s="1"/>
  <c r="M495" i="43"/>
  <c r="M581" i="43" s="1"/>
  <c r="J490" i="43"/>
  <c r="J576" i="43" s="1"/>
  <c r="L489" i="43"/>
  <c r="L575" i="43" s="1"/>
  <c r="AC454" i="43"/>
  <c r="AC540" i="43" s="1"/>
  <c r="K472" i="43"/>
  <c r="K558" i="43" s="1"/>
  <c r="P498" i="43"/>
  <c r="P584" i="43" s="1"/>
  <c r="O483" i="43"/>
  <c r="O569" i="43" s="1"/>
  <c r="AC475" i="43"/>
  <c r="AC561" i="43" s="1"/>
  <c r="T454" i="43"/>
  <c r="T540" i="43" s="1"/>
  <c r="AE430" i="43"/>
  <c r="AE516" i="43" s="1"/>
  <c r="L433" i="43"/>
  <c r="L519" i="43" s="1"/>
  <c r="L481" i="43"/>
  <c r="L567" i="43" s="1"/>
  <c r="O488" i="43"/>
  <c r="O574" i="43" s="1"/>
  <c r="Y436" i="43"/>
  <c r="Y522" i="43" s="1"/>
  <c r="W454" i="43"/>
  <c r="W540" i="43" s="1"/>
  <c r="Q483" i="43"/>
  <c r="Q569" i="43" s="1"/>
  <c r="Q429" i="43"/>
  <c r="Q515" i="43" s="1"/>
  <c r="AF470" i="43"/>
  <c r="AF556" i="43" s="1"/>
  <c r="AF451" i="43"/>
  <c r="AF537" i="43" s="1"/>
  <c r="I434" i="43"/>
  <c r="I520" i="43" s="1"/>
  <c r="G430" i="43"/>
  <c r="G516" i="43" s="1"/>
  <c r="O458" i="43"/>
  <c r="O544" i="43" s="1"/>
  <c r="Q454" i="43"/>
  <c r="Q540" i="43" s="1"/>
  <c r="P477" i="43"/>
  <c r="P563" i="43" s="1"/>
  <c r="I437" i="43"/>
  <c r="I523" i="43" s="1"/>
  <c r="K474" i="43"/>
  <c r="K560" i="43" s="1"/>
  <c r="W445" i="43"/>
  <c r="W531" i="43" s="1"/>
  <c r="AC493" i="43"/>
  <c r="AC579" i="43" s="1"/>
  <c r="O444" i="43"/>
  <c r="O530" i="43" s="1"/>
  <c r="T442" i="43"/>
  <c r="T528" i="43" s="1"/>
  <c r="AA493" i="43"/>
  <c r="AA579" i="43" s="1"/>
  <c r="F454" i="43"/>
  <c r="F540" i="43" s="1"/>
  <c r="R483" i="43"/>
  <c r="R569" i="43" s="1"/>
  <c r="X425" i="43"/>
  <c r="X511" i="43" s="1"/>
  <c r="W462" i="43"/>
  <c r="W548" i="43" s="1"/>
  <c r="S430" i="43"/>
  <c r="S516" i="43" s="1"/>
  <c r="I481" i="43"/>
  <c r="I567" i="43" s="1"/>
  <c r="J498" i="43"/>
  <c r="J584" i="43" s="1"/>
  <c r="AE459" i="43"/>
  <c r="AE545" i="43" s="1"/>
  <c r="Q467" i="43"/>
  <c r="Q553" i="43" s="1"/>
  <c r="X427" i="43"/>
  <c r="X513" i="43" s="1"/>
  <c r="Z494" i="43"/>
  <c r="Z580" i="43" s="1"/>
  <c r="AB480" i="43"/>
  <c r="AB566" i="43" s="1"/>
  <c r="V447" i="43"/>
  <c r="V533" i="43" s="1"/>
  <c r="M435" i="43"/>
  <c r="M521" i="43" s="1"/>
  <c r="F483" i="43"/>
  <c r="F569" i="43" s="1"/>
  <c r="AF458" i="43"/>
  <c r="AF544" i="43" s="1"/>
  <c r="O447" i="43"/>
  <c r="O533" i="43" s="1"/>
  <c r="G486" i="43"/>
  <c r="G572" i="43" s="1"/>
  <c r="X481" i="43"/>
  <c r="X567" i="43" s="1"/>
  <c r="P420" i="43"/>
  <c r="P506" i="43" s="1"/>
  <c r="O466" i="43"/>
  <c r="O552" i="43" s="1"/>
  <c r="AB441" i="43"/>
  <c r="AB527" i="43" s="1"/>
  <c r="H480" i="43"/>
  <c r="H566" i="43" s="1"/>
  <c r="Y483" i="43"/>
  <c r="Y569" i="43" s="1"/>
  <c r="I466" i="43"/>
  <c r="I552" i="43" s="1"/>
  <c r="X448" i="43"/>
  <c r="X534" i="43" s="1"/>
  <c r="T460" i="43"/>
  <c r="T546" i="43" s="1"/>
  <c r="I444" i="43"/>
  <c r="I530" i="43" s="1"/>
  <c r="P422" i="43"/>
  <c r="P508" i="43" s="1"/>
  <c r="AB465" i="43"/>
  <c r="AB551" i="43" s="1"/>
  <c r="L459" i="43"/>
  <c r="L545" i="43" s="1"/>
  <c r="AF440" i="43"/>
  <c r="AF526" i="43" s="1"/>
  <c r="P454" i="43"/>
  <c r="P540" i="43" s="1"/>
  <c r="S466" i="43"/>
  <c r="S552" i="43" s="1"/>
  <c r="H486" i="43"/>
  <c r="H572" i="43" s="1"/>
  <c r="K481" i="43"/>
  <c r="K567" i="43" s="1"/>
  <c r="T468" i="43"/>
  <c r="T554" i="43" s="1"/>
  <c r="N476" i="43"/>
  <c r="N562" i="43" s="1"/>
  <c r="W486" i="43"/>
  <c r="W572" i="43" s="1"/>
  <c r="I473" i="43"/>
  <c r="I559" i="43" s="1"/>
  <c r="AE465" i="43"/>
  <c r="AE551" i="43" s="1"/>
  <c r="Z455" i="43"/>
  <c r="Z541" i="43" s="1"/>
  <c r="AB437" i="43"/>
  <c r="AB523" i="43" s="1"/>
  <c r="AB432" i="43"/>
  <c r="AB518" i="43" s="1"/>
  <c r="V465" i="43"/>
  <c r="V551" i="43" s="1"/>
  <c r="J493" i="43"/>
  <c r="J579" i="43" s="1"/>
  <c r="Q497" i="43"/>
  <c r="Q583" i="43" s="1"/>
  <c r="S448" i="43"/>
  <c r="S534" i="43" s="1"/>
  <c r="Y463" i="43"/>
  <c r="Y549" i="43" s="1"/>
  <c r="N469" i="43"/>
  <c r="N555" i="43" s="1"/>
  <c r="P439" i="43"/>
  <c r="P525" i="43" s="1"/>
  <c r="AF467" i="43"/>
  <c r="AF553" i="43" s="1"/>
  <c r="F460" i="43"/>
  <c r="F546" i="43" s="1"/>
  <c r="K459" i="43"/>
  <c r="K545" i="43" s="1"/>
  <c r="S463" i="43"/>
  <c r="S549" i="43" s="1"/>
  <c r="L486" i="43"/>
  <c r="L572" i="43" s="1"/>
  <c r="W436" i="43"/>
  <c r="W522" i="43" s="1"/>
  <c r="L423" i="43"/>
  <c r="L509" i="43" s="1"/>
  <c r="AB435" i="43"/>
  <c r="AB521" i="43" s="1"/>
  <c r="F494" i="43"/>
  <c r="F580" i="43" s="1"/>
  <c r="L438" i="43"/>
  <c r="L524" i="43" s="1"/>
  <c r="J445" i="43"/>
  <c r="J531" i="43" s="1"/>
  <c r="H424" i="43"/>
  <c r="H510" i="43" s="1"/>
  <c r="P492" i="43"/>
  <c r="P578" i="43" s="1"/>
  <c r="AC439" i="43"/>
  <c r="AC525" i="43" s="1"/>
  <c r="M440" i="43"/>
  <c r="M526" i="43" s="1"/>
  <c r="AD464" i="43"/>
  <c r="AD550" i="43" s="1"/>
  <c r="I484" i="43"/>
  <c r="I570" i="43" s="1"/>
  <c r="G470" i="43"/>
  <c r="G556" i="43" s="1"/>
  <c r="G494" i="43"/>
  <c r="G580" i="43" s="1"/>
  <c r="G441" i="43"/>
  <c r="G527" i="43" s="1"/>
  <c r="AA433" i="43"/>
  <c r="AA519" i="43" s="1"/>
  <c r="V440" i="43"/>
  <c r="V526" i="43" s="1"/>
  <c r="F485" i="43"/>
  <c r="F571" i="43" s="1"/>
  <c r="AC456" i="43"/>
  <c r="AC542" i="43" s="1"/>
  <c r="H430" i="43"/>
  <c r="H516" i="43" s="1"/>
  <c r="W466" i="43"/>
  <c r="W552" i="43" s="1"/>
  <c r="W421" i="43"/>
  <c r="W507" i="43" s="1"/>
  <c r="S428" i="43"/>
  <c r="S514" i="43" s="1"/>
  <c r="AA482" i="43"/>
  <c r="AA568" i="43" s="1"/>
  <c r="K420" i="43"/>
  <c r="K506" i="43" s="1"/>
  <c r="AC442" i="43"/>
  <c r="AC528" i="43" s="1"/>
  <c r="F481" i="43"/>
  <c r="F567" i="43" s="1"/>
  <c r="Z463" i="43"/>
  <c r="Z549" i="43" s="1"/>
  <c r="J427" i="43"/>
  <c r="J513" i="43" s="1"/>
  <c r="T461" i="43"/>
  <c r="T547" i="43" s="1"/>
  <c r="AE468" i="43"/>
  <c r="AE554" i="43" s="1"/>
  <c r="E454" i="43"/>
  <c r="E540" i="43" s="1"/>
  <c r="L436" i="43"/>
  <c r="L522" i="43" s="1"/>
  <c r="I458" i="43"/>
  <c r="I544" i="43" s="1"/>
  <c r="V439" i="43"/>
  <c r="V525" i="43" s="1"/>
  <c r="AD421" i="43"/>
  <c r="AD507" i="43" s="1"/>
  <c r="K479" i="43"/>
  <c r="K565" i="43" s="1"/>
  <c r="X464" i="43"/>
  <c r="X550" i="43" s="1"/>
  <c r="M483" i="43"/>
  <c r="M569" i="43" s="1"/>
  <c r="AA478" i="43"/>
  <c r="AA564" i="43" s="1"/>
  <c r="Z429" i="43"/>
  <c r="Z515" i="43" s="1"/>
  <c r="Z481" i="43"/>
  <c r="Z567" i="43" s="1"/>
  <c r="P424" i="43"/>
  <c r="P510" i="43" s="1"/>
  <c r="K493" i="43"/>
  <c r="K579" i="43" s="1"/>
  <c r="Q427" i="43"/>
  <c r="Q513" i="43" s="1"/>
  <c r="G461" i="43"/>
  <c r="G547" i="43" s="1"/>
  <c r="AE464" i="43"/>
  <c r="AE550" i="43" s="1"/>
  <c r="V444" i="43"/>
  <c r="V530" i="43" s="1"/>
  <c r="AF438" i="43"/>
  <c r="AF524" i="43" s="1"/>
  <c r="Z476" i="43"/>
  <c r="Z562" i="43" s="1"/>
  <c r="Y442" i="43"/>
  <c r="Y528" i="43" s="1"/>
  <c r="M468" i="43"/>
  <c r="M554" i="43" s="1"/>
  <c r="J480" i="43"/>
  <c r="J566" i="43" s="1"/>
  <c r="N455" i="43"/>
  <c r="N541" i="43" s="1"/>
  <c r="AD496" i="43"/>
  <c r="AD582" i="43" s="1"/>
  <c r="AD441" i="43"/>
  <c r="AD527" i="43" s="1"/>
  <c r="AD440" i="43"/>
  <c r="AD526" i="43" s="1"/>
  <c r="O456" i="43"/>
  <c r="O542" i="43" s="1"/>
  <c r="T485" i="43"/>
  <c r="T571" i="43" s="1"/>
  <c r="Q424" i="43"/>
  <c r="Q510" i="43" s="1"/>
  <c r="X490" i="43"/>
  <c r="X576" i="43" s="1"/>
  <c r="P452" i="43"/>
  <c r="P538" i="43" s="1"/>
  <c r="M491" i="43"/>
  <c r="M577" i="43" s="1"/>
  <c r="AA439" i="43"/>
  <c r="AA525" i="43" s="1"/>
  <c r="Y490" i="43"/>
  <c r="Y576" i="43" s="1"/>
  <c r="S427" i="43"/>
  <c r="S513" i="43" s="1"/>
  <c r="N448" i="43"/>
  <c r="N534" i="43" s="1"/>
  <c r="G488" i="43"/>
  <c r="G574" i="43" s="1"/>
  <c r="M424" i="43"/>
  <c r="M510" i="43" s="1"/>
  <c r="V451" i="43"/>
  <c r="V537" i="43" s="1"/>
  <c r="AD468" i="43"/>
  <c r="AD554" i="43" s="1"/>
  <c r="S456" i="43"/>
  <c r="S542" i="43" s="1"/>
  <c r="H496" i="43"/>
  <c r="H582" i="43" s="1"/>
  <c r="Y478" i="43"/>
  <c r="Y564" i="43" s="1"/>
  <c r="P451" i="43"/>
  <c r="P537" i="43" s="1"/>
  <c r="U434" i="43"/>
  <c r="U520" i="43" s="1"/>
  <c r="G453" i="43"/>
  <c r="G539" i="43" s="1"/>
  <c r="AA448" i="43"/>
  <c r="AA534" i="43" s="1"/>
  <c r="V468" i="43"/>
  <c r="V554" i="43" s="1"/>
  <c r="R460" i="43"/>
  <c r="R546" i="43" s="1"/>
  <c r="E447" i="43"/>
  <c r="E533" i="43" s="1"/>
  <c r="J469" i="43"/>
  <c r="J555" i="43" s="1"/>
  <c r="T487" i="43"/>
  <c r="T573" i="43" s="1"/>
  <c r="F486" i="43"/>
  <c r="F572" i="43" s="1"/>
  <c r="J483" i="43"/>
  <c r="J569" i="43" s="1"/>
  <c r="AF430" i="43"/>
  <c r="AF516" i="43" s="1"/>
  <c r="M441" i="43"/>
  <c r="M527" i="43" s="1"/>
  <c r="T458" i="43"/>
  <c r="T544" i="43" s="1"/>
  <c r="H473" i="43"/>
  <c r="H559" i="43" s="1"/>
  <c r="AF443" i="43"/>
  <c r="AF529" i="43" s="1"/>
  <c r="K464" i="43"/>
  <c r="K550" i="43" s="1"/>
  <c r="R463" i="43"/>
  <c r="R549" i="43" s="1"/>
  <c r="AE420" i="43"/>
  <c r="AE506" i="43" s="1"/>
  <c r="T428" i="43"/>
  <c r="T514" i="43" s="1"/>
  <c r="Z488" i="43"/>
  <c r="Z574" i="43" s="1"/>
  <c r="AA462" i="43"/>
  <c r="AA548" i="43" s="1"/>
  <c r="F439" i="43"/>
  <c r="F525" i="43" s="1"/>
  <c r="J484" i="43"/>
  <c r="J570" i="43" s="1"/>
  <c r="I442" i="43"/>
  <c r="I528" i="43" s="1"/>
  <c r="W481" i="43"/>
  <c r="W567" i="43" s="1"/>
  <c r="AA430" i="43"/>
  <c r="AA516" i="43" s="1"/>
  <c r="J475" i="43"/>
  <c r="J561" i="43" s="1"/>
  <c r="K463" i="43"/>
  <c r="K549" i="43" s="1"/>
  <c r="AC485" i="43"/>
  <c r="AC571" i="43" s="1"/>
  <c r="H436" i="43"/>
  <c r="H522" i="43" s="1"/>
  <c r="H468" i="43"/>
  <c r="H554" i="43" s="1"/>
  <c r="I461" i="43"/>
  <c r="I547" i="43" s="1"/>
  <c r="K425" i="43"/>
  <c r="K511" i="43" s="1"/>
  <c r="Q441" i="43"/>
  <c r="Q527" i="43" s="1"/>
  <c r="S424" i="43"/>
  <c r="S510" i="43" s="1"/>
  <c r="S464" i="43"/>
  <c r="S550" i="43" s="1"/>
  <c r="Y498" i="43"/>
  <c r="Y584" i="43" s="1"/>
  <c r="Q426" i="43"/>
  <c r="Q512" i="43" s="1"/>
  <c r="K476" i="43"/>
  <c r="K562" i="43" s="1"/>
  <c r="E440" i="43"/>
  <c r="E526" i="43" s="1"/>
  <c r="E439" i="43"/>
  <c r="E525" i="43" s="1"/>
  <c r="AB490" i="43"/>
  <c r="AB576" i="43" s="1"/>
  <c r="L464" i="43"/>
  <c r="L550" i="43" s="1"/>
  <c r="AD497" i="43"/>
  <c r="AD583" i="43" s="1"/>
  <c r="N479" i="43"/>
  <c r="N565" i="43" s="1"/>
  <c r="P456" i="43"/>
  <c r="P542" i="43" s="1"/>
  <c r="N458" i="43"/>
  <c r="N544" i="43" s="1"/>
  <c r="O431" i="43"/>
  <c r="O517" i="43" s="1"/>
  <c r="P462" i="43"/>
  <c r="P548" i="43" s="1"/>
  <c r="U463" i="43"/>
  <c r="U549" i="43" s="1"/>
  <c r="H483" i="43"/>
  <c r="H569" i="43" s="1"/>
  <c r="Z434" i="43"/>
  <c r="Z520" i="43" s="1"/>
  <c r="F462" i="43"/>
  <c r="F548" i="43" s="1"/>
  <c r="I420" i="43"/>
  <c r="I506" i="43" s="1"/>
  <c r="AB433" i="43"/>
  <c r="AB519" i="43" s="1"/>
  <c r="AC435" i="43"/>
  <c r="AC521" i="43" s="1"/>
  <c r="U459" i="43"/>
  <c r="U545" i="43" s="1"/>
  <c r="O437" i="43"/>
  <c r="O523" i="43" s="1"/>
  <c r="W479" i="43"/>
  <c r="W565" i="43" s="1"/>
  <c r="Z439" i="43"/>
  <c r="Z525" i="43" s="1"/>
  <c r="E469" i="43"/>
  <c r="E555" i="43" s="1"/>
  <c r="N434" i="43"/>
  <c r="N520" i="43" s="1"/>
  <c r="AD469" i="43"/>
  <c r="AD555" i="43" s="1"/>
  <c r="P491" i="43"/>
  <c r="P577" i="43" s="1"/>
  <c r="U491" i="43"/>
  <c r="U577" i="43" s="1"/>
  <c r="I462" i="43"/>
  <c r="I548" i="43" s="1"/>
  <c r="U439" i="43"/>
  <c r="U525" i="43" s="1"/>
  <c r="T496" i="43"/>
  <c r="T582" i="43" s="1"/>
  <c r="N440" i="43"/>
  <c r="N526" i="43" s="1"/>
  <c r="T420" i="43"/>
  <c r="T506" i="43" s="1"/>
  <c r="Y461" i="43"/>
  <c r="Y547" i="43" s="1"/>
  <c r="V428" i="43"/>
  <c r="V514" i="43" s="1"/>
  <c r="G421" i="43"/>
  <c r="G507" i="43" s="1"/>
  <c r="X469" i="43"/>
  <c r="X555" i="43" s="1"/>
  <c r="X482" i="43"/>
  <c r="X568" i="43" s="1"/>
  <c r="L498" i="43"/>
  <c r="L584" i="43" s="1"/>
  <c r="AC478" i="43"/>
  <c r="AC564" i="43" s="1"/>
  <c r="AF476" i="43"/>
  <c r="AF562" i="43" s="1"/>
  <c r="E478" i="43"/>
  <c r="E564" i="43" s="1"/>
  <c r="W435" i="43"/>
  <c r="W521" i="43" s="1"/>
  <c r="V434" i="43"/>
  <c r="V520" i="43" s="1"/>
  <c r="Y489" i="43"/>
  <c r="Y575" i="43" s="1"/>
  <c r="J485" i="43"/>
  <c r="J571" i="43" s="1"/>
  <c r="AE497" i="43"/>
  <c r="AE583" i="43" s="1"/>
  <c r="V446" i="43"/>
  <c r="V532" i="43" s="1"/>
  <c r="J472" i="43"/>
  <c r="J558" i="43" s="1"/>
  <c r="Q463" i="43"/>
  <c r="Q549" i="43" s="1"/>
  <c r="AB444" i="43"/>
  <c r="AB530" i="43" s="1"/>
  <c r="L453" i="43"/>
  <c r="L539" i="43" s="1"/>
  <c r="G467" i="43"/>
  <c r="G553" i="43" s="1"/>
  <c r="K451" i="43"/>
  <c r="K537" i="43" s="1"/>
  <c r="AA480" i="43"/>
  <c r="AA566" i="43" s="1"/>
  <c r="N464" i="43"/>
  <c r="N550" i="43" s="1"/>
  <c r="G437" i="43"/>
  <c r="G523" i="43" s="1"/>
  <c r="I464" i="43"/>
  <c r="I550" i="43" s="1"/>
  <c r="V462" i="43"/>
  <c r="V548" i="43" s="1"/>
  <c r="Q498" i="43"/>
  <c r="Q584" i="43" s="1"/>
  <c r="O423" i="43"/>
  <c r="O509" i="43" s="1"/>
  <c r="E426" i="43"/>
  <c r="E512" i="43" s="1"/>
  <c r="AB439" i="43"/>
  <c r="AB525" i="43" s="1"/>
  <c r="I422" i="43"/>
  <c r="I508" i="43" s="1"/>
  <c r="G464" i="43"/>
  <c r="G550" i="43" s="1"/>
  <c r="P433" i="43"/>
  <c r="P519" i="43" s="1"/>
  <c r="Y488" i="43"/>
  <c r="Y574" i="43" s="1"/>
  <c r="J453" i="43"/>
  <c r="J539" i="43" s="1"/>
  <c r="AC459" i="43"/>
  <c r="AC545" i="43" s="1"/>
  <c r="AD427" i="43"/>
  <c r="AD513" i="43" s="1"/>
  <c r="U441" i="43"/>
  <c r="U527" i="43" s="1"/>
  <c r="Y439" i="43"/>
  <c r="Y525" i="43" s="1"/>
  <c r="M488" i="43"/>
  <c r="M574" i="43" s="1"/>
  <c r="I496" i="43"/>
  <c r="I582" i="43" s="1"/>
  <c r="Y426" i="43"/>
  <c r="Y512" i="43" s="1"/>
  <c r="AA498" i="43"/>
  <c r="AA584" i="43" s="1"/>
  <c r="T456" i="43"/>
  <c r="T542" i="43" s="1"/>
  <c r="L463" i="43"/>
  <c r="L549" i="43" s="1"/>
  <c r="AE436" i="43"/>
  <c r="AE522" i="43" s="1"/>
  <c r="Y480" i="43"/>
  <c r="Y566" i="43" s="1"/>
  <c r="R479" i="43"/>
  <c r="R565" i="43" s="1"/>
  <c r="E458" i="43"/>
  <c r="E544" i="43" s="1"/>
  <c r="R497" i="43"/>
  <c r="R583" i="43" s="1"/>
  <c r="O473" i="43"/>
  <c r="O559" i="43" s="1"/>
  <c r="I429" i="43"/>
  <c r="I515" i="43" s="1"/>
  <c r="X493" i="43"/>
  <c r="X579" i="43" s="1"/>
  <c r="AF434" i="43"/>
  <c r="AF520" i="43" s="1"/>
  <c r="P488" i="43"/>
  <c r="P574" i="43" s="1"/>
  <c r="Z451" i="43"/>
  <c r="Z537" i="43" s="1"/>
  <c r="S460" i="43"/>
  <c r="S546" i="43" s="1"/>
  <c r="N424" i="43"/>
  <c r="N510" i="43" s="1"/>
  <c r="Y446" i="43"/>
  <c r="Y532" i="43" s="1"/>
  <c r="Z490" i="43"/>
  <c r="Z576" i="43" s="1"/>
  <c r="F463" i="43"/>
  <c r="F549" i="43" s="1"/>
  <c r="J474" i="43"/>
  <c r="J560" i="43" s="1"/>
  <c r="W483" i="43"/>
  <c r="W569" i="43" s="1"/>
  <c r="T494" i="43"/>
  <c r="T580" i="43" s="1"/>
  <c r="F446" i="43"/>
  <c r="F532" i="43" s="1"/>
  <c r="Q496" i="43"/>
  <c r="Q582" i="43" s="1"/>
  <c r="I436" i="43"/>
  <c r="I522" i="43" s="1"/>
  <c r="Q439" i="43"/>
  <c r="Q525" i="43" s="1"/>
  <c r="H471" i="43"/>
  <c r="H557" i="43" s="1"/>
  <c r="X438" i="43"/>
  <c r="X524" i="43" s="1"/>
  <c r="S476" i="43"/>
  <c r="S562" i="43" s="1"/>
  <c r="M472" i="43"/>
  <c r="M558" i="43" s="1"/>
  <c r="T433" i="43"/>
  <c r="T519" i="43" s="1"/>
  <c r="AC490" i="43"/>
  <c r="AC576" i="43" s="1"/>
  <c r="W482" i="43"/>
  <c r="W568" i="43" s="1"/>
  <c r="S444" i="43"/>
  <c r="S530" i="43" s="1"/>
  <c r="K457" i="43"/>
  <c r="K543" i="43" s="1"/>
  <c r="E421" i="43"/>
  <c r="E507" i="43" s="1"/>
  <c r="S431" i="43"/>
  <c r="S517" i="43" s="1"/>
  <c r="L466" i="43"/>
  <c r="L552" i="43" s="1"/>
  <c r="F466" i="43"/>
  <c r="F552" i="43" s="1"/>
  <c r="M431" i="43"/>
  <c r="M517" i="43" s="1"/>
  <c r="J465" i="43"/>
  <c r="J551" i="43" s="1"/>
  <c r="AD444" i="43"/>
  <c r="AD530" i="43" s="1"/>
  <c r="K434" i="43"/>
  <c r="K520" i="43" s="1"/>
  <c r="N462" i="43"/>
  <c r="N548" i="43" s="1"/>
  <c r="T471" i="43"/>
  <c r="T557" i="43" s="1"/>
  <c r="AB463" i="43"/>
  <c r="AB549" i="43" s="1"/>
  <c r="X435" i="43"/>
  <c r="X521" i="43" s="1"/>
  <c r="AA488" i="43"/>
  <c r="AA574" i="43" s="1"/>
  <c r="H435" i="43"/>
  <c r="H521" i="43" s="1"/>
  <c r="AB459" i="43"/>
  <c r="AB545" i="43" s="1"/>
  <c r="Y449" i="43"/>
  <c r="Y535" i="43" s="1"/>
  <c r="O454" i="43"/>
  <c r="O540" i="43" s="1"/>
  <c r="O485" i="43"/>
  <c r="O571" i="43" s="1"/>
  <c r="Y466" i="43"/>
  <c r="Y552" i="43" s="1"/>
  <c r="K452" i="43"/>
  <c r="K538" i="43" s="1"/>
  <c r="AA474" i="43"/>
  <c r="AA560" i="43" s="1"/>
  <c r="T465" i="43"/>
  <c r="T551" i="43" s="1"/>
  <c r="AA441" i="43"/>
  <c r="AA527" i="43" s="1"/>
  <c r="H482" i="43"/>
  <c r="H568" i="43" s="1"/>
  <c r="Z473" i="43"/>
  <c r="Z559" i="43" s="1"/>
  <c r="AE486" i="43"/>
  <c r="AE572" i="43" s="1"/>
  <c r="M482" i="43"/>
  <c r="M568" i="43" s="1"/>
  <c r="L434" i="43"/>
  <c r="L520" i="43" s="1"/>
  <c r="J420" i="43"/>
  <c r="J506" i="43" s="1"/>
  <c r="AE421" i="43"/>
  <c r="AE507" i="43" s="1"/>
  <c r="AC452" i="43"/>
  <c r="AC538" i="43" s="1"/>
  <c r="AD463" i="43"/>
  <c r="AD549" i="43" s="1"/>
  <c r="H423" i="43"/>
  <c r="H509" i="43" s="1"/>
  <c r="L427" i="43"/>
  <c r="L513" i="43" s="1"/>
  <c r="F437" i="43"/>
  <c r="F523" i="43" s="1"/>
  <c r="I494" i="43"/>
  <c r="I580" i="43" s="1"/>
  <c r="AD423" i="43"/>
  <c r="AD509" i="43" s="1"/>
  <c r="T431" i="43"/>
  <c r="T517" i="43" s="1"/>
  <c r="V426" i="43"/>
  <c r="V512" i="43" s="1"/>
  <c r="N420" i="43"/>
  <c r="N506" i="43" s="1"/>
  <c r="AE422" i="43"/>
  <c r="AE508" i="43" s="1"/>
  <c r="K447" i="43"/>
  <c r="K533" i="43" s="1"/>
  <c r="V420" i="43"/>
  <c r="V506" i="43" s="1"/>
  <c r="K483" i="43"/>
  <c r="K569" i="43" s="1"/>
  <c r="E486" i="43"/>
  <c r="E572" i="43" s="1"/>
  <c r="AF481" i="43"/>
  <c r="AF567" i="43" s="1"/>
  <c r="I431" i="43"/>
  <c r="I517" i="43" s="1"/>
  <c r="U481" i="43"/>
  <c r="U567" i="43" s="1"/>
  <c r="X422" i="43"/>
  <c r="X508" i="43" s="1"/>
  <c r="AD459" i="43"/>
  <c r="AD545" i="43" s="1"/>
  <c r="R462" i="43"/>
  <c r="R548" i="43" s="1"/>
  <c r="AD430" i="43"/>
  <c r="AD516" i="43" s="1"/>
  <c r="Y477" i="43"/>
  <c r="Y563" i="43" s="1"/>
  <c r="T426" i="43"/>
  <c r="T512" i="43" s="1"/>
  <c r="AC457" i="43"/>
  <c r="AC543" i="43" s="1"/>
  <c r="U433" i="43"/>
  <c r="U519" i="43" s="1"/>
  <c r="J476" i="43"/>
  <c r="J562" i="43" s="1"/>
  <c r="F431" i="43"/>
  <c r="F517" i="43" s="1"/>
  <c r="P441" i="43"/>
  <c r="P527" i="43" s="1"/>
  <c r="U442" i="43"/>
  <c r="U528" i="43" s="1"/>
  <c r="O476" i="43"/>
  <c r="O562" i="43" s="1"/>
  <c r="W497" i="43"/>
  <c r="W583" i="43" s="1"/>
  <c r="X437" i="43"/>
  <c r="X523" i="43" s="1"/>
  <c r="W459" i="43"/>
  <c r="W545" i="43" s="1"/>
  <c r="T441" i="43"/>
  <c r="T527" i="43" s="1"/>
  <c r="W461" i="43"/>
  <c r="W547" i="43" s="1"/>
  <c r="J491" i="43"/>
  <c r="J577" i="43" s="1"/>
  <c r="AE487" i="43"/>
  <c r="AE573" i="43" s="1"/>
  <c r="AA496" i="43"/>
  <c r="AA582" i="43" s="1"/>
  <c r="R487" i="43"/>
  <c r="R573" i="43" s="1"/>
  <c r="AC487" i="43"/>
  <c r="AC573" i="43" s="1"/>
  <c r="M470" i="43"/>
  <c r="M556" i="43" s="1"/>
  <c r="V483" i="43"/>
  <c r="V569" i="43" s="1"/>
  <c r="W476" i="43"/>
  <c r="W562" i="43" s="1"/>
  <c r="AC482" i="43"/>
  <c r="AC568" i="43" s="1"/>
  <c r="R474" i="43"/>
  <c r="R560" i="43" s="1"/>
  <c r="J451" i="43"/>
  <c r="J537" i="43" s="1"/>
  <c r="G482" i="43"/>
  <c r="G568" i="43" s="1"/>
  <c r="M463" i="43"/>
  <c r="M549" i="43" s="1"/>
  <c r="P490" i="43"/>
  <c r="P576" i="43" s="1"/>
  <c r="V432" i="43"/>
  <c r="V518" i="43" s="1"/>
  <c r="J459" i="43"/>
  <c r="J545" i="43" s="1"/>
  <c r="I495" i="43"/>
  <c r="I581" i="43" s="1"/>
  <c r="F487" i="43"/>
  <c r="F573" i="43" s="1"/>
  <c r="AC463" i="43"/>
  <c r="AC549" i="43" s="1"/>
  <c r="K467" i="43"/>
  <c r="K553" i="43" s="1"/>
  <c r="J494" i="43"/>
  <c r="J580" i="43" s="1"/>
  <c r="R424" i="43"/>
  <c r="R510" i="43" s="1"/>
  <c r="T467" i="43"/>
  <c r="T553" i="43" s="1"/>
  <c r="AF450" i="43"/>
  <c r="AF536" i="43" s="1"/>
  <c r="Y493" i="43"/>
  <c r="Y579" i="43" s="1"/>
  <c r="U478" i="43"/>
  <c r="U564" i="43" s="1"/>
  <c r="Q476" i="43"/>
  <c r="Q562" i="43" s="1"/>
  <c r="N447" i="43"/>
  <c r="N533" i="43" s="1"/>
  <c r="AC486" i="43"/>
  <c r="AC572" i="43" s="1"/>
  <c r="G447" i="43"/>
  <c r="G533" i="43" s="1"/>
  <c r="O481" i="43"/>
  <c r="O567" i="43" s="1"/>
  <c r="X498" i="43"/>
  <c r="X584" i="43" s="1"/>
  <c r="O428" i="43"/>
  <c r="O514" i="43" s="1"/>
  <c r="E467" i="43"/>
  <c r="E553" i="43" s="1"/>
  <c r="T475" i="43"/>
  <c r="T561" i="43" s="1"/>
  <c r="U428" i="43"/>
  <c r="U514" i="43" s="1"/>
  <c r="AD453" i="43"/>
  <c r="AD539" i="43" s="1"/>
  <c r="K436" i="43"/>
  <c r="K522" i="43" s="1"/>
  <c r="E427" i="43"/>
  <c r="E513" i="43" s="1"/>
  <c r="AE475" i="43"/>
  <c r="AE561" i="43" s="1"/>
  <c r="AB495" i="43"/>
  <c r="AB581" i="43" s="1"/>
  <c r="U422" i="43"/>
  <c r="U508" i="43" s="1"/>
  <c r="H475" i="43"/>
  <c r="H561" i="43" s="1"/>
  <c r="K423" i="43"/>
  <c r="K509" i="43" s="1"/>
  <c r="AB477" i="43"/>
  <c r="AB563" i="43" s="1"/>
  <c r="N427" i="43"/>
  <c r="N513" i="43" s="1"/>
  <c r="X476" i="43"/>
  <c r="X562" i="43" s="1"/>
  <c r="E496" i="43"/>
  <c r="E582" i="43" s="1"/>
  <c r="I447" i="43"/>
  <c r="I533" i="43" s="1"/>
  <c r="AA429" i="43"/>
  <c r="AA515" i="43" s="1"/>
  <c r="AB474" i="43"/>
  <c r="AB560" i="43" s="1"/>
  <c r="W427" i="43"/>
  <c r="W513" i="43" s="1"/>
  <c r="K465" i="43"/>
  <c r="K551" i="43" s="1"/>
  <c r="N439" i="43"/>
  <c r="N525" i="43" s="1"/>
  <c r="AC449" i="43"/>
  <c r="AC535" i="43" s="1"/>
  <c r="H428" i="43"/>
  <c r="H514" i="43" s="1"/>
  <c r="AA476" i="43"/>
  <c r="AA562" i="43" s="1"/>
  <c r="W442" i="43"/>
  <c r="W528" i="43" s="1"/>
  <c r="W428" i="43"/>
  <c r="W514" i="43" s="1"/>
  <c r="N460" i="43"/>
  <c r="N546" i="43" s="1"/>
  <c r="O455" i="43"/>
  <c r="O541" i="43" s="1"/>
  <c r="AE483" i="43"/>
  <c r="AE569" i="43" s="1"/>
  <c r="M421" i="43"/>
  <c r="M507" i="43" s="1"/>
  <c r="G431" i="43"/>
  <c r="G517" i="43" s="1"/>
  <c r="U477" i="43"/>
  <c r="U563" i="43" s="1"/>
  <c r="U444" i="43"/>
  <c r="U530" i="43" s="1"/>
  <c r="J477" i="43"/>
  <c r="J563" i="43" s="1"/>
  <c r="E425" i="43"/>
  <c r="E511" i="43" s="1"/>
  <c r="I480" i="43"/>
  <c r="I566" i="43" s="1"/>
  <c r="W431" i="43"/>
  <c r="W517" i="43" s="1"/>
  <c r="P481" i="43"/>
  <c r="P567" i="43" s="1"/>
  <c r="K441" i="43"/>
  <c r="K527" i="43" s="1"/>
  <c r="T443" i="43"/>
  <c r="T529" i="43" s="1"/>
  <c r="P444" i="43"/>
  <c r="P530" i="43" s="1"/>
  <c r="M438" i="43"/>
  <c r="M524" i="43" s="1"/>
  <c r="Y487" i="43"/>
  <c r="Y573" i="43" s="1"/>
  <c r="AD439" i="43"/>
  <c r="AD525" i="43" s="1"/>
  <c r="V484" i="43"/>
  <c r="V570" i="43" s="1"/>
  <c r="U460" i="43"/>
  <c r="U546" i="43" s="1"/>
  <c r="R447" i="43"/>
  <c r="R533" i="43" s="1"/>
  <c r="I432" i="43"/>
  <c r="I518" i="43" s="1"/>
  <c r="L450" i="43"/>
  <c r="L536" i="43" s="1"/>
  <c r="T438" i="43"/>
  <c r="T524" i="43" s="1"/>
  <c r="AF445" i="43"/>
  <c r="AF531" i="43" s="1"/>
  <c r="M432" i="43"/>
  <c r="M518" i="43" s="1"/>
  <c r="N465" i="43"/>
  <c r="N551" i="43" s="1"/>
  <c r="L462" i="43"/>
  <c r="L548" i="43" s="1"/>
  <c r="F433" i="43"/>
  <c r="F519" i="43" s="1"/>
  <c r="X456" i="43"/>
  <c r="X542" i="43" s="1"/>
  <c r="G496" i="43"/>
  <c r="G582" i="43" s="1"/>
  <c r="M436" i="43"/>
  <c r="M522" i="43" s="1"/>
  <c r="O479" i="43"/>
  <c r="O565" i="43" s="1"/>
  <c r="AB445" i="43"/>
  <c r="AB531" i="43" s="1"/>
  <c r="H451" i="43"/>
  <c r="H537" i="43" s="1"/>
  <c r="AA449" i="43"/>
  <c r="AA535" i="43" s="1"/>
  <c r="N436" i="43"/>
  <c r="N522" i="43" s="1"/>
  <c r="G466" i="43"/>
  <c r="G552" i="43" s="1"/>
  <c r="X460" i="43"/>
  <c r="X546" i="43" s="1"/>
  <c r="E489" i="43"/>
  <c r="E575" i="43" s="1"/>
  <c r="X455" i="43"/>
  <c r="X541" i="43" s="1"/>
  <c r="R455" i="43"/>
  <c r="R541" i="43" s="1"/>
  <c r="M492" i="43"/>
  <c r="M578" i="43" s="1"/>
  <c r="F474" i="43"/>
  <c r="F560" i="43" s="1"/>
  <c r="E492" i="43"/>
  <c r="E578" i="43" s="1"/>
  <c r="AC424" i="43"/>
  <c r="AC510" i="43" s="1"/>
  <c r="AB447" i="43"/>
  <c r="AB533" i="43" s="1"/>
  <c r="AF422" i="43"/>
  <c r="AF508" i="43" s="1"/>
  <c r="T446" i="43"/>
  <c r="T532" i="43" s="1"/>
  <c r="N446" i="43"/>
  <c r="N532" i="43" s="1"/>
  <c r="K473" i="43"/>
  <c r="K559" i="43" s="1"/>
  <c r="U450" i="43"/>
  <c r="U536" i="43" s="1"/>
  <c r="AC431" i="43"/>
  <c r="AC517" i="43" s="1"/>
  <c r="AA487" i="43"/>
  <c r="AA573" i="43" s="1"/>
  <c r="S468" i="43"/>
  <c r="S554" i="43" s="1"/>
  <c r="M487" i="43"/>
  <c r="M573" i="43" s="1"/>
  <c r="L447" i="43"/>
  <c r="L533" i="43" s="1"/>
  <c r="K492" i="43"/>
  <c r="K578" i="43" s="1"/>
  <c r="AD495" i="43"/>
  <c r="AD581" i="43" s="1"/>
  <c r="AF479" i="43"/>
  <c r="AF565" i="43" s="1"/>
  <c r="Q479" i="43"/>
  <c r="Q565" i="43" s="1"/>
  <c r="M445" i="43"/>
  <c r="M531" i="43" s="1"/>
  <c r="H490" i="43"/>
  <c r="H576" i="43" s="1"/>
  <c r="Z454" i="43"/>
  <c r="Z540" i="43" s="1"/>
  <c r="S471" i="43"/>
  <c r="S557" i="43" s="1"/>
  <c r="G455" i="43"/>
  <c r="G541" i="43" s="1"/>
  <c r="V453" i="43"/>
  <c r="V539" i="43" s="1"/>
  <c r="N471" i="43"/>
  <c r="N557" i="43" s="1"/>
  <c r="L437" i="43"/>
  <c r="L523" i="43" s="1"/>
  <c r="P423" i="43"/>
  <c r="P509" i="43" s="1"/>
  <c r="R426" i="43"/>
  <c r="R512" i="43" s="1"/>
  <c r="AB493" i="43"/>
  <c r="AB579" i="43" s="1"/>
  <c r="J431" i="43"/>
  <c r="J517" i="43" s="1"/>
  <c r="E461" i="43"/>
  <c r="E547" i="43" s="1"/>
  <c r="Q433" i="43"/>
  <c r="Q519" i="43" s="1"/>
  <c r="AD443" i="43"/>
  <c r="AD529" i="43" s="1"/>
  <c r="T437" i="43"/>
  <c r="T523" i="43" s="1"/>
  <c r="Y421" i="43"/>
  <c r="Y507" i="43" s="1"/>
  <c r="H439" i="43"/>
  <c r="H525" i="43" s="1"/>
  <c r="AA475" i="43"/>
  <c r="AA561" i="43" s="1"/>
  <c r="F423" i="43"/>
  <c r="F509" i="43" s="1"/>
  <c r="AF495" i="43"/>
  <c r="AF581" i="43" s="1"/>
  <c r="AB469" i="43"/>
  <c r="AB555" i="43" s="1"/>
  <c r="Q432" i="43"/>
  <c r="Q518" i="43" s="1"/>
  <c r="AD462" i="43"/>
  <c r="AD548" i="43" s="1"/>
  <c r="AB481" i="43"/>
  <c r="AB567" i="43" s="1"/>
  <c r="O432" i="43"/>
  <c r="O518" i="43" s="1"/>
  <c r="L442" i="43"/>
  <c r="L528" i="43" s="1"/>
  <c r="K497" i="43"/>
  <c r="K583" i="43" s="1"/>
  <c r="Y428" i="43"/>
  <c r="Y514" i="43" s="1"/>
  <c r="G487" i="43"/>
  <c r="G573" i="43" s="1"/>
  <c r="T448" i="43"/>
  <c r="T534" i="43" s="1"/>
  <c r="N457" i="43"/>
  <c r="N543" i="43" s="1"/>
  <c r="X486" i="43"/>
  <c r="X572" i="43" s="1"/>
  <c r="E432" i="43"/>
  <c r="E518" i="43" s="1"/>
  <c r="K478" i="43"/>
  <c r="K564" i="43" s="1"/>
  <c r="AD435" i="43"/>
  <c r="AD521" i="43" s="1"/>
  <c r="Q474" i="43"/>
  <c r="Q560" i="43" s="1"/>
  <c r="U473" i="43"/>
  <c r="U559" i="43" s="1"/>
  <c r="AE451" i="43"/>
  <c r="AE537" i="43" s="1"/>
  <c r="M428" i="43"/>
  <c r="M514" i="43" s="1"/>
  <c r="L469" i="43"/>
  <c r="L555" i="43" s="1"/>
  <c r="R470" i="43"/>
  <c r="R556" i="43" s="1"/>
  <c r="Z423" i="43"/>
  <c r="Z509" i="43" s="1"/>
  <c r="AB456" i="43"/>
  <c r="AB542" i="43" s="1"/>
  <c r="G440" i="43"/>
  <c r="G526" i="43" s="1"/>
  <c r="W449" i="43"/>
  <c r="W535" i="43" s="1"/>
  <c r="V466" i="43"/>
  <c r="V552" i="43" s="1"/>
  <c r="Y473" i="43"/>
  <c r="Y559" i="43" s="1"/>
  <c r="N492" i="43"/>
  <c r="N578" i="43" s="1"/>
  <c r="AF471" i="43"/>
  <c r="AF557" i="43" s="1"/>
  <c r="T466" i="43"/>
  <c r="T552" i="43" s="1"/>
  <c r="Q473" i="43"/>
  <c r="Q559" i="43" s="1"/>
  <c r="AC434" i="43"/>
  <c r="AC520" i="43" s="1"/>
  <c r="E476" i="43"/>
  <c r="E562" i="43" s="1"/>
  <c r="X491" i="43"/>
  <c r="X577" i="43" s="1"/>
  <c r="U461" i="43"/>
  <c r="U547" i="43" s="1"/>
  <c r="AD454" i="43"/>
  <c r="AD540" i="43" s="1"/>
  <c r="V493" i="43"/>
  <c r="V579" i="43" s="1"/>
  <c r="S492" i="43"/>
  <c r="S578" i="43" s="1"/>
  <c r="AC492" i="43"/>
  <c r="AC578" i="43" s="1"/>
  <c r="T427" i="43"/>
  <c r="T513" i="43" s="1"/>
  <c r="M461" i="43"/>
  <c r="M547" i="43" s="1"/>
  <c r="O441" i="43"/>
  <c r="O527" i="43" s="1"/>
  <c r="N483" i="43"/>
  <c r="N569" i="43" s="1"/>
  <c r="H470" i="43"/>
  <c r="H556" i="43" s="1"/>
  <c r="E494" i="43"/>
  <c r="E580" i="43" s="1"/>
  <c r="Y434" i="43"/>
  <c r="Y520" i="43" s="1"/>
  <c r="X468" i="43"/>
  <c r="X554" i="43" s="1"/>
  <c r="O472" i="43"/>
  <c r="O558" i="43" s="1"/>
  <c r="R421" i="43"/>
  <c r="R507" i="43" s="1"/>
  <c r="Y427" i="43"/>
  <c r="Y513" i="43" s="1"/>
  <c r="T424" i="43"/>
  <c r="T510" i="43" s="1"/>
  <c r="K421" i="43"/>
  <c r="K507" i="43" s="1"/>
  <c r="S432" i="43"/>
  <c r="S518" i="43" s="1"/>
  <c r="AD449" i="43"/>
  <c r="AD535" i="43" s="1"/>
  <c r="V435" i="43"/>
  <c r="V521" i="43" s="1"/>
  <c r="J456" i="43"/>
  <c r="J542" i="43" s="1"/>
  <c r="AE438" i="43"/>
  <c r="AE524" i="43" s="1"/>
  <c r="AC445" i="43"/>
  <c r="AC531" i="43" s="1"/>
  <c r="R481" i="43"/>
  <c r="R567" i="43" s="1"/>
  <c r="S486" i="43"/>
  <c r="S572" i="43" s="1"/>
  <c r="AE423" i="43"/>
  <c r="AE509" i="43" s="1"/>
  <c r="Q492" i="43"/>
  <c r="Q578" i="43" s="1"/>
  <c r="R454" i="43"/>
  <c r="R540" i="43" s="1"/>
  <c r="W433" i="43"/>
  <c r="W519" i="43" s="1"/>
  <c r="AC466" i="43"/>
  <c r="AC552" i="43" s="1"/>
  <c r="N497" i="43"/>
  <c r="N583" i="43" s="1"/>
  <c r="S469" i="43"/>
  <c r="S555" i="43" s="1"/>
  <c r="U475" i="43"/>
  <c r="U561" i="43" s="1"/>
  <c r="M444" i="43"/>
  <c r="M530" i="43" s="1"/>
  <c r="E446" i="43"/>
  <c r="E532" i="43" s="1"/>
  <c r="X472" i="43"/>
  <c r="X558" i="43" s="1"/>
  <c r="R449" i="43"/>
  <c r="R535" i="43" s="1"/>
  <c r="L440" i="43"/>
  <c r="L526" i="43" s="1"/>
  <c r="W440" i="43"/>
  <c r="W526" i="43" s="1"/>
  <c r="T440" i="43"/>
  <c r="T526" i="43" s="1"/>
  <c r="AA467" i="43"/>
  <c r="AA553" i="43" s="1"/>
  <c r="U464" i="43"/>
  <c r="U550" i="43" s="1"/>
  <c r="AE429" i="43"/>
  <c r="AE515" i="43" s="1"/>
  <c r="O493" i="43"/>
  <c r="O579" i="43" s="1"/>
  <c r="L491" i="43"/>
  <c r="L577" i="43" s="1"/>
  <c r="X465" i="43"/>
  <c r="X551" i="43" s="1"/>
  <c r="J468" i="43"/>
  <c r="J554" i="43" s="1"/>
  <c r="J428" i="43"/>
  <c r="J514" i="43" s="1"/>
  <c r="P447" i="43"/>
  <c r="P533" i="43" s="1"/>
  <c r="F455" i="43"/>
  <c r="F541" i="43" s="1"/>
  <c r="R464" i="43"/>
  <c r="R550" i="43" s="1"/>
  <c r="W446" i="43"/>
  <c r="W532" i="43" s="1"/>
  <c r="I465" i="43"/>
  <c r="I551" i="43" s="1"/>
  <c r="K471" i="43"/>
  <c r="K557" i="43" s="1"/>
  <c r="Z484" i="43"/>
  <c r="Z570" i="43" s="1"/>
  <c r="V475" i="43"/>
  <c r="V561" i="43" s="1"/>
  <c r="AC446" i="43"/>
  <c r="AC532" i="43" s="1"/>
  <c r="N487" i="43"/>
  <c r="N573" i="43" s="1"/>
  <c r="Q438" i="43"/>
  <c r="Q524" i="43" s="1"/>
  <c r="F434" i="43"/>
  <c r="F520" i="43" s="1"/>
  <c r="H444" i="43"/>
  <c r="H530" i="43" s="1"/>
  <c r="G492" i="43"/>
  <c r="G578" i="43" s="1"/>
  <c r="Y471" i="43"/>
  <c r="Y557" i="43" s="1"/>
  <c r="Q490" i="43"/>
  <c r="Q576" i="43" s="1"/>
  <c r="I463" i="43"/>
  <c r="I549" i="43" s="1"/>
  <c r="O450" i="43"/>
  <c r="O536" i="43" s="1"/>
  <c r="I477" i="43"/>
  <c r="I563" i="43" s="1"/>
  <c r="G460" i="43"/>
  <c r="G546" i="43" s="1"/>
  <c r="AC443" i="43"/>
  <c r="AC529" i="43" s="1"/>
  <c r="AB482" i="43"/>
  <c r="AB568" i="43" s="1"/>
  <c r="Y476" i="43"/>
  <c r="Y562" i="43" s="1"/>
  <c r="U485" i="43"/>
  <c r="U571" i="43" s="1"/>
  <c r="O420" i="43"/>
  <c r="O506" i="43" s="1"/>
  <c r="U455" i="43"/>
  <c r="U541" i="43" s="1"/>
  <c r="G425" i="43"/>
  <c r="G511" i="43" s="1"/>
  <c r="AC479" i="43"/>
  <c r="AC565" i="43" s="1"/>
  <c r="Q443" i="43"/>
  <c r="Q529" i="43" s="1"/>
  <c r="R437" i="43"/>
  <c r="R523" i="43" s="1"/>
  <c r="W441" i="43"/>
  <c r="W527" i="43" s="1"/>
  <c r="Q453" i="43"/>
  <c r="Q539" i="43" s="1"/>
  <c r="AE458" i="43"/>
  <c r="AE544" i="43" s="1"/>
  <c r="Z480" i="43"/>
  <c r="Z566" i="43" s="1"/>
  <c r="I470" i="43"/>
  <c r="I556" i="43" s="1"/>
  <c r="X449" i="43"/>
  <c r="X535" i="43" s="1"/>
  <c r="T484" i="43"/>
  <c r="T570" i="43" s="1"/>
  <c r="AF424" i="43"/>
  <c r="AF510" i="43" s="1"/>
  <c r="S459" i="43"/>
  <c r="S545" i="43" s="1"/>
  <c r="N429" i="43"/>
  <c r="N515" i="43" s="1"/>
  <c r="R466" i="43"/>
  <c r="R552" i="43" s="1"/>
  <c r="X470" i="43"/>
  <c r="X556" i="43" s="1"/>
  <c r="T423" i="43"/>
  <c r="T509" i="43" s="1"/>
  <c r="AA446" i="43"/>
  <c r="AA532" i="43" s="1"/>
  <c r="T490" i="43"/>
  <c r="T576" i="43" s="1"/>
  <c r="V496" i="43"/>
  <c r="V582" i="43" s="1"/>
  <c r="AE490" i="43"/>
  <c r="AE576" i="43" s="1"/>
  <c r="AD487" i="43"/>
  <c r="AD573" i="43" s="1"/>
  <c r="R450" i="43"/>
  <c r="R536" i="43" s="1"/>
  <c r="AB450" i="43"/>
  <c r="AB536" i="43" s="1"/>
  <c r="T469" i="43"/>
  <c r="T555" i="43" s="1"/>
  <c r="O438" i="43"/>
  <c r="O524" i="43" s="1"/>
  <c r="H461" i="43"/>
  <c r="H547" i="43" s="1"/>
  <c r="K475" i="43"/>
  <c r="K561" i="43" s="1"/>
  <c r="AF477" i="43"/>
  <c r="AF563" i="43" s="1"/>
  <c r="M437" i="43"/>
  <c r="M523" i="43" s="1"/>
  <c r="G495" i="43"/>
  <c r="G581" i="43" s="1"/>
  <c r="V458" i="43"/>
  <c r="V544" i="43" s="1"/>
  <c r="G434" i="43"/>
  <c r="G520" i="43" s="1"/>
  <c r="X447" i="43"/>
  <c r="X533" i="43" s="1"/>
  <c r="F475" i="43"/>
  <c r="F561" i="43" s="1"/>
  <c r="T435" i="43"/>
  <c r="T521" i="43" s="1"/>
  <c r="K455" i="43"/>
  <c r="K541" i="43" s="1"/>
  <c r="T430" i="43"/>
  <c r="T516" i="43" s="1"/>
  <c r="Z435" i="43"/>
  <c r="Z521" i="43" s="1"/>
  <c r="N454" i="43"/>
  <c r="N540" i="43" s="1"/>
  <c r="AE474" i="43"/>
  <c r="AE560" i="43" s="1"/>
  <c r="AD442" i="43"/>
  <c r="AD528" i="43" s="1"/>
  <c r="Y441" i="43"/>
  <c r="Y527" i="43" s="1"/>
  <c r="L471" i="43"/>
  <c r="L557" i="43" s="1"/>
  <c r="H466" i="43"/>
  <c r="H552" i="43" s="1"/>
  <c r="Y474" i="43"/>
  <c r="Y560" i="43" s="1"/>
  <c r="K437" i="43"/>
  <c r="K523" i="43" s="1"/>
  <c r="AF485" i="43"/>
  <c r="AF571" i="43" s="1"/>
  <c r="U427" i="43"/>
  <c r="U513" i="43" s="1"/>
  <c r="Y438" i="43"/>
  <c r="Y524" i="43" s="1"/>
  <c r="K424" i="43"/>
  <c r="K510" i="43" s="1"/>
  <c r="F444" i="43"/>
  <c r="F530" i="43" s="1"/>
  <c r="Y423" i="43"/>
  <c r="Y509" i="43" s="1"/>
  <c r="R461" i="43"/>
  <c r="R547" i="43" s="1"/>
  <c r="K468" i="43"/>
  <c r="K554" i="43" s="1"/>
  <c r="U492" i="43"/>
  <c r="U578" i="43" s="1"/>
  <c r="E449" i="43"/>
  <c r="E535" i="43" s="1"/>
  <c r="H450" i="43"/>
  <c r="H536" i="43" s="1"/>
  <c r="E428" i="43"/>
  <c r="E514" i="43" s="1"/>
  <c r="E488" i="43"/>
  <c r="E574" i="43" s="1"/>
  <c r="AF486" i="43"/>
  <c r="AF572" i="43" s="1"/>
  <c r="J440" i="43"/>
  <c r="J526" i="43" s="1"/>
  <c r="O475" i="43"/>
  <c r="O561" i="43" s="1"/>
  <c r="N463" i="43"/>
  <c r="N549" i="43" s="1"/>
  <c r="K438" i="43"/>
  <c r="K524" i="43" s="1"/>
  <c r="Y484" i="43"/>
  <c r="Y570" i="43" s="1"/>
  <c r="P478" i="43"/>
  <c r="P564" i="43" s="1"/>
  <c r="R475" i="43"/>
  <c r="R561" i="43" s="1"/>
  <c r="I459" i="43"/>
  <c r="I545" i="43" s="1"/>
  <c r="O434" i="43"/>
  <c r="O520" i="43" s="1"/>
  <c r="AA472" i="43"/>
  <c r="AA558" i="43" s="1"/>
  <c r="R422" i="43"/>
  <c r="R508" i="43" s="1"/>
  <c r="M453" i="43"/>
  <c r="M539" i="43" s="1"/>
  <c r="AF457" i="43"/>
  <c r="AF543" i="43" s="1"/>
  <c r="G491" i="43"/>
  <c r="G577" i="43" s="1"/>
  <c r="F482" i="43"/>
  <c r="F568" i="43" s="1"/>
  <c r="O446" i="43"/>
  <c r="O532" i="43" s="1"/>
  <c r="P425" i="43"/>
  <c r="P511" i="43" s="1"/>
  <c r="H472" i="43"/>
  <c r="H558" i="43" s="1"/>
  <c r="AD434" i="43"/>
  <c r="AD520" i="43" s="1"/>
  <c r="Q448" i="43"/>
  <c r="Q534" i="43" s="1"/>
  <c r="AD476" i="43"/>
  <c r="AD562" i="43" s="1"/>
  <c r="X466" i="43"/>
  <c r="X552" i="43" s="1"/>
  <c r="T444" i="43"/>
  <c r="T530" i="43" s="1"/>
  <c r="AB455" i="43"/>
  <c r="AB541" i="43" s="1"/>
  <c r="Z458" i="43"/>
  <c r="Z544" i="43" s="1"/>
  <c r="AB471" i="43"/>
  <c r="AB557" i="43" s="1"/>
  <c r="L482" i="43"/>
  <c r="L568" i="43" s="1"/>
  <c r="O426" i="43"/>
  <c r="O512" i="43" s="1"/>
  <c r="F497" i="43"/>
  <c r="F583" i="43" s="1"/>
  <c r="Z472" i="43"/>
  <c r="Z558" i="43" s="1"/>
  <c r="V494" i="43"/>
  <c r="V580" i="43" s="1"/>
  <c r="Q491" i="43"/>
  <c r="Q577" i="43" s="1"/>
  <c r="S489" i="43"/>
  <c r="S575" i="43" s="1"/>
  <c r="I455" i="43"/>
  <c r="I541" i="43" s="1"/>
  <c r="R482" i="43"/>
  <c r="R568" i="43" s="1"/>
  <c r="AC422" i="43"/>
  <c r="AC508" i="43" s="1"/>
  <c r="K469" i="43"/>
  <c r="K555" i="43" s="1"/>
  <c r="AD450" i="43"/>
  <c r="AD536" i="43" s="1"/>
  <c r="S421" i="43"/>
  <c r="S507" i="43" s="1"/>
  <c r="E443" i="43"/>
  <c r="E529" i="43" s="1"/>
  <c r="F496" i="43"/>
  <c r="F582" i="43" s="1"/>
  <c r="X446" i="43"/>
  <c r="X532" i="43" s="1"/>
  <c r="T472" i="43"/>
  <c r="T558" i="43" s="1"/>
  <c r="AA440" i="43"/>
  <c r="AA526" i="43" s="1"/>
  <c r="AA428" i="43"/>
  <c r="AA514" i="43" s="1"/>
  <c r="J425" i="43"/>
  <c r="J511" i="43" s="1"/>
  <c r="U494" i="43"/>
  <c r="U580" i="43" s="1"/>
  <c r="I445" i="43"/>
  <c r="I531" i="43" s="1"/>
  <c r="G444" i="43"/>
  <c r="G530" i="43" s="1"/>
  <c r="Y481" i="43"/>
  <c r="Y567" i="43" s="1"/>
  <c r="U421" i="43"/>
  <c r="U507" i="43" s="1"/>
  <c r="AE455" i="43"/>
  <c r="AE541" i="43" s="1"/>
  <c r="S452" i="43"/>
  <c r="S538" i="43" s="1"/>
  <c r="Y445" i="43"/>
  <c r="Y531" i="43" s="1"/>
  <c r="W460" i="43"/>
  <c r="W546" i="43" s="1"/>
  <c r="R469" i="43"/>
  <c r="R555" i="43" s="1"/>
  <c r="G443" i="43"/>
  <c r="G529" i="43" s="1"/>
  <c r="J447" i="43"/>
  <c r="J533" i="43" s="1"/>
  <c r="I443" i="43"/>
  <c r="I529" i="43" s="1"/>
  <c r="S426" i="43"/>
  <c r="S512" i="43" s="1"/>
  <c r="S443" i="43"/>
  <c r="S529" i="43" s="1"/>
  <c r="Y475" i="43"/>
  <c r="Y561" i="43" s="1"/>
  <c r="F477" i="43"/>
  <c r="F563" i="43" s="1"/>
  <c r="G481" i="43"/>
  <c r="G567" i="43" s="1"/>
  <c r="U448" i="43"/>
  <c r="U534" i="43" s="1"/>
  <c r="M462" i="43"/>
  <c r="M548" i="43" s="1"/>
  <c r="U430" i="43"/>
  <c r="U516" i="43" s="1"/>
  <c r="W492" i="43"/>
  <c r="W578" i="43" s="1"/>
  <c r="Z438" i="43"/>
  <c r="Z524" i="43" s="1"/>
  <c r="Q460" i="43"/>
  <c r="Q546" i="43" s="1"/>
  <c r="U474" i="43"/>
  <c r="U560" i="43" s="1"/>
  <c r="Q442" i="43"/>
  <c r="Q528" i="43" s="1"/>
  <c r="W490" i="43"/>
  <c r="W576" i="43" s="1"/>
  <c r="S493" i="43"/>
  <c r="S579" i="43" s="1"/>
  <c r="U424" i="43"/>
  <c r="U510" i="43" s="1"/>
  <c r="N426" i="43"/>
  <c r="N512" i="43" s="1"/>
  <c r="T497" i="43"/>
  <c r="T583" i="43" s="1"/>
  <c r="U470" i="43"/>
  <c r="U556" i="43" s="1"/>
  <c r="Z445" i="43"/>
  <c r="Z531" i="43" s="1"/>
  <c r="AB436" i="43"/>
  <c r="AB522" i="43" s="1"/>
  <c r="I475" i="43"/>
  <c r="I561" i="43" s="1"/>
  <c r="AF428" i="43"/>
  <c r="AF514" i="43" s="1"/>
  <c r="I485" i="43"/>
  <c r="I571" i="43" s="1"/>
  <c r="W474" i="43"/>
  <c r="W560" i="43" s="1"/>
  <c r="T491" i="43"/>
  <c r="T577" i="43" s="1"/>
  <c r="X462" i="43"/>
  <c r="X548" i="43" s="1"/>
  <c r="M423" i="43"/>
  <c r="M509" i="43" s="1"/>
  <c r="P496" i="43"/>
  <c r="P582" i="43" s="1"/>
  <c r="T483" i="43"/>
  <c r="T569" i="43" s="1"/>
  <c r="J496" i="43"/>
  <c r="J582" i="43" s="1"/>
  <c r="M475" i="43"/>
  <c r="M561" i="43" s="1"/>
  <c r="U479" i="43"/>
  <c r="U565" i="43" s="1"/>
  <c r="G456" i="43"/>
  <c r="G542" i="43" s="1"/>
  <c r="W452" i="43"/>
  <c r="W538" i="43" s="1"/>
  <c r="T429" i="43"/>
  <c r="T515" i="43" s="1"/>
  <c r="J462" i="43"/>
  <c r="J548" i="43" s="1"/>
  <c r="O478" i="43"/>
  <c r="O564" i="43" s="1"/>
  <c r="O484" i="43"/>
  <c r="O570" i="43" s="1"/>
  <c r="Q455" i="43"/>
  <c r="Q541" i="43" s="1"/>
  <c r="AA459" i="43"/>
  <c r="AA545" i="43" s="1"/>
  <c r="H452" i="43"/>
  <c r="H538" i="43" s="1"/>
  <c r="X436" i="43"/>
  <c r="X522" i="43" s="1"/>
  <c r="AA421" i="43"/>
  <c r="AA507" i="43" s="1"/>
  <c r="R435" i="43"/>
  <c r="R521" i="43" s="1"/>
  <c r="AD433" i="43"/>
  <c r="AD519" i="43" s="1"/>
  <c r="M460" i="43"/>
  <c r="M546" i="43" s="1"/>
  <c r="AB468" i="43"/>
  <c r="AB554" i="43" s="1"/>
  <c r="S473" i="43"/>
  <c r="S559" i="43" s="1"/>
  <c r="AF449" i="43"/>
  <c r="AF535" i="43" s="1"/>
  <c r="I440" i="43"/>
  <c r="I526" i="43" s="1"/>
  <c r="O448" i="43"/>
  <c r="O534" i="43" s="1"/>
  <c r="L432" i="43"/>
  <c r="L518" i="43" s="1"/>
  <c r="AE479" i="43"/>
  <c r="AE565" i="43" s="1"/>
  <c r="L461" i="43"/>
  <c r="L547" i="43" s="1"/>
  <c r="G452" i="43"/>
  <c r="G538" i="43" s="1"/>
  <c r="Q475" i="43"/>
  <c r="Q561" i="43" s="1"/>
  <c r="T480" i="43"/>
  <c r="T566" i="43" s="1"/>
  <c r="E434" i="43"/>
  <c r="E520" i="43" s="1"/>
  <c r="P448" i="43"/>
  <c r="P534" i="43" s="1"/>
  <c r="AE469" i="43"/>
  <c r="AE555" i="43" s="1"/>
  <c r="Y451" i="43"/>
  <c r="Y537" i="43" s="1"/>
  <c r="O443" i="43"/>
  <c r="O529" i="43" s="1"/>
  <c r="AA454" i="43"/>
  <c r="AA540" i="43" s="1"/>
  <c r="S445" i="43"/>
  <c r="S531" i="43" s="1"/>
  <c r="R465" i="43"/>
  <c r="R551" i="43" s="1"/>
  <c r="T474" i="43"/>
  <c r="T560" i="43" s="1"/>
  <c r="N451" i="43"/>
  <c r="N537" i="43" s="1"/>
  <c r="J479" i="43"/>
  <c r="J565" i="43" s="1"/>
  <c r="T498" i="43"/>
  <c r="T584" i="43" s="1"/>
  <c r="AC467" i="43"/>
  <c r="AC553" i="43" s="1"/>
  <c r="X443" i="43"/>
  <c r="X529" i="43" s="1"/>
  <c r="X467" i="43"/>
  <c r="X553" i="43" s="1"/>
  <c r="F490" i="43"/>
  <c r="F576" i="43" s="1"/>
  <c r="R438" i="43"/>
  <c r="R524" i="43" s="1"/>
  <c r="K442" i="43"/>
  <c r="K528" i="43" s="1"/>
  <c r="S438" i="43"/>
  <c r="S524" i="43" s="1"/>
  <c r="AD446" i="43"/>
  <c r="AD532" i="43" s="1"/>
  <c r="X463" i="43"/>
  <c r="X549" i="43" s="1"/>
  <c r="N423" i="43"/>
  <c r="N509" i="43" s="1"/>
  <c r="AB426" i="43"/>
  <c r="AB512" i="43" s="1"/>
  <c r="AC496" i="43"/>
  <c r="AC582" i="43" s="1"/>
  <c r="AA464" i="43"/>
  <c r="AA550" i="43" s="1"/>
  <c r="N490" i="43"/>
  <c r="N576" i="43" s="1"/>
  <c r="Q481" i="43"/>
  <c r="Q567" i="43" s="1"/>
  <c r="U496" i="43"/>
  <c r="U582" i="43" s="1"/>
  <c r="K494" i="43"/>
  <c r="K580" i="43" s="1"/>
  <c r="U469" i="43"/>
  <c r="U555" i="43" s="1"/>
  <c r="AF441" i="43"/>
  <c r="AF527" i="43" s="1"/>
  <c r="Z421" i="43"/>
  <c r="Z507" i="43" s="1"/>
  <c r="F461" i="43"/>
  <c r="F547" i="43" s="1"/>
  <c r="Y452" i="43"/>
  <c r="Y538" i="43" s="1"/>
  <c r="G476" i="43"/>
  <c r="G562" i="43" s="1"/>
  <c r="Q456" i="43"/>
  <c r="Q542" i="43" s="1"/>
  <c r="T455" i="43"/>
  <c r="T541" i="43" s="1"/>
  <c r="Z493" i="43"/>
  <c r="Z579" i="43" s="1"/>
  <c r="Q465" i="43"/>
  <c r="Q551" i="43" s="1"/>
  <c r="Q436" i="43"/>
  <c r="Q522" i="43" s="1"/>
  <c r="I468" i="43"/>
  <c r="I554" i="43" s="1"/>
  <c r="L435" i="43"/>
  <c r="L521" i="43" s="1"/>
  <c r="H455" i="43"/>
  <c r="H541" i="43" s="1"/>
  <c r="W426" i="43"/>
  <c r="W512" i="43" s="1"/>
  <c r="AB473" i="43"/>
  <c r="AB559" i="43" s="1"/>
  <c r="I472" i="43"/>
  <c r="I558" i="43" s="1"/>
  <c r="R428" i="43"/>
  <c r="R514" i="43" s="1"/>
  <c r="AA492" i="43"/>
  <c r="AA578" i="43" s="1"/>
  <c r="S478" i="43"/>
  <c r="S564" i="43" s="1"/>
  <c r="R480" i="43"/>
  <c r="R566" i="43" s="1"/>
  <c r="F424" i="43"/>
  <c r="F510" i="43" s="1"/>
  <c r="K488" i="43"/>
  <c r="K574" i="43" s="1"/>
  <c r="R445" i="43"/>
  <c r="R531" i="43" s="1"/>
  <c r="J435" i="43"/>
  <c r="J521" i="43" s="1"/>
  <c r="E487" i="43"/>
  <c r="E573" i="43" s="1"/>
  <c r="V454" i="43"/>
  <c r="V540" i="43" s="1"/>
  <c r="P476" i="43"/>
  <c r="P562" i="43" s="1"/>
  <c r="E497" i="43"/>
  <c r="E583" i="43" s="1"/>
  <c r="AE496" i="43"/>
  <c r="AE582" i="43" s="1"/>
  <c r="O427" i="43"/>
  <c r="O513" i="43" s="1"/>
  <c r="O459" i="43"/>
  <c r="O545" i="43" s="1"/>
  <c r="V473" i="43"/>
  <c r="V559" i="43" s="1"/>
  <c r="L465" i="43"/>
  <c r="L551" i="43" s="1"/>
  <c r="AE433" i="43"/>
  <c r="AE519" i="43" s="1"/>
  <c r="I425" i="43"/>
  <c r="I511" i="43" s="1"/>
  <c r="K428" i="43"/>
  <c r="K514" i="43" s="1"/>
  <c r="O480" i="43"/>
  <c r="O566" i="43" s="1"/>
  <c r="O471" i="43"/>
  <c r="O557" i="43" s="1"/>
  <c r="U447" i="43"/>
  <c r="U533" i="43" s="1"/>
  <c r="R494" i="43"/>
  <c r="R580" i="43" s="1"/>
  <c r="X471" i="43"/>
  <c r="X557" i="43" s="1"/>
  <c r="X453" i="43"/>
  <c r="X539" i="43" s="1"/>
  <c r="V464" i="43"/>
  <c r="V550" i="43" s="1"/>
  <c r="N495" i="43"/>
  <c r="N581" i="43" s="1"/>
  <c r="W425" i="43"/>
  <c r="W511" i="43" s="1"/>
  <c r="AA479" i="43"/>
  <c r="AA565" i="43" s="1"/>
  <c r="T439" i="43"/>
  <c r="T525" i="43" s="1"/>
  <c r="P463" i="43"/>
  <c r="P549" i="43" s="1"/>
  <c r="Q449" i="43"/>
  <c r="Q535" i="43" s="1"/>
  <c r="AA491" i="43"/>
  <c r="AA577" i="43" s="1"/>
  <c r="E484" i="43"/>
  <c r="E570" i="43" s="1"/>
  <c r="G442" i="43"/>
  <c r="G528" i="43" s="1"/>
  <c r="Q495" i="43"/>
  <c r="Q581" i="43" s="1"/>
  <c r="AE491" i="43"/>
  <c r="AE577" i="43" s="1"/>
  <c r="S465" i="43"/>
  <c r="S551" i="43" s="1"/>
  <c r="N466" i="43"/>
  <c r="N552" i="43" s="1"/>
  <c r="V489" i="43"/>
  <c r="V575" i="43" s="1"/>
  <c r="W455" i="43"/>
  <c r="W541" i="43" s="1"/>
  <c r="AB492" i="43"/>
  <c r="AB578" i="43" s="1"/>
  <c r="M447" i="43"/>
  <c r="M533" i="43" s="1"/>
  <c r="AE449" i="43"/>
  <c r="AE535" i="43" s="1"/>
  <c r="R457" i="43"/>
  <c r="R543" i="43" s="1"/>
  <c r="Z497" i="43"/>
  <c r="Z583" i="43" s="1"/>
  <c r="F425" i="43"/>
  <c r="F511" i="43" s="1"/>
  <c r="Y495" i="43"/>
  <c r="Y581" i="43" s="1"/>
  <c r="J482" i="43"/>
  <c r="J568" i="43" s="1"/>
  <c r="E456" i="43"/>
  <c r="E542" i="43" s="1"/>
  <c r="T450" i="43"/>
  <c r="T536" i="43" s="1"/>
  <c r="M426" i="43"/>
  <c r="M512" i="43" s="1"/>
  <c r="AC420" i="43"/>
  <c r="AC506" i="43" s="1"/>
  <c r="W456" i="43"/>
  <c r="W542" i="43" s="1"/>
  <c r="AF491" i="43"/>
  <c r="AF577" i="43" s="1"/>
  <c r="O425" i="43"/>
  <c r="O511" i="43" s="1"/>
  <c r="S498" i="43"/>
  <c r="S584" i="43" s="1"/>
  <c r="Y424" i="43"/>
  <c r="Y510" i="43" s="1"/>
  <c r="G423" i="43"/>
  <c r="G509" i="43" s="1"/>
  <c r="G469" i="43"/>
  <c r="G555" i="43" s="1"/>
  <c r="AB424" i="43"/>
  <c r="AB510" i="43" s="1"/>
  <c r="AF484" i="43"/>
  <c r="AF570" i="43" s="1"/>
  <c r="AD437" i="43"/>
  <c r="AD523" i="43" s="1"/>
  <c r="T477" i="43"/>
  <c r="T563" i="43" s="1"/>
  <c r="T459" i="43"/>
  <c r="T545" i="43" s="1"/>
  <c r="H433" i="43"/>
  <c r="H519" i="43" s="1"/>
  <c r="O457" i="43"/>
  <c r="O543" i="43" s="1"/>
  <c r="O465" i="43"/>
  <c r="O551" i="43" s="1"/>
  <c r="AB475" i="43"/>
  <c r="AB561" i="43" s="1"/>
  <c r="Q459" i="43"/>
  <c r="Q545" i="43" s="1"/>
  <c r="H478" i="43"/>
  <c r="H564" i="43" s="1"/>
  <c r="O430" i="43"/>
  <c r="O516" i="43" s="1"/>
  <c r="G477" i="43"/>
  <c r="G563" i="43" s="1"/>
  <c r="AE434" i="43"/>
  <c r="AE520" i="43" s="1"/>
  <c r="F436" i="43"/>
  <c r="F522" i="43" s="1"/>
  <c r="G424" i="43"/>
  <c r="G510" i="43" s="1"/>
  <c r="AD447" i="43"/>
  <c r="AD533" i="43" s="1"/>
  <c r="I497" i="43"/>
  <c r="I583" i="43" s="1"/>
  <c r="P450" i="43"/>
  <c r="P536" i="43" s="1"/>
  <c r="Q485" i="43"/>
  <c r="Q571" i="43" s="1"/>
  <c r="Z462" i="43"/>
  <c r="Z548" i="43" s="1"/>
  <c r="AD478" i="43"/>
  <c r="AD564" i="43" s="1"/>
  <c r="W467" i="43"/>
  <c r="W553" i="43" s="1"/>
  <c r="H479" i="43"/>
  <c r="H565" i="43" s="1"/>
  <c r="R433" i="43"/>
  <c r="R519" i="43" s="1"/>
  <c r="E450" i="43"/>
  <c r="E536" i="43" s="1"/>
  <c r="F479" i="43"/>
  <c r="F565" i="43" s="1"/>
  <c r="AE446" i="43"/>
  <c r="AE532" i="43" s="1"/>
  <c r="Y454" i="43"/>
  <c r="Y540" i="43" s="1"/>
  <c r="AD494" i="43"/>
  <c r="AD580" i="43" s="1"/>
  <c r="J443" i="43"/>
  <c r="J529" i="43" s="1"/>
  <c r="S447" i="43"/>
  <c r="S533" i="43" s="1"/>
  <c r="AE473" i="43"/>
  <c r="AE559" i="43" s="1"/>
  <c r="Y444" i="43"/>
  <c r="Y530" i="43" s="1"/>
  <c r="F495" i="43"/>
  <c r="F581" i="43" s="1"/>
  <c r="I453" i="43"/>
  <c r="I539" i="43" s="1"/>
  <c r="AF464" i="43"/>
  <c r="AF550" i="43" s="1"/>
  <c r="H445" i="43"/>
  <c r="H531" i="43" s="1"/>
  <c r="N428" i="43"/>
  <c r="N514" i="43" s="1"/>
  <c r="X479" i="43"/>
  <c r="X565" i="43" s="1"/>
  <c r="X421" i="43"/>
  <c r="X507" i="43" s="1"/>
  <c r="R496" i="43"/>
  <c r="R582" i="43" s="1"/>
  <c r="P453" i="43"/>
  <c r="P539" i="43" s="1"/>
  <c r="O464" i="43"/>
  <c r="O550" i="43" s="1"/>
  <c r="P465" i="43"/>
  <c r="P551" i="43" s="1"/>
  <c r="AB440" i="43"/>
  <c r="AB526" i="43" s="1"/>
  <c r="M427" i="43"/>
  <c r="M513" i="43" s="1"/>
  <c r="I450" i="43"/>
  <c r="I536" i="43" s="1"/>
  <c r="I487" i="43"/>
  <c r="I573" i="43" s="1"/>
  <c r="G450" i="43"/>
  <c r="G536" i="43" s="1"/>
  <c r="Q423" i="43"/>
  <c r="Q509" i="43" s="1"/>
  <c r="G449" i="43"/>
  <c r="G535" i="43" s="1"/>
  <c r="R432" i="43"/>
  <c r="R518" i="43" s="1"/>
  <c r="AF492" i="43"/>
  <c r="AF578" i="43" s="1"/>
  <c r="P471" i="43"/>
  <c r="P557" i="43" s="1"/>
  <c r="X452" i="43"/>
  <c r="X538" i="43" s="1"/>
  <c r="AB486" i="43"/>
  <c r="AB572" i="43" s="1"/>
  <c r="AE440" i="43"/>
  <c r="AE526" i="43" s="1"/>
  <c r="N488" i="43"/>
  <c r="N574" i="43" s="1"/>
  <c r="N444" i="43"/>
  <c r="N530" i="43" s="1"/>
  <c r="O486" i="43"/>
  <c r="O572" i="43" s="1"/>
  <c r="V457" i="43"/>
  <c r="V543" i="43" s="1"/>
  <c r="V433" i="43"/>
  <c r="V519" i="43" s="1"/>
  <c r="AE427" i="43"/>
  <c r="AE513" i="43" s="1"/>
  <c r="U429" i="43"/>
  <c r="U515" i="43" s="1"/>
  <c r="S474" i="43"/>
  <c r="S560" i="43" s="1"/>
  <c r="H488" i="43"/>
  <c r="H574" i="43" s="1"/>
  <c r="T482" i="43"/>
  <c r="T568" i="43" s="1"/>
  <c r="R459" i="43"/>
  <c r="R545" i="43" s="1"/>
  <c r="AE471" i="43"/>
  <c r="AE557" i="43" s="1"/>
  <c r="K482" i="43"/>
  <c r="K568" i="43" s="1"/>
  <c r="L496" i="43"/>
  <c r="L582" i="43" s="1"/>
  <c r="S497" i="43"/>
  <c r="S583" i="43" s="1"/>
  <c r="P421" i="43"/>
  <c r="P507" i="43" s="1"/>
  <c r="N478" i="43"/>
  <c r="N564" i="43" s="1"/>
  <c r="Y450" i="43"/>
  <c r="Y536" i="43" s="1"/>
  <c r="AF452" i="43"/>
  <c r="AF538" i="43" s="1"/>
  <c r="R488" i="43"/>
  <c r="R574" i="43" s="1"/>
  <c r="P445" i="43"/>
  <c r="P531" i="43" s="1"/>
  <c r="AB460" i="43"/>
  <c r="AB546" i="43" s="1"/>
  <c r="Z450" i="43"/>
  <c r="Z536" i="43" s="1"/>
  <c r="AA434" i="43"/>
  <c r="AA520" i="43" s="1"/>
  <c r="F432" i="43"/>
  <c r="F518" i="43" s="1"/>
  <c r="J497" i="43"/>
  <c r="J583" i="43" s="1"/>
  <c r="L428" i="43"/>
  <c r="L514" i="43" s="1"/>
  <c r="O487" i="43"/>
  <c r="O573" i="43" s="1"/>
  <c r="N461" i="43"/>
  <c r="N547" i="43" s="1"/>
  <c r="R492" i="43"/>
  <c r="R578" i="43" s="1"/>
  <c r="N449" i="43"/>
  <c r="N535" i="43" s="1"/>
  <c r="AE426" i="43"/>
  <c r="AE512" i="43" s="1"/>
  <c r="P470" i="43"/>
  <c r="P556" i="43" s="1"/>
  <c r="H487" i="43"/>
  <c r="H573" i="43" s="1"/>
  <c r="K480" i="43"/>
  <c r="K566" i="43" s="1"/>
  <c r="U497" i="43"/>
  <c r="U583" i="43" s="1"/>
  <c r="K453" i="43"/>
  <c r="K539" i="43" s="1"/>
  <c r="X439" i="43"/>
  <c r="X525" i="43" s="1"/>
  <c r="AF480" i="43"/>
  <c r="AF566" i="43" s="1"/>
  <c r="J444" i="43"/>
  <c r="J530" i="43" s="1"/>
  <c r="F493" i="43"/>
  <c r="F579" i="43" s="1"/>
  <c r="G426" i="43"/>
  <c r="G512" i="43" s="1"/>
  <c r="H498" i="43"/>
  <c r="H584" i="43" s="1"/>
  <c r="O462" i="43"/>
  <c r="O548" i="43" s="1"/>
  <c r="S488" i="43"/>
  <c r="S574" i="43" s="1"/>
  <c r="M498" i="43"/>
  <c r="M584" i="43" s="1"/>
  <c r="AF496" i="43"/>
  <c r="AF582" i="43" s="1"/>
  <c r="E460" i="43"/>
  <c r="E546" i="43" s="1"/>
  <c r="I448" i="43"/>
  <c r="I534" i="43" s="1"/>
  <c r="AB485" i="43"/>
  <c r="AB571" i="43" s="1"/>
  <c r="AB430" i="43"/>
  <c r="AB516" i="43" s="1"/>
  <c r="AB434" i="43"/>
  <c r="AB520" i="43" s="1"/>
  <c r="AB484" i="43"/>
  <c r="AB570" i="43" s="1"/>
  <c r="E435" i="43"/>
  <c r="E521" i="43" s="1"/>
  <c r="AC472" i="43"/>
  <c r="AC558" i="43" s="1"/>
  <c r="S434" i="43"/>
  <c r="S520" i="43" s="1"/>
  <c r="S482" i="43"/>
  <c r="S568" i="43" s="1"/>
  <c r="N477" i="43"/>
  <c r="N563" i="43" s="1"/>
  <c r="F430" i="43"/>
  <c r="F516" i="43" s="1"/>
  <c r="U431" i="43"/>
  <c r="U517" i="43" s="1"/>
  <c r="AC471" i="43"/>
  <c r="AC557" i="43" s="1"/>
  <c r="F456" i="43"/>
  <c r="F542" i="43" s="1"/>
  <c r="O461" i="43"/>
  <c r="O547" i="43" s="1"/>
  <c r="AC441" i="43"/>
  <c r="AC527" i="43" s="1"/>
  <c r="W472" i="43"/>
  <c r="W558" i="43" s="1"/>
  <c r="AB421" i="43"/>
  <c r="AB507" i="43" s="1"/>
  <c r="V472" i="43"/>
  <c r="V558" i="43" s="1"/>
  <c r="AA426" i="43"/>
  <c r="AA512" i="43" s="1"/>
  <c r="L479" i="43"/>
  <c r="L565" i="43" s="1"/>
  <c r="AF437" i="43"/>
  <c r="AF523" i="43" s="1"/>
  <c r="Q434" i="43"/>
  <c r="Q520" i="43" s="1"/>
  <c r="M446" i="43"/>
  <c r="M532" i="43" s="1"/>
  <c r="M442" i="43"/>
  <c r="M528" i="43" s="1"/>
  <c r="P467" i="43"/>
  <c r="P553" i="43" s="1"/>
  <c r="E459" i="43"/>
  <c r="E545" i="43" s="1"/>
  <c r="N452" i="43"/>
  <c r="N538" i="43" s="1"/>
  <c r="AD428" i="43"/>
  <c r="AD514" i="43" s="1"/>
  <c r="W423" i="43"/>
  <c r="W509" i="43" s="1"/>
  <c r="Y456" i="43"/>
  <c r="Y542" i="43" s="1"/>
  <c r="Y425" i="43"/>
  <c r="Y511" i="43" s="1"/>
  <c r="F498" i="43"/>
  <c r="F584" i="43" s="1"/>
  <c r="AE448" i="43"/>
  <c r="AE534" i="43" s="1"/>
  <c r="AC430" i="43"/>
  <c r="AC516" i="43" s="1"/>
  <c r="W448" i="43"/>
  <c r="W534" i="43" s="1"/>
  <c r="R441" i="43"/>
  <c r="R527" i="43" s="1"/>
  <c r="W438" i="43"/>
  <c r="W524" i="43" s="1"/>
  <c r="AE488" i="43"/>
  <c r="AE574" i="43" s="1"/>
  <c r="J492" i="43"/>
  <c r="J578" i="43" s="1"/>
  <c r="L472" i="43"/>
  <c r="L558" i="43" s="1"/>
  <c r="I490" i="43"/>
  <c r="I576" i="43" s="1"/>
  <c r="Y468" i="43"/>
  <c r="Y554" i="43" s="1"/>
  <c r="Q440" i="43"/>
  <c r="Q526" i="43" s="1"/>
  <c r="T425" i="43"/>
  <c r="T511" i="43" s="1"/>
  <c r="F465" i="43"/>
  <c r="F551" i="43" s="1"/>
  <c r="F459" i="43"/>
  <c r="F545" i="43" s="1"/>
  <c r="T452" i="43"/>
  <c r="T538" i="43" s="1"/>
  <c r="P443" i="43"/>
  <c r="P529" i="43" s="1"/>
  <c r="AF473" i="43"/>
  <c r="AF559" i="43" s="1"/>
  <c r="S457" i="43"/>
  <c r="S543" i="43" s="1"/>
  <c r="J457" i="43"/>
  <c r="J543" i="43" s="1"/>
  <c r="N421" i="43"/>
  <c r="N507" i="43" s="1"/>
  <c r="R430" i="43"/>
  <c r="R516" i="43" s="1"/>
  <c r="AA425" i="43"/>
  <c r="AA511" i="43" s="1"/>
  <c r="Z432" i="43"/>
  <c r="Z518" i="43" s="1"/>
  <c r="AE442" i="43"/>
  <c r="AE528" i="43" s="1"/>
  <c r="J455" i="43"/>
  <c r="J541" i="43" s="1"/>
  <c r="R440" i="43"/>
  <c r="R526" i="43" s="1"/>
  <c r="Y447" i="43"/>
  <c r="Y533" i="43" s="1"/>
  <c r="Q446" i="43"/>
  <c r="Q532" i="43" s="1"/>
  <c r="R476" i="43"/>
  <c r="R562" i="43" s="1"/>
  <c r="I424" i="43"/>
  <c r="I510" i="43" s="1"/>
  <c r="P485" i="43"/>
  <c r="P571" i="43" s="1"/>
  <c r="AF447" i="43"/>
  <c r="AF533" i="43" s="1"/>
  <c r="R498" i="43"/>
  <c r="R584" i="43" s="1"/>
  <c r="AE444" i="43"/>
  <c r="AE530" i="43" s="1"/>
  <c r="X433" i="43"/>
  <c r="X519" i="43" s="1"/>
  <c r="K484" i="43"/>
  <c r="K570" i="43" s="1"/>
  <c r="AA432" i="43"/>
  <c r="AA518" i="43" s="1"/>
  <c r="N496" i="43"/>
  <c r="N582" i="43" s="1"/>
  <c r="K477" i="43"/>
  <c r="K563" i="43" s="1"/>
  <c r="M430" i="43"/>
  <c r="M516" i="43" s="1"/>
  <c r="AF490" i="43"/>
  <c r="AF576" i="43" s="1"/>
  <c r="Q431" i="43"/>
  <c r="Q517" i="43" s="1"/>
  <c r="Q478" i="43"/>
  <c r="Q564" i="43" s="1"/>
  <c r="I493" i="43"/>
  <c r="I579" i="43" s="1"/>
  <c r="L497" i="43"/>
  <c r="L583" i="43" s="1"/>
  <c r="X489" i="43"/>
  <c r="X575" i="43" s="1"/>
  <c r="AE493" i="43"/>
  <c r="AE579" i="43" s="1"/>
  <c r="AC433" i="43"/>
  <c r="AC519" i="43" s="1"/>
  <c r="AE453" i="43"/>
  <c r="AE539" i="43" s="1"/>
  <c r="T495" i="43"/>
  <c r="T581" i="43" s="1"/>
  <c r="AF497" i="43"/>
  <c r="AF583" i="43" s="1"/>
  <c r="O490" i="43"/>
  <c r="O576" i="43" s="1"/>
  <c r="G479" i="43"/>
  <c r="G565" i="43" s="1"/>
  <c r="H476" i="43"/>
  <c r="H562" i="43" s="1"/>
  <c r="O436" i="43"/>
  <c r="O522" i="43" s="1"/>
  <c r="W420" i="43"/>
  <c r="W506" i="43" s="1"/>
  <c r="G463" i="43"/>
  <c r="G549" i="43" s="1"/>
  <c r="Y482" i="43"/>
  <c r="Y568" i="43" s="1"/>
  <c r="I451" i="43"/>
  <c r="I537" i="43" s="1"/>
  <c r="V470" i="43"/>
  <c r="V556" i="43" s="1"/>
  <c r="AD475" i="43"/>
  <c r="AD561" i="43" s="1"/>
  <c r="J461" i="43"/>
  <c r="J547" i="43" s="1"/>
  <c r="N493" i="43"/>
  <c r="N579" i="43" s="1"/>
  <c r="I421" i="43"/>
  <c r="I507" i="43" s="1"/>
  <c r="H462" i="43"/>
  <c r="H548" i="43" s="1"/>
  <c r="M443" i="43"/>
  <c r="M529" i="43" s="1"/>
  <c r="G448" i="43"/>
  <c r="G534" i="43" s="1"/>
  <c r="Q457" i="43"/>
  <c r="Q543" i="43" s="1"/>
  <c r="L426" i="43"/>
  <c r="L512" i="43" s="1"/>
  <c r="E438" i="43"/>
  <c r="E524" i="43" s="1"/>
  <c r="Z468" i="43"/>
  <c r="Z554" i="43" s="1"/>
  <c r="AF478" i="43"/>
  <c r="AF564" i="43" s="1"/>
  <c r="Q422" i="43"/>
  <c r="Q508" i="43" s="1"/>
  <c r="G480" i="43"/>
  <c r="G566" i="43" s="1"/>
  <c r="U484" i="43"/>
  <c r="U570" i="43" s="1"/>
  <c r="T492" i="43"/>
  <c r="T578" i="43" s="1"/>
  <c r="AC428" i="43"/>
  <c r="AC514" i="43" s="1"/>
  <c r="AE457" i="43"/>
  <c r="AE543" i="43" s="1"/>
  <c r="E493" i="43"/>
  <c r="E579" i="43" s="1"/>
  <c r="L454" i="43"/>
  <c r="L540" i="43" s="1"/>
  <c r="W498" i="43"/>
  <c r="W584" i="43" s="1"/>
  <c r="Z471" i="43"/>
  <c r="Z557" i="43" s="1"/>
  <c r="AD477" i="43"/>
  <c r="AD563" i="43" s="1"/>
  <c r="AF461" i="43"/>
  <c r="AF547" i="43" s="1"/>
  <c r="P438" i="43"/>
  <c r="P524" i="43" s="1"/>
  <c r="V456" i="43"/>
  <c r="V542" i="43" s="1"/>
  <c r="S446" i="43"/>
  <c r="S532" i="43" s="1"/>
  <c r="E423" i="43"/>
  <c r="E509" i="43" s="1"/>
  <c r="Z465" i="43"/>
  <c r="Z551" i="43" s="1"/>
  <c r="R423" i="43"/>
  <c r="R509" i="43" s="1"/>
  <c r="L457" i="43"/>
  <c r="L543" i="43" s="1"/>
  <c r="M480" i="43"/>
  <c r="M566" i="43" s="1"/>
  <c r="H494" i="43"/>
  <c r="H580" i="43" s="1"/>
  <c r="AE463" i="43"/>
  <c r="AE549" i="43" s="1"/>
  <c r="M476" i="43"/>
  <c r="M562" i="43" s="1"/>
  <c r="Y435" i="43"/>
  <c r="Y521" i="43" s="1"/>
  <c r="M479" i="43"/>
  <c r="M565" i="43" s="1"/>
  <c r="X444" i="43"/>
  <c r="X530" i="43" s="1"/>
  <c r="L493" i="43"/>
  <c r="L579" i="43" s="1"/>
  <c r="AF472" i="43"/>
  <c r="AF558" i="43" s="1"/>
  <c r="Y448" i="43"/>
  <c r="Y534" i="43" s="1"/>
  <c r="H474" i="43"/>
  <c r="H560" i="43" s="1"/>
  <c r="K422" i="43"/>
  <c r="K508" i="43" s="1"/>
  <c r="L449" i="43"/>
  <c r="L535" i="43" s="1"/>
  <c r="U498" i="43"/>
  <c r="U584" i="43" s="1"/>
  <c r="E433" i="43"/>
  <c r="E519" i="43" s="1"/>
  <c r="AF468" i="43"/>
  <c r="AF554" i="43" s="1"/>
  <c r="P437" i="43"/>
  <c r="P523" i="43" s="1"/>
  <c r="S453" i="43"/>
  <c r="S539" i="43" s="1"/>
  <c r="H422" i="43"/>
  <c r="H508" i="43" s="1"/>
  <c r="H427" i="43"/>
  <c r="H513" i="43" s="1"/>
  <c r="J471" i="43"/>
  <c r="J557" i="43" s="1"/>
  <c r="W457" i="43"/>
  <c r="W543" i="43" s="1"/>
  <c r="X483" i="43"/>
  <c r="X569" i="43" s="1"/>
  <c r="Z487" i="43"/>
  <c r="Z573" i="43" s="1"/>
  <c r="AC477" i="43"/>
  <c r="AC563" i="43" s="1"/>
  <c r="AF487" i="43"/>
  <c r="AF573" i="43" s="1"/>
  <c r="J464" i="43"/>
  <c r="J550" i="43" s="1"/>
  <c r="AF482" i="43"/>
  <c r="AF568" i="43" s="1"/>
  <c r="E431" i="43"/>
  <c r="E517" i="43" s="1"/>
  <c r="AC453" i="43"/>
  <c r="AC539" i="43" s="1"/>
  <c r="W484" i="43"/>
  <c r="W570" i="43" s="1"/>
  <c r="K450" i="43"/>
  <c r="K536" i="43" s="1"/>
  <c r="K458" i="43"/>
  <c r="K544" i="43" s="1"/>
  <c r="V459" i="43"/>
  <c r="V545" i="43" s="1"/>
  <c r="Z461" i="43"/>
  <c r="Z547" i="43" s="1"/>
  <c r="K443" i="43"/>
  <c r="K529" i="43" s="1"/>
  <c r="AD471" i="43"/>
  <c r="AD557" i="43" s="1"/>
  <c r="AC448" i="43"/>
  <c r="AC534" i="43" s="1"/>
  <c r="AD425" i="43"/>
  <c r="AD511" i="43" s="1"/>
  <c r="Y472" i="43"/>
  <c r="Y558" i="43" s="1"/>
  <c r="W477" i="43"/>
  <c r="W563" i="43" s="1"/>
  <c r="V423" i="43"/>
  <c r="V509" i="43" s="1"/>
  <c r="X478" i="43"/>
  <c r="X564" i="43" s="1"/>
  <c r="V492" i="43"/>
  <c r="V578" i="43" s="1"/>
  <c r="Z456" i="43"/>
  <c r="Z542" i="43" s="1"/>
  <c r="AB446" i="43"/>
  <c r="AB532" i="43" s="1"/>
  <c r="Z467" i="43"/>
  <c r="Z553" i="43" s="1"/>
  <c r="S458" i="43"/>
  <c r="S544" i="43" s="1"/>
  <c r="S477" i="43"/>
  <c r="S563" i="43" s="1"/>
  <c r="R448" i="43"/>
  <c r="R534" i="43" s="1"/>
  <c r="Q471" i="43"/>
  <c r="Q557" i="43" s="1"/>
  <c r="AF453" i="43"/>
  <c r="AF539" i="43" s="1"/>
  <c r="S437" i="43"/>
  <c r="S523" i="43" s="1"/>
  <c r="S423" i="43"/>
  <c r="S509" i="43" s="1"/>
  <c r="AB491" i="43"/>
  <c r="AB577" i="43" s="1"/>
  <c r="L483" i="43"/>
  <c r="L569" i="43" s="1"/>
  <c r="AE460" i="43"/>
  <c r="AE546" i="43" s="1"/>
  <c r="AB443" i="43"/>
  <c r="AB529" i="43" s="1"/>
  <c r="T422" i="43"/>
  <c r="T508" i="43" s="1"/>
  <c r="S470" i="43"/>
  <c r="S556" i="43" s="1"/>
  <c r="AC469" i="43"/>
  <c r="AC555" i="43" s="1"/>
  <c r="AF488" i="43"/>
  <c r="AF574" i="43" s="1"/>
  <c r="AF493" i="43"/>
  <c r="AF579" i="43" s="1"/>
  <c r="AD491" i="43"/>
  <c r="AD577" i="43" s="1"/>
  <c r="P464" i="43"/>
  <c r="P550" i="43" s="1"/>
  <c r="S436" i="43"/>
  <c r="S522" i="43" s="1"/>
  <c r="K439" i="43"/>
  <c r="K525" i="43" s="1"/>
  <c r="Z425" i="43"/>
  <c r="Z511" i="43" s="1"/>
  <c r="E468" i="43"/>
  <c r="E554" i="43" s="1"/>
  <c r="H456" i="43"/>
  <c r="H542" i="43" s="1"/>
  <c r="X487" i="43"/>
  <c r="X573" i="43" s="1"/>
  <c r="P494" i="43"/>
  <c r="P580" i="43" s="1"/>
  <c r="H437" i="43"/>
  <c r="H523" i="43" s="1"/>
  <c r="J467" i="43"/>
  <c r="J553" i="43" s="1"/>
  <c r="H497" i="43"/>
  <c r="H583" i="43" s="1"/>
  <c r="AF483" i="43"/>
  <c r="AF569" i="43" s="1"/>
  <c r="Q468" i="43"/>
  <c r="Q554" i="43" s="1"/>
  <c r="N433" i="43"/>
  <c r="N519" i="43" s="1"/>
  <c r="AB427" i="43"/>
  <c r="AB513" i="43" s="1"/>
  <c r="AF494" i="43"/>
  <c r="AF580" i="43" s="1"/>
  <c r="S455" i="43"/>
  <c r="S541" i="43" s="1"/>
  <c r="Q466" i="43"/>
  <c r="Q552" i="43" s="1"/>
  <c r="W496" i="43"/>
  <c r="W582" i="43" s="1"/>
  <c r="AA468" i="43"/>
  <c r="AA554" i="43" s="1"/>
  <c r="AF448" i="43"/>
  <c r="AF534" i="43" s="1"/>
  <c r="L484" i="43"/>
  <c r="L570" i="43" s="1"/>
  <c r="W432" i="43"/>
  <c r="W518" i="43" s="1"/>
  <c r="H458" i="43"/>
  <c r="H544" i="43" s="1"/>
  <c r="Z436" i="43"/>
  <c r="Z522" i="43" s="1"/>
  <c r="X485" i="43"/>
  <c r="X571" i="43" s="1"/>
  <c r="AB451" i="43"/>
  <c r="AB537" i="43" s="1"/>
  <c r="Q488" i="43"/>
  <c r="Q574" i="43" s="1"/>
  <c r="AD489" i="43"/>
  <c r="AD575" i="43" s="1"/>
  <c r="L458" i="43"/>
  <c r="L544" i="43" s="1"/>
  <c r="AA486" i="43"/>
  <c r="AA572" i="43" s="1"/>
  <c r="T447" i="43"/>
  <c r="T533" i="43" s="1"/>
  <c r="R444" i="43"/>
  <c r="R530" i="43" s="1"/>
  <c r="W485" i="43"/>
  <c r="W571" i="43" s="1"/>
  <c r="R478" i="43"/>
  <c r="R564" i="43" s="1"/>
  <c r="F427" i="43"/>
  <c r="F513" i="43" s="1"/>
  <c r="W471" i="43"/>
  <c r="W557" i="43" s="1"/>
  <c r="W473" i="43"/>
  <c r="W559" i="43" s="1"/>
  <c r="J439" i="43"/>
  <c r="J525" i="43" s="1"/>
  <c r="S425" i="43"/>
  <c r="S511" i="43" s="1"/>
  <c r="E436" i="43"/>
  <c r="E522" i="43" s="1"/>
  <c r="AD452" i="43"/>
  <c r="AD538" i="43" s="1"/>
  <c r="R491" i="43"/>
  <c r="R577" i="43" s="1"/>
  <c r="F478" i="43"/>
  <c r="F564" i="43" s="1"/>
  <c r="AA450" i="43"/>
  <c r="AA536" i="43" s="1"/>
  <c r="AD472" i="43"/>
  <c r="AD558" i="43" s="1"/>
  <c r="E479" i="43"/>
  <c r="E565" i="43" s="1"/>
  <c r="M493" i="43"/>
  <c r="M579" i="43" s="1"/>
  <c r="AD431" i="43"/>
  <c r="AD517" i="43" s="1"/>
  <c r="V452" i="43"/>
  <c r="V538" i="43" s="1"/>
  <c r="N438" i="43"/>
  <c r="N524" i="43" s="1"/>
  <c r="G474" i="43"/>
  <c r="G560" i="43" s="1"/>
  <c r="H489" i="43"/>
  <c r="H575" i="43" s="1"/>
  <c r="E448" i="43"/>
  <c r="E534" i="43" s="1"/>
  <c r="R485" i="43"/>
  <c r="R571" i="43" s="1"/>
  <c r="V442" i="43"/>
  <c r="V528" i="43" s="1"/>
  <c r="M429" i="43"/>
  <c r="M515" i="43" s="1"/>
  <c r="Z489" i="43"/>
  <c r="Z575" i="43" s="1"/>
  <c r="Z482" i="43"/>
  <c r="Z568" i="43" s="1"/>
  <c r="O489" i="43"/>
  <c r="O575" i="43" s="1"/>
  <c r="AB438" i="43"/>
  <c r="AB524" i="43" s="1"/>
  <c r="Q486" i="43"/>
  <c r="Q572" i="43" s="1"/>
  <c r="Y455" i="43"/>
  <c r="Y541" i="43" s="1"/>
  <c r="AA497" i="43"/>
  <c r="AA583" i="43" s="1"/>
  <c r="Q494" i="43"/>
  <c r="Q580" i="43" s="1"/>
  <c r="AC455" i="43"/>
  <c r="AC541" i="43" s="1"/>
  <c r="Q445" i="43"/>
  <c r="Q531" i="43" s="1"/>
  <c r="H420" i="43"/>
  <c r="H506" i="43" s="1"/>
  <c r="AB487" i="43"/>
  <c r="AB573" i="43" s="1"/>
  <c r="I438" i="43"/>
  <c r="I524" i="43" s="1"/>
  <c r="T457" i="43"/>
  <c r="T543" i="43" s="1"/>
  <c r="R427" i="43"/>
  <c r="R513" i="43" s="1"/>
  <c r="T488" i="43"/>
  <c r="T574" i="43" s="1"/>
  <c r="R453" i="43"/>
  <c r="R539" i="43" s="1"/>
  <c r="N467" i="43"/>
  <c r="N553" i="43" s="1"/>
  <c r="Y465" i="43"/>
  <c r="Y551" i="43" s="1"/>
  <c r="N442" i="43"/>
  <c r="N528" i="43" s="1"/>
  <c r="G457" i="43"/>
  <c r="G543" i="43" s="1"/>
  <c r="AF446" i="43"/>
  <c r="AF532" i="43" s="1"/>
  <c r="AD436" i="43"/>
  <c r="AD522" i="43" s="1"/>
  <c r="P428" i="43"/>
  <c r="P514" i="43" s="1"/>
  <c r="R493" i="43"/>
  <c r="R579" i="43" s="1"/>
  <c r="V488" i="43"/>
  <c r="V574" i="43" s="1"/>
  <c r="AD422" i="43"/>
  <c r="AD508" i="43" s="1"/>
  <c r="Q464" i="43"/>
  <c r="Q550" i="43" s="1"/>
  <c r="M457" i="43"/>
  <c r="M543" i="43" s="1"/>
  <c r="AC451" i="43"/>
  <c r="AC537" i="43" s="1"/>
  <c r="AE450" i="43"/>
  <c r="AE536" i="43" s="1"/>
  <c r="N484" i="43"/>
  <c r="N570" i="43" s="1"/>
  <c r="N432" i="43"/>
  <c r="N518" i="43" s="1"/>
  <c r="V441" i="43"/>
  <c r="V527" i="43" s="1"/>
  <c r="E473" i="43"/>
  <c r="E559" i="43" s="1"/>
  <c r="L470" i="43"/>
  <c r="L556" i="43" s="1"/>
  <c r="E480" i="43"/>
  <c r="E566" i="43" s="1"/>
  <c r="Y429" i="43"/>
  <c r="Y515" i="43" s="1"/>
  <c r="AA470" i="43"/>
  <c r="AA556" i="43" s="1"/>
  <c r="AB476" i="43"/>
  <c r="AB562" i="43" s="1"/>
  <c r="G484" i="43"/>
  <c r="G570" i="43" s="1"/>
  <c r="P486" i="43"/>
  <c r="P572" i="43" s="1"/>
  <c r="X494" i="43"/>
  <c r="X580" i="43" s="1"/>
  <c r="N456" i="43"/>
  <c r="N542" i="43" s="1"/>
  <c r="AD488" i="43"/>
  <c r="AD574" i="43" s="1"/>
  <c r="G468" i="43"/>
  <c r="G554" i="43" s="1"/>
  <c r="U482" i="43"/>
  <c r="U568" i="43" s="1"/>
  <c r="AA483" i="43"/>
  <c r="AA569" i="43" s="1"/>
  <c r="M450" i="43"/>
  <c r="M536" i="43" s="1"/>
  <c r="AF455" i="43"/>
  <c r="AF541" i="43" s="1"/>
  <c r="S496" i="43"/>
  <c r="S582" i="43" s="1"/>
  <c r="N437" i="43"/>
  <c r="N523" i="43" s="1"/>
  <c r="L443" i="43"/>
  <c r="L529" i="43" s="1"/>
  <c r="L439" i="43"/>
  <c r="L525" i="43" s="1"/>
  <c r="AB422" i="43"/>
  <c r="AB508" i="43" s="1"/>
  <c r="Y460" i="43"/>
  <c r="Y546" i="43" s="1"/>
  <c r="Z464" i="43"/>
  <c r="Z550" i="43" s="1"/>
  <c r="L444" i="43"/>
  <c r="L530" i="43" s="1"/>
  <c r="S483" i="43"/>
  <c r="S569" i="43" s="1"/>
  <c r="L445" i="43"/>
  <c r="L531" i="43" s="1"/>
  <c r="L478" i="43"/>
  <c r="L564" i="43" s="1"/>
  <c r="M455" i="43"/>
  <c r="M541" i="43" s="1"/>
  <c r="M473" i="43"/>
  <c r="M559" i="43" s="1"/>
  <c r="P479" i="43"/>
  <c r="P565" i="43" s="1"/>
  <c r="AD448" i="43"/>
  <c r="AD534" i="43" s="1"/>
  <c r="G446" i="43"/>
  <c r="G532" i="43" s="1"/>
  <c r="X430" i="43"/>
  <c r="X516" i="43" s="1"/>
  <c r="U425" i="43"/>
  <c r="U511" i="43" s="1"/>
  <c r="I488" i="43"/>
  <c r="I574" i="43" s="1"/>
  <c r="AA444" i="43"/>
  <c r="AA530" i="43" s="1"/>
  <c r="AA495" i="43"/>
  <c r="AA581" i="43" s="1"/>
  <c r="AF459" i="43"/>
  <c r="AF545" i="43" s="1"/>
  <c r="W463" i="43"/>
  <c r="W549" i="43" s="1"/>
  <c r="L485" i="43"/>
  <c r="L571" i="43" s="1"/>
  <c r="P472" i="43"/>
  <c r="P558" i="43" s="1"/>
  <c r="N445" i="43"/>
  <c r="N531" i="43" s="1"/>
  <c r="H421" i="43"/>
  <c r="H507" i="43" s="1"/>
  <c r="P449" i="43"/>
  <c r="P535" i="43" s="1"/>
  <c r="AE476" i="43"/>
  <c r="AE562" i="43" s="1"/>
  <c r="P473" i="43"/>
  <c r="P559" i="43" s="1"/>
  <c r="AE431" i="43"/>
  <c r="AE517" i="43" s="1"/>
  <c r="R429" i="43"/>
  <c r="R515" i="43" s="1"/>
  <c r="P487" i="43"/>
  <c r="P573" i="43" s="1"/>
  <c r="AF465" i="43"/>
  <c r="AF551" i="43" s="1"/>
  <c r="AC440" i="43"/>
  <c r="AC526" i="43" s="1"/>
  <c r="L425" i="43"/>
  <c r="L511" i="43" s="1"/>
  <c r="X457" i="43"/>
  <c r="X543" i="43" s="1"/>
  <c r="J423" i="43"/>
  <c r="J509" i="43" s="1"/>
  <c r="T451" i="43"/>
  <c r="T537" i="43" s="1"/>
  <c r="E472" i="43"/>
  <c r="E558" i="43" s="1"/>
  <c r="M433" i="43"/>
  <c r="M519" i="43" s="1"/>
  <c r="AC474" i="43"/>
  <c r="AC560" i="43" s="1"/>
  <c r="P495" i="43"/>
  <c r="P581" i="43" s="1"/>
  <c r="T434" i="43"/>
  <c r="T520" i="43" s="1"/>
  <c r="R458" i="43"/>
  <c r="R544" i="43" s="1"/>
  <c r="H493" i="43"/>
  <c r="H579" i="43" s="1"/>
  <c r="Z483" i="43"/>
  <c r="Z569" i="43" s="1"/>
  <c r="Z475" i="43"/>
  <c r="Z561" i="43" s="1"/>
  <c r="V467" i="43"/>
  <c r="V553" i="43" s="1"/>
  <c r="I428" i="43"/>
  <c r="I514" i="43" s="1"/>
  <c r="AD466" i="43"/>
  <c r="AD552" i="43" s="1"/>
  <c r="AF444" i="43"/>
  <c r="AF530" i="43" s="1"/>
  <c r="W493" i="43"/>
  <c r="W579" i="43" s="1"/>
  <c r="R420" i="43"/>
  <c r="R506" i="43" s="1"/>
  <c r="P442" i="43"/>
  <c r="P528" i="43" s="1"/>
  <c r="R484" i="43"/>
  <c r="R570" i="43" s="1"/>
  <c r="P455" i="43"/>
  <c r="P541" i="43" s="1"/>
  <c r="E477" i="43"/>
  <c r="E563" i="43" s="1"/>
  <c r="R471" i="43"/>
  <c r="R557" i="43" s="1"/>
  <c r="H467" i="43"/>
  <c r="H553" i="43" s="1"/>
  <c r="X428" i="43"/>
  <c r="X514" i="43" s="1"/>
  <c r="V450" i="43"/>
  <c r="V536" i="43" s="1"/>
  <c r="L467" i="43"/>
  <c r="L553" i="43" s="1"/>
  <c r="I456" i="43"/>
  <c r="I542" i="43" s="1"/>
  <c r="AB429" i="43"/>
  <c r="AB515" i="43" s="1"/>
  <c r="L455" i="43"/>
  <c r="L541" i="43" s="1"/>
  <c r="H465" i="43"/>
  <c r="H551" i="43" s="1"/>
  <c r="AD424" i="43"/>
  <c r="AD510" i="43" s="1"/>
  <c r="U465" i="43"/>
  <c r="U551" i="43" s="1"/>
  <c r="G498" i="43"/>
  <c r="G584" i="43" s="1"/>
  <c r="AC462" i="43"/>
  <c r="AC548" i="43" s="1"/>
  <c r="Z492" i="43"/>
  <c r="Z578" i="43" s="1"/>
  <c r="O491" i="43"/>
  <c r="O577" i="43" s="1"/>
  <c r="AA460" i="43"/>
  <c r="AA546" i="43" s="1"/>
  <c r="AE425" i="43"/>
  <c r="AE511" i="43" s="1"/>
  <c r="J463" i="43"/>
  <c r="J549" i="43" s="1"/>
  <c r="I486" i="43"/>
  <c r="I572" i="43" s="1"/>
  <c r="K431" i="43"/>
  <c r="K517" i="43" s="1"/>
  <c r="M485" i="43"/>
  <c r="M571" i="43" s="1"/>
  <c r="L487" i="43"/>
  <c r="L573" i="43" s="1"/>
  <c r="M469" i="43"/>
  <c r="M555" i="43" s="1"/>
  <c r="W422" i="43"/>
  <c r="W508" i="43" s="1"/>
  <c r="U457" i="43"/>
  <c r="U543" i="43" s="1"/>
  <c r="H453" i="43"/>
  <c r="H539" i="43" s="1"/>
  <c r="R443" i="43"/>
  <c r="R529" i="43" s="1"/>
  <c r="S484" i="43"/>
  <c r="S570" i="43" s="1"/>
  <c r="H431" i="43"/>
  <c r="H517" i="43" s="1"/>
  <c r="AF420" i="43"/>
  <c r="AF506" i="43" s="1"/>
  <c r="K430" i="43"/>
  <c r="K516" i="43" s="1"/>
  <c r="T445" i="43"/>
  <c r="T531" i="43" s="1"/>
  <c r="AA424" i="43"/>
  <c r="AA510" i="43" s="1"/>
  <c r="H438" i="43"/>
  <c r="H524" i="43" s="1"/>
  <c r="N459" i="43"/>
  <c r="N545" i="43" s="1"/>
  <c r="U471" i="43"/>
  <c r="U557" i="43" s="1"/>
  <c r="S485" i="43"/>
  <c r="S571" i="43" s="1"/>
  <c r="AD473" i="43"/>
  <c r="AD559" i="43" s="1"/>
  <c r="E437" i="43"/>
  <c r="E523" i="43" s="1"/>
  <c r="Y462" i="43"/>
  <c r="Y548" i="43" s="1"/>
  <c r="Y491" i="43"/>
  <c r="Y577" i="43" s="1"/>
  <c r="Q461" i="43"/>
  <c r="Q547" i="43" s="1"/>
  <c r="Q451" i="43"/>
  <c r="Q537" i="43" s="1"/>
  <c r="W478" i="43"/>
  <c r="W564" i="43" s="1"/>
  <c r="AE470" i="43"/>
  <c r="AE556" i="43" s="1"/>
  <c r="W444" i="43"/>
  <c r="W530" i="43" s="1"/>
  <c r="M456" i="43"/>
  <c r="M542" i="43" s="1"/>
  <c r="F489" i="43"/>
  <c r="F575" i="43" s="1"/>
  <c r="X473" i="43"/>
  <c r="X559" i="43" s="1"/>
  <c r="Z431" i="43"/>
  <c r="Z517" i="43" s="1"/>
  <c r="W464" i="43"/>
  <c r="W550" i="43" s="1"/>
  <c r="L494" i="43"/>
  <c r="L580" i="43" s="1"/>
  <c r="E452" i="43"/>
  <c r="E538" i="43" s="1"/>
  <c r="Y457" i="43"/>
  <c r="Y543" i="43" s="1"/>
  <c r="AB498" i="43"/>
  <c r="AB584" i="43" s="1"/>
  <c r="N443" i="43"/>
  <c r="N529" i="43" s="1"/>
  <c r="Q462" i="43"/>
  <c r="Q548" i="43" s="1"/>
  <c r="AC494" i="43"/>
  <c r="AC580" i="43" s="1"/>
  <c r="AF426" i="43"/>
  <c r="AF512" i="43" s="1"/>
  <c r="AA443" i="43"/>
  <c r="AA529" i="43" s="1"/>
  <c r="AE472" i="43"/>
  <c r="AE558" i="43" s="1"/>
  <c r="J495" i="43"/>
  <c r="J581" i="43" s="1"/>
  <c r="AB462" i="43"/>
  <c r="AB548" i="43" s="1"/>
  <c r="E482" i="43"/>
  <c r="E568" i="43" s="1"/>
  <c r="Z486" i="43"/>
  <c r="Z572" i="43" s="1"/>
  <c r="Z459" i="43"/>
  <c r="Z545" i="43" s="1"/>
  <c r="V461" i="43"/>
  <c r="V547" i="43" s="1"/>
  <c r="AE492" i="43"/>
  <c r="AE578" i="43" s="1"/>
  <c r="AB464" i="43"/>
  <c r="AB550" i="43" s="1"/>
  <c r="Y430" i="43"/>
  <c r="Y516" i="43" s="1"/>
  <c r="AE466" i="43"/>
  <c r="AE552" i="43" s="1"/>
  <c r="Q435" i="43"/>
  <c r="Q521" i="43" s="1"/>
  <c r="F440" i="43"/>
  <c r="F526" i="43" s="1"/>
  <c r="R452" i="43"/>
  <c r="R538" i="43" s="1"/>
  <c r="J421" i="43"/>
  <c r="J507" i="43" s="1"/>
  <c r="AF436" i="43"/>
  <c r="AF522" i="43" s="1"/>
  <c r="W470" i="43"/>
  <c r="W556" i="43" s="1"/>
  <c r="M466" i="43"/>
  <c r="M552" i="43" s="1"/>
  <c r="Q469" i="43"/>
  <c r="Q555" i="43" s="1"/>
  <c r="Q444" i="43"/>
  <c r="Q530" i="43" s="1"/>
  <c r="O429" i="43"/>
  <c r="O515" i="43" s="1"/>
  <c r="V480" i="43"/>
  <c r="V566" i="43" s="1"/>
  <c r="Q487" i="43"/>
  <c r="Q573" i="43" s="1"/>
  <c r="G472" i="43"/>
  <c r="G558" i="43" s="1"/>
  <c r="P497" i="43"/>
  <c r="P583" i="43" s="1"/>
  <c r="Z437" i="43"/>
  <c r="Z523" i="43" s="1"/>
  <c r="AF432" i="43"/>
  <c r="AF518" i="43" s="1"/>
  <c r="AA484" i="43"/>
  <c r="AA570" i="43" s="1"/>
  <c r="AC483" i="43"/>
  <c r="AC569" i="43" s="1"/>
  <c r="M486" i="43"/>
  <c r="M572" i="43" s="1"/>
  <c r="I423" i="43"/>
  <c r="I509" i="43" s="1"/>
  <c r="F480" i="43"/>
  <c r="F566" i="43" s="1"/>
  <c r="X450" i="43"/>
  <c r="X536" i="43" s="1"/>
  <c r="AD479" i="43"/>
  <c r="AD565" i="43" s="1"/>
  <c r="S449" i="43"/>
  <c r="S535" i="43" s="1"/>
  <c r="T436" i="43"/>
  <c r="T522" i="43" s="1"/>
  <c r="H449" i="43"/>
  <c r="H535" i="43" s="1"/>
  <c r="E453" i="43"/>
  <c r="E539" i="43" s="1"/>
  <c r="AB448" i="43"/>
  <c r="AB534" i="43" s="1"/>
  <c r="H448" i="43"/>
  <c r="H534" i="43" s="1"/>
  <c r="L460" i="43"/>
  <c r="L546" i="43" s="1"/>
  <c r="V425" i="43"/>
  <c r="V511" i="43" s="1"/>
  <c r="N453" i="43"/>
  <c r="N539" i="43" s="1"/>
  <c r="K461" i="43"/>
  <c r="K547" i="43" s="1"/>
  <c r="AE461" i="43"/>
  <c r="AE547" i="43" s="1"/>
  <c r="W475" i="43"/>
  <c r="W561" i="43" s="1"/>
  <c r="AF454" i="43"/>
  <c r="AF540" i="43" s="1"/>
  <c r="X496" i="43"/>
  <c r="X582" i="43" s="1"/>
  <c r="AD465" i="43"/>
  <c r="AD551" i="43" s="1"/>
  <c r="K429" i="43"/>
  <c r="K515" i="43" s="1"/>
  <c r="G483" i="43"/>
  <c r="G569" i="43" s="1"/>
  <c r="R486" i="43"/>
  <c r="R572" i="43" s="1"/>
  <c r="AD455" i="43"/>
  <c r="AD541" i="43" s="1"/>
  <c r="P489" i="43"/>
  <c r="P575" i="43" s="1"/>
  <c r="AF439" i="43"/>
  <c r="AF525" i="43" s="1"/>
  <c r="F441" i="43"/>
  <c r="F527" i="43" s="1"/>
  <c r="I467" i="43"/>
  <c r="I553" i="43" s="1"/>
  <c r="E451" i="43"/>
  <c r="E537" i="43" s="1"/>
  <c r="E498" i="43"/>
  <c r="E584" i="43" s="1"/>
  <c r="AE447" i="43"/>
  <c r="AE533" i="43" s="1"/>
  <c r="J450" i="43"/>
  <c r="J536" i="43" s="1"/>
  <c r="J486" i="43"/>
  <c r="J572" i="43" s="1"/>
  <c r="T486" i="43"/>
  <c r="T572" i="43" s="1"/>
  <c r="T489" i="43"/>
  <c r="T575" i="43" s="1"/>
  <c r="P474" i="43"/>
  <c r="P560" i="43" s="1"/>
  <c r="M484" i="43"/>
  <c r="M570" i="43" s="1"/>
  <c r="AC476" i="43"/>
  <c r="AC562" i="43" s="1"/>
  <c r="P466" i="43"/>
  <c r="P552" i="43" s="1"/>
  <c r="Q480" i="43"/>
  <c r="Q566" i="43" s="1"/>
  <c r="P436" i="43"/>
  <c r="P522" i="43" s="1"/>
  <c r="P426" i="43"/>
  <c r="P512" i="43" s="1"/>
  <c r="AB488" i="43"/>
  <c r="AB574" i="43" s="1"/>
  <c r="Y443" i="43"/>
  <c r="Y529" i="43" s="1"/>
  <c r="V471" i="43"/>
  <c r="V557" i="43" s="1"/>
  <c r="E470" i="43"/>
  <c r="E556" i="43" s="1"/>
  <c r="H443" i="43"/>
  <c r="H529" i="43" s="1"/>
  <c r="M471" i="43"/>
  <c r="M557" i="43" s="1"/>
  <c r="W469" i="43"/>
  <c r="W555" i="43" s="1"/>
  <c r="F453" i="43"/>
  <c r="F539" i="43" s="1"/>
  <c r="J437" i="43"/>
  <c r="J523" i="43" s="1"/>
  <c r="G433" i="43"/>
  <c r="G519" i="43" s="1"/>
  <c r="V449" i="43"/>
  <c r="V535" i="43" s="1"/>
  <c r="E495" i="43"/>
  <c r="E581" i="43" s="1"/>
  <c r="Z426" i="43"/>
  <c r="Z512" i="43" s="1"/>
  <c r="R431" i="43"/>
  <c r="R517" i="43" s="1"/>
  <c r="W434" i="43"/>
  <c r="W520" i="43" s="1"/>
  <c r="AA457" i="43"/>
  <c r="AA543" i="43" s="1"/>
  <c r="AE454" i="43"/>
  <c r="AE540" i="43" s="1"/>
  <c r="O445" i="43"/>
  <c r="O531" i="43" s="1"/>
  <c r="AE462" i="43"/>
  <c r="AE548" i="43" s="1"/>
  <c r="E463" i="43"/>
  <c r="E549" i="43" s="1"/>
  <c r="R434" i="43"/>
  <c r="R520" i="43" s="1"/>
  <c r="AB472" i="43"/>
  <c r="AB558" i="43" s="1"/>
  <c r="AC427" i="43"/>
  <c r="AC513" i="43" s="1"/>
  <c r="V436" i="43"/>
  <c r="V522" i="43" s="1"/>
  <c r="P446" i="43"/>
  <c r="P532" i="43" s="1"/>
  <c r="N425" i="43"/>
  <c r="N511" i="43" s="1"/>
  <c r="W480" i="43"/>
  <c r="W566" i="43" s="1"/>
  <c r="AC425" i="43"/>
  <c r="AC511" i="43" s="1"/>
  <c r="O422" i="43"/>
  <c r="O508" i="43" s="1"/>
  <c r="T463" i="43"/>
  <c r="T549" i="43" s="1"/>
  <c r="V460" i="43"/>
  <c r="V546" i="43" s="1"/>
  <c r="H432" i="43"/>
  <c r="H518" i="43" s="1"/>
  <c r="V490" i="43"/>
  <c r="V576" i="43" s="1"/>
  <c r="G445" i="43"/>
  <c r="G531" i="43" s="1"/>
  <c r="AC488" i="43"/>
  <c r="AC574" i="43" s="1"/>
  <c r="S441" i="43"/>
  <c r="S527" i="43" s="1"/>
  <c r="J473" i="43"/>
  <c r="J559" i="43" s="1"/>
  <c r="X429" i="43"/>
  <c r="X515" i="43" s="1"/>
  <c r="W443" i="43"/>
  <c r="W529" i="43" s="1"/>
  <c r="V486" i="43"/>
  <c r="V572" i="43" s="1"/>
  <c r="G458" i="43"/>
  <c r="G544" i="43" s="1"/>
  <c r="P475" i="43"/>
  <c r="P561" i="43" s="1"/>
  <c r="Z440" i="43"/>
  <c r="Z526" i="43" s="1"/>
  <c r="P458" i="43"/>
  <c r="P544" i="43" s="1"/>
  <c r="L476" i="43"/>
  <c r="L562" i="43" s="1"/>
  <c r="H429" i="43"/>
  <c r="H515" i="43" s="1"/>
  <c r="M448" i="43"/>
  <c r="M534" i="43" s="1"/>
  <c r="Z433" i="43"/>
  <c r="Z519" i="43" s="1"/>
  <c r="E465" i="43"/>
  <c r="E551" i="43" s="1"/>
  <c r="O451" i="43"/>
  <c r="O537" i="43" s="1"/>
  <c r="L448" i="43"/>
  <c r="L534" i="43" s="1"/>
  <c r="R467" i="43"/>
  <c r="R553" i="43" s="1"/>
  <c r="P457" i="43"/>
  <c r="P543" i="43" s="1"/>
  <c r="K491" i="43"/>
  <c r="K577" i="43" s="1"/>
  <c r="G497" i="43"/>
  <c r="G583" i="43" s="1"/>
  <c r="G471" i="43"/>
  <c r="G557" i="43" s="1"/>
  <c r="Q472" i="43"/>
  <c r="Q558" i="43" s="1"/>
  <c r="U489" i="43"/>
  <c r="U575" i="43" s="1"/>
  <c r="T453" i="43"/>
  <c r="T539" i="43" s="1"/>
  <c r="H446" i="43"/>
  <c r="H532" i="43" s="1"/>
  <c r="X454" i="43"/>
  <c r="X540" i="43" s="1"/>
  <c r="AA447" i="43"/>
  <c r="AA533" i="43" s="1"/>
  <c r="AB449" i="43"/>
  <c r="AB535" i="43" s="1"/>
  <c r="M489" i="43"/>
  <c r="M575" i="43" s="1"/>
  <c r="G438" i="43"/>
  <c r="G524" i="43" s="1"/>
  <c r="W495" i="43"/>
  <c r="W581" i="43" s="1"/>
  <c r="W458" i="43"/>
  <c r="W544" i="43" s="1"/>
  <c r="S481" i="43"/>
  <c r="S567" i="43" s="1"/>
  <c r="AB483" i="43"/>
  <c r="AB569" i="43" s="1"/>
  <c r="G475" i="43"/>
  <c r="G561" i="43" s="1"/>
  <c r="AE439" i="43"/>
  <c r="AE525" i="43" s="1"/>
  <c r="Q425" i="43"/>
  <c r="Q511" i="43" s="1"/>
  <c r="H491" i="43"/>
  <c r="H577" i="43" s="1"/>
  <c r="P468" i="43"/>
  <c r="P554" i="43" s="1"/>
  <c r="Y459" i="43"/>
  <c r="Y545" i="43" s="1"/>
  <c r="K486" i="43"/>
  <c r="K572" i="43" s="1"/>
  <c r="G422" i="43"/>
  <c r="G508" i="43" s="1"/>
  <c r="F464" i="43"/>
  <c r="F550" i="43" s="1"/>
  <c r="Z478" i="43"/>
  <c r="Z564" i="43" s="1"/>
  <c r="X480" i="43"/>
  <c r="X566" i="43" s="1"/>
  <c r="M420" i="43"/>
  <c r="M506" i="43" s="1"/>
  <c r="E464" i="43"/>
  <c r="E550" i="43" s="1"/>
  <c r="F435" i="43"/>
  <c r="F521" i="43" s="1"/>
  <c r="U456" i="43"/>
  <c r="U542" i="43" s="1"/>
  <c r="Y470" i="43"/>
  <c r="Y556" i="43" s="1"/>
  <c r="I435" i="43"/>
  <c r="I521" i="43" s="1"/>
  <c r="AE495" i="43"/>
  <c r="AE581" i="43" s="1"/>
  <c r="I479" i="43"/>
  <c r="I565" i="43" s="1"/>
  <c r="AF435" i="43"/>
  <c r="AF521" i="43" s="1"/>
  <c r="J424" i="43"/>
  <c r="J510" i="43" s="1"/>
  <c r="AD474" i="43"/>
  <c r="AD560" i="43" s="1"/>
  <c r="AF498" i="43"/>
  <c r="AF584" i="43" s="1"/>
  <c r="AA436" i="43"/>
  <c r="AA522" i="43" s="1"/>
  <c r="L452" i="43"/>
  <c r="L538" i="43" s="1"/>
  <c r="AA442" i="43"/>
  <c r="AA528" i="43" s="1"/>
  <c r="P483" i="43"/>
  <c r="P569" i="43" s="1"/>
  <c r="L451" i="43"/>
  <c r="L537" i="43" s="1"/>
  <c r="AB457" i="43"/>
  <c r="AB543" i="43" s="1"/>
  <c r="AC495" i="43"/>
  <c r="AC581" i="43" s="1"/>
  <c r="L441" i="43"/>
  <c r="L527" i="43" s="1"/>
  <c r="M481" i="43"/>
  <c r="M567" i="43" s="1"/>
  <c r="V479" i="43"/>
  <c r="V565" i="43" s="1"/>
  <c r="Y432" i="43"/>
  <c r="Y518" i="43" s="1"/>
  <c r="AD492" i="43"/>
  <c r="AD578" i="43" s="1"/>
  <c r="J441" i="43"/>
  <c r="J527" i="43" s="1"/>
  <c r="AC468" i="43"/>
  <c r="AC554" i="43" s="1"/>
  <c r="G478" i="43"/>
  <c r="G564" i="43" s="1"/>
  <c r="X445" i="43"/>
  <c r="X531" i="43" s="1"/>
  <c r="Q420" i="43"/>
  <c r="Q506" i="43" s="1"/>
  <c r="P429" i="43"/>
  <c r="P515" i="43" s="1"/>
  <c r="I478" i="43"/>
  <c r="I564" i="43" s="1"/>
  <c r="X442" i="43"/>
  <c r="X528" i="43" s="1"/>
  <c r="Y464" i="43"/>
  <c r="Y550" i="43" s="1"/>
  <c r="J446" i="43"/>
  <c r="J532" i="43" s="1"/>
  <c r="J458" i="43"/>
  <c r="J544" i="43" s="1"/>
  <c r="AA452" i="43"/>
  <c r="AA538" i="43" s="1"/>
  <c r="L430" i="43"/>
  <c r="L516" i="43" s="1"/>
  <c r="AF433" i="43"/>
  <c r="AF519" i="43" s="1"/>
  <c r="AE478" i="43"/>
  <c r="AE564" i="43" s="1"/>
  <c r="V438" i="43"/>
  <c r="V524" i="43" s="1"/>
  <c r="R439" i="43"/>
  <c r="R525" i="43" s="1"/>
  <c r="N489" i="43"/>
  <c r="N575" i="43" s="1"/>
  <c r="E475" i="43"/>
  <c r="E561" i="43" s="1"/>
  <c r="X441" i="43"/>
  <c r="X527" i="43" s="1"/>
  <c r="K487" i="43"/>
  <c r="K573" i="43" s="1"/>
  <c r="U440" i="43"/>
  <c r="U526" i="43" s="1"/>
  <c r="J460" i="43"/>
  <c r="J546" i="43" s="1"/>
  <c r="M451" i="43"/>
  <c r="M537" i="43" s="1"/>
  <c r="AD429" i="43"/>
  <c r="AD515" i="43" s="1"/>
  <c r="H440" i="43"/>
  <c r="H526" i="43" s="1"/>
  <c r="Q452" i="43"/>
  <c r="Q538" i="43" s="1"/>
  <c r="I441" i="43"/>
  <c r="I527" i="43" s="1"/>
  <c r="AD483" i="43"/>
  <c r="AD569" i="43" s="1"/>
  <c r="Z422" i="43"/>
  <c r="Z508" i="43" s="1"/>
  <c r="X461" i="43"/>
  <c r="X547" i="43" s="1"/>
  <c r="Z479" i="43"/>
  <c r="Z565" i="43" s="1"/>
  <c r="V455" i="43"/>
  <c r="V541" i="43" s="1"/>
  <c r="L474" i="43"/>
  <c r="L560" i="43" s="1"/>
  <c r="Z447" i="43"/>
  <c r="Z533" i="43" s="1"/>
  <c r="S429" i="43"/>
  <c r="S515" i="43" s="1"/>
  <c r="J448" i="43"/>
  <c r="J534" i="43" s="1"/>
  <c r="H434" i="43"/>
  <c r="H520" i="43" s="1"/>
  <c r="I476" i="43"/>
  <c r="I562" i="43" s="1"/>
  <c r="S491" i="43"/>
  <c r="S577" i="43" s="1"/>
  <c r="I482" i="43"/>
  <c r="I568" i="43" s="1"/>
  <c r="U438" i="43"/>
  <c r="U524" i="43" s="1"/>
  <c r="T421" i="43"/>
  <c r="T507" i="43" s="1"/>
  <c r="Z446" i="43"/>
  <c r="Z532" i="43" s="1"/>
  <c r="S451" i="43"/>
  <c r="S537" i="43" s="1"/>
  <c r="N491" i="43"/>
  <c r="N577" i="43" s="1"/>
  <c r="V469" i="43"/>
  <c r="V555" i="43" s="1"/>
  <c r="AB470" i="43"/>
  <c r="AB556" i="43" s="1"/>
  <c r="M452" i="43"/>
  <c r="M538" i="43" s="1"/>
  <c r="P484" i="43"/>
  <c r="P570" i="43" s="1"/>
  <c r="O498" i="43"/>
  <c r="O584" i="43" s="1"/>
  <c r="U443" i="43"/>
  <c r="U529" i="43" s="1"/>
  <c r="U454" i="43"/>
  <c r="U540" i="43" s="1"/>
  <c r="V498" i="43"/>
  <c r="V584" i="43" s="1"/>
  <c r="V463" i="43"/>
  <c r="V549" i="43" s="1"/>
  <c r="G465" i="43"/>
  <c r="G551" i="43" s="1"/>
  <c r="I426" i="43"/>
  <c r="I512" i="43" s="1"/>
  <c r="I491" i="43"/>
  <c r="I577" i="43" s="1"/>
  <c r="L420" i="43"/>
  <c r="L506" i="43" s="1"/>
  <c r="O453" i="43"/>
  <c r="O539" i="43" s="1"/>
  <c r="T478" i="43"/>
  <c r="T564" i="43" s="1"/>
  <c r="AE437" i="43"/>
  <c r="AE523" i="43" s="1"/>
  <c r="K456" i="43"/>
  <c r="K542" i="43" s="1"/>
  <c r="N473" i="43"/>
  <c r="N559" i="43" s="1"/>
  <c r="O421" i="43"/>
  <c r="O507" i="43" s="1"/>
  <c r="U458" i="43"/>
  <c r="U544" i="43" s="1"/>
  <c r="AC480" i="43"/>
  <c r="AC566" i="43" s="1"/>
  <c r="P469" i="43"/>
  <c r="P555" i="43" s="1"/>
  <c r="AF421" i="43"/>
  <c r="AF507" i="43" s="1"/>
  <c r="R451" i="43"/>
  <c r="R537" i="43" s="1"/>
  <c r="S495" i="43"/>
  <c r="S581" i="43" s="1"/>
  <c r="AF469" i="43"/>
  <c r="AF555" i="43" s="1"/>
  <c r="M434" i="43"/>
  <c r="M520" i="43" s="1"/>
  <c r="L468" i="43"/>
  <c r="L554" i="43" s="1"/>
  <c r="H425" i="43"/>
  <c r="H511" i="43" s="1"/>
  <c r="U487" i="43"/>
  <c r="U573" i="43" s="1"/>
  <c r="Z428" i="43"/>
  <c r="Z514" i="43" s="1"/>
  <c r="E491" i="43"/>
  <c r="E577" i="43" s="1"/>
  <c r="J449" i="43"/>
  <c r="J535" i="43" s="1"/>
  <c r="AD438" i="43"/>
  <c r="AD524" i="43" s="1"/>
  <c r="N486" i="43"/>
  <c r="N572" i="43" s="1"/>
  <c r="AA477" i="43"/>
  <c r="AA563" i="43" s="1"/>
  <c r="X451" i="43"/>
  <c r="X537" i="43" s="1"/>
  <c r="O482" i="43"/>
  <c r="O568" i="43" s="1"/>
  <c r="I439" i="43"/>
  <c r="I525" i="43" s="1"/>
  <c r="J436" i="43"/>
  <c r="J522" i="43" s="1"/>
  <c r="AE424" i="43"/>
  <c r="AE510" i="43" s="1"/>
  <c r="AA423" i="43"/>
  <c r="AA509" i="43" s="1"/>
  <c r="AA463" i="43"/>
  <c r="AA549" i="43" s="1"/>
  <c r="N480" i="43"/>
  <c r="N566" i="43" s="1"/>
  <c r="AA456" i="43"/>
  <c r="AA542" i="43" s="1"/>
  <c r="K462" i="43"/>
  <c r="K548" i="43" s="1"/>
  <c r="E457" i="43"/>
  <c r="E543" i="43" s="1"/>
  <c r="Z474" i="43"/>
  <c r="Z560" i="43" s="1"/>
  <c r="S461" i="43"/>
  <c r="S547" i="43" s="1"/>
  <c r="E481" i="43"/>
  <c r="E567" i="43" s="1"/>
  <c r="AF475" i="43"/>
  <c r="AF561" i="43" s="1"/>
  <c r="AD445" i="43"/>
  <c r="AD531" i="43" s="1"/>
  <c r="AF425" i="43"/>
  <c r="AF511" i="43" s="1"/>
  <c r="V491" i="43"/>
  <c r="V577" i="43" s="1"/>
  <c r="AA455" i="43"/>
  <c r="AA541" i="43" s="1"/>
  <c r="AA494" i="43"/>
  <c r="AA580" i="43" s="1"/>
  <c r="AC436" i="43"/>
  <c r="AC522" i="43" s="1"/>
  <c r="AD461" i="43"/>
  <c r="AD547" i="43" s="1"/>
  <c r="AE435" i="43"/>
  <c r="AE521" i="43" s="1"/>
  <c r="M464" i="43"/>
  <c r="M550" i="43" s="1"/>
  <c r="AD457" i="43"/>
  <c r="AD543" i="43" s="1"/>
  <c r="AC481" i="43"/>
  <c r="AC567" i="43" s="1"/>
  <c r="V443" i="43"/>
  <c r="V529" i="43" s="1"/>
  <c r="AA461" i="43"/>
  <c r="AA547" i="43" s="1"/>
  <c r="G439" i="43"/>
  <c r="G525" i="43" s="1"/>
  <c r="K440" i="43"/>
  <c r="K526" i="43" s="1"/>
  <c r="F443" i="43"/>
  <c r="F529" i="43" s="1"/>
  <c r="I454" i="43"/>
  <c r="I540" i="43" s="1"/>
  <c r="I452" i="43"/>
  <c r="I538" i="43" s="1"/>
  <c r="L492" i="43"/>
  <c r="L578" i="43" s="1"/>
  <c r="F451" i="43"/>
  <c r="F537" i="43" s="1"/>
  <c r="AE467" i="43"/>
  <c r="AE553" i="43" s="1"/>
  <c r="AD451" i="43"/>
  <c r="AD537" i="43" s="1"/>
  <c r="X477" i="43"/>
  <c r="X563" i="43" s="1"/>
  <c r="H492" i="43"/>
  <c r="H578" i="43" s="1"/>
  <c r="AE485" i="43"/>
  <c r="AE571" i="43" s="1"/>
  <c r="R456" i="43"/>
  <c r="R542" i="43" s="1"/>
  <c r="AA466" i="43"/>
  <c r="AA552" i="43" s="1"/>
  <c r="E485" i="43"/>
  <c r="E571" i="43" s="1"/>
  <c r="AA458" i="43"/>
  <c r="AA544" i="43" s="1"/>
  <c r="J433" i="43"/>
  <c r="J519" i="43" s="1"/>
  <c r="AE441" i="43"/>
  <c r="AE527" i="43" s="1"/>
  <c r="AD470" i="43"/>
  <c r="AD556" i="43" s="1"/>
  <c r="U437" i="43"/>
  <c r="U523" i="43" s="1"/>
  <c r="Z491" i="43"/>
  <c r="Z577" i="43" s="1"/>
  <c r="L422" i="43"/>
  <c r="L508" i="43" s="1"/>
  <c r="H464" i="43"/>
  <c r="H550" i="43" s="1"/>
  <c r="K460" i="43"/>
  <c r="K546" i="43" s="1"/>
  <c r="U435" i="43"/>
  <c r="U521" i="43" s="1"/>
  <c r="AB489" i="43"/>
  <c r="AB575" i="43" s="1"/>
  <c r="O463" i="43"/>
  <c r="O549" i="43" s="1"/>
  <c r="P459" i="43"/>
  <c r="P545" i="43" s="1"/>
  <c r="P434" i="43"/>
  <c r="P520" i="43" s="1"/>
  <c r="N498" i="43"/>
  <c r="N584" i="43" s="1"/>
  <c r="AD458" i="43"/>
  <c r="AD544" i="43" s="1"/>
  <c r="S450" i="43"/>
  <c r="S536" i="43" s="1"/>
  <c r="P460" i="43"/>
  <c r="P546" i="43" s="1"/>
  <c r="V448" i="43"/>
  <c r="V534" i="43" s="1"/>
  <c r="S442" i="43"/>
  <c r="S528" i="43" s="1"/>
  <c r="O467" i="43"/>
  <c r="O553" i="43" s="1"/>
  <c r="K496" i="43"/>
  <c r="K582" i="43" s="1"/>
  <c r="V481" i="43"/>
  <c r="V567" i="43" s="1"/>
  <c r="E462" i="43"/>
  <c r="E548" i="43" s="1"/>
  <c r="S490" i="43"/>
  <c r="S576" i="43" s="1"/>
  <c r="E430" i="43"/>
  <c r="E516" i="43" s="1"/>
  <c r="G454" i="43"/>
  <c r="G540" i="43" s="1"/>
  <c r="X423" i="43"/>
  <c r="X509" i="43" s="1"/>
  <c r="P480" i="43"/>
  <c r="P566" i="43" s="1"/>
  <c r="Z496" i="43"/>
  <c r="Z582" i="43" s="1"/>
  <c r="K485" i="43"/>
  <c r="K571" i="43" s="1"/>
  <c r="V485" i="43"/>
  <c r="V571" i="43" s="1"/>
  <c r="O496" i="43"/>
  <c r="O582" i="43" s="1"/>
  <c r="AE445" i="43"/>
  <c r="AE531" i="43" s="1"/>
  <c r="O495" i="43"/>
  <c r="O581" i="43" s="1"/>
  <c r="Q484" i="43"/>
  <c r="Q570" i="43" s="1"/>
  <c r="L480" i="43"/>
  <c r="L566" i="43" s="1"/>
  <c r="AA469" i="43"/>
  <c r="AA555" i="43" s="1"/>
  <c r="P431" i="43"/>
  <c r="P517" i="43" s="1"/>
  <c r="W447" i="43"/>
  <c r="W533" i="43" s="1"/>
  <c r="K444" i="43"/>
  <c r="K530" i="43" s="1"/>
  <c r="F484" i="43"/>
  <c r="F570" i="43" s="1"/>
  <c r="K432" i="43"/>
  <c r="K518" i="43" s="1"/>
  <c r="AB494" i="43"/>
  <c r="AB580" i="43" s="1"/>
  <c r="L488" i="43"/>
  <c r="L574" i="43" s="1"/>
  <c r="M449" i="43"/>
  <c r="M535" i="43" s="1"/>
  <c r="F438" i="43"/>
  <c r="F524" i="43" s="1"/>
  <c r="U467" i="43"/>
  <c r="U553" i="43" s="1"/>
  <c r="J432" i="43"/>
  <c r="J518" i="43" s="1"/>
  <c r="K433" i="43"/>
  <c r="K519" i="43" s="1"/>
  <c r="X474" i="43"/>
  <c r="X560" i="43" s="1"/>
  <c r="N494" i="43"/>
  <c r="N580" i="43" s="1"/>
  <c r="K446" i="43"/>
  <c r="K532" i="43" s="1"/>
  <c r="S494" i="43"/>
  <c r="S580" i="43" s="1"/>
  <c r="V421" i="43"/>
  <c r="V507" i="43" s="1"/>
  <c r="F448" i="43"/>
  <c r="F534" i="43" s="1"/>
  <c r="Z498" i="43"/>
  <c r="Z584" i="43" s="1"/>
  <c r="M477" i="43"/>
  <c r="M563" i="43" s="1"/>
  <c r="AA481" i="43"/>
  <c r="AA567" i="43" s="1"/>
  <c r="X431" i="43"/>
  <c r="X517" i="43" s="1"/>
  <c r="Z430" i="43"/>
  <c r="Z516" i="43" s="1"/>
  <c r="N422" i="43"/>
  <c r="N508" i="43" s="1"/>
  <c r="J481" i="43"/>
  <c r="J567" i="43" s="1"/>
  <c r="AF456" i="43"/>
  <c r="AF542" i="43" s="1"/>
  <c r="F429" i="43"/>
  <c r="F515" i="43" s="1"/>
  <c r="P461" i="43"/>
  <c r="P547" i="43" s="1"/>
  <c r="S467" i="43"/>
  <c r="S553" i="43" s="1"/>
  <c r="F445" i="43"/>
  <c r="F531" i="43" s="1"/>
  <c r="AD426" i="43"/>
  <c r="AD512" i="43" s="1"/>
  <c r="AD486" i="43"/>
  <c r="AD572" i="43" s="1"/>
  <c r="AE484" i="43"/>
  <c r="AE570" i="43" s="1"/>
  <c r="W489" i="43"/>
  <c r="W575" i="43" s="1"/>
  <c r="O452" i="43"/>
  <c r="O538" i="43" s="1"/>
  <c r="AB496" i="43"/>
  <c r="AB582" i="43" s="1"/>
  <c r="Z453" i="43"/>
  <c r="Z539" i="43" s="1"/>
  <c r="T432" i="43"/>
  <c r="T518" i="43" s="1"/>
  <c r="Z442" i="43"/>
  <c r="Z528" i="43" s="1"/>
  <c r="O474" i="43"/>
  <c r="O560" i="43" s="1"/>
  <c r="Z424" i="43"/>
  <c r="Z510" i="43" s="1"/>
  <c r="I449" i="43"/>
  <c r="I535" i="43" s="1"/>
  <c r="L473" i="43"/>
  <c r="L559" i="43" s="1"/>
  <c r="S422" i="43"/>
  <c r="S508" i="43" s="1"/>
  <c r="AA420" i="43"/>
  <c r="AA506" i="43" s="1"/>
  <c r="AA489" i="43"/>
  <c r="AA575" i="43" s="1"/>
  <c r="Z469" i="43"/>
  <c r="Z555" i="43" s="1"/>
  <c r="AD498" i="43"/>
  <c r="AD584" i="43" s="1"/>
  <c r="AC491" i="43"/>
  <c r="AC577" i="43" s="1"/>
  <c r="Q430" i="43"/>
  <c r="Q516" i="43" s="1"/>
  <c r="R495" i="43"/>
  <c r="R581" i="43" s="1"/>
  <c r="U451" i="43"/>
  <c r="U537" i="43" s="1"/>
  <c r="L475" i="43"/>
  <c r="L561" i="43" s="1"/>
  <c r="U468" i="43"/>
  <c r="U554" i="43" s="1"/>
  <c r="G420" i="43"/>
  <c r="G506" i="43" s="1"/>
  <c r="N430" i="43"/>
  <c r="N516" i="43" s="1"/>
  <c r="L424" i="43"/>
  <c r="L510" i="43" s="1"/>
  <c r="Z452" i="43"/>
  <c r="Z538" i="43" s="1"/>
  <c r="S462" i="43"/>
  <c r="S548" i="43" s="1"/>
  <c r="S487" i="43"/>
  <c r="S573" i="43" s="1"/>
  <c r="AB479" i="43"/>
  <c r="AB565" i="43" s="1"/>
  <c r="N475" i="43"/>
  <c r="N561" i="43" s="1"/>
  <c r="F428" i="43"/>
  <c r="F514" i="43" s="1"/>
  <c r="T462" i="43"/>
  <c r="T548" i="43" s="1"/>
  <c r="U483" i="43"/>
  <c r="U569" i="43" s="1"/>
  <c r="X492" i="43"/>
  <c r="X578" i="43" s="1"/>
  <c r="AC423" i="43"/>
  <c r="AC509" i="43" s="1"/>
  <c r="W450" i="43"/>
  <c r="W536" i="43" s="1"/>
  <c r="F468" i="43"/>
  <c r="F554" i="43" s="1"/>
  <c r="M458" i="43"/>
  <c r="M544" i="43" s="1"/>
  <c r="F458" i="43"/>
  <c r="F544" i="43" s="1"/>
  <c r="AA437" i="43"/>
  <c r="AA523" i="43" s="1"/>
  <c r="V497" i="43"/>
  <c r="V583" i="43" s="1"/>
  <c r="P430" i="43"/>
  <c r="P516" i="43" s="1"/>
  <c r="X432" i="43"/>
  <c r="X518" i="43" s="1"/>
  <c r="O439" i="43"/>
  <c r="O525" i="43" s="1"/>
  <c r="K427" i="43"/>
  <c r="K513" i="43" s="1"/>
  <c r="M474" i="43"/>
  <c r="M560" i="43" s="1"/>
  <c r="Y496" i="43"/>
  <c r="Y582" i="43" s="1"/>
  <c r="P432" i="43"/>
  <c r="P518" i="43" s="1"/>
  <c r="AA453" i="43"/>
  <c r="AA539" i="43" s="1"/>
  <c r="M490" i="43"/>
  <c r="M576" i="43" s="1"/>
  <c r="Y497" i="43"/>
  <c r="Y583" i="43" s="1"/>
  <c r="E471" i="43"/>
  <c r="E557" i="43" s="1"/>
  <c r="G428" i="43"/>
  <c r="G514" i="43" s="1"/>
  <c r="I430" i="43"/>
  <c r="I516" i="43" s="1"/>
  <c r="E444" i="43"/>
  <c r="E530" i="43" s="1"/>
  <c r="H457" i="43"/>
  <c r="H543" i="43" s="1"/>
  <c r="AB497" i="43"/>
  <c r="AB583" i="43" s="1"/>
  <c r="K426" i="43"/>
  <c r="K512" i="43" s="1"/>
  <c r="L495" i="43"/>
  <c r="L581" i="43" s="1"/>
  <c r="AF423" i="43"/>
  <c r="AF509" i="43" s="1"/>
  <c r="G493" i="43"/>
  <c r="G579" i="43" s="1"/>
  <c r="V477" i="43"/>
  <c r="V563" i="43" s="1"/>
  <c r="AC498" i="43"/>
  <c r="AC584" i="43" s="1"/>
  <c r="P482" i="43"/>
  <c r="P568" i="43" s="1"/>
  <c r="G462" i="43"/>
  <c r="G548" i="43" s="1"/>
  <c r="Y420" i="43"/>
  <c r="Y506" i="43" s="1"/>
  <c r="V482" i="43"/>
  <c r="V568" i="43" s="1"/>
  <c r="R489" i="43"/>
  <c r="R575" i="43" s="1"/>
  <c r="U466" i="43"/>
  <c r="U552" i="43" s="1"/>
  <c r="I489" i="43"/>
  <c r="I575" i="43" s="1"/>
  <c r="AD490" i="43"/>
  <c r="AD576" i="43" s="1"/>
  <c r="AC464" i="43"/>
  <c r="AC550" i="43" s="1"/>
  <c r="AD456" i="43"/>
  <c r="AD542" i="43" s="1"/>
  <c r="AB478" i="43"/>
  <c r="AB564" i="43" s="1"/>
  <c r="O442" i="43"/>
  <c r="O528" i="43" s="1"/>
  <c r="W429" i="43"/>
  <c r="W515" i="43" s="1"/>
  <c r="F421" i="43"/>
  <c r="F507" i="43" s="1"/>
  <c r="Y485" i="43"/>
  <c r="Y571" i="43" s="1"/>
  <c r="G435" i="43"/>
  <c r="G521" i="43" s="1"/>
  <c r="R468" i="43"/>
  <c r="R554" i="43" s="1"/>
  <c r="AC437" i="43"/>
  <c r="AC523" i="43" s="1"/>
  <c r="AA471" i="43"/>
  <c r="AA557" i="43" s="1"/>
  <c r="Y431" i="43"/>
  <c r="Y517" i="43" s="1"/>
  <c r="U453" i="43"/>
  <c r="U539" i="43" s="1"/>
  <c r="J422" i="43"/>
  <c r="J508" i="43" s="1"/>
  <c r="P427" i="43"/>
  <c r="P513" i="43" s="1"/>
  <c r="E490" i="43"/>
  <c r="E576" i="43" s="1"/>
  <c r="Y494" i="43"/>
  <c r="Y580" i="43" s="1"/>
  <c r="X488" i="43"/>
  <c r="X574" i="43" s="1"/>
  <c r="M425" i="43"/>
  <c r="M511" i="43" s="1"/>
  <c r="F471" i="43"/>
  <c r="F557" i="43" s="1"/>
  <c r="H495" i="43"/>
  <c r="H581" i="43" s="1"/>
  <c r="O470" i="43"/>
  <c r="O556" i="43" s="1"/>
  <c r="AD480" i="43"/>
  <c r="AD566" i="43" s="1"/>
  <c r="AC426" i="43"/>
  <c r="AC512" i="43" s="1"/>
  <c r="O477" i="43"/>
  <c r="O563" i="43" s="1"/>
  <c r="Z443" i="43"/>
  <c r="Z529" i="43" s="1"/>
  <c r="G451" i="43"/>
  <c r="G537" i="43" s="1"/>
  <c r="AD493" i="43"/>
  <c r="AD579" i="43" s="1"/>
  <c r="U472" i="43"/>
  <c r="U558" i="43" s="1"/>
  <c r="K489" i="43"/>
  <c r="K575" i="43" s="1"/>
  <c r="AE452" i="43"/>
  <c r="AE538" i="43" s="1"/>
  <c r="K466" i="43"/>
  <c r="K552" i="43" s="1"/>
  <c r="S479" i="43"/>
  <c r="S565" i="43" s="1"/>
  <c r="O424" i="43"/>
  <c r="O510" i="43" s="1"/>
  <c r="M454" i="43"/>
  <c r="M540" i="43" s="1"/>
  <c r="Q458" i="43"/>
  <c r="Q544" i="43" s="1"/>
  <c r="U462" i="43"/>
  <c r="U548" i="43" s="1"/>
  <c r="J489" i="43"/>
  <c r="J575" i="43" s="1"/>
  <c r="G427" i="43"/>
  <c r="G513" i="43" s="1"/>
  <c r="Y486" i="43"/>
  <c r="Y572" i="43" s="1"/>
  <c r="Z495" i="43"/>
  <c r="Z581" i="43" s="1"/>
  <c r="N481" i="43"/>
  <c r="N567" i="43" s="1"/>
  <c r="Z448" i="43"/>
  <c r="Z534" i="43" s="1"/>
  <c r="O469" i="43"/>
  <c r="O555" i="43" s="1"/>
  <c r="AE482" i="43"/>
  <c r="AE568" i="43" s="1"/>
  <c r="I427" i="43"/>
  <c r="I513" i="43" s="1"/>
  <c r="G459" i="43"/>
  <c r="G545" i="43" s="1"/>
  <c r="N474" i="43"/>
  <c r="N560" i="43" s="1"/>
  <c r="U426" i="43"/>
  <c r="U512" i="43" s="1"/>
  <c r="AF460" i="43"/>
  <c r="AF546" i="43" s="1"/>
  <c r="AA490" i="43"/>
  <c r="AA576" i="43" s="1"/>
  <c r="AC438" i="43"/>
  <c r="AC524" i="43" s="1"/>
  <c r="S435" i="43"/>
  <c r="S521" i="43" s="1"/>
  <c r="L477" i="43"/>
  <c r="L563" i="43" s="1"/>
  <c r="P440" i="43"/>
  <c r="P526" i="43" s="1"/>
  <c r="AE428" i="43"/>
  <c r="AE514" i="43" s="1"/>
  <c r="AD482" i="43"/>
  <c r="AD568" i="43" s="1"/>
  <c r="Y437" i="43"/>
  <c r="Y523" i="43" s="1"/>
  <c r="S439" i="43"/>
  <c r="S525" i="43" s="1"/>
  <c r="J488" i="43"/>
  <c r="J574" i="43" s="1"/>
  <c r="AD485" i="43"/>
  <c r="AD571" i="43" s="1"/>
  <c r="AD484" i="43"/>
  <c r="AD570" i="43" s="1"/>
  <c r="Y492" i="43"/>
  <c r="Y578" i="43" s="1"/>
  <c r="AD481" i="43"/>
  <c r="AD567" i="43" s="1"/>
  <c r="Z457" i="43"/>
  <c r="Z543" i="43" s="1"/>
  <c r="G432" i="43"/>
  <c r="G518" i="43" s="1"/>
  <c r="X475" i="43"/>
  <c r="X561" i="43" s="1"/>
  <c r="AC447" i="43"/>
  <c r="AC533" i="43" s="1"/>
  <c r="W453" i="43"/>
  <c r="W539" i="43" s="1"/>
  <c r="AC489" i="43"/>
  <c r="AC575" i="43" s="1"/>
  <c r="AA485" i="43"/>
  <c r="AA571" i="43" s="1"/>
  <c r="U445" i="43"/>
  <c r="U531" i="43" s="1"/>
  <c r="AE443" i="43"/>
  <c r="AE529" i="43" s="1"/>
  <c r="AD432" i="43"/>
  <c r="AD518" i="43" s="1"/>
  <c r="V427" i="43"/>
  <c r="V513" i="43" s="1"/>
  <c r="I492" i="43"/>
  <c r="I578" i="43" s="1"/>
  <c r="W439" i="43"/>
  <c r="W525" i="43" s="1"/>
  <c r="Q447" i="43"/>
  <c r="Q533" i="43" s="1"/>
  <c r="S433" i="43"/>
  <c r="S519" i="43" s="1"/>
  <c r="H441" i="43"/>
  <c r="H527" i="43" s="1"/>
  <c r="T481" i="43"/>
  <c r="T567" i="43" s="1"/>
  <c r="AC429" i="43"/>
  <c r="AC515" i="43" s="1"/>
  <c r="AE489" i="43"/>
  <c r="AE575" i="43" s="1"/>
  <c r="AE480" i="43"/>
  <c r="AE566" i="43" s="1"/>
  <c r="Q421" i="43"/>
  <c r="Q507" i="43" s="1"/>
  <c r="Z449" i="43"/>
  <c r="Z535" i="43" s="1"/>
  <c r="M465" i="43"/>
  <c r="M551" i="43" s="1"/>
  <c r="AC473" i="43"/>
  <c r="AC559" i="43" s="1"/>
  <c r="N435" i="43"/>
  <c r="N521" i="43" s="1"/>
  <c r="N472" i="43"/>
  <c r="N558" i="43" s="1"/>
  <c r="AC470" i="43"/>
  <c r="AC556" i="43" s="1"/>
  <c r="V445" i="43"/>
  <c r="V531" i="43" s="1"/>
  <c r="W468" i="43"/>
  <c r="W554" i="43" s="1"/>
  <c r="AE498" i="43"/>
  <c r="AE584" i="43" s="1"/>
  <c r="F447" i="43"/>
  <c r="F533" i="43" s="1"/>
  <c r="J438" i="43"/>
  <c r="J524" i="43" s="1"/>
  <c r="V429" i="43"/>
  <c r="V515" i="43" s="1"/>
  <c r="Z477" i="43"/>
  <c r="Z563" i="43" s="1"/>
  <c r="P493" i="43"/>
  <c r="P579" i="43" s="1"/>
  <c r="I471" i="43"/>
  <c r="I557" i="43" s="1"/>
  <c r="R425" i="43"/>
  <c r="R511" i="43" s="1"/>
  <c r="Q489" i="43"/>
  <c r="Q575" i="43" s="1"/>
  <c r="F420" i="43"/>
  <c r="F506" i="43" s="1"/>
  <c r="F467" i="43"/>
  <c r="F553" i="43" s="1"/>
  <c r="U490" i="43"/>
  <c r="U576" i="43" s="1"/>
  <c r="J454" i="43"/>
  <c r="J540" i="43" s="1"/>
  <c r="L456" i="43"/>
  <c r="L542" i="43" s="1"/>
  <c r="Z441" i="43"/>
  <c r="Z527" i="43" s="1"/>
  <c r="X434" i="43"/>
  <c r="X520" i="43" s="1"/>
  <c r="H484" i="43"/>
  <c r="H570" i="43" s="1"/>
  <c r="E424" i="43"/>
  <c r="E510" i="43" s="1"/>
  <c r="E445" i="43"/>
  <c r="E531" i="43" s="1"/>
  <c r="Z427" i="43"/>
  <c r="Z513" i="43" s="1"/>
  <c r="W487" i="43"/>
  <c r="W573" i="43" s="1"/>
  <c r="AC465" i="43"/>
  <c r="AC551" i="43" s="1"/>
  <c r="AB420" i="43"/>
  <c r="AB506" i="43" s="1"/>
  <c r="O492" i="43"/>
  <c r="O578" i="43" s="1"/>
  <c r="K498" i="43"/>
  <c r="K584" i="43" s="1"/>
  <c r="U436" i="43"/>
  <c r="U522" i="43" s="1"/>
  <c r="AB425" i="43"/>
  <c r="AB511" i="43" s="1"/>
  <c r="Z444" i="43"/>
  <c r="Z530" i="43" s="1"/>
  <c r="J466" i="43"/>
  <c r="J552" i="43" s="1"/>
  <c r="K448" i="43"/>
  <c r="K534" i="43" s="1"/>
  <c r="X440" i="43"/>
  <c r="X526" i="43" s="1"/>
  <c r="J434" i="43"/>
  <c r="J520" i="43" s="1"/>
  <c r="AB431" i="43"/>
  <c r="AB517" i="43" s="1"/>
  <c r="Q450" i="43"/>
  <c r="Q536" i="43" s="1"/>
  <c r="S420" i="43"/>
  <c r="S506" i="43" s="1"/>
  <c r="N450" i="43"/>
  <c r="N536" i="43" s="1"/>
  <c r="N470" i="43"/>
  <c r="N556" i="43" s="1"/>
  <c r="AC432" i="43"/>
  <c r="AC518" i="43" s="1"/>
  <c r="I446" i="43"/>
  <c r="I532" i="43" s="1"/>
  <c r="E422" i="43"/>
  <c r="E508" i="43" s="1"/>
  <c r="T473" i="43"/>
  <c r="T559" i="43" s="1"/>
  <c r="H454" i="43"/>
  <c r="H540" i="43" s="1"/>
  <c r="J452" i="43"/>
  <c r="J538" i="43" s="1"/>
  <c r="AC444" i="43"/>
  <c r="AC530" i="43" s="1"/>
  <c r="AE494" i="43"/>
  <c r="AE580" i="43" s="1"/>
  <c r="AB442" i="43"/>
  <c r="AB528" i="43" s="1"/>
  <c r="Q428" i="43"/>
  <c r="Q514" i="43" s="1"/>
  <c r="F472" i="43"/>
  <c r="F558" i="43" s="1"/>
  <c r="E429" i="43"/>
  <c r="E515" i="43" s="1"/>
  <c r="V495" i="43"/>
  <c r="V581" i="43" s="1"/>
  <c r="Y469" i="43"/>
  <c r="Y555" i="43" s="1"/>
  <c r="V487" i="43"/>
  <c r="V573" i="43" s="1"/>
  <c r="J426" i="43"/>
  <c r="J512" i="43" s="1"/>
  <c r="X420" i="43"/>
  <c r="X506" i="43" s="1"/>
  <c r="AA431" i="43"/>
  <c r="AA517" i="43" s="1"/>
  <c r="O433" i="43"/>
  <c r="O519" i="43" s="1"/>
  <c r="AA451" i="43"/>
  <c r="AA537" i="43" s="1"/>
  <c r="J429" i="43"/>
  <c r="J515" i="43" s="1"/>
  <c r="G429" i="43"/>
  <c r="G515" i="43" s="1"/>
  <c r="AC421" i="43"/>
  <c r="AC507" i="43" s="1"/>
  <c r="I474" i="43"/>
  <c r="I560" i="43" s="1"/>
  <c r="F422" i="43"/>
  <c r="F508" i="43" s="1"/>
  <c r="AA422" i="43"/>
  <c r="AA508" i="43" s="1"/>
  <c r="AC497" i="43"/>
  <c r="AC583" i="43" s="1"/>
  <c r="X458" i="43"/>
  <c r="X544" i="43" s="1"/>
  <c r="Y479" i="43"/>
  <c r="Y565" i="43" s="1"/>
  <c r="X424" i="43"/>
  <c r="X510" i="43" s="1"/>
  <c r="AF427" i="43"/>
  <c r="AF513" i="43" s="1"/>
  <c r="I469" i="43"/>
  <c r="I555" i="43" s="1"/>
  <c r="AB461" i="43"/>
  <c r="AB547" i="43" s="1"/>
  <c r="H463" i="43"/>
  <c r="H549" i="43" s="1"/>
  <c r="U495" i="43"/>
  <c r="U581" i="43" s="1"/>
  <c r="Q493" i="43"/>
  <c r="Q579" i="43" s="1"/>
  <c r="V476" i="43"/>
  <c r="V562" i="43" s="1"/>
  <c r="L429" i="43"/>
  <c r="L515" i="43" s="1"/>
  <c r="M467" i="43"/>
  <c r="M553" i="43" s="1"/>
  <c r="S454" i="43"/>
  <c r="S540" i="43" s="1"/>
  <c r="E483" i="43"/>
  <c r="E569" i="43" s="1"/>
  <c r="W491" i="43"/>
  <c r="W577" i="43" s="1"/>
  <c r="Z470" i="43"/>
  <c r="Z556" i="43" s="1"/>
  <c r="M459" i="43"/>
  <c r="M545" i="43" s="1"/>
  <c r="T479" i="43"/>
  <c r="T565" i="43" s="1"/>
  <c r="J487" i="43"/>
  <c r="J573" i="43" s="1"/>
  <c r="CG34" i="7"/>
  <c r="CF34" i="7"/>
  <c r="CF35" i="7"/>
  <c r="CG35" i="7"/>
  <c r="BT35" i="7"/>
  <c r="BU35" i="7"/>
  <c r="BU34" i="7"/>
  <c r="BT34" i="7"/>
  <c r="BH35" i="7"/>
  <c r="BH34" i="7"/>
  <c r="BI35" i="7"/>
  <c r="BI34" i="7"/>
  <c r="AW35" i="7"/>
  <c r="AW34" i="7"/>
  <c r="AV34" i="7"/>
  <c r="AV35" i="7"/>
  <c r="C74" i="7"/>
  <c r="AJ34" i="7"/>
  <c r="C208" i="45"/>
  <c r="B208" i="45"/>
  <c r="B217" i="45"/>
  <c r="B216" i="45"/>
  <c r="B191" i="45"/>
  <c r="B200" i="45"/>
  <c r="B199" i="45"/>
  <c r="C191" i="45"/>
  <c r="B174" i="45"/>
  <c r="B183" i="45"/>
  <c r="B182" i="45"/>
  <c r="C174" i="45"/>
  <c r="B166" i="45"/>
  <c r="B165" i="45"/>
  <c r="B157" i="45"/>
  <c r="C157" i="45"/>
  <c r="C140" i="45"/>
  <c r="B140" i="45"/>
  <c r="B148" i="45"/>
  <c r="B149" i="45"/>
  <c r="C123" i="45"/>
  <c r="B123" i="45"/>
  <c r="B132" i="45"/>
  <c r="B131" i="45"/>
  <c r="B16" i="7"/>
  <c r="B36" i="7"/>
  <c r="B74" i="7"/>
  <c r="C70" i="7"/>
  <c r="B70" i="7"/>
  <c r="B69" i="7"/>
  <c r="B41" i="24"/>
  <c r="B51" i="24" s="1"/>
  <c r="C73" i="7"/>
  <c r="C69" i="7"/>
  <c r="B32" i="7"/>
  <c r="B41" i="7" s="1"/>
  <c r="B37" i="7"/>
  <c r="B73" i="7"/>
  <c r="G595" i="43"/>
  <c r="G594" i="43"/>
  <c r="T594" i="43"/>
  <c r="T595" i="43"/>
  <c r="Y595" i="43"/>
  <c r="Y594" i="43"/>
  <c r="I594" i="43"/>
  <c r="I595" i="43"/>
  <c r="AB595" i="43"/>
  <c r="AB594" i="43"/>
  <c r="P594" i="43"/>
  <c r="P595" i="43"/>
  <c r="S594" i="43"/>
  <c r="S595" i="43"/>
  <c r="M595" i="43"/>
  <c r="M594" i="43"/>
  <c r="Z595" i="43"/>
  <c r="Z594" i="43"/>
  <c r="J594" i="43"/>
  <c r="J595" i="43"/>
  <c r="E595" i="43"/>
  <c r="E594" i="43"/>
  <c r="Q595" i="43"/>
  <c r="Q594" i="43"/>
  <c r="U595" i="43"/>
  <c r="U594" i="43"/>
  <c r="R595" i="43"/>
  <c r="R594" i="43"/>
  <c r="K594" i="43"/>
  <c r="K595" i="43"/>
  <c r="AE594" i="43"/>
  <c r="AE595" i="43"/>
  <c r="B38" i="7"/>
  <c r="H595" i="43"/>
  <c r="H594" i="43"/>
  <c r="AC594" i="43"/>
  <c r="AC595" i="43"/>
  <c r="X595" i="43"/>
  <c r="X594" i="43"/>
  <c r="AD595" i="43"/>
  <c r="AD594" i="43"/>
  <c r="B15" i="7"/>
  <c r="B7" i="7"/>
  <c r="B8" i="7" s="1"/>
  <c r="V595" i="43"/>
  <c r="V594" i="43"/>
  <c r="AA594" i="43"/>
  <c r="AA595" i="43"/>
  <c r="B81" i="45"/>
  <c r="B64" i="45"/>
  <c r="C38" i="45"/>
  <c r="B47" i="45"/>
  <c r="B115" i="45"/>
  <c r="B80" i="45"/>
  <c r="B55" i="45"/>
  <c r="B38" i="45"/>
  <c r="C55" i="45"/>
  <c r="B97" i="45"/>
  <c r="B114" i="45"/>
  <c r="B98" i="45"/>
  <c r="B63" i="45"/>
  <c r="B46" i="45"/>
  <c r="B89" i="45"/>
  <c r="C72" i="45"/>
  <c r="B106" i="45"/>
  <c r="C89" i="45"/>
  <c r="C106" i="45"/>
  <c r="B72" i="45"/>
  <c r="C7" i="7"/>
  <c r="C8" i="7" s="1"/>
  <c r="N594" i="43"/>
  <c r="N595" i="43"/>
  <c r="B9" i="24"/>
  <c r="B8" i="24"/>
  <c r="AO34" i="24"/>
  <c r="AP35" i="24"/>
  <c r="AD34" i="24"/>
  <c r="BN34" i="24"/>
  <c r="AP34" i="24"/>
  <c r="AO35" i="24"/>
  <c r="AC34" i="24"/>
  <c r="BM34" i="24"/>
  <c r="BN35" i="24"/>
  <c r="BM35" i="24"/>
  <c r="AD35" i="24"/>
  <c r="AC35" i="24"/>
  <c r="BA35" i="24"/>
  <c r="BA34" i="24"/>
  <c r="BB35" i="24"/>
  <c r="BB34" i="24"/>
  <c r="F594" i="43"/>
  <c r="F595" i="43"/>
  <c r="O595" i="43"/>
  <c r="O594" i="43"/>
  <c r="AF594" i="43"/>
  <c r="AF595" i="43"/>
  <c r="L594" i="43"/>
  <c r="L595" i="43"/>
  <c r="W594" i="43"/>
  <c r="W595" i="43"/>
  <c r="B9" i="46"/>
  <c r="B41" i="46"/>
  <c r="B42" i="46"/>
  <c r="B8" i="46"/>
  <c r="AC35" i="46"/>
  <c r="AD35" i="46"/>
  <c r="BA35" i="46"/>
  <c r="BN34" i="46"/>
  <c r="AO34" i="46"/>
  <c r="BB34" i="46"/>
  <c r="AC34" i="46"/>
  <c r="BA34" i="46"/>
  <c r="AD34" i="46"/>
  <c r="AO35" i="46"/>
  <c r="AP35" i="46"/>
  <c r="BN35" i="46"/>
  <c r="BB35" i="46"/>
  <c r="BM35" i="46"/>
  <c r="BM34" i="46"/>
  <c r="AP34" i="46"/>
  <c r="L419" i="43"/>
  <c r="L505" i="43" s="1"/>
  <c r="AC419" i="43"/>
  <c r="AC505" i="43" s="1"/>
  <c r="I419" i="43"/>
  <c r="I505" i="43" s="1"/>
  <c r="H419" i="43"/>
  <c r="H505" i="43" s="1"/>
  <c r="S419" i="43"/>
  <c r="S505" i="43" s="1"/>
  <c r="W419" i="43"/>
  <c r="W505" i="43" s="1"/>
  <c r="P419" i="43"/>
  <c r="P505" i="43" s="1"/>
  <c r="T419" i="43"/>
  <c r="T505" i="43" s="1"/>
  <c r="F419" i="43"/>
  <c r="F505" i="43" s="1"/>
  <c r="AD419" i="43"/>
  <c r="AD505" i="43" s="1"/>
  <c r="N419" i="43"/>
  <c r="N505" i="43" s="1"/>
  <c r="AE419" i="43"/>
  <c r="AE505" i="43" s="1"/>
  <c r="O419" i="43"/>
  <c r="O505" i="43" s="1"/>
  <c r="AB419" i="43"/>
  <c r="AB505" i="43" s="1"/>
  <c r="R419" i="43"/>
  <c r="R505" i="43" s="1"/>
  <c r="X419" i="43"/>
  <c r="X505" i="43" s="1"/>
  <c r="AF419" i="43"/>
  <c r="AF505" i="43" s="1"/>
  <c r="Y419" i="43"/>
  <c r="Y505" i="43" s="1"/>
  <c r="J419" i="43"/>
  <c r="J505" i="43" s="1"/>
  <c r="K419" i="43"/>
  <c r="K505" i="43" s="1"/>
  <c r="V419" i="43"/>
  <c r="V505" i="43" s="1"/>
  <c r="E419" i="43"/>
  <c r="E505" i="43" s="1"/>
  <c r="Z419" i="43"/>
  <c r="Z505" i="43" s="1"/>
  <c r="Q419" i="43"/>
  <c r="Q505" i="43" s="1"/>
  <c r="U419" i="43"/>
  <c r="U505" i="43" s="1"/>
  <c r="M419" i="43"/>
  <c r="M505" i="43" s="1"/>
  <c r="G419" i="43"/>
  <c r="G505" i="43" s="1"/>
  <c r="AA419" i="43"/>
  <c r="AA505" i="43" s="1"/>
  <c r="B45" i="24"/>
  <c r="B48" i="24"/>
  <c r="B49" i="24"/>
  <c r="B47" i="24"/>
  <c r="B46" i="24"/>
  <c r="U677" i="43" l="1"/>
  <c r="U612" i="43"/>
  <c r="U694" i="43" s="1"/>
  <c r="U614" i="43"/>
  <c r="U696" i="43" s="1"/>
  <c r="U630" i="43"/>
  <c r="U712" i="43" s="1"/>
  <c r="U657" i="43"/>
  <c r="U739" i="43" s="1"/>
  <c r="U602" i="43"/>
  <c r="U684" i="43" s="1"/>
  <c r="U631" i="43"/>
  <c r="U713" i="43" s="1"/>
  <c r="U634" i="43"/>
  <c r="U716" i="43" s="1"/>
  <c r="U658" i="43"/>
  <c r="U740" i="43" s="1"/>
  <c r="U601" i="43"/>
  <c r="U683" i="43" s="1"/>
  <c r="U650" i="43"/>
  <c r="U732" i="43" s="1"/>
  <c r="U629" i="43"/>
  <c r="U711" i="43" s="1"/>
  <c r="U640" i="43"/>
  <c r="U722" i="43" s="1"/>
  <c r="U669" i="43"/>
  <c r="U600" i="43"/>
  <c r="U682" i="43" s="1"/>
  <c r="U662" i="43"/>
  <c r="U744" i="43" s="1"/>
  <c r="U661" i="43"/>
  <c r="U743" i="43" s="1"/>
  <c r="U618" i="43"/>
  <c r="U700" i="43" s="1"/>
  <c r="U605" i="43"/>
  <c r="U687" i="43" s="1"/>
  <c r="U675" i="43"/>
  <c r="U652" i="43"/>
  <c r="U734" i="43" s="1"/>
  <c r="U611" i="43"/>
  <c r="U693" i="43" s="1"/>
  <c r="U606" i="43"/>
  <c r="U688" i="43" s="1"/>
  <c r="U644" i="43"/>
  <c r="U726" i="43" s="1"/>
  <c r="U604" i="43"/>
  <c r="U686" i="43" s="1"/>
  <c r="U633" i="43"/>
  <c r="U715" i="43" s="1"/>
  <c r="U653" i="43"/>
  <c r="U735" i="43" s="1"/>
  <c r="U603" i="43"/>
  <c r="U685" i="43" s="1"/>
  <c r="U616" i="43"/>
  <c r="U698" i="43" s="1"/>
  <c r="U648" i="43"/>
  <c r="U730" i="43" s="1"/>
  <c r="U665" i="43"/>
  <c r="U747" i="43" s="1"/>
  <c r="U637" i="43"/>
  <c r="U719" i="43" s="1"/>
  <c r="U620" i="43"/>
  <c r="U702" i="43" s="1"/>
  <c r="U627" i="43"/>
  <c r="U709" i="43" s="1"/>
  <c r="U671" i="43"/>
  <c r="U621" i="43"/>
  <c r="U703" i="43" s="1"/>
  <c r="U676" i="43"/>
  <c r="U654" i="43"/>
  <c r="U736" i="43" s="1"/>
  <c r="U641" i="43"/>
  <c r="U645" i="43"/>
  <c r="U727" i="43" s="1"/>
  <c r="U599" i="43"/>
  <c r="U681" i="43" s="1"/>
  <c r="U643" i="43"/>
  <c r="U725" i="43" s="1"/>
  <c r="U649" i="43"/>
  <c r="U731" i="43" s="1"/>
  <c r="U632" i="43"/>
  <c r="U714" i="43" s="1"/>
  <c r="U608" i="43"/>
  <c r="U690" i="43" s="1"/>
  <c r="U664" i="43"/>
  <c r="U746" i="43" s="1"/>
  <c r="U628" i="43"/>
  <c r="U710" i="43" s="1"/>
  <c r="U642" i="43"/>
  <c r="U724" i="43" s="1"/>
  <c r="U623" i="43"/>
  <c r="U705" i="43" s="1"/>
  <c r="U639" i="43"/>
  <c r="U721" i="43" s="1"/>
  <c r="U667" i="43"/>
  <c r="U749" i="43" s="1"/>
  <c r="U617" i="43"/>
  <c r="U699" i="43" s="1"/>
  <c r="U626" i="43"/>
  <c r="U708" i="43" s="1"/>
  <c r="U670" i="43"/>
  <c r="U625" i="43"/>
  <c r="U707" i="43" s="1"/>
  <c r="U613" i="43"/>
  <c r="U695" i="43" s="1"/>
  <c r="U651" i="43"/>
  <c r="U733" i="43" s="1"/>
  <c r="U674" i="43"/>
  <c r="U638" i="43"/>
  <c r="U720" i="43" s="1"/>
  <c r="U646" i="43"/>
  <c r="U728" i="43" s="1"/>
  <c r="U660" i="43"/>
  <c r="U742" i="43" s="1"/>
  <c r="U656" i="43"/>
  <c r="U738" i="43" s="1"/>
  <c r="U672" i="43"/>
  <c r="U622" i="43"/>
  <c r="U704" i="43" s="1"/>
  <c r="U673" i="43"/>
  <c r="U663" i="43"/>
  <c r="U745" i="43" s="1"/>
  <c r="U609" i="43"/>
  <c r="U691" i="43" s="1"/>
  <c r="U635" i="43"/>
  <c r="U717" i="43" s="1"/>
  <c r="U668" i="43"/>
  <c r="U647" i="43"/>
  <c r="U729" i="43" s="1"/>
  <c r="U624" i="43"/>
  <c r="U706" i="43" s="1"/>
  <c r="U619" i="43"/>
  <c r="U701" i="43" s="1"/>
  <c r="U666" i="43"/>
  <c r="U748" i="43" s="1"/>
  <c r="U655" i="43"/>
  <c r="U737" i="43" s="1"/>
  <c r="U659" i="43"/>
  <c r="U741" i="43" s="1"/>
  <c r="U636" i="43"/>
  <c r="U718" i="43" s="1"/>
  <c r="U615" i="43"/>
  <c r="U697" i="43" s="1"/>
  <c r="U610" i="43"/>
  <c r="U692" i="43" s="1"/>
  <c r="U607" i="43"/>
  <c r="U689" i="43" s="1"/>
  <c r="AB677" i="43"/>
  <c r="AB646" i="43"/>
  <c r="AB728" i="43" s="1"/>
  <c r="AB655" i="43"/>
  <c r="AB737" i="43" s="1"/>
  <c r="AB610" i="43"/>
  <c r="AB692" i="43" s="1"/>
  <c r="AB659" i="43"/>
  <c r="AB741" i="43" s="1"/>
  <c r="AB673" i="43"/>
  <c r="AB621" i="43"/>
  <c r="AB703" i="43" s="1"/>
  <c r="AB663" i="43"/>
  <c r="AB745" i="43" s="1"/>
  <c r="AB641" i="43"/>
  <c r="AB723" i="43" s="1"/>
  <c r="AB623" i="43"/>
  <c r="AB705" i="43" s="1"/>
  <c r="AB640" i="43"/>
  <c r="AB722" i="43" s="1"/>
  <c r="AB648" i="43"/>
  <c r="AB730" i="43" s="1"/>
  <c r="AB635" i="43"/>
  <c r="AB717" i="43" s="1"/>
  <c r="AB607" i="43"/>
  <c r="AB689" i="43" s="1"/>
  <c r="AB665" i="43"/>
  <c r="AB747" i="43" s="1"/>
  <c r="AB660" i="43"/>
  <c r="AB742" i="43" s="1"/>
  <c r="AB612" i="43"/>
  <c r="AB694" i="43" s="1"/>
  <c r="AB667" i="43"/>
  <c r="AB749" i="43" s="1"/>
  <c r="AB669" i="43"/>
  <c r="AB637" i="43"/>
  <c r="AB719" i="43" s="1"/>
  <c r="AB631" i="43"/>
  <c r="AB713" i="43" s="1"/>
  <c r="AB650" i="43"/>
  <c r="AB732" i="43" s="1"/>
  <c r="AB611" i="43"/>
  <c r="AB693" i="43" s="1"/>
  <c r="AB624" i="43"/>
  <c r="AB706" i="43" s="1"/>
  <c r="AB618" i="43"/>
  <c r="AB700" i="43" s="1"/>
  <c r="AB656" i="43"/>
  <c r="AB738" i="43" s="1"/>
  <c r="AB674" i="43"/>
  <c r="AB605" i="43"/>
  <c r="AB687" i="43" s="1"/>
  <c r="AB642" i="43"/>
  <c r="AB724" i="43" s="1"/>
  <c r="AB676" i="43"/>
  <c r="AB601" i="43"/>
  <c r="AB683" i="43" s="1"/>
  <c r="AB647" i="43"/>
  <c r="AB729" i="43" s="1"/>
  <c r="AB639" i="43"/>
  <c r="AB721" i="43" s="1"/>
  <c r="AB666" i="43"/>
  <c r="AB748" i="43" s="1"/>
  <c r="AB649" i="43"/>
  <c r="AB731" i="43" s="1"/>
  <c r="AB654" i="43"/>
  <c r="AB736" i="43" s="1"/>
  <c r="AB632" i="43"/>
  <c r="AB714" i="43" s="1"/>
  <c r="AB627" i="43"/>
  <c r="AB709" i="43" s="1"/>
  <c r="AB651" i="43"/>
  <c r="AB733" i="43" s="1"/>
  <c r="AB602" i="43"/>
  <c r="AB684" i="43" s="1"/>
  <c r="AB599" i="43"/>
  <c r="AB629" i="43"/>
  <c r="AB711" i="43" s="1"/>
  <c r="AB670" i="43"/>
  <c r="AB626" i="43"/>
  <c r="AB708" i="43" s="1"/>
  <c r="AB630" i="43"/>
  <c r="AB712" i="43" s="1"/>
  <c r="AB628" i="43"/>
  <c r="AB710" i="43" s="1"/>
  <c r="AB622" i="43"/>
  <c r="AB704" i="43" s="1"/>
  <c r="AB645" i="43"/>
  <c r="AB727" i="43" s="1"/>
  <c r="AB616" i="43"/>
  <c r="AB698" i="43" s="1"/>
  <c r="AB619" i="43"/>
  <c r="AB701" i="43" s="1"/>
  <c r="AB653" i="43"/>
  <c r="AB735" i="43" s="1"/>
  <c r="AB608" i="43"/>
  <c r="AB690" i="43" s="1"/>
  <c r="AB652" i="43"/>
  <c r="AB734" i="43" s="1"/>
  <c r="AB603" i="43"/>
  <c r="AB685" i="43" s="1"/>
  <c r="AB615" i="43"/>
  <c r="AB697" i="43" s="1"/>
  <c r="AB634" i="43"/>
  <c r="AB716" i="43" s="1"/>
  <c r="AB625" i="43"/>
  <c r="AB707" i="43" s="1"/>
  <c r="AB638" i="43"/>
  <c r="AB720" i="43" s="1"/>
  <c r="AB606" i="43"/>
  <c r="AB688" i="43" s="1"/>
  <c r="AB662" i="43"/>
  <c r="AB744" i="43" s="1"/>
  <c r="AB614" i="43"/>
  <c r="AB696" i="43" s="1"/>
  <c r="AB661" i="43"/>
  <c r="AB743" i="43" s="1"/>
  <c r="AB664" i="43"/>
  <c r="AB746" i="43" s="1"/>
  <c r="AB675" i="43"/>
  <c r="AB658" i="43"/>
  <c r="AB740" i="43" s="1"/>
  <c r="AB671" i="43"/>
  <c r="AB643" i="43"/>
  <c r="AB725" i="43" s="1"/>
  <c r="AB604" i="43"/>
  <c r="AB686" i="43" s="1"/>
  <c r="AB609" i="43"/>
  <c r="AB691" i="43" s="1"/>
  <c r="AB620" i="43"/>
  <c r="AB702" i="43" s="1"/>
  <c r="AB633" i="43"/>
  <c r="AB715" i="43" s="1"/>
  <c r="AB668" i="43"/>
  <c r="AB644" i="43"/>
  <c r="AB726" i="43" s="1"/>
  <c r="AB672" i="43"/>
  <c r="AB613" i="43"/>
  <c r="AB695" i="43" s="1"/>
  <c r="AB617" i="43"/>
  <c r="AB699" i="43" s="1"/>
  <c r="AB657" i="43"/>
  <c r="AB739" i="43" s="1"/>
  <c r="AB600" i="43"/>
  <c r="AB682" i="43" s="1"/>
  <c r="AB636" i="43"/>
  <c r="AB718" i="43" s="1"/>
  <c r="F672" i="43"/>
  <c r="F670" i="43"/>
  <c r="F671" i="43"/>
  <c r="F669" i="43"/>
  <c r="AD677" i="43"/>
  <c r="AD667" i="43"/>
  <c r="AD749" i="43" s="1"/>
  <c r="AD638" i="43"/>
  <c r="AD720" i="43" s="1"/>
  <c r="AD640" i="43"/>
  <c r="AD722" i="43" s="1"/>
  <c r="AD606" i="43"/>
  <c r="AD688" i="43" s="1"/>
  <c r="AD600" i="43"/>
  <c r="AD682" i="43" s="1"/>
  <c r="AD628" i="43"/>
  <c r="AD710" i="43" s="1"/>
  <c r="AD668" i="43"/>
  <c r="AD657" i="43"/>
  <c r="AD739" i="43" s="1"/>
  <c r="AD647" i="43"/>
  <c r="AD729" i="43" s="1"/>
  <c r="AD643" i="43"/>
  <c r="AD725" i="43" s="1"/>
  <c r="AD645" i="43"/>
  <c r="AD727" i="43" s="1"/>
  <c r="AD611" i="43"/>
  <c r="AD693" i="43" s="1"/>
  <c r="AD634" i="43"/>
  <c r="AD716" i="43" s="1"/>
  <c r="AD636" i="43"/>
  <c r="AD718" i="43" s="1"/>
  <c r="AD655" i="43"/>
  <c r="AD737" i="43" s="1"/>
  <c r="AD614" i="43"/>
  <c r="AD696" i="43" s="1"/>
  <c r="AD669" i="43"/>
  <c r="AD601" i="43"/>
  <c r="AD683" i="43" s="1"/>
  <c r="AD633" i="43"/>
  <c r="AD715" i="43" s="1"/>
  <c r="AD639" i="43"/>
  <c r="AD721" i="43" s="1"/>
  <c r="AD637" i="43"/>
  <c r="AD719" i="43" s="1"/>
  <c r="AD602" i="43"/>
  <c r="AD684" i="43" s="1"/>
  <c r="AD674" i="43"/>
  <c r="AD664" i="43"/>
  <c r="AD746" i="43" s="1"/>
  <c r="AD663" i="43"/>
  <c r="AD745" i="43" s="1"/>
  <c r="AD612" i="43"/>
  <c r="AD694" i="43" s="1"/>
  <c r="AD607" i="43"/>
  <c r="AD689" i="43" s="1"/>
  <c r="AD654" i="43"/>
  <c r="AD736" i="43" s="1"/>
  <c r="AD648" i="43"/>
  <c r="AD730" i="43" s="1"/>
  <c r="AD658" i="43"/>
  <c r="AD740" i="43" s="1"/>
  <c r="AD676" i="43"/>
  <c r="AD610" i="43"/>
  <c r="AD692" i="43" s="1"/>
  <c r="AD624" i="43"/>
  <c r="AD706" i="43" s="1"/>
  <c r="AD661" i="43"/>
  <c r="AD743" i="43" s="1"/>
  <c r="AD644" i="43"/>
  <c r="AD726" i="43" s="1"/>
  <c r="AD675" i="43"/>
  <c r="AD662" i="43"/>
  <c r="AD744" i="43" s="1"/>
  <c r="AD670" i="43"/>
  <c r="AD649" i="43"/>
  <c r="AD731" i="43" s="1"/>
  <c r="AD604" i="43"/>
  <c r="AD686" i="43" s="1"/>
  <c r="AD603" i="43"/>
  <c r="AD685" i="43" s="1"/>
  <c r="AD619" i="43"/>
  <c r="AD701" i="43" s="1"/>
  <c r="AD608" i="43"/>
  <c r="AD690" i="43" s="1"/>
  <c r="AD646" i="43"/>
  <c r="AD728" i="43" s="1"/>
  <c r="AD651" i="43"/>
  <c r="AD733" i="43" s="1"/>
  <c r="AD650" i="43"/>
  <c r="AD732" i="43" s="1"/>
  <c r="AD660" i="43"/>
  <c r="AD742" i="43" s="1"/>
  <c r="AD671" i="43"/>
  <c r="AD617" i="43"/>
  <c r="AD699" i="43" s="1"/>
  <c r="AD613" i="43"/>
  <c r="AD695" i="43" s="1"/>
  <c r="AD665" i="43"/>
  <c r="AD747" i="43" s="1"/>
  <c r="AD623" i="43"/>
  <c r="AD705" i="43" s="1"/>
  <c r="AD599" i="43"/>
  <c r="AD681" i="43" s="1"/>
  <c r="AD641" i="43"/>
  <c r="AD723" i="43" s="1"/>
  <c r="AD632" i="43"/>
  <c r="AD714" i="43" s="1"/>
  <c r="AD652" i="43"/>
  <c r="AD734" i="43" s="1"/>
  <c r="AD605" i="43"/>
  <c r="AD687" i="43" s="1"/>
  <c r="AD673" i="43"/>
  <c r="AD622" i="43"/>
  <c r="AD704" i="43" s="1"/>
  <c r="AD635" i="43"/>
  <c r="AD717" i="43" s="1"/>
  <c r="AD627" i="43"/>
  <c r="AD709" i="43" s="1"/>
  <c r="AD666" i="43"/>
  <c r="AD748" i="43" s="1"/>
  <c r="AD620" i="43"/>
  <c r="AD702" i="43" s="1"/>
  <c r="AD642" i="43"/>
  <c r="AD724" i="43" s="1"/>
  <c r="AD618" i="43"/>
  <c r="AD700" i="43" s="1"/>
  <c r="AD626" i="43"/>
  <c r="AD708" i="43" s="1"/>
  <c r="AD621" i="43"/>
  <c r="AD703" i="43" s="1"/>
  <c r="AD656" i="43"/>
  <c r="AD738" i="43" s="1"/>
  <c r="AD672" i="43"/>
  <c r="AD616" i="43"/>
  <c r="AD698" i="43" s="1"/>
  <c r="AD631" i="43"/>
  <c r="AD713" i="43" s="1"/>
  <c r="AD630" i="43"/>
  <c r="AD712" i="43" s="1"/>
  <c r="AD609" i="43"/>
  <c r="AD691" i="43" s="1"/>
  <c r="AD625" i="43"/>
  <c r="AD707" i="43" s="1"/>
  <c r="AD615" i="43"/>
  <c r="AD697" i="43" s="1"/>
  <c r="AD653" i="43"/>
  <c r="AD735" i="43" s="1"/>
  <c r="AD629" i="43"/>
  <c r="AD711" i="43" s="1"/>
  <c r="AD659" i="43"/>
  <c r="AD741" i="43" s="1"/>
  <c r="Q677" i="43"/>
  <c r="Q675" i="43"/>
  <c r="Q656" i="43"/>
  <c r="Q738" i="43" s="1"/>
  <c r="Q651" i="43"/>
  <c r="Q733" i="43" s="1"/>
  <c r="Q650" i="43"/>
  <c r="Q732" i="43" s="1"/>
  <c r="Q638" i="43"/>
  <c r="Q720" i="43" s="1"/>
  <c r="Q645" i="43"/>
  <c r="Q727" i="43" s="1"/>
  <c r="Q640" i="43"/>
  <c r="Q722" i="43" s="1"/>
  <c r="Q605" i="43"/>
  <c r="Q687" i="43" s="1"/>
  <c r="Q672" i="43"/>
  <c r="Q626" i="43"/>
  <c r="Q708" i="43" s="1"/>
  <c r="Q623" i="43"/>
  <c r="Q705" i="43" s="1"/>
  <c r="Q613" i="43"/>
  <c r="Q695" i="43" s="1"/>
  <c r="Q647" i="43"/>
  <c r="Q729" i="43" s="1"/>
  <c r="Q641" i="43"/>
  <c r="Q723" i="43" s="1"/>
  <c r="Q663" i="43"/>
  <c r="Q745" i="43" s="1"/>
  <c r="Q616" i="43"/>
  <c r="Q698" i="43" s="1"/>
  <c r="Q654" i="43"/>
  <c r="Q736" i="43" s="1"/>
  <c r="Q662" i="43"/>
  <c r="Q744" i="43" s="1"/>
  <c r="Q653" i="43"/>
  <c r="Q735" i="43" s="1"/>
  <c r="Q673" i="43"/>
  <c r="Q604" i="43"/>
  <c r="Q686" i="43" s="1"/>
  <c r="Q629" i="43"/>
  <c r="Q711" i="43" s="1"/>
  <c r="Q665" i="43"/>
  <c r="Q747" i="43" s="1"/>
  <c r="Q664" i="43"/>
  <c r="Q746" i="43" s="1"/>
  <c r="Q624" i="43"/>
  <c r="Q706" i="43" s="1"/>
  <c r="Q615" i="43"/>
  <c r="Q697" i="43" s="1"/>
  <c r="Q620" i="43"/>
  <c r="Q702" i="43" s="1"/>
  <c r="Q636" i="43"/>
  <c r="Q718" i="43" s="1"/>
  <c r="Q617" i="43"/>
  <c r="Q699" i="43" s="1"/>
  <c r="Q642" i="43"/>
  <c r="Q724" i="43" s="1"/>
  <c r="Q655" i="43"/>
  <c r="Q737" i="43" s="1"/>
  <c r="Q668" i="43"/>
  <c r="Q676" i="43"/>
  <c r="Q669" i="43"/>
  <c r="Q659" i="43"/>
  <c r="Q741" i="43" s="1"/>
  <c r="Q611" i="43"/>
  <c r="Q693" i="43" s="1"/>
  <c r="Q639" i="43"/>
  <c r="Q721" i="43" s="1"/>
  <c r="Q666" i="43"/>
  <c r="Q748" i="43" s="1"/>
  <c r="Q644" i="43"/>
  <c r="Q726" i="43" s="1"/>
  <c r="Q610" i="43"/>
  <c r="Q692" i="43" s="1"/>
  <c r="Q633" i="43"/>
  <c r="Q715" i="43" s="1"/>
  <c r="Q632" i="43"/>
  <c r="Q714" i="43" s="1"/>
  <c r="Q652" i="43"/>
  <c r="Q734" i="43" s="1"/>
  <c r="Q637" i="43"/>
  <c r="Q719" i="43" s="1"/>
  <c r="Q643" i="43"/>
  <c r="Q725" i="43" s="1"/>
  <c r="Q601" i="43"/>
  <c r="Q683" i="43" s="1"/>
  <c r="Q618" i="43"/>
  <c r="Q700" i="43" s="1"/>
  <c r="Q602" i="43"/>
  <c r="Q684" i="43" s="1"/>
  <c r="Q599" i="43"/>
  <c r="Q681" i="43" s="1"/>
  <c r="Q608" i="43"/>
  <c r="Q690" i="43" s="1"/>
  <c r="Q622" i="43"/>
  <c r="Q704" i="43" s="1"/>
  <c r="Q607" i="43"/>
  <c r="Q689" i="43" s="1"/>
  <c r="Q612" i="43"/>
  <c r="Q694" i="43" s="1"/>
  <c r="Q660" i="43"/>
  <c r="Q742" i="43" s="1"/>
  <c r="Q628" i="43"/>
  <c r="Q710" i="43" s="1"/>
  <c r="Q614" i="43"/>
  <c r="Q696" i="43" s="1"/>
  <c r="Q625" i="43"/>
  <c r="Q707" i="43" s="1"/>
  <c r="Q630" i="43"/>
  <c r="Q712" i="43" s="1"/>
  <c r="Q606" i="43"/>
  <c r="Q688" i="43" s="1"/>
  <c r="Q621" i="43"/>
  <c r="Q703" i="43" s="1"/>
  <c r="Q627" i="43"/>
  <c r="Q709" i="43" s="1"/>
  <c r="Q670" i="43"/>
  <c r="Q619" i="43"/>
  <c r="Q701" i="43" s="1"/>
  <c r="Q600" i="43"/>
  <c r="Q682" i="43" s="1"/>
  <c r="Q631" i="43"/>
  <c r="Q713" i="43" s="1"/>
  <c r="Q603" i="43"/>
  <c r="Q685" i="43" s="1"/>
  <c r="Q648" i="43"/>
  <c r="Q730" i="43" s="1"/>
  <c r="Q635" i="43"/>
  <c r="Q717" i="43" s="1"/>
  <c r="Q658" i="43"/>
  <c r="Q740" i="43" s="1"/>
  <c r="Q667" i="43"/>
  <c r="Q749" i="43" s="1"/>
  <c r="Q657" i="43"/>
  <c r="Q739" i="43" s="1"/>
  <c r="Q674" i="43"/>
  <c r="Q634" i="43"/>
  <c r="Q716" i="43" s="1"/>
  <c r="Q671" i="43"/>
  <c r="Q649" i="43"/>
  <c r="Q731" i="43" s="1"/>
  <c r="Q646" i="43"/>
  <c r="Q728" i="43" s="1"/>
  <c r="Q609" i="43"/>
  <c r="Q691" i="43" s="1"/>
  <c r="Q661" i="43"/>
  <c r="Q743" i="43" s="1"/>
  <c r="X677" i="43"/>
  <c r="X648" i="43"/>
  <c r="X730" i="43" s="1"/>
  <c r="X635" i="43"/>
  <c r="X717" i="43" s="1"/>
  <c r="X625" i="43"/>
  <c r="X707" i="43" s="1"/>
  <c r="X667" i="43"/>
  <c r="X749" i="43" s="1"/>
  <c r="X655" i="43"/>
  <c r="X737" i="43" s="1"/>
  <c r="X633" i="43"/>
  <c r="X715" i="43" s="1"/>
  <c r="X623" i="43"/>
  <c r="X705" i="43" s="1"/>
  <c r="X602" i="43"/>
  <c r="X684" i="43" s="1"/>
  <c r="X654" i="43"/>
  <c r="X736" i="43" s="1"/>
  <c r="X673" i="43"/>
  <c r="X611" i="43"/>
  <c r="X693" i="43" s="1"/>
  <c r="X608" i="43"/>
  <c r="X690" i="43" s="1"/>
  <c r="X612" i="43"/>
  <c r="X694" i="43" s="1"/>
  <c r="X653" i="43"/>
  <c r="X735" i="43" s="1"/>
  <c r="X658" i="43"/>
  <c r="X740" i="43" s="1"/>
  <c r="X604" i="43"/>
  <c r="X686" i="43" s="1"/>
  <c r="X675" i="43"/>
  <c r="X613" i="43"/>
  <c r="X695" i="43" s="1"/>
  <c r="X631" i="43"/>
  <c r="X713" i="43" s="1"/>
  <c r="X647" i="43"/>
  <c r="X729" i="43" s="1"/>
  <c r="X618" i="43"/>
  <c r="X700" i="43" s="1"/>
  <c r="X664" i="43"/>
  <c r="X746" i="43" s="1"/>
  <c r="X644" i="43"/>
  <c r="X726" i="43" s="1"/>
  <c r="X599" i="43"/>
  <c r="X681" i="43" s="1"/>
  <c r="X606" i="43"/>
  <c r="X688" i="43" s="1"/>
  <c r="X657" i="43"/>
  <c r="X739" i="43" s="1"/>
  <c r="X669" i="43"/>
  <c r="X668" i="43"/>
  <c r="X672" i="43"/>
  <c r="X637" i="43"/>
  <c r="X719" i="43" s="1"/>
  <c r="X645" i="43"/>
  <c r="X727" i="43" s="1"/>
  <c r="X615" i="43"/>
  <c r="X697" i="43" s="1"/>
  <c r="X627" i="43"/>
  <c r="X709" i="43" s="1"/>
  <c r="X632" i="43"/>
  <c r="X714" i="43" s="1"/>
  <c r="X628" i="43"/>
  <c r="X710" i="43" s="1"/>
  <c r="X646" i="43"/>
  <c r="X728" i="43" s="1"/>
  <c r="X603" i="43"/>
  <c r="X685" i="43" s="1"/>
  <c r="X620" i="43"/>
  <c r="X702" i="43" s="1"/>
  <c r="X674" i="43"/>
  <c r="X609" i="43"/>
  <c r="X691" i="43" s="1"/>
  <c r="X663" i="43"/>
  <c r="X745" i="43" s="1"/>
  <c r="X605" i="43"/>
  <c r="X687" i="43" s="1"/>
  <c r="X621" i="43"/>
  <c r="X703" i="43" s="1"/>
  <c r="X659" i="43"/>
  <c r="X741" i="43" s="1"/>
  <c r="X656" i="43"/>
  <c r="X738" i="43" s="1"/>
  <c r="X600" i="43"/>
  <c r="X682" i="43" s="1"/>
  <c r="X639" i="43"/>
  <c r="X721" i="43" s="1"/>
  <c r="X641" i="43"/>
  <c r="X723" i="43" s="1"/>
  <c r="X614" i="43"/>
  <c r="X696" i="43" s="1"/>
  <c r="X617" i="43"/>
  <c r="X699" i="43" s="1"/>
  <c r="X619" i="43"/>
  <c r="X701" i="43" s="1"/>
  <c r="X640" i="43"/>
  <c r="X722" i="43" s="1"/>
  <c r="X650" i="43"/>
  <c r="X732" i="43" s="1"/>
  <c r="X601" i="43"/>
  <c r="X683" i="43" s="1"/>
  <c r="X660" i="43"/>
  <c r="X742" i="43" s="1"/>
  <c r="X652" i="43"/>
  <c r="X734" i="43" s="1"/>
  <c r="X638" i="43"/>
  <c r="X720" i="43" s="1"/>
  <c r="X665" i="43"/>
  <c r="X747" i="43" s="1"/>
  <c r="X643" i="43"/>
  <c r="X725" i="43" s="1"/>
  <c r="X607" i="43"/>
  <c r="X689" i="43" s="1"/>
  <c r="X610" i="43"/>
  <c r="X692" i="43" s="1"/>
  <c r="X661" i="43"/>
  <c r="X743" i="43" s="1"/>
  <c r="X666" i="43"/>
  <c r="X748" i="43" s="1"/>
  <c r="X651" i="43"/>
  <c r="X733" i="43" s="1"/>
  <c r="X630" i="43"/>
  <c r="X712" i="43" s="1"/>
  <c r="X626" i="43"/>
  <c r="X708" i="43" s="1"/>
  <c r="X622" i="43"/>
  <c r="X704" i="43" s="1"/>
  <c r="X642" i="43"/>
  <c r="X724" i="43" s="1"/>
  <c r="X636" i="43"/>
  <c r="X718" i="43" s="1"/>
  <c r="X676" i="43"/>
  <c r="X634" i="43"/>
  <c r="X716" i="43" s="1"/>
  <c r="X670" i="43"/>
  <c r="X649" i="43"/>
  <c r="X731" i="43" s="1"/>
  <c r="X662" i="43"/>
  <c r="X744" i="43" s="1"/>
  <c r="X671" i="43"/>
  <c r="X629" i="43"/>
  <c r="X711" i="43" s="1"/>
  <c r="X624" i="43"/>
  <c r="X706" i="43" s="1"/>
  <c r="X616" i="43"/>
  <c r="X698" i="43" s="1"/>
  <c r="I669" i="43"/>
  <c r="I671" i="43"/>
  <c r="I672" i="43"/>
  <c r="I670" i="43"/>
  <c r="Y677" i="43"/>
  <c r="Y674" i="43"/>
  <c r="Y634" i="43"/>
  <c r="Y716" i="43" s="1"/>
  <c r="Y618" i="43"/>
  <c r="Y700" i="43" s="1"/>
  <c r="Y655" i="43"/>
  <c r="Y737" i="43" s="1"/>
  <c r="Y615" i="43"/>
  <c r="Y697" i="43" s="1"/>
  <c r="Y630" i="43"/>
  <c r="Y712" i="43" s="1"/>
  <c r="Y625" i="43"/>
  <c r="Y707" i="43" s="1"/>
  <c r="Y605" i="43"/>
  <c r="Y687" i="43" s="1"/>
  <c r="Y658" i="43"/>
  <c r="Y740" i="43" s="1"/>
  <c r="Y659" i="43"/>
  <c r="Y741" i="43" s="1"/>
  <c r="Y631" i="43"/>
  <c r="Y713" i="43" s="1"/>
  <c r="Y647" i="43"/>
  <c r="Y729" i="43" s="1"/>
  <c r="Y656" i="43"/>
  <c r="Y738" i="43" s="1"/>
  <c r="Y666" i="43"/>
  <c r="Y748" i="43" s="1"/>
  <c r="Y643" i="43"/>
  <c r="Y725" i="43" s="1"/>
  <c r="Y648" i="43"/>
  <c r="Y730" i="43" s="1"/>
  <c r="Y603" i="43"/>
  <c r="Y685" i="43" s="1"/>
  <c r="Y653" i="43"/>
  <c r="Y735" i="43" s="1"/>
  <c r="Y599" i="43"/>
  <c r="Y681" i="43" s="1"/>
  <c r="Y667" i="43"/>
  <c r="Y749" i="43" s="1"/>
  <c r="Y604" i="43"/>
  <c r="Y686" i="43" s="1"/>
  <c r="Y660" i="43"/>
  <c r="Y742" i="43" s="1"/>
  <c r="Y600" i="43"/>
  <c r="Y682" i="43" s="1"/>
  <c r="Y627" i="43"/>
  <c r="Y709" i="43" s="1"/>
  <c r="Y644" i="43"/>
  <c r="Y726" i="43" s="1"/>
  <c r="Y668" i="43"/>
  <c r="Y621" i="43"/>
  <c r="Y703" i="43" s="1"/>
  <c r="Y612" i="43"/>
  <c r="Y694" i="43" s="1"/>
  <c r="Y671" i="43"/>
  <c r="Y661" i="43"/>
  <c r="Y743" i="43" s="1"/>
  <c r="Y673" i="43"/>
  <c r="Y641" i="43"/>
  <c r="Y723" i="43" s="1"/>
  <c r="Y617" i="43"/>
  <c r="Y699" i="43" s="1"/>
  <c r="Y654" i="43"/>
  <c r="Y736" i="43" s="1"/>
  <c r="Y670" i="43"/>
  <c r="Y637" i="43"/>
  <c r="Y719" i="43" s="1"/>
  <c r="Y649" i="43"/>
  <c r="Y731" i="43" s="1"/>
  <c r="Y623" i="43"/>
  <c r="Y705" i="43" s="1"/>
  <c r="Y642" i="43"/>
  <c r="Y724" i="43" s="1"/>
  <c r="Y602" i="43"/>
  <c r="Y684" i="43" s="1"/>
  <c r="Y624" i="43"/>
  <c r="Y706" i="43" s="1"/>
  <c r="Y609" i="43"/>
  <c r="Y691" i="43" s="1"/>
  <c r="Y639" i="43"/>
  <c r="Y721" i="43" s="1"/>
  <c r="Y663" i="43"/>
  <c r="Y745" i="43" s="1"/>
  <c r="Y665" i="43"/>
  <c r="Y747" i="43" s="1"/>
  <c r="Y633" i="43"/>
  <c r="Y715" i="43" s="1"/>
  <c r="Y672" i="43"/>
  <c r="Y657" i="43"/>
  <c r="Y739" i="43" s="1"/>
  <c r="Y632" i="43"/>
  <c r="Y714" i="43" s="1"/>
  <c r="Y635" i="43"/>
  <c r="Y717" i="43" s="1"/>
  <c r="Y650" i="43"/>
  <c r="Y732" i="43" s="1"/>
  <c r="Y611" i="43"/>
  <c r="Y693" i="43" s="1"/>
  <c r="Y601" i="43"/>
  <c r="Y683" i="43" s="1"/>
  <c r="Y626" i="43"/>
  <c r="Y708" i="43" s="1"/>
  <c r="Y662" i="43"/>
  <c r="Y744" i="43" s="1"/>
  <c r="Y652" i="43"/>
  <c r="Y734" i="43" s="1"/>
  <c r="Y645" i="43"/>
  <c r="Y727" i="43" s="1"/>
  <c r="Y651" i="43"/>
  <c r="Y733" i="43" s="1"/>
  <c r="Y606" i="43"/>
  <c r="Y688" i="43" s="1"/>
  <c r="Y628" i="43"/>
  <c r="Y710" i="43" s="1"/>
  <c r="Y620" i="43"/>
  <c r="Y702" i="43" s="1"/>
  <c r="Y640" i="43"/>
  <c r="Y722" i="43" s="1"/>
  <c r="Y622" i="43"/>
  <c r="Y704" i="43" s="1"/>
  <c r="Y619" i="43"/>
  <c r="Y701" i="43" s="1"/>
  <c r="Y669" i="43"/>
  <c r="Y610" i="43"/>
  <c r="Y692" i="43" s="1"/>
  <c r="Y676" i="43"/>
  <c r="Y608" i="43"/>
  <c r="Y690" i="43" s="1"/>
  <c r="Y638" i="43"/>
  <c r="Y720" i="43" s="1"/>
  <c r="Y613" i="43"/>
  <c r="Y695" i="43" s="1"/>
  <c r="Y675" i="43"/>
  <c r="Y614" i="43"/>
  <c r="Y696" i="43" s="1"/>
  <c r="Y646" i="43"/>
  <c r="Y728" i="43" s="1"/>
  <c r="Y616" i="43"/>
  <c r="Y698" i="43" s="1"/>
  <c r="Y629" i="43"/>
  <c r="Y711" i="43" s="1"/>
  <c r="Y607" i="43"/>
  <c r="Y689" i="43" s="1"/>
  <c r="Y664" i="43"/>
  <c r="Y746" i="43" s="1"/>
  <c r="Y636" i="43"/>
  <c r="Y718" i="43" s="1"/>
  <c r="AC677" i="43"/>
  <c r="AC611" i="43"/>
  <c r="AC693" i="43" s="1"/>
  <c r="AC658" i="43"/>
  <c r="AC740" i="43" s="1"/>
  <c r="AC646" i="43"/>
  <c r="AC728" i="43" s="1"/>
  <c r="AC648" i="43"/>
  <c r="AC730" i="43" s="1"/>
  <c r="AC615" i="43"/>
  <c r="AC697" i="43" s="1"/>
  <c r="AC607" i="43"/>
  <c r="AC689" i="43" s="1"/>
  <c r="AC630" i="43"/>
  <c r="AC712" i="43" s="1"/>
  <c r="AC633" i="43"/>
  <c r="AC715" i="43" s="1"/>
  <c r="AC676" i="43"/>
  <c r="AC618" i="43"/>
  <c r="AC700" i="43" s="1"/>
  <c r="AC673" i="43"/>
  <c r="AC614" i="43"/>
  <c r="AC696" i="43" s="1"/>
  <c r="AC662" i="43"/>
  <c r="AC744" i="43" s="1"/>
  <c r="AC659" i="43"/>
  <c r="AC741" i="43" s="1"/>
  <c r="AC636" i="43"/>
  <c r="AC718" i="43" s="1"/>
  <c r="AC639" i="43"/>
  <c r="AC721" i="43" s="1"/>
  <c r="AC620" i="43"/>
  <c r="AC702" i="43" s="1"/>
  <c r="AC602" i="43"/>
  <c r="AC684" i="43" s="1"/>
  <c r="AC632" i="43"/>
  <c r="AC714" i="43" s="1"/>
  <c r="AC671" i="43"/>
  <c r="AC628" i="43"/>
  <c r="AC710" i="43" s="1"/>
  <c r="AC657" i="43"/>
  <c r="AC739" i="43" s="1"/>
  <c r="AC600" i="43"/>
  <c r="AC682" i="43" s="1"/>
  <c r="AC672" i="43"/>
  <c r="AC650" i="43"/>
  <c r="AC732" i="43" s="1"/>
  <c r="AC645" i="43"/>
  <c r="AC727" i="43" s="1"/>
  <c r="AC663" i="43"/>
  <c r="AC745" i="43" s="1"/>
  <c r="AC624" i="43"/>
  <c r="AC706" i="43" s="1"/>
  <c r="AC653" i="43"/>
  <c r="AC735" i="43" s="1"/>
  <c r="AC625" i="43"/>
  <c r="AC707" i="43" s="1"/>
  <c r="AC640" i="43"/>
  <c r="AC722" i="43" s="1"/>
  <c r="AC660" i="43"/>
  <c r="AC742" i="43" s="1"/>
  <c r="AC619" i="43"/>
  <c r="AC701" i="43" s="1"/>
  <c r="AC668" i="43"/>
  <c r="AC606" i="43"/>
  <c r="AC688" i="43" s="1"/>
  <c r="AC642" i="43"/>
  <c r="AC724" i="43" s="1"/>
  <c r="AC666" i="43"/>
  <c r="AC748" i="43" s="1"/>
  <c r="AC604" i="43"/>
  <c r="AC686" i="43" s="1"/>
  <c r="AC643" i="43"/>
  <c r="AC725" i="43" s="1"/>
  <c r="AC652" i="43"/>
  <c r="AC734" i="43" s="1"/>
  <c r="AC670" i="43"/>
  <c r="AC665" i="43"/>
  <c r="AC747" i="43" s="1"/>
  <c r="AC655" i="43"/>
  <c r="AC737" i="43" s="1"/>
  <c r="AC622" i="43"/>
  <c r="AC704" i="43" s="1"/>
  <c r="AC623" i="43"/>
  <c r="AC705" i="43" s="1"/>
  <c r="AC644" i="43"/>
  <c r="AC726" i="43" s="1"/>
  <c r="AC656" i="43"/>
  <c r="AC738" i="43" s="1"/>
  <c r="AC669" i="43"/>
  <c r="AC626" i="43"/>
  <c r="AC708" i="43" s="1"/>
  <c r="AC609" i="43"/>
  <c r="AC691" i="43" s="1"/>
  <c r="AC610" i="43"/>
  <c r="AC692" i="43" s="1"/>
  <c r="AC654" i="43"/>
  <c r="AC736" i="43" s="1"/>
  <c r="AC674" i="43"/>
  <c r="AC664" i="43"/>
  <c r="AC746" i="43" s="1"/>
  <c r="AC637" i="43"/>
  <c r="AC719" i="43" s="1"/>
  <c r="AC621" i="43"/>
  <c r="AC703" i="43" s="1"/>
  <c r="AC603" i="43"/>
  <c r="AC685" i="43" s="1"/>
  <c r="AC613" i="43"/>
  <c r="AC695" i="43" s="1"/>
  <c r="AC631" i="43"/>
  <c r="AC713" i="43" s="1"/>
  <c r="AC629" i="43"/>
  <c r="AC711" i="43" s="1"/>
  <c r="AC616" i="43"/>
  <c r="AC698" i="43" s="1"/>
  <c r="AC647" i="43"/>
  <c r="AC729" i="43" s="1"/>
  <c r="AC617" i="43"/>
  <c r="AC699" i="43" s="1"/>
  <c r="AC638" i="43"/>
  <c r="AC720" i="43" s="1"/>
  <c r="AC661" i="43"/>
  <c r="AC743" i="43" s="1"/>
  <c r="AC634" i="43"/>
  <c r="AC716" i="43" s="1"/>
  <c r="AC641" i="43"/>
  <c r="AC723" i="43" s="1"/>
  <c r="AC635" i="43"/>
  <c r="AC717" i="43" s="1"/>
  <c r="AC601" i="43"/>
  <c r="AC683" i="43" s="1"/>
  <c r="AC667" i="43"/>
  <c r="AC749" i="43" s="1"/>
  <c r="AC675" i="43"/>
  <c r="AC605" i="43"/>
  <c r="AC687" i="43" s="1"/>
  <c r="AC649" i="43"/>
  <c r="AC731" i="43" s="1"/>
  <c r="AC651" i="43"/>
  <c r="AC733" i="43" s="1"/>
  <c r="AC599" i="43"/>
  <c r="AC681" i="43" s="1"/>
  <c r="AC608" i="43"/>
  <c r="AC690" i="43" s="1"/>
  <c r="AC612" i="43"/>
  <c r="AC694" i="43" s="1"/>
  <c r="AC627" i="43"/>
  <c r="AC709" i="43" s="1"/>
  <c r="J669" i="43"/>
  <c r="J671" i="43"/>
  <c r="J672" i="43"/>
  <c r="J670" i="43"/>
  <c r="M677" i="43"/>
  <c r="M623" i="43"/>
  <c r="M705" i="43" s="1"/>
  <c r="M646" i="43"/>
  <c r="M728" i="43" s="1"/>
  <c r="M618" i="43"/>
  <c r="M700" i="43" s="1"/>
  <c r="M621" i="43"/>
  <c r="M703" i="43" s="1"/>
  <c r="M620" i="43"/>
  <c r="M702" i="43" s="1"/>
  <c r="M662" i="43"/>
  <c r="M744" i="43" s="1"/>
  <c r="M668" i="43"/>
  <c r="M602" i="43"/>
  <c r="M684" i="43" s="1"/>
  <c r="M600" i="43"/>
  <c r="M682" i="43" s="1"/>
  <c r="M610" i="43"/>
  <c r="M692" i="43" s="1"/>
  <c r="M660" i="43"/>
  <c r="M742" i="43" s="1"/>
  <c r="M643" i="43"/>
  <c r="M725" i="43" s="1"/>
  <c r="M654" i="43"/>
  <c r="M736" i="43" s="1"/>
  <c r="M637" i="43"/>
  <c r="M719" i="43" s="1"/>
  <c r="M603" i="43"/>
  <c r="M685" i="43" s="1"/>
  <c r="M661" i="43"/>
  <c r="M743" i="43" s="1"/>
  <c r="M639" i="43"/>
  <c r="M721" i="43" s="1"/>
  <c r="M656" i="43"/>
  <c r="M738" i="43" s="1"/>
  <c r="M641" i="43"/>
  <c r="M723" i="43" s="1"/>
  <c r="M626" i="43"/>
  <c r="M708" i="43" s="1"/>
  <c r="M649" i="43"/>
  <c r="M731" i="43" s="1"/>
  <c r="M622" i="43"/>
  <c r="M704" i="43" s="1"/>
  <c r="M666" i="43"/>
  <c r="M748" i="43" s="1"/>
  <c r="M645" i="43"/>
  <c r="M727" i="43" s="1"/>
  <c r="M608" i="43"/>
  <c r="M690" i="43" s="1"/>
  <c r="M605" i="43"/>
  <c r="M687" i="43" s="1"/>
  <c r="M604" i="43"/>
  <c r="M686" i="43" s="1"/>
  <c r="M671" i="43"/>
  <c r="M664" i="43"/>
  <c r="M746" i="43" s="1"/>
  <c r="M659" i="43"/>
  <c r="M741" i="43" s="1"/>
  <c r="M636" i="43"/>
  <c r="M718" i="43" s="1"/>
  <c r="M601" i="43"/>
  <c r="M683" i="43" s="1"/>
  <c r="M658" i="43"/>
  <c r="M740" i="43" s="1"/>
  <c r="M652" i="43"/>
  <c r="M734" i="43" s="1"/>
  <c r="M648" i="43"/>
  <c r="M730" i="43" s="1"/>
  <c r="M644" i="43"/>
  <c r="M726" i="43" s="1"/>
  <c r="M655" i="43"/>
  <c r="M737" i="43" s="1"/>
  <c r="M667" i="43"/>
  <c r="M749" i="43" s="1"/>
  <c r="M615" i="43"/>
  <c r="M697" i="43" s="1"/>
  <c r="M624" i="43"/>
  <c r="M706" i="43" s="1"/>
  <c r="M617" i="43"/>
  <c r="M699" i="43" s="1"/>
  <c r="M627" i="43"/>
  <c r="M709" i="43" s="1"/>
  <c r="M665" i="43"/>
  <c r="M747" i="43" s="1"/>
  <c r="M606" i="43"/>
  <c r="M688" i="43" s="1"/>
  <c r="M633" i="43"/>
  <c r="M715" i="43" s="1"/>
  <c r="M629" i="43"/>
  <c r="M711" i="43" s="1"/>
  <c r="M614" i="43"/>
  <c r="M696" i="43" s="1"/>
  <c r="M635" i="43"/>
  <c r="M717" i="43" s="1"/>
  <c r="M653" i="43"/>
  <c r="M735" i="43" s="1"/>
  <c r="M676" i="43"/>
  <c r="M674" i="43"/>
  <c r="M631" i="43"/>
  <c r="M713" i="43" s="1"/>
  <c r="M630" i="43"/>
  <c r="M712" i="43" s="1"/>
  <c r="M670" i="43"/>
  <c r="M669" i="43"/>
  <c r="M619" i="43"/>
  <c r="M701" i="43" s="1"/>
  <c r="M613" i="43"/>
  <c r="M695" i="43" s="1"/>
  <c r="M607" i="43"/>
  <c r="M689" i="43" s="1"/>
  <c r="M632" i="43"/>
  <c r="M714" i="43" s="1"/>
  <c r="M640" i="43"/>
  <c r="M722" i="43" s="1"/>
  <c r="M663" i="43"/>
  <c r="M745" i="43" s="1"/>
  <c r="M625" i="43"/>
  <c r="M707" i="43" s="1"/>
  <c r="M642" i="43"/>
  <c r="M724" i="43" s="1"/>
  <c r="M673" i="43"/>
  <c r="M638" i="43"/>
  <c r="M720" i="43" s="1"/>
  <c r="M599" i="43"/>
  <c r="M681" i="43" s="1"/>
  <c r="M616" i="43"/>
  <c r="M698" i="43" s="1"/>
  <c r="M612" i="43"/>
  <c r="M694" i="43" s="1"/>
  <c r="M611" i="43"/>
  <c r="M693" i="43" s="1"/>
  <c r="M647" i="43"/>
  <c r="M729" i="43" s="1"/>
  <c r="M651" i="43"/>
  <c r="M733" i="43" s="1"/>
  <c r="M657" i="43"/>
  <c r="M739" i="43" s="1"/>
  <c r="M672" i="43"/>
  <c r="M650" i="43"/>
  <c r="M732" i="43" s="1"/>
  <c r="M609" i="43"/>
  <c r="M691" i="43" s="1"/>
  <c r="M628" i="43"/>
  <c r="M710" i="43" s="1"/>
  <c r="M675" i="43"/>
  <c r="M634" i="43"/>
  <c r="M716" i="43" s="1"/>
  <c r="L669" i="43"/>
  <c r="L672" i="43"/>
  <c r="L670" i="43"/>
  <c r="L671" i="43"/>
  <c r="AE677" i="43"/>
  <c r="AE646" i="43"/>
  <c r="AE728" i="43" s="1"/>
  <c r="AE604" i="43"/>
  <c r="AE686" i="43" s="1"/>
  <c r="AE624" i="43"/>
  <c r="AE706" i="43" s="1"/>
  <c r="AE623" i="43"/>
  <c r="AE705" i="43" s="1"/>
  <c r="AE621" i="43"/>
  <c r="AE703" i="43" s="1"/>
  <c r="AE640" i="43"/>
  <c r="AE722" i="43" s="1"/>
  <c r="AE652" i="43"/>
  <c r="AE734" i="43" s="1"/>
  <c r="AE609" i="43"/>
  <c r="AE691" i="43" s="1"/>
  <c r="AE650" i="43"/>
  <c r="AE732" i="43" s="1"/>
  <c r="AE603" i="43"/>
  <c r="AE685" i="43" s="1"/>
  <c r="AE647" i="43"/>
  <c r="AE729" i="43" s="1"/>
  <c r="AE643" i="43"/>
  <c r="AE725" i="43" s="1"/>
  <c r="AE662" i="43"/>
  <c r="AE744" i="43" s="1"/>
  <c r="AE611" i="43"/>
  <c r="AE693" i="43" s="1"/>
  <c r="AE675" i="43"/>
  <c r="AE608" i="43"/>
  <c r="AE690" i="43" s="1"/>
  <c r="AE657" i="43"/>
  <c r="AE739" i="43" s="1"/>
  <c r="AE641" i="43"/>
  <c r="AE723" i="43" s="1"/>
  <c r="AE629" i="43"/>
  <c r="AE711" i="43" s="1"/>
  <c r="AE617" i="43"/>
  <c r="AE699" i="43" s="1"/>
  <c r="AE648" i="43"/>
  <c r="AE730" i="43" s="1"/>
  <c r="AE658" i="43"/>
  <c r="AE740" i="43" s="1"/>
  <c r="AE656" i="43"/>
  <c r="AE738" i="43" s="1"/>
  <c r="AE600" i="43"/>
  <c r="AE682" i="43" s="1"/>
  <c r="AE615" i="43"/>
  <c r="AE697" i="43" s="1"/>
  <c r="AE660" i="43"/>
  <c r="AE742" i="43" s="1"/>
  <c r="AE631" i="43"/>
  <c r="AE713" i="43" s="1"/>
  <c r="AE628" i="43"/>
  <c r="AE710" i="43" s="1"/>
  <c r="AE633" i="43"/>
  <c r="AE715" i="43" s="1"/>
  <c r="AE663" i="43"/>
  <c r="AE745" i="43" s="1"/>
  <c r="AE613" i="43"/>
  <c r="AE695" i="43" s="1"/>
  <c r="AE616" i="43"/>
  <c r="AE698" i="43" s="1"/>
  <c r="AE674" i="43"/>
  <c r="AE620" i="43"/>
  <c r="AE702" i="43" s="1"/>
  <c r="AE610" i="43"/>
  <c r="AE692" i="43" s="1"/>
  <c r="AE635" i="43"/>
  <c r="AE717" i="43" s="1"/>
  <c r="AE645" i="43"/>
  <c r="AE727" i="43" s="1"/>
  <c r="AE670" i="43"/>
  <c r="AE630" i="43"/>
  <c r="AE712" i="43" s="1"/>
  <c r="AE614" i="43"/>
  <c r="AE696" i="43" s="1"/>
  <c r="AE599" i="43"/>
  <c r="AE681" i="43" s="1"/>
  <c r="AE668" i="43"/>
  <c r="AE637" i="43"/>
  <c r="AE719" i="43" s="1"/>
  <c r="AE664" i="43"/>
  <c r="AE746" i="43" s="1"/>
  <c r="AE625" i="43"/>
  <c r="AE707" i="43" s="1"/>
  <c r="AE602" i="43"/>
  <c r="AE684" i="43" s="1"/>
  <c r="AE669" i="43"/>
  <c r="AE667" i="43"/>
  <c r="AE749" i="43" s="1"/>
  <c r="AE653" i="43"/>
  <c r="AE735" i="43" s="1"/>
  <c r="AE665" i="43"/>
  <c r="AE747" i="43" s="1"/>
  <c r="AE655" i="43"/>
  <c r="AE737" i="43" s="1"/>
  <c r="AE605" i="43"/>
  <c r="AE687" i="43" s="1"/>
  <c r="AE607" i="43"/>
  <c r="AE689" i="43" s="1"/>
  <c r="AE676" i="43"/>
  <c r="AE638" i="43"/>
  <c r="AE720" i="43" s="1"/>
  <c r="AE619" i="43"/>
  <c r="AE701" i="43" s="1"/>
  <c r="AE601" i="43"/>
  <c r="AE683" i="43" s="1"/>
  <c r="AE626" i="43"/>
  <c r="AE708" i="43" s="1"/>
  <c r="AE622" i="43"/>
  <c r="AE704" i="43" s="1"/>
  <c r="AE606" i="43"/>
  <c r="AE688" i="43" s="1"/>
  <c r="AE672" i="43"/>
  <c r="AE639" i="43"/>
  <c r="AE721" i="43" s="1"/>
  <c r="AE618" i="43"/>
  <c r="AE700" i="43" s="1"/>
  <c r="AE642" i="43"/>
  <c r="AE724" i="43" s="1"/>
  <c r="AE661" i="43"/>
  <c r="AE743" i="43" s="1"/>
  <c r="AE666" i="43"/>
  <c r="AE748" i="43" s="1"/>
  <c r="AE632" i="43"/>
  <c r="AE714" i="43" s="1"/>
  <c r="AE644" i="43"/>
  <c r="AE726" i="43" s="1"/>
  <c r="AE651" i="43"/>
  <c r="AE733" i="43" s="1"/>
  <c r="AE612" i="43"/>
  <c r="AE694" i="43" s="1"/>
  <c r="AE659" i="43"/>
  <c r="AE741" i="43" s="1"/>
  <c r="AE649" i="43"/>
  <c r="AE731" i="43" s="1"/>
  <c r="AE673" i="43"/>
  <c r="AE671" i="43"/>
  <c r="AE634" i="43"/>
  <c r="AE716" i="43" s="1"/>
  <c r="AE627" i="43"/>
  <c r="AE709" i="43" s="1"/>
  <c r="AE654" i="43"/>
  <c r="AE736" i="43" s="1"/>
  <c r="AE636" i="43"/>
  <c r="AE718" i="43" s="1"/>
  <c r="W677" i="43"/>
  <c r="W649" i="43"/>
  <c r="W731" i="43" s="1"/>
  <c r="W624" i="43"/>
  <c r="W706" i="43" s="1"/>
  <c r="W642" i="43"/>
  <c r="W724" i="43" s="1"/>
  <c r="W668" i="43"/>
  <c r="W617" i="43"/>
  <c r="W699" i="43" s="1"/>
  <c r="W648" i="43"/>
  <c r="W730" i="43" s="1"/>
  <c r="W604" i="43"/>
  <c r="W686" i="43" s="1"/>
  <c r="W615" i="43"/>
  <c r="W697" i="43" s="1"/>
  <c r="W632" i="43"/>
  <c r="W714" i="43" s="1"/>
  <c r="W634" i="43"/>
  <c r="W716" i="43" s="1"/>
  <c r="W676" i="43"/>
  <c r="W638" i="43"/>
  <c r="W720" i="43" s="1"/>
  <c r="W608" i="43"/>
  <c r="W690" i="43" s="1"/>
  <c r="W667" i="43"/>
  <c r="W749" i="43" s="1"/>
  <c r="W621" i="43"/>
  <c r="W703" i="43" s="1"/>
  <c r="W619" i="43"/>
  <c r="W701" i="43" s="1"/>
  <c r="W613" i="43"/>
  <c r="W695" i="43" s="1"/>
  <c r="W674" i="43"/>
  <c r="W633" i="43"/>
  <c r="W715" i="43" s="1"/>
  <c r="W616" i="43"/>
  <c r="W698" i="43" s="1"/>
  <c r="W635" i="43"/>
  <c r="W607" i="43"/>
  <c r="W689" i="43" s="1"/>
  <c r="W628" i="43"/>
  <c r="W710" i="43" s="1"/>
  <c r="W662" i="43"/>
  <c r="W744" i="43" s="1"/>
  <c r="W645" i="43"/>
  <c r="W727" i="43" s="1"/>
  <c r="W610" i="43"/>
  <c r="W692" i="43" s="1"/>
  <c r="W640" i="43"/>
  <c r="W722" i="43" s="1"/>
  <c r="W675" i="43"/>
  <c r="W664" i="43"/>
  <c r="W746" i="43" s="1"/>
  <c r="W670" i="43"/>
  <c r="W658" i="43"/>
  <c r="W740" i="43" s="1"/>
  <c r="W630" i="43"/>
  <c r="W712" i="43" s="1"/>
  <c r="W601" i="43"/>
  <c r="W683" i="43" s="1"/>
  <c r="W655" i="43"/>
  <c r="W737" i="43" s="1"/>
  <c r="W666" i="43"/>
  <c r="W748" i="43" s="1"/>
  <c r="W673" i="43"/>
  <c r="W620" i="43"/>
  <c r="W702" i="43" s="1"/>
  <c r="W600" i="43"/>
  <c r="W682" i="43" s="1"/>
  <c r="W599" i="43"/>
  <c r="W681" i="43" s="1"/>
  <c r="W614" i="43"/>
  <c r="W696" i="43" s="1"/>
  <c r="W612" i="43"/>
  <c r="W694" i="43" s="1"/>
  <c r="W669" i="43"/>
  <c r="W606" i="43"/>
  <c r="W688" i="43" s="1"/>
  <c r="W605" i="43"/>
  <c r="W687" i="43" s="1"/>
  <c r="W659" i="43"/>
  <c r="W741" i="43" s="1"/>
  <c r="W653" i="43"/>
  <c r="W735" i="43" s="1"/>
  <c r="W639" i="43"/>
  <c r="W721" i="43" s="1"/>
  <c r="W602" i="43"/>
  <c r="W684" i="43" s="1"/>
  <c r="W618" i="43"/>
  <c r="W700" i="43" s="1"/>
  <c r="W625" i="43"/>
  <c r="W707" i="43" s="1"/>
  <c r="W656" i="43"/>
  <c r="W738" i="43" s="1"/>
  <c r="W660" i="43"/>
  <c r="W742" i="43" s="1"/>
  <c r="W627" i="43"/>
  <c r="W709" i="43" s="1"/>
  <c r="W663" i="43"/>
  <c r="W745" i="43" s="1"/>
  <c r="W637" i="43"/>
  <c r="W719" i="43" s="1"/>
  <c r="W641" i="43"/>
  <c r="W723" i="43" s="1"/>
  <c r="W646" i="43"/>
  <c r="W728" i="43" s="1"/>
  <c r="W651" i="43"/>
  <c r="W733" i="43" s="1"/>
  <c r="W643" i="43"/>
  <c r="W725" i="43" s="1"/>
  <c r="W661" i="43"/>
  <c r="W743" i="43" s="1"/>
  <c r="W611" i="43"/>
  <c r="W693" i="43" s="1"/>
  <c r="W654" i="43"/>
  <c r="W736" i="43" s="1"/>
  <c r="W603" i="43"/>
  <c r="W685" i="43" s="1"/>
  <c r="W644" i="43"/>
  <c r="W726" i="43" s="1"/>
  <c r="W626" i="43"/>
  <c r="W708" i="43" s="1"/>
  <c r="W665" i="43"/>
  <c r="W747" i="43" s="1"/>
  <c r="W629" i="43"/>
  <c r="W711" i="43" s="1"/>
  <c r="W672" i="43"/>
  <c r="W636" i="43"/>
  <c r="W718" i="43" s="1"/>
  <c r="W652" i="43"/>
  <c r="W734" i="43" s="1"/>
  <c r="W609" i="43"/>
  <c r="W691" i="43" s="1"/>
  <c r="W631" i="43"/>
  <c r="W713" i="43" s="1"/>
  <c r="W623" i="43"/>
  <c r="W705" i="43" s="1"/>
  <c r="W671" i="43"/>
  <c r="W622" i="43"/>
  <c r="W704" i="43" s="1"/>
  <c r="W657" i="43"/>
  <c r="W739" i="43" s="1"/>
  <c r="W650" i="43"/>
  <c r="W732" i="43" s="1"/>
  <c r="W647" i="43"/>
  <c r="W729" i="43" s="1"/>
  <c r="AA677" i="43"/>
  <c r="AA609" i="43"/>
  <c r="AA691" i="43" s="1"/>
  <c r="AA628" i="43"/>
  <c r="AA710" i="43" s="1"/>
  <c r="AA632" i="43"/>
  <c r="AA714" i="43" s="1"/>
  <c r="AA651" i="43"/>
  <c r="AA733" i="43" s="1"/>
  <c r="AA603" i="43"/>
  <c r="AA685" i="43" s="1"/>
  <c r="AA610" i="43"/>
  <c r="AA692" i="43" s="1"/>
  <c r="AA643" i="43"/>
  <c r="AA725" i="43" s="1"/>
  <c r="AA601" i="43"/>
  <c r="AA683" i="43" s="1"/>
  <c r="AA625" i="43"/>
  <c r="AA707" i="43" s="1"/>
  <c r="AA668" i="43"/>
  <c r="AA641" i="43"/>
  <c r="AA723" i="43" s="1"/>
  <c r="AA620" i="43"/>
  <c r="AA702" i="43" s="1"/>
  <c r="AA676" i="43"/>
  <c r="AA634" i="43"/>
  <c r="AA716" i="43" s="1"/>
  <c r="AA639" i="43"/>
  <c r="AA721" i="43" s="1"/>
  <c r="AA646" i="43"/>
  <c r="AA728" i="43" s="1"/>
  <c r="AA649" i="43"/>
  <c r="AA731" i="43" s="1"/>
  <c r="AA605" i="43"/>
  <c r="AA687" i="43" s="1"/>
  <c r="AA600" i="43"/>
  <c r="AA682" i="43" s="1"/>
  <c r="AA656" i="43"/>
  <c r="AA738" i="43" s="1"/>
  <c r="AA613" i="43"/>
  <c r="AA695" i="43" s="1"/>
  <c r="AA623" i="43"/>
  <c r="AA705" i="43" s="1"/>
  <c r="AA630" i="43"/>
  <c r="AA712" i="43" s="1"/>
  <c r="AA670" i="43"/>
  <c r="AA650" i="43"/>
  <c r="AA732" i="43" s="1"/>
  <c r="AA627" i="43"/>
  <c r="AA709" i="43" s="1"/>
  <c r="AA606" i="43"/>
  <c r="AA688" i="43" s="1"/>
  <c r="AA671" i="43"/>
  <c r="AA657" i="43"/>
  <c r="AA739" i="43" s="1"/>
  <c r="AA659" i="43"/>
  <c r="AA741" i="43" s="1"/>
  <c r="AA664" i="43"/>
  <c r="AA746" i="43" s="1"/>
  <c r="AA666" i="43"/>
  <c r="AA748" i="43" s="1"/>
  <c r="AA616" i="43"/>
  <c r="AA698" i="43" s="1"/>
  <c r="AA631" i="43"/>
  <c r="AA713" i="43" s="1"/>
  <c r="AA644" i="43"/>
  <c r="AA726" i="43" s="1"/>
  <c r="AA675" i="43"/>
  <c r="AA667" i="43"/>
  <c r="AA749" i="43" s="1"/>
  <c r="AA652" i="43"/>
  <c r="AA734" i="43" s="1"/>
  <c r="AA621" i="43"/>
  <c r="AA703" i="43" s="1"/>
  <c r="AA612" i="43"/>
  <c r="AA694" i="43" s="1"/>
  <c r="AA655" i="43"/>
  <c r="AA737" i="43" s="1"/>
  <c r="AA645" i="43"/>
  <c r="AA727" i="43" s="1"/>
  <c r="AA658" i="43"/>
  <c r="AA740" i="43" s="1"/>
  <c r="AA619" i="43"/>
  <c r="AA701" i="43" s="1"/>
  <c r="AA660" i="43"/>
  <c r="AA742" i="43" s="1"/>
  <c r="AA642" i="43"/>
  <c r="AA724" i="43" s="1"/>
  <c r="AA635" i="43"/>
  <c r="AA717" i="43" s="1"/>
  <c r="AA637" i="43"/>
  <c r="AA719" i="43" s="1"/>
  <c r="AA672" i="43"/>
  <c r="AA615" i="43"/>
  <c r="AA697" i="43" s="1"/>
  <c r="AA624" i="43"/>
  <c r="AA706" i="43" s="1"/>
  <c r="AA602" i="43"/>
  <c r="AA684" i="43" s="1"/>
  <c r="AA611" i="43"/>
  <c r="AA693" i="43" s="1"/>
  <c r="AA648" i="43"/>
  <c r="AA730" i="43" s="1"/>
  <c r="AA674" i="43"/>
  <c r="AA638" i="43"/>
  <c r="AA720" i="43" s="1"/>
  <c r="AA647" i="43"/>
  <c r="AA729" i="43" s="1"/>
  <c r="AA618" i="43"/>
  <c r="AA700" i="43" s="1"/>
  <c r="AA626" i="43"/>
  <c r="AA708" i="43" s="1"/>
  <c r="AA665" i="43"/>
  <c r="AA747" i="43" s="1"/>
  <c r="AA663" i="43"/>
  <c r="AA745" i="43" s="1"/>
  <c r="AA599" i="43"/>
  <c r="AA681" i="43" s="1"/>
  <c r="AA608" i="43"/>
  <c r="AA690" i="43" s="1"/>
  <c r="AA604" i="43"/>
  <c r="AA686" i="43" s="1"/>
  <c r="AA629" i="43"/>
  <c r="AA711" i="43" s="1"/>
  <c r="AA633" i="43"/>
  <c r="AA715" i="43" s="1"/>
  <c r="AA636" i="43"/>
  <c r="AA718" i="43" s="1"/>
  <c r="AA607" i="43"/>
  <c r="AA689" i="43" s="1"/>
  <c r="AA617" i="43"/>
  <c r="AA699" i="43" s="1"/>
  <c r="AA622" i="43"/>
  <c r="AA704" i="43" s="1"/>
  <c r="AA614" i="43"/>
  <c r="AA696" i="43" s="1"/>
  <c r="AA662" i="43"/>
  <c r="AA744" i="43" s="1"/>
  <c r="AA661" i="43"/>
  <c r="AA743" i="43" s="1"/>
  <c r="AA673" i="43"/>
  <c r="AA654" i="43"/>
  <c r="AA736" i="43" s="1"/>
  <c r="AA669" i="43"/>
  <c r="AA640" i="43"/>
  <c r="AA722" i="43" s="1"/>
  <c r="AA653" i="43"/>
  <c r="AA735" i="43" s="1"/>
  <c r="N677" i="43"/>
  <c r="N653" i="43"/>
  <c r="N735" i="43" s="1"/>
  <c r="N607" i="43"/>
  <c r="N689" i="43" s="1"/>
  <c r="N602" i="43"/>
  <c r="N684" i="43" s="1"/>
  <c r="N637" i="43"/>
  <c r="N719" i="43" s="1"/>
  <c r="N652" i="43"/>
  <c r="N734" i="43" s="1"/>
  <c r="N672" i="43"/>
  <c r="N644" i="43"/>
  <c r="N726" i="43" s="1"/>
  <c r="N643" i="43"/>
  <c r="N725" i="43" s="1"/>
  <c r="N659" i="43"/>
  <c r="N741" i="43" s="1"/>
  <c r="N611" i="43"/>
  <c r="N693" i="43" s="1"/>
  <c r="N622" i="43"/>
  <c r="N704" i="43" s="1"/>
  <c r="N667" i="43"/>
  <c r="N749" i="43" s="1"/>
  <c r="N664" i="43"/>
  <c r="N746" i="43" s="1"/>
  <c r="N663" i="43"/>
  <c r="N745" i="43" s="1"/>
  <c r="N646" i="43"/>
  <c r="N728" i="43" s="1"/>
  <c r="N606" i="43"/>
  <c r="N688" i="43" s="1"/>
  <c r="N608" i="43"/>
  <c r="N690" i="43" s="1"/>
  <c r="N616" i="43"/>
  <c r="N698" i="43" s="1"/>
  <c r="N665" i="43"/>
  <c r="N747" i="43" s="1"/>
  <c r="N648" i="43"/>
  <c r="N730" i="43" s="1"/>
  <c r="N645" i="43"/>
  <c r="N727" i="43" s="1"/>
  <c r="N649" i="43"/>
  <c r="N731" i="43" s="1"/>
  <c r="N610" i="43"/>
  <c r="N692" i="43" s="1"/>
  <c r="N669" i="43"/>
  <c r="N641" i="43"/>
  <c r="N723" i="43" s="1"/>
  <c r="N634" i="43"/>
  <c r="N716" i="43" s="1"/>
  <c r="N639" i="43"/>
  <c r="N721" i="43" s="1"/>
  <c r="N627" i="43"/>
  <c r="N709" i="43" s="1"/>
  <c r="N601" i="43"/>
  <c r="N683" i="43" s="1"/>
  <c r="N666" i="43"/>
  <c r="N748" i="43" s="1"/>
  <c r="N614" i="43"/>
  <c r="N696" i="43" s="1"/>
  <c r="N612" i="43"/>
  <c r="N694" i="43" s="1"/>
  <c r="N603" i="43"/>
  <c r="N685" i="43" s="1"/>
  <c r="N671" i="43"/>
  <c r="N661" i="43"/>
  <c r="N743" i="43" s="1"/>
  <c r="N631" i="43"/>
  <c r="N713" i="43" s="1"/>
  <c r="N650" i="43"/>
  <c r="N732" i="43" s="1"/>
  <c r="N605" i="43"/>
  <c r="N687" i="43" s="1"/>
  <c r="N621" i="43"/>
  <c r="N703" i="43" s="1"/>
  <c r="N613" i="43"/>
  <c r="N695" i="43" s="1"/>
  <c r="N632" i="43"/>
  <c r="N714" i="43" s="1"/>
  <c r="N642" i="43"/>
  <c r="N724" i="43" s="1"/>
  <c r="N636" i="43"/>
  <c r="N718" i="43" s="1"/>
  <c r="N676" i="43"/>
  <c r="N640" i="43"/>
  <c r="N722" i="43" s="1"/>
  <c r="N620" i="43"/>
  <c r="N702" i="43" s="1"/>
  <c r="N654" i="43"/>
  <c r="N736" i="43" s="1"/>
  <c r="N662" i="43"/>
  <c r="N744" i="43" s="1"/>
  <c r="N638" i="43"/>
  <c r="N720" i="43" s="1"/>
  <c r="N647" i="43"/>
  <c r="N729" i="43" s="1"/>
  <c r="N635" i="43"/>
  <c r="N717" i="43" s="1"/>
  <c r="N673" i="43"/>
  <c r="N630" i="43"/>
  <c r="N712" i="43" s="1"/>
  <c r="N633" i="43"/>
  <c r="N715" i="43" s="1"/>
  <c r="N599" i="43"/>
  <c r="N681" i="43" s="1"/>
  <c r="N600" i="43"/>
  <c r="N682" i="43" s="1"/>
  <c r="N604" i="43"/>
  <c r="N686" i="43" s="1"/>
  <c r="N655" i="43"/>
  <c r="N737" i="43" s="1"/>
  <c r="N624" i="43"/>
  <c r="N706" i="43" s="1"/>
  <c r="N609" i="43"/>
  <c r="N691" i="43" s="1"/>
  <c r="N617" i="43"/>
  <c r="N699" i="43" s="1"/>
  <c r="N629" i="43"/>
  <c r="N711" i="43" s="1"/>
  <c r="N660" i="43"/>
  <c r="N742" i="43" s="1"/>
  <c r="N625" i="43"/>
  <c r="N707" i="43" s="1"/>
  <c r="N658" i="43"/>
  <c r="N740" i="43" s="1"/>
  <c r="N668" i="43"/>
  <c r="N619" i="43"/>
  <c r="N701" i="43" s="1"/>
  <c r="N657" i="43"/>
  <c r="N739" i="43" s="1"/>
  <c r="N675" i="43"/>
  <c r="N651" i="43"/>
  <c r="N733" i="43" s="1"/>
  <c r="N615" i="43"/>
  <c r="N697" i="43" s="1"/>
  <c r="N674" i="43"/>
  <c r="N670" i="43"/>
  <c r="N626" i="43"/>
  <c r="N708" i="43" s="1"/>
  <c r="N656" i="43"/>
  <c r="N738" i="43" s="1"/>
  <c r="N628" i="43"/>
  <c r="N710" i="43" s="1"/>
  <c r="N623" i="43"/>
  <c r="N705" i="43" s="1"/>
  <c r="N618" i="43"/>
  <c r="N700" i="43" s="1"/>
  <c r="H672" i="43"/>
  <c r="H669" i="43"/>
  <c r="H670" i="43"/>
  <c r="H671" i="43"/>
  <c r="AF677" i="43"/>
  <c r="AF606" i="43"/>
  <c r="AF688" i="43" s="1"/>
  <c r="AF611" i="43"/>
  <c r="AF693" i="43" s="1"/>
  <c r="AF617" i="43"/>
  <c r="AF699" i="43" s="1"/>
  <c r="AF639" i="43"/>
  <c r="AF721" i="43" s="1"/>
  <c r="AF640" i="43"/>
  <c r="AF722" i="43" s="1"/>
  <c r="AF660" i="43"/>
  <c r="AF742" i="43" s="1"/>
  <c r="AF618" i="43"/>
  <c r="AF700" i="43" s="1"/>
  <c r="AF608" i="43"/>
  <c r="AF690" i="43" s="1"/>
  <c r="AF637" i="43"/>
  <c r="AF719" i="43" s="1"/>
  <c r="AF622" i="43"/>
  <c r="AF704" i="43" s="1"/>
  <c r="AF661" i="43"/>
  <c r="AF743" i="43" s="1"/>
  <c r="AF662" i="43"/>
  <c r="AF744" i="43" s="1"/>
  <c r="AF636" i="43"/>
  <c r="AF718" i="43" s="1"/>
  <c r="AF648" i="43"/>
  <c r="AF730" i="43" s="1"/>
  <c r="AF665" i="43"/>
  <c r="AF747" i="43" s="1"/>
  <c r="AF620" i="43"/>
  <c r="AF702" i="43" s="1"/>
  <c r="AF672" i="43"/>
  <c r="AF655" i="43"/>
  <c r="AF737" i="43" s="1"/>
  <c r="AF635" i="43"/>
  <c r="AF717" i="43" s="1"/>
  <c r="AF657" i="43"/>
  <c r="AF739" i="43" s="1"/>
  <c r="AF605" i="43"/>
  <c r="AF687" i="43" s="1"/>
  <c r="AF669" i="43"/>
  <c r="AF627" i="43"/>
  <c r="AF709" i="43" s="1"/>
  <c r="AF659" i="43"/>
  <c r="AF741" i="43" s="1"/>
  <c r="AF626" i="43"/>
  <c r="AF708" i="43" s="1"/>
  <c r="AF654" i="43"/>
  <c r="AF736" i="43" s="1"/>
  <c r="AF652" i="43"/>
  <c r="AF734" i="43" s="1"/>
  <c r="AF633" i="43"/>
  <c r="AF715" i="43" s="1"/>
  <c r="AF674" i="43"/>
  <c r="AF628" i="43"/>
  <c r="AF710" i="43" s="1"/>
  <c r="AF629" i="43"/>
  <c r="AF711" i="43" s="1"/>
  <c r="AF613" i="43"/>
  <c r="AF695" i="43" s="1"/>
  <c r="AF614" i="43"/>
  <c r="AF696" i="43" s="1"/>
  <c r="AF630" i="43"/>
  <c r="AF712" i="43" s="1"/>
  <c r="AF615" i="43"/>
  <c r="AF697" i="43" s="1"/>
  <c r="AF664" i="43"/>
  <c r="AF746" i="43" s="1"/>
  <c r="AF651" i="43"/>
  <c r="AF733" i="43" s="1"/>
  <c r="AF645" i="43"/>
  <c r="AF727" i="43" s="1"/>
  <c r="AF642" i="43"/>
  <c r="AF724" i="43" s="1"/>
  <c r="AF663" i="43"/>
  <c r="AF745" i="43" s="1"/>
  <c r="AF619" i="43"/>
  <c r="AF701" i="43" s="1"/>
  <c r="AF653" i="43"/>
  <c r="AF735" i="43" s="1"/>
  <c r="AF625" i="43"/>
  <c r="AF707" i="43" s="1"/>
  <c r="AF604" i="43"/>
  <c r="AF686" i="43" s="1"/>
  <c r="AF675" i="43"/>
  <c r="AF644" i="43"/>
  <c r="AF726" i="43" s="1"/>
  <c r="AF616" i="43"/>
  <c r="AF698" i="43" s="1"/>
  <c r="AF600" i="43"/>
  <c r="AF682" i="43" s="1"/>
  <c r="AF623" i="43"/>
  <c r="AF705" i="43" s="1"/>
  <c r="AF658" i="43"/>
  <c r="AF740" i="43" s="1"/>
  <c r="AF634" i="43"/>
  <c r="AF716" i="43" s="1"/>
  <c r="AF609" i="43"/>
  <c r="AF691" i="43" s="1"/>
  <c r="AF676" i="43"/>
  <c r="AF667" i="43"/>
  <c r="AF749" i="43" s="1"/>
  <c r="AF649" i="43"/>
  <c r="AF731" i="43" s="1"/>
  <c r="AF603" i="43"/>
  <c r="AF685" i="43" s="1"/>
  <c r="AF646" i="43"/>
  <c r="AF728" i="43" s="1"/>
  <c r="AF632" i="43"/>
  <c r="AF714" i="43" s="1"/>
  <c r="AF621" i="43"/>
  <c r="AF703" i="43" s="1"/>
  <c r="AF673" i="43"/>
  <c r="AF599" i="43"/>
  <c r="AF681" i="43" s="1"/>
  <c r="AF607" i="43"/>
  <c r="AF689" i="43" s="1"/>
  <c r="AF647" i="43"/>
  <c r="AF729" i="43" s="1"/>
  <c r="AF671" i="43"/>
  <c r="AF641" i="43"/>
  <c r="AF723" i="43" s="1"/>
  <c r="AF601" i="43"/>
  <c r="AF683" i="43" s="1"/>
  <c r="AF638" i="43"/>
  <c r="AF720" i="43" s="1"/>
  <c r="AF643" i="43"/>
  <c r="AF725" i="43" s="1"/>
  <c r="AF670" i="43"/>
  <c r="AF631" i="43"/>
  <c r="AF713" i="43" s="1"/>
  <c r="AF668" i="43"/>
  <c r="AF602" i="43"/>
  <c r="AF684" i="43" s="1"/>
  <c r="AF610" i="43"/>
  <c r="AF692" i="43" s="1"/>
  <c r="AF624" i="43"/>
  <c r="AF706" i="43" s="1"/>
  <c r="AF666" i="43"/>
  <c r="AF748" i="43" s="1"/>
  <c r="AF656" i="43"/>
  <c r="AF738" i="43" s="1"/>
  <c r="AF650" i="43"/>
  <c r="AF732" i="43" s="1"/>
  <c r="AF612" i="43"/>
  <c r="AF694" i="43" s="1"/>
  <c r="V677" i="43"/>
  <c r="V610" i="43"/>
  <c r="V692" i="43" s="1"/>
  <c r="V643" i="43"/>
  <c r="V725" i="43" s="1"/>
  <c r="V601" i="43"/>
  <c r="V683" i="43" s="1"/>
  <c r="V600" i="43"/>
  <c r="V682" i="43" s="1"/>
  <c r="V654" i="43"/>
  <c r="V736" i="43" s="1"/>
  <c r="V652" i="43"/>
  <c r="V734" i="43" s="1"/>
  <c r="V639" i="43"/>
  <c r="V721" i="43" s="1"/>
  <c r="V651" i="43"/>
  <c r="V733" i="43" s="1"/>
  <c r="V666" i="43"/>
  <c r="V748" i="43" s="1"/>
  <c r="V608" i="43"/>
  <c r="V690" i="43" s="1"/>
  <c r="V646" i="43"/>
  <c r="V728" i="43" s="1"/>
  <c r="V648" i="43"/>
  <c r="V730" i="43" s="1"/>
  <c r="V614" i="43"/>
  <c r="V696" i="43" s="1"/>
  <c r="V609" i="43"/>
  <c r="V691" i="43" s="1"/>
  <c r="V649" i="43"/>
  <c r="V731" i="43" s="1"/>
  <c r="V626" i="43"/>
  <c r="V708" i="43" s="1"/>
  <c r="V676" i="43"/>
  <c r="V630" i="43"/>
  <c r="V712" i="43" s="1"/>
  <c r="V627" i="43"/>
  <c r="V709" i="43" s="1"/>
  <c r="V659" i="43"/>
  <c r="V741" i="43" s="1"/>
  <c r="V650" i="43"/>
  <c r="V732" i="43" s="1"/>
  <c r="V617" i="43"/>
  <c r="V699" i="43" s="1"/>
  <c r="V638" i="43"/>
  <c r="V720" i="43" s="1"/>
  <c r="V631" i="43"/>
  <c r="V713" i="43" s="1"/>
  <c r="V657" i="43"/>
  <c r="V739" i="43" s="1"/>
  <c r="V661" i="43"/>
  <c r="V743" i="43" s="1"/>
  <c r="V665" i="43"/>
  <c r="V747" i="43" s="1"/>
  <c r="V619" i="43"/>
  <c r="V701" i="43" s="1"/>
  <c r="V642" i="43"/>
  <c r="V724" i="43" s="1"/>
  <c r="V660" i="43"/>
  <c r="V742" i="43" s="1"/>
  <c r="V611" i="43"/>
  <c r="V693" i="43" s="1"/>
  <c r="V629" i="43"/>
  <c r="V711" i="43" s="1"/>
  <c r="V662" i="43"/>
  <c r="V744" i="43" s="1"/>
  <c r="V628" i="43"/>
  <c r="V710" i="43" s="1"/>
  <c r="V607" i="43"/>
  <c r="V689" i="43" s="1"/>
  <c r="V672" i="43"/>
  <c r="V637" i="43"/>
  <c r="V719" i="43" s="1"/>
  <c r="V605" i="43"/>
  <c r="V687" i="43" s="1"/>
  <c r="V644" i="43"/>
  <c r="V726" i="43" s="1"/>
  <c r="V664" i="43"/>
  <c r="V746" i="43" s="1"/>
  <c r="V671" i="43"/>
  <c r="V613" i="43"/>
  <c r="V695" i="43" s="1"/>
  <c r="V632" i="43"/>
  <c r="V714" i="43" s="1"/>
  <c r="V621" i="43"/>
  <c r="V703" i="43" s="1"/>
  <c r="V656" i="43"/>
  <c r="V738" i="43" s="1"/>
  <c r="V612" i="43"/>
  <c r="V694" i="43" s="1"/>
  <c r="V623" i="43"/>
  <c r="V705" i="43" s="1"/>
  <c r="V633" i="43"/>
  <c r="V715" i="43" s="1"/>
  <c r="V667" i="43"/>
  <c r="V749" i="43" s="1"/>
  <c r="V603" i="43"/>
  <c r="V685" i="43" s="1"/>
  <c r="V645" i="43"/>
  <c r="V727" i="43" s="1"/>
  <c r="V615" i="43"/>
  <c r="V697" i="43" s="1"/>
  <c r="V606" i="43"/>
  <c r="V688" i="43" s="1"/>
  <c r="V620" i="43"/>
  <c r="V702" i="43" s="1"/>
  <c r="V640" i="43"/>
  <c r="V722" i="43" s="1"/>
  <c r="V674" i="43"/>
  <c r="V636" i="43"/>
  <c r="V718" i="43" s="1"/>
  <c r="V673" i="43"/>
  <c r="V625" i="43"/>
  <c r="V707" i="43" s="1"/>
  <c r="V658" i="43"/>
  <c r="V740" i="43" s="1"/>
  <c r="V602" i="43"/>
  <c r="V684" i="43" s="1"/>
  <c r="V641" i="43"/>
  <c r="V723" i="43" s="1"/>
  <c r="V663" i="43"/>
  <c r="V745" i="43" s="1"/>
  <c r="V670" i="43"/>
  <c r="V624" i="43"/>
  <c r="V706" i="43" s="1"/>
  <c r="V599" i="43"/>
  <c r="V681" i="43" s="1"/>
  <c r="V669" i="43"/>
  <c r="V635" i="43"/>
  <c r="V717" i="43" s="1"/>
  <c r="V675" i="43"/>
  <c r="V655" i="43"/>
  <c r="V737" i="43" s="1"/>
  <c r="V647" i="43"/>
  <c r="V729" i="43" s="1"/>
  <c r="V616" i="43"/>
  <c r="V698" i="43" s="1"/>
  <c r="V618" i="43"/>
  <c r="V700" i="43" s="1"/>
  <c r="V653" i="43"/>
  <c r="V735" i="43" s="1"/>
  <c r="V622" i="43"/>
  <c r="V704" i="43" s="1"/>
  <c r="V604" i="43"/>
  <c r="V686" i="43" s="1"/>
  <c r="V634" i="43"/>
  <c r="V716" i="43" s="1"/>
  <c r="V668" i="43"/>
  <c r="K671" i="43"/>
  <c r="K670" i="43"/>
  <c r="K669" i="43"/>
  <c r="K672" i="43"/>
  <c r="S677" i="43"/>
  <c r="S605" i="43"/>
  <c r="S687" i="43" s="1"/>
  <c r="S660" i="43"/>
  <c r="S742" i="43" s="1"/>
  <c r="S642" i="43"/>
  <c r="S724" i="43" s="1"/>
  <c r="S652" i="43"/>
  <c r="S734" i="43" s="1"/>
  <c r="S608" i="43"/>
  <c r="S690" i="43" s="1"/>
  <c r="S640" i="43"/>
  <c r="S722" i="43" s="1"/>
  <c r="S626" i="43"/>
  <c r="S708" i="43" s="1"/>
  <c r="S631" i="43"/>
  <c r="S713" i="43" s="1"/>
  <c r="S619" i="43"/>
  <c r="S701" i="43" s="1"/>
  <c r="S658" i="43"/>
  <c r="S740" i="43" s="1"/>
  <c r="S649" i="43"/>
  <c r="S731" i="43" s="1"/>
  <c r="S667" i="43"/>
  <c r="S749" i="43" s="1"/>
  <c r="S632" i="43"/>
  <c r="S714" i="43" s="1"/>
  <c r="S670" i="43"/>
  <c r="S641" i="43"/>
  <c r="S723" i="43" s="1"/>
  <c r="S656" i="43"/>
  <c r="S738" i="43" s="1"/>
  <c r="S601" i="43"/>
  <c r="S683" i="43" s="1"/>
  <c r="S655" i="43"/>
  <c r="S737" i="43" s="1"/>
  <c r="S627" i="43"/>
  <c r="S709" i="43" s="1"/>
  <c r="S636" i="43"/>
  <c r="S718" i="43" s="1"/>
  <c r="S661" i="43"/>
  <c r="S743" i="43" s="1"/>
  <c r="S646" i="43"/>
  <c r="S728" i="43" s="1"/>
  <c r="S673" i="43"/>
  <c r="S618" i="43"/>
  <c r="S700" i="43" s="1"/>
  <c r="S621" i="43"/>
  <c r="S703" i="43" s="1"/>
  <c r="S659" i="43"/>
  <c r="S741" i="43" s="1"/>
  <c r="S620" i="43"/>
  <c r="S702" i="43" s="1"/>
  <c r="S663" i="43"/>
  <c r="S745" i="43" s="1"/>
  <c r="S612" i="43"/>
  <c r="S694" i="43" s="1"/>
  <c r="S651" i="43"/>
  <c r="S733" i="43" s="1"/>
  <c r="S623" i="43"/>
  <c r="S705" i="43" s="1"/>
  <c r="S648" i="43"/>
  <c r="S730" i="43" s="1"/>
  <c r="S610" i="43"/>
  <c r="S692" i="43" s="1"/>
  <c r="S606" i="43"/>
  <c r="S688" i="43" s="1"/>
  <c r="S664" i="43"/>
  <c r="S746" i="43" s="1"/>
  <c r="S613" i="43"/>
  <c r="S695" i="43" s="1"/>
  <c r="S616" i="43"/>
  <c r="S698" i="43" s="1"/>
  <c r="S622" i="43"/>
  <c r="S704" i="43" s="1"/>
  <c r="S666" i="43"/>
  <c r="S748" i="43" s="1"/>
  <c r="S599" i="43"/>
  <c r="S681" i="43" s="1"/>
  <c r="S602" i="43"/>
  <c r="S684" i="43" s="1"/>
  <c r="S635" i="43"/>
  <c r="S717" i="43" s="1"/>
  <c r="S671" i="43"/>
  <c r="S653" i="43"/>
  <c r="S735" i="43" s="1"/>
  <c r="S611" i="43"/>
  <c r="S693" i="43" s="1"/>
  <c r="S643" i="43"/>
  <c r="S725" i="43" s="1"/>
  <c r="S676" i="43"/>
  <c r="S603" i="43"/>
  <c r="S685" i="43" s="1"/>
  <c r="S637" i="43"/>
  <c r="S719" i="43" s="1"/>
  <c r="S614" i="43"/>
  <c r="S696" i="43" s="1"/>
  <c r="S645" i="43"/>
  <c r="S727" i="43" s="1"/>
  <c r="S628" i="43"/>
  <c r="S710" i="43" s="1"/>
  <c r="S624" i="43"/>
  <c r="S706" i="43" s="1"/>
  <c r="S630" i="43"/>
  <c r="S712" i="43" s="1"/>
  <c r="S600" i="43"/>
  <c r="S682" i="43" s="1"/>
  <c r="S650" i="43"/>
  <c r="S732" i="43" s="1"/>
  <c r="S615" i="43"/>
  <c r="S697" i="43" s="1"/>
  <c r="S657" i="43"/>
  <c r="S739" i="43" s="1"/>
  <c r="S669" i="43"/>
  <c r="S668" i="43"/>
  <c r="S639" i="43"/>
  <c r="S721" i="43" s="1"/>
  <c r="S633" i="43"/>
  <c r="S715" i="43" s="1"/>
  <c r="S675" i="43"/>
  <c r="S654" i="43"/>
  <c r="S736" i="43" s="1"/>
  <c r="S665" i="43"/>
  <c r="S747" i="43" s="1"/>
  <c r="S609" i="43"/>
  <c r="S691" i="43" s="1"/>
  <c r="S617" i="43"/>
  <c r="S699" i="43" s="1"/>
  <c r="S638" i="43"/>
  <c r="S720" i="43" s="1"/>
  <c r="S625" i="43"/>
  <c r="S707" i="43" s="1"/>
  <c r="S629" i="43"/>
  <c r="S711" i="43" s="1"/>
  <c r="S672" i="43"/>
  <c r="S634" i="43"/>
  <c r="S716" i="43" s="1"/>
  <c r="S647" i="43"/>
  <c r="S729" i="43" s="1"/>
  <c r="S644" i="43"/>
  <c r="S726" i="43" s="1"/>
  <c r="S674" i="43"/>
  <c r="S607" i="43"/>
  <c r="S689" i="43" s="1"/>
  <c r="S662" i="43"/>
  <c r="S744" i="43" s="1"/>
  <c r="S604" i="43"/>
  <c r="S686" i="43" s="1"/>
  <c r="E670" i="43"/>
  <c r="E672" i="43"/>
  <c r="E669" i="43"/>
  <c r="E671" i="43"/>
  <c r="G671" i="43"/>
  <c r="G669" i="43"/>
  <c r="G670" i="43"/>
  <c r="G672" i="43"/>
  <c r="O677" i="43"/>
  <c r="O631" i="43"/>
  <c r="O713" i="43" s="1"/>
  <c r="O629" i="43"/>
  <c r="O711" i="43" s="1"/>
  <c r="O632" i="43"/>
  <c r="O714" i="43" s="1"/>
  <c r="O620" i="43"/>
  <c r="O702" i="43" s="1"/>
  <c r="O675" i="43"/>
  <c r="O655" i="43"/>
  <c r="O737" i="43" s="1"/>
  <c r="O618" i="43"/>
  <c r="O700" i="43" s="1"/>
  <c r="O605" i="43"/>
  <c r="O687" i="43" s="1"/>
  <c r="O606" i="43"/>
  <c r="O688" i="43" s="1"/>
  <c r="O608" i="43"/>
  <c r="O690" i="43" s="1"/>
  <c r="O649" i="43"/>
  <c r="O731" i="43" s="1"/>
  <c r="O672" i="43"/>
  <c r="O640" i="43"/>
  <c r="O722" i="43" s="1"/>
  <c r="O647" i="43"/>
  <c r="O729" i="43" s="1"/>
  <c r="O660" i="43"/>
  <c r="O742" i="43" s="1"/>
  <c r="O665" i="43"/>
  <c r="O747" i="43" s="1"/>
  <c r="O654" i="43"/>
  <c r="O736" i="43" s="1"/>
  <c r="O625" i="43"/>
  <c r="O707" i="43" s="1"/>
  <c r="O673" i="43"/>
  <c r="O627" i="43"/>
  <c r="O709" i="43" s="1"/>
  <c r="O603" i="43"/>
  <c r="O685" i="43" s="1"/>
  <c r="O676" i="43"/>
  <c r="O657" i="43"/>
  <c r="O739" i="43" s="1"/>
  <c r="O602" i="43"/>
  <c r="O684" i="43" s="1"/>
  <c r="O600" i="43"/>
  <c r="O682" i="43" s="1"/>
  <c r="O622" i="43"/>
  <c r="O704" i="43" s="1"/>
  <c r="O638" i="43"/>
  <c r="O720" i="43" s="1"/>
  <c r="O653" i="43"/>
  <c r="O735" i="43" s="1"/>
  <c r="O611" i="43"/>
  <c r="O693" i="43" s="1"/>
  <c r="O628" i="43"/>
  <c r="O710" i="43" s="1"/>
  <c r="O613" i="43"/>
  <c r="O695" i="43" s="1"/>
  <c r="O619" i="43"/>
  <c r="O701" i="43" s="1"/>
  <c r="O617" i="43"/>
  <c r="O699" i="43" s="1"/>
  <c r="O641" i="43"/>
  <c r="O723" i="43" s="1"/>
  <c r="O626" i="43"/>
  <c r="O708" i="43" s="1"/>
  <c r="O633" i="43"/>
  <c r="O715" i="43" s="1"/>
  <c r="O615" i="43"/>
  <c r="O697" i="43" s="1"/>
  <c r="O663" i="43"/>
  <c r="O745" i="43" s="1"/>
  <c r="O666" i="43"/>
  <c r="O748" i="43" s="1"/>
  <c r="O661" i="43"/>
  <c r="O743" i="43" s="1"/>
  <c r="O609" i="43"/>
  <c r="O691" i="43" s="1"/>
  <c r="O630" i="43"/>
  <c r="O712" i="43" s="1"/>
  <c r="O656" i="43"/>
  <c r="O738" i="43" s="1"/>
  <c r="O648" i="43"/>
  <c r="O730" i="43" s="1"/>
  <c r="O621" i="43"/>
  <c r="O703" i="43" s="1"/>
  <c r="O612" i="43"/>
  <c r="O694" i="43" s="1"/>
  <c r="O662" i="43"/>
  <c r="O744" i="43" s="1"/>
  <c r="O650" i="43"/>
  <c r="O732" i="43" s="1"/>
  <c r="O616" i="43"/>
  <c r="O698" i="43" s="1"/>
  <c r="O635" i="43"/>
  <c r="O717" i="43" s="1"/>
  <c r="O607" i="43"/>
  <c r="O689" i="43" s="1"/>
  <c r="O646" i="43"/>
  <c r="O728" i="43" s="1"/>
  <c r="O670" i="43"/>
  <c r="O671" i="43"/>
  <c r="O644" i="43"/>
  <c r="O726" i="43" s="1"/>
  <c r="O658" i="43"/>
  <c r="O740" i="43" s="1"/>
  <c r="O624" i="43"/>
  <c r="O706" i="43" s="1"/>
  <c r="O623" i="43"/>
  <c r="O705" i="43" s="1"/>
  <c r="O599" i="43"/>
  <c r="O681" i="43" s="1"/>
  <c r="O651" i="43"/>
  <c r="O733" i="43" s="1"/>
  <c r="O610" i="43"/>
  <c r="O692" i="43" s="1"/>
  <c r="O614" i="43"/>
  <c r="O696" i="43" s="1"/>
  <c r="O642" i="43"/>
  <c r="O724" i="43" s="1"/>
  <c r="O667" i="43"/>
  <c r="O749" i="43" s="1"/>
  <c r="O636" i="43"/>
  <c r="O718" i="43" s="1"/>
  <c r="O645" i="43"/>
  <c r="O727" i="43" s="1"/>
  <c r="O637" i="43"/>
  <c r="O719" i="43" s="1"/>
  <c r="O664" i="43"/>
  <c r="O746" i="43" s="1"/>
  <c r="O604" i="43"/>
  <c r="O686" i="43" s="1"/>
  <c r="O652" i="43"/>
  <c r="O734" i="43" s="1"/>
  <c r="O601" i="43"/>
  <c r="O683" i="43" s="1"/>
  <c r="O668" i="43"/>
  <c r="O639" i="43"/>
  <c r="O721" i="43" s="1"/>
  <c r="O643" i="43"/>
  <c r="O725" i="43" s="1"/>
  <c r="O659" i="43"/>
  <c r="O741" i="43" s="1"/>
  <c r="O674" i="43"/>
  <c r="O669" i="43"/>
  <c r="O634" i="43"/>
  <c r="O716" i="43" s="1"/>
  <c r="R677" i="43"/>
  <c r="R661" i="43"/>
  <c r="R743" i="43" s="1"/>
  <c r="R599" i="43"/>
  <c r="R681" i="43" s="1"/>
  <c r="R643" i="43"/>
  <c r="R725" i="43" s="1"/>
  <c r="R639" i="43"/>
  <c r="R721" i="43" s="1"/>
  <c r="R602" i="43"/>
  <c r="R684" i="43" s="1"/>
  <c r="R601" i="43"/>
  <c r="R683" i="43" s="1"/>
  <c r="R633" i="43"/>
  <c r="R715" i="43" s="1"/>
  <c r="R630" i="43"/>
  <c r="R712" i="43" s="1"/>
  <c r="R634" i="43"/>
  <c r="R716" i="43" s="1"/>
  <c r="R628" i="43"/>
  <c r="R710" i="43" s="1"/>
  <c r="R666" i="43"/>
  <c r="R748" i="43" s="1"/>
  <c r="R604" i="43"/>
  <c r="R686" i="43" s="1"/>
  <c r="R600" i="43"/>
  <c r="R682" i="43" s="1"/>
  <c r="R673" i="43"/>
  <c r="R616" i="43"/>
  <c r="R698" i="43" s="1"/>
  <c r="R614" i="43"/>
  <c r="R696" i="43" s="1"/>
  <c r="R632" i="43"/>
  <c r="R714" i="43" s="1"/>
  <c r="R665" i="43"/>
  <c r="R747" i="43" s="1"/>
  <c r="R669" i="43"/>
  <c r="R652" i="43"/>
  <c r="R734" i="43" s="1"/>
  <c r="R658" i="43"/>
  <c r="R740" i="43" s="1"/>
  <c r="R654" i="43"/>
  <c r="R736" i="43" s="1"/>
  <c r="R636" i="43"/>
  <c r="R718" i="43" s="1"/>
  <c r="R674" i="43"/>
  <c r="R671" i="43"/>
  <c r="R672" i="43"/>
  <c r="R662" i="43"/>
  <c r="R744" i="43" s="1"/>
  <c r="R642" i="43"/>
  <c r="R724" i="43" s="1"/>
  <c r="R657" i="43"/>
  <c r="R739" i="43" s="1"/>
  <c r="R659" i="43"/>
  <c r="R741" i="43" s="1"/>
  <c r="R618" i="43"/>
  <c r="R700" i="43" s="1"/>
  <c r="R617" i="43"/>
  <c r="R699" i="43" s="1"/>
  <c r="R645" i="43"/>
  <c r="R727" i="43" s="1"/>
  <c r="R648" i="43"/>
  <c r="R730" i="43" s="1"/>
  <c r="R637" i="43"/>
  <c r="R719" i="43" s="1"/>
  <c r="R623" i="43"/>
  <c r="R705" i="43" s="1"/>
  <c r="R644" i="43"/>
  <c r="R726" i="43" s="1"/>
  <c r="R627" i="43"/>
  <c r="R709" i="43" s="1"/>
  <c r="R664" i="43"/>
  <c r="R746" i="43" s="1"/>
  <c r="R609" i="43"/>
  <c r="R691" i="43" s="1"/>
  <c r="R613" i="43"/>
  <c r="R695" i="43" s="1"/>
  <c r="R608" i="43"/>
  <c r="R690" i="43" s="1"/>
  <c r="R651" i="43"/>
  <c r="R733" i="43" s="1"/>
  <c r="R640" i="43"/>
  <c r="R722" i="43" s="1"/>
  <c r="R667" i="43"/>
  <c r="R749" i="43" s="1"/>
  <c r="R650" i="43"/>
  <c r="R732" i="43" s="1"/>
  <c r="R625" i="43"/>
  <c r="R707" i="43" s="1"/>
  <c r="R635" i="43"/>
  <c r="R717" i="43" s="1"/>
  <c r="R638" i="43"/>
  <c r="R720" i="43" s="1"/>
  <c r="R676" i="43"/>
  <c r="R668" i="43"/>
  <c r="R655" i="43"/>
  <c r="R737" i="43" s="1"/>
  <c r="R606" i="43"/>
  <c r="R688" i="43" s="1"/>
  <c r="R607" i="43"/>
  <c r="R689" i="43" s="1"/>
  <c r="R626" i="43"/>
  <c r="R708" i="43" s="1"/>
  <c r="R624" i="43"/>
  <c r="R706" i="43" s="1"/>
  <c r="R663" i="43"/>
  <c r="R745" i="43" s="1"/>
  <c r="R647" i="43"/>
  <c r="R729" i="43" s="1"/>
  <c r="R612" i="43"/>
  <c r="R694" i="43" s="1"/>
  <c r="R619" i="43"/>
  <c r="R701" i="43" s="1"/>
  <c r="R675" i="43"/>
  <c r="R631" i="43"/>
  <c r="R713" i="43" s="1"/>
  <c r="R610" i="43"/>
  <c r="R692" i="43" s="1"/>
  <c r="R629" i="43"/>
  <c r="R711" i="43" s="1"/>
  <c r="R670" i="43"/>
  <c r="R656" i="43"/>
  <c r="R738" i="43" s="1"/>
  <c r="R615" i="43"/>
  <c r="R697" i="43" s="1"/>
  <c r="R611" i="43"/>
  <c r="R693" i="43" s="1"/>
  <c r="R653" i="43"/>
  <c r="R735" i="43" s="1"/>
  <c r="R641" i="43"/>
  <c r="R723" i="43" s="1"/>
  <c r="R605" i="43"/>
  <c r="R687" i="43" s="1"/>
  <c r="R621" i="43"/>
  <c r="R703" i="43" s="1"/>
  <c r="R649" i="43"/>
  <c r="R731" i="43" s="1"/>
  <c r="R620" i="43"/>
  <c r="R702" i="43" s="1"/>
  <c r="R622" i="43"/>
  <c r="R704" i="43" s="1"/>
  <c r="R660" i="43"/>
  <c r="R742" i="43" s="1"/>
  <c r="R603" i="43"/>
  <c r="R685" i="43" s="1"/>
  <c r="R646" i="43"/>
  <c r="R728" i="43" s="1"/>
  <c r="T677" i="43"/>
  <c r="T627" i="43"/>
  <c r="T709" i="43" s="1"/>
  <c r="T652" i="43"/>
  <c r="T734" i="43" s="1"/>
  <c r="T676" i="43"/>
  <c r="T659" i="43"/>
  <c r="T741" i="43" s="1"/>
  <c r="T625" i="43"/>
  <c r="T707" i="43" s="1"/>
  <c r="T669" i="43"/>
  <c r="T602" i="43"/>
  <c r="T684" i="43" s="1"/>
  <c r="T651" i="43"/>
  <c r="T733" i="43" s="1"/>
  <c r="T662" i="43"/>
  <c r="T744" i="43" s="1"/>
  <c r="T608" i="43"/>
  <c r="T690" i="43" s="1"/>
  <c r="T620" i="43"/>
  <c r="T702" i="43" s="1"/>
  <c r="T667" i="43"/>
  <c r="T749" i="43" s="1"/>
  <c r="T646" i="43"/>
  <c r="T728" i="43" s="1"/>
  <c r="T657" i="43"/>
  <c r="T739" i="43" s="1"/>
  <c r="T616" i="43"/>
  <c r="T698" i="43" s="1"/>
  <c r="T624" i="43"/>
  <c r="T706" i="43" s="1"/>
  <c r="T632" i="43"/>
  <c r="T714" i="43" s="1"/>
  <c r="T637" i="43"/>
  <c r="T719" i="43" s="1"/>
  <c r="T610" i="43"/>
  <c r="T692" i="43" s="1"/>
  <c r="T644" i="43"/>
  <c r="T726" i="43" s="1"/>
  <c r="T631" i="43"/>
  <c r="T713" i="43" s="1"/>
  <c r="T609" i="43"/>
  <c r="T691" i="43" s="1"/>
  <c r="T655" i="43"/>
  <c r="T737" i="43" s="1"/>
  <c r="T671" i="43"/>
  <c r="T661" i="43"/>
  <c r="T743" i="43" s="1"/>
  <c r="T606" i="43"/>
  <c r="T688" i="43" s="1"/>
  <c r="T673" i="43"/>
  <c r="T611" i="43"/>
  <c r="T693" i="43" s="1"/>
  <c r="T603" i="43"/>
  <c r="T685" i="43" s="1"/>
  <c r="T618" i="43"/>
  <c r="T700" i="43" s="1"/>
  <c r="T674" i="43"/>
  <c r="T665" i="43"/>
  <c r="T747" i="43" s="1"/>
  <c r="T668" i="43"/>
  <c r="T626" i="43"/>
  <c r="T708" i="43" s="1"/>
  <c r="T630" i="43"/>
  <c r="T712" i="43" s="1"/>
  <c r="T635" i="43"/>
  <c r="T717" i="43" s="1"/>
  <c r="T617" i="43"/>
  <c r="T699" i="43" s="1"/>
  <c r="T621" i="43"/>
  <c r="T703" i="43" s="1"/>
  <c r="T638" i="43"/>
  <c r="T720" i="43" s="1"/>
  <c r="T628" i="43"/>
  <c r="T710" i="43" s="1"/>
  <c r="T670" i="43"/>
  <c r="T599" i="43"/>
  <c r="T681" i="43" s="1"/>
  <c r="T647" i="43"/>
  <c r="T729" i="43" s="1"/>
  <c r="T663" i="43"/>
  <c r="T745" i="43" s="1"/>
  <c r="T654" i="43"/>
  <c r="T736" i="43" s="1"/>
  <c r="T601" i="43"/>
  <c r="T683" i="43" s="1"/>
  <c r="T622" i="43"/>
  <c r="T704" i="43" s="1"/>
  <c r="T641" i="43"/>
  <c r="T723" i="43" s="1"/>
  <c r="T645" i="43"/>
  <c r="T727" i="43" s="1"/>
  <c r="T648" i="43"/>
  <c r="T730" i="43" s="1"/>
  <c r="T675" i="43"/>
  <c r="T672" i="43"/>
  <c r="T607" i="43"/>
  <c r="T689" i="43" s="1"/>
  <c r="T649" i="43"/>
  <c r="T731" i="43" s="1"/>
  <c r="T615" i="43"/>
  <c r="T697" i="43" s="1"/>
  <c r="T605" i="43"/>
  <c r="T687" i="43" s="1"/>
  <c r="T639" i="43"/>
  <c r="T721" i="43" s="1"/>
  <c r="T633" i="43"/>
  <c r="T715" i="43" s="1"/>
  <c r="T642" i="43"/>
  <c r="T724" i="43" s="1"/>
  <c r="T600" i="43"/>
  <c r="T682" i="43" s="1"/>
  <c r="T613" i="43"/>
  <c r="T695" i="43" s="1"/>
  <c r="T629" i="43"/>
  <c r="T711" i="43" s="1"/>
  <c r="T643" i="43"/>
  <c r="T725" i="43" s="1"/>
  <c r="T604" i="43"/>
  <c r="T686" i="43" s="1"/>
  <c r="T658" i="43"/>
  <c r="T740" i="43" s="1"/>
  <c r="T634" i="43"/>
  <c r="T716" i="43" s="1"/>
  <c r="T623" i="43"/>
  <c r="T705" i="43" s="1"/>
  <c r="T664" i="43"/>
  <c r="T746" i="43" s="1"/>
  <c r="T666" i="43"/>
  <c r="T748" i="43" s="1"/>
  <c r="T614" i="43"/>
  <c r="T696" i="43" s="1"/>
  <c r="T619" i="43"/>
  <c r="T701" i="43" s="1"/>
  <c r="T650" i="43"/>
  <c r="T732" i="43" s="1"/>
  <c r="T660" i="43"/>
  <c r="T742" i="43" s="1"/>
  <c r="T656" i="43"/>
  <c r="T738" i="43" s="1"/>
  <c r="T636" i="43"/>
  <c r="T718" i="43" s="1"/>
  <c r="T640" i="43"/>
  <c r="T722" i="43" s="1"/>
  <c r="T612" i="43"/>
  <c r="T694" i="43" s="1"/>
  <c r="T653" i="43"/>
  <c r="T735" i="43" s="1"/>
  <c r="Z677" i="43"/>
  <c r="Z631" i="43"/>
  <c r="Z713" i="43" s="1"/>
  <c r="Z641" i="43"/>
  <c r="Z723" i="43" s="1"/>
  <c r="Z666" i="43"/>
  <c r="Z748" i="43" s="1"/>
  <c r="Z633" i="43"/>
  <c r="Z715" i="43" s="1"/>
  <c r="Z634" i="43"/>
  <c r="Z716" i="43" s="1"/>
  <c r="Z648" i="43"/>
  <c r="Z730" i="43" s="1"/>
  <c r="Z603" i="43"/>
  <c r="Z685" i="43" s="1"/>
  <c r="Z671" i="43"/>
  <c r="Z653" i="43"/>
  <c r="Z735" i="43" s="1"/>
  <c r="Z602" i="43"/>
  <c r="Z684" i="43" s="1"/>
  <c r="Z618" i="43"/>
  <c r="Z700" i="43" s="1"/>
  <c r="Z627" i="43"/>
  <c r="Z709" i="43" s="1"/>
  <c r="Z673" i="43"/>
  <c r="Z642" i="43"/>
  <c r="Z724" i="43" s="1"/>
  <c r="Z667" i="43"/>
  <c r="Z749" i="43" s="1"/>
  <c r="Z650" i="43"/>
  <c r="Z732" i="43" s="1"/>
  <c r="Z624" i="43"/>
  <c r="Z706" i="43" s="1"/>
  <c r="Z630" i="43"/>
  <c r="Z712" i="43" s="1"/>
  <c r="Z649" i="43"/>
  <c r="Z731" i="43" s="1"/>
  <c r="Z652" i="43"/>
  <c r="Z734" i="43" s="1"/>
  <c r="Z647" i="43"/>
  <c r="Z729" i="43" s="1"/>
  <c r="Z672" i="43"/>
  <c r="Z656" i="43"/>
  <c r="Z738" i="43" s="1"/>
  <c r="Z637" i="43"/>
  <c r="Z719" i="43" s="1"/>
  <c r="Z661" i="43"/>
  <c r="Z743" i="43" s="1"/>
  <c r="Z664" i="43"/>
  <c r="Z746" i="43" s="1"/>
  <c r="Z622" i="43"/>
  <c r="Z704" i="43" s="1"/>
  <c r="Z657" i="43"/>
  <c r="Z739" i="43" s="1"/>
  <c r="Z632" i="43"/>
  <c r="Z714" i="43" s="1"/>
  <c r="Z613" i="43"/>
  <c r="Z695" i="43" s="1"/>
  <c r="Z609" i="43"/>
  <c r="Z691" i="43" s="1"/>
  <c r="Z675" i="43"/>
  <c r="Z663" i="43"/>
  <c r="Z745" i="43" s="1"/>
  <c r="Z668" i="43"/>
  <c r="Z625" i="43"/>
  <c r="Z707" i="43" s="1"/>
  <c r="Z610" i="43"/>
  <c r="Z692" i="43" s="1"/>
  <c r="Z638" i="43"/>
  <c r="Z720" i="43" s="1"/>
  <c r="Z612" i="43"/>
  <c r="Z694" i="43" s="1"/>
  <c r="Z617" i="43"/>
  <c r="Z699" i="43" s="1"/>
  <c r="Z658" i="43"/>
  <c r="Z740" i="43" s="1"/>
  <c r="Z646" i="43"/>
  <c r="Z728" i="43" s="1"/>
  <c r="Z616" i="43"/>
  <c r="Z698" i="43" s="1"/>
  <c r="Z599" i="43"/>
  <c r="Z681" i="43" s="1"/>
  <c r="Z611" i="43"/>
  <c r="Z693" i="43" s="1"/>
  <c r="Z621" i="43"/>
  <c r="Z703" i="43" s="1"/>
  <c r="Z651" i="43"/>
  <c r="Z733" i="43" s="1"/>
  <c r="Z614" i="43"/>
  <c r="Z696" i="43" s="1"/>
  <c r="Z674" i="43"/>
  <c r="Z640" i="43"/>
  <c r="Z722" i="43" s="1"/>
  <c r="Z676" i="43"/>
  <c r="Z600" i="43"/>
  <c r="Z682" i="43" s="1"/>
  <c r="Z607" i="43"/>
  <c r="Z689" i="43" s="1"/>
  <c r="Z620" i="43"/>
  <c r="Z702" i="43" s="1"/>
  <c r="Z660" i="43"/>
  <c r="Z742" i="43" s="1"/>
  <c r="Z665" i="43"/>
  <c r="Z747" i="43" s="1"/>
  <c r="Z628" i="43"/>
  <c r="Z710" i="43" s="1"/>
  <c r="Z659" i="43"/>
  <c r="Z741" i="43" s="1"/>
  <c r="Z636" i="43"/>
  <c r="Z718" i="43" s="1"/>
  <c r="Z655" i="43"/>
  <c r="Z737" i="43" s="1"/>
  <c r="Z604" i="43"/>
  <c r="Z686" i="43" s="1"/>
  <c r="Z605" i="43"/>
  <c r="Z687" i="43" s="1"/>
  <c r="Z606" i="43"/>
  <c r="Z688" i="43" s="1"/>
  <c r="Z608" i="43"/>
  <c r="Z690" i="43" s="1"/>
  <c r="Z669" i="43"/>
  <c r="Z623" i="43"/>
  <c r="Z705" i="43" s="1"/>
  <c r="Z644" i="43"/>
  <c r="Z726" i="43" s="1"/>
  <c r="Z662" i="43"/>
  <c r="Z744" i="43" s="1"/>
  <c r="Z643" i="43"/>
  <c r="Z725" i="43" s="1"/>
  <c r="Z626" i="43"/>
  <c r="Z708" i="43" s="1"/>
  <c r="Z619" i="43"/>
  <c r="Z701" i="43" s="1"/>
  <c r="Z615" i="43"/>
  <c r="Z697" i="43" s="1"/>
  <c r="Z645" i="43"/>
  <c r="Z727" i="43" s="1"/>
  <c r="Z601" i="43"/>
  <c r="Z683" i="43" s="1"/>
  <c r="Z654" i="43"/>
  <c r="Z736" i="43" s="1"/>
  <c r="Z635" i="43"/>
  <c r="Z717" i="43" s="1"/>
  <c r="Z670" i="43"/>
  <c r="Z629" i="43"/>
  <c r="Z711" i="43" s="1"/>
  <c r="Z639" i="43"/>
  <c r="Z721" i="43" s="1"/>
  <c r="P677" i="43"/>
  <c r="P616" i="43"/>
  <c r="P698" i="43" s="1"/>
  <c r="P672" i="43"/>
  <c r="P601" i="43"/>
  <c r="P683" i="43" s="1"/>
  <c r="P620" i="43"/>
  <c r="P702" i="43" s="1"/>
  <c r="P668" i="43"/>
  <c r="P621" i="43"/>
  <c r="P703" i="43" s="1"/>
  <c r="P611" i="43"/>
  <c r="P693" i="43" s="1"/>
  <c r="P662" i="43"/>
  <c r="P744" i="43" s="1"/>
  <c r="P665" i="43"/>
  <c r="P747" i="43" s="1"/>
  <c r="P658" i="43"/>
  <c r="P740" i="43" s="1"/>
  <c r="P659" i="43"/>
  <c r="P741" i="43" s="1"/>
  <c r="P652" i="43"/>
  <c r="P734" i="43" s="1"/>
  <c r="P649" i="43"/>
  <c r="P731" i="43" s="1"/>
  <c r="P642" i="43"/>
  <c r="P724" i="43" s="1"/>
  <c r="P607" i="43"/>
  <c r="P689" i="43" s="1"/>
  <c r="P599" i="43"/>
  <c r="P681" i="43" s="1"/>
  <c r="P653" i="43"/>
  <c r="P735" i="43" s="1"/>
  <c r="P615" i="43"/>
  <c r="P697" i="43" s="1"/>
  <c r="P641" i="43"/>
  <c r="P723" i="43" s="1"/>
  <c r="P627" i="43"/>
  <c r="P709" i="43" s="1"/>
  <c r="P619" i="43"/>
  <c r="P701" i="43" s="1"/>
  <c r="P625" i="43"/>
  <c r="P707" i="43" s="1"/>
  <c r="P640" i="43"/>
  <c r="P722" i="43" s="1"/>
  <c r="P664" i="43"/>
  <c r="P746" i="43" s="1"/>
  <c r="P635" i="43"/>
  <c r="P717" i="43" s="1"/>
  <c r="P622" i="43"/>
  <c r="P704" i="43" s="1"/>
  <c r="P644" i="43"/>
  <c r="P726" i="43" s="1"/>
  <c r="P634" i="43"/>
  <c r="P716" i="43" s="1"/>
  <c r="P654" i="43"/>
  <c r="P736" i="43" s="1"/>
  <c r="P675" i="43"/>
  <c r="P669" i="43"/>
  <c r="P673" i="43"/>
  <c r="P613" i="43"/>
  <c r="P695" i="43" s="1"/>
  <c r="P657" i="43"/>
  <c r="P739" i="43" s="1"/>
  <c r="P623" i="43"/>
  <c r="P705" i="43" s="1"/>
  <c r="P604" i="43"/>
  <c r="P686" i="43" s="1"/>
  <c r="P618" i="43"/>
  <c r="P700" i="43" s="1"/>
  <c r="P629" i="43"/>
  <c r="P711" i="43" s="1"/>
  <c r="P609" i="43"/>
  <c r="P691" i="43" s="1"/>
  <c r="P617" i="43"/>
  <c r="P699" i="43" s="1"/>
  <c r="P651" i="43"/>
  <c r="P733" i="43" s="1"/>
  <c r="P608" i="43"/>
  <c r="P690" i="43" s="1"/>
  <c r="P603" i="43"/>
  <c r="P685" i="43" s="1"/>
  <c r="P600" i="43"/>
  <c r="P682" i="43" s="1"/>
  <c r="P667" i="43"/>
  <c r="P749" i="43" s="1"/>
  <c r="P660" i="43"/>
  <c r="P742" i="43" s="1"/>
  <c r="P636" i="43"/>
  <c r="P718" i="43" s="1"/>
  <c r="P632" i="43"/>
  <c r="P714" i="43" s="1"/>
  <c r="P646" i="43"/>
  <c r="P728" i="43" s="1"/>
  <c r="P637" i="43"/>
  <c r="P719" i="43" s="1"/>
  <c r="P614" i="43"/>
  <c r="P696" i="43" s="1"/>
  <c r="P631" i="43"/>
  <c r="P713" i="43" s="1"/>
  <c r="P647" i="43"/>
  <c r="P729" i="43" s="1"/>
  <c r="P628" i="43"/>
  <c r="P710" i="43" s="1"/>
  <c r="P663" i="43"/>
  <c r="P745" i="43" s="1"/>
  <c r="P624" i="43"/>
  <c r="P706" i="43" s="1"/>
  <c r="P633" i="43"/>
  <c r="P715" i="43" s="1"/>
  <c r="P666" i="43"/>
  <c r="P748" i="43" s="1"/>
  <c r="P638" i="43"/>
  <c r="P720" i="43" s="1"/>
  <c r="P676" i="43"/>
  <c r="P645" i="43"/>
  <c r="P727" i="43" s="1"/>
  <c r="P612" i="43"/>
  <c r="P694" i="43" s="1"/>
  <c r="P606" i="43"/>
  <c r="P688" i="43" s="1"/>
  <c r="P671" i="43"/>
  <c r="P639" i="43"/>
  <c r="P721" i="43" s="1"/>
  <c r="P610" i="43"/>
  <c r="P692" i="43" s="1"/>
  <c r="P630" i="43"/>
  <c r="P712" i="43" s="1"/>
  <c r="P661" i="43"/>
  <c r="P743" i="43" s="1"/>
  <c r="P605" i="43"/>
  <c r="P687" i="43" s="1"/>
  <c r="P656" i="43"/>
  <c r="P738" i="43" s="1"/>
  <c r="P670" i="43"/>
  <c r="P626" i="43"/>
  <c r="P708" i="43" s="1"/>
  <c r="P602" i="43"/>
  <c r="P684" i="43" s="1"/>
  <c r="P650" i="43"/>
  <c r="P732" i="43" s="1"/>
  <c r="P674" i="43"/>
  <c r="P655" i="43"/>
  <c r="P737" i="43" s="1"/>
  <c r="P643" i="43"/>
  <c r="P725" i="43" s="1"/>
  <c r="P648" i="43"/>
  <c r="P730" i="43" s="1"/>
  <c r="W598" i="43"/>
  <c r="AC95" i="14" s="1"/>
  <c r="Z598" i="43"/>
  <c r="Z680" i="43" s="1"/>
  <c r="BT33" i="7"/>
  <c r="B71" i="7" s="1"/>
  <c r="CG33" i="7"/>
  <c r="C72" i="7" s="1"/>
  <c r="CF33" i="7"/>
  <c r="B72" i="7" s="1"/>
  <c r="BU33" i="7"/>
  <c r="C71" i="7" s="1"/>
  <c r="BH33" i="7"/>
  <c r="B68" i="7" s="1"/>
  <c r="AV33" i="7"/>
  <c r="B67" i="7" s="1"/>
  <c r="BI33" i="7"/>
  <c r="C68" i="7" s="1"/>
  <c r="AW33" i="7"/>
  <c r="C67" i="7" s="1"/>
  <c r="B203" i="45"/>
  <c r="B169" i="45"/>
  <c r="B220" i="45"/>
  <c r="B212" i="45"/>
  <c r="B211" i="45"/>
  <c r="B210" i="45"/>
  <c r="B209" i="45"/>
  <c r="C212" i="45"/>
  <c r="C210" i="45"/>
  <c r="C209" i="45"/>
  <c r="C211" i="45"/>
  <c r="C195" i="45"/>
  <c r="C193" i="45"/>
  <c r="C192" i="45"/>
  <c r="C194" i="45"/>
  <c r="B195" i="45"/>
  <c r="B194" i="45"/>
  <c r="B193" i="45"/>
  <c r="B192" i="45"/>
  <c r="C178" i="45"/>
  <c r="C177" i="45"/>
  <c r="C176" i="45"/>
  <c r="C175" i="45"/>
  <c r="B186" i="45"/>
  <c r="B175" i="45"/>
  <c r="B178" i="45"/>
  <c r="B177" i="45"/>
  <c r="B176" i="45"/>
  <c r="C161" i="45"/>
  <c r="C160" i="45"/>
  <c r="C159" i="45"/>
  <c r="C158" i="45"/>
  <c r="B161" i="45"/>
  <c r="B159" i="45"/>
  <c r="B160" i="45"/>
  <c r="B158" i="45"/>
  <c r="B152" i="45"/>
  <c r="B144" i="45"/>
  <c r="B143" i="45"/>
  <c r="B141" i="45"/>
  <c r="B142" i="45"/>
  <c r="C141" i="45"/>
  <c r="C144" i="45"/>
  <c r="C143" i="45"/>
  <c r="C142" i="45"/>
  <c r="B135" i="45"/>
  <c r="B125" i="45"/>
  <c r="B124" i="45"/>
  <c r="B127" i="45"/>
  <c r="B126" i="45"/>
  <c r="C124" i="45"/>
  <c r="C125" i="45"/>
  <c r="C127" i="45"/>
  <c r="C126" i="45"/>
  <c r="T598" i="43"/>
  <c r="Z95" i="14" s="1"/>
  <c r="BB33" i="46"/>
  <c r="P598" i="43"/>
  <c r="V95" i="14" s="1"/>
  <c r="AP33" i="46"/>
  <c r="BN33" i="24"/>
  <c r="B50" i="45"/>
  <c r="BA33" i="24"/>
  <c r="AE598" i="43"/>
  <c r="AK95" i="14" s="1"/>
  <c r="B42" i="7"/>
  <c r="F3" i="7" s="1"/>
  <c r="AO33" i="46"/>
  <c r="B67" i="45"/>
  <c r="B19" i="7"/>
  <c r="M598" i="43"/>
  <c r="M680" i="43" s="1"/>
  <c r="B84" i="45"/>
  <c r="AC598" i="43"/>
  <c r="AI95" i="14" s="1"/>
  <c r="AD33" i="24"/>
  <c r="BN33" i="46"/>
  <c r="B10" i="46"/>
  <c r="B44" i="46" s="1"/>
  <c r="BM33" i="46"/>
  <c r="N598" i="43"/>
  <c r="T95" i="14" s="1"/>
  <c r="AD598" i="43"/>
  <c r="AD680" i="43" s="1"/>
  <c r="AO33" i="24"/>
  <c r="B101" i="45"/>
  <c r="U598" i="43"/>
  <c r="AA95" i="14" s="1"/>
  <c r="B11" i="7"/>
  <c r="AB598" i="43"/>
  <c r="AH95" i="14" s="1"/>
  <c r="B10" i="7"/>
  <c r="AP33" i="24"/>
  <c r="R598" i="43"/>
  <c r="X95" i="14" s="1"/>
  <c r="B118" i="45"/>
  <c r="V598" i="43"/>
  <c r="AB95" i="14" s="1"/>
  <c r="C9" i="7"/>
  <c r="BM33" i="24"/>
  <c r="B9" i="7"/>
  <c r="C10" i="7"/>
  <c r="C11" i="7"/>
  <c r="AC33" i="46"/>
  <c r="B90" i="45"/>
  <c r="B91" i="45"/>
  <c r="B92" i="45"/>
  <c r="B93" i="45"/>
  <c r="B40" i="45"/>
  <c r="B39" i="45"/>
  <c r="B41" i="45"/>
  <c r="B42" i="45"/>
  <c r="Q598" i="43"/>
  <c r="W95" i="14" s="1"/>
  <c r="C59" i="45"/>
  <c r="C58" i="45"/>
  <c r="C57" i="45"/>
  <c r="C56" i="45"/>
  <c r="B58" i="45"/>
  <c r="B59" i="45"/>
  <c r="B56" i="45"/>
  <c r="B57" i="45"/>
  <c r="AA598" i="43"/>
  <c r="S598" i="43"/>
  <c r="S680" i="43" s="1"/>
  <c r="BB33" i="24"/>
  <c r="B10" i="24"/>
  <c r="B44" i="24" s="1"/>
  <c r="B51" i="46"/>
  <c r="X598" i="43"/>
  <c r="AD95" i="14" s="1"/>
  <c r="B74" i="45"/>
  <c r="B75" i="45"/>
  <c r="B73" i="45"/>
  <c r="B76" i="45"/>
  <c r="AF598" i="43"/>
  <c r="AL95" i="14" s="1"/>
  <c r="C107" i="45"/>
  <c r="C109" i="45"/>
  <c r="C110" i="45"/>
  <c r="C108" i="45"/>
  <c r="C40" i="45"/>
  <c r="C39" i="45"/>
  <c r="C42" i="45"/>
  <c r="C41" i="45"/>
  <c r="O598" i="43"/>
  <c r="O680" i="43" s="1"/>
  <c r="C91" i="45"/>
  <c r="C93" i="45"/>
  <c r="C90" i="45"/>
  <c r="C92" i="45"/>
  <c r="AD33" i="46"/>
  <c r="AC33" i="24"/>
  <c r="B110" i="45"/>
  <c r="B108" i="45"/>
  <c r="B109" i="45"/>
  <c r="B107" i="45"/>
  <c r="Y598" i="43"/>
  <c r="AE95" i="14" s="1"/>
  <c r="BA33" i="46"/>
  <c r="C76" i="45"/>
  <c r="C74" i="45"/>
  <c r="C75" i="45"/>
  <c r="C73" i="45"/>
  <c r="AB35" i="7"/>
  <c r="AA35" i="7"/>
  <c r="AE35" i="7"/>
  <c r="AE34" i="7"/>
  <c r="T754" i="43" l="1"/>
  <c r="Z169" i="14"/>
  <c r="H754" i="43"/>
  <c r="N169" i="14"/>
  <c r="N755" i="43"/>
  <c r="T170" i="14"/>
  <c r="W756" i="43"/>
  <c r="AC171" i="14"/>
  <c r="AB759" i="43"/>
  <c r="AH174" i="14"/>
  <c r="R758" i="43"/>
  <c r="X173" i="14"/>
  <c r="S759" i="43"/>
  <c r="Y174" i="14"/>
  <c r="K754" i="43"/>
  <c r="Q169" i="14"/>
  <c r="V755" i="43"/>
  <c r="AB170" i="14"/>
  <c r="AE759" i="43"/>
  <c r="AK174" i="14"/>
  <c r="AC753" i="43"/>
  <c r="AI168" i="14"/>
  <c r="Y758" i="43"/>
  <c r="AE173" i="14"/>
  <c r="Y752" i="43"/>
  <c r="AE167" i="14"/>
  <c r="X754" i="43"/>
  <c r="AD169" i="14"/>
  <c r="AB757" i="43"/>
  <c r="AH172" i="14"/>
  <c r="U754" i="43"/>
  <c r="AA169" i="14"/>
  <c r="R752" i="43"/>
  <c r="X167" i="14"/>
  <c r="O759" i="43"/>
  <c r="U174" i="14"/>
  <c r="E752" i="43"/>
  <c r="F167" i="14"/>
  <c r="S757" i="43"/>
  <c r="Y172" i="14"/>
  <c r="S758" i="43"/>
  <c r="Y173" i="14"/>
  <c r="V753" i="43"/>
  <c r="AB168" i="14"/>
  <c r="N750" i="43"/>
  <c r="T165" i="14"/>
  <c r="N753" i="43"/>
  <c r="T168" i="14"/>
  <c r="AA754" i="43"/>
  <c r="AG169" i="14"/>
  <c r="W759" i="43"/>
  <c r="AC174" i="14"/>
  <c r="AE751" i="43"/>
  <c r="AK166" i="14"/>
  <c r="AE757" i="43"/>
  <c r="AK172" i="14"/>
  <c r="M754" i="43"/>
  <c r="S169" i="14"/>
  <c r="X750" i="43"/>
  <c r="AD165" i="14"/>
  <c r="AD755" i="43"/>
  <c r="AJ170" i="14"/>
  <c r="U751" i="43"/>
  <c r="AA166" i="14"/>
  <c r="Z758" i="43"/>
  <c r="AF173" i="14"/>
  <c r="Z750" i="43"/>
  <c r="AF165" i="14"/>
  <c r="T750" i="43"/>
  <c r="Z165" i="14"/>
  <c r="R759" i="43"/>
  <c r="X174" i="14"/>
  <c r="S752" i="43"/>
  <c r="Y167" i="14"/>
  <c r="K751" i="43"/>
  <c r="Q166" i="14"/>
  <c r="V756" i="43"/>
  <c r="AB171" i="14"/>
  <c r="AF750" i="43"/>
  <c r="AL165" i="14"/>
  <c r="AA759" i="43"/>
  <c r="AG174" i="14"/>
  <c r="AC750" i="43"/>
  <c r="AI165" i="14"/>
  <c r="Y751" i="43"/>
  <c r="AE166" i="14"/>
  <c r="Y756" i="43"/>
  <c r="AE171" i="14"/>
  <c r="X753" i="43"/>
  <c r="AD168" i="14"/>
  <c r="X751" i="43"/>
  <c r="AD166" i="14"/>
  <c r="Q753" i="43"/>
  <c r="W168" i="14"/>
  <c r="AB758" i="43"/>
  <c r="AH173" i="14"/>
  <c r="J752" i="43"/>
  <c r="P167" i="14"/>
  <c r="T757" i="43"/>
  <c r="Z172" i="14"/>
  <c r="M750" i="43"/>
  <c r="S165" i="14"/>
  <c r="I752" i="43"/>
  <c r="O167" i="14"/>
  <c r="Z751" i="43"/>
  <c r="AF166" i="14"/>
  <c r="L751" i="43"/>
  <c r="R166" i="14"/>
  <c r="AC759" i="43"/>
  <c r="AI174" i="14"/>
  <c r="S751" i="43"/>
  <c r="Y166" i="14"/>
  <c r="P751" i="43"/>
  <c r="V166" i="14"/>
  <c r="V754" i="43"/>
  <c r="AB169" i="14"/>
  <c r="H753" i="43"/>
  <c r="N168" i="14"/>
  <c r="Y753" i="43"/>
  <c r="AE168" i="14"/>
  <c r="H752" i="43"/>
  <c r="N167" i="14"/>
  <c r="W753" i="43"/>
  <c r="AC168" i="14"/>
  <c r="AF754" i="43"/>
  <c r="AL169" i="14"/>
  <c r="P758" i="43"/>
  <c r="V173" i="14"/>
  <c r="R753" i="43"/>
  <c r="X168" i="14"/>
  <c r="O750" i="43"/>
  <c r="U165" i="14"/>
  <c r="G751" i="43"/>
  <c r="M166" i="14"/>
  <c r="S754" i="43"/>
  <c r="Y169" i="14"/>
  <c r="S755" i="43"/>
  <c r="Y170" i="14"/>
  <c r="V758" i="43"/>
  <c r="AB173" i="14"/>
  <c r="AF753" i="43"/>
  <c r="AL168" i="14"/>
  <c r="AF759" i="43"/>
  <c r="AL174" i="14"/>
  <c r="H751" i="43"/>
  <c r="N166" i="14"/>
  <c r="AC755" i="43"/>
  <c r="AI170" i="14"/>
  <c r="Y750" i="43"/>
  <c r="AE165" i="14"/>
  <c r="U752" i="43"/>
  <c r="AA167" i="14"/>
  <c r="E754" i="43"/>
  <c r="F169" i="14"/>
  <c r="P750" i="43"/>
  <c r="V165" i="14"/>
  <c r="T758" i="43"/>
  <c r="Z173" i="14"/>
  <c r="T759" i="43"/>
  <c r="Z174" i="14"/>
  <c r="AF751" i="43"/>
  <c r="AL166" i="14"/>
  <c r="J754" i="43"/>
  <c r="P169" i="14"/>
  <c r="X755" i="43"/>
  <c r="AD170" i="14"/>
  <c r="T756" i="43"/>
  <c r="Z171" i="14"/>
  <c r="R755" i="43"/>
  <c r="X170" i="14"/>
  <c r="S750" i="43"/>
  <c r="Y165" i="14"/>
  <c r="AC751" i="43"/>
  <c r="AI166" i="14"/>
  <c r="W757" i="43"/>
  <c r="AC172" i="14"/>
  <c r="AD752" i="43"/>
  <c r="AJ167" i="14"/>
  <c r="AE755" i="43"/>
  <c r="AK170" i="14"/>
  <c r="T755" i="43"/>
  <c r="Z170" i="14"/>
  <c r="Q755" i="43"/>
  <c r="W170" i="14"/>
  <c r="P756" i="43"/>
  <c r="V171" i="14"/>
  <c r="T752" i="43"/>
  <c r="Z167" i="14"/>
  <c r="R756" i="43"/>
  <c r="X171" i="14"/>
  <c r="V752" i="43"/>
  <c r="AB167" i="14"/>
  <c r="V759" i="43"/>
  <c r="AB174" i="14"/>
  <c r="N752" i="43"/>
  <c r="T167" i="14"/>
  <c r="AA752" i="43"/>
  <c r="AG167" i="14"/>
  <c r="AE758" i="43"/>
  <c r="AK173" i="14"/>
  <c r="AE752" i="43"/>
  <c r="AK167" i="14"/>
  <c r="M755" i="43"/>
  <c r="S170" i="14"/>
  <c r="M759" i="43"/>
  <c r="S174" i="14"/>
  <c r="I754" i="43"/>
  <c r="O169" i="14"/>
  <c r="Q751" i="43"/>
  <c r="W166" i="14"/>
  <c r="AD751" i="43"/>
  <c r="AJ166" i="14"/>
  <c r="AB755" i="43"/>
  <c r="AH170" i="14"/>
  <c r="U750" i="43"/>
  <c r="AA165" i="14"/>
  <c r="U758" i="43"/>
  <c r="AA173" i="14"/>
  <c r="AC756" i="43"/>
  <c r="AI171" i="14"/>
  <c r="P754" i="43"/>
  <c r="V169" i="14"/>
  <c r="W752" i="43"/>
  <c r="AC167" i="14"/>
  <c r="M751" i="43"/>
  <c r="S166" i="14"/>
  <c r="Y759" i="43"/>
  <c r="AE174" i="14"/>
  <c r="Q754" i="43"/>
  <c r="W169" i="14"/>
  <c r="P759" i="43"/>
  <c r="V174" i="14"/>
  <c r="AA751" i="43"/>
  <c r="AG166" i="14"/>
  <c r="W758" i="43"/>
  <c r="AC173" i="14"/>
  <c r="P757" i="43"/>
  <c r="V172" i="14"/>
  <c r="V751" i="43"/>
  <c r="AB166" i="14"/>
  <c r="W751" i="43"/>
  <c r="AC166" i="14"/>
  <c r="L753" i="43"/>
  <c r="R168" i="14"/>
  <c r="Z752" i="43"/>
  <c r="AF167" i="14"/>
  <c r="R754" i="43"/>
  <c r="X169" i="14"/>
  <c r="T753" i="43"/>
  <c r="Z168" i="14"/>
  <c r="O753" i="43"/>
  <c r="U168" i="14"/>
  <c r="O758" i="43"/>
  <c r="U173" i="14"/>
  <c r="N756" i="43"/>
  <c r="T171" i="14"/>
  <c r="N751" i="43"/>
  <c r="T166" i="14"/>
  <c r="AA756" i="43"/>
  <c r="AG171" i="14"/>
  <c r="AC752" i="43"/>
  <c r="AI167" i="14"/>
  <c r="AC758" i="43"/>
  <c r="AI173" i="14"/>
  <c r="Q758" i="43"/>
  <c r="W173" i="14"/>
  <c r="Q757" i="43"/>
  <c r="W172" i="14"/>
  <c r="AD753" i="43"/>
  <c r="AJ168" i="14"/>
  <c r="AD759" i="43"/>
  <c r="AJ174" i="14"/>
  <c r="U757" i="43"/>
  <c r="AA172" i="14"/>
  <c r="R751" i="43"/>
  <c r="X166" i="14"/>
  <c r="J753" i="43"/>
  <c r="P168" i="14"/>
  <c r="Z759" i="43"/>
  <c r="AF174" i="14"/>
  <c r="AF758" i="43"/>
  <c r="AL173" i="14"/>
  <c r="Y754" i="43"/>
  <c r="AE169" i="14"/>
  <c r="I751" i="43"/>
  <c r="O166" i="14"/>
  <c r="P755" i="43"/>
  <c r="V170" i="14"/>
  <c r="V757" i="43"/>
  <c r="AB172" i="14"/>
  <c r="AE753" i="43"/>
  <c r="AK168" i="14"/>
  <c r="AD754" i="43"/>
  <c r="AJ169" i="14"/>
  <c r="AB754" i="43"/>
  <c r="AH169" i="14"/>
  <c r="Z755" i="43"/>
  <c r="AF170" i="14"/>
  <c r="M758" i="43"/>
  <c r="S173" i="14"/>
  <c r="AB750" i="43"/>
  <c r="AH165" i="14"/>
  <c r="Z753" i="43"/>
  <c r="AF168" i="14"/>
  <c r="O752" i="43"/>
  <c r="U167" i="14"/>
  <c r="O757" i="43"/>
  <c r="U172" i="14"/>
  <c r="G754" i="43"/>
  <c r="M169" i="14"/>
  <c r="V750" i="43"/>
  <c r="AB165" i="14"/>
  <c r="AF757" i="43"/>
  <c r="AL172" i="14"/>
  <c r="AF756" i="43"/>
  <c r="AL171" i="14"/>
  <c r="L752" i="43"/>
  <c r="R167" i="14"/>
  <c r="AC754" i="43"/>
  <c r="AI169" i="14"/>
  <c r="Y757" i="43"/>
  <c r="AE172" i="14"/>
  <c r="I753" i="43"/>
  <c r="O168" i="14"/>
  <c r="X757" i="43"/>
  <c r="AD172" i="14"/>
  <c r="Q750" i="43"/>
  <c r="W165" i="14"/>
  <c r="Q759" i="43"/>
  <c r="W174" i="14"/>
  <c r="AD758" i="43"/>
  <c r="AJ173" i="14"/>
  <c r="F751" i="43"/>
  <c r="G166" i="14"/>
  <c r="U753" i="43"/>
  <c r="AA168" i="14"/>
  <c r="R750" i="43"/>
  <c r="X165" i="14"/>
  <c r="F754" i="43"/>
  <c r="G169" i="14"/>
  <c r="N759" i="43"/>
  <c r="T174" i="14"/>
  <c r="Z756" i="43"/>
  <c r="AF171" i="14"/>
  <c r="O751" i="43"/>
  <c r="U166" i="14"/>
  <c r="M752" i="43"/>
  <c r="S167" i="14"/>
  <c r="Y755" i="43"/>
  <c r="AE170" i="14"/>
  <c r="AD756" i="43"/>
  <c r="AJ171" i="14"/>
  <c r="R757" i="43"/>
  <c r="X172" i="14"/>
  <c r="O756" i="43"/>
  <c r="U171" i="14"/>
  <c r="S753" i="43"/>
  <c r="Y168" i="14"/>
  <c r="X752" i="43"/>
  <c r="AD167" i="14"/>
  <c r="AB752" i="43"/>
  <c r="AH167" i="14"/>
  <c r="U756" i="43"/>
  <c r="AA171" i="14"/>
  <c r="AA753" i="43"/>
  <c r="AG168" i="14"/>
  <c r="AE750" i="43"/>
  <c r="AK165" i="14"/>
  <c r="N758" i="43"/>
  <c r="T173" i="14"/>
  <c r="M756" i="43"/>
  <c r="S171" i="14"/>
  <c r="G753" i="43"/>
  <c r="M168" i="14"/>
  <c r="AA755" i="43"/>
  <c r="AG170" i="14"/>
  <c r="T751" i="43"/>
  <c r="Z166" i="14"/>
  <c r="G752" i="43"/>
  <c r="M167" i="14"/>
  <c r="E753" i="43"/>
  <c r="F168" i="14"/>
  <c r="AF755" i="43"/>
  <c r="AL170" i="14"/>
  <c r="N754" i="43"/>
  <c r="T169" i="14"/>
  <c r="W754" i="43"/>
  <c r="AC169" i="14"/>
  <c r="W755" i="43"/>
  <c r="AC170" i="14"/>
  <c r="W750" i="43"/>
  <c r="AC165" i="14"/>
  <c r="M757" i="43"/>
  <c r="S172" i="14"/>
  <c r="AC757" i="43"/>
  <c r="AI172" i="14"/>
  <c r="X759" i="43"/>
  <c r="AD174" i="14"/>
  <c r="F753" i="43"/>
  <c r="G168" i="14"/>
  <c r="AB751" i="43"/>
  <c r="AH166" i="14"/>
  <c r="K753" i="43"/>
  <c r="Q168" i="14"/>
  <c r="AE756" i="43"/>
  <c r="AK171" i="14"/>
  <c r="AE754" i="43"/>
  <c r="AK169" i="14"/>
  <c r="Z757" i="43"/>
  <c r="AF172" i="14"/>
  <c r="AF752" i="43"/>
  <c r="AL167" i="14"/>
  <c r="Q756" i="43"/>
  <c r="W171" i="14"/>
  <c r="AD750" i="43"/>
  <c r="AJ165" i="14"/>
  <c r="P753" i="43"/>
  <c r="V168" i="14"/>
  <c r="O754" i="43"/>
  <c r="U169" i="14"/>
  <c r="S756" i="43"/>
  <c r="Y171" i="14"/>
  <c r="AA758" i="43"/>
  <c r="AG173" i="14"/>
  <c r="AB756" i="43"/>
  <c r="AH171" i="14"/>
  <c r="X756" i="43"/>
  <c r="AD171" i="14"/>
  <c r="X758" i="43"/>
  <c r="AD173" i="14"/>
  <c r="AD757" i="43"/>
  <c r="AJ172" i="14"/>
  <c r="AA750" i="43"/>
  <c r="AG165" i="14"/>
  <c r="L754" i="43"/>
  <c r="R169" i="14"/>
  <c r="P752" i="43"/>
  <c r="V167" i="14"/>
  <c r="Z754" i="43"/>
  <c r="AF169" i="14"/>
  <c r="O755" i="43"/>
  <c r="U170" i="14"/>
  <c r="E751" i="43"/>
  <c r="F166" i="14"/>
  <c r="K752" i="43"/>
  <c r="Q167" i="14"/>
  <c r="N757" i="43"/>
  <c r="T172" i="14"/>
  <c r="AA757" i="43"/>
  <c r="AG172" i="14"/>
  <c r="M753" i="43"/>
  <c r="S168" i="14"/>
  <c r="J751" i="43"/>
  <c r="P166" i="14"/>
  <c r="Q752" i="43"/>
  <c r="W167" i="14"/>
  <c r="F752" i="43"/>
  <c r="G167" i="14"/>
  <c r="AB753" i="43"/>
  <c r="AH168" i="14"/>
  <c r="U755" i="43"/>
  <c r="AA170" i="14"/>
  <c r="U759" i="43"/>
  <c r="AA174" i="14"/>
  <c r="F65" i="46"/>
  <c r="F33" i="46"/>
  <c r="F46" i="46"/>
  <c r="F60" i="46"/>
  <c r="F63" i="46"/>
  <c r="F31" i="46"/>
  <c r="F62" i="46"/>
  <c r="F50" i="46"/>
  <c r="F30" i="46"/>
  <c r="F24" i="46"/>
  <c r="F75" i="46"/>
  <c r="F3" i="46"/>
  <c r="F61" i="46"/>
  <c r="F29" i="46"/>
  <c r="F38" i="46"/>
  <c r="F14" i="46"/>
  <c r="F52" i="46"/>
  <c r="F18" i="46"/>
  <c r="F40" i="46"/>
  <c r="F68" i="46"/>
  <c r="F17" i="46"/>
  <c r="F15" i="46"/>
  <c r="F26" i="46"/>
  <c r="F59" i="46"/>
  <c r="F27" i="46"/>
  <c r="F57" i="46"/>
  <c r="F25" i="46"/>
  <c r="F6" i="46"/>
  <c r="F48" i="46"/>
  <c r="F49" i="46"/>
  <c r="F10" i="46"/>
  <c r="F79" i="46"/>
  <c r="F45" i="46"/>
  <c r="F36" i="46"/>
  <c r="F67" i="46"/>
  <c r="F66" i="46"/>
  <c r="F58" i="46"/>
  <c r="F55" i="46"/>
  <c r="F23" i="46"/>
  <c r="F72" i="46"/>
  <c r="F56" i="46"/>
  <c r="F74" i="46"/>
  <c r="F8" i="46"/>
  <c r="F19" i="46"/>
  <c r="F64" i="46"/>
  <c r="F80" i="46"/>
  <c r="F13" i="46"/>
  <c r="F11" i="46"/>
  <c r="F35" i="46"/>
  <c r="F70" i="46"/>
  <c r="F53" i="46"/>
  <c r="F21" i="46"/>
  <c r="F76" i="46"/>
  <c r="F42" i="46"/>
  <c r="F22" i="46"/>
  <c r="F78" i="46"/>
  <c r="F16" i="46"/>
  <c r="F51" i="46"/>
  <c r="F81" i="46"/>
  <c r="F47" i="46"/>
  <c r="F34" i="46"/>
  <c r="F77" i="46"/>
  <c r="F43" i="46"/>
  <c r="F73" i="46"/>
  <c r="F41" i="46"/>
  <c r="F9" i="46"/>
  <c r="F44" i="46"/>
  <c r="F20" i="46"/>
  <c r="F71" i="46"/>
  <c r="F39" i="46"/>
  <c r="F7" i="46"/>
  <c r="F28" i="46"/>
  <c r="F32" i="46"/>
  <c r="F4" i="46"/>
  <c r="F69" i="46"/>
  <c r="F37" i="46"/>
  <c r="F5" i="46"/>
  <c r="F54" i="46"/>
  <c r="F12" i="46"/>
  <c r="G81" i="46"/>
  <c r="G49" i="46"/>
  <c r="G17" i="46"/>
  <c r="G76" i="46"/>
  <c r="G68" i="46"/>
  <c r="G48" i="46"/>
  <c r="G44" i="46"/>
  <c r="G63" i="46"/>
  <c r="G70" i="46"/>
  <c r="G66" i="46"/>
  <c r="G79" i="46"/>
  <c r="G47" i="46"/>
  <c r="G15" i="46"/>
  <c r="G32" i="46"/>
  <c r="G78" i="46"/>
  <c r="G62" i="46"/>
  <c r="G61" i="46"/>
  <c r="G10" i="46"/>
  <c r="G54" i="46"/>
  <c r="G12" i="46"/>
  <c r="G20" i="46"/>
  <c r="G19" i="46"/>
  <c r="G40" i="46"/>
  <c r="G77" i="46"/>
  <c r="G45" i="46"/>
  <c r="G13" i="46"/>
  <c r="G36" i="46"/>
  <c r="G64" i="46"/>
  <c r="G16" i="46"/>
  <c r="G29" i="46"/>
  <c r="G59" i="46"/>
  <c r="G60" i="46"/>
  <c r="G58" i="46"/>
  <c r="G75" i="46"/>
  <c r="G43" i="46"/>
  <c r="G11" i="46"/>
  <c r="G24" i="46"/>
  <c r="G73" i="46"/>
  <c r="G41" i="46"/>
  <c r="G9" i="46"/>
  <c r="G80" i="46"/>
  <c r="G4" i="46"/>
  <c r="G26" i="46"/>
  <c r="G3" i="46"/>
  <c r="G65" i="46"/>
  <c r="G42" i="46"/>
  <c r="G74" i="46"/>
  <c r="G27" i="46"/>
  <c r="G71" i="46"/>
  <c r="G39" i="46"/>
  <c r="G7" i="46"/>
  <c r="G34" i="46"/>
  <c r="G35" i="46"/>
  <c r="G28" i="46"/>
  <c r="G33" i="46"/>
  <c r="G52" i="46"/>
  <c r="G31" i="46"/>
  <c r="G51" i="46"/>
  <c r="G69" i="46"/>
  <c r="G37" i="46"/>
  <c r="G5" i="46"/>
  <c r="G67" i="46"/>
  <c r="G56" i="46"/>
  <c r="G8" i="46"/>
  <c r="G72" i="46"/>
  <c r="G38" i="46"/>
  <c r="G57" i="46"/>
  <c r="G25" i="46"/>
  <c r="G46" i="46"/>
  <c r="G50" i="46"/>
  <c r="G22" i="46"/>
  <c r="G55" i="46"/>
  <c r="G23" i="46"/>
  <c r="G30" i="46"/>
  <c r="G6" i="46"/>
  <c r="G53" i="46"/>
  <c r="G21" i="46"/>
  <c r="G14" i="46"/>
  <c r="G18" i="46"/>
  <c r="G74" i="24"/>
  <c r="G21" i="24"/>
  <c r="G53" i="24"/>
  <c r="G67" i="24"/>
  <c r="G37" i="24"/>
  <c r="G36" i="24"/>
  <c r="G9" i="24"/>
  <c r="G70" i="24"/>
  <c r="G80" i="24"/>
  <c r="G54" i="24"/>
  <c r="G14" i="24"/>
  <c r="G10" i="24"/>
  <c r="G23" i="24"/>
  <c r="G55" i="24"/>
  <c r="G3" i="24"/>
  <c r="G39" i="24"/>
  <c r="G22" i="24"/>
  <c r="G30" i="24"/>
  <c r="G43" i="24"/>
  <c r="G45" i="24"/>
  <c r="G47" i="24"/>
  <c r="G58" i="24"/>
  <c r="G64" i="24"/>
  <c r="G32" i="24"/>
  <c r="G25" i="24"/>
  <c r="G57" i="24"/>
  <c r="G35" i="24"/>
  <c r="G6" i="24"/>
  <c r="G18" i="24"/>
  <c r="G24" i="24"/>
  <c r="G71" i="24"/>
  <c r="G42" i="24"/>
  <c r="G75" i="24"/>
  <c r="G62" i="24"/>
  <c r="G17" i="24"/>
  <c r="G19" i="24"/>
  <c r="G16" i="24"/>
  <c r="G44" i="24"/>
  <c r="G27" i="24"/>
  <c r="G59" i="24"/>
  <c r="G69" i="24"/>
  <c r="G7" i="24"/>
  <c r="G50" i="24"/>
  <c r="G52" i="24"/>
  <c r="G38" i="24"/>
  <c r="G46" i="24"/>
  <c r="G79" i="24"/>
  <c r="G49" i="24"/>
  <c r="G68" i="24"/>
  <c r="G51" i="24"/>
  <c r="G56" i="24"/>
  <c r="G29" i="24"/>
  <c r="G61" i="24"/>
  <c r="G8" i="24"/>
  <c r="G41" i="24"/>
  <c r="G28" i="24"/>
  <c r="G40" i="24"/>
  <c r="G48" i="24"/>
  <c r="G15" i="24"/>
  <c r="G78" i="24"/>
  <c r="G66" i="24"/>
  <c r="G31" i="24"/>
  <c r="G63" i="24"/>
  <c r="G12" i="24"/>
  <c r="G34" i="24"/>
  <c r="G60" i="24"/>
  <c r="G77" i="24"/>
  <c r="G76" i="24"/>
  <c r="G33" i="24"/>
  <c r="G65" i="24"/>
  <c r="G4" i="24"/>
  <c r="G5" i="24"/>
  <c r="G20" i="24"/>
  <c r="G26" i="24"/>
  <c r="G73" i="24"/>
  <c r="G11" i="24"/>
  <c r="G13" i="24"/>
  <c r="G72" i="24"/>
  <c r="G81" i="24"/>
  <c r="F8" i="24"/>
  <c r="F31" i="24"/>
  <c r="F63" i="24"/>
  <c r="F74" i="24"/>
  <c r="F20" i="24"/>
  <c r="F10" i="24"/>
  <c r="F26" i="24"/>
  <c r="F78" i="24"/>
  <c r="F81" i="24"/>
  <c r="F22" i="24"/>
  <c r="F55" i="24"/>
  <c r="F57" i="24"/>
  <c r="F29" i="24"/>
  <c r="F14" i="24"/>
  <c r="F33" i="24"/>
  <c r="F65" i="24"/>
  <c r="F30" i="24"/>
  <c r="F18" i="24"/>
  <c r="F36" i="24"/>
  <c r="F27" i="24"/>
  <c r="F24" i="24"/>
  <c r="F3" i="24"/>
  <c r="F35" i="24"/>
  <c r="F67" i="24"/>
  <c r="F40" i="24"/>
  <c r="F28" i="24"/>
  <c r="F46" i="24"/>
  <c r="F79" i="24"/>
  <c r="F51" i="24"/>
  <c r="F34" i="24"/>
  <c r="F44" i="24"/>
  <c r="F32" i="24"/>
  <c r="F5" i="24"/>
  <c r="F37" i="24"/>
  <c r="F69" i="24"/>
  <c r="F50" i="24"/>
  <c r="F38" i="24"/>
  <c r="F56" i="24"/>
  <c r="F72" i="24"/>
  <c r="F19" i="24"/>
  <c r="F53" i="24"/>
  <c r="F12" i="24"/>
  <c r="F42" i="24"/>
  <c r="F7" i="24"/>
  <c r="F39" i="24"/>
  <c r="F71" i="24"/>
  <c r="F60" i="24"/>
  <c r="F48" i="24"/>
  <c r="F66" i="24"/>
  <c r="F13" i="24"/>
  <c r="F15" i="24"/>
  <c r="F23" i="24"/>
  <c r="F54" i="24"/>
  <c r="F4" i="24"/>
  <c r="F61" i="24"/>
  <c r="F52" i="24"/>
  <c r="F9" i="24"/>
  <c r="F41" i="24"/>
  <c r="F73" i="24"/>
  <c r="F70" i="24"/>
  <c r="F58" i="24"/>
  <c r="F76" i="24"/>
  <c r="F77" i="24"/>
  <c r="F47" i="24"/>
  <c r="F49" i="24"/>
  <c r="F6" i="24"/>
  <c r="F21" i="24"/>
  <c r="F62" i="24"/>
  <c r="F11" i="24"/>
  <c r="F43" i="24"/>
  <c r="F75" i="24"/>
  <c r="F80" i="24"/>
  <c r="F68" i="24"/>
  <c r="F45" i="24"/>
  <c r="F17" i="24"/>
  <c r="F25" i="24"/>
  <c r="F59" i="24"/>
  <c r="F64" i="24"/>
  <c r="F16" i="24"/>
  <c r="AH96" i="14"/>
  <c r="AB681" i="43"/>
  <c r="AA138" i="14"/>
  <c r="U723" i="43"/>
  <c r="AC132" i="14"/>
  <c r="W717" i="43"/>
  <c r="AC158" i="14"/>
  <c r="X101" i="14"/>
  <c r="AC118" i="14"/>
  <c r="AC155" i="14"/>
  <c r="V107" i="14"/>
  <c r="V151" i="14"/>
  <c r="V139" i="14"/>
  <c r="AC157" i="14"/>
  <c r="V109" i="14"/>
  <c r="X114" i="14"/>
  <c r="X117" i="14"/>
  <c r="V117" i="14"/>
  <c r="V144" i="14"/>
  <c r="X103" i="14"/>
  <c r="W680" i="43"/>
  <c r="X100" i="14"/>
  <c r="AC103" i="14"/>
  <c r="X152" i="14"/>
  <c r="Z107" i="14"/>
  <c r="AH121" i="14"/>
  <c r="F138" i="7"/>
  <c r="F139" i="7"/>
  <c r="F137" i="7"/>
  <c r="F132" i="7"/>
  <c r="F136" i="7"/>
  <c r="AH153" i="14"/>
  <c r="F134" i="7"/>
  <c r="F140" i="7"/>
  <c r="F141" i="7"/>
  <c r="F133" i="7"/>
  <c r="AH127" i="14"/>
  <c r="F135" i="7"/>
  <c r="AF95" i="14"/>
  <c r="Z155" i="14"/>
  <c r="AK126" i="14"/>
  <c r="AK163" i="14"/>
  <c r="AF121" i="14"/>
  <c r="AF150" i="14"/>
  <c r="Z127" i="14"/>
  <c r="AB120" i="14"/>
  <c r="Y152" i="14"/>
  <c r="Y148" i="14"/>
  <c r="Y98" i="14"/>
  <c r="AK156" i="14"/>
  <c r="AK157" i="14"/>
  <c r="Y151" i="14"/>
  <c r="AK145" i="14"/>
  <c r="AJ35" i="7"/>
  <c r="AJ33" i="7" s="1"/>
  <c r="B66" i="7" s="1"/>
  <c r="AK152" i="14"/>
  <c r="AI144" i="14"/>
  <c r="AI152" i="14"/>
  <c r="U146" i="14"/>
  <c r="AI119" i="14"/>
  <c r="AF158" i="14"/>
  <c r="S163" i="14"/>
  <c r="AI163" i="14"/>
  <c r="S159" i="14"/>
  <c r="AK114" i="14"/>
  <c r="AK138" i="14"/>
  <c r="AK117" i="14"/>
  <c r="Z128" i="14"/>
  <c r="Z140" i="14"/>
  <c r="AK120" i="14"/>
  <c r="AK155" i="14"/>
  <c r="AC164" i="14"/>
  <c r="AC98" i="14"/>
  <c r="AF115" i="14"/>
  <c r="AC127" i="14"/>
  <c r="AC111" i="14"/>
  <c r="Z156" i="14"/>
  <c r="AC160" i="14"/>
  <c r="C163" i="45"/>
  <c r="AF128" i="14"/>
  <c r="AF141" i="14"/>
  <c r="AF114" i="14"/>
  <c r="AF126" i="14"/>
  <c r="AF139" i="14"/>
  <c r="AC136" i="14"/>
  <c r="AC134" i="14"/>
  <c r="AF140" i="14"/>
  <c r="AF144" i="14"/>
  <c r="Z162" i="14"/>
  <c r="Z105" i="14"/>
  <c r="AC152" i="14"/>
  <c r="AC145" i="14"/>
  <c r="Z124" i="14"/>
  <c r="B214" i="45"/>
  <c r="AC112" i="14"/>
  <c r="C214" i="45"/>
  <c r="Z96" i="14"/>
  <c r="Z145" i="14"/>
  <c r="AC131" i="14"/>
  <c r="AF129" i="14"/>
  <c r="AC120" i="14"/>
  <c r="AF100" i="14"/>
  <c r="B197" i="45"/>
  <c r="AF131" i="14"/>
  <c r="AC135" i="14"/>
  <c r="Z142" i="14"/>
  <c r="AF133" i="14"/>
  <c r="AC142" i="14"/>
  <c r="AF137" i="14"/>
  <c r="AC104" i="14"/>
  <c r="C197" i="45"/>
  <c r="Z161" i="14"/>
  <c r="AC109" i="14"/>
  <c r="AF163" i="14"/>
  <c r="Z123" i="14"/>
  <c r="AC106" i="14"/>
  <c r="AF147" i="14"/>
  <c r="AF108" i="14"/>
  <c r="AF112" i="14"/>
  <c r="AF125" i="14"/>
  <c r="AF130" i="14"/>
  <c r="AC110" i="14"/>
  <c r="AC156" i="14"/>
  <c r="AF151" i="14"/>
  <c r="B180" i="45"/>
  <c r="AC154" i="14"/>
  <c r="AF123" i="14"/>
  <c r="AF116" i="14"/>
  <c r="AF138" i="14"/>
  <c r="Z117" i="14"/>
  <c r="AC138" i="14"/>
  <c r="AC125" i="14"/>
  <c r="C180" i="45"/>
  <c r="Z130" i="14"/>
  <c r="AF127" i="14"/>
  <c r="AC129" i="14"/>
  <c r="AF101" i="14"/>
  <c r="AC139" i="14"/>
  <c r="Z120" i="14"/>
  <c r="Z131" i="14"/>
  <c r="AF122" i="14"/>
  <c r="AF154" i="14"/>
  <c r="B146" i="45"/>
  <c r="AF109" i="14"/>
  <c r="AC140" i="14"/>
  <c r="AF110" i="14"/>
  <c r="AC128" i="14"/>
  <c r="AF145" i="14"/>
  <c r="AC96" i="14"/>
  <c r="Z122" i="14"/>
  <c r="B163" i="45"/>
  <c r="Z134" i="14"/>
  <c r="AF113" i="14"/>
  <c r="Z153" i="14"/>
  <c r="AC108" i="14"/>
  <c r="Z108" i="14"/>
  <c r="AF97" i="14"/>
  <c r="Z109" i="14"/>
  <c r="AC114" i="14"/>
  <c r="AC163" i="14"/>
  <c r="Z164" i="14"/>
  <c r="Z100" i="14"/>
  <c r="AF146" i="14"/>
  <c r="AF135" i="14"/>
  <c r="AF156" i="14"/>
  <c r="C146" i="45"/>
  <c r="AF99" i="14"/>
  <c r="AF155" i="14"/>
  <c r="AC153" i="14"/>
  <c r="AC119" i="14"/>
  <c r="AF134" i="14"/>
  <c r="AC122" i="14"/>
  <c r="AC102" i="14"/>
  <c r="AF136" i="14"/>
  <c r="AC97" i="14"/>
  <c r="AF111" i="14"/>
  <c r="AC124" i="14"/>
  <c r="AF157" i="14"/>
  <c r="AF148" i="14"/>
  <c r="AC105" i="14"/>
  <c r="AF142" i="14"/>
  <c r="AC126" i="14"/>
  <c r="AC116" i="14"/>
  <c r="AC151" i="14"/>
  <c r="AC147" i="14"/>
  <c r="AC123" i="14"/>
  <c r="AF153" i="14"/>
  <c r="AC133" i="14"/>
  <c r="AC137" i="14"/>
  <c r="AC150" i="14"/>
  <c r="AF96" i="14"/>
  <c r="AC100" i="14"/>
  <c r="AF152" i="14"/>
  <c r="AF149" i="14"/>
  <c r="AF132" i="14"/>
  <c r="AF160" i="14"/>
  <c r="AF117" i="14"/>
  <c r="AC148" i="14"/>
  <c r="AF161" i="14"/>
  <c r="AC121" i="14"/>
  <c r="AF105" i="14"/>
  <c r="AF118" i="14"/>
  <c r="AF119" i="14"/>
  <c r="AC162" i="14"/>
  <c r="AC99" i="14"/>
  <c r="AC113" i="14"/>
  <c r="AC144" i="14"/>
  <c r="AC146" i="14"/>
  <c r="AF159" i="14"/>
  <c r="AF124" i="14"/>
  <c r="AF98" i="14"/>
  <c r="Z150" i="14"/>
  <c r="AF103" i="14"/>
  <c r="AF104" i="14"/>
  <c r="AF102" i="14"/>
  <c r="AC161" i="14"/>
  <c r="AF120" i="14"/>
  <c r="AC130" i="14"/>
  <c r="Z110" i="14"/>
  <c r="AC117" i="14"/>
  <c r="AF143" i="14"/>
  <c r="AC101" i="14"/>
  <c r="AF107" i="14"/>
  <c r="AC141" i="14"/>
  <c r="Z148" i="14"/>
  <c r="B129" i="45"/>
  <c r="C129" i="45"/>
  <c r="AI156" i="14"/>
  <c r="Z102" i="14"/>
  <c r="Z139" i="14"/>
  <c r="AI150" i="14"/>
  <c r="Z103" i="14"/>
  <c r="Z125" i="14"/>
  <c r="Z147" i="14"/>
  <c r="Z143" i="14"/>
  <c r="AC149" i="14"/>
  <c r="Z151" i="14"/>
  <c r="Z154" i="14"/>
  <c r="Z121" i="14"/>
  <c r="AI116" i="14"/>
  <c r="Z118" i="14"/>
  <c r="Z106" i="14"/>
  <c r="Z137" i="14"/>
  <c r="Z163" i="14"/>
  <c r="Z119" i="14"/>
  <c r="Z152" i="14"/>
  <c r="Z146" i="14"/>
  <c r="Z114" i="14"/>
  <c r="Z157" i="14"/>
  <c r="AF106" i="14"/>
  <c r="Z115" i="14"/>
  <c r="Z97" i="14"/>
  <c r="Z112" i="14"/>
  <c r="Z149" i="14"/>
  <c r="Z104" i="14"/>
  <c r="AH147" i="14"/>
  <c r="AI153" i="14"/>
  <c r="AI128" i="14"/>
  <c r="Z113" i="14"/>
  <c r="AI154" i="14"/>
  <c r="Z160" i="14"/>
  <c r="Z126" i="14"/>
  <c r="Z116" i="14"/>
  <c r="AI107" i="14"/>
  <c r="AK154" i="14"/>
  <c r="Z144" i="14"/>
  <c r="Z159" i="14"/>
  <c r="V129" i="14"/>
  <c r="Z158" i="14"/>
  <c r="Z138" i="14"/>
  <c r="AI133" i="14"/>
  <c r="Z129" i="14"/>
  <c r="Z98" i="14"/>
  <c r="AI123" i="14"/>
  <c r="Z101" i="14"/>
  <c r="T680" i="43"/>
  <c r="Z99" i="14"/>
  <c r="Z133" i="14"/>
  <c r="Z111" i="14"/>
  <c r="Z135" i="14"/>
  <c r="Z141" i="14"/>
  <c r="Z136" i="14"/>
  <c r="AE139" i="14"/>
  <c r="T111" i="14"/>
  <c r="AE153" i="14"/>
  <c r="AF162" i="14"/>
  <c r="T138" i="14"/>
  <c r="V122" i="14"/>
  <c r="P680" i="43"/>
  <c r="AK124" i="14"/>
  <c r="V134" i="14"/>
  <c r="V156" i="14"/>
  <c r="V124" i="14"/>
  <c r="X143" i="14"/>
  <c r="S118" i="14"/>
  <c r="AE130" i="14"/>
  <c r="AG143" i="14"/>
  <c r="AE103" i="14"/>
  <c r="AA116" i="14"/>
  <c r="AE97" i="14"/>
  <c r="AK107" i="14"/>
  <c r="AC107" i="14"/>
  <c r="T161" i="14"/>
  <c r="AK161" i="14"/>
  <c r="AE99" i="14"/>
  <c r="T105" i="14"/>
  <c r="T130" i="14"/>
  <c r="F2" i="7"/>
  <c r="F49" i="7"/>
  <c r="F69" i="7"/>
  <c r="F21" i="7"/>
  <c r="F118" i="7"/>
  <c r="F39" i="7"/>
  <c r="F80" i="7"/>
  <c r="F54" i="7"/>
  <c r="F65" i="7"/>
  <c r="Z132" i="14"/>
  <c r="F130" i="7"/>
  <c r="F35" i="7"/>
  <c r="F70" i="7"/>
  <c r="F75" i="7"/>
  <c r="F60" i="7"/>
  <c r="AK130" i="14"/>
  <c r="AA150" i="14"/>
  <c r="F126" i="7"/>
  <c r="F131" i="7"/>
  <c r="S153" i="14"/>
  <c r="AK125" i="14"/>
  <c r="F51" i="7"/>
  <c r="S125" i="14"/>
  <c r="F98" i="7"/>
  <c r="F77" i="7"/>
  <c r="S147" i="14"/>
  <c r="F105" i="7"/>
  <c r="F5" i="7"/>
  <c r="F127" i="7"/>
  <c r="F78" i="7"/>
  <c r="AK131" i="14"/>
  <c r="F6" i="7"/>
  <c r="F28" i="7"/>
  <c r="F16" i="7"/>
  <c r="F103" i="7"/>
  <c r="F29" i="7"/>
  <c r="S145" i="14"/>
  <c r="F89" i="7"/>
  <c r="F62" i="7"/>
  <c r="F128" i="7"/>
  <c r="S106" i="14"/>
  <c r="F123" i="7"/>
  <c r="F45" i="7"/>
  <c r="S137" i="14"/>
  <c r="S99" i="14"/>
  <c r="AH159" i="14"/>
  <c r="F30" i="7"/>
  <c r="F95" i="7"/>
  <c r="S138" i="14"/>
  <c r="F67" i="7"/>
  <c r="F18" i="7"/>
  <c r="F7" i="7"/>
  <c r="F81" i="7"/>
  <c r="F53" i="7"/>
  <c r="F48" i="7"/>
  <c r="AJ161" i="14"/>
  <c r="S119" i="14"/>
  <c r="AK116" i="14"/>
  <c r="AH129" i="14"/>
  <c r="AJ100" i="14"/>
  <c r="S121" i="14"/>
  <c r="T148" i="14"/>
  <c r="T134" i="14"/>
  <c r="S122" i="14"/>
  <c r="S97" i="14"/>
  <c r="X104" i="14"/>
  <c r="W142" i="14"/>
  <c r="AK119" i="14"/>
  <c r="V123" i="14"/>
  <c r="T125" i="14"/>
  <c r="T139" i="14"/>
  <c r="S161" i="14"/>
  <c r="S126" i="14"/>
  <c r="S158" i="14"/>
  <c r="AK135" i="14"/>
  <c r="S157" i="14"/>
  <c r="S142" i="14"/>
  <c r="AE159" i="14"/>
  <c r="S110" i="14"/>
  <c r="S152" i="14"/>
  <c r="S129" i="14"/>
  <c r="S116" i="14"/>
  <c r="AD109" i="14"/>
  <c r="S151" i="14"/>
  <c r="AD151" i="14"/>
  <c r="AH104" i="14"/>
  <c r="X160" i="14"/>
  <c r="AH164" i="14"/>
  <c r="AK99" i="14"/>
  <c r="AK142" i="14"/>
  <c r="AJ151" i="14"/>
  <c r="AK149" i="14"/>
  <c r="AK140" i="14"/>
  <c r="AD114" i="14"/>
  <c r="AK118" i="14"/>
  <c r="AJ105" i="14"/>
  <c r="S134" i="14"/>
  <c r="AK100" i="14"/>
  <c r="AJ154" i="14"/>
  <c r="AA128" i="14"/>
  <c r="AK160" i="14"/>
  <c r="S120" i="14"/>
  <c r="AJ153" i="14"/>
  <c r="AK121" i="14"/>
  <c r="AJ122" i="14"/>
  <c r="AH107" i="14"/>
  <c r="W148" i="14"/>
  <c r="AK127" i="14"/>
  <c r="W161" i="14"/>
  <c r="AK141" i="14"/>
  <c r="T157" i="14"/>
  <c r="AJ126" i="14"/>
  <c r="X111" i="14"/>
  <c r="T118" i="14"/>
  <c r="S104" i="14"/>
  <c r="AK143" i="14"/>
  <c r="AK151" i="14"/>
  <c r="AA102" i="14"/>
  <c r="AK115" i="14"/>
  <c r="S148" i="14"/>
  <c r="AK104" i="14"/>
  <c r="AJ114" i="14"/>
  <c r="AK137" i="14"/>
  <c r="AK164" i="14"/>
  <c r="S132" i="14"/>
  <c r="AE680" i="43"/>
  <c r="AK144" i="14"/>
  <c r="V98" i="14"/>
  <c r="S95" i="14"/>
  <c r="S140" i="14"/>
  <c r="AK147" i="14"/>
  <c r="S136" i="14"/>
  <c r="S144" i="14"/>
  <c r="S114" i="14"/>
  <c r="AK103" i="14"/>
  <c r="AK98" i="14"/>
  <c r="S164" i="14"/>
  <c r="AK108" i="14"/>
  <c r="V136" i="14"/>
  <c r="AK97" i="14"/>
  <c r="AA162" i="14"/>
  <c r="S124" i="14"/>
  <c r="AK148" i="14"/>
  <c r="S107" i="14"/>
  <c r="AK101" i="14"/>
  <c r="S103" i="14"/>
  <c r="AK113" i="14"/>
  <c r="AK134" i="14"/>
  <c r="AK132" i="14"/>
  <c r="S154" i="14"/>
  <c r="AK136" i="14"/>
  <c r="AI109" i="14"/>
  <c r="S96" i="14"/>
  <c r="S100" i="14"/>
  <c r="AK159" i="14"/>
  <c r="S108" i="14"/>
  <c r="S98" i="14"/>
  <c r="S112" i="14"/>
  <c r="V147" i="14"/>
  <c r="S141" i="14"/>
  <c r="S155" i="14"/>
  <c r="W112" i="14"/>
  <c r="S128" i="14"/>
  <c r="W114" i="14"/>
  <c r="AI141" i="14"/>
  <c r="AK110" i="14"/>
  <c r="S150" i="14"/>
  <c r="S102" i="14"/>
  <c r="AK129" i="14"/>
  <c r="AK109" i="14"/>
  <c r="F9" i="7"/>
  <c r="F71" i="7"/>
  <c r="F83" i="7"/>
  <c r="F40" i="7"/>
  <c r="F76" i="7"/>
  <c r="F20" i="7"/>
  <c r="F82" i="7"/>
  <c r="F15" i="7"/>
  <c r="AI108" i="14"/>
  <c r="F11" i="7"/>
  <c r="F59" i="7"/>
  <c r="F114" i="7"/>
  <c r="F26" i="7"/>
  <c r="F47" i="7"/>
  <c r="F42" i="7"/>
  <c r="F84" i="7"/>
  <c r="F107" i="7"/>
  <c r="S127" i="14"/>
  <c r="S123" i="14"/>
  <c r="V154" i="14"/>
  <c r="S139" i="14"/>
  <c r="AD124" i="14"/>
  <c r="S101" i="14"/>
  <c r="F109" i="7"/>
  <c r="F17" i="7"/>
  <c r="F38" i="7"/>
  <c r="F122" i="7"/>
  <c r="F52" i="7"/>
  <c r="F108" i="7"/>
  <c r="F112" i="7"/>
  <c r="F104" i="7"/>
  <c r="AK139" i="14"/>
  <c r="S111" i="14"/>
  <c r="AK102" i="14"/>
  <c r="V137" i="14"/>
  <c r="F116" i="7"/>
  <c r="F41" i="7"/>
  <c r="F73" i="7"/>
  <c r="F99" i="7"/>
  <c r="F68" i="7"/>
  <c r="F32" i="7"/>
  <c r="F117" i="7"/>
  <c r="F120" i="7"/>
  <c r="AI113" i="14"/>
  <c r="AK158" i="14"/>
  <c r="S156" i="14"/>
  <c r="AK105" i="14"/>
  <c r="F34" i="7"/>
  <c r="F119" i="7"/>
  <c r="F55" i="7"/>
  <c r="F121" i="7"/>
  <c r="S146" i="14"/>
  <c r="S117" i="14"/>
  <c r="F23" i="7"/>
  <c r="F25" i="7"/>
  <c r="F87" i="7"/>
  <c r="F10" i="7"/>
  <c r="F90" i="7"/>
  <c r="F92" i="7"/>
  <c r="F88" i="7"/>
  <c r="F50" i="7"/>
  <c r="V680" i="43"/>
  <c r="AK153" i="14"/>
  <c r="S130" i="14"/>
  <c r="AK146" i="14"/>
  <c r="AK123" i="14"/>
  <c r="S149" i="14"/>
  <c r="AH144" i="14"/>
  <c r="F129" i="7"/>
  <c r="F37" i="7"/>
  <c r="F22" i="7"/>
  <c r="F8" i="7"/>
  <c r="F66" i="7"/>
  <c r="F43" i="7"/>
  <c r="F57" i="7"/>
  <c r="F124" i="7"/>
  <c r="F106" i="7"/>
  <c r="F63" i="7"/>
  <c r="F36" i="7"/>
  <c r="F46" i="7"/>
  <c r="S160" i="14"/>
  <c r="AK106" i="14"/>
  <c r="AH134" i="14"/>
  <c r="AD141" i="14"/>
  <c r="F100" i="7"/>
  <c r="F86" i="7"/>
  <c r="S135" i="14"/>
  <c r="AA149" i="14"/>
  <c r="F24" i="7"/>
  <c r="F101" i="7"/>
  <c r="AK122" i="14"/>
  <c r="F12" i="7"/>
  <c r="F91" i="7"/>
  <c r="F94" i="7"/>
  <c r="F72" i="7"/>
  <c r="F74" i="7"/>
  <c r="F96" i="7"/>
  <c r="F85" i="7"/>
  <c r="AK150" i="14"/>
  <c r="S143" i="14"/>
  <c r="S115" i="14"/>
  <c r="AK162" i="14"/>
  <c r="S162" i="14"/>
  <c r="AF164" i="14"/>
  <c r="AI159" i="14"/>
  <c r="S109" i="14"/>
  <c r="AK96" i="14"/>
  <c r="F31" i="7"/>
  <c r="S133" i="14"/>
  <c r="F64" i="7"/>
  <c r="F97" i="7"/>
  <c r="F93" i="7"/>
  <c r="F79" i="7"/>
  <c r="F125" i="7"/>
  <c r="F44" i="7"/>
  <c r="F113" i="7"/>
  <c r="F110" i="7"/>
  <c r="F33" i="7"/>
  <c r="F58" i="7"/>
  <c r="F56" i="7"/>
  <c r="S113" i="14"/>
  <c r="AK128" i="14"/>
  <c r="AK133" i="14"/>
  <c r="S131" i="14"/>
  <c r="S105" i="14"/>
  <c r="AD99" i="14"/>
  <c r="AJ129" i="14"/>
  <c r="F102" i="7"/>
  <c r="F19" i="7"/>
  <c r="F111" i="7"/>
  <c r="F14" i="7"/>
  <c r="F4" i="7"/>
  <c r="F115" i="7"/>
  <c r="F61" i="7"/>
  <c r="F13" i="7"/>
  <c r="F27" i="7"/>
  <c r="AK112" i="14"/>
  <c r="AI99" i="14"/>
  <c r="V114" i="14"/>
  <c r="AJ163" i="14"/>
  <c r="AH125" i="14"/>
  <c r="W98" i="14"/>
  <c r="AC680" i="43"/>
  <c r="AH115" i="14"/>
  <c r="AB131" i="14"/>
  <c r="AA137" i="14"/>
  <c r="AA155" i="14"/>
  <c r="AJ131" i="14"/>
  <c r="AI120" i="14"/>
  <c r="AI131" i="14"/>
  <c r="AI142" i="14"/>
  <c r="AK111" i="14"/>
  <c r="AJ128" i="14"/>
  <c r="AI161" i="14"/>
  <c r="AH97" i="14"/>
  <c r="AI106" i="14"/>
  <c r="AL105" i="14"/>
  <c r="AJ127" i="14"/>
  <c r="AG123" i="14"/>
  <c r="AA103" i="14"/>
  <c r="AD152" i="14"/>
  <c r="AC115" i="14"/>
  <c r="AD162" i="14"/>
  <c r="AD143" i="14"/>
  <c r="AI140" i="14"/>
  <c r="AG126" i="14"/>
  <c r="W153" i="14"/>
  <c r="AG155" i="14"/>
  <c r="AE138" i="14"/>
  <c r="X99" i="14"/>
  <c r="AI127" i="14"/>
  <c r="V118" i="14"/>
  <c r="AE160" i="14"/>
  <c r="AE110" i="14"/>
  <c r="AA158" i="14"/>
  <c r="AI105" i="14"/>
  <c r="AE140" i="14"/>
  <c r="W155" i="14"/>
  <c r="Y95" i="14"/>
  <c r="AH103" i="14"/>
  <c r="AE151" i="14"/>
  <c r="AI145" i="14"/>
  <c r="AL164" i="14"/>
  <c r="AB146" i="14"/>
  <c r="V159" i="14"/>
  <c r="AA118" i="14"/>
  <c r="T163" i="14"/>
  <c r="AH161" i="14"/>
  <c r="AH151" i="14"/>
  <c r="AA163" i="14"/>
  <c r="AB98" i="14"/>
  <c r="AD134" i="14"/>
  <c r="AJ115" i="14"/>
  <c r="AH152" i="14"/>
  <c r="AA119" i="14"/>
  <c r="X139" i="14"/>
  <c r="AD142" i="14"/>
  <c r="AI132" i="14"/>
  <c r="AL132" i="14"/>
  <c r="AG106" i="14"/>
  <c r="W151" i="14"/>
  <c r="AH143" i="14"/>
  <c r="AJ111" i="14"/>
  <c r="AJ107" i="14"/>
  <c r="AA143" i="14"/>
  <c r="AJ120" i="14"/>
  <c r="Y142" i="14"/>
  <c r="V164" i="14"/>
  <c r="AB96" i="14"/>
  <c r="AH138" i="14"/>
  <c r="AA142" i="14"/>
  <c r="W123" i="14"/>
  <c r="AI115" i="14"/>
  <c r="Y127" i="14"/>
  <c r="T97" i="14"/>
  <c r="T132" i="14"/>
  <c r="AJ155" i="14"/>
  <c r="AD144" i="14"/>
  <c r="AD129" i="14"/>
  <c r="AG96" i="14"/>
  <c r="AE132" i="14"/>
  <c r="AH117" i="14"/>
  <c r="AJ149" i="14"/>
  <c r="AI98" i="14"/>
  <c r="AH126" i="14"/>
  <c r="AJ95" i="14"/>
  <c r="AB102" i="14"/>
  <c r="N680" i="43"/>
  <c r="U147" i="14"/>
  <c r="AI97" i="14"/>
  <c r="W118" i="14"/>
  <c r="AI126" i="14"/>
  <c r="U95" i="14"/>
  <c r="U117" i="14"/>
  <c r="AE147" i="14"/>
  <c r="V125" i="14"/>
  <c r="AI118" i="14"/>
  <c r="AH136" i="14"/>
  <c r="Y113" i="14"/>
  <c r="AG125" i="14"/>
  <c r="AA151" i="14"/>
  <c r="X132" i="14"/>
  <c r="AA145" i="14"/>
  <c r="X110" i="14"/>
  <c r="Y161" i="14"/>
  <c r="AH158" i="14"/>
  <c r="W157" i="14"/>
  <c r="AH105" i="14"/>
  <c r="W111" i="14"/>
  <c r="X134" i="14"/>
  <c r="AH118" i="14"/>
  <c r="AI111" i="14"/>
  <c r="V157" i="14"/>
  <c r="V116" i="14"/>
  <c r="AH111" i="14"/>
  <c r="U160" i="14"/>
  <c r="X125" i="14"/>
  <c r="AA114" i="14"/>
  <c r="AH119" i="14"/>
  <c r="AH123" i="14"/>
  <c r="AL108" i="14"/>
  <c r="AI102" i="14"/>
  <c r="AH114" i="14"/>
  <c r="Y108" i="14"/>
  <c r="AI151" i="14"/>
  <c r="AI148" i="14"/>
  <c r="AH124" i="14"/>
  <c r="AH155" i="14"/>
  <c r="V110" i="14"/>
  <c r="AI129" i="14"/>
  <c r="Y112" i="14"/>
  <c r="AI139" i="14"/>
  <c r="AI112" i="14"/>
  <c r="X157" i="14"/>
  <c r="V120" i="14"/>
  <c r="AH102" i="14"/>
  <c r="AI155" i="14"/>
  <c r="Y119" i="14"/>
  <c r="Y136" i="14"/>
  <c r="AE101" i="14"/>
  <c r="AB144" i="14"/>
  <c r="AD130" i="14"/>
  <c r="AJ123" i="14"/>
  <c r="AI143" i="14"/>
  <c r="V149" i="14"/>
  <c r="AG147" i="14"/>
  <c r="AH108" i="14"/>
  <c r="AH145" i="14"/>
  <c r="AJ143" i="14"/>
  <c r="U150" i="14"/>
  <c r="AE126" i="14"/>
  <c r="Y120" i="14"/>
  <c r="V142" i="14"/>
  <c r="U107" i="14"/>
  <c r="AJ113" i="14"/>
  <c r="AJ148" i="14"/>
  <c r="AI124" i="14"/>
  <c r="W139" i="14"/>
  <c r="AL148" i="14"/>
  <c r="AE157" i="14"/>
  <c r="AJ160" i="14"/>
  <c r="AH99" i="14"/>
  <c r="U164" i="14"/>
  <c r="AJ145" i="14"/>
  <c r="AA133" i="14"/>
  <c r="AA104" i="14"/>
  <c r="AD101" i="14"/>
  <c r="AC159" i="14"/>
  <c r="Y143" i="14"/>
  <c r="AB163" i="14"/>
  <c r="AB109" i="14"/>
  <c r="AJ116" i="14"/>
  <c r="Y160" i="14"/>
  <c r="AA148" i="14"/>
  <c r="V121" i="14"/>
  <c r="AI117" i="14"/>
  <c r="W145" i="14"/>
  <c r="Y138" i="14"/>
  <c r="AL147" i="14"/>
  <c r="U104" i="14"/>
  <c r="AA124" i="14"/>
  <c r="T115" i="14"/>
  <c r="AD107" i="14"/>
  <c r="AE102" i="14"/>
  <c r="AI121" i="14"/>
  <c r="AJ119" i="14"/>
  <c r="AI103" i="14"/>
  <c r="AJ104" i="14"/>
  <c r="V104" i="14"/>
  <c r="W154" i="14"/>
  <c r="AB123" i="14"/>
  <c r="V128" i="14"/>
  <c r="AG107" i="14"/>
  <c r="W126" i="14"/>
  <c r="AH162" i="14"/>
  <c r="AH141" i="14"/>
  <c r="AI149" i="14"/>
  <c r="U127" i="14"/>
  <c r="AG158" i="14"/>
  <c r="V111" i="14"/>
  <c r="U141" i="14"/>
  <c r="AH112" i="14"/>
  <c r="AI122" i="14"/>
  <c r="AL131" i="14"/>
  <c r="AH139" i="14"/>
  <c r="AH157" i="14"/>
  <c r="AJ146" i="14"/>
  <c r="AJ164" i="14"/>
  <c r="AJ101" i="14"/>
  <c r="AJ142" i="14"/>
  <c r="V105" i="14"/>
  <c r="AA96" i="14"/>
  <c r="AG119" i="14"/>
  <c r="X119" i="14"/>
  <c r="AG130" i="14"/>
  <c r="AG137" i="14"/>
  <c r="T160" i="14"/>
  <c r="AI146" i="14"/>
  <c r="AD135" i="14"/>
  <c r="W160" i="14"/>
  <c r="V160" i="14"/>
  <c r="AD119" i="14"/>
  <c r="AH150" i="14"/>
  <c r="AL136" i="14"/>
  <c r="U106" i="14"/>
  <c r="X97" i="14"/>
  <c r="AL143" i="14"/>
  <c r="AL133" i="14"/>
  <c r="U110" i="14"/>
  <c r="AH130" i="14"/>
  <c r="AG127" i="14"/>
  <c r="X147" i="14"/>
  <c r="AL112" i="14"/>
  <c r="AH106" i="14"/>
  <c r="AA134" i="14"/>
  <c r="AG111" i="14"/>
  <c r="T140" i="14"/>
  <c r="AI125" i="14"/>
  <c r="Y123" i="14"/>
  <c r="AD112" i="14"/>
  <c r="AH113" i="14"/>
  <c r="W116" i="14"/>
  <c r="AJ140" i="14"/>
  <c r="V133" i="14"/>
  <c r="AA159" i="14"/>
  <c r="AB680" i="43"/>
  <c r="AI101" i="14"/>
  <c r="AJ112" i="14"/>
  <c r="T98" i="14"/>
  <c r="V150" i="14"/>
  <c r="AL110" i="14"/>
  <c r="T145" i="14"/>
  <c r="AA160" i="14"/>
  <c r="AH100" i="14"/>
  <c r="AB110" i="14"/>
  <c r="V115" i="14"/>
  <c r="AE117" i="14"/>
  <c r="AI130" i="14"/>
  <c r="AJ98" i="14"/>
  <c r="V138" i="14"/>
  <c r="AE158" i="14"/>
  <c r="AB136" i="14"/>
  <c r="AH140" i="14"/>
  <c r="V162" i="14"/>
  <c r="AA153" i="14"/>
  <c r="V126" i="14"/>
  <c r="AB137" i="14"/>
  <c r="AE144" i="14"/>
  <c r="AL135" i="14"/>
  <c r="X164" i="14"/>
  <c r="T124" i="14"/>
  <c r="AI114" i="14"/>
  <c r="AE136" i="14"/>
  <c r="AL149" i="14"/>
  <c r="AJ139" i="14"/>
  <c r="AJ136" i="14"/>
  <c r="W150" i="14"/>
  <c r="AH149" i="14"/>
  <c r="AG138" i="14"/>
  <c r="Q680" i="43"/>
  <c r="V112" i="14"/>
  <c r="V141" i="14"/>
  <c r="AL141" i="14"/>
  <c r="AJ124" i="14"/>
  <c r="Y135" i="14"/>
  <c r="AA131" i="14"/>
  <c r="X159" i="14"/>
  <c r="AA144" i="14"/>
  <c r="AE118" i="14"/>
  <c r="AJ159" i="14"/>
  <c r="AE123" i="14"/>
  <c r="X155" i="14"/>
  <c r="AD157" i="14"/>
  <c r="AB145" i="14"/>
  <c r="AI164" i="14"/>
  <c r="W96" i="14"/>
  <c r="AL161" i="14"/>
  <c r="AJ125" i="14"/>
  <c r="AD122" i="14"/>
  <c r="U121" i="14"/>
  <c r="AA105" i="14"/>
  <c r="U99" i="14"/>
  <c r="X142" i="14"/>
  <c r="AE143" i="14"/>
  <c r="AI138" i="14"/>
  <c r="AJ102" i="14"/>
  <c r="U151" i="14"/>
  <c r="AB142" i="14"/>
  <c r="AA125" i="14"/>
  <c r="U112" i="14"/>
  <c r="W97" i="14"/>
  <c r="AE98" i="14"/>
  <c r="V155" i="14"/>
  <c r="AG113" i="14"/>
  <c r="T156" i="14"/>
  <c r="W146" i="14"/>
  <c r="AB139" i="14"/>
  <c r="AL97" i="14"/>
  <c r="AH137" i="14"/>
  <c r="AL139" i="14"/>
  <c r="X141" i="14"/>
  <c r="C61" i="45"/>
  <c r="B13" i="7"/>
  <c r="AG97" i="14"/>
  <c r="T126" i="14"/>
  <c r="Y96" i="14"/>
  <c r="AE150" i="14"/>
  <c r="AI104" i="14"/>
  <c r="AE164" i="14"/>
  <c r="AJ134" i="14"/>
  <c r="X113" i="14"/>
  <c r="AI160" i="14"/>
  <c r="AH98" i="14"/>
  <c r="AG131" i="14"/>
  <c r="W100" i="14"/>
  <c r="AI162" i="14"/>
  <c r="AB129" i="14"/>
  <c r="AH133" i="14"/>
  <c r="AJ137" i="14"/>
  <c r="W104" i="14"/>
  <c r="V127" i="14"/>
  <c r="AB122" i="14"/>
  <c r="AH110" i="14"/>
  <c r="V131" i="14"/>
  <c r="AB116" i="14"/>
  <c r="AJ132" i="14"/>
  <c r="W143" i="14"/>
  <c r="AJ144" i="14"/>
  <c r="X145" i="14"/>
  <c r="U124" i="14"/>
  <c r="AL117" i="14"/>
  <c r="AH120" i="14"/>
  <c r="V152" i="14"/>
  <c r="AE133" i="14"/>
  <c r="X106" i="14"/>
  <c r="U101" i="14"/>
  <c r="AE115" i="14"/>
  <c r="AJ138" i="14"/>
  <c r="AH109" i="14"/>
  <c r="AJ156" i="14"/>
  <c r="AB97" i="14"/>
  <c r="X124" i="14"/>
  <c r="C13" i="7"/>
  <c r="AE135" i="14"/>
  <c r="T107" i="14"/>
  <c r="X123" i="14"/>
  <c r="V102" i="14"/>
  <c r="Y99" i="14"/>
  <c r="AE96" i="14"/>
  <c r="V113" i="14"/>
  <c r="Y164" i="14"/>
  <c r="AB152" i="14"/>
  <c r="U123" i="14"/>
  <c r="V163" i="14"/>
  <c r="AG152" i="14"/>
  <c r="AL155" i="14"/>
  <c r="AH131" i="14"/>
  <c r="U140" i="14"/>
  <c r="AA107" i="14"/>
  <c r="AA132" i="14"/>
  <c r="W164" i="14"/>
  <c r="AJ152" i="14"/>
  <c r="V153" i="14"/>
  <c r="W136" i="14"/>
  <c r="W162" i="14"/>
  <c r="AI135" i="14"/>
  <c r="AL160" i="14"/>
  <c r="Y97" i="14"/>
  <c r="Y106" i="14"/>
  <c r="V100" i="14"/>
  <c r="AJ158" i="14"/>
  <c r="AH146" i="14"/>
  <c r="X680" i="43"/>
  <c r="AB128" i="14"/>
  <c r="AI137" i="14"/>
  <c r="AL121" i="14"/>
  <c r="V97" i="14"/>
  <c r="AB104" i="14"/>
  <c r="U155" i="14"/>
  <c r="AA108" i="14"/>
  <c r="AJ147" i="14"/>
  <c r="AA98" i="14"/>
  <c r="U132" i="14"/>
  <c r="V145" i="14"/>
  <c r="AD113" i="14"/>
  <c r="AJ108" i="14"/>
  <c r="AJ106" i="14"/>
  <c r="W158" i="14"/>
  <c r="AD140" i="14"/>
  <c r="AH122" i="14"/>
  <c r="Y126" i="14"/>
  <c r="AD127" i="14"/>
  <c r="T113" i="14"/>
  <c r="AG120" i="14"/>
  <c r="AE125" i="14"/>
  <c r="AD100" i="14"/>
  <c r="U115" i="14"/>
  <c r="W121" i="14"/>
  <c r="AI136" i="14"/>
  <c r="AB127" i="14"/>
  <c r="AG159" i="14"/>
  <c r="AH163" i="14"/>
  <c r="AA100" i="14"/>
  <c r="AI134" i="14"/>
  <c r="AD155" i="14"/>
  <c r="AB113" i="14"/>
  <c r="AJ99" i="14"/>
  <c r="W127" i="14"/>
  <c r="AH156" i="14"/>
  <c r="V146" i="14"/>
  <c r="AL129" i="14"/>
  <c r="AB114" i="14"/>
  <c r="AL98" i="14"/>
  <c r="AG151" i="14"/>
  <c r="AD138" i="14"/>
  <c r="AG116" i="14"/>
  <c r="AH148" i="14"/>
  <c r="AJ118" i="14"/>
  <c r="AD133" i="14"/>
  <c r="U119" i="14"/>
  <c r="AL144" i="14"/>
  <c r="AJ135" i="14"/>
  <c r="AL128" i="14"/>
  <c r="Y104" i="14"/>
  <c r="V132" i="14"/>
  <c r="AB160" i="14"/>
  <c r="AI147" i="14"/>
  <c r="U680" i="43"/>
  <c r="AG132" i="14"/>
  <c r="AI158" i="14"/>
  <c r="W117" i="14"/>
  <c r="AD108" i="14"/>
  <c r="W115" i="14"/>
  <c r="T141" i="14"/>
  <c r="V119" i="14"/>
  <c r="T106" i="14"/>
  <c r="AA99" i="14"/>
  <c r="U130" i="14"/>
  <c r="AL126" i="14"/>
  <c r="AE155" i="14"/>
  <c r="Y129" i="14"/>
  <c r="Y156" i="14"/>
  <c r="AJ141" i="14"/>
  <c r="AL116" i="14"/>
  <c r="AL101" i="14"/>
  <c r="AH116" i="14"/>
  <c r="AH135" i="14"/>
  <c r="U135" i="14"/>
  <c r="AJ121" i="14"/>
  <c r="AG144" i="14"/>
  <c r="AG118" i="14"/>
  <c r="AH154" i="14"/>
  <c r="Y150" i="14"/>
  <c r="V140" i="14"/>
  <c r="AD126" i="14"/>
  <c r="X127" i="14"/>
  <c r="X129" i="14"/>
  <c r="U154" i="14"/>
  <c r="AD105" i="14"/>
  <c r="AH128" i="14"/>
  <c r="AG157" i="14"/>
  <c r="AH160" i="14"/>
  <c r="AB103" i="14"/>
  <c r="AA106" i="14"/>
  <c r="T102" i="14"/>
  <c r="Y116" i="14"/>
  <c r="AD111" i="14"/>
  <c r="AH142" i="14"/>
  <c r="AC143" i="14"/>
  <c r="U133" i="14"/>
  <c r="AE121" i="14"/>
  <c r="AI157" i="14"/>
  <c r="AH132" i="14"/>
  <c r="AI110" i="14"/>
  <c r="AE129" i="14"/>
  <c r="AD163" i="14"/>
  <c r="X158" i="14"/>
  <c r="V101" i="14"/>
  <c r="AG163" i="14"/>
  <c r="AJ150" i="14"/>
  <c r="X108" i="14"/>
  <c r="AA130" i="14"/>
  <c r="V158" i="14"/>
  <c r="AB115" i="14"/>
  <c r="AA112" i="14"/>
  <c r="AD116" i="14"/>
  <c r="V96" i="14"/>
  <c r="X115" i="14"/>
  <c r="AH101" i="14"/>
  <c r="AE148" i="14"/>
  <c r="X109" i="14"/>
  <c r="AA152" i="14"/>
  <c r="V143" i="14"/>
  <c r="W128" i="14"/>
  <c r="AE111" i="14"/>
  <c r="AB164" i="14"/>
  <c r="AL109" i="14"/>
  <c r="W137" i="14"/>
  <c r="Y137" i="14"/>
  <c r="AJ97" i="14"/>
  <c r="AA140" i="14"/>
  <c r="T99" i="14"/>
  <c r="W124" i="14"/>
  <c r="AB132" i="14"/>
  <c r="AD110" i="14"/>
  <c r="AE100" i="14"/>
  <c r="AD160" i="14"/>
  <c r="AD164" i="14"/>
  <c r="AD102" i="14"/>
  <c r="U161" i="14"/>
  <c r="AE152" i="14"/>
  <c r="AE122" i="14"/>
  <c r="Y130" i="14"/>
  <c r="V161" i="14"/>
  <c r="W152" i="14"/>
  <c r="AL140" i="14"/>
  <c r="Y158" i="14"/>
  <c r="T119" i="14"/>
  <c r="AB138" i="14"/>
  <c r="X156" i="14"/>
  <c r="AD159" i="14"/>
  <c r="AL122" i="14"/>
  <c r="U113" i="14"/>
  <c r="AG114" i="14"/>
  <c r="Y132" i="14"/>
  <c r="AA123" i="14"/>
  <c r="AE162" i="14"/>
  <c r="AD120" i="14"/>
  <c r="AG100" i="14"/>
  <c r="AB157" i="14"/>
  <c r="T117" i="14"/>
  <c r="U134" i="14"/>
  <c r="V99" i="14"/>
  <c r="AG139" i="14"/>
  <c r="Y157" i="14"/>
  <c r="AG117" i="14"/>
  <c r="AG115" i="14"/>
  <c r="AA127" i="14"/>
  <c r="Y115" i="14"/>
  <c r="AG136" i="14"/>
  <c r="U158" i="14"/>
  <c r="AA146" i="14"/>
  <c r="T100" i="14"/>
  <c r="T120" i="14"/>
  <c r="AB121" i="14"/>
  <c r="AE124" i="14"/>
  <c r="Y145" i="14"/>
  <c r="AL125" i="14"/>
  <c r="AJ96" i="14"/>
  <c r="AG98" i="14"/>
  <c r="AB99" i="14"/>
  <c r="AD147" i="14"/>
  <c r="U116" i="14"/>
  <c r="T155" i="14"/>
  <c r="U98" i="14"/>
  <c r="Y131" i="14"/>
  <c r="V130" i="14"/>
  <c r="AJ157" i="14"/>
  <c r="AA113" i="14"/>
  <c r="U111" i="14"/>
  <c r="X116" i="14"/>
  <c r="AA139" i="14"/>
  <c r="X131" i="14"/>
  <c r="T150" i="14"/>
  <c r="X161" i="14"/>
  <c r="AE113" i="14"/>
  <c r="U128" i="14"/>
  <c r="AG149" i="14"/>
  <c r="U139" i="14"/>
  <c r="Y162" i="14"/>
  <c r="AE128" i="14"/>
  <c r="V108" i="14"/>
  <c r="X130" i="14"/>
  <c r="U100" i="14"/>
  <c r="W119" i="14"/>
  <c r="AB112" i="14"/>
  <c r="AL114" i="14"/>
  <c r="AA129" i="14"/>
  <c r="W141" i="14"/>
  <c r="AL137" i="14"/>
  <c r="AD139" i="14"/>
  <c r="X126" i="14"/>
  <c r="AE163" i="14"/>
  <c r="AL104" i="14"/>
  <c r="AL100" i="14"/>
  <c r="X96" i="14"/>
  <c r="Y155" i="14"/>
  <c r="X148" i="14"/>
  <c r="X102" i="14"/>
  <c r="X153" i="14"/>
  <c r="AE141" i="14"/>
  <c r="Y133" i="14"/>
  <c r="V135" i="14"/>
  <c r="X149" i="14"/>
  <c r="V148" i="14"/>
  <c r="U97" i="14"/>
  <c r="AJ130" i="14"/>
  <c r="T153" i="14"/>
  <c r="U120" i="14"/>
  <c r="AG102" i="14"/>
  <c r="W120" i="14"/>
  <c r="U149" i="14"/>
  <c r="AA156" i="14"/>
  <c r="AJ117" i="14"/>
  <c r="Y122" i="14"/>
  <c r="AL130" i="14"/>
  <c r="AB130" i="14"/>
  <c r="AL106" i="14"/>
  <c r="U145" i="14"/>
  <c r="T104" i="14"/>
  <c r="AD146" i="14"/>
  <c r="AL152" i="14"/>
  <c r="W159" i="14"/>
  <c r="Y107" i="14"/>
  <c r="AB119" i="14"/>
  <c r="Y141" i="14"/>
  <c r="AB159" i="14"/>
  <c r="AL107" i="14"/>
  <c r="W99" i="14"/>
  <c r="T133" i="14"/>
  <c r="U162" i="14"/>
  <c r="T110" i="14"/>
  <c r="U96" i="14"/>
  <c r="AD131" i="14"/>
  <c r="X98" i="14"/>
  <c r="U105" i="14"/>
  <c r="U125" i="14"/>
  <c r="X151" i="14"/>
  <c r="X122" i="14"/>
  <c r="AE149" i="14"/>
  <c r="V106" i="14"/>
  <c r="U159" i="14"/>
  <c r="AI100" i="14"/>
  <c r="AD156" i="14"/>
  <c r="U157" i="14"/>
  <c r="AL96" i="14"/>
  <c r="AD154" i="14"/>
  <c r="AD148" i="14"/>
  <c r="AG124" i="14"/>
  <c r="T109" i="14"/>
  <c r="AD121" i="14"/>
  <c r="AD145" i="14"/>
  <c r="AB154" i="14"/>
  <c r="AD150" i="14"/>
  <c r="W134" i="14"/>
  <c r="AF680" i="43"/>
  <c r="T135" i="14"/>
  <c r="AE112" i="14"/>
  <c r="AB135" i="14"/>
  <c r="AD161" i="14"/>
  <c r="AL138" i="14"/>
  <c r="AE145" i="14"/>
  <c r="AJ110" i="14"/>
  <c r="R680" i="43"/>
  <c r="AA121" i="14"/>
  <c r="X133" i="14"/>
  <c r="AJ103" i="14"/>
  <c r="X118" i="14"/>
  <c r="X107" i="14"/>
  <c r="AB117" i="14"/>
  <c r="T159" i="14"/>
  <c r="AB140" i="14"/>
  <c r="AG112" i="14"/>
  <c r="U118" i="14"/>
  <c r="AL146" i="14"/>
  <c r="Y140" i="14"/>
  <c r="AJ133" i="14"/>
  <c r="AD104" i="14"/>
  <c r="Y100" i="14"/>
  <c r="AB107" i="14"/>
  <c r="AB125" i="14"/>
  <c r="AA97" i="14"/>
  <c r="AB141" i="14"/>
  <c r="AB149" i="14"/>
  <c r="AL150" i="14"/>
  <c r="AB156" i="14"/>
  <c r="AA136" i="14"/>
  <c r="Y163" i="14"/>
  <c r="W101" i="14"/>
  <c r="AD149" i="14"/>
  <c r="Y159" i="14"/>
  <c r="W105" i="14"/>
  <c r="AE131" i="14"/>
  <c r="U144" i="14"/>
  <c r="AB118" i="14"/>
  <c r="AB150" i="14"/>
  <c r="X144" i="14"/>
  <c r="Y114" i="14"/>
  <c r="Y117" i="14"/>
  <c r="AJ162" i="14"/>
  <c r="X154" i="14"/>
  <c r="T123" i="14"/>
  <c r="AB101" i="14"/>
  <c r="AB151" i="14"/>
  <c r="AJ109" i="14"/>
  <c r="V103" i="14"/>
  <c r="T149" i="14"/>
  <c r="T128" i="14"/>
  <c r="AD123" i="14"/>
  <c r="U126" i="14"/>
  <c r="AD96" i="14"/>
  <c r="AI96" i="14"/>
  <c r="Y110" i="14"/>
  <c r="AG128" i="14"/>
  <c r="W140" i="14"/>
  <c r="C112" i="45"/>
  <c r="AE107" i="14"/>
  <c r="W108" i="14"/>
  <c r="U102" i="14"/>
  <c r="AA122" i="14"/>
  <c r="AD158" i="14"/>
  <c r="AB161" i="14"/>
  <c r="U108" i="14"/>
  <c r="AG133" i="14"/>
  <c r="Y103" i="14"/>
  <c r="AG146" i="14"/>
  <c r="AB111" i="14"/>
  <c r="AG103" i="14"/>
  <c r="T162" i="14"/>
  <c r="AE119" i="14"/>
  <c r="AG105" i="14"/>
  <c r="X120" i="14"/>
  <c r="U163" i="14"/>
  <c r="C78" i="45"/>
  <c r="G2" i="24"/>
  <c r="AL115" i="14"/>
  <c r="X137" i="14"/>
  <c r="AD118" i="14"/>
  <c r="AG109" i="14"/>
  <c r="AA164" i="14"/>
  <c r="T103" i="14"/>
  <c r="W131" i="14"/>
  <c r="AB106" i="14"/>
  <c r="AA147" i="14"/>
  <c r="W135" i="14"/>
  <c r="T108" i="14"/>
  <c r="AA117" i="14"/>
  <c r="T144" i="14"/>
  <c r="Y134" i="14"/>
  <c r="AD97" i="14"/>
  <c r="U109" i="14"/>
  <c r="AL120" i="14"/>
  <c r="AL124" i="14"/>
  <c r="AL153" i="14"/>
  <c r="W129" i="14"/>
  <c r="W103" i="14"/>
  <c r="AB147" i="14"/>
  <c r="U142" i="14"/>
  <c r="AB108" i="14"/>
  <c r="T146" i="14"/>
  <c r="AE142" i="14"/>
  <c r="U148" i="14"/>
  <c r="AB148" i="14"/>
  <c r="AB155" i="14"/>
  <c r="G2" i="46"/>
  <c r="AB133" i="14"/>
  <c r="AL113" i="14"/>
  <c r="U131" i="14"/>
  <c r="AE106" i="14"/>
  <c r="AE137" i="14"/>
  <c r="AG153" i="14"/>
  <c r="Y680" i="43"/>
  <c r="Y146" i="14"/>
  <c r="W156" i="14"/>
  <c r="AG121" i="14"/>
  <c r="U114" i="14"/>
  <c r="AG129" i="14"/>
  <c r="AL134" i="14"/>
  <c r="Y154" i="14"/>
  <c r="T143" i="14"/>
  <c r="AG145" i="14"/>
  <c r="AL151" i="14"/>
  <c r="U129" i="14"/>
  <c r="AG161" i="14"/>
  <c r="W163" i="14"/>
  <c r="AL162" i="14"/>
  <c r="AB143" i="14"/>
  <c r="AE156" i="14"/>
  <c r="AL103" i="14"/>
  <c r="AD137" i="14"/>
  <c r="Y125" i="14"/>
  <c r="AL163" i="14"/>
  <c r="AL119" i="14"/>
  <c r="W113" i="14"/>
  <c r="AE116" i="14"/>
  <c r="AG160" i="14"/>
  <c r="AG134" i="14"/>
  <c r="AA109" i="14"/>
  <c r="AB153" i="14"/>
  <c r="AG162" i="14"/>
  <c r="T147" i="14"/>
  <c r="U122" i="14"/>
  <c r="AD98" i="14"/>
  <c r="AD106" i="14"/>
  <c r="T122" i="14"/>
  <c r="T127" i="14"/>
  <c r="U103" i="14"/>
  <c r="AB162" i="14"/>
  <c r="W109" i="14"/>
  <c r="Y101" i="14"/>
  <c r="AG122" i="14"/>
  <c r="AL159" i="14"/>
  <c r="AE108" i="14"/>
  <c r="T137" i="14"/>
  <c r="AE161" i="14"/>
  <c r="U137" i="14"/>
  <c r="AL145" i="14"/>
  <c r="U153" i="14"/>
  <c r="Y147" i="14"/>
  <c r="T136" i="14"/>
  <c r="AL142" i="14"/>
  <c r="W130" i="14"/>
  <c r="AD115" i="14"/>
  <c r="AL154" i="14"/>
  <c r="W102" i="14"/>
  <c r="AE114" i="14"/>
  <c r="T154" i="14"/>
  <c r="U136" i="14"/>
  <c r="AB134" i="14"/>
  <c r="AD103" i="14"/>
  <c r="Y153" i="14"/>
  <c r="AE127" i="14"/>
  <c r="AA115" i="14"/>
  <c r="U152" i="14"/>
  <c r="AL158" i="14"/>
  <c r="AG95" i="14"/>
  <c r="AA680" i="43"/>
  <c r="T142" i="14"/>
  <c r="W147" i="14"/>
  <c r="U138" i="14"/>
  <c r="AB126" i="14"/>
  <c r="Y102" i="14"/>
  <c r="AA135" i="14"/>
  <c r="AG156" i="14"/>
  <c r="AB105" i="14"/>
  <c r="T96" i="14"/>
  <c r="Y105" i="14"/>
  <c r="AG99" i="14"/>
  <c r="W107" i="14"/>
  <c r="Y128" i="14"/>
  <c r="AA161" i="14"/>
  <c r="AL157" i="14"/>
  <c r="AG140" i="14"/>
  <c r="AG110" i="14"/>
  <c r="X140" i="14"/>
  <c r="Y111" i="14"/>
  <c r="T164" i="14"/>
  <c r="AG135" i="14"/>
  <c r="AB100" i="14"/>
  <c r="W106" i="14"/>
  <c r="X121" i="14"/>
  <c r="W149" i="14"/>
  <c r="AA141" i="14"/>
  <c r="AA126" i="14"/>
  <c r="X146" i="14"/>
  <c r="T129" i="14"/>
  <c r="AE120" i="14"/>
  <c r="AA101" i="14"/>
  <c r="AE104" i="14"/>
  <c r="Y118" i="14"/>
  <c r="C95" i="45"/>
  <c r="B61" i="45"/>
  <c r="AB124" i="14"/>
  <c r="AG164" i="14"/>
  <c r="Y149" i="14"/>
  <c r="AE146" i="14"/>
  <c r="W122" i="14"/>
  <c r="T151" i="14"/>
  <c r="AG148" i="14"/>
  <c r="T158" i="14"/>
  <c r="B112" i="45"/>
  <c r="B44" i="45"/>
  <c r="AE109" i="14"/>
  <c r="AG150" i="14"/>
  <c r="Y124" i="14"/>
  <c r="AD125" i="14"/>
  <c r="Y144" i="14"/>
  <c r="AL99" i="14"/>
  <c r="Y139" i="14"/>
  <c r="W138" i="14"/>
  <c r="AG104" i="14"/>
  <c r="AA111" i="14"/>
  <c r="AE154" i="14"/>
  <c r="F2" i="24"/>
  <c r="AA120" i="14"/>
  <c r="AD128" i="14"/>
  <c r="W125" i="14"/>
  <c r="AL156" i="14"/>
  <c r="AE105" i="14"/>
  <c r="T112" i="14"/>
  <c r="W144" i="14"/>
  <c r="T101" i="14"/>
  <c r="X105" i="14"/>
  <c r="AL102" i="14"/>
  <c r="X135" i="14"/>
  <c r="AA110" i="14"/>
  <c r="AG154" i="14"/>
  <c r="W133" i="14"/>
  <c r="Y121" i="14"/>
  <c r="W110" i="14"/>
  <c r="T114" i="14"/>
  <c r="X162" i="14"/>
  <c r="C44" i="45"/>
  <c r="AG141" i="14"/>
  <c r="AA154" i="14"/>
  <c r="AG101" i="14"/>
  <c r="AD136" i="14"/>
  <c r="U143" i="14"/>
  <c r="AL118" i="14"/>
  <c r="X138" i="14"/>
  <c r="AE134" i="14"/>
  <c r="AL111" i="14"/>
  <c r="X150" i="14"/>
  <c r="X112" i="14"/>
  <c r="B78" i="45"/>
  <c r="X136" i="14"/>
  <c r="T116" i="14"/>
  <c r="AB158" i="14"/>
  <c r="AL123" i="14"/>
  <c r="AD117" i="14"/>
  <c r="AD153" i="14"/>
  <c r="AG142" i="14"/>
  <c r="X128" i="14"/>
  <c r="AA157" i="14"/>
  <c r="AD132" i="14"/>
  <c r="T121" i="14"/>
  <c r="B95" i="45"/>
  <c r="Y109" i="14"/>
  <c r="AG108" i="14"/>
  <c r="U156" i="14"/>
  <c r="W132" i="14"/>
  <c r="T152" i="14"/>
  <c r="T131" i="14"/>
  <c r="X163" i="14"/>
  <c r="AL127" i="14"/>
  <c r="F2" i="46"/>
  <c r="AA33" i="7"/>
  <c r="AE33" i="7"/>
  <c r="AB33" i="7"/>
  <c r="Z760" i="43" l="1"/>
  <c r="M760" i="43"/>
  <c r="O760" i="43"/>
  <c r="T760" i="43"/>
  <c r="AD760" i="43"/>
  <c r="S760" i="43"/>
  <c r="AF760" i="43"/>
  <c r="X760" i="43"/>
  <c r="Q760" i="43"/>
  <c r="N760" i="43"/>
  <c r="AE760" i="43"/>
  <c r="P760" i="43"/>
  <c r="AC760" i="43"/>
  <c r="R760" i="43"/>
  <c r="AA760" i="43"/>
  <c r="V760" i="43"/>
  <c r="Y760" i="43"/>
  <c r="I11" i="46"/>
  <c r="H11" i="46" s="1"/>
  <c r="J11" i="46" s="1"/>
  <c r="K11" i="46" s="1"/>
  <c r="I43" i="46"/>
  <c r="H43" i="46" s="1"/>
  <c r="J43" i="46" s="1"/>
  <c r="K43" i="46" s="1"/>
  <c r="I54" i="46"/>
  <c r="H54" i="46" s="1"/>
  <c r="J54" i="46" s="1"/>
  <c r="K54" i="46" s="1"/>
  <c r="I80" i="46"/>
  <c r="H80" i="46" s="1"/>
  <c r="J80" i="46" s="1"/>
  <c r="I49" i="46"/>
  <c r="H49" i="46" s="1"/>
  <c r="J49" i="46" s="1"/>
  <c r="K49" i="46" s="1"/>
  <c r="I5" i="46"/>
  <c r="H5" i="46" s="1"/>
  <c r="J5" i="46" s="1"/>
  <c r="K5" i="46" s="1"/>
  <c r="I34" i="46"/>
  <c r="H34" i="46" s="1"/>
  <c r="J34" i="46" s="1"/>
  <c r="K34" i="46" s="1"/>
  <c r="I64" i="46"/>
  <c r="H64" i="46" s="1"/>
  <c r="J64" i="46" s="1"/>
  <c r="K64" i="46" s="1"/>
  <c r="I48" i="46"/>
  <c r="H48" i="46" s="1"/>
  <c r="J48" i="46" s="1"/>
  <c r="K48" i="46" s="1"/>
  <c r="I61" i="46"/>
  <c r="H61" i="46" s="1"/>
  <c r="J61" i="46" s="1"/>
  <c r="K61" i="46" s="1"/>
  <c r="I37" i="46"/>
  <c r="H37" i="46" s="1"/>
  <c r="J37" i="46" s="1"/>
  <c r="K37" i="46" s="1"/>
  <c r="I47" i="46"/>
  <c r="H47" i="46" s="1"/>
  <c r="J47" i="46" s="1"/>
  <c r="K47" i="46" s="1"/>
  <c r="I19" i="46"/>
  <c r="H19" i="46" s="1"/>
  <c r="J19" i="46" s="1"/>
  <c r="K19" i="46" s="1"/>
  <c r="I6" i="46"/>
  <c r="H6" i="46" s="1"/>
  <c r="J6" i="46" s="1"/>
  <c r="K6" i="46" s="1"/>
  <c r="I3" i="46"/>
  <c r="H3" i="46" s="1"/>
  <c r="J3" i="46" s="1"/>
  <c r="K3" i="46" s="1"/>
  <c r="I14" i="46"/>
  <c r="H14" i="46" s="1"/>
  <c r="J14" i="46" s="1"/>
  <c r="K14" i="46" s="1"/>
  <c r="I12" i="46"/>
  <c r="H12" i="46" s="1"/>
  <c r="J12" i="46" s="1"/>
  <c r="K12" i="46" s="1"/>
  <c r="I77" i="46"/>
  <c r="H77" i="46" s="1"/>
  <c r="J77" i="46" s="1"/>
  <c r="I29" i="46"/>
  <c r="H29" i="46" s="1"/>
  <c r="J29" i="46" s="1"/>
  <c r="K29" i="46" s="1"/>
  <c r="I69" i="46"/>
  <c r="H69" i="46" s="1"/>
  <c r="J69" i="46" s="1"/>
  <c r="K69" i="46" s="1"/>
  <c r="I81" i="46"/>
  <c r="H81" i="46" s="1"/>
  <c r="J81" i="46" s="1"/>
  <c r="I8" i="46"/>
  <c r="H8" i="46" s="1"/>
  <c r="J8" i="46" s="1"/>
  <c r="K8" i="46" s="1"/>
  <c r="I25" i="46"/>
  <c r="H25" i="46" s="1"/>
  <c r="J25" i="46" s="1"/>
  <c r="K25" i="46" s="1"/>
  <c r="I75" i="46"/>
  <c r="H75" i="46" s="1"/>
  <c r="J75" i="46" s="1"/>
  <c r="I4" i="46"/>
  <c r="H4" i="46" s="1"/>
  <c r="J4" i="46" s="1"/>
  <c r="K4" i="46" s="1"/>
  <c r="I51" i="46"/>
  <c r="H51" i="46" s="1"/>
  <c r="J51" i="46" s="1"/>
  <c r="K51" i="46" s="1"/>
  <c r="I74" i="46"/>
  <c r="H74" i="46" s="1"/>
  <c r="J74" i="46" s="1"/>
  <c r="I57" i="46"/>
  <c r="H57" i="46" s="1"/>
  <c r="J57" i="46" s="1"/>
  <c r="K57" i="46" s="1"/>
  <c r="I24" i="46"/>
  <c r="H24" i="46" s="1"/>
  <c r="J24" i="46" s="1"/>
  <c r="K24" i="46" s="1"/>
  <c r="I79" i="46"/>
  <c r="H79" i="46" s="1"/>
  <c r="J79" i="46" s="1"/>
  <c r="I38" i="46"/>
  <c r="H38" i="46" s="1"/>
  <c r="J38" i="46" s="1"/>
  <c r="K38" i="46" s="1"/>
  <c r="I32" i="46"/>
  <c r="H32" i="46" s="1"/>
  <c r="J32" i="46" s="1"/>
  <c r="K32" i="46" s="1"/>
  <c r="I27" i="46"/>
  <c r="H27" i="46" s="1"/>
  <c r="J27" i="46" s="1"/>
  <c r="K27" i="46" s="1"/>
  <c r="I72" i="46"/>
  <c r="H72" i="46" s="1"/>
  <c r="J72" i="46" s="1"/>
  <c r="I22" i="46"/>
  <c r="H22" i="46" s="1"/>
  <c r="J22" i="46" s="1"/>
  <c r="K22" i="46" s="1"/>
  <c r="I39" i="46"/>
  <c r="H39" i="46" s="1"/>
  <c r="J39" i="46" s="1"/>
  <c r="K39" i="46" s="1"/>
  <c r="I42" i="46"/>
  <c r="H42" i="46" s="1"/>
  <c r="J42" i="46" s="1"/>
  <c r="K42" i="46" s="1"/>
  <c r="I55" i="46"/>
  <c r="H55" i="46" s="1"/>
  <c r="J55" i="46" s="1"/>
  <c r="K55" i="46" s="1"/>
  <c r="I15" i="46"/>
  <c r="H15" i="46" s="1"/>
  <c r="J15" i="46" s="1"/>
  <c r="K15" i="46" s="1"/>
  <c r="I31" i="46"/>
  <c r="H31" i="46" s="1"/>
  <c r="J31" i="46" s="1"/>
  <c r="K31" i="46" s="1"/>
  <c r="I62" i="46"/>
  <c r="H62" i="46" s="1"/>
  <c r="J62" i="46" s="1"/>
  <c r="K62" i="46" s="1"/>
  <c r="I71" i="46"/>
  <c r="H71" i="46" s="1"/>
  <c r="J71" i="46" s="1"/>
  <c r="K71" i="46" s="1"/>
  <c r="I76" i="46"/>
  <c r="H76" i="46" s="1"/>
  <c r="J76" i="46" s="1"/>
  <c r="I58" i="46"/>
  <c r="H58" i="46" s="1"/>
  <c r="J58" i="46" s="1"/>
  <c r="K58" i="46" s="1"/>
  <c r="I17" i="46"/>
  <c r="H17" i="46" s="1"/>
  <c r="J17" i="46" s="1"/>
  <c r="K17" i="46" s="1"/>
  <c r="I63" i="46"/>
  <c r="H63" i="46" s="1"/>
  <c r="J63" i="46" s="1"/>
  <c r="K63" i="46" s="1"/>
  <c r="I20" i="46"/>
  <c r="H20" i="46" s="1"/>
  <c r="J20" i="46" s="1"/>
  <c r="K20" i="46" s="1"/>
  <c r="I21" i="46"/>
  <c r="H21" i="46" s="1"/>
  <c r="J21" i="46" s="1"/>
  <c r="K21" i="46" s="1"/>
  <c r="I66" i="46"/>
  <c r="H66" i="46" s="1"/>
  <c r="J66" i="46" s="1"/>
  <c r="K66" i="46" s="1"/>
  <c r="I68" i="46"/>
  <c r="H68" i="46" s="1"/>
  <c r="J68" i="46" s="1"/>
  <c r="K68" i="46" s="1"/>
  <c r="I60" i="46"/>
  <c r="H60" i="46" s="1"/>
  <c r="J60" i="46" s="1"/>
  <c r="K60" i="46" s="1"/>
  <c r="I30" i="46"/>
  <c r="H30" i="46" s="1"/>
  <c r="J30" i="46" s="1"/>
  <c r="K30" i="46" s="1"/>
  <c r="I50" i="46"/>
  <c r="H50" i="46" s="1"/>
  <c r="J50" i="46" s="1"/>
  <c r="K50" i="46" s="1"/>
  <c r="I7" i="46"/>
  <c r="H7" i="46" s="1"/>
  <c r="J7" i="46" s="1"/>
  <c r="K7" i="46" s="1"/>
  <c r="I44" i="46"/>
  <c r="H44" i="46" s="1"/>
  <c r="J44" i="46" s="1"/>
  <c r="K44" i="46" s="1"/>
  <c r="I53" i="46"/>
  <c r="H53" i="46" s="1"/>
  <c r="J53" i="46" s="1"/>
  <c r="K53" i="46" s="1"/>
  <c r="I67" i="46"/>
  <c r="H67" i="46" s="1"/>
  <c r="J67" i="46" s="1"/>
  <c r="K67" i="46" s="1"/>
  <c r="I40" i="46"/>
  <c r="H40" i="46" s="1"/>
  <c r="J40" i="46" s="1"/>
  <c r="K40" i="46" s="1"/>
  <c r="I46" i="46"/>
  <c r="H46" i="46" s="1"/>
  <c r="J46" i="46" s="1"/>
  <c r="K46" i="46" s="1"/>
  <c r="I73" i="46"/>
  <c r="H73" i="46" s="1"/>
  <c r="J73" i="46" s="1"/>
  <c r="I13" i="46"/>
  <c r="H13" i="46" s="1"/>
  <c r="J13" i="46" s="1"/>
  <c r="K13" i="46" s="1"/>
  <c r="I78" i="46"/>
  <c r="H78" i="46" s="1"/>
  <c r="J78" i="46" s="1"/>
  <c r="I26" i="46"/>
  <c r="H26" i="46" s="1"/>
  <c r="J26" i="46" s="1"/>
  <c r="K26" i="46" s="1"/>
  <c r="I9" i="46"/>
  <c r="H9" i="46" s="1"/>
  <c r="J9" i="46" s="1"/>
  <c r="K9" i="46" s="1"/>
  <c r="I70" i="46"/>
  <c r="H70" i="46" s="1"/>
  <c r="J70" i="46" s="1"/>
  <c r="K70" i="46" s="1"/>
  <c r="I36" i="46"/>
  <c r="H36" i="46" s="1"/>
  <c r="J36" i="46" s="1"/>
  <c r="K36" i="46" s="1"/>
  <c r="I18" i="46"/>
  <c r="H18" i="46" s="1"/>
  <c r="J18" i="46" s="1"/>
  <c r="K18" i="46" s="1"/>
  <c r="I33" i="46"/>
  <c r="H33" i="46" s="1"/>
  <c r="J33" i="46" s="1"/>
  <c r="K33" i="46" s="1"/>
  <c r="I10" i="46"/>
  <c r="H10" i="46" s="1"/>
  <c r="J10" i="46" s="1"/>
  <c r="K10" i="46" s="1"/>
  <c r="I16" i="46"/>
  <c r="H16" i="46" s="1"/>
  <c r="J16" i="46" s="1"/>
  <c r="K16" i="46" s="1"/>
  <c r="I56" i="46"/>
  <c r="H56" i="46" s="1"/>
  <c r="J56" i="46" s="1"/>
  <c r="K56" i="46" s="1"/>
  <c r="I28" i="46"/>
  <c r="H28" i="46" s="1"/>
  <c r="J28" i="46" s="1"/>
  <c r="K28" i="46" s="1"/>
  <c r="I59" i="46"/>
  <c r="H59" i="46" s="1"/>
  <c r="J59" i="46" s="1"/>
  <c r="K59" i="46" s="1"/>
  <c r="I23" i="46"/>
  <c r="H23" i="46" s="1"/>
  <c r="J23" i="46" s="1"/>
  <c r="K23" i="46" s="1"/>
  <c r="I41" i="46"/>
  <c r="H41" i="46" s="1"/>
  <c r="J41" i="46" s="1"/>
  <c r="K41" i="46" s="1"/>
  <c r="I35" i="46"/>
  <c r="H35" i="46" s="1"/>
  <c r="J35" i="46" s="1"/>
  <c r="K35" i="46" s="1"/>
  <c r="I45" i="46"/>
  <c r="H45" i="46" s="1"/>
  <c r="J45" i="46" s="1"/>
  <c r="K45" i="46" s="1"/>
  <c r="I52" i="46"/>
  <c r="H52" i="46" s="1"/>
  <c r="J52" i="46" s="1"/>
  <c r="K52" i="46" s="1"/>
  <c r="I65" i="46"/>
  <c r="H65" i="46" s="1"/>
  <c r="J65" i="46" s="1"/>
  <c r="K65" i="46" s="1"/>
  <c r="AB760" i="43"/>
  <c r="I33" i="24"/>
  <c r="H33" i="24" s="1"/>
  <c r="J33" i="24" s="1"/>
  <c r="K33" i="24" s="1"/>
  <c r="I59" i="24"/>
  <c r="H59" i="24" s="1"/>
  <c r="J59" i="24" s="1"/>
  <c r="K59" i="24" s="1"/>
  <c r="I58" i="24"/>
  <c r="H58" i="24" s="1"/>
  <c r="J58" i="24" s="1"/>
  <c r="K58" i="24" s="1"/>
  <c r="I39" i="24"/>
  <c r="H39" i="24" s="1"/>
  <c r="J39" i="24" s="1"/>
  <c r="K39" i="24" s="1"/>
  <c r="I51" i="24"/>
  <c r="H51" i="24" s="1"/>
  <c r="J51" i="24" s="1"/>
  <c r="K51" i="24" s="1"/>
  <c r="I14" i="24"/>
  <c r="H14" i="24" s="1"/>
  <c r="J14" i="24" s="1"/>
  <c r="K14" i="24" s="1"/>
  <c r="I25" i="24"/>
  <c r="H25" i="24" s="1"/>
  <c r="J25" i="24" s="1"/>
  <c r="K25" i="24" s="1"/>
  <c r="I70" i="24"/>
  <c r="H70" i="24" s="1"/>
  <c r="J70" i="24" s="1"/>
  <c r="K70" i="24" s="1"/>
  <c r="I7" i="24"/>
  <c r="H7" i="24" s="1"/>
  <c r="J7" i="24" s="1"/>
  <c r="K7" i="24" s="1"/>
  <c r="I79" i="24"/>
  <c r="H79" i="24" s="1"/>
  <c r="J79" i="24" s="1"/>
  <c r="I29" i="24"/>
  <c r="H29" i="24" s="1"/>
  <c r="J29" i="24" s="1"/>
  <c r="I17" i="24"/>
  <c r="H17" i="24" s="1"/>
  <c r="J17" i="24" s="1"/>
  <c r="I73" i="24"/>
  <c r="H73" i="24" s="1"/>
  <c r="J73" i="24" s="1"/>
  <c r="I42" i="24"/>
  <c r="H42" i="24" s="1"/>
  <c r="J42" i="24" s="1"/>
  <c r="K42" i="24" s="1"/>
  <c r="I46" i="24"/>
  <c r="H46" i="24" s="1"/>
  <c r="J46" i="24" s="1"/>
  <c r="K46" i="24" s="1"/>
  <c r="I57" i="24"/>
  <c r="H57" i="24" s="1"/>
  <c r="J57" i="24" s="1"/>
  <c r="I71" i="24"/>
  <c r="H71" i="24" s="1"/>
  <c r="J71" i="24" s="1"/>
  <c r="I34" i="24"/>
  <c r="H34" i="24" s="1"/>
  <c r="J34" i="24" s="1"/>
  <c r="I28" i="24"/>
  <c r="H28" i="24" s="1"/>
  <c r="J28" i="24" s="1"/>
  <c r="K28" i="24" s="1"/>
  <c r="I68" i="24"/>
  <c r="H68" i="24" s="1"/>
  <c r="J68" i="24" s="1"/>
  <c r="K68" i="24" s="1"/>
  <c r="I72" i="24"/>
  <c r="H72" i="24" s="1"/>
  <c r="J72" i="24" s="1"/>
  <c r="I56" i="24"/>
  <c r="H56" i="24" s="1"/>
  <c r="J56" i="24" s="1"/>
  <c r="K56" i="24" s="1"/>
  <c r="I11" i="24"/>
  <c r="H11" i="24" s="1"/>
  <c r="J11" i="24" s="1"/>
  <c r="K11" i="24" s="1"/>
  <c r="I54" i="24"/>
  <c r="H54" i="24" s="1"/>
  <c r="J54" i="24" s="1"/>
  <c r="K54" i="24" s="1"/>
  <c r="I38" i="24"/>
  <c r="H38" i="24" s="1"/>
  <c r="J38" i="24" s="1"/>
  <c r="K38" i="24" s="1"/>
  <c r="I24" i="24"/>
  <c r="H24" i="24" s="1"/>
  <c r="J24" i="24" s="1"/>
  <c r="K24" i="24" s="1"/>
  <c r="I10" i="24"/>
  <c r="H10" i="24" s="1"/>
  <c r="J10" i="24" s="1"/>
  <c r="K10" i="24" s="1"/>
  <c r="I77" i="24"/>
  <c r="H77" i="24" s="1"/>
  <c r="J77" i="24" s="1"/>
  <c r="I76" i="24"/>
  <c r="H76" i="24" s="1"/>
  <c r="J76" i="24" s="1"/>
  <c r="I40" i="24"/>
  <c r="H40" i="24" s="1"/>
  <c r="J40" i="24" s="1"/>
  <c r="K40" i="24" s="1"/>
  <c r="I80" i="24"/>
  <c r="H80" i="24" s="1"/>
  <c r="J80" i="24" s="1"/>
  <c r="I26" i="24"/>
  <c r="H26" i="24" s="1"/>
  <c r="J26" i="24" s="1"/>
  <c r="K26" i="24" s="1"/>
  <c r="I62" i="24"/>
  <c r="H62" i="24" s="1"/>
  <c r="J62" i="24" s="1"/>
  <c r="K62" i="24" s="1"/>
  <c r="I23" i="24"/>
  <c r="H23" i="24" s="1"/>
  <c r="J23" i="24" s="1"/>
  <c r="K23" i="24" s="1"/>
  <c r="I50" i="24"/>
  <c r="H50" i="24" s="1"/>
  <c r="J50" i="24" s="1"/>
  <c r="K50" i="24" s="1"/>
  <c r="I27" i="24"/>
  <c r="H27" i="24" s="1"/>
  <c r="J27" i="24" s="1"/>
  <c r="I20" i="24"/>
  <c r="H20" i="24" s="1"/>
  <c r="J20" i="24" s="1"/>
  <c r="K20" i="24" s="1"/>
  <c r="I44" i="24"/>
  <c r="H44" i="24" s="1"/>
  <c r="J44" i="24" s="1"/>
  <c r="K44" i="24" s="1"/>
  <c r="I45" i="24"/>
  <c r="H45" i="24" s="1"/>
  <c r="J45" i="24" s="1"/>
  <c r="K45" i="24" s="1"/>
  <c r="I9" i="24"/>
  <c r="H9" i="24" s="1"/>
  <c r="J9" i="24" s="1"/>
  <c r="I75" i="24"/>
  <c r="H75" i="24" s="1"/>
  <c r="J75" i="24" s="1"/>
  <c r="I21" i="24"/>
  <c r="H21" i="24" s="1"/>
  <c r="J21" i="24" s="1"/>
  <c r="K21" i="24" s="1"/>
  <c r="I15" i="24"/>
  <c r="H15" i="24" s="1"/>
  <c r="J15" i="24" s="1"/>
  <c r="I69" i="24"/>
  <c r="H69" i="24" s="1"/>
  <c r="J69" i="24" s="1"/>
  <c r="K69" i="24" s="1"/>
  <c r="I74" i="24"/>
  <c r="H74" i="24" s="1"/>
  <c r="J74" i="24" s="1"/>
  <c r="I60" i="24"/>
  <c r="H60" i="24" s="1"/>
  <c r="J60" i="24" s="1"/>
  <c r="K60" i="24" s="1"/>
  <c r="I64" i="24"/>
  <c r="H64" i="24" s="1"/>
  <c r="J64" i="24" s="1"/>
  <c r="K64" i="24" s="1"/>
  <c r="I41" i="24"/>
  <c r="H41" i="24" s="1"/>
  <c r="J41" i="24" s="1"/>
  <c r="K41" i="24" s="1"/>
  <c r="I67" i="24"/>
  <c r="H67" i="24" s="1"/>
  <c r="J67" i="24" s="1"/>
  <c r="K67" i="24" s="1"/>
  <c r="I35" i="24"/>
  <c r="H35" i="24" s="1"/>
  <c r="J35" i="24" s="1"/>
  <c r="K35" i="24" s="1"/>
  <c r="I43" i="24"/>
  <c r="H43" i="24" s="1"/>
  <c r="J43" i="24" s="1"/>
  <c r="I6" i="24"/>
  <c r="H6" i="24" s="1"/>
  <c r="J6" i="24" s="1"/>
  <c r="I13" i="24"/>
  <c r="H13" i="24" s="1"/>
  <c r="J13" i="24" s="1"/>
  <c r="K13" i="24" s="1"/>
  <c r="I37" i="24"/>
  <c r="H37" i="24" s="1"/>
  <c r="J37" i="24" s="1"/>
  <c r="K37" i="24" s="1"/>
  <c r="I36" i="24"/>
  <c r="H36" i="24" s="1"/>
  <c r="J36" i="24" s="1"/>
  <c r="K36" i="24" s="1"/>
  <c r="I63" i="24"/>
  <c r="H63" i="24" s="1"/>
  <c r="J63" i="24" s="1"/>
  <c r="K63" i="24" s="1"/>
  <c r="I16" i="24"/>
  <c r="H16" i="24" s="1"/>
  <c r="J16" i="24" s="1"/>
  <c r="K16" i="24" s="1"/>
  <c r="I12" i="24"/>
  <c r="H12" i="24" s="1"/>
  <c r="J12" i="24" s="1"/>
  <c r="K12" i="24" s="1"/>
  <c r="I55" i="24"/>
  <c r="H55" i="24" s="1"/>
  <c r="J55" i="24" s="1"/>
  <c r="I53" i="24"/>
  <c r="H53" i="24" s="1"/>
  <c r="J53" i="24" s="1"/>
  <c r="K53" i="24" s="1"/>
  <c r="I22" i="24"/>
  <c r="H22" i="24" s="1"/>
  <c r="J22" i="24" s="1"/>
  <c r="K22" i="24" s="1"/>
  <c r="I19" i="24"/>
  <c r="H19" i="24" s="1"/>
  <c r="J19" i="24" s="1"/>
  <c r="K19" i="24" s="1"/>
  <c r="I81" i="24"/>
  <c r="H81" i="24" s="1"/>
  <c r="J81" i="24" s="1"/>
  <c r="I78" i="24"/>
  <c r="H78" i="24" s="1"/>
  <c r="J78" i="24" s="1"/>
  <c r="I4" i="24"/>
  <c r="H4" i="24" s="1"/>
  <c r="J4" i="24" s="1"/>
  <c r="K4" i="24" s="1"/>
  <c r="I49" i="24"/>
  <c r="H49" i="24" s="1"/>
  <c r="J49" i="24" s="1"/>
  <c r="K49" i="24" s="1"/>
  <c r="I66" i="24"/>
  <c r="H66" i="24" s="1"/>
  <c r="J66" i="24" s="1"/>
  <c r="K66" i="24" s="1"/>
  <c r="I5" i="24"/>
  <c r="H5" i="24" s="1"/>
  <c r="J5" i="24" s="1"/>
  <c r="K5" i="24" s="1"/>
  <c r="I18" i="24"/>
  <c r="H18" i="24" s="1"/>
  <c r="J18" i="24" s="1"/>
  <c r="K18" i="24" s="1"/>
  <c r="I31" i="24"/>
  <c r="H31" i="24" s="1"/>
  <c r="J31" i="24" s="1"/>
  <c r="K31" i="24" s="1"/>
  <c r="I65" i="24"/>
  <c r="H65" i="24" s="1"/>
  <c r="J65" i="24" s="1"/>
  <c r="K65" i="24" s="1"/>
  <c r="I52" i="24"/>
  <c r="H52" i="24" s="1"/>
  <c r="J52" i="24" s="1"/>
  <c r="K52" i="24" s="1"/>
  <c r="I61" i="24"/>
  <c r="H61" i="24" s="1"/>
  <c r="J61" i="24" s="1"/>
  <c r="K61" i="24" s="1"/>
  <c r="I3" i="24"/>
  <c r="H3" i="24" s="1"/>
  <c r="J3" i="24" s="1"/>
  <c r="I47" i="24"/>
  <c r="H47" i="24" s="1"/>
  <c r="J47" i="24" s="1"/>
  <c r="K47" i="24" s="1"/>
  <c r="I48" i="24"/>
  <c r="H48" i="24" s="1"/>
  <c r="J48" i="24" s="1"/>
  <c r="K48" i="24" s="1"/>
  <c r="I32" i="24"/>
  <c r="H32" i="24" s="1"/>
  <c r="J32" i="24" s="1"/>
  <c r="K32" i="24" s="1"/>
  <c r="I30" i="24"/>
  <c r="H30" i="24" s="1"/>
  <c r="J30" i="24" s="1"/>
  <c r="I8" i="24"/>
  <c r="H8" i="24" s="1"/>
  <c r="J8" i="24" s="1"/>
  <c r="K8" i="24" s="1"/>
  <c r="U760" i="43"/>
  <c r="W760" i="43"/>
  <c r="I137" i="7"/>
  <c r="I134" i="7"/>
  <c r="I141" i="7"/>
  <c r="I138" i="7"/>
  <c r="I135" i="7"/>
  <c r="I139" i="7"/>
  <c r="I136" i="7"/>
  <c r="I133" i="7"/>
  <c r="I140" i="7"/>
  <c r="I132" i="7"/>
  <c r="B151" i="45"/>
  <c r="B150" i="45" s="1"/>
  <c r="B154" i="45" s="1"/>
  <c r="B219" i="45"/>
  <c r="B218" i="45" s="1"/>
  <c r="B222" i="45" s="1"/>
  <c r="B202" i="45"/>
  <c r="B201" i="45" s="1"/>
  <c r="B205" i="45" s="1"/>
  <c r="B185" i="45"/>
  <c r="B184" i="45" s="1"/>
  <c r="B188" i="45" s="1"/>
  <c r="B168" i="45"/>
  <c r="B167" i="45" s="1"/>
  <c r="B171" i="45" s="1"/>
  <c r="B134" i="45"/>
  <c r="B133" i="45" s="1"/>
  <c r="B137" i="45" s="1"/>
  <c r="B18" i="7"/>
  <c r="B17" i="7" s="1"/>
  <c r="B21" i="7" s="1"/>
  <c r="I2" i="24"/>
  <c r="H2" i="24" s="1"/>
  <c r="J2" i="24" s="1"/>
  <c r="H95" i="14" s="1"/>
  <c r="B66" i="45"/>
  <c r="B65" i="45" s="1"/>
  <c r="B69" i="45" s="1"/>
  <c r="B117" i="45"/>
  <c r="B116" i="45" s="1"/>
  <c r="B120" i="45" s="1"/>
  <c r="B83" i="45"/>
  <c r="B82" i="45" s="1"/>
  <c r="B86" i="45" s="1"/>
  <c r="B49" i="45"/>
  <c r="B48" i="45" s="1"/>
  <c r="B52" i="45" s="1"/>
  <c r="B100" i="45"/>
  <c r="B99" i="45" s="1"/>
  <c r="B103" i="45" s="1"/>
  <c r="I2" i="46"/>
  <c r="H2" i="46" s="1"/>
  <c r="J2" i="46" s="1"/>
  <c r="AH34" i="7"/>
  <c r="AH35" i="7"/>
  <c r="K20" i="45" l="1"/>
  <c r="K54" i="45"/>
  <c r="K58" i="45"/>
  <c r="K62" i="45"/>
  <c r="K66" i="45"/>
  <c r="K73" i="45"/>
  <c r="K76" i="45"/>
  <c r="K34" i="45"/>
  <c r="K53" i="45"/>
  <c r="K18" i="45"/>
  <c r="K26" i="45"/>
  <c r="K46" i="45"/>
  <c r="K88" i="45"/>
  <c r="K173" i="45" s="1"/>
  <c r="K14" i="45"/>
  <c r="K38" i="45"/>
  <c r="K84" i="45"/>
  <c r="K169" i="45" s="1"/>
  <c r="K24" i="45"/>
  <c r="K28" i="45"/>
  <c r="K64" i="45"/>
  <c r="K90" i="45"/>
  <c r="K175" i="45" s="1"/>
  <c r="K32" i="45"/>
  <c r="K42" i="45"/>
  <c r="K70" i="45"/>
  <c r="K48" i="45"/>
  <c r="K80" i="45"/>
  <c r="K85" i="45"/>
  <c r="K170" i="45" s="1"/>
  <c r="K44" i="45"/>
  <c r="K86" i="45"/>
  <c r="K171" i="45" s="1"/>
  <c r="K60" i="45"/>
  <c r="K52" i="45"/>
  <c r="K74" i="45"/>
  <c r="K81" i="45"/>
  <c r="K56" i="45"/>
  <c r="K30" i="45"/>
  <c r="K82" i="45"/>
  <c r="K92" i="45"/>
  <c r="K177" i="45" s="1"/>
  <c r="K49" i="45"/>
  <c r="K16" i="45"/>
  <c r="K22" i="45"/>
  <c r="K36" i="45"/>
  <c r="K78" i="45"/>
  <c r="K72" i="45"/>
  <c r="K50" i="45"/>
  <c r="K68" i="45"/>
  <c r="K40" i="45"/>
  <c r="K77" i="45"/>
  <c r="K29" i="45"/>
  <c r="K67" i="45"/>
  <c r="K69" i="45"/>
  <c r="K43" i="45"/>
  <c r="K87" i="45"/>
  <c r="K172" i="45" s="1"/>
  <c r="K91" i="45"/>
  <c r="K176" i="45" s="1"/>
  <c r="K51" i="45"/>
  <c r="K57" i="45"/>
  <c r="K45" i="45"/>
  <c r="K35" i="45"/>
  <c r="K23" i="45"/>
  <c r="K39" i="45"/>
  <c r="K71" i="45"/>
  <c r="K17" i="45"/>
  <c r="K55" i="45"/>
  <c r="K41" i="45"/>
  <c r="K19" i="45"/>
  <c r="K15" i="45"/>
  <c r="K33" i="45"/>
  <c r="K75" i="45"/>
  <c r="K89" i="45"/>
  <c r="K174" i="45" s="1"/>
  <c r="K65" i="45"/>
  <c r="K83" i="45"/>
  <c r="K37" i="45"/>
  <c r="K27" i="45"/>
  <c r="K31" i="45"/>
  <c r="K79" i="45"/>
  <c r="K59" i="45"/>
  <c r="K25" i="45"/>
  <c r="K61" i="45"/>
  <c r="K47" i="45"/>
  <c r="K21" i="45"/>
  <c r="K63" i="45"/>
  <c r="M14" i="45"/>
  <c r="M42" i="45"/>
  <c r="M86" i="45"/>
  <c r="M171" i="45" s="1"/>
  <c r="M17" i="45"/>
  <c r="M21" i="45"/>
  <c r="M25" i="45"/>
  <c r="M61" i="45"/>
  <c r="M69" i="45"/>
  <c r="M41" i="45"/>
  <c r="M73" i="45"/>
  <c r="M34" i="45"/>
  <c r="M66" i="45"/>
  <c r="M18" i="45"/>
  <c r="M22" i="45"/>
  <c r="M62" i="45"/>
  <c r="M70" i="45"/>
  <c r="M77" i="45"/>
  <c r="M75" i="45"/>
  <c r="M78" i="45"/>
  <c r="M58" i="45"/>
  <c r="M74" i="45"/>
  <c r="M79" i="45"/>
  <c r="M26" i="45"/>
  <c r="M90" i="45"/>
  <c r="M175" i="45" s="1"/>
  <c r="M37" i="45"/>
  <c r="M65" i="45"/>
  <c r="M30" i="45"/>
  <c r="M35" i="45"/>
  <c r="M38" i="45"/>
  <c r="M67" i="45"/>
  <c r="M33" i="45"/>
  <c r="M39" i="45"/>
  <c r="M57" i="45"/>
  <c r="M82" i="45"/>
  <c r="M54" i="45"/>
  <c r="M50" i="45"/>
  <c r="M46" i="45"/>
  <c r="M71" i="45"/>
  <c r="M52" i="45"/>
  <c r="M23" i="45"/>
  <c r="M28" i="45"/>
  <c r="M85" i="45"/>
  <c r="M170" i="45" s="1"/>
  <c r="M63" i="45"/>
  <c r="M72" i="45"/>
  <c r="M76" i="45"/>
  <c r="M55" i="45"/>
  <c r="M45" i="45"/>
  <c r="M60" i="45"/>
  <c r="M87" i="45"/>
  <c r="M172" i="45" s="1"/>
  <c r="M64" i="45"/>
  <c r="M29" i="45"/>
  <c r="M51" i="45"/>
  <c r="M43" i="45"/>
  <c r="M53" i="45"/>
  <c r="M24" i="45"/>
  <c r="M88" i="45"/>
  <c r="M173" i="45" s="1"/>
  <c r="M91" i="45"/>
  <c r="M176" i="45" s="1"/>
  <c r="M32" i="45"/>
  <c r="M89" i="45"/>
  <c r="M174" i="45" s="1"/>
  <c r="M68" i="45"/>
  <c r="M16" i="45"/>
  <c r="M19" i="45"/>
  <c r="M15" i="45"/>
  <c r="M56" i="45"/>
  <c r="M80" i="45"/>
  <c r="M44" i="45"/>
  <c r="M59" i="45"/>
  <c r="M47" i="45"/>
  <c r="M36" i="45"/>
  <c r="M83" i="45"/>
  <c r="M81" i="45"/>
  <c r="M31" i="45"/>
  <c r="M49" i="45"/>
  <c r="M48" i="45"/>
  <c r="M92" i="45"/>
  <c r="M177" i="45" s="1"/>
  <c r="M20" i="45"/>
  <c r="M40" i="45"/>
  <c r="M27" i="45"/>
  <c r="M84" i="45"/>
  <c r="M169" i="45" s="1"/>
  <c r="I30" i="45"/>
  <c r="I28" i="45"/>
  <c r="I70" i="45"/>
  <c r="I34" i="45"/>
  <c r="I18" i="45"/>
  <c r="I22" i="45"/>
  <c r="I26" i="45"/>
  <c r="I46" i="45"/>
  <c r="I62" i="45"/>
  <c r="I88" i="45"/>
  <c r="I173" i="45" s="1"/>
  <c r="I42" i="45"/>
  <c r="I50" i="45"/>
  <c r="I54" i="45"/>
  <c r="I74" i="45"/>
  <c r="I44" i="45"/>
  <c r="I48" i="45"/>
  <c r="I56" i="45"/>
  <c r="I72" i="45"/>
  <c r="I86" i="45"/>
  <c r="I171" i="45" s="1"/>
  <c r="I80" i="45"/>
  <c r="I16" i="45"/>
  <c r="I60" i="45"/>
  <c r="I52" i="45"/>
  <c r="I24" i="45"/>
  <c r="I32" i="45"/>
  <c r="I68" i="45"/>
  <c r="I36" i="45"/>
  <c r="I92" i="45"/>
  <c r="I177" i="45" s="1"/>
  <c r="I66" i="45"/>
  <c r="I82" i="45"/>
  <c r="I20" i="45"/>
  <c r="I40" i="45"/>
  <c r="I76" i="45"/>
  <c r="I84" i="45"/>
  <c r="I169" i="45" s="1"/>
  <c r="I58" i="45"/>
  <c r="I78" i="45"/>
  <c r="I14" i="45"/>
  <c r="I38" i="45"/>
  <c r="I64" i="45"/>
  <c r="I90" i="45"/>
  <c r="I175" i="45" s="1"/>
  <c r="I45" i="45"/>
  <c r="I19" i="45"/>
  <c r="I33" i="45"/>
  <c r="I21" i="45"/>
  <c r="I59" i="45"/>
  <c r="I85" i="45"/>
  <c r="I170" i="45" s="1"/>
  <c r="I61" i="45"/>
  <c r="I41" i="45"/>
  <c r="I89" i="45"/>
  <c r="I174" i="45" s="1"/>
  <c r="I27" i="45"/>
  <c r="I79" i="45"/>
  <c r="I39" i="45"/>
  <c r="I91" i="45"/>
  <c r="I176" i="45" s="1"/>
  <c r="I15" i="45"/>
  <c r="I75" i="45"/>
  <c r="I71" i="45"/>
  <c r="I55" i="45"/>
  <c r="I83" i="45"/>
  <c r="I37" i="45"/>
  <c r="I57" i="45"/>
  <c r="I77" i="45"/>
  <c r="I69" i="45"/>
  <c r="I35" i="45"/>
  <c r="I51" i="45"/>
  <c r="I53" i="45"/>
  <c r="I25" i="45"/>
  <c r="I65" i="45"/>
  <c r="I17" i="45"/>
  <c r="I31" i="45"/>
  <c r="I73" i="45"/>
  <c r="I47" i="45"/>
  <c r="I49" i="45"/>
  <c r="I63" i="45"/>
  <c r="I23" i="45"/>
  <c r="I29" i="45"/>
  <c r="I67" i="45"/>
  <c r="I81" i="45"/>
  <c r="I43" i="45"/>
  <c r="I87" i="45"/>
  <c r="I172" i="45" s="1"/>
  <c r="F58" i="45"/>
  <c r="F143" i="45" s="1"/>
  <c r="F44" i="45"/>
  <c r="F129" i="45" s="1"/>
  <c r="F59" i="45"/>
  <c r="F144" i="45" s="1"/>
  <c r="F27" i="45"/>
  <c r="F112" i="45" s="1"/>
  <c r="F35" i="45"/>
  <c r="F120" i="45" s="1"/>
  <c r="F62" i="45"/>
  <c r="F147" i="45" s="1"/>
  <c r="F21" i="45"/>
  <c r="F106" i="45" s="1"/>
  <c r="F91" i="45"/>
  <c r="F176" i="45" s="1"/>
  <c r="F75" i="45"/>
  <c r="F160" i="45" s="1"/>
  <c r="F55" i="45"/>
  <c r="F140" i="45" s="1"/>
  <c r="F22" i="45"/>
  <c r="F107" i="45" s="1"/>
  <c r="F72" i="45"/>
  <c r="F157" i="45" s="1"/>
  <c r="F79" i="45"/>
  <c r="F164" i="45" s="1"/>
  <c r="F85" i="45"/>
  <c r="F170" i="45" s="1"/>
  <c r="F19" i="45"/>
  <c r="F104" i="45" s="1"/>
  <c r="F45" i="45"/>
  <c r="F130" i="45" s="1"/>
  <c r="F41" i="45"/>
  <c r="F126" i="45" s="1"/>
  <c r="F43" i="45"/>
  <c r="F128" i="45" s="1"/>
  <c r="F40" i="45"/>
  <c r="F125" i="45" s="1"/>
  <c r="F48" i="45"/>
  <c r="F133" i="45" s="1"/>
  <c r="F84" i="45"/>
  <c r="F169" i="45" s="1"/>
  <c r="F57" i="45"/>
  <c r="F142" i="45" s="1"/>
  <c r="F66" i="45"/>
  <c r="F151" i="45" s="1"/>
  <c r="F52" i="45"/>
  <c r="F137" i="45" s="1"/>
  <c r="F23" i="45"/>
  <c r="F108" i="45" s="1"/>
  <c r="F15" i="45"/>
  <c r="F100" i="45" s="1"/>
  <c r="F31" i="45"/>
  <c r="F116" i="45" s="1"/>
  <c r="F78" i="45"/>
  <c r="F163" i="45" s="1"/>
  <c r="F76" i="45"/>
  <c r="F161" i="45" s="1"/>
  <c r="F80" i="45"/>
  <c r="F165" i="45" s="1"/>
  <c r="F36" i="45"/>
  <c r="F121" i="45" s="1"/>
  <c r="F89" i="45"/>
  <c r="F174" i="45" s="1"/>
  <c r="F70" i="45"/>
  <c r="F155" i="45" s="1"/>
  <c r="F56" i="45"/>
  <c r="F141" i="45" s="1"/>
  <c r="F49" i="45"/>
  <c r="F134" i="45" s="1"/>
  <c r="F63" i="45"/>
  <c r="F148" i="45" s="1"/>
  <c r="F83" i="45"/>
  <c r="F53" i="45"/>
  <c r="F138" i="45" s="1"/>
  <c r="F18" i="45"/>
  <c r="F103" i="45" s="1"/>
  <c r="F81" i="45"/>
  <c r="F166" i="45" s="1"/>
  <c r="F29" i="45"/>
  <c r="F114" i="45" s="1"/>
  <c r="F25" i="45"/>
  <c r="F110" i="45" s="1"/>
  <c r="F20" i="45"/>
  <c r="F105" i="45" s="1"/>
  <c r="F87" i="45"/>
  <c r="F172" i="45" s="1"/>
  <c r="F74" i="45"/>
  <c r="F159" i="45" s="1"/>
  <c r="F60" i="45"/>
  <c r="F145" i="45" s="1"/>
  <c r="F65" i="45"/>
  <c r="F150" i="45" s="1"/>
  <c r="F69" i="45"/>
  <c r="F154" i="45" s="1"/>
  <c r="F14" i="45"/>
  <c r="F99" i="45" s="1"/>
  <c r="F33" i="45"/>
  <c r="F118" i="45" s="1"/>
  <c r="F68" i="45"/>
  <c r="F153" i="45" s="1"/>
  <c r="F86" i="45"/>
  <c r="F171" i="45" s="1"/>
  <c r="F26" i="45"/>
  <c r="F111" i="45" s="1"/>
  <c r="F90" i="45"/>
  <c r="F175" i="45" s="1"/>
  <c r="F17" i="45"/>
  <c r="F102" i="45" s="1"/>
  <c r="F16" i="45"/>
  <c r="F101" i="45" s="1"/>
  <c r="F34" i="45"/>
  <c r="F119" i="45" s="1"/>
  <c r="F37" i="45"/>
  <c r="F122" i="45" s="1"/>
  <c r="F46" i="45"/>
  <c r="F131" i="45" s="1"/>
  <c r="F73" i="45"/>
  <c r="F158" i="45" s="1"/>
  <c r="F71" i="45"/>
  <c r="F156" i="45" s="1"/>
  <c r="F77" i="45"/>
  <c r="F162" i="45" s="1"/>
  <c r="F64" i="45"/>
  <c r="F149" i="45" s="1"/>
  <c r="F82" i="45"/>
  <c r="F167" i="45" s="1"/>
  <c r="F30" i="45"/>
  <c r="F115" i="45" s="1"/>
  <c r="F54" i="45"/>
  <c r="F139" i="45" s="1"/>
  <c r="F38" i="45"/>
  <c r="F123" i="45" s="1"/>
  <c r="F24" i="45"/>
  <c r="F109" i="45" s="1"/>
  <c r="F88" i="45"/>
  <c r="F173" i="45" s="1"/>
  <c r="F47" i="45"/>
  <c r="F132" i="45" s="1"/>
  <c r="F39" i="45"/>
  <c r="F124" i="45" s="1"/>
  <c r="F42" i="45"/>
  <c r="F127" i="45" s="1"/>
  <c r="F28" i="45"/>
  <c r="F113" i="45" s="1"/>
  <c r="F92" i="45"/>
  <c r="F177" i="45" s="1"/>
  <c r="F51" i="45"/>
  <c r="F136" i="45" s="1"/>
  <c r="F67" i="45"/>
  <c r="F152" i="45" s="1"/>
  <c r="F32" i="45"/>
  <c r="F117" i="45" s="1"/>
  <c r="F50" i="45"/>
  <c r="F135" i="45" s="1"/>
  <c r="F61" i="45"/>
  <c r="F146" i="45" s="1"/>
  <c r="L18" i="45"/>
  <c r="L16" i="45"/>
  <c r="L50" i="45"/>
  <c r="L37" i="45"/>
  <c r="L40" i="45"/>
  <c r="L76" i="45"/>
  <c r="L30" i="45"/>
  <c r="L49" i="45"/>
  <c r="L22" i="45"/>
  <c r="L62" i="45"/>
  <c r="L70" i="45"/>
  <c r="L77" i="45"/>
  <c r="L80" i="45"/>
  <c r="L92" i="45"/>
  <c r="L177" i="45" s="1"/>
  <c r="L26" i="45"/>
  <c r="L46" i="45"/>
  <c r="L58" i="45"/>
  <c r="L88" i="45"/>
  <c r="L173" i="45" s="1"/>
  <c r="L14" i="45"/>
  <c r="L20" i="45"/>
  <c r="L36" i="45"/>
  <c r="L52" i="45"/>
  <c r="L64" i="45"/>
  <c r="L69" i="45"/>
  <c r="L84" i="45"/>
  <c r="L169" i="45" s="1"/>
  <c r="L32" i="45"/>
  <c r="L90" i="45"/>
  <c r="L175" i="45" s="1"/>
  <c r="L65" i="45"/>
  <c r="L21" i="45"/>
  <c r="L42" i="45"/>
  <c r="L33" i="45"/>
  <c r="L48" i="45"/>
  <c r="L54" i="45"/>
  <c r="L24" i="45"/>
  <c r="L56" i="45"/>
  <c r="L82" i="45"/>
  <c r="L38" i="45"/>
  <c r="L44" i="45"/>
  <c r="L73" i="45"/>
  <c r="L86" i="45"/>
  <c r="L171" i="45" s="1"/>
  <c r="L17" i="45"/>
  <c r="L60" i="45"/>
  <c r="L25" i="45"/>
  <c r="L61" i="45"/>
  <c r="L74" i="45"/>
  <c r="L66" i="45"/>
  <c r="L34" i="45"/>
  <c r="L78" i="45"/>
  <c r="L72" i="45"/>
  <c r="L68" i="45"/>
  <c r="L81" i="45"/>
  <c r="L28" i="45"/>
  <c r="L57" i="45"/>
  <c r="L63" i="45"/>
  <c r="L41" i="45"/>
  <c r="L83" i="45"/>
  <c r="L47" i="45"/>
  <c r="L67" i="45"/>
  <c r="L23" i="45"/>
  <c r="L35" i="45"/>
  <c r="L43" i="45"/>
  <c r="L87" i="45"/>
  <c r="L172" i="45" s="1"/>
  <c r="L51" i="45"/>
  <c r="L53" i="45"/>
  <c r="L39" i="45"/>
  <c r="L91" i="45"/>
  <c r="L176" i="45" s="1"/>
  <c r="L55" i="45"/>
  <c r="L75" i="45"/>
  <c r="L19" i="45"/>
  <c r="L15" i="45"/>
  <c r="L45" i="45"/>
  <c r="L89" i="45"/>
  <c r="L174" i="45" s="1"/>
  <c r="L85" i="45"/>
  <c r="L170" i="45" s="1"/>
  <c r="L71" i="45"/>
  <c r="L27" i="45"/>
  <c r="L29" i="45"/>
  <c r="L31" i="45"/>
  <c r="L79" i="45"/>
  <c r="L59" i="45"/>
  <c r="G62" i="45"/>
  <c r="G147" i="45" s="1"/>
  <c r="G48" i="45"/>
  <c r="G133" i="45" s="1"/>
  <c r="G49" i="45"/>
  <c r="G134" i="45" s="1"/>
  <c r="G43" i="45"/>
  <c r="G128" i="45" s="1"/>
  <c r="G77" i="45"/>
  <c r="G162" i="45" s="1"/>
  <c r="G66" i="45"/>
  <c r="G151" i="45" s="1"/>
  <c r="G25" i="45"/>
  <c r="G110" i="45" s="1"/>
  <c r="G80" i="45"/>
  <c r="G165" i="45" s="1"/>
  <c r="G59" i="45"/>
  <c r="G144" i="45" s="1"/>
  <c r="G75" i="45"/>
  <c r="G160" i="45" s="1"/>
  <c r="G55" i="45"/>
  <c r="G140" i="45" s="1"/>
  <c r="G89" i="45"/>
  <c r="G174" i="45" s="1"/>
  <c r="G56" i="45"/>
  <c r="G141" i="45" s="1"/>
  <c r="G31" i="45"/>
  <c r="G116" i="45" s="1"/>
  <c r="G15" i="45"/>
  <c r="G100" i="45" s="1"/>
  <c r="G17" i="45"/>
  <c r="G102" i="45" s="1"/>
  <c r="G85" i="45"/>
  <c r="G170" i="45" s="1"/>
  <c r="G67" i="45"/>
  <c r="G152" i="45" s="1"/>
  <c r="G58" i="45"/>
  <c r="G143" i="45" s="1"/>
  <c r="G41" i="45"/>
  <c r="G126" i="45" s="1"/>
  <c r="G82" i="45"/>
  <c r="G167" i="45" s="1"/>
  <c r="G83" i="45"/>
  <c r="G76" i="45"/>
  <c r="G161" i="45" s="1"/>
  <c r="G63" i="45"/>
  <c r="G148" i="45" s="1"/>
  <c r="G72" i="45"/>
  <c r="G157" i="45" s="1"/>
  <c r="G21" i="45"/>
  <c r="G106" i="45" s="1"/>
  <c r="G70" i="45"/>
  <c r="G155" i="45" s="1"/>
  <c r="G27" i="45"/>
  <c r="G112" i="45" s="1"/>
  <c r="G45" i="45"/>
  <c r="G130" i="45" s="1"/>
  <c r="G65" i="45"/>
  <c r="G150" i="45" s="1"/>
  <c r="G52" i="45"/>
  <c r="G137" i="45" s="1"/>
  <c r="G18" i="45"/>
  <c r="G103" i="45" s="1"/>
  <c r="G81" i="45"/>
  <c r="G166" i="45" s="1"/>
  <c r="G26" i="45"/>
  <c r="G111" i="45" s="1"/>
  <c r="G68" i="45"/>
  <c r="G153" i="45" s="1"/>
  <c r="G84" i="45"/>
  <c r="G169" i="45" s="1"/>
  <c r="G24" i="45"/>
  <c r="G109" i="45" s="1"/>
  <c r="G50" i="45"/>
  <c r="G135" i="45" s="1"/>
  <c r="G54" i="45"/>
  <c r="G139" i="45" s="1"/>
  <c r="G73" i="45"/>
  <c r="G158" i="45" s="1"/>
  <c r="G74" i="45"/>
  <c r="G159" i="45" s="1"/>
  <c r="G64" i="45"/>
  <c r="G149" i="45" s="1"/>
  <c r="G47" i="45"/>
  <c r="G132" i="45" s="1"/>
  <c r="G71" i="45"/>
  <c r="G156" i="45" s="1"/>
  <c r="G35" i="45"/>
  <c r="G120" i="45" s="1"/>
  <c r="G92" i="45"/>
  <c r="G177" i="45" s="1"/>
  <c r="G29" i="45"/>
  <c r="G114" i="45" s="1"/>
  <c r="G16" i="45"/>
  <c r="G101" i="45" s="1"/>
  <c r="G38" i="45"/>
  <c r="G123" i="45" s="1"/>
  <c r="G36" i="45"/>
  <c r="G121" i="45" s="1"/>
  <c r="G23" i="45"/>
  <c r="G108" i="45" s="1"/>
  <c r="G14" i="45"/>
  <c r="G99" i="45" s="1"/>
  <c r="G78" i="45"/>
  <c r="G163" i="45" s="1"/>
  <c r="G91" i="45"/>
  <c r="G176" i="45" s="1"/>
  <c r="G57" i="45"/>
  <c r="G142" i="45" s="1"/>
  <c r="G33" i="45"/>
  <c r="G118" i="45" s="1"/>
  <c r="G88" i="45"/>
  <c r="G173" i="45" s="1"/>
  <c r="G86" i="45"/>
  <c r="G171" i="45" s="1"/>
  <c r="G90" i="45"/>
  <c r="G175" i="45" s="1"/>
  <c r="G30" i="45"/>
  <c r="G115" i="45" s="1"/>
  <c r="G53" i="45"/>
  <c r="G138" i="45" s="1"/>
  <c r="G20" i="45"/>
  <c r="G105" i="45" s="1"/>
  <c r="G19" i="45"/>
  <c r="G104" i="45" s="1"/>
  <c r="G39" i="45"/>
  <c r="G124" i="45" s="1"/>
  <c r="G22" i="45"/>
  <c r="G107" i="45" s="1"/>
  <c r="G34" i="45"/>
  <c r="G119" i="45" s="1"/>
  <c r="G87" i="45"/>
  <c r="G172" i="45" s="1"/>
  <c r="G42" i="45"/>
  <c r="G127" i="45" s="1"/>
  <c r="G28" i="45"/>
  <c r="G113" i="45" s="1"/>
  <c r="G61" i="45"/>
  <c r="G146" i="45" s="1"/>
  <c r="G51" i="45"/>
  <c r="G136" i="45" s="1"/>
  <c r="G69" i="45"/>
  <c r="G154" i="45" s="1"/>
  <c r="G46" i="45"/>
  <c r="G131" i="45" s="1"/>
  <c r="G32" i="45"/>
  <c r="G117" i="45" s="1"/>
  <c r="G60" i="45"/>
  <c r="G145" i="45" s="1"/>
  <c r="G79" i="45"/>
  <c r="G164" i="45" s="1"/>
  <c r="G37" i="45"/>
  <c r="G122" i="45" s="1"/>
  <c r="G40" i="45"/>
  <c r="G125" i="45" s="1"/>
  <c r="G44" i="45"/>
  <c r="G129" i="45" s="1"/>
  <c r="H45" i="45"/>
  <c r="H49" i="45"/>
  <c r="H57" i="45"/>
  <c r="H73" i="45"/>
  <c r="H80" i="45"/>
  <c r="H83" i="45"/>
  <c r="H92" i="45"/>
  <c r="H177" i="45" s="1"/>
  <c r="H77" i="45"/>
  <c r="H84" i="45"/>
  <c r="H169" i="45" s="1"/>
  <c r="H31" i="45"/>
  <c r="H52" i="45"/>
  <c r="H48" i="45"/>
  <c r="H21" i="45"/>
  <c r="H37" i="45"/>
  <c r="H53" i="45"/>
  <c r="H75" i="45"/>
  <c r="H85" i="45"/>
  <c r="H170" i="45" s="1"/>
  <c r="H16" i="45"/>
  <c r="H33" i="45"/>
  <c r="H60" i="45"/>
  <c r="H28" i="45"/>
  <c r="H71" i="45"/>
  <c r="H76" i="45"/>
  <c r="H51" i="45"/>
  <c r="H68" i="45"/>
  <c r="H24" i="45"/>
  <c r="H32" i="45"/>
  <c r="H79" i="45"/>
  <c r="H17" i="45"/>
  <c r="H67" i="45"/>
  <c r="H25" i="45"/>
  <c r="H39" i="45"/>
  <c r="H81" i="45"/>
  <c r="H88" i="45"/>
  <c r="H173" i="45" s="1"/>
  <c r="H29" i="45"/>
  <c r="H47" i="45"/>
  <c r="H20" i="45"/>
  <c r="H40" i="45"/>
  <c r="H36" i="45"/>
  <c r="H72" i="45"/>
  <c r="H44" i="45"/>
  <c r="H56" i="45"/>
  <c r="H89" i="45"/>
  <c r="H174" i="45" s="1"/>
  <c r="H35" i="45"/>
  <c r="H23" i="45"/>
  <c r="H64" i="45"/>
  <c r="H19" i="45"/>
  <c r="H78" i="45"/>
  <c r="H22" i="45"/>
  <c r="H38" i="45"/>
  <c r="H34" i="45"/>
  <c r="H82" i="45"/>
  <c r="H14" i="45"/>
  <c r="H63" i="45"/>
  <c r="H50" i="45"/>
  <c r="H54" i="45"/>
  <c r="H18" i="45"/>
  <c r="H66" i="45"/>
  <c r="H26" i="45"/>
  <c r="H62" i="45"/>
  <c r="H90" i="45"/>
  <c r="H175" i="45" s="1"/>
  <c r="H69" i="45"/>
  <c r="H61" i="45"/>
  <c r="H70" i="45"/>
  <c r="H91" i="45"/>
  <c r="H176" i="45" s="1"/>
  <c r="H74" i="45"/>
  <c r="H87" i="45"/>
  <c r="H172" i="45" s="1"/>
  <c r="H55" i="45"/>
  <c r="H42" i="45"/>
  <c r="H15" i="45"/>
  <c r="H46" i="45"/>
  <c r="H27" i="45"/>
  <c r="H30" i="45"/>
  <c r="H41" i="45"/>
  <c r="H65" i="45"/>
  <c r="H86" i="45"/>
  <c r="H171" i="45" s="1"/>
  <c r="H43" i="45"/>
  <c r="H58" i="45"/>
  <c r="H59" i="45"/>
  <c r="J22" i="45"/>
  <c r="J24" i="45"/>
  <c r="J32" i="45"/>
  <c r="J30" i="45"/>
  <c r="J66" i="45"/>
  <c r="J70" i="45"/>
  <c r="J80" i="45"/>
  <c r="J92" i="45"/>
  <c r="J177" i="45" s="1"/>
  <c r="J14" i="45"/>
  <c r="J38" i="45"/>
  <c r="J58" i="45"/>
  <c r="J84" i="45"/>
  <c r="J169" i="45" s="1"/>
  <c r="J42" i="45"/>
  <c r="J50" i="45"/>
  <c r="J54" i="45"/>
  <c r="J74" i="45"/>
  <c r="J16" i="45"/>
  <c r="J20" i="45"/>
  <c r="J36" i="45"/>
  <c r="J60" i="45"/>
  <c r="J68" i="45"/>
  <c r="J82" i="45"/>
  <c r="J26" i="45"/>
  <c r="J90" i="45"/>
  <c r="J175" i="45" s="1"/>
  <c r="J48" i="45"/>
  <c r="J78" i="45"/>
  <c r="J88" i="45"/>
  <c r="J173" i="45" s="1"/>
  <c r="J52" i="45"/>
  <c r="J18" i="45"/>
  <c r="J46" i="45"/>
  <c r="J64" i="45"/>
  <c r="J44" i="45"/>
  <c r="J34" i="45"/>
  <c r="J76" i="45"/>
  <c r="J62" i="45"/>
  <c r="J72" i="45"/>
  <c r="J86" i="45"/>
  <c r="J171" i="45" s="1"/>
  <c r="J40" i="45"/>
  <c r="J28" i="45"/>
  <c r="J56" i="45"/>
  <c r="J81" i="45"/>
  <c r="J43" i="45"/>
  <c r="J87" i="45"/>
  <c r="J172" i="45" s="1"/>
  <c r="J25" i="45"/>
  <c r="J55" i="45"/>
  <c r="J15" i="45"/>
  <c r="J53" i="45"/>
  <c r="J27" i="45"/>
  <c r="J45" i="45"/>
  <c r="J21" i="45"/>
  <c r="J91" i="45"/>
  <c r="J176" i="45" s="1"/>
  <c r="J41" i="45"/>
  <c r="J71" i="45"/>
  <c r="J85" i="45"/>
  <c r="J170" i="45" s="1"/>
  <c r="J61" i="45"/>
  <c r="J17" i="45"/>
  <c r="J39" i="45"/>
  <c r="J19" i="45"/>
  <c r="J51" i="45"/>
  <c r="J31" i="45"/>
  <c r="J33" i="45"/>
  <c r="J89" i="45"/>
  <c r="J174" i="45" s="1"/>
  <c r="J75" i="45"/>
  <c r="J83" i="45"/>
  <c r="J37" i="45"/>
  <c r="J57" i="45"/>
  <c r="J77" i="45"/>
  <c r="J69" i="45"/>
  <c r="J35" i="45"/>
  <c r="J65" i="45"/>
  <c r="J79" i="45"/>
  <c r="J59" i="45"/>
  <c r="J73" i="45"/>
  <c r="J47" i="45"/>
  <c r="J49" i="45"/>
  <c r="J63" i="45"/>
  <c r="J23" i="45"/>
  <c r="J29" i="45"/>
  <c r="J67" i="45"/>
  <c r="K78" i="46"/>
  <c r="I171" i="14"/>
  <c r="K77" i="24"/>
  <c r="H170" i="14"/>
  <c r="K80" i="46"/>
  <c r="I173" i="14"/>
  <c r="K74" i="46"/>
  <c r="I167" i="14"/>
  <c r="K79" i="24"/>
  <c r="H172" i="14"/>
  <c r="K75" i="24"/>
  <c r="H168" i="14"/>
  <c r="K76" i="46"/>
  <c r="I169" i="14"/>
  <c r="K75" i="46"/>
  <c r="I168" i="14"/>
  <c r="K72" i="46"/>
  <c r="I165" i="14"/>
  <c r="K73" i="24"/>
  <c r="H166" i="14"/>
  <c r="K78" i="24"/>
  <c r="H171" i="14"/>
  <c r="K73" i="46"/>
  <c r="I166" i="14"/>
  <c r="K79" i="46"/>
  <c r="I172" i="14"/>
  <c r="K77" i="46"/>
  <c r="I170" i="14"/>
  <c r="K76" i="24"/>
  <c r="H169" i="14"/>
  <c r="K72" i="24"/>
  <c r="H165" i="14"/>
  <c r="K81" i="24"/>
  <c r="H174" i="14"/>
  <c r="K80" i="24"/>
  <c r="H173" i="14"/>
  <c r="K74" i="24"/>
  <c r="H167" i="14"/>
  <c r="K81" i="46"/>
  <c r="I174" i="14"/>
  <c r="I108" i="14"/>
  <c r="I152" i="14"/>
  <c r="I156" i="14"/>
  <c r="I104" i="14"/>
  <c r="I101" i="14"/>
  <c r="I115" i="14"/>
  <c r="I162" i="14"/>
  <c r="I141" i="14"/>
  <c r="I117" i="14"/>
  <c r="I142" i="14"/>
  <c r="I111" i="14"/>
  <c r="I113" i="14"/>
  <c r="I151" i="14"/>
  <c r="I128" i="14"/>
  <c r="I112" i="14"/>
  <c r="I163" i="14"/>
  <c r="I164" i="14"/>
  <c r="I159" i="14"/>
  <c r="I130" i="14"/>
  <c r="I139" i="14"/>
  <c r="I140" i="14"/>
  <c r="I126" i="14"/>
  <c r="I106" i="14"/>
  <c r="I123" i="14"/>
  <c r="I132" i="14"/>
  <c r="I120" i="14"/>
  <c r="I143" i="14"/>
  <c r="K71" i="24"/>
  <c r="H164" i="14"/>
  <c r="H121" i="14"/>
  <c r="H97" i="14"/>
  <c r="K17" i="24"/>
  <c r="H110" i="14"/>
  <c r="K29" i="24"/>
  <c r="H122" i="14"/>
  <c r="K43" i="24"/>
  <c r="H136" i="14"/>
  <c r="K30" i="24"/>
  <c r="H123" i="14"/>
  <c r="K9" i="24"/>
  <c r="H102" i="14"/>
  <c r="K34" i="24"/>
  <c r="H127" i="14"/>
  <c r="K57" i="24"/>
  <c r="H150" i="14"/>
  <c r="K6" i="24"/>
  <c r="H99" i="14"/>
  <c r="K3" i="24"/>
  <c r="H96" i="14"/>
  <c r="K55" i="24"/>
  <c r="H148" i="14"/>
  <c r="K15" i="24"/>
  <c r="H108" i="14"/>
  <c r="K27" i="24"/>
  <c r="H120" i="14"/>
  <c r="H119" i="14"/>
  <c r="H163" i="14"/>
  <c r="O16" i="45"/>
  <c r="O101" i="45" s="1"/>
  <c r="O20" i="45"/>
  <c r="O105" i="45" s="1"/>
  <c r="O24" i="45"/>
  <c r="O109" i="45" s="1"/>
  <c r="O28" i="45"/>
  <c r="O113" i="45" s="1"/>
  <c r="O32" i="45"/>
  <c r="O117" i="45" s="1"/>
  <c r="O36" i="45"/>
  <c r="O121" i="45" s="1"/>
  <c r="O40" i="45"/>
  <c r="O125" i="45" s="1"/>
  <c r="O44" i="45"/>
  <c r="O129" i="45" s="1"/>
  <c r="O48" i="45"/>
  <c r="O133" i="45" s="1"/>
  <c r="O52" i="45"/>
  <c r="O137" i="45" s="1"/>
  <c r="O56" i="45"/>
  <c r="O141" i="45" s="1"/>
  <c r="O60" i="45"/>
  <c r="O145" i="45" s="1"/>
  <c r="O64" i="45"/>
  <c r="O149" i="45" s="1"/>
  <c r="O68" i="45"/>
  <c r="O153" i="45" s="1"/>
  <c r="O72" i="45"/>
  <c r="O157" i="45" s="1"/>
  <c r="O76" i="45"/>
  <c r="O161" i="45" s="1"/>
  <c r="O80" i="45"/>
  <c r="O165" i="45" s="1"/>
  <c r="O84" i="45"/>
  <c r="O88" i="45"/>
  <c r="O92" i="45"/>
  <c r="O14" i="45"/>
  <c r="O99" i="45" s="1"/>
  <c r="O18" i="45"/>
  <c r="O103" i="45" s="1"/>
  <c r="O22" i="45"/>
  <c r="O107" i="45" s="1"/>
  <c r="O26" i="45"/>
  <c r="O111" i="45" s="1"/>
  <c r="O30" i="45"/>
  <c r="O115" i="45" s="1"/>
  <c r="O34" i="45"/>
  <c r="O119" i="45" s="1"/>
  <c r="O38" i="45"/>
  <c r="O123" i="45" s="1"/>
  <c r="O42" i="45"/>
  <c r="O127" i="45" s="1"/>
  <c r="O46" i="45"/>
  <c r="O131" i="45" s="1"/>
  <c r="O35" i="45"/>
  <c r="O120" i="45" s="1"/>
  <c r="O73" i="45"/>
  <c r="O158" i="45" s="1"/>
  <c r="O75" i="45"/>
  <c r="O160" i="45" s="1"/>
  <c r="O87" i="45"/>
  <c r="O33" i="45"/>
  <c r="O118" i="45" s="1"/>
  <c r="O77" i="45"/>
  <c r="O162" i="45" s="1"/>
  <c r="O79" i="45"/>
  <c r="O164" i="45" s="1"/>
  <c r="O85" i="45"/>
  <c r="O70" i="45"/>
  <c r="O155" i="45" s="1"/>
  <c r="O61" i="45"/>
  <c r="O146" i="45" s="1"/>
  <c r="O69" i="45"/>
  <c r="O154" i="45" s="1"/>
  <c r="O31" i="45"/>
  <c r="O116" i="45" s="1"/>
  <c r="O50" i="45"/>
  <c r="O135" i="45" s="1"/>
  <c r="O81" i="45"/>
  <c r="O166" i="45" s="1"/>
  <c r="O83" i="45"/>
  <c r="O29" i="45"/>
  <c r="O114" i="45" s="1"/>
  <c r="O54" i="45"/>
  <c r="O139" i="45" s="1"/>
  <c r="O23" i="45"/>
  <c r="O108" i="45" s="1"/>
  <c r="O27" i="45"/>
  <c r="O112" i="45" s="1"/>
  <c r="O58" i="45"/>
  <c r="O143" i="45" s="1"/>
  <c r="O89" i="45"/>
  <c r="O91" i="45"/>
  <c r="O25" i="45"/>
  <c r="O110" i="45" s="1"/>
  <c r="O62" i="45"/>
  <c r="O147" i="45" s="1"/>
  <c r="O66" i="45"/>
  <c r="O151" i="45" s="1"/>
  <c r="O65" i="45"/>
  <c r="O150" i="45" s="1"/>
  <c r="O21" i="45"/>
  <c r="O106" i="45" s="1"/>
  <c r="O74" i="45"/>
  <c r="O159" i="45" s="1"/>
  <c r="O49" i="45"/>
  <c r="O134" i="45" s="1"/>
  <c r="O82" i="45"/>
  <c r="O167" i="45" s="1"/>
  <c r="O15" i="45"/>
  <c r="O100" i="45" s="1"/>
  <c r="O43" i="45"/>
  <c r="O128" i="45" s="1"/>
  <c r="O57" i="45"/>
  <c r="O142" i="45" s="1"/>
  <c r="O59" i="45"/>
  <c r="O144" i="45" s="1"/>
  <c r="O41" i="45"/>
  <c r="O126" i="45" s="1"/>
  <c r="O39" i="45"/>
  <c r="O124" i="45" s="1"/>
  <c r="O37" i="45"/>
  <c r="O122" i="45" s="1"/>
  <c r="O71" i="45"/>
  <c r="O156" i="45" s="1"/>
  <c r="O19" i="45"/>
  <c r="O104" i="45" s="1"/>
  <c r="O78" i="45"/>
  <c r="O163" i="45" s="1"/>
  <c r="O47" i="45"/>
  <c r="O132" i="45" s="1"/>
  <c r="O51" i="45"/>
  <c r="O136" i="45" s="1"/>
  <c r="O17" i="45"/>
  <c r="O102" i="45" s="1"/>
  <c r="O45" i="45"/>
  <c r="O130" i="45" s="1"/>
  <c r="O53" i="45"/>
  <c r="O138" i="45" s="1"/>
  <c r="O55" i="45"/>
  <c r="O140" i="45" s="1"/>
  <c r="O86" i="45"/>
  <c r="O90" i="45"/>
  <c r="O63" i="45"/>
  <c r="O148" i="45" s="1"/>
  <c r="O67" i="45"/>
  <c r="O152" i="45" s="1"/>
  <c r="P16" i="45"/>
  <c r="P101" i="45" s="1"/>
  <c r="P20" i="45"/>
  <c r="P105" i="45" s="1"/>
  <c r="P24" i="45"/>
  <c r="P109" i="45" s="1"/>
  <c r="P28" i="45"/>
  <c r="P113" i="45" s="1"/>
  <c r="P32" i="45"/>
  <c r="P117" i="45" s="1"/>
  <c r="P36" i="45"/>
  <c r="P121" i="45" s="1"/>
  <c r="P40" i="45"/>
  <c r="P125" i="45" s="1"/>
  <c r="P44" i="45"/>
  <c r="P129" i="45" s="1"/>
  <c r="P48" i="45"/>
  <c r="P133" i="45" s="1"/>
  <c r="P52" i="45"/>
  <c r="P137" i="45" s="1"/>
  <c r="P56" i="45"/>
  <c r="P141" i="45" s="1"/>
  <c r="P60" i="45"/>
  <c r="P145" i="45" s="1"/>
  <c r="P64" i="45"/>
  <c r="P149" i="45" s="1"/>
  <c r="P68" i="45"/>
  <c r="P153" i="45" s="1"/>
  <c r="P72" i="45"/>
  <c r="P157" i="45" s="1"/>
  <c r="P76" i="45"/>
  <c r="P161" i="45" s="1"/>
  <c r="P80" i="45"/>
  <c r="P165" i="45" s="1"/>
  <c r="P84" i="45"/>
  <c r="P88" i="45"/>
  <c r="P92" i="45"/>
  <c r="P22" i="45"/>
  <c r="P107" i="45" s="1"/>
  <c r="P37" i="45"/>
  <c r="P122" i="45" s="1"/>
  <c r="P69" i="45"/>
  <c r="P154" i="45" s="1"/>
  <c r="P71" i="45"/>
  <c r="P156" i="45" s="1"/>
  <c r="P81" i="45"/>
  <c r="P166" i="45" s="1"/>
  <c r="P83" i="45"/>
  <c r="P38" i="45"/>
  <c r="P123" i="45" s="1"/>
  <c r="P63" i="45"/>
  <c r="P148" i="45" s="1"/>
  <c r="P35" i="45"/>
  <c r="P120" i="45" s="1"/>
  <c r="P73" i="45"/>
  <c r="P158" i="45" s="1"/>
  <c r="P75" i="45"/>
  <c r="P160" i="45" s="1"/>
  <c r="P18" i="45"/>
  <c r="P103" i="45" s="1"/>
  <c r="P66" i="45"/>
  <c r="P151" i="45" s="1"/>
  <c r="P26" i="45"/>
  <c r="P111" i="45" s="1"/>
  <c r="P33" i="45"/>
  <c r="P118" i="45" s="1"/>
  <c r="P77" i="45"/>
  <c r="P162" i="45" s="1"/>
  <c r="P79" i="45"/>
  <c r="P164" i="45" s="1"/>
  <c r="P31" i="45"/>
  <c r="P116" i="45" s="1"/>
  <c r="P46" i="45"/>
  <c r="P131" i="45" s="1"/>
  <c r="P50" i="45"/>
  <c r="P135" i="45" s="1"/>
  <c r="P61" i="45"/>
  <c r="P146" i="45" s="1"/>
  <c r="P67" i="45"/>
  <c r="P152" i="45" s="1"/>
  <c r="P29" i="45"/>
  <c r="P114" i="45" s="1"/>
  <c r="P54" i="45"/>
  <c r="P139" i="45" s="1"/>
  <c r="P85" i="45"/>
  <c r="P87" i="45"/>
  <c r="P14" i="45"/>
  <c r="P99" i="45" s="1"/>
  <c r="P62" i="45"/>
  <c r="P147" i="45" s="1"/>
  <c r="P59" i="45"/>
  <c r="P144" i="45" s="1"/>
  <c r="P27" i="45"/>
  <c r="P112" i="45" s="1"/>
  <c r="P42" i="45"/>
  <c r="P127" i="45" s="1"/>
  <c r="P58" i="45"/>
  <c r="P143" i="45" s="1"/>
  <c r="P89" i="45"/>
  <c r="P91" i="45"/>
  <c r="P25" i="45"/>
  <c r="P110" i="45" s="1"/>
  <c r="P23" i="45"/>
  <c r="P108" i="45" s="1"/>
  <c r="P70" i="45"/>
  <c r="P155" i="45" s="1"/>
  <c r="P45" i="45"/>
  <c r="P53" i="45"/>
  <c r="P138" i="45" s="1"/>
  <c r="P55" i="45"/>
  <c r="P140" i="45" s="1"/>
  <c r="P41" i="45"/>
  <c r="P126" i="45" s="1"/>
  <c r="P39" i="45"/>
  <c r="P124" i="45" s="1"/>
  <c r="P21" i="45"/>
  <c r="P106" i="45" s="1"/>
  <c r="P34" i="45"/>
  <c r="P119" i="45" s="1"/>
  <c r="P74" i="45"/>
  <c r="P159" i="45" s="1"/>
  <c r="P19" i="45"/>
  <c r="P104" i="45" s="1"/>
  <c r="P78" i="45"/>
  <c r="P163" i="45" s="1"/>
  <c r="P47" i="45"/>
  <c r="P132" i="45" s="1"/>
  <c r="P49" i="45"/>
  <c r="P134" i="45" s="1"/>
  <c r="P51" i="45"/>
  <c r="P136" i="45" s="1"/>
  <c r="P82" i="45"/>
  <c r="P167" i="45" s="1"/>
  <c r="P17" i="45"/>
  <c r="P102" i="45" s="1"/>
  <c r="P86" i="45"/>
  <c r="P15" i="45"/>
  <c r="P100" i="45" s="1"/>
  <c r="P43" i="45"/>
  <c r="P128" i="45" s="1"/>
  <c r="P57" i="45"/>
  <c r="P142" i="45" s="1"/>
  <c r="P90" i="45"/>
  <c r="P65" i="45"/>
  <c r="P150" i="45" s="1"/>
  <c r="N16" i="45"/>
  <c r="N101" i="45" s="1"/>
  <c r="N20" i="45"/>
  <c r="N105" i="45" s="1"/>
  <c r="N24" i="45"/>
  <c r="N109" i="45" s="1"/>
  <c r="N28" i="45"/>
  <c r="N113" i="45" s="1"/>
  <c r="N32" i="45"/>
  <c r="N117" i="45" s="1"/>
  <c r="N36" i="45"/>
  <c r="N121" i="45" s="1"/>
  <c r="N40" i="45"/>
  <c r="N125" i="45" s="1"/>
  <c r="N44" i="45"/>
  <c r="N129" i="45" s="1"/>
  <c r="N48" i="45"/>
  <c r="N133" i="45" s="1"/>
  <c r="N52" i="45"/>
  <c r="N137" i="45" s="1"/>
  <c r="N56" i="45"/>
  <c r="N141" i="45" s="1"/>
  <c r="N60" i="45"/>
  <c r="N145" i="45" s="1"/>
  <c r="N64" i="45"/>
  <c r="N149" i="45" s="1"/>
  <c r="N68" i="45"/>
  <c r="N153" i="45" s="1"/>
  <c r="N72" i="45"/>
  <c r="N157" i="45" s="1"/>
  <c r="N76" i="45"/>
  <c r="N161" i="45" s="1"/>
  <c r="N80" i="45"/>
  <c r="N165" i="45" s="1"/>
  <c r="N84" i="45"/>
  <c r="N88" i="45"/>
  <c r="N92" i="45"/>
  <c r="N14" i="45"/>
  <c r="N99" i="45" s="1"/>
  <c r="N18" i="45"/>
  <c r="N103" i="45" s="1"/>
  <c r="N22" i="45"/>
  <c r="N107" i="45" s="1"/>
  <c r="N26" i="45"/>
  <c r="N111" i="45" s="1"/>
  <c r="N30" i="45"/>
  <c r="N115" i="45" s="1"/>
  <c r="N34" i="45"/>
  <c r="N119" i="45" s="1"/>
  <c r="N38" i="45"/>
  <c r="N123" i="45" s="1"/>
  <c r="N42" i="45"/>
  <c r="N127" i="45" s="1"/>
  <c r="N46" i="45"/>
  <c r="N131" i="45" s="1"/>
  <c r="N50" i="45"/>
  <c r="N135" i="45" s="1"/>
  <c r="N54" i="45"/>
  <c r="N139" i="45" s="1"/>
  <c r="N58" i="45"/>
  <c r="N143" i="45" s="1"/>
  <c r="N62" i="45"/>
  <c r="N147" i="45" s="1"/>
  <c r="N66" i="45"/>
  <c r="N151" i="45" s="1"/>
  <c r="N70" i="45"/>
  <c r="N155" i="45" s="1"/>
  <c r="N74" i="45"/>
  <c r="N159" i="45" s="1"/>
  <c r="N78" i="45"/>
  <c r="N163" i="45" s="1"/>
  <c r="N82" i="45"/>
  <c r="N167" i="45" s="1"/>
  <c r="N86" i="45"/>
  <c r="N90" i="45"/>
  <c r="N33" i="45"/>
  <c r="N118" i="45" s="1"/>
  <c r="N77" i="45"/>
  <c r="N162" i="45" s="1"/>
  <c r="N79" i="45"/>
  <c r="N164" i="45" s="1"/>
  <c r="N91" i="45"/>
  <c r="N21" i="45"/>
  <c r="N106" i="45" s="1"/>
  <c r="N71" i="45"/>
  <c r="N156" i="45" s="1"/>
  <c r="N31" i="45"/>
  <c r="N116" i="45" s="1"/>
  <c r="N81" i="45"/>
  <c r="N166" i="45" s="1"/>
  <c r="N83" i="45"/>
  <c r="N89" i="45"/>
  <c r="N75" i="45"/>
  <c r="N160" i="45" s="1"/>
  <c r="N29" i="45"/>
  <c r="N114" i="45" s="1"/>
  <c r="N85" i="45"/>
  <c r="N87" i="45"/>
  <c r="N27" i="45"/>
  <c r="N112" i="45" s="1"/>
  <c r="N69" i="45"/>
  <c r="N154" i="45" s="1"/>
  <c r="N25" i="45"/>
  <c r="N110" i="45" s="1"/>
  <c r="N23" i="45"/>
  <c r="N108" i="45" s="1"/>
  <c r="N19" i="45"/>
  <c r="N104" i="45" s="1"/>
  <c r="N17" i="45"/>
  <c r="N102" i="45" s="1"/>
  <c r="N45" i="45"/>
  <c r="N130" i="45" s="1"/>
  <c r="N55" i="45"/>
  <c r="N140" i="45" s="1"/>
  <c r="N15" i="45"/>
  <c r="N100" i="45" s="1"/>
  <c r="N41" i="45"/>
  <c r="N126" i="45" s="1"/>
  <c r="N61" i="45"/>
  <c r="N146" i="45" s="1"/>
  <c r="N63" i="45"/>
  <c r="N148" i="45" s="1"/>
  <c r="N39" i="45"/>
  <c r="N124" i="45" s="1"/>
  <c r="N37" i="45"/>
  <c r="N122" i="45" s="1"/>
  <c r="N35" i="45"/>
  <c r="N120" i="45" s="1"/>
  <c r="N47" i="45"/>
  <c r="N132" i="45" s="1"/>
  <c r="N49" i="45"/>
  <c r="N134" i="45" s="1"/>
  <c r="N51" i="45"/>
  <c r="N136" i="45" s="1"/>
  <c r="N53" i="45"/>
  <c r="N138" i="45" s="1"/>
  <c r="N43" i="45"/>
  <c r="N128" i="45" s="1"/>
  <c r="N57" i="45"/>
  <c r="N142" i="45" s="1"/>
  <c r="N59" i="45"/>
  <c r="N144" i="45" s="1"/>
  <c r="N65" i="45"/>
  <c r="N150" i="45" s="1"/>
  <c r="N67" i="45"/>
  <c r="N152" i="45" s="1"/>
  <c r="N73" i="45"/>
  <c r="N158" i="45" s="1"/>
  <c r="I155" i="14"/>
  <c r="I124" i="14"/>
  <c r="J13" i="45"/>
  <c r="I598" i="43" s="1"/>
  <c r="K13" i="45"/>
  <c r="L13" i="45"/>
  <c r="K598" i="43" s="1"/>
  <c r="M13" i="45"/>
  <c r="I13" i="45"/>
  <c r="H598" i="43" s="1"/>
  <c r="H13" i="45"/>
  <c r="G598" i="43" s="1"/>
  <c r="H137" i="14"/>
  <c r="I121" i="14"/>
  <c r="H116" i="14"/>
  <c r="H135" i="14"/>
  <c r="H124" i="14"/>
  <c r="G13" i="45"/>
  <c r="H104" i="14"/>
  <c r="H147" i="14"/>
  <c r="H156" i="14"/>
  <c r="I150" i="14"/>
  <c r="H129" i="14"/>
  <c r="H128" i="14"/>
  <c r="H162" i="14"/>
  <c r="H138" i="14"/>
  <c r="I119" i="14"/>
  <c r="H130" i="14"/>
  <c r="H149" i="14"/>
  <c r="I149" i="14"/>
  <c r="H139" i="14"/>
  <c r="H115" i="14"/>
  <c r="I100" i="14"/>
  <c r="K2" i="24"/>
  <c r="H113" i="14"/>
  <c r="H118" i="14"/>
  <c r="I107" i="14"/>
  <c r="H151" i="14"/>
  <c r="P13" i="45"/>
  <c r="H144" i="14"/>
  <c r="H140" i="14"/>
  <c r="H100" i="14"/>
  <c r="I105" i="14"/>
  <c r="H142" i="14"/>
  <c r="H143" i="14"/>
  <c r="H114" i="14"/>
  <c r="H145" i="14"/>
  <c r="P95" i="45"/>
  <c r="P30" i="45" s="1"/>
  <c r="P115" i="45" s="1"/>
  <c r="H160" i="14"/>
  <c r="H158" i="14"/>
  <c r="I153" i="14"/>
  <c r="I116" i="14"/>
  <c r="H106" i="14"/>
  <c r="I161" i="14"/>
  <c r="H134" i="14"/>
  <c r="I146" i="14"/>
  <c r="H111" i="14"/>
  <c r="I125" i="14"/>
  <c r="H154" i="14"/>
  <c r="H146" i="14"/>
  <c r="I97" i="14"/>
  <c r="H109" i="14"/>
  <c r="I136" i="14"/>
  <c r="H152" i="14"/>
  <c r="H103" i="14"/>
  <c r="N13" i="45"/>
  <c r="I99" i="14"/>
  <c r="H141" i="14"/>
  <c r="I160" i="14"/>
  <c r="I129" i="14"/>
  <c r="I114" i="14"/>
  <c r="H157" i="14"/>
  <c r="H112" i="14"/>
  <c r="O13" i="45"/>
  <c r="I98" i="14"/>
  <c r="I95" i="14"/>
  <c r="K2" i="46"/>
  <c r="I137" i="14"/>
  <c r="H105" i="14"/>
  <c r="I154" i="14"/>
  <c r="I118" i="14"/>
  <c r="H133" i="14"/>
  <c r="I102" i="14"/>
  <c r="I109" i="14"/>
  <c r="H101" i="14"/>
  <c r="I147" i="14"/>
  <c r="H117" i="14"/>
  <c r="I134" i="14"/>
  <c r="H125" i="14"/>
  <c r="I145" i="14"/>
  <c r="H98" i="14"/>
  <c r="H159" i="14"/>
  <c r="E606" i="43"/>
  <c r="E688" i="43" s="1"/>
  <c r="F13" i="45"/>
  <c r="I103" i="14"/>
  <c r="H153" i="14"/>
  <c r="I96" i="14"/>
  <c r="I138" i="14"/>
  <c r="H161" i="14"/>
  <c r="I148" i="14"/>
  <c r="I157" i="14"/>
  <c r="I158" i="14"/>
  <c r="H126" i="14"/>
  <c r="H132" i="14"/>
  <c r="H107" i="14"/>
  <c r="I110" i="14"/>
  <c r="I135" i="14"/>
  <c r="I127" i="14"/>
  <c r="I133" i="14"/>
  <c r="I144" i="14"/>
  <c r="H155" i="14"/>
  <c r="H131" i="14"/>
  <c r="I122" i="14"/>
  <c r="I131" i="14"/>
  <c r="I2" i="7"/>
  <c r="I5" i="7"/>
  <c r="I13" i="7"/>
  <c r="I21" i="7"/>
  <c r="I29" i="7"/>
  <c r="I37" i="7"/>
  <c r="I45" i="7"/>
  <c r="I53" i="7"/>
  <c r="I61" i="7"/>
  <c r="I69" i="7"/>
  <c r="I77" i="7"/>
  <c r="I85" i="7"/>
  <c r="I93" i="7"/>
  <c r="I101" i="7"/>
  <c r="I109" i="7"/>
  <c r="I117" i="7"/>
  <c r="I125" i="7"/>
  <c r="I6" i="7"/>
  <c r="I14" i="7"/>
  <c r="I22" i="7"/>
  <c r="I30" i="7"/>
  <c r="I38" i="7"/>
  <c r="I46" i="7"/>
  <c r="I54" i="7"/>
  <c r="I62" i="7"/>
  <c r="I70" i="7"/>
  <c r="I78" i="7"/>
  <c r="I86" i="7"/>
  <c r="I94" i="7"/>
  <c r="I102" i="7"/>
  <c r="I110" i="7"/>
  <c r="I118" i="7"/>
  <c r="I126" i="7"/>
  <c r="I7" i="7"/>
  <c r="I15" i="7"/>
  <c r="I23" i="7"/>
  <c r="I31" i="7"/>
  <c r="I39" i="7"/>
  <c r="I47" i="7"/>
  <c r="I55" i="7"/>
  <c r="I63" i="7"/>
  <c r="I71" i="7"/>
  <c r="I79" i="7"/>
  <c r="I87" i="7"/>
  <c r="I95" i="7"/>
  <c r="I103" i="7"/>
  <c r="I111" i="7"/>
  <c r="I8" i="7"/>
  <c r="I16" i="7"/>
  <c r="I24" i="7"/>
  <c r="I32" i="7"/>
  <c r="I40" i="7"/>
  <c r="I48" i="7"/>
  <c r="I56" i="7"/>
  <c r="I64" i="7"/>
  <c r="I72" i="7"/>
  <c r="I80" i="7"/>
  <c r="I88" i="7"/>
  <c r="I96" i="7"/>
  <c r="I104" i="7"/>
  <c r="I112" i="7"/>
  <c r="I120" i="7"/>
  <c r="I128" i="7"/>
  <c r="I9" i="7"/>
  <c r="I17" i="7"/>
  <c r="I25" i="7"/>
  <c r="I33" i="7"/>
  <c r="I41" i="7"/>
  <c r="I49" i="7"/>
  <c r="I57" i="7"/>
  <c r="I65" i="7"/>
  <c r="I73" i="7"/>
  <c r="I81" i="7"/>
  <c r="I89" i="7"/>
  <c r="I97" i="7"/>
  <c r="I105" i="7"/>
  <c r="I113" i="7"/>
  <c r="I121" i="7"/>
  <c r="I129" i="7"/>
  <c r="I108" i="7"/>
  <c r="I12" i="7"/>
  <c r="I35" i="7"/>
  <c r="I58" i="7"/>
  <c r="I76" i="7"/>
  <c r="I99" i="7"/>
  <c r="I119" i="7"/>
  <c r="I122" i="7"/>
  <c r="I18" i="7"/>
  <c r="I36" i="7"/>
  <c r="I59" i="7"/>
  <c r="I82" i="7"/>
  <c r="I100" i="7"/>
  <c r="I123" i="7"/>
  <c r="I19" i="7"/>
  <c r="I42" i="7"/>
  <c r="I60" i="7"/>
  <c r="I83" i="7"/>
  <c r="I106" i="7"/>
  <c r="I124" i="7"/>
  <c r="I20" i="7"/>
  <c r="I43" i="7"/>
  <c r="I66" i="7"/>
  <c r="I84" i="7"/>
  <c r="I107" i="7"/>
  <c r="I127" i="7"/>
  <c r="I3" i="7"/>
  <c r="I26" i="7"/>
  <c r="I44" i="7"/>
  <c r="I67" i="7"/>
  <c r="I90" i="7"/>
  <c r="I130" i="7"/>
  <c r="I4" i="7"/>
  <c r="I27" i="7"/>
  <c r="I50" i="7"/>
  <c r="I68" i="7"/>
  <c r="I91" i="7"/>
  <c r="I114" i="7"/>
  <c r="I131" i="7"/>
  <c r="I10" i="7"/>
  <c r="I28" i="7"/>
  <c r="I51" i="7"/>
  <c r="I74" i="7"/>
  <c r="I92" i="7"/>
  <c r="I75" i="7"/>
  <c r="I98" i="7"/>
  <c r="I115" i="7"/>
  <c r="I11" i="7"/>
  <c r="I116" i="7"/>
  <c r="I34" i="7"/>
  <c r="I52" i="7"/>
  <c r="AH33" i="7"/>
  <c r="AI35" i="7"/>
  <c r="AI34" i="7"/>
  <c r="F644" i="43" l="1"/>
  <c r="F726" i="43" s="1"/>
  <c r="E651" i="43"/>
  <c r="E733" i="43" s="1"/>
  <c r="F665" i="43"/>
  <c r="F747" i="43" s="1"/>
  <c r="E624" i="43"/>
  <c r="E706" i="43" s="1"/>
  <c r="E627" i="43"/>
  <c r="E709" i="43" s="1"/>
  <c r="E603" i="43"/>
  <c r="E685" i="43" s="1"/>
  <c r="E602" i="43"/>
  <c r="E684" i="43" s="1"/>
  <c r="F648" i="43"/>
  <c r="F730" i="43" s="1"/>
  <c r="E612" i="43"/>
  <c r="E694" i="43" s="1"/>
  <c r="E609" i="43"/>
  <c r="E691" i="43" s="1"/>
  <c r="F651" i="43"/>
  <c r="F733" i="43" s="1"/>
  <c r="E648" i="43"/>
  <c r="E730" i="43" s="1"/>
  <c r="F635" i="43"/>
  <c r="F717" i="43" s="1"/>
  <c r="F646" i="43"/>
  <c r="F728" i="43" s="1"/>
  <c r="E633" i="43"/>
  <c r="E715" i="43" s="1"/>
  <c r="E647" i="43"/>
  <c r="E729" i="43" s="1"/>
  <c r="E632" i="43"/>
  <c r="E714" i="43" s="1"/>
  <c r="E638" i="43"/>
  <c r="E720" i="43" s="1"/>
  <c r="E642" i="43"/>
  <c r="E724" i="43" s="1"/>
  <c r="F654" i="43"/>
  <c r="F736" i="43" s="1"/>
  <c r="F631" i="43"/>
  <c r="F713" i="43" s="1"/>
  <c r="F657" i="43"/>
  <c r="F739" i="43" s="1"/>
  <c r="F659" i="43"/>
  <c r="F741" i="43" s="1"/>
  <c r="E637" i="43"/>
  <c r="E719" i="43" s="1"/>
  <c r="F660" i="43"/>
  <c r="F742" i="43" s="1"/>
  <c r="E666" i="43"/>
  <c r="E748" i="43" s="1"/>
  <c r="F649" i="43"/>
  <c r="F731" i="43" s="1"/>
  <c r="F636" i="43"/>
  <c r="F718" i="43" s="1"/>
  <c r="E611" i="43"/>
  <c r="E693" i="43" s="1"/>
  <c r="F642" i="43"/>
  <c r="F724" i="43" s="1"/>
  <c r="F658" i="43"/>
  <c r="F740" i="43" s="1"/>
  <c r="F618" i="43"/>
  <c r="F700" i="43" s="1"/>
  <c r="F664" i="43"/>
  <c r="F746" i="43" s="1"/>
  <c r="E620" i="43"/>
  <c r="E702" i="43" s="1"/>
  <c r="F610" i="43"/>
  <c r="F692" i="43" s="1"/>
  <c r="F661" i="43"/>
  <c r="F743" i="43" s="1"/>
  <c r="F639" i="43"/>
  <c r="F721" i="43" s="1"/>
  <c r="E614" i="43"/>
  <c r="E696" i="43" s="1"/>
  <c r="E660" i="43"/>
  <c r="E742" i="43" s="1"/>
  <c r="F640" i="43"/>
  <c r="F722" i="43" s="1"/>
  <c r="F655" i="43"/>
  <c r="F737" i="43" s="1"/>
  <c r="E601" i="43"/>
  <c r="E683" i="43" s="1"/>
  <c r="F606" i="43"/>
  <c r="F688" i="43" s="1"/>
  <c r="F617" i="43"/>
  <c r="F699" i="43" s="1"/>
  <c r="E640" i="43"/>
  <c r="E722" i="43" s="1"/>
  <c r="F615" i="43"/>
  <c r="F697" i="43" s="1"/>
  <c r="F656" i="43"/>
  <c r="F738" i="43" s="1"/>
  <c r="E610" i="43"/>
  <c r="E692" i="43" s="1"/>
  <c r="F652" i="43"/>
  <c r="F734" i="43" s="1"/>
  <c r="F621" i="43"/>
  <c r="F703" i="43" s="1"/>
  <c r="E600" i="43"/>
  <c r="E682" i="43" s="1"/>
  <c r="F612" i="43"/>
  <c r="F694" i="43" s="1"/>
  <c r="E650" i="43"/>
  <c r="E732" i="43" s="1"/>
  <c r="F647" i="43"/>
  <c r="F729" i="43" s="1"/>
  <c r="E622" i="43"/>
  <c r="E704" i="43" s="1"/>
  <c r="F620" i="43"/>
  <c r="F702" i="43" s="1"/>
  <c r="F611" i="43"/>
  <c r="F693" i="43" s="1"/>
  <c r="E617" i="43"/>
  <c r="E699" i="43" s="1"/>
  <c r="E658" i="43"/>
  <c r="E740" i="43" s="1"/>
  <c r="F645" i="43"/>
  <c r="F727" i="43" s="1"/>
  <c r="F603" i="43"/>
  <c r="F685" i="43" s="1"/>
  <c r="E608" i="43"/>
  <c r="E690" i="43" s="1"/>
  <c r="F622" i="43"/>
  <c r="F704" i="43" s="1"/>
  <c r="F638" i="43"/>
  <c r="F720" i="43" s="1"/>
  <c r="F599" i="43"/>
  <c r="F681" i="43" s="1"/>
  <c r="E613" i="43"/>
  <c r="E695" i="43" s="1"/>
  <c r="F632" i="43"/>
  <c r="F714" i="43" s="1"/>
  <c r="E619" i="43"/>
  <c r="E701" i="43" s="1"/>
  <c r="E615" i="43"/>
  <c r="E697" i="43" s="1"/>
  <c r="E616" i="43"/>
  <c r="E698" i="43" s="1"/>
  <c r="E662" i="43"/>
  <c r="E744" i="43" s="1"/>
  <c r="E643" i="43"/>
  <c r="E725" i="43" s="1"/>
  <c r="F626" i="43"/>
  <c r="F708" i="43" s="1"/>
  <c r="F604" i="43"/>
  <c r="F686" i="43" s="1"/>
  <c r="F653" i="43"/>
  <c r="F735" i="43" s="1"/>
  <c r="E667" i="43"/>
  <c r="E749" i="43" s="1"/>
  <c r="F619" i="43"/>
  <c r="F701" i="43" s="1"/>
  <c r="F643" i="43"/>
  <c r="F725" i="43" s="1"/>
  <c r="E656" i="43"/>
  <c r="E738" i="43" s="1"/>
  <c r="F633" i="43"/>
  <c r="F715" i="43" s="1"/>
  <c r="F616" i="43"/>
  <c r="F698" i="43" s="1"/>
  <c r="E654" i="43"/>
  <c r="E736" i="43" s="1"/>
  <c r="F600" i="43"/>
  <c r="F682" i="43" s="1"/>
  <c r="E630" i="43"/>
  <c r="E712" i="43" s="1"/>
  <c r="E636" i="43"/>
  <c r="E718" i="43" s="1"/>
  <c r="F650" i="43"/>
  <c r="F732" i="43" s="1"/>
  <c r="J146" i="45"/>
  <c r="I646" i="43"/>
  <c r="I728" i="43" s="1"/>
  <c r="H156" i="45"/>
  <c r="G656" i="43"/>
  <c r="G738" i="43" s="1"/>
  <c r="L113" i="45"/>
  <c r="K613" i="43"/>
  <c r="K695" i="43" s="1"/>
  <c r="M165" i="45"/>
  <c r="L665" i="43"/>
  <c r="L747" i="43" s="1"/>
  <c r="K100" i="45"/>
  <c r="J675" i="43" s="1"/>
  <c r="J600" i="43"/>
  <c r="J682" i="43" s="1"/>
  <c r="J167" i="45"/>
  <c r="I667" i="43"/>
  <c r="I749" i="43" s="1"/>
  <c r="L135" i="45"/>
  <c r="K635" i="43"/>
  <c r="K717" i="43" s="1"/>
  <c r="M141" i="45"/>
  <c r="L641" i="43"/>
  <c r="L723" i="43" s="1"/>
  <c r="M145" i="45"/>
  <c r="L645" i="43"/>
  <c r="L727" i="43" s="1"/>
  <c r="M124" i="45"/>
  <c r="L624" i="43"/>
  <c r="L706" i="43" s="1"/>
  <c r="M155" i="45"/>
  <c r="L655" i="43"/>
  <c r="L737" i="43" s="1"/>
  <c r="K148" i="45"/>
  <c r="J648" i="43"/>
  <c r="J730" i="43" s="1"/>
  <c r="K104" i="45"/>
  <c r="J604" i="43"/>
  <c r="J686" i="43" s="1"/>
  <c r="K114" i="45"/>
  <c r="J614" i="43"/>
  <c r="J696" i="43" s="1"/>
  <c r="K159" i="45"/>
  <c r="J659" i="43"/>
  <c r="J741" i="43" s="1"/>
  <c r="K123" i="45"/>
  <c r="J623" i="43"/>
  <c r="J705" i="43" s="1"/>
  <c r="F628" i="43"/>
  <c r="F710" i="43" s="1"/>
  <c r="F609" i="43"/>
  <c r="F691" i="43" s="1"/>
  <c r="J120" i="45"/>
  <c r="I620" i="43"/>
  <c r="I702" i="43" s="1"/>
  <c r="J156" i="45"/>
  <c r="I656" i="43"/>
  <c r="I738" i="43" s="1"/>
  <c r="J153" i="45"/>
  <c r="I653" i="43"/>
  <c r="I735" i="43" s="1"/>
  <c r="J151" i="45"/>
  <c r="I651" i="43"/>
  <c r="I733" i="43" s="1"/>
  <c r="H140" i="45"/>
  <c r="G640" i="43"/>
  <c r="G722" i="43" s="1"/>
  <c r="H167" i="45"/>
  <c r="G667" i="43"/>
  <c r="G749" i="43" s="1"/>
  <c r="H132" i="45"/>
  <c r="G632" i="43"/>
  <c r="G714" i="43" s="1"/>
  <c r="H145" i="45"/>
  <c r="G645" i="43"/>
  <c r="G727" i="43" s="1"/>
  <c r="H158" i="45"/>
  <c r="G658" i="43"/>
  <c r="G740" i="43" s="1"/>
  <c r="L153" i="45"/>
  <c r="K653" i="43"/>
  <c r="K735" i="43" s="1"/>
  <c r="L109" i="45"/>
  <c r="K609" i="43"/>
  <c r="K691" i="43" s="1"/>
  <c r="L101" i="45"/>
  <c r="K676" i="43" s="1"/>
  <c r="K601" i="43"/>
  <c r="K683" i="43" s="1"/>
  <c r="I136" i="45"/>
  <c r="H636" i="43"/>
  <c r="H718" i="43" s="1"/>
  <c r="I126" i="45"/>
  <c r="H626" i="43"/>
  <c r="H708" i="43" s="1"/>
  <c r="I125" i="45"/>
  <c r="H625" i="43"/>
  <c r="H707" i="43" s="1"/>
  <c r="I133" i="45"/>
  <c r="H633" i="43"/>
  <c r="H715" i="43" s="1"/>
  <c r="M100" i="45"/>
  <c r="L675" i="43" s="1"/>
  <c r="L600" i="43"/>
  <c r="L682" i="43" s="1"/>
  <c r="M130" i="45"/>
  <c r="L630" i="43"/>
  <c r="L712" i="43" s="1"/>
  <c r="M118" i="45"/>
  <c r="L618" i="43"/>
  <c r="L700" i="43" s="1"/>
  <c r="M147" i="45"/>
  <c r="L647" i="43"/>
  <c r="L729" i="43" s="1"/>
  <c r="K106" i="45"/>
  <c r="J606" i="43"/>
  <c r="J688" i="43" s="1"/>
  <c r="K126" i="45"/>
  <c r="J626" i="43"/>
  <c r="J708" i="43" s="1"/>
  <c r="K162" i="45"/>
  <c r="J662" i="43"/>
  <c r="J744" i="43" s="1"/>
  <c r="K137" i="45"/>
  <c r="J637" i="43"/>
  <c r="J719" i="43" s="1"/>
  <c r="K99" i="45"/>
  <c r="J674" i="43" s="1"/>
  <c r="J599" i="43"/>
  <c r="J681" i="43" s="1"/>
  <c r="E604" i="43"/>
  <c r="E686" i="43" s="1"/>
  <c r="E635" i="43"/>
  <c r="E717" i="43" s="1"/>
  <c r="F663" i="43"/>
  <c r="F745" i="43" s="1"/>
  <c r="F629" i="43"/>
  <c r="F711" i="43" s="1"/>
  <c r="F601" i="43"/>
  <c r="F683" i="43" s="1"/>
  <c r="F624" i="43"/>
  <c r="F706" i="43" s="1"/>
  <c r="J154" i="45"/>
  <c r="I654" i="43"/>
  <c r="I736" i="43" s="1"/>
  <c r="J126" i="45"/>
  <c r="I626" i="43"/>
  <c r="I708" i="43" s="1"/>
  <c r="J157" i="45"/>
  <c r="I657" i="43"/>
  <c r="I739" i="43" s="1"/>
  <c r="J145" i="45"/>
  <c r="I645" i="43"/>
  <c r="I727" i="43" s="1"/>
  <c r="J115" i="45"/>
  <c r="I615" i="43"/>
  <c r="I697" i="43" s="1"/>
  <c r="H119" i="45"/>
  <c r="G619" i="43"/>
  <c r="G701" i="43" s="1"/>
  <c r="H114" i="45"/>
  <c r="G614" i="43"/>
  <c r="G696" i="43" s="1"/>
  <c r="H118" i="45"/>
  <c r="G618" i="43"/>
  <c r="G700" i="43" s="1"/>
  <c r="H142" i="45"/>
  <c r="G642" i="43"/>
  <c r="G724" i="43" s="1"/>
  <c r="L124" i="45"/>
  <c r="K624" i="43"/>
  <c r="K706" i="43" s="1"/>
  <c r="L157" i="45"/>
  <c r="K657" i="43"/>
  <c r="K739" i="43" s="1"/>
  <c r="L139" i="45"/>
  <c r="K639" i="43"/>
  <c r="K721" i="43" s="1"/>
  <c r="L143" i="45"/>
  <c r="K643" i="43"/>
  <c r="K725" i="43" s="1"/>
  <c r="L103" i="45"/>
  <c r="K603" i="43"/>
  <c r="K685" i="43" s="1"/>
  <c r="I120" i="45"/>
  <c r="H620" i="43"/>
  <c r="H702" i="43" s="1"/>
  <c r="I146" i="45"/>
  <c r="H646" i="43"/>
  <c r="H728" i="43" s="1"/>
  <c r="I105" i="45"/>
  <c r="H605" i="43"/>
  <c r="H687" i="43" s="1"/>
  <c r="I129" i="45"/>
  <c r="H629" i="43"/>
  <c r="H711" i="43" s="1"/>
  <c r="M112" i="45"/>
  <c r="L612" i="43"/>
  <c r="L694" i="43" s="1"/>
  <c r="M104" i="45"/>
  <c r="L604" i="43"/>
  <c r="L686" i="43" s="1"/>
  <c r="M140" i="45"/>
  <c r="L640" i="43"/>
  <c r="L722" i="43" s="1"/>
  <c r="M152" i="45"/>
  <c r="L652" i="43"/>
  <c r="L734" i="43" s="1"/>
  <c r="M107" i="45"/>
  <c r="L607" i="43"/>
  <c r="L689" i="43" s="1"/>
  <c r="K132" i="45"/>
  <c r="J632" i="43"/>
  <c r="J714" i="43" s="1"/>
  <c r="K140" i="45"/>
  <c r="J640" i="43"/>
  <c r="J722" i="43" s="1"/>
  <c r="K125" i="45"/>
  <c r="J625" i="43"/>
  <c r="J707" i="43" s="1"/>
  <c r="K145" i="45"/>
  <c r="J645" i="43"/>
  <c r="J727" i="43" s="1"/>
  <c r="H100" i="45"/>
  <c r="G675" i="43" s="1"/>
  <c r="G600" i="43"/>
  <c r="G682" i="43" s="1"/>
  <c r="M142" i="45"/>
  <c r="L642" i="43"/>
  <c r="L724" i="43" s="1"/>
  <c r="J125" i="45"/>
  <c r="I625" i="43"/>
  <c r="I707" i="43" s="1"/>
  <c r="H165" i="45"/>
  <c r="G665" i="43"/>
  <c r="G747" i="43" s="1"/>
  <c r="J162" i="45"/>
  <c r="I662" i="43"/>
  <c r="I744" i="43" s="1"/>
  <c r="H123" i="45"/>
  <c r="G623" i="43"/>
  <c r="G705" i="43" s="1"/>
  <c r="I154" i="45"/>
  <c r="H654" i="43"/>
  <c r="H736" i="43" s="1"/>
  <c r="M123" i="45"/>
  <c r="L623" i="43"/>
  <c r="L705" i="43" s="1"/>
  <c r="J161" i="45"/>
  <c r="I661" i="43"/>
  <c r="I743" i="43" s="1"/>
  <c r="H130" i="45"/>
  <c r="G630" i="43"/>
  <c r="G712" i="43" s="1"/>
  <c r="L119" i="45"/>
  <c r="K619" i="43"/>
  <c r="K701" i="43" s="1"/>
  <c r="M105" i="45"/>
  <c r="L605" i="43"/>
  <c r="L687" i="43" s="1"/>
  <c r="K129" i="45"/>
  <c r="J629" i="43"/>
  <c r="J711" i="43" s="1"/>
  <c r="H163" i="45"/>
  <c r="G663" i="43"/>
  <c r="G745" i="43" s="1"/>
  <c r="M119" i="45"/>
  <c r="L619" i="43"/>
  <c r="L701" i="43" s="1"/>
  <c r="E665" i="43"/>
  <c r="E747" i="43" s="1"/>
  <c r="J112" i="45"/>
  <c r="I612" i="43"/>
  <c r="I694" i="43" s="1"/>
  <c r="H138" i="45"/>
  <c r="G638" i="43"/>
  <c r="G720" i="43" s="1"/>
  <c r="L128" i="45"/>
  <c r="K628" i="43"/>
  <c r="K710" i="43" s="1"/>
  <c r="I121" i="45"/>
  <c r="H621" i="43"/>
  <c r="H703" i="43" s="1"/>
  <c r="K164" i="45"/>
  <c r="J664" i="43"/>
  <c r="J746" i="43" s="1"/>
  <c r="J139" i="45"/>
  <c r="I639" i="43"/>
  <c r="I721" i="43" s="1"/>
  <c r="L150" i="45"/>
  <c r="K650" i="43"/>
  <c r="K732" i="43" s="1"/>
  <c r="I108" i="45"/>
  <c r="H608" i="43"/>
  <c r="H690" i="43" s="1"/>
  <c r="M113" i="45"/>
  <c r="L613" i="43"/>
  <c r="L695" i="43" s="1"/>
  <c r="M122" i="45"/>
  <c r="L622" i="43"/>
  <c r="L704" i="43" s="1"/>
  <c r="E625" i="43"/>
  <c r="E707" i="43" s="1"/>
  <c r="E629" i="43"/>
  <c r="E711" i="43" s="1"/>
  <c r="F666" i="43"/>
  <c r="F748" i="43" s="1"/>
  <c r="F630" i="43"/>
  <c r="F712" i="43" s="1"/>
  <c r="J114" i="45"/>
  <c r="I614" i="43"/>
  <c r="I696" i="43" s="1"/>
  <c r="J100" i="45"/>
  <c r="I675" i="43" s="1"/>
  <c r="I600" i="43"/>
  <c r="I682" i="43" s="1"/>
  <c r="J131" i="45"/>
  <c r="I631" i="43"/>
  <c r="I713" i="43" s="1"/>
  <c r="J135" i="45"/>
  <c r="I635" i="43"/>
  <c r="I717" i="43" s="1"/>
  <c r="H128" i="45"/>
  <c r="G628" i="43"/>
  <c r="G710" i="43" s="1"/>
  <c r="H108" i="45"/>
  <c r="G608" i="43"/>
  <c r="G690" i="43" s="1"/>
  <c r="H102" i="45"/>
  <c r="G677" i="43" s="1"/>
  <c r="G602" i="43"/>
  <c r="G684" i="43" s="1"/>
  <c r="H106" i="45"/>
  <c r="G606" i="43"/>
  <c r="G688" i="43" s="1"/>
  <c r="L112" i="45"/>
  <c r="K612" i="43"/>
  <c r="K694" i="43" s="1"/>
  <c r="L108" i="45"/>
  <c r="K608" i="43"/>
  <c r="K690" i="43" s="1"/>
  <c r="L110" i="45"/>
  <c r="K610" i="43"/>
  <c r="K692" i="43" s="1"/>
  <c r="L155" i="45"/>
  <c r="K655" i="43"/>
  <c r="K737" i="43" s="1"/>
  <c r="I148" i="45"/>
  <c r="H648" i="43"/>
  <c r="H730" i="43" s="1"/>
  <c r="I140" i="45"/>
  <c r="H640" i="43"/>
  <c r="H722" i="43" s="1"/>
  <c r="I130" i="45"/>
  <c r="H630" i="43"/>
  <c r="H712" i="43" s="1"/>
  <c r="I117" i="45"/>
  <c r="H617" i="43"/>
  <c r="H699" i="43" s="1"/>
  <c r="I147" i="45"/>
  <c r="H647" i="43"/>
  <c r="H729" i="43" s="1"/>
  <c r="M116" i="45"/>
  <c r="L616" i="43"/>
  <c r="L698" i="43" s="1"/>
  <c r="M108" i="45"/>
  <c r="L608" i="43"/>
  <c r="L690" i="43" s="1"/>
  <c r="M154" i="45"/>
  <c r="L654" i="43"/>
  <c r="L736" i="43" s="1"/>
  <c r="K112" i="45"/>
  <c r="J612" i="43"/>
  <c r="J694" i="43" s="1"/>
  <c r="K130" i="45"/>
  <c r="J630" i="43"/>
  <c r="J712" i="43" s="1"/>
  <c r="K107" i="45"/>
  <c r="J607" i="43"/>
  <c r="J689" i="43" s="1"/>
  <c r="K155" i="45"/>
  <c r="J655" i="43"/>
  <c r="J737" i="43" s="1"/>
  <c r="K161" i="45"/>
  <c r="J661" i="43"/>
  <c r="J743" i="43" s="1"/>
  <c r="H148" i="45"/>
  <c r="G648" i="43"/>
  <c r="G730" i="43" s="1"/>
  <c r="L160" i="45"/>
  <c r="K660" i="43"/>
  <c r="K742" i="43" s="1"/>
  <c r="I157" i="45"/>
  <c r="H657" i="43"/>
  <c r="H739" i="43" s="1"/>
  <c r="K166" i="45"/>
  <c r="J666" i="43"/>
  <c r="J748" i="43" s="1"/>
  <c r="H99" i="45"/>
  <c r="G674" i="43" s="1"/>
  <c r="G599" i="43"/>
  <c r="G681" i="43" s="1"/>
  <c r="L141" i="45"/>
  <c r="K641" i="43"/>
  <c r="K723" i="43" s="1"/>
  <c r="I115" i="45"/>
  <c r="H615" i="43"/>
  <c r="H697" i="43" s="1"/>
  <c r="J147" i="45"/>
  <c r="I647" i="43"/>
  <c r="I729" i="43" s="1"/>
  <c r="H134" i="45"/>
  <c r="G634" i="43"/>
  <c r="G716" i="43" s="1"/>
  <c r="L138" i="45"/>
  <c r="K638" i="43"/>
  <c r="K720" i="43" s="1"/>
  <c r="M101" i="45"/>
  <c r="L676" i="43" s="1"/>
  <c r="L601" i="43"/>
  <c r="L683" i="43" s="1"/>
  <c r="K146" i="45"/>
  <c r="J646" i="43"/>
  <c r="J728" i="43" s="1"/>
  <c r="J105" i="45"/>
  <c r="I605" i="43"/>
  <c r="I687" i="43" s="1"/>
  <c r="L118" i="45"/>
  <c r="K618" i="43"/>
  <c r="K700" i="43" s="1"/>
  <c r="I166" i="45"/>
  <c r="H666" i="43"/>
  <c r="H748" i="43" s="1"/>
  <c r="M157" i="45"/>
  <c r="L657" i="43"/>
  <c r="L739" i="43" s="1"/>
  <c r="K110" i="45"/>
  <c r="J610" i="43"/>
  <c r="J692" i="43" s="1"/>
  <c r="J107" i="45"/>
  <c r="I607" i="43"/>
  <c r="I689" i="43" s="1"/>
  <c r="I142" i="45"/>
  <c r="H642" i="43"/>
  <c r="H724" i="43" s="1"/>
  <c r="M115" i="45"/>
  <c r="L615" i="43"/>
  <c r="L697" i="43" s="1"/>
  <c r="J159" i="45"/>
  <c r="I659" i="43"/>
  <c r="I741" i="43" s="1"/>
  <c r="L159" i="45"/>
  <c r="K659" i="43"/>
  <c r="K741" i="43" s="1"/>
  <c r="I114" i="45"/>
  <c r="H614" i="43"/>
  <c r="H696" i="43" s="1"/>
  <c r="M117" i="45"/>
  <c r="L617" i="43"/>
  <c r="L699" i="43" s="1"/>
  <c r="K108" i="45"/>
  <c r="J608" i="43"/>
  <c r="J690" i="43" s="1"/>
  <c r="J149" i="45"/>
  <c r="I649" i="43"/>
  <c r="I731" i="43" s="1"/>
  <c r="L120" i="45"/>
  <c r="K620" i="43"/>
  <c r="K702" i="43" s="1"/>
  <c r="I104" i="45"/>
  <c r="H604" i="43"/>
  <c r="H686" i="43" s="1"/>
  <c r="K116" i="45"/>
  <c r="J616" i="43"/>
  <c r="J698" i="43" s="1"/>
  <c r="E641" i="43"/>
  <c r="E723" i="43" s="1"/>
  <c r="E655" i="43"/>
  <c r="E737" i="43" s="1"/>
  <c r="E639" i="43"/>
  <c r="E721" i="43" s="1"/>
  <c r="F602" i="43"/>
  <c r="F684" i="43" s="1"/>
  <c r="F607" i="43"/>
  <c r="F689" i="43" s="1"/>
  <c r="J108" i="45"/>
  <c r="I608" i="43"/>
  <c r="I690" i="43" s="1"/>
  <c r="J118" i="45"/>
  <c r="I618" i="43"/>
  <c r="I700" i="43" s="1"/>
  <c r="J140" i="45"/>
  <c r="I640" i="43"/>
  <c r="I722" i="43" s="1"/>
  <c r="J103" i="45"/>
  <c r="I603" i="43"/>
  <c r="I685" i="43" s="1"/>
  <c r="J127" i="45"/>
  <c r="I627" i="43"/>
  <c r="I709" i="43" s="1"/>
  <c r="H147" i="45"/>
  <c r="G647" i="43"/>
  <c r="G729" i="43" s="1"/>
  <c r="H120" i="45"/>
  <c r="G620" i="43"/>
  <c r="G702" i="43" s="1"/>
  <c r="H164" i="45"/>
  <c r="G664" i="43"/>
  <c r="G746" i="43" s="1"/>
  <c r="H133" i="45"/>
  <c r="G633" i="43"/>
  <c r="G715" i="43" s="1"/>
  <c r="L156" i="45"/>
  <c r="K656" i="43"/>
  <c r="K738" i="43" s="1"/>
  <c r="L152" i="45"/>
  <c r="K652" i="43"/>
  <c r="K734" i="43" s="1"/>
  <c r="L145" i="45"/>
  <c r="K645" i="43"/>
  <c r="K727" i="43" s="1"/>
  <c r="L117" i="45"/>
  <c r="K617" i="43"/>
  <c r="K699" i="43" s="1"/>
  <c r="L147" i="45"/>
  <c r="K647" i="43"/>
  <c r="K729" i="43" s="1"/>
  <c r="I134" i="45"/>
  <c r="H634" i="43"/>
  <c r="H716" i="43" s="1"/>
  <c r="I156" i="45"/>
  <c r="H656" i="43"/>
  <c r="H738" i="43" s="1"/>
  <c r="I109" i="45"/>
  <c r="H609" i="43"/>
  <c r="H691" i="43" s="1"/>
  <c r="I131" i="45"/>
  <c r="H631" i="43"/>
  <c r="H713" i="43" s="1"/>
  <c r="M166" i="45"/>
  <c r="L666" i="43"/>
  <c r="L748" i="43" s="1"/>
  <c r="M109" i="45"/>
  <c r="L609" i="43"/>
  <c r="L691" i="43" s="1"/>
  <c r="M137" i="45"/>
  <c r="L637" i="43"/>
  <c r="L719" i="43" s="1"/>
  <c r="M111" i="45"/>
  <c r="L611" i="43"/>
  <c r="L693" i="43" s="1"/>
  <c r="M146" i="45"/>
  <c r="L646" i="43"/>
  <c r="L728" i="43" s="1"/>
  <c r="K122" i="45"/>
  <c r="J622" i="43"/>
  <c r="J704" i="43" s="1"/>
  <c r="K142" i="45"/>
  <c r="J642" i="43"/>
  <c r="J724" i="43" s="1"/>
  <c r="K101" i="45"/>
  <c r="J676" i="43" s="1"/>
  <c r="J601" i="43"/>
  <c r="J683" i="43" s="1"/>
  <c r="K127" i="45"/>
  <c r="J627" i="43"/>
  <c r="J709" i="43" s="1"/>
  <c r="K158" i="45"/>
  <c r="J658" i="43"/>
  <c r="J740" i="43" s="1"/>
  <c r="J111" i="45"/>
  <c r="I611" i="43"/>
  <c r="I693" i="43" s="1"/>
  <c r="L105" i="45"/>
  <c r="K605" i="43"/>
  <c r="K687" i="43" s="1"/>
  <c r="M99" i="45"/>
  <c r="L674" i="43" s="1"/>
  <c r="L599" i="43"/>
  <c r="L681" i="43" s="1"/>
  <c r="L99" i="45"/>
  <c r="K674" i="43" s="1"/>
  <c r="K599" i="43"/>
  <c r="K681" i="43" s="1"/>
  <c r="I138" i="45"/>
  <c r="H638" i="43"/>
  <c r="H720" i="43" s="1"/>
  <c r="J121" i="45"/>
  <c r="I621" i="43"/>
  <c r="I703" i="43" s="1"/>
  <c r="L133" i="45"/>
  <c r="K633" i="43"/>
  <c r="K715" i="43" s="1"/>
  <c r="I128" i="45"/>
  <c r="H628" i="43"/>
  <c r="H710" i="43" s="1"/>
  <c r="M161" i="45"/>
  <c r="L661" i="43"/>
  <c r="L743" i="43" s="1"/>
  <c r="K102" i="45"/>
  <c r="J677" i="43" s="1"/>
  <c r="J602" i="43"/>
  <c r="J684" i="43" s="1"/>
  <c r="J106" i="45"/>
  <c r="I606" i="43"/>
  <c r="I688" i="43" s="1"/>
  <c r="H166" i="45"/>
  <c r="G666" i="43"/>
  <c r="G748" i="43" s="1"/>
  <c r="L144" i="45"/>
  <c r="K644" i="43"/>
  <c r="K726" i="43" s="1"/>
  <c r="I151" i="45"/>
  <c r="H651" i="43"/>
  <c r="H733" i="43" s="1"/>
  <c r="K111" i="45"/>
  <c r="J611" i="43"/>
  <c r="J693" i="43" s="1"/>
  <c r="E649" i="43"/>
  <c r="E731" i="43" s="1"/>
  <c r="J130" i="45"/>
  <c r="I630" i="43"/>
  <c r="I712" i="43" s="1"/>
  <c r="H160" i="45"/>
  <c r="G660" i="43"/>
  <c r="G742" i="43" s="1"/>
  <c r="I106" i="45"/>
  <c r="H606" i="43"/>
  <c r="H688" i="43" s="1"/>
  <c r="H104" i="45"/>
  <c r="G604" i="43"/>
  <c r="G686" i="43" s="1"/>
  <c r="L165" i="45"/>
  <c r="K665" i="43"/>
  <c r="K747" i="43" s="1"/>
  <c r="I122" i="45"/>
  <c r="H622" i="43"/>
  <c r="H704" i="43" s="1"/>
  <c r="M150" i="45"/>
  <c r="L650" i="43"/>
  <c r="L732" i="43" s="1"/>
  <c r="E634" i="43"/>
  <c r="E716" i="43" s="1"/>
  <c r="E664" i="43"/>
  <c r="E746" i="43" s="1"/>
  <c r="H143" i="45"/>
  <c r="G643" i="43"/>
  <c r="G725" i="43" s="1"/>
  <c r="K121" i="45"/>
  <c r="J621" i="43"/>
  <c r="J703" i="43" s="1"/>
  <c r="E663" i="43"/>
  <c r="E745" i="43" s="1"/>
  <c r="E626" i="43"/>
  <c r="E708" i="43" s="1"/>
  <c r="E623" i="43"/>
  <c r="E705" i="43" s="1"/>
  <c r="E645" i="43"/>
  <c r="E727" i="43" s="1"/>
  <c r="F662" i="43"/>
  <c r="F744" i="43" s="1"/>
  <c r="F634" i="43"/>
  <c r="F716" i="43" s="1"/>
  <c r="J148" i="45"/>
  <c r="I648" i="43"/>
  <c r="I730" i="43" s="1"/>
  <c r="J116" i="45"/>
  <c r="I616" i="43"/>
  <c r="I698" i="43" s="1"/>
  <c r="J110" i="45"/>
  <c r="I610" i="43"/>
  <c r="I692" i="43" s="1"/>
  <c r="J137" i="45"/>
  <c r="I637" i="43"/>
  <c r="I719" i="43" s="1"/>
  <c r="H150" i="45"/>
  <c r="G650" i="43"/>
  <c r="G732" i="43" s="1"/>
  <c r="H111" i="45"/>
  <c r="G611" i="43"/>
  <c r="G693" i="43" s="1"/>
  <c r="H117" i="45"/>
  <c r="G617" i="43"/>
  <c r="G699" i="43" s="1"/>
  <c r="H137" i="45"/>
  <c r="G637" i="43"/>
  <c r="G719" i="43" s="1"/>
  <c r="L132" i="45"/>
  <c r="K632" i="43"/>
  <c r="K714" i="43" s="1"/>
  <c r="L102" i="45"/>
  <c r="K677" i="43" s="1"/>
  <c r="K602" i="43"/>
  <c r="K684" i="43" s="1"/>
  <c r="L107" i="45"/>
  <c r="K607" i="43"/>
  <c r="K689" i="43" s="1"/>
  <c r="I132" i="45"/>
  <c r="H632" i="43"/>
  <c r="H714" i="43" s="1"/>
  <c r="I160" i="45"/>
  <c r="H660" i="43"/>
  <c r="H742" i="43" s="1"/>
  <c r="I149" i="45"/>
  <c r="H649" i="43"/>
  <c r="H731" i="43" s="1"/>
  <c r="I137" i="45"/>
  <c r="H637" i="43"/>
  <c r="H719" i="43" s="1"/>
  <c r="I111" i="45"/>
  <c r="H611" i="43"/>
  <c r="H693" i="43" s="1"/>
  <c r="M168" i="45"/>
  <c r="L668" i="43"/>
  <c r="M138" i="45"/>
  <c r="L638" i="43"/>
  <c r="L720" i="43" s="1"/>
  <c r="M156" i="45"/>
  <c r="L656" i="43"/>
  <c r="L738" i="43" s="1"/>
  <c r="M164" i="45"/>
  <c r="L664" i="43"/>
  <c r="L746" i="43" s="1"/>
  <c r="M110" i="45"/>
  <c r="L610" i="43"/>
  <c r="L692" i="43" s="1"/>
  <c r="K168" i="45"/>
  <c r="J668" i="43"/>
  <c r="K136" i="45"/>
  <c r="J636" i="43"/>
  <c r="J718" i="43" s="1"/>
  <c r="K134" i="45"/>
  <c r="J634" i="43"/>
  <c r="J716" i="43" s="1"/>
  <c r="K117" i="45"/>
  <c r="J617" i="43"/>
  <c r="J699" i="43" s="1"/>
  <c r="K151" i="45"/>
  <c r="J651" i="43"/>
  <c r="J733" i="43" s="1"/>
  <c r="H125" i="45"/>
  <c r="G625" i="43"/>
  <c r="G707" i="43" s="1"/>
  <c r="I113" i="45"/>
  <c r="H613" i="43"/>
  <c r="H695" i="43" s="1"/>
  <c r="K152" i="45"/>
  <c r="J652" i="43"/>
  <c r="J734" i="43" s="1"/>
  <c r="H105" i="45"/>
  <c r="G605" i="43"/>
  <c r="G687" i="43" s="1"/>
  <c r="L166" i="45"/>
  <c r="K666" i="43"/>
  <c r="K748" i="43" s="1"/>
  <c r="I161" i="45"/>
  <c r="H661" i="43"/>
  <c r="H743" i="43" s="1"/>
  <c r="I159" i="45"/>
  <c r="H659" i="43"/>
  <c r="H741" i="43" s="1"/>
  <c r="K153" i="45"/>
  <c r="J653" i="43"/>
  <c r="J735" i="43" s="1"/>
  <c r="E644" i="43"/>
  <c r="E726" i="43" s="1"/>
  <c r="I144" i="45"/>
  <c r="H644" i="43"/>
  <c r="H726" i="43" s="1"/>
  <c r="M151" i="45"/>
  <c r="L651" i="43"/>
  <c r="L733" i="43" s="1"/>
  <c r="H155" i="45"/>
  <c r="G655" i="43"/>
  <c r="G737" i="43" s="1"/>
  <c r="K157" i="45"/>
  <c r="J657" i="43"/>
  <c r="J739" i="43" s="1"/>
  <c r="H144" i="45"/>
  <c r="G644" i="43"/>
  <c r="G726" i="43" s="1"/>
  <c r="K165" i="45"/>
  <c r="J665" i="43"/>
  <c r="J747" i="43" s="1"/>
  <c r="E621" i="43"/>
  <c r="E703" i="43" s="1"/>
  <c r="J138" i="45"/>
  <c r="I638" i="43"/>
  <c r="I720" i="43" s="1"/>
  <c r="H122" i="45"/>
  <c r="G622" i="43"/>
  <c r="G704" i="43" s="1"/>
  <c r="L146" i="45"/>
  <c r="K646" i="43"/>
  <c r="K728" i="43" s="1"/>
  <c r="K120" i="45"/>
  <c r="J620" i="43"/>
  <c r="J702" i="43" s="1"/>
  <c r="E652" i="43"/>
  <c r="E734" i="43" s="1"/>
  <c r="F641" i="43"/>
  <c r="F723" i="43" s="1"/>
  <c r="F627" i="43"/>
  <c r="F709" i="43" s="1"/>
  <c r="F608" i="43"/>
  <c r="F690" i="43" s="1"/>
  <c r="J134" i="45"/>
  <c r="I634" i="43"/>
  <c r="I716" i="43" s="1"/>
  <c r="J136" i="45"/>
  <c r="I636" i="43"/>
  <c r="I718" i="43" s="1"/>
  <c r="J143" i="45"/>
  <c r="I643" i="43"/>
  <c r="I725" i="43" s="1"/>
  <c r="H126" i="45"/>
  <c r="G626" i="43"/>
  <c r="G708" i="43" s="1"/>
  <c r="H151" i="45"/>
  <c r="G651" i="43"/>
  <c r="G733" i="43" s="1"/>
  <c r="H141" i="45"/>
  <c r="G641" i="43"/>
  <c r="G723" i="43" s="1"/>
  <c r="H109" i="45"/>
  <c r="G609" i="43"/>
  <c r="G691" i="43" s="1"/>
  <c r="H116" i="45"/>
  <c r="G616" i="43"/>
  <c r="G698" i="43" s="1"/>
  <c r="L168" i="45"/>
  <c r="K668" i="43"/>
  <c r="L154" i="45"/>
  <c r="K654" i="43"/>
  <c r="K736" i="43" s="1"/>
  <c r="L134" i="45"/>
  <c r="K634" i="43"/>
  <c r="K716" i="43" s="1"/>
  <c r="I158" i="45"/>
  <c r="H658" i="43"/>
  <c r="H740" i="43" s="1"/>
  <c r="I100" i="45"/>
  <c r="H675" i="43" s="1"/>
  <c r="H600" i="43"/>
  <c r="H682" i="43" s="1"/>
  <c r="I123" i="45"/>
  <c r="H623" i="43"/>
  <c r="H705" i="43" s="1"/>
  <c r="I145" i="45"/>
  <c r="H645" i="43"/>
  <c r="H727" i="43" s="1"/>
  <c r="I107" i="45"/>
  <c r="H607" i="43"/>
  <c r="H689" i="43" s="1"/>
  <c r="M121" i="45"/>
  <c r="L621" i="43"/>
  <c r="L703" i="43" s="1"/>
  <c r="M128" i="45"/>
  <c r="L628" i="43"/>
  <c r="L710" i="43" s="1"/>
  <c r="M131" i="45"/>
  <c r="L631" i="43"/>
  <c r="L713" i="43" s="1"/>
  <c r="M159" i="45"/>
  <c r="L659" i="43"/>
  <c r="L741" i="43" s="1"/>
  <c r="M106" i="45"/>
  <c r="L606" i="43"/>
  <c r="L688" i="43" s="1"/>
  <c r="K150" i="45"/>
  <c r="J650" i="43"/>
  <c r="J732" i="43" s="1"/>
  <c r="K147" i="45"/>
  <c r="J647" i="43"/>
  <c r="J729" i="43" s="1"/>
  <c r="J164" i="45"/>
  <c r="I664" i="43"/>
  <c r="I746" i="43" s="1"/>
  <c r="H127" i="45"/>
  <c r="G627" i="43"/>
  <c r="G709" i="43" s="1"/>
  <c r="L140" i="45"/>
  <c r="K640" i="43"/>
  <c r="K722" i="43" s="1"/>
  <c r="I141" i="45"/>
  <c r="H641" i="43"/>
  <c r="H723" i="43" s="1"/>
  <c r="J117" i="45"/>
  <c r="I617" i="43"/>
  <c r="I699" i="43" s="1"/>
  <c r="L131" i="45"/>
  <c r="K631" i="43"/>
  <c r="K713" i="43" s="1"/>
  <c r="J109" i="45"/>
  <c r="I609" i="43"/>
  <c r="I691" i="43" s="1"/>
  <c r="M153" i="45"/>
  <c r="L653" i="43"/>
  <c r="L735" i="43" s="1"/>
  <c r="K156" i="45"/>
  <c r="J656" i="43"/>
  <c r="J738" i="43" s="1"/>
  <c r="E653" i="43"/>
  <c r="E735" i="43" s="1"/>
  <c r="J122" i="45"/>
  <c r="I622" i="43"/>
  <c r="I704" i="43" s="1"/>
  <c r="H124" i="45"/>
  <c r="G624" i="43"/>
  <c r="G706" i="43" s="1"/>
  <c r="L164" i="45"/>
  <c r="K664" i="43"/>
  <c r="K746" i="43" s="1"/>
  <c r="K124" i="45"/>
  <c r="J624" i="43"/>
  <c r="J706" i="43" s="1"/>
  <c r="F623" i="43"/>
  <c r="F705" i="43" s="1"/>
  <c r="H146" i="45"/>
  <c r="G646" i="43"/>
  <c r="G728" i="43" s="1"/>
  <c r="I118" i="45"/>
  <c r="H618" i="43"/>
  <c r="H700" i="43" s="1"/>
  <c r="M158" i="45"/>
  <c r="L658" i="43"/>
  <c r="L740" i="43" s="1"/>
  <c r="H154" i="45"/>
  <c r="G654" i="43"/>
  <c r="G736" i="43" s="1"/>
  <c r="L162" i="45"/>
  <c r="K662" i="43"/>
  <c r="K744" i="43" s="1"/>
  <c r="I168" i="45"/>
  <c r="H668" i="43"/>
  <c r="M126" i="45"/>
  <c r="L626" i="43"/>
  <c r="L708" i="43" s="1"/>
  <c r="E657" i="43"/>
  <c r="E739" i="43" s="1"/>
  <c r="E646" i="43"/>
  <c r="E728" i="43" s="1"/>
  <c r="E659" i="43"/>
  <c r="E741" i="43" s="1"/>
  <c r="F625" i="43"/>
  <c r="F707" i="43" s="1"/>
  <c r="F605" i="43"/>
  <c r="F687" i="43" s="1"/>
  <c r="F613" i="43"/>
  <c r="F695" i="43" s="1"/>
  <c r="J132" i="45"/>
  <c r="I632" i="43"/>
  <c r="I714" i="43" s="1"/>
  <c r="J104" i="45"/>
  <c r="I604" i="43"/>
  <c r="I686" i="43" s="1"/>
  <c r="J128" i="45"/>
  <c r="I628" i="43"/>
  <c r="I710" i="43" s="1"/>
  <c r="J163" i="45"/>
  <c r="I663" i="43"/>
  <c r="I745" i="43" s="1"/>
  <c r="J123" i="45"/>
  <c r="I623" i="43"/>
  <c r="I705" i="43" s="1"/>
  <c r="H115" i="45"/>
  <c r="G615" i="43"/>
  <c r="G697" i="43" s="1"/>
  <c r="H103" i="45"/>
  <c r="G603" i="43"/>
  <c r="G685" i="43" s="1"/>
  <c r="H129" i="45"/>
  <c r="G629" i="43"/>
  <c r="G711" i="43" s="1"/>
  <c r="H153" i="45"/>
  <c r="G653" i="43"/>
  <c r="G735" i="43" s="1"/>
  <c r="L130" i="45"/>
  <c r="K630" i="43"/>
  <c r="K712" i="43" s="1"/>
  <c r="L126" i="45"/>
  <c r="K626" i="43"/>
  <c r="K708" i="43" s="1"/>
  <c r="L158" i="45"/>
  <c r="K658" i="43"/>
  <c r="K740" i="43" s="1"/>
  <c r="L149" i="45"/>
  <c r="K649" i="43"/>
  <c r="K731" i="43" s="1"/>
  <c r="L115" i="45"/>
  <c r="K615" i="43"/>
  <c r="K697" i="43" s="1"/>
  <c r="I116" i="45"/>
  <c r="H616" i="43"/>
  <c r="H698" i="43" s="1"/>
  <c r="I99" i="45"/>
  <c r="H674" i="43" s="1"/>
  <c r="H599" i="43"/>
  <c r="H681" i="43" s="1"/>
  <c r="I101" i="45"/>
  <c r="H676" i="43" s="1"/>
  <c r="H601" i="43"/>
  <c r="H683" i="43" s="1"/>
  <c r="I103" i="45"/>
  <c r="H603" i="43"/>
  <c r="H685" i="43" s="1"/>
  <c r="M132" i="45"/>
  <c r="L632" i="43"/>
  <c r="L714" i="43" s="1"/>
  <c r="M136" i="45"/>
  <c r="L636" i="43"/>
  <c r="L718" i="43" s="1"/>
  <c r="M135" i="45"/>
  <c r="L635" i="43"/>
  <c r="L717" i="43" s="1"/>
  <c r="M143" i="45"/>
  <c r="L643" i="43"/>
  <c r="L725" i="43" s="1"/>
  <c r="M102" i="45"/>
  <c r="L677" i="43" s="1"/>
  <c r="L602" i="43"/>
  <c r="L684" i="43" s="1"/>
  <c r="K167" i="45"/>
  <c r="J667" i="43"/>
  <c r="J749" i="43" s="1"/>
  <c r="K149" i="45"/>
  <c r="J649" i="43"/>
  <c r="J731" i="43" s="1"/>
  <c r="K143" i="45"/>
  <c r="J643" i="43"/>
  <c r="J725" i="43" s="1"/>
  <c r="J113" i="45"/>
  <c r="I613" i="43"/>
  <c r="I695" i="43" s="1"/>
  <c r="H168" i="45"/>
  <c r="G668" i="43"/>
  <c r="L167" i="45"/>
  <c r="K667" i="43"/>
  <c r="K749" i="43" s="1"/>
  <c r="I112" i="45"/>
  <c r="H612" i="43"/>
  <c r="H694" i="43" s="1"/>
  <c r="J150" i="45"/>
  <c r="I650" i="43"/>
  <c r="I732" i="43" s="1"/>
  <c r="H113" i="45"/>
  <c r="G613" i="43"/>
  <c r="G695" i="43" s="1"/>
  <c r="H159" i="45"/>
  <c r="G659" i="43"/>
  <c r="G741" i="43" s="1"/>
  <c r="M125" i="45"/>
  <c r="L625" i="43"/>
  <c r="L707" i="43" s="1"/>
  <c r="K131" i="45"/>
  <c r="J631" i="43"/>
  <c r="J713" i="43" s="1"/>
  <c r="J142" i="45"/>
  <c r="I642" i="43"/>
  <c r="I724" i="43" s="1"/>
  <c r="H107" i="45"/>
  <c r="G607" i="43"/>
  <c r="G689" i="43" s="1"/>
  <c r="L136" i="45"/>
  <c r="K636" i="43"/>
  <c r="K718" i="43" s="1"/>
  <c r="I139" i="45"/>
  <c r="H639" i="43"/>
  <c r="H721" i="43" s="1"/>
  <c r="K135" i="45"/>
  <c r="J635" i="43"/>
  <c r="J717" i="43" s="1"/>
  <c r="J101" i="45"/>
  <c r="I676" i="43" s="1"/>
  <c r="I601" i="43"/>
  <c r="I683" i="43" s="1"/>
  <c r="L127" i="45"/>
  <c r="K627" i="43"/>
  <c r="K709" i="43" s="1"/>
  <c r="I152" i="45"/>
  <c r="H652" i="43"/>
  <c r="H734" i="43" s="1"/>
  <c r="M148" i="45"/>
  <c r="L648" i="43"/>
  <c r="L730" i="43" s="1"/>
  <c r="K144" i="45"/>
  <c r="J644" i="43"/>
  <c r="J726" i="43" s="1"/>
  <c r="J129" i="45"/>
  <c r="I629" i="43"/>
  <c r="I711" i="43" s="1"/>
  <c r="L106" i="45"/>
  <c r="K606" i="43"/>
  <c r="K688" i="43" s="1"/>
  <c r="M133" i="45"/>
  <c r="L633" i="43"/>
  <c r="L715" i="43" s="1"/>
  <c r="K163" i="45"/>
  <c r="J663" i="43"/>
  <c r="J745" i="43" s="1"/>
  <c r="J152" i="45"/>
  <c r="I652" i="43"/>
  <c r="I734" i="43" s="1"/>
  <c r="H149" i="45"/>
  <c r="G649" i="43"/>
  <c r="G731" i="43" s="1"/>
  <c r="L114" i="45"/>
  <c r="K614" i="43"/>
  <c r="K696" i="43" s="1"/>
  <c r="I153" i="45"/>
  <c r="H653" i="43"/>
  <c r="H735" i="43" s="1"/>
  <c r="K133" i="45"/>
  <c r="J633" i="43"/>
  <c r="J715" i="43" s="1"/>
  <c r="E605" i="43"/>
  <c r="E687" i="43" s="1"/>
  <c r="E607" i="43"/>
  <c r="E689" i="43" s="1"/>
  <c r="E599" i="43"/>
  <c r="E681" i="43" s="1"/>
  <c r="F667" i="43"/>
  <c r="F749" i="43" s="1"/>
  <c r="F637" i="43"/>
  <c r="F719" i="43" s="1"/>
  <c r="J158" i="45"/>
  <c r="I658" i="43"/>
  <c r="I740" i="43" s="1"/>
  <c r="J124" i="45"/>
  <c r="I624" i="43"/>
  <c r="I706" i="43" s="1"/>
  <c r="J166" i="45"/>
  <c r="I666" i="43"/>
  <c r="I748" i="43" s="1"/>
  <c r="J133" i="45"/>
  <c r="I633" i="43"/>
  <c r="I715" i="43" s="1"/>
  <c r="J99" i="45"/>
  <c r="I674" i="43" s="1"/>
  <c r="I599" i="43"/>
  <c r="I681" i="43" s="1"/>
  <c r="H112" i="45"/>
  <c r="G612" i="43"/>
  <c r="G694" i="43" s="1"/>
  <c r="H139" i="45"/>
  <c r="G639" i="43"/>
  <c r="G721" i="43" s="1"/>
  <c r="H157" i="45"/>
  <c r="G657" i="43"/>
  <c r="G739" i="43" s="1"/>
  <c r="H136" i="45"/>
  <c r="G636" i="43"/>
  <c r="G718" i="43" s="1"/>
  <c r="H162" i="45"/>
  <c r="G662" i="43"/>
  <c r="G744" i="43" s="1"/>
  <c r="L100" i="45"/>
  <c r="K675" i="43" s="1"/>
  <c r="K600" i="43"/>
  <c r="K682" i="43" s="1"/>
  <c r="L148" i="45"/>
  <c r="K648" i="43"/>
  <c r="K730" i="43" s="1"/>
  <c r="L129" i="45"/>
  <c r="K629" i="43"/>
  <c r="K711" i="43" s="1"/>
  <c r="L137" i="45"/>
  <c r="K637" i="43"/>
  <c r="K719" i="43" s="1"/>
  <c r="L161" i="45"/>
  <c r="K661" i="43"/>
  <c r="K743" i="43" s="1"/>
  <c r="F168" i="45"/>
  <c r="E668" i="43"/>
  <c r="I102" i="45"/>
  <c r="H677" i="43" s="1"/>
  <c r="H602" i="43"/>
  <c r="H684" i="43" s="1"/>
  <c r="I124" i="45"/>
  <c r="H624" i="43"/>
  <c r="H706" i="43" s="1"/>
  <c r="I163" i="45"/>
  <c r="H663" i="43"/>
  <c r="H745" i="43" s="1"/>
  <c r="I165" i="45"/>
  <c r="H665" i="43"/>
  <c r="H747" i="43" s="1"/>
  <c r="I119" i="45"/>
  <c r="H619" i="43"/>
  <c r="H701" i="43" s="1"/>
  <c r="M144" i="45"/>
  <c r="L644" i="43"/>
  <c r="L726" i="43" s="1"/>
  <c r="M114" i="45"/>
  <c r="L614" i="43"/>
  <c r="L696" i="43" s="1"/>
  <c r="M139" i="45"/>
  <c r="L639" i="43"/>
  <c r="L721" i="43" s="1"/>
  <c r="M163" i="45"/>
  <c r="L663" i="43"/>
  <c r="L745" i="43" s="1"/>
  <c r="K160" i="45"/>
  <c r="J660" i="43"/>
  <c r="J742" i="43" s="1"/>
  <c r="K128" i="45"/>
  <c r="J628" i="43"/>
  <c r="J710" i="43" s="1"/>
  <c r="K115" i="45"/>
  <c r="J615" i="43"/>
  <c r="J697" i="43" s="1"/>
  <c r="K113" i="45"/>
  <c r="J613" i="43"/>
  <c r="J695" i="43" s="1"/>
  <c r="K139" i="45"/>
  <c r="J639" i="43"/>
  <c r="J721" i="43" s="1"/>
  <c r="J165" i="45"/>
  <c r="I665" i="43"/>
  <c r="I747" i="43" s="1"/>
  <c r="L122" i="45"/>
  <c r="K622" i="43"/>
  <c r="K704" i="43" s="1"/>
  <c r="I110" i="45"/>
  <c r="H610" i="43"/>
  <c r="H692" i="43" s="1"/>
  <c r="M162" i="45"/>
  <c r="L662" i="43"/>
  <c r="L744" i="43" s="1"/>
  <c r="J155" i="45"/>
  <c r="I655" i="43"/>
  <c r="I737" i="43" s="1"/>
  <c r="H101" i="45"/>
  <c r="G676" i="43" s="1"/>
  <c r="G601" i="43"/>
  <c r="G683" i="43" s="1"/>
  <c r="L163" i="45"/>
  <c r="K663" i="43"/>
  <c r="K745" i="43" s="1"/>
  <c r="I167" i="45"/>
  <c r="H667" i="43"/>
  <c r="H749" i="43" s="1"/>
  <c r="M103" i="45"/>
  <c r="L603" i="43"/>
  <c r="L685" i="43" s="1"/>
  <c r="L111" i="45"/>
  <c r="K611" i="43"/>
  <c r="K693" i="43" s="1"/>
  <c r="I162" i="45"/>
  <c r="H662" i="43"/>
  <c r="H744" i="43" s="1"/>
  <c r="M120" i="45"/>
  <c r="L620" i="43"/>
  <c r="L702" i="43" s="1"/>
  <c r="E628" i="43"/>
  <c r="E710" i="43" s="1"/>
  <c r="J119" i="45"/>
  <c r="I619" i="43"/>
  <c r="I701" i="43" s="1"/>
  <c r="L151" i="45"/>
  <c r="K651" i="43"/>
  <c r="K733" i="43" s="1"/>
  <c r="I135" i="45"/>
  <c r="H635" i="43"/>
  <c r="H717" i="43" s="1"/>
  <c r="K103" i="45"/>
  <c r="J603" i="43"/>
  <c r="J685" i="43" s="1"/>
  <c r="E661" i="43"/>
  <c r="E743" i="43" s="1"/>
  <c r="J168" i="45"/>
  <c r="I668" i="43"/>
  <c r="H110" i="45"/>
  <c r="G610" i="43"/>
  <c r="G692" i="43" s="1"/>
  <c r="L116" i="45"/>
  <c r="K616" i="43"/>
  <c r="K698" i="43" s="1"/>
  <c r="I127" i="45"/>
  <c r="H627" i="43"/>
  <c r="H709" i="43" s="1"/>
  <c r="K138" i="45"/>
  <c r="J638" i="43"/>
  <c r="J720" i="43" s="1"/>
  <c r="J160" i="45"/>
  <c r="I660" i="43"/>
  <c r="I742" i="43" s="1"/>
  <c r="H152" i="45"/>
  <c r="G652" i="43"/>
  <c r="G734" i="43" s="1"/>
  <c r="M134" i="45"/>
  <c r="L634" i="43"/>
  <c r="L716" i="43" s="1"/>
  <c r="K119" i="45"/>
  <c r="J619" i="43"/>
  <c r="J701" i="43" s="1"/>
  <c r="E618" i="43"/>
  <c r="E700" i="43" s="1"/>
  <c r="E631" i="43"/>
  <c r="E713" i="43" s="1"/>
  <c r="F614" i="43"/>
  <c r="F696" i="43" s="1"/>
  <c r="J144" i="45"/>
  <c r="I644" i="43"/>
  <c r="I726" i="43" s="1"/>
  <c r="J102" i="45"/>
  <c r="I677" i="43" s="1"/>
  <c r="I602" i="43"/>
  <c r="I684" i="43" s="1"/>
  <c r="J141" i="45"/>
  <c r="I641" i="43"/>
  <c r="I723" i="43" s="1"/>
  <c r="H131" i="45"/>
  <c r="G631" i="43"/>
  <c r="G713" i="43" s="1"/>
  <c r="H135" i="45"/>
  <c r="G635" i="43"/>
  <c r="G717" i="43" s="1"/>
  <c r="H121" i="45"/>
  <c r="G621" i="43"/>
  <c r="G703" i="43" s="1"/>
  <c r="H161" i="45"/>
  <c r="G661" i="43"/>
  <c r="G743" i="43" s="1"/>
  <c r="G168" i="45"/>
  <c r="F668" i="43"/>
  <c r="L104" i="45"/>
  <c r="K604" i="43"/>
  <c r="K686" i="43" s="1"/>
  <c r="L142" i="45"/>
  <c r="K642" i="43"/>
  <c r="K724" i="43" s="1"/>
  <c r="L123" i="45"/>
  <c r="K623" i="43"/>
  <c r="K705" i="43" s="1"/>
  <c r="L121" i="45"/>
  <c r="K621" i="43"/>
  <c r="K703" i="43" s="1"/>
  <c r="L125" i="45"/>
  <c r="K625" i="43"/>
  <c r="K707" i="43" s="1"/>
  <c r="I150" i="45"/>
  <c r="H650" i="43"/>
  <c r="H732" i="43" s="1"/>
  <c r="I164" i="45"/>
  <c r="H664" i="43"/>
  <c r="H746" i="43" s="1"/>
  <c r="I143" i="45"/>
  <c r="H643" i="43"/>
  <c r="H725" i="43" s="1"/>
  <c r="I155" i="45"/>
  <c r="H655" i="43"/>
  <c r="H737" i="43" s="1"/>
  <c r="M129" i="45"/>
  <c r="L629" i="43"/>
  <c r="L711" i="43" s="1"/>
  <c r="M149" i="45"/>
  <c r="L649" i="43"/>
  <c r="L731" i="43" s="1"/>
  <c r="M167" i="45"/>
  <c r="L667" i="43"/>
  <c r="L749" i="43" s="1"/>
  <c r="M160" i="45"/>
  <c r="L660" i="43"/>
  <c r="L742" i="43" s="1"/>
  <c r="M127" i="45"/>
  <c r="L627" i="43"/>
  <c r="L709" i="43" s="1"/>
  <c r="K118" i="45"/>
  <c r="J618" i="43"/>
  <c r="J700" i="43" s="1"/>
  <c r="K154" i="45"/>
  <c r="J654" i="43"/>
  <c r="J736" i="43" s="1"/>
  <c r="K141" i="45"/>
  <c r="J641" i="43"/>
  <c r="J723" i="43" s="1"/>
  <c r="K109" i="45"/>
  <c r="J609" i="43"/>
  <c r="J691" i="43" s="1"/>
  <c r="K105" i="45"/>
  <c r="J605" i="43"/>
  <c r="J687" i="43" s="1"/>
  <c r="K82" i="46"/>
  <c r="B35" i="14" s="1"/>
  <c r="P175" i="45"/>
  <c r="L172" i="14"/>
  <c r="P172" i="45"/>
  <c r="L169" i="14"/>
  <c r="O175" i="45"/>
  <c r="K172" i="14"/>
  <c r="P170" i="45"/>
  <c r="L167" i="14"/>
  <c r="O171" i="45"/>
  <c r="K168" i="14"/>
  <c r="O168" i="45"/>
  <c r="K165" i="14"/>
  <c r="P171" i="45"/>
  <c r="L168" i="14"/>
  <c r="N171" i="45"/>
  <c r="J168" i="14"/>
  <c r="P176" i="45"/>
  <c r="L173" i="14"/>
  <c r="O170" i="45"/>
  <c r="K167" i="14"/>
  <c r="N175" i="45"/>
  <c r="J172" i="14"/>
  <c r="N172" i="45"/>
  <c r="J169" i="14"/>
  <c r="P174" i="45"/>
  <c r="L171" i="14"/>
  <c r="O177" i="45"/>
  <c r="K174" i="14"/>
  <c r="N168" i="45"/>
  <c r="J165" i="14"/>
  <c r="P168" i="45"/>
  <c r="L165" i="14"/>
  <c r="N170" i="45"/>
  <c r="J167" i="14"/>
  <c r="P177" i="45"/>
  <c r="L174" i="14"/>
  <c r="O176" i="45"/>
  <c r="K173" i="14"/>
  <c r="O173" i="45"/>
  <c r="K170" i="14"/>
  <c r="N177" i="45"/>
  <c r="J174" i="14"/>
  <c r="P173" i="45"/>
  <c r="L170" i="14"/>
  <c r="O174" i="45"/>
  <c r="K171" i="14"/>
  <c r="O169" i="45"/>
  <c r="K166" i="14"/>
  <c r="N173" i="45"/>
  <c r="J170" i="14"/>
  <c r="P169" i="45"/>
  <c r="L166" i="14"/>
  <c r="O172" i="45"/>
  <c r="K169" i="14"/>
  <c r="N176" i="45"/>
  <c r="J173" i="14"/>
  <c r="N174" i="45"/>
  <c r="J171" i="14"/>
  <c r="N169" i="45"/>
  <c r="J166" i="14"/>
  <c r="K82" i="24"/>
  <c r="B34" i="14" s="1"/>
  <c r="L127" i="14"/>
  <c r="P130" i="45"/>
  <c r="AK35" i="7"/>
  <c r="AK34" i="7"/>
  <c r="F677" i="43"/>
  <c r="F675" i="43"/>
  <c r="F674" i="43"/>
  <c r="G110" i="14"/>
  <c r="G98" i="45"/>
  <c r="F598" i="43"/>
  <c r="F680" i="43" s="1"/>
  <c r="F676" i="43"/>
  <c r="L98" i="45"/>
  <c r="J98" i="45"/>
  <c r="I98" i="45"/>
  <c r="N95" i="14"/>
  <c r="H680" i="43"/>
  <c r="K98" i="45"/>
  <c r="J598" i="43"/>
  <c r="I680" i="43"/>
  <c r="O95" i="14"/>
  <c r="M98" i="45"/>
  <c r="L598" i="43"/>
  <c r="Q95" i="14"/>
  <c r="K680" i="43"/>
  <c r="H98" i="45"/>
  <c r="L141" i="14"/>
  <c r="L100" i="14"/>
  <c r="L121" i="14"/>
  <c r="L156" i="14"/>
  <c r="L145" i="14"/>
  <c r="L154" i="14"/>
  <c r="L107" i="14"/>
  <c r="L132" i="14"/>
  <c r="L146" i="14"/>
  <c r="L134" i="14"/>
  <c r="L125" i="14"/>
  <c r="L115" i="14"/>
  <c r="L150" i="14"/>
  <c r="L122" i="14"/>
  <c r="L149" i="14"/>
  <c r="L162" i="14"/>
  <c r="L128" i="14"/>
  <c r="L111" i="14"/>
  <c r="L131" i="14"/>
  <c r="L163" i="14"/>
  <c r="L135" i="14"/>
  <c r="L138" i="14"/>
  <c r="L124" i="14"/>
  <c r="L148" i="14"/>
  <c r="L126" i="14"/>
  <c r="L105" i="14"/>
  <c r="L101" i="14"/>
  <c r="L158" i="14"/>
  <c r="L157" i="14"/>
  <c r="P98" i="45"/>
  <c r="L95" i="14"/>
  <c r="L155" i="14"/>
  <c r="L133" i="14"/>
  <c r="L153" i="14"/>
  <c r="L98" i="14"/>
  <c r="L114" i="14"/>
  <c r="L110" i="14"/>
  <c r="L120" i="14"/>
  <c r="L142" i="14"/>
  <c r="L108" i="14"/>
  <c r="L113" i="14"/>
  <c r="L130" i="14"/>
  <c r="L97" i="14"/>
  <c r="L103" i="14"/>
  <c r="L109" i="14"/>
  <c r="L99" i="14"/>
  <c r="L147" i="14"/>
  <c r="L137" i="14"/>
  <c r="L160" i="14"/>
  <c r="L159" i="14"/>
  <c r="L129" i="14"/>
  <c r="L104" i="14"/>
  <c r="L164" i="14"/>
  <c r="L139" i="14"/>
  <c r="L140" i="14"/>
  <c r="L102" i="14"/>
  <c r="L151" i="14"/>
  <c r="L116" i="14"/>
  <c r="L118" i="14"/>
  <c r="L96" i="14"/>
  <c r="L117" i="14"/>
  <c r="L123" i="14"/>
  <c r="L119" i="14"/>
  <c r="L161" i="14"/>
  <c r="L152" i="14"/>
  <c r="L143" i="14"/>
  <c r="L144" i="14"/>
  <c r="L136" i="14"/>
  <c r="L112" i="14"/>
  <c r="L106" i="14"/>
  <c r="J107" i="14"/>
  <c r="J112" i="14"/>
  <c r="J129" i="14"/>
  <c r="J134" i="14"/>
  <c r="J150" i="14"/>
  <c r="J157" i="14"/>
  <c r="J101" i="14"/>
  <c r="J122" i="14"/>
  <c r="J155" i="14"/>
  <c r="J123" i="14"/>
  <c r="J136" i="14"/>
  <c r="J124" i="14"/>
  <c r="J144" i="14"/>
  <c r="J97" i="14"/>
  <c r="J159" i="14"/>
  <c r="J100" i="14"/>
  <c r="J111" i="14"/>
  <c r="J148" i="14"/>
  <c r="J116" i="14"/>
  <c r="J158" i="14"/>
  <c r="J161" i="14"/>
  <c r="J152" i="14"/>
  <c r="J130" i="14"/>
  <c r="J104" i="14"/>
  <c r="J105" i="14"/>
  <c r="J154" i="14"/>
  <c r="J99" i="14"/>
  <c r="J103" i="14"/>
  <c r="N98" i="45"/>
  <c r="J95" i="14"/>
  <c r="J125" i="14"/>
  <c r="J96" i="14"/>
  <c r="J139" i="14"/>
  <c r="J147" i="14"/>
  <c r="J120" i="14"/>
  <c r="J145" i="14"/>
  <c r="J149" i="14"/>
  <c r="J132" i="14"/>
  <c r="J156" i="14"/>
  <c r="J121" i="14"/>
  <c r="J138" i="14"/>
  <c r="J164" i="14"/>
  <c r="J141" i="14"/>
  <c r="J127" i="14"/>
  <c r="J98" i="14"/>
  <c r="J117" i="14"/>
  <c r="J113" i="14"/>
  <c r="J143" i="14"/>
  <c r="J160" i="14"/>
  <c r="J115" i="14"/>
  <c r="J142" i="14"/>
  <c r="J140" i="14"/>
  <c r="J106" i="14"/>
  <c r="J135" i="14"/>
  <c r="J162" i="14"/>
  <c r="J153" i="14"/>
  <c r="J163" i="14"/>
  <c r="J108" i="14"/>
  <c r="J102" i="14"/>
  <c r="J128" i="14"/>
  <c r="J109" i="14"/>
  <c r="J133" i="14"/>
  <c r="J114" i="14"/>
  <c r="J118" i="14"/>
  <c r="J126" i="14"/>
  <c r="J131" i="14"/>
  <c r="J137" i="14"/>
  <c r="J146" i="14"/>
  <c r="J119" i="14"/>
  <c r="J110" i="14"/>
  <c r="J151" i="14"/>
  <c r="K98" i="14"/>
  <c r="K161" i="14"/>
  <c r="K106" i="14"/>
  <c r="K152" i="14"/>
  <c r="K107" i="14"/>
  <c r="K122" i="14"/>
  <c r="K127" i="14"/>
  <c r="K141" i="14"/>
  <c r="K142" i="14"/>
  <c r="K157" i="14"/>
  <c r="K119" i="14"/>
  <c r="K130" i="14"/>
  <c r="K117" i="14"/>
  <c r="K131" i="14"/>
  <c r="K164" i="14"/>
  <c r="K163" i="14"/>
  <c r="K148" i="14"/>
  <c r="K96" i="14"/>
  <c r="K132" i="14"/>
  <c r="E677" i="43"/>
  <c r="K121" i="14"/>
  <c r="K111" i="14"/>
  <c r="K134" i="14"/>
  <c r="K124" i="14"/>
  <c r="K114" i="14"/>
  <c r="K108" i="14"/>
  <c r="K138" i="14"/>
  <c r="K147" i="14"/>
  <c r="K115" i="14"/>
  <c r="K143" i="14"/>
  <c r="K102" i="14"/>
  <c r="K149" i="14"/>
  <c r="K150" i="14"/>
  <c r="K128" i="14"/>
  <c r="K136" i="14"/>
  <c r="K156" i="14"/>
  <c r="K113" i="14"/>
  <c r="K144" i="14"/>
  <c r="K125" i="14"/>
  <c r="K112" i="14"/>
  <c r="K159" i="14"/>
  <c r="K160" i="14"/>
  <c r="K116" i="14"/>
  <c r="K145" i="14"/>
  <c r="E674" i="43"/>
  <c r="K120" i="14"/>
  <c r="K103" i="14"/>
  <c r="K105" i="14"/>
  <c r="K162" i="14"/>
  <c r="O98" i="45"/>
  <c r="K95" i="14"/>
  <c r="K146" i="14"/>
  <c r="K140" i="14"/>
  <c r="K158" i="14"/>
  <c r="K137" i="14"/>
  <c r="K109" i="14"/>
  <c r="K97" i="14"/>
  <c r="K135" i="14"/>
  <c r="K151" i="14"/>
  <c r="K153" i="14"/>
  <c r="E675" i="43"/>
  <c r="E676" i="43"/>
  <c r="K123" i="14"/>
  <c r="K118" i="14"/>
  <c r="K154" i="14"/>
  <c r="K126" i="14"/>
  <c r="K104" i="14"/>
  <c r="K99" i="14"/>
  <c r="K129" i="14"/>
  <c r="K100" i="14"/>
  <c r="F98" i="45"/>
  <c r="E598" i="43"/>
  <c r="K101" i="14"/>
  <c r="K155" i="14"/>
  <c r="K133" i="14"/>
  <c r="K110" i="14"/>
  <c r="K139" i="14"/>
  <c r="AI33" i="7"/>
  <c r="G141" i="14" l="1"/>
  <c r="G162" i="14"/>
  <c r="G143" i="14"/>
  <c r="G132" i="14"/>
  <c r="G146" i="14"/>
  <c r="G115" i="14"/>
  <c r="G136" i="14"/>
  <c r="G158" i="14"/>
  <c r="G137" i="14"/>
  <c r="G161" i="14"/>
  <c r="Q151" i="14"/>
  <c r="Q159" i="14"/>
  <c r="G114" i="14"/>
  <c r="G103" i="14"/>
  <c r="M145" i="14"/>
  <c r="O110" i="14"/>
  <c r="R125" i="14"/>
  <c r="G144" i="14"/>
  <c r="Q153" i="14"/>
  <c r="G127" i="14"/>
  <c r="O124" i="14"/>
  <c r="O134" i="14"/>
  <c r="N131" i="14"/>
  <c r="P155" i="14"/>
  <c r="M103" i="14"/>
  <c r="P152" i="14"/>
  <c r="O103" i="14"/>
  <c r="O129" i="14"/>
  <c r="P154" i="14"/>
  <c r="N117" i="14"/>
  <c r="G164" i="14"/>
  <c r="N153" i="14"/>
  <c r="G111" i="14"/>
  <c r="R142" i="14"/>
  <c r="N164" i="14"/>
  <c r="R154" i="14"/>
  <c r="R118" i="14"/>
  <c r="P164" i="14"/>
  <c r="G105" i="14"/>
  <c r="M135" i="14"/>
  <c r="P134" i="14"/>
  <c r="Q96" i="14"/>
  <c r="M114" i="14"/>
  <c r="Q114" i="14"/>
  <c r="G123" i="14"/>
  <c r="N111" i="14"/>
  <c r="G125" i="14"/>
  <c r="Q112" i="14"/>
  <c r="G135" i="14"/>
  <c r="Q133" i="14"/>
  <c r="M115" i="14"/>
  <c r="G119" i="14"/>
  <c r="O127" i="14"/>
  <c r="O126" i="14"/>
  <c r="R164" i="14"/>
  <c r="P163" i="14"/>
  <c r="O153" i="14"/>
  <c r="Q119" i="14"/>
  <c r="R161" i="14"/>
  <c r="R126" i="14"/>
  <c r="N101" i="14"/>
  <c r="N145" i="14"/>
  <c r="P109" i="14"/>
  <c r="N110" i="14"/>
  <c r="G163" i="14"/>
  <c r="Q116" i="14"/>
  <c r="R149" i="14"/>
  <c r="M153" i="14"/>
  <c r="R119" i="14"/>
  <c r="G106" i="14"/>
  <c r="M99" i="14"/>
  <c r="Q140" i="14"/>
  <c r="N142" i="14"/>
  <c r="R101" i="14"/>
  <c r="P147" i="14"/>
  <c r="R157" i="14"/>
  <c r="G101" i="14"/>
  <c r="G150" i="14"/>
  <c r="O102" i="14"/>
  <c r="G147" i="14"/>
  <c r="P104" i="14"/>
  <c r="R150" i="14"/>
  <c r="R147" i="14"/>
  <c r="P99" i="14"/>
  <c r="R97" i="14"/>
  <c r="N115" i="14"/>
  <c r="Q138" i="14"/>
  <c r="O112" i="14"/>
  <c r="Q125" i="14"/>
  <c r="P127" i="14"/>
  <c r="P132" i="14"/>
  <c r="R148" i="14"/>
  <c r="P96" i="14"/>
  <c r="G138" i="14"/>
  <c r="N146" i="14"/>
  <c r="O117" i="14"/>
  <c r="O162" i="14"/>
  <c r="G122" i="14"/>
  <c r="Q103" i="14"/>
  <c r="N157" i="14"/>
  <c r="Q156" i="14"/>
  <c r="P117" i="14"/>
  <c r="R107" i="14"/>
  <c r="P136" i="14"/>
  <c r="R99" i="14"/>
  <c r="M110" i="14"/>
  <c r="O156" i="14"/>
  <c r="Q122" i="14"/>
  <c r="P113" i="14"/>
  <c r="R124" i="14"/>
  <c r="P141" i="14"/>
  <c r="P112" i="14"/>
  <c r="P146" i="14"/>
  <c r="N107" i="14"/>
  <c r="P150" i="14"/>
  <c r="Q99" i="14"/>
  <c r="O104" i="14"/>
  <c r="Q127" i="14"/>
  <c r="R160" i="14"/>
  <c r="P137" i="14"/>
  <c r="O121" i="14"/>
  <c r="O138" i="14"/>
  <c r="G104" i="14"/>
  <c r="R155" i="14"/>
  <c r="Q157" i="14"/>
  <c r="Q131" i="14"/>
  <c r="Q109" i="14"/>
  <c r="Q147" i="14"/>
  <c r="R135" i="14"/>
  <c r="Q163" i="14"/>
  <c r="Q145" i="14"/>
  <c r="Q139" i="14"/>
  <c r="R133" i="14"/>
  <c r="N118" i="14"/>
  <c r="N134" i="14"/>
  <c r="R163" i="14"/>
  <c r="R128" i="14"/>
  <c r="N151" i="14"/>
  <c r="N98" i="14"/>
  <c r="Q155" i="14"/>
  <c r="M150" i="14"/>
  <c r="N138" i="14"/>
  <c r="R105" i="14"/>
  <c r="O113" i="14"/>
  <c r="G140" i="14"/>
  <c r="M113" i="14"/>
  <c r="N126" i="14"/>
  <c r="N108" i="14"/>
  <c r="P120" i="14"/>
  <c r="O151" i="14"/>
  <c r="Q164" i="14"/>
  <c r="Q104" i="14"/>
  <c r="M141" i="14"/>
  <c r="M178" i="45"/>
  <c r="L673" i="43"/>
  <c r="R132" i="14"/>
  <c r="O105" i="14"/>
  <c r="N159" i="14"/>
  <c r="N123" i="14"/>
  <c r="N105" i="14"/>
  <c r="G750" i="43"/>
  <c r="M165" i="14"/>
  <c r="H750" i="43"/>
  <c r="N165" i="14"/>
  <c r="Q142" i="14"/>
  <c r="M129" i="14"/>
  <c r="J178" i="45"/>
  <c r="I673" i="43"/>
  <c r="P142" i="14"/>
  <c r="R151" i="14"/>
  <c r="L178" i="45"/>
  <c r="K673" i="43"/>
  <c r="Q148" i="14"/>
  <c r="N150" i="14"/>
  <c r="P111" i="14"/>
  <c r="F750" i="43"/>
  <c r="G165" i="14"/>
  <c r="O137" i="14"/>
  <c r="O114" i="14"/>
  <c r="Q98" i="14"/>
  <c r="R115" i="14"/>
  <c r="P129" i="14"/>
  <c r="O163" i="14"/>
  <c r="R122" i="14"/>
  <c r="P139" i="14"/>
  <c r="N99" i="14"/>
  <c r="Q162" i="14"/>
  <c r="R114" i="14"/>
  <c r="R131" i="14"/>
  <c r="P106" i="14"/>
  <c r="N152" i="14"/>
  <c r="O125" i="14"/>
  <c r="G159" i="14"/>
  <c r="O165" i="14"/>
  <c r="I750" i="43"/>
  <c r="E750" i="43"/>
  <c r="F165" i="14"/>
  <c r="N116" i="14"/>
  <c r="N125" i="14"/>
  <c r="O164" i="14"/>
  <c r="K750" i="43"/>
  <c r="Q165" i="14"/>
  <c r="N144" i="14"/>
  <c r="P103" i="14"/>
  <c r="Q132" i="14"/>
  <c r="N119" i="14"/>
  <c r="R138" i="14"/>
  <c r="O119" i="14"/>
  <c r="P161" i="14"/>
  <c r="P145" i="14"/>
  <c r="P165" i="14"/>
  <c r="J750" i="43"/>
  <c r="L750" i="43"/>
  <c r="R165" i="14"/>
  <c r="K178" i="45"/>
  <c r="J673" i="43"/>
  <c r="M146" i="14"/>
  <c r="O154" i="14"/>
  <c r="N143" i="14"/>
  <c r="N100" i="14"/>
  <c r="O118" i="14"/>
  <c r="R102" i="14"/>
  <c r="N106" i="14"/>
  <c r="M98" i="14"/>
  <c r="R159" i="14"/>
  <c r="O97" i="14"/>
  <c r="O149" i="14"/>
  <c r="Q97" i="14"/>
  <c r="H178" i="45"/>
  <c r="G673" i="43"/>
  <c r="I178" i="45"/>
  <c r="H673" i="43"/>
  <c r="O131" i="14"/>
  <c r="M119" i="14"/>
  <c r="N133" i="14"/>
  <c r="O111" i="14"/>
  <c r="P131" i="14"/>
  <c r="N140" i="14"/>
  <c r="O115" i="14"/>
  <c r="M131" i="14"/>
  <c r="P102" i="14"/>
  <c r="Q124" i="14"/>
  <c r="O136" i="14"/>
  <c r="P105" i="14"/>
  <c r="Q106" i="14"/>
  <c r="O120" i="14"/>
  <c r="F758" i="43"/>
  <c r="G173" i="14"/>
  <c r="E757" i="43"/>
  <c r="F172" i="14"/>
  <c r="P178" i="45"/>
  <c r="B38" i="14" s="1"/>
  <c r="G757" i="43"/>
  <c r="M172" i="14"/>
  <c r="I759" i="43"/>
  <c r="O174" i="14"/>
  <c r="L756" i="43"/>
  <c r="R171" i="14"/>
  <c r="H759" i="43"/>
  <c r="N174" i="14"/>
  <c r="H757" i="43"/>
  <c r="N172" i="14"/>
  <c r="K757" i="43"/>
  <c r="Q172" i="14"/>
  <c r="H758" i="43"/>
  <c r="N173" i="14"/>
  <c r="K759" i="43"/>
  <c r="Q174" i="14"/>
  <c r="G756" i="43"/>
  <c r="M171" i="14"/>
  <c r="I756" i="43"/>
  <c r="O171" i="14"/>
  <c r="G759" i="43"/>
  <c r="M174" i="14"/>
  <c r="F756" i="43"/>
  <c r="G171" i="14"/>
  <c r="J758" i="43"/>
  <c r="P173" i="14"/>
  <c r="H756" i="43"/>
  <c r="N171" i="14"/>
  <c r="I757" i="43"/>
  <c r="O172" i="14"/>
  <c r="F757" i="43"/>
  <c r="G172" i="14"/>
  <c r="L758" i="43"/>
  <c r="R173" i="14"/>
  <c r="G758" i="43"/>
  <c r="M173" i="14"/>
  <c r="L759" i="43"/>
  <c r="R174" i="14"/>
  <c r="F759" i="43"/>
  <c r="G174" i="14"/>
  <c r="E756" i="43"/>
  <c r="F171" i="14"/>
  <c r="O178" i="45"/>
  <c r="B37" i="14" s="1"/>
  <c r="K756" i="43"/>
  <c r="Q171" i="14"/>
  <c r="K758" i="43"/>
  <c r="Q173" i="14"/>
  <c r="I758" i="43"/>
  <c r="O173" i="14"/>
  <c r="E759" i="43"/>
  <c r="F174" i="14"/>
  <c r="L757" i="43"/>
  <c r="R172" i="14"/>
  <c r="J757" i="43"/>
  <c r="P172" i="14"/>
  <c r="N178" i="45"/>
  <c r="B36" i="14" s="1"/>
  <c r="E758" i="43"/>
  <c r="F173" i="14"/>
  <c r="J759" i="43"/>
  <c r="P174" i="14"/>
  <c r="J756" i="43"/>
  <c r="P171" i="14"/>
  <c r="F673" i="43"/>
  <c r="G178" i="45"/>
  <c r="E673" i="43"/>
  <c r="F178" i="45"/>
  <c r="AK33" i="7"/>
  <c r="C66" i="7" s="1"/>
  <c r="J101" i="7" s="1"/>
  <c r="K101" i="7" s="1"/>
  <c r="L101" i="7" s="1"/>
  <c r="M101" i="7" s="1"/>
  <c r="N101" i="7" s="1"/>
  <c r="R106" i="14"/>
  <c r="R137" i="14"/>
  <c r="R152" i="14"/>
  <c r="R141" i="14"/>
  <c r="N96" i="14"/>
  <c r="P100" i="14"/>
  <c r="N114" i="14"/>
  <c r="P110" i="14"/>
  <c r="Q101" i="14"/>
  <c r="N141" i="14"/>
  <c r="O108" i="14"/>
  <c r="Q152" i="14"/>
  <c r="N160" i="14"/>
  <c r="O96" i="14"/>
  <c r="R158" i="14"/>
  <c r="P140" i="14"/>
  <c r="R117" i="14"/>
  <c r="O158" i="14"/>
  <c r="O101" i="14"/>
  <c r="O116" i="14"/>
  <c r="N103" i="14"/>
  <c r="P115" i="14"/>
  <c r="O142" i="14"/>
  <c r="R111" i="14"/>
  <c r="Q105" i="14"/>
  <c r="N163" i="14"/>
  <c r="P148" i="14"/>
  <c r="O109" i="14"/>
  <c r="Q118" i="14"/>
  <c r="Q146" i="14"/>
  <c r="Q130" i="14"/>
  <c r="N97" i="14"/>
  <c r="O155" i="14"/>
  <c r="Q137" i="14"/>
  <c r="P153" i="14"/>
  <c r="P97" i="14"/>
  <c r="N130" i="14"/>
  <c r="N112" i="14"/>
  <c r="N135" i="14"/>
  <c r="N137" i="14"/>
  <c r="R127" i="14"/>
  <c r="P108" i="14"/>
  <c r="Q110" i="14"/>
  <c r="P125" i="14"/>
  <c r="R108" i="14"/>
  <c r="N127" i="14"/>
  <c r="P114" i="14"/>
  <c r="P118" i="14"/>
  <c r="Q128" i="14"/>
  <c r="Q129" i="14"/>
  <c r="Q115" i="14"/>
  <c r="Q121" i="14"/>
  <c r="Q111" i="14"/>
  <c r="P124" i="14"/>
  <c r="R120" i="14"/>
  <c r="N132" i="14"/>
  <c r="O161" i="14"/>
  <c r="N148" i="14"/>
  <c r="P156" i="14"/>
  <c r="N120" i="14"/>
  <c r="Q100" i="14"/>
  <c r="P133" i="14"/>
  <c r="O106" i="14"/>
  <c r="R129" i="14"/>
  <c r="N149" i="14"/>
  <c r="N154" i="14"/>
  <c r="O139" i="14"/>
  <c r="O132" i="14"/>
  <c r="O144" i="14"/>
  <c r="O100" i="14"/>
  <c r="N156" i="14"/>
  <c r="P158" i="14"/>
  <c r="Q113" i="14"/>
  <c r="R123" i="14"/>
  <c r="O148" i="14"/>
  <c r="Q161" i="14"/>
  <c r="O160" i="14"/>
  <c r="Q123" i="14"/>
  <c r="P130" i="14"/>
  <c r="R109" i="14"/>
  <c r="P116" i="14"/>
  <c r="R112" i="14"/>
  <c r="N109" i="14"/>
  <c r="N158" i="14"/>
  <c r="N162" i="14"/>
  <c r="O123" i="14"/>
  <c r="P159" i="14"/>
  <c r="O143" i="14"/>
  <c r="O130" i="14"/>
  <c r="P121" i="14"/>
  <c r="P123" i="14"/>
  <c r="N139" i="14"/>
  <c r="N136" i="14"/>
  <c r="R140" i="14"/>
  <c r="R104" i="14"/>
  <c r="P144" i="14"/>
  <c r="R121" i="14"/>
  <c r="R130" i="14"/>
  <c r="R139" i="14"/>
  <c r="N122" i="14"/>
  <c r="Q120" i="14"/>
  <c r="P98" i="14"/>
  <c r="R153" i="14"/>
  <c r="P149" i="14"/>
  <c r="Q150" i="14"/>
  <c r="P119" i="14"/>
  <c r="O140" i="14"/>
  <c r="P122" i="14"/>
  <c r="O107" i="14"/>
  <c r="O122" i="14"/>
  <c r="Q149" i="14"/>
  <c r="O147" i="14"/>
  <c r="Q107" i="14"/>
  <c r="N124" i="14"/>
  <c r="O135" i="14"/>
  <c r="P151" i="14"/>
  <c r="Q154" i="14"/>
  <c r="R144" i="14"/>
  <c r="Q126" i="14"/>
  <c r="Q102" i="14"/>
  <c r="R162" i="14"/>
  <c r="O157" i="14"/>
  <c r="O150" i="14"/>
  <c r="R100" i="14"/>
  <c r="Q144" i="14"/>
  <c r="N102" i="14"/>
  <c r="Q143" i="14"/>
  <c r="N128" i="14"/>
  <c r="N155" i="14"/>
  <c r="P138" i="14"/>
  <c r="R145" i="14"/>
  <c r="O133" i="14"/>
  <c r="R143" i="14"/>
  <c r="R96" i="14"/>
  <c r="Q108" i="14"/>
  <c r="P162" i="14"/>
  <c r="Q141" i="14"/>
  <c r="R134" i="14"/>
  <c r="O159" i="14"/>
  <c r="Q117" i="14"/>
  <c r="P160" i="14"/>
  <c r="O99" i="14"/>
  <c r="N104" i="14"/>
  <c r="Q134" i="14"/>
  <c r="P143" i="14"/>
  <c r="P157" i="14"/>
  <c r="R113" i="14"/>
  <c r="P126" i="14"/>
  <c r="R98" i="14"/>
  <c r="R136" i="14"/>
  <c r="N161" i="14"/>
  <c r="N113" i="14"/>
  <c r="R156" i="14"/>
  <c r="O141" i="14"/>
  <c r="R146" i="14"/>
  <c r="Q136" i="14"/>
  <c r="Q160" i="14"/>
  <c r="O128" i="14"/>
  <c r="Q158" i="14"/>
  <c r="O98" i="14"/>
  <c r="R103" i="14"/>
  <c r="O146" i="14"/>
  <c r="O152" i="14"/>
  <c r="O145" i="14"/>
  <c r="P107" i="14"/>
  <c r="N129" i="14"/>
  <c r="N147" i="14"/>
  <c r="Q135" i="14"/>
  <c r="P128" i="14"/>
  <c r="R110" i="14"/>
  <c r="N121" i="14"/>
  <c r="P135" i="14"/>
  <c r="P101" i="14"/>
  <c r="R116" i="14"/>
  <c r="R95" i="14"/>
  <c r="L680" i="43"/>
  <c r="J680" i="43"/>
  <c r="P95" i="14"/>
  <c r="M106" i="14"/>
  <c r="M126" i="14"/>
  <c r="M157" i="14"/>
  <c r="M139" i="14"/>
  <c r="M144" i="14"/>
  <c r="M107" i="14"/>
  <c r="M151" i="14"/>
  <c r="M128" i="14"/>
  <c r="M96" i="14"/>
  <c r="M109" i="14"/>
  <c r="M133" i="14"/>
  <c r="M143" i="14"/>
  <c r="M125" i="14"/>
  <c r="M102" i="14"/>
  <c r="M105" i="14"/>
  <c r="M104" i="14"/>
  <c r="M155" i="14"/>
  <c r="M124" i="14"/>
  <c r="M123" i="14"/>
  <c r="M154" i="14"/>
  <c r="M132" i="14"/>
  <c r="M136" i="14"/>
  <c r="M156" i="14"/>
  <c r="M147" i="14"/>
  <c r="M164" i="14"/>
  <c r="M101" i="14"/>
  <c r="M97" i="14"/>
  <c r="M152" i="14"/>
  <c r="M148" i="14"/>
  <c r="M100" i="14"/>
  <c r="M138" i="14"/>
  <c r="M159" i="14"/>
  <c r="M112" i="14"/>
  <c r="M162" i="14"/>
  <c r="M149" i="14"/>
  <c r="M118" i="14"/>
  <c r="M121" i="14"/>
  <c r="M161" i="14"/>
  <c r="M116" i="14"/>
  <c r="M122" i="14"/>
  <c r="M130" i="14"/>
  <c r="M137" i="14"/>
  <c r="M158" i="14"/>
  <c r="M140" i="14"/>
  <c r="M111" i="14"/>
  <c r="M142" i="14"/>
  <c r="M117" i="14"/>
  <c r="M160" i="14"/>
  <c r="M127" i="14"/>
  <c r="M108" i="14"/>
  <c r="M134" i="14"/>
  <c r="M120" i="14"/>
  <c r="M163" i="14"/>
  <c r="M95" i="14"/>
  <c r="G680" i="43"/>
  <c r="G134" i="14"/>
  <c r="G129" i="14"/>
  <c r="G117" i="14"/>
  <c r="G97" i="14"/>
  <c r="G95" i="14"/>
  <c r="G139" i="14"/>
  <c r="G131" i="14"/>
  <c r="G156" i="14"/>
  <c r="G107" i="14"/>
  <c r="G121" i="14"/>
  <c r="G155" i="14"/>
  <c r="G116" i="14"/>
  <c r="G124" i="14"/>
  <c r="G152" i="14"/>
  <c r="G100" i="14"/>
  <c r="G149" i="14"/>
  <c r="G133" i="14"/>
  <c r="G120" i="14"/>
  <c r="G99" i="14"/>
  <c r="G142" i="14"/>
  <c r="G128" i="14"/>
  <c r="G118" i="14"/>
  <c r="G151" i="14"/>
  <c r="G145" i="14"/>
  <c r="G96" i="14"/>
  <c r="G160" i="14"/>
  <c r="G112" i="14"/>
  <c r="G109" i="14"/>
  <c r="G148" i="14"/>
  <c r="G153" i="14"/>
  <c r="G126" i="14"/>
  <c r="G108" i="14"/>
  <c r="G157" i="14"/>
  <c r="G102" i="14"/>
  <c r="G98" i="14"/>
  <c r="G154" i="14"/>
  <c r="G130" i="14"/>
  <c r="G113" i="14"/>
  <c r="F110" i="14"/>
  <c r="F114" i="14"/>
  <c r="F125" i="14"/>
  <c r="F106" i="14"/>
  <c r="F147" i="14"/>
  <c r="F156" i="14"/>
  <c r="F109" i="14"/>
  <c r="F146" i="14"/>
  <c r="F141" i="14"/>
  <c r="F122" i="14"/>
  <c r="F134" i="14"/>
  <c r="F137" i="14"/>
  <c r="F119" i="14"/>
  <c r="F104" i="14"/>
  <c r="F153" i="14"/>
  <c r="F136" i="14"/>
  <c r="F105" i="14"/>
  <c r="F115" i="14"/>
  <c r="F102" i="14"/>
  <c r="F138" i="14"/>
  <c r="F120" i="14"/>
  <c r="F113" i="14"/>
  <c r="F100" i="14"/>
  <c r="F140" i="14"/>
  <c r="F149" i="14"/>
  <c r="F154" i="14"/>
  <c r="F121" i="14"/>
  <c r="F111" i="14"/>
  <c r="F97" i="14"/>
  <c r="F160" i="14"/>
  <c r="F150" i="14"/>
  <c r="F108" i="14"/>
  <c r="F117" i="14"/>
  <c r="F163" i="14"/>
  <c r="F101" i="14"/>
  <c r="F164" i="14"/>
  <c r="F124" i="14"/>
  <c r="F162" i="14"/>
  <c r="F128" i="14"/>
  <c r="F145" i="14"/>
  <c r="F157" i="14"/>
  <c r="F127" i="14"/>
  <c r="F107" i="14"/>
  <c r="F135" i="14"/>
  <c r="F152" i="14"/>
  <c r="F161" i="14"/>
  <c r="F112" i="14"/>
  <c r="F129" i="14"/>
  <c r="F144" i="14"/>
  <c r="F151" i="14"/>
  <c r="F130" i="14"/>
  <c r="F132" i="14"/>
  <c r="F126" i="14"/>
  <c r="F142" i="14"/>
  <c r="F118" i="14"/>
  <c r="F158" i="14"/>
  <c r="F99" i="14"/>
  <c r="F133" i="14"/>
  <c r="F131" i="14"/>
  <c r="F95" i="14"/>
  <c r="E680" i="43"/>
  <c r="F159" i="14"/>
  <c r="F143" i="14"/>
  <c r="F155" i="14"/>
  <c r="F139" i="14"/>
  <c r="F98" i="14"/>
  <c r="F148" i="14"/>
  <c r="F116" i="14"/>
  <c r="F123" i="14"/>
  <c r="F96" i="14"/>
  <c r="F103" i="14"/>
  <c r="L755" i="43" l="1"/>
  <c r="L760" i="43" s="1"/>
  <c r="R170" i="14"/>
  <c r="H755" i="43"/>
  <c r="H760" i="43" s="1"/>
  <c r="N170" i="14"/>
  <c r="P170" i="14"/>
  <c r="J755" i="43"/>
  <c r="J760" i="43" s="1"/>
  <c r="I755" i="43"/>
  <c r="I760" i="43" s="1"/>
  <c r="O170" i="14"/>
  <c r="K755" i="43"/>
  <c r="K760" i="43" s="1"/>
  <c r="Q170" i="14"/>
  <c r="M170" i="14"/>
  <c r="G755" i="43"/>
  <c r="G760" i="43" s="1"/>
  <c r="F755" i="43"/>
  <c r="F760" i="43" s="1"/>
  <c r="G170" i="14"/>
  <c r="E755" i="43"/>
  <c r="E760" i="43" s="1"/>
  <c r="B32" i="14" s="1"/>
  <c r="F170" i="14"/>
  <c r="J131" i="7"/>
  <c r="K131" i="7" s="1"/>
  <c r="L131" i="7" s="1"/>
  <c r="M131" i="7" s="1"/>
  <c r="N131" i="7" s="1"/>
  <c r="O131" i="7" s="1"/>
  <c r="J58" i="7"/>
  <c r="K58" i="7" s="1"/>
  <c r="L58" i="7" s="1"/>
  <c r="M58" i="7" s="1"/>
  <c r="N58" i="7" s="1"/>
  <c r="O58" i="7" s="1"/>
  <c r="J114" i="7"/>
  <c r="K114" i="7" s="1"/>
  <c r="L114" i="7" s="1"/>
  <c r="M114" i="7" s="1"/>
  <c r="N114" i="7" s="1"/>
  <c r="O114" i="7" s="1"/>
  <c r="J20" i="7"/>
  <c r="K20" i="7" s="1"/>
  <c r="L20" i="7" s="1"/>
  <c r="M20" i="7" s="1"/>
  <c r="N20" i="7" s="1"/>
  <c r="O20" i="7" s="1"/>
  <c r="J35" i="7"/>
  <c r="K35" i="7" s="1"/>
  <c r="L35" i="7" s="1"/>
  <c r="M35" i="7" s="1"/>
  <c r="N35" i="7" s="1"/>
  <c r="E68" i="14" s="1"/>
  <c r="J9" i="7"/>
  <c r="K9" i="7" s="1"/>
  <c r="L9" i="7" s="1"/>
  <c r="M9" i="7" s="1"/>
  <c r="N9" i="7" s="1"/>
  <c r="E42" i="14" s="1"/>
  <c r="J111" i="7"/>
  <c r="K111" i="7" s="1"/>
  <c r="L111" i="7" s="1"/>
  <c r="M111" i="7" s="1"/>
  <c r="N111" i="7" s="1"/>
  <c r="O111" i="7" s="1"/>
  <c r="J86" i="7"/>
  <c r="K86" i="7" s="1"/>
  <c r="L86" i="7" s="1"/>
  <c r="M86" i="7" s="1"/>
  <c r="N86" i="7" s="1"/>
  <c r="E119" i="14" s="1"/>
  <c r="J69" i="7"/>
  <c r="K69" i="7" s="1"/>
  <c r="L69" i="7" s="1"/>
  <c r="M69" i="7" s="1"/>
  <c r="N69" i="7" s="1"/>
  <c r="O69" i="7" s="1"/>
  <c r="J91" i="7"/>
  <c r="K91" i="7" s="1"/>
  <c r="L91" i="7" s="1"/>
  <c r="M91" i="7" s="1"/>
  <c r="N91" i="7" s="1"/>
  <c r="O91" i="7" s="1"/>
  <c r="J124" i="7"/>
  <c r="K124" i="7" s="1"/>
  <c r="L124" i="7" s="1"/>
  <c r="M124" i="7" s="1"/>
  <c r="N124" i="7" s="1"/>
  <c r="E157" i="14" s="1"/>
  <c r="J12" i="7"/>
  <c r="K12" i="7" s="1"/>
  <c r="L12" i="7" s="1"/>
  <c r="M12" i="7" s="1"/>
  <c r="N12" i="7" s="1"/>
  <c r="O12" i="7" s="1"/>
  <c r="J120" i="7"/>
  <c r="K120" i="7" s="1"/>
  <c r="L120" i="7" s="1"/>
  <c r="M120" i="7" s="1"/>
  <c r="N120" i="7" s="1"/>
  <c r="O120" i="7" s="1"/>
  <c r="J95" i="7"/>
  <c r="K95" i="7" s="1"/>
  <c r="L95" i="7" s="1"/>
  <c r="M95" i="7" s="1"/>
  <c r="N95" i="7" s="1"/>
  <c r="E128" i="14" s="1"/>
  <c r="J78" i="7"/>
  <c r="K78" i="7" s="1"/>
  <c r="L78" i="7" s="1"/>
  <c r="M78" i="7" s="1"/>
  <c r="N78" i="7" s="1"/>
  <c r="O78" i="7" s="1"/>
  <c r="J61" i="7"/>
  <c r="K61" i="7" s="1"/>
  <c r="L61" i="7" s="1"/>
  <c r="M61" i="7" s="1"/>
  <c r="N61" i="7" s="1"/>
  <c r="O61" i="7" s="1"/>
  <c r="J68" i="7"/>
  <c r="K68" i="7" s="1"/>
  <c r="L68" i="7" s="1"/>
  <c r="M68" i="7" s="1"/>
  <c r="N68" i="7" s="1"/>
  <c r="E101" i="14" s="1"/>
  <c r="J106" i="7"/>
  <c r="K106" i="7" s="1"/>
  <c r="L106" i="7" s="1"/>
  <c r="M106" i="7" s="1"/>
  <c r="N106" i="7" s="1"/>
  <c r="O106" i="7" s="1"/>
  <c r="J121" i="7"/>
  <c r="K121" i="7" s="1"/>
  <c r="L121" i="7" s="1"/>
  <c r="M121" i="7" s="1"/>
  <c r="N121" i="7" s="1"/>
  <c r="O121" i="7" s="1"/>
  <c r="J112" i="7"/>
  <c r="K112" i="7" s="1"/>
  <c r="L112" i="7" s="1"/>
  <c r="M112" i="7" s="1"/>
  <c r="N112" i="7" s="1"/>
  <c r="E145" i="14" s="1"/>
  <c r="J87" i="7"/>
  <c r="K87" i="7" s="1"/>
  <c r="L87" i="7" s="1"/>
  <c r="M87" i="7" s="1"/>
  <c r="N87" i="7" s="1"/>
  <c r="O87" i="7" s="1"/>
  <c r="J70" i="7"/>
  <c r="K70" i="7" s="1"/>
  <c r="L70" i="7" s="1"/>
  <c r="M70" i="7" s="1"/>
  <c r="N70" i="7" s="1"/>
  <c r="E103" i="14" s="1"/>
  <c r="J53" i="7"/>
  <c r="K53" i="7" s="1"/>
  <c r="L53" i="7" s="1"/>
  <c r="M53" i="7" s="1"/>
  <c r="N53" i="7" s="1"/>
  <c r="O53" i="7" s="1"/>
  <c r="J50" i="7"/>
  <c r="K50" i="7" s="1"/>
  <c r="L50" i="7" s="1"/>
  <c r="M50" i="7" s="1"/>
  <c r="N50" i="7" s="1"/>
  <c r="E83" i="14" s="1"/>
  <c r="J88" i="7"/>
  <c r="K88" i="7" s="1"/>
  <c r="L88" i="7" s="1"/>
  <c r="M88" i="7" s="1"/>
  <c r="N88" i="7" s="1"/>
  <c r="E121" i="14" s="1"/>
  <c r="J28" i="7"/>
  <c r="K28" i="7" s="1"/>
  <c r="L28" i="7" s="1"/>
  <c r="M28" i="7" s="1"/>
  <c r="N28" i="7" s="1"/>
  <c r="E61" i="14" s="1"/>
  <c r="J108" i="7"/>
  <c r="K108" i="7" s="1"/>
  <c r="L108" i="7" s="1"/>
  <c r="M108" i="7" s="1"/>
  <c r="N108" i="7" s="1"/>
  <c r="O108" i="7" s="1"/>
  <c r="J55" i="7"/>
  <c r="K55" i="7" s="1"/>
  <c r="L55" i="7" s="1"/>
  <c r="M55" i="7" s="1"/>
  <c r="N55" i="7" s="1"/>
  <c r="O55" i="7" s="1"/>
  <c r="J64" i="7"/>
  <c r="K64" i="7" s="1"/>
  <c r="L64" i="7" s="1"/>
  <c r="M64" i="7" s="1"/>
  <c r="N64" i="7" s="1"/>
  <c r="E97" i="14" s="1"/>
  <c r="J94" i="7"/>
  <c r="K94" i="7" s="1"/>
  <c r="L94" i="7" s="1"/>
  <c r="M94" i="7" s="1"/>
  <c r="N94" i="7" s="1"/>
  <c r="E127" i="14" s="1"/>
  <c r="J45" i="7"/>
  <c r="K45" i="7" s="1"/>
  <c r="L45" i="7" s="1"/>
  <c r="M45" i="7" s="1"/>
  <c r="N45" i="7" s="1"/>
  <c r="E78" i="14" s="1"/>
  <c r="J105" i="7"/>
  <c r="K105" i="7" s="1"/>
  <c r="L105" i="7" s="1"/>
  <c r="M105" i="7" s="1"/>
  <c r="N105" i="7" s="1"/>
  <c r="O105" i="7" s="1"/>
  <c r="J80" i="7"/>
  <c r="K80" i="7" s="1"/>
  <c r="L80" i="7" s="1"/>
  <c r="M80" i="7" s="1"/>
  <c r="N80" i="7" s="1"/>
  <c r="E113" i="14" s="1"/>
  <c r="J116" i="7"/>
  <c r="K116" i="7" s="1"/>
  <c r="L116" i="7" s="1"/>
  <c r="M116" i="7" s="1"/>
  <c r="N116" i="7" s="1"/>
  <c r="O116" i="7" s="1"/>
  <c r="J11" i="7"/>
  <c r="K11" i="7" s="1"/>
  <c r="L11" i="7" s="1"/>
  <c r="M11" i="7" s="1"/>
  <c r="N11" i="7" s="1"/>
  <c r="O11" i="7" s="1"/>
  <c r="J90" i="7"/>
  <c r="K90" i="7" s="1"/>
  <c r="L90" i="7" s="1"/>
  <c r="M90" i="7" s="1"/>
  <c r="N90" i="7" s="1"/>
  <c r="O90" i="7" s="1"/>
  <c r="J100" i="7"/>
  <c r="K100" i="7" s="1"/>
  <c r="L100" i="7" s="1"/>
  <c r="M100" i="7" s="1"/>
  <c r="N100" i="7" s="1"/>
  <c r="E133" i="14" s="1"/>
  <c r="J81" i="7"/>
  <c r="K81" i="7" s="1"/>
  <c r="L81" i="7" s="1"/>
  <c r="M81" i="7" s="1"/>
  <c r="N81" i="7" s="1"/>
  <c r="O81" i="7" s="1"/>
  <c r="J47" i="7"/>
  <c r="K47" i="7" s="1"/>
  <c r="L47" i="7" s="1"/>
  <c r="M47" i="7" s="1"/>
  <c r="N47" i="7" s="1"/>
  <c r="E80" i="14" s="1"/>
  <c r="J30" i="7"/>
  <c r="K30" i="7" s="1"/>
  <c r="L30" i="7" s="1"/>
  <c r="M30" i="7" s="1"/>
  <c r="N30" i="7" s="1"/>
  <c r="O30" i="7" s="1"/>
  <c r="J13" i="7"/>
  <c r="K13" i="7" s="1"/>
  <c r="L13" i="7" s="1"/>
  <c r="M13" i="7" s="1"/>
  <c r="N13" i="7" s="1"/>
  <c r="O13" i="7" s="1"/>
  <c r="J115" i="7"/>
  <c r="K115" i="7" s="1"/>
  <c r="L115" i="7" s="1"/>
  <c r="M115" i="7" s="1"/>
  <c r="N115" i="7" s="1"/>
  <c r="E148" i="14" s="1"/>
  <c r="J67" i="7"/>
  <c r="K67" i="7" s="1"/>
  <c r="L67" i="7" s="1"/>
  <c r="M67" i="7" s="1"/>
  <c r="N67" i="7" s="1"/>
  <c r="E100" i="14" s="1"/>
  <c r="J82" i="7"/>
  <c r="K82" i="7" s="1"/>
  <c r="L82" i="7" s="1"/>
  <c r="M82" i="7" s="1"/>
  <c r="N82" i="7" s="1"/>
  <c r="O82" i="7" s="1"/>
  <c r="J73" i="7"/>
  <c r="K73" i="7" s="1"/>
  <c r="L73" i="7" s="1"/>
  <c r="M73" i="7" s="1"/>
  <c r="N73" i="7" s="1"/>
  <c r="E106" i="14" s="1"/>
  <c r="J56" i="7"/>
  <c r="K56" i="7" s="1"/>
  <c r="L56" i="7" s="1"/>
  <c r="M56" i="7" s="1"/>
  <c r="N56" i="7" s="1"/>
  <c r="O56" i="7" s="1"/>
  <c r="J39" i="7"/>
  <c r="K39" i="7" s="1"/>
  <c r="L39" i="7" s="1"/>
  <c r="M39" i="7" s="1"/>
  <c r="N39" i="7" s="1"/>
  <c r="E72" i="14" s="1"/>
  <c r="J22" i="7"/>
  <c r="K22" i="7" s="1"/>
  <c r="L22" i="7" s="1"/>
  <c r="M22" i="7" s="1"/>
  <c r="N22" i="7" s="1"/>
  <c r="E55" i="14" s="1"/>
  <c r="J5" i="7"/>
  <c r="K5" i="7" s="1"/>
  <c r="L5" i="7" s="1"/>
  <c r="M5" i="7" s="1"/>
  <c r="N5" i="7" s="1"/>
  <c r="E38" i="14" s="1"/>
  <c r="J127" i="7"/>
  <c r="K127" i="7" s="1"/>
  <c r="L127" i="7" s="1"/>
  <c r="M127" i="7" s="1"/>
  <c r="N127" i="7" s="1"/>
  <c r="O127" i="7" s="1"/>
  <c r="J62" i="7"/>
  <c r="K62" i="7" s="1"/>
  <c r="L62" i="7" s="1"/>
  <c r="M62" i="7" s="1"/>
  <c r="N62" i="7" s="1"/>
  <c r="E95" i="14" s="1"/>
  <c r="J54" i="7"/>
  <c r="K54" i="7" s="1"/>
  <c r="L54" i="7" s="1"/>
  <c r="M54" i="7" s="1"/>
  <c r="N54" i="7" s="1"/>
  <c r="O54" i="7" s="1"/>
  <c r="J130" i="7"/>
  <c r="K130" i="7" s="1"/>
  <c r="L130" i="7" s="1"/>
  <c r="M130" i="7" s="1"/>
  <c r="N130" i="7" s="1"/>
  <c r="O130" i="7" s="1"/>
  <c r="J29" i="7"/>
  <c r="K29" i="7" s="1"/>
  <c r="L29" i="7" s="1"/>
  <c r="M29" i="7" s="1"/>
  <c r="N29" i="7" s="1"/>
  <c r="E62" i="14" s="1"/>
  <c r="J89" i="7"/>
  <c r="K89" i="7" s="1"/>
  <c r="L89" i="7" s="1"/>
  <c r="M89" i="7" s="1"/>
  <c r="N89" i="7" s="1"/>
  <c r="O89" i="7" s="1"/>
  <c r="J21" i="7"/>
  <c r="K21" i="7" s="1"/>
  <c r="L21" i="7" s="1"/>
  <c r="M21" i="7" s="1"/>
  <c r="N21" i="7" s="1"/>
  <c r="E54" i="14" s="1"/>
  <c r="J44" i="7"/>
  <c r="K44" i="7" s="1"/>
  <c r="L44" i="7" s="1"/>
  <c r="M44" i="7" s="1"/>
  <c r="N44" i="7" s="1"/>
  <c r="E77" i="14" s="1"/>
  <c r="J31" i="7"/>
  <c r="K31" i="7" s="1"/>
  <c r="L31" i="7" s="1"/>
  <c r="M31" i="7" s="1"/>
  <c r="N31" i="7" s="1"/>
  <c r="O31" i="7" s="1"/>
  <c r="J2" i="7"/>
  <c r="K2" i="7" s="1"/>
  <c r="J43" i="7"/>
  <c r="K43" i="7" s="1"/>
  <c r="L43" i="7" s="1"/>
  <c r="M43" i="7" s="1"/>
  <c r="N43" i="7" s="1"/>
  <c r="E76" i="14" s="1"/>
  <c r="J77" i="7"/>
  <c r="K77" i="7" s="1"/>
  <c r="L77" i="7" s="1"/>
  <c r="M77" i="7" s="1"/>
  <c r="N77" i="7" s="1"/>
  <c r="O77" i="7" s="1"/>
  <c r="J60" i="7"/>
  <c r="K60" i="7" s="1"/>
  <c r="L60" i="7" s="1"/>
  <c r="M60" i="7" s="1"/>
  <c r="N60" i="7" s="1"/>
  <c r="O60" i="7" s="1"/>
  <c r="J51" i="7"/>
  <c r="K51" i="7" s="1"/>
  <c r="L51" i="7" s="1"/>
  <c r="M51" i="7" s="1"/>
  <c r="N51" i="7" s="1"/>
  <c r="E84" i="14" s="1"/>
  <c r="J71" i="7"/>
  <c r="K71" i="7" s="1"/>
  <c r="L71" i="7" s="1"/>
  <c r="M71" i="7" s="1"/>
  <c r="N71" i="7" s="1"/>
  <c r="E104" i="14" s="1"/>
  <c r="J123" i="7"/>
  <c r="K123" i="7" s="1"/>
  <c r="L123" i="7" s="1"/>
  <c r="M123" i="7" s="1"/>
  <c r="N123" i="7" s="1"/>
  <c r="E156" i="14" s="1"/>
  <c r="J38" i="7"/>
  <c r="K38" i="7" s="1"/>
  <c r="L38" i="7" s="1"/>
  <c r="M38" i="7" s="1"/>
  <c r="N38" i="7" s="1"/>
  <c r="O38" i="7" s="1"/>
  <c r="J10" i="7"/>
  <c r="K10" i="7" s="1"/>
  <c r="L10" i="7" s="1"/>
  <c r="M10" i="7" s="1"/>
  <c r="N10" i="7" s="1"/>
  <c r="O10" i="7" s="1"/>
  <c r="J59" i="7"/>
  <c r="K59" i="7" s="1"/>
  <c r="L59" i="7" s="1"/>
  <c r="M59" i="7" s="1"/>
  <c r="N59" i="7" s="1"/>
  <c r="O59" i="7" s="1"/>
  <c r="J65" i="7"/>
  <c r="K65" i="7" s="1"/>
  <c r="L65" i="7" s="1"/>
  <c r="M65" i="7" s="1"/>
  <c r="N65" i="7" s="1"/>
  <c r="O65" i="7" s="1"/>
  <c r="J48" i="7"/>
  <c r="K48" i="7" s="1"/>
  <c r="L48" i="7" s="1"/>
  <c r="M48" i="7" s="1"/>
  <c r="N48" i="7" s="1"/>
  <c r="E81" i="14" s="1"/>
  <c r="J14" i="7"/>
  <c r="K14" i="7" s="1"/>
  <c r="L14" i="7" s="1"/>
  <c r="M14" i="7" s="1"/>
  <c r="N14" i="7" s="1"/>
  <c r="O14" i="7" s="1"/>
  <c r="J98" i="7"/>
  <c r="K98" i="7" s="1"/>
  <c r="L98" i="7" s="1"/>
  <c r="M98" i="7" s="1"/>
  <c r="N98" i="7" s="1"/>
  <c r="E131" i="14" s="1"/>
  <c r="J26" i="7"/>
  <c r="K26" i="7" s="1"/>
  <c r="L26" i="7" s="1"/>
  <c r="M26" i="7" s="1"/>
  <c r="N26" i="7" s="1"/>
  <c r="O26" i="7" s="1"/>
  <c r="J36" i="7"/>
  <c r="K36" i="7" s="1"/>
  <c r="L36" i="7" s="1"/>
  <c r="M36" i="7" s="1"/>
  <c r="N36" i="7" s="1"/>
  <c r="O36" i="7" s="1"/>
  <c r="J57" i="7"/>
  <c r="K57" i="7" s="1"/>
  <c r="L57" i="7" s="1"/>
  <c r="M57" i="7" s="1"/>
  <c r="N57" i="7" s="1"/>
  <c r="E90" i="14" s="1"/>
  <c r="J40" i="7"/>
  <c r="K40" i="7" s="1"/>
  <c r="L40" i="7" s="1"/>
  <c r="M40" i="7" s="1"/>
  <c r="N40" i="7" s="1"/>
  <c r="O40" i="7" s="1"/>
  <c r="J23" i="7"/>
  <c r="K23" i="7" s="1"/>
  <c r="L23" i="7" s="1"/>
  <c r="M23" i="7" s="1"/>
  <c r="N23" i="7" s="1"/>
  <c r="E56" i="14" s="1"/>
  <c r="J6" i="7"/>
  <c r="K6" i="7" s="1"/>
  <c r="L6" i="7" s="1"/>
  <c r="M6" i="7" s="1"/>
  <c r="N6" i="7" s="1"/>
  <c r="E39" i="14" s="1"/>
  <c r="J113" i="7"/>
  <c r="K113" i="7" s="1"/>
  <c r="L113" i="7" s="1"/>
  <c r="M113" i="7" s="1"/>
  <c r="N113" i="7" s="1"/>
  <c r="E146" i="14" s="1"/>
  <c r="J42" i="7"/>
  <c r="K42" i="7" s="1"/>
  <c r="L42" i="7" s="1"/>
  <c r="M42" i="7" s="1"/>
  <c r="N42" i="7" s="1"/>
  <c r="O42" i="7" s="1"/>
  <c r="J46" i="7"/>
  <c r="K46" i="7" s="1"/>
  <c r="L46" i="7" s="1"/>
  <c r="M46" i="7" s="1"/>
  <c r="N46" i="7" s="1"/>
  <c r="O46" i="7" s="1"/>
  <c r="J72" i="7"/>
  <c r="K72" i="7" s="1"/>
  <c r="L72" i="7" s="1"/>
  <c r="M72" i="7" s="1"/>
  <c r="N72" i="7" s="1"/>
  <c r="O72" i="7" s="1"/>
  <c r="J92" i="7"/>
  <c r="K92" i="7" s="1"/>
  <c r="L92" i="7" s="1"/>
  <c r="M92" i="7" s="1"/>
  <c r="N92" i="7" s="1"/>
  <c r="O92" i="7" s="1"/>
  <c r="J3" i="7"/>
  <c r="K3" i="7" s="1"/>
  <c r="L3" i="7" s="1"/>
  <c r="M3" i="7" s="1"/>
  <c r="N3" i="7" s="1"/>
  <c r="O3" i="7" s="1"/>
  <c r="J18" i="7"/>
  <c r="K18" i="7" s="1"/>
  <c r="L18" i="7" s="1"/>
  <c r="M18" i="7" s="1"/>
  <c r="N18" i="7" s="1"/>
  <c r="O18" i="7" s="1"/>
  <c r="J49" i="7"/>
  <c r="K49" i="7" s="1"/>
  <c r="L49" i="7" s="1"/>
  <c r="M49" i="7" s="1"/>
  <c r="N49" i="7" s="1"/>
  <c r="O49" i="7" s="1"/>
  <c r="J32" i="7"/>
  <c r="K32" i="7" s="1"/>
  <c r="L32" i="7" s="1"/>
  <c r="M32" i="7" s="1"/>
  <c r="N32" i="7" s="1"/>
  <c r="O32" i="7" s="1"/>
  <c r="J15" i="7"/>
  <c r="K15" i="7" s="1"/>
  <c r="L15" i="7" s="1"/>
  <c r="M15" i="7" s="1"/>
  <c r="N15" i="7" s="1"/>
  <c r="O15" i="7" s="1"/>
  <c r="J125" i="7"/>
  <c r="K125" i="7" s="1"/>
  <c r="L125" i="7" s="1"/>
  <c r="M125" i="7" s="1"/>
  <c r="N125" i="7" s="1"/>
  <c r="E158" i="14" s="1"/>
  <c r="J96" i="7"/>
  <c r="K96" i="7" s="1"/>
  <c r="L96" i="7" s="1"/>
  <c r="M96" i="7" s="1"/>
  <c r="N96" i="7" s="1"/>
  <c r="O96" i="7" s="1"/>
  <c r="J4" i="7"/>
  <c r="K4" i="7" s="1"/>
  <c r="L4" i="7" s="1"/>
  <c r="M4" i="7" s="1"/>
  <c r="N4" i="7" s="1"/>
  <c r="O4" i="7" s="1"/>
  <c r="J37" i="7"/>
  <c r="K37" i="7" s="1"/>
  <c r="L37" i="7" s="1"/>
  <c r="M37" i="7" s="1"/>
  <c r="N37" i="7" s="1"/>
  <c r="O37" i="7" s="1"/>
  <c r="J97" i="7"/>
  <c r="K97" i="7" s="1"/>
  <c r="L97" i="7" s="1"/>
  <c r="M97" i="7" s="1"/>
  <c r="N97" i="7" s="1"/>
  <c r="E130" i="14" s="1"/>
  <c r="J107" i="7"/>
  <c r="K107" i="7" s="1"/>
  <c r="L107" i="7" s="1"/>
  <c r="M107" i="7" s="1"/>
  <c r="N107" i="7" s="1"/>
  <c r="O107" i="7" s="1"/>
  <c r="J41" i="7"/>
  <c r="K41" i="7" s="1"/>
  <c r="L41" i="7" s="1"/>
  <c r="M41" i="7" s="1"/>
  <c r="N41" i="7" s="1"/>
  <c r="O41" i="7" s="1"/>
  <c r="J24" i="7"/>
  <c r="K24" i="7" s="1"/>
  <c r="L24" i="7" s="1"/>
  <c r="M24" i="7" s="1"/>
  <c r="N24" i="7" s="1"/>
  <c r="O24" i="7" s="1"/>
  <c r="J117" i="7"/>
  <c r="K117" i="7" s="1"/>
  <c r="L117" i="7" s="1"/>
  <c r="M117" i="7" s="1"/>
  <c r="N117" i="7" s="1"/>
  <c r="E150" i="14" s="1"/>
  <c r="J74" i="7"/>
  <c r="K74" i="7" s="1"/>
  <c r="L74" i="7" s="1"/>
  <c r="M74" i="7" s="1"/>
  <c r="N74" i="7" s="1"/>
  <c r="O74" i="7" s="1"/>
  <c r="J84" i="7"/>
  <c r="K84" i="7" s="1"/>
  <c r="L84" i="7" s="1"/>
  <c r="M84" i="7" s="1"/>
  <c r="N84" i="7" s="1"/>
  <c r="O84" i="7" s="1"/>
  <c r="J99" i="7"/>
  <c r="K99" i="7" s="1"/>
  <c r="L99" i="7" s="1"/>
  <c r="M99" i="7" s="1"/>
  <c r="N99" i="7" s="1"/>
  <c r="O99" i="7" s="1"/>
  <c r="J33" i="7"/>
  <c r="K33" i="7" s="1"/>
  <c r="L33" i="7" s="1"/>
  <c r="M33" i="7" s="1"/>
  <c r="N33" i="7" s="1"/>
  <c r="O33" i="7" s="1"/>
  <c r="J16" i="7"/>
  <c r="K16" i="7" s="1"/>
  <c r="L16" i="7" s="1"/>
  <c r="M16" i="7" s="1"/>
  <c r="N16" i="7" s="1"/>
  <c r="E49" i="14" s="1"/>
  <c r="J126" i="7"/>
  <c r="K126" i="7" s="1"/>
  <c r="L126" i="7" s="1"/>
  <c r="M126" i="7" s="1"/>
  <c r="N126" i="7" s="1"/>
  <c r="E159" i="14" s="1"/>
  <c r="J109" i="7"/>
  <c r="K109" i="7" s="1"/>
  <c r="L109" i="7" s="1"/>
  <c r="M109" i="7" s="1"/>
  <c r="N109" i="7" s="1"/>
  <c r="E142" i="14" s="1"/>
  <c r="J17" i="7"/>
  <c r="K17" i="7" s="1"/>
  <c r="L17" i="7" s="1"/>
  <c r="M17" i="7" s="1"/>
  <c r="N17" i="7" s="1"/>
  <c r="O17" i="7" s="1"/>
  <c r="J79" i="7"/>
  <c r="K79" i="7" s="1"/>
  <c r="L79" i="7" s="1"/>
  <c r="M79" i="7" s="1"/>
  <c r="N79" i="7" s="1"/>
  <c r="E112" i="14" s="1"/>
  <c r="J19" i="7"/>
  <c r="K19" i="7" s="1"/>
  <c r="L19" i="7" s="1"/>
  <c r="M19" i="7" s="1"/>
  <c r="N19" i="7" s="1"/>
  <c r="O19" i="7" s="1"/>
  <c r="J63" i="7"/>
  <c r="K63" i="7" s="1"/>
  <c r="L63" i="7" s="1"/>
  <c r="M63" i="7" s="1"/>
  <c r="N63" i="7" s="1"/>
  <c r="O63" i="7" s="1"/>
  <c r="J75" i="7"/>
  <c r="K75" i="7" s="1"/>
  <c r="L75" i="7" s="1"/>
  <c r="M75" i="7" s="1"/>
  <c r="N75" i="7" s="1"/>
  <c r="E108" i="14" s="1"/>
  <c r="J122" i="7"/>
  <c r="K122" i="7" s="1"/>
  <c r="L122" i="7" s="1"/>
  <c r="M122" i="7" s="1"/>
  <c r="N122" i="7" s="1"/>
  <c r="E155" i="14" s="1"/>
  <c r="J7" i="7"/>
  <c r="K7" i="7" s="1"/>
  <c r="L7" i="7" s="1"/>
  <c r="M7" i="7" s="1"/>
  <c r="N7" i="7" s="1"/>
  <c r="O7" i="7" s="1"/>
  <c r="J52" i="7"/>
  <c r="K52" i="7" s="1"/>
  <c r="L52" i="7" s="1"/>
  <c r="M52" i="7" s="1"/>
  <c r="N52" i="7" s="1"/>
  <c r="E85" i="14" s="1"/>
  <c r="J66" i="7"/>
  <c r="K66" i="7" s="1"/>
  <c r="L66" i="7" s="1"/>
  <c r="M66" i="7" s="1"/>
  <c r="N66" i="7" s="1"/>
  <c r="E99" i="14" s="1"/>
  <c r="J76" i="7"/>
  <c r="K76" i="7" s="1"/>
  <c r="L76" i="7" s="1"/>
  <c r="M76" i="7" s="1"/>
  <c r="N76" i="7" s="1"/>
  <c r="E109" i="14" s="1"/>
  <c r="J25" i="7"/>
  <c r="K25" i="7" s="1"/>
  <c r="L25" i="7" s="1"/>
  <c r="M25" i="7" s="1"/>
  <c r="N25" i="7" s="1"/>
  <c r="O25" i="7" s="1"/>
  <c r="J8" i="7"/>
  <c r="K8" i="7" s="1"/>
  <c r="L8" i="7" s="1"/>
  <c r="M8" i="7" s="1"/>
  <c r="N8" i="7" s="1"/>
  <c r="E41" i="14" s="1"/>
  <c r="J118" i="7"/>
  <c r="K118" i="7" s="1"/>
  <c r="L118" i="7" s="1"/>
  <c r="M118" i="7" s="1"/>
  <c r="N118" i="7" s="1"/>
  <c r="E151" i="14" s="1"/>
  <c r="J85" i="7"/>
  <c r="K85" i="7" s="1"/>
  <c r="L85" i="7" s="1"/>
  <c r="M85" i="7" s="1"/>
  <c r="N85" i="7" s="1"/>
  <c r="E118" i="14" s="1"/>
  <c r="J34" i="7"/>
  <c r="K34" i="7" s="1"/>
  <c r="L34" i="7" s="1"/>
  <c r="M34" i="7" s="1"/>
  <c r="N34" i="7" s="1"/>
  <c r="O34" i="7" s="1"/>
  <c r="J27" i="7"/>
  <c r="K27" i="7" s="1"/>
  <c r="L27" i="7" s="1"/>
  <c r="M27" i="7" s="1"/>
  <c r="N27" i="7" s="1"/>
  <c r="O27" i="7" s="1"/>
  <c r="J83" i="7"/>
  <c r="K83" i="7" s="1"/>
  <c r="L83" i="7" s="1"/>
  <c r="M83" i="7" s="1"/>
  <c r="N83" i="7" s="1"/>
  <c r="O83" i="7" s="1"/>
  <c r="J129" i="7"/>
  <c r="K129" i="7" s="1"/>
  <c r="L129" i="7" s="1"/>
  <c r="M129" i="7" s="1"/>
  <c r="N129" i="7" s="1"/>
  <c r="O129" i="7" s="1"/>
  <c r="J128" i="7"/>
  <c r="K128" i="7" s="1"/>
  <c r="L128" i="7" s="1"/>
  <c r="M128" i="7" s="1"/>
  <c r="N128" i="7" s="1"/>
  <c r="O128" i="7" s="1"/>
  <c r="J119" i="7"/>
  <c r="K119" i="7" s="1"/>
  <c r="L119" i="7" s="1"/>
  <c r="M119" i="7" s="1"/>
  <c r="N119" i="7" s="1"/>
  <c r="O119" i="7" s="1"/>
  <c r="J110" i="7"/>
  <c r="K110" i="7" s="1"/>
  <c r="L110" i="7" s="1"/>
  <c r="M110" i="7" s="1"/>
  <c r="N110" i="7" s="1"/>
  <c r="O110" i="7" s="1"/>
  <c r="J93" i="7"/>
  <c r="K93" i="7" s="1"/>
  <c r="L93" i="7" s="1"/>
  <c r="M93" i="7" s="1"/>
  <c r="N93" i="7" s="1"/>
  <c r="O93" i="7" s="1"/>
  <c r="J104" i="7"/>
  <c r="K104" i="7" s="1"/>
  <c r="L104" i="7" s="1"/>
  <c r="M104" i="7" s="1"/>
  <c r="N104" i="7" s="1"/>
  <c r="O104" i="7" s="1"/>
  <c r="J103" i="7"/>
  <c r="K103" i="7" s="1"/>
  <c r="L103" i="7" s="1"/>
  <c r="M103" i="7" s="1"/>
  <c r="N103" i="7" s="1"/>
  <c r="O103" i="7" s="1"/>
  <c r="J102" i="7"/>
  <c r="K102" i="7" s="1"/>
  <c r="L102" i="7" s="1"/>
  <c r="M102" i="7" s="1"/>
  <c r="N102" i="7" s="1"/>
  <c r="E135" i="14" s="1"/>
  <c r="J140" i="7"/>
  <c r="K140" i="7" s="1"/>
  <c r="L140" i="7" s="1"/>
  <c r="M140" i="7" s="1"/>
  <c r="N140" i="7" s="1"/>
  <c r="J134" i="7"/>
  <c r="K134" i="7" s="1"/>
  <c r="L134" i="7" s="1"/>
  <c r="M134" i="7" s="1"/>
  <c r="N134" i="7" s="1"/>
  <c r="J141" i="7"/>
  <c r="K141" i="7" s="1"/>
  <c r="L141" i="7" s="1"/>
  <c r="M141" i="7" s="1"/>
  <c r="N141" i="7" s="1"/>
  <c r="J138" i="7"/>
  <c r="K138" i="7" s="1"/>
  <c r="L138" i="7" s="1"/>
  <c r="M138" i="7" s="1"/>
  <c r="N138" i="7" s="1"/>
  <c r="J135" i="7"/>
  <c r="K135" i="7" s="1"/>
  <c r="L135" i="7" s="1"/>
  <c r="M135" i="7" s="1"/>
  <c r="N135" i="7" s="1"/>
  <c r="J132" i="7"/>
  <c r="K132" i="7" s="1"/>
  <c r="L132" i="7" s="1"/>
  <c r="M132" i="7" s="1"/>
  <c r="N132" i="7" s="1"/>
  <c r="J139" i="7"/>
  <c r="K139" i="7" s="1"/>
  <c r="L139" i="7" s="1"/>
  <c r="M139" i="7" s="1"/>
  <c r="N139" i="7" s="1"/>
  <c r="J137" i="7"/>
  <c r="K137" i="7" s="1"/>
  <c r="L137" i="7" s="1"/>
  <c r="M137" i="7" s="1"/>
  <c r="N137" i="7" s="1"/>
  <c r="J136" i="7"/>
  <c r="K136" i="7" s="1"/>
  <c r="L136" i="7" s="1"/>
  <c r="M136" i="7" s="1"/>
  <c r="N136" i="7" s="1"/>
  <c r="J133" i="7"/>
  <c r="K133" i="7" s="1"/>
  <c r="L133" i="7" s="1"/>
  <c r="M133" i="7" s="1"/>
  <c r="N133" i="7" s="1"/>
  <c r="O101" i="7"/>
  <c r="B33" i="14"/>
  <c r="E134" i="14"/>
  <c r="E154" i="14" l="1"/>
  <c r="E87" i="14"/>
  <c r="O137" i="7"/>
  <c r="E170" i="14"/>
  <c r="E91" i="14"/>
  <c r="O139" i="7"/>
  <c r="E172" i="14"/>
  <c r="E123" i="14"/>
  <c r="O132" i="7"/>
  <c r="E165" i="14"/>
  <c r="O135" i="7"/>
  <c r="E168" i="14"/>
  <c r="O35" i="7"/>
  <c r="O100" i="7"/>
  <c r="O140" i="7"/>
  <c r="E173" i="14"/>
  <c r="O136" i="7"/>
  <c r="E169" i="14"/>
  <c r="O138" i="7"/>
  <c r="E171" i="14"/>
  <c r="O134" i="7"/>
  <c r="E167" i="14"/>
  <c r="O141" i="7"/>
  <c r="E174" i="14"/>
  <c r="E44" i="14"/>
  <c r="O133" i="7"/>
  <c r="E166" i="14"/>
  <c r="E92" i="14"/>
  <c r="E66" i="14"/>
  <c r="E132" i="14"/>
  <c r="E51" i="14"/>
  <c r="O8" i="7"/>
  <c r="E163" i="14"/>
  <c r="E125" i="14"/>
  <c r="O16" i="7"/>
  <c r="E64" i="14"/>
  <c r="O79" i="7"/>
  <c r="E129" i="14"/>
  <c r="O28" i="7"/>
  <c r="E47" i="14"/>
  <c r="E122" i="14"/>
  <c r="O6" i="7"/>
  <c r="O98" i="7"/>
  <c r="E63" i="14"/>
  <c r="E144" i="14"/>
  <c r="E59" i="14"/>
  <c r="O67" i="7"/>
  <c r="O109" i="7"/>
  <c r="E67" i="14"/>
  <c r="O94" i="7"/>
  <c r="E116" i="14"/>
  <c r="E93" i="14"/>
  <c r="E141" i="14"/>
  <c r="E124" i="14"/>
  <c r="E73" i="14"/>
  <c r="E69" i="14"/>
  <c r="O115" i="7"/>
  <c r="E45" i="14"/>
  <c r="E126" i="14"/>
  <c r="E152" i="14"/>
  <c r="O117" i="7"/>
  <c r="O125" i="7"/>
  <c r="E136" i="14"/>
  <c r="O122" i="7"/>
  <c r="E137" i="14"/>
  <c r="O71" i="7"/>
  <c r="O66" i="7"/>
  <c r="O64" i="7"/>
  <c r="E161" i="14"/>
  <c r="O97" i="7"/>
  <c r="E149" i="14"/>
  <c r="E111" i="14"/>
  <c r="O73" i="7"/>
  <c r="O68" i="7"/>
  <c r="O95" i="7"/>
  <c r="E88" i="14"/>
  <c r="E139" i="14"/>
  <c r="O80" i="7"/>
  <c r="O113" i="7"/>
  <c r="E110" i="14"/>
  <c r="O85" i="7"/>
  <c r="E138" i="14"/>
  <c r="E105" i="14"/>
  <c r="O123" i="7"/>
  <c r="O5" i="7"/>
  <c r="O52" i="7"/>
  <c r="E75" i="14"/>
  <c r="E153" i="14"/>
  <c r="O102" i="7"/>
  <c r="O23" i="7"/>
  <c r="E57" i="14"/>
  <c r="O126" i="7"/>
  <c r="O75" i="7"/>
  <c r="E147" i="14"/>
  <c r="E140" i="14"/>
  <c r="O51" i="7"/>
  <c r="E120" i="14"/>
  <c r="E162" i="14"/>
  <c r="E86" i="14"/>
  <c r="O86" i="7"/>
  <c r="O44" i="7"/>
  <c r="O57" i="7"/>
  <c r="E48" i="14"/>
  <c r="E107" i="14"/>
  <c r="E115" i="14"/>
  <c r="O39" i="7"/>
  <c r="E164" i="14"/>
  <c r="O62" i="7"/>
  <c r="O43" i="7"/>
  <c r="O50" i="7"/>
  <c r="E160" i="14"/>
  <c r="O76" i="7"/>
  <c r="E89" i="14"/>
  <c r="E53" i="14"/>
  <c r="E71" i="14"/>
  <c r="E60" i="14"/>
  <c r="E102" i="14"/>
  <c r="E65" i="14"/>
  <c r="E52" i="14"/>
  <c r="E74" i="14"/>
  <c r="O70" i="7"/>
  <c r="O112" i="7"/>
  <c r="E82" i="14"/>
  <c r="E43" i="14"/>
  <c r="E114" i="14"/>
  <c r="E143" i="14"/>
  <c r="E36" i="14"/>
  <c r="O45" i="7"/>
  <c r="O29" i="7"/>
  <c r="O22" i="7"/>
  <c r="E50" i="14"/>
  <c r="E37" i="14"/>
  <c r="E58" i="14"/>
  <c r="E40" i="14"/>
  <c r="E98" i="14"/>
  <c r="E117" i="14"/>
  <c r="E46" i="14"/>
  <c r="E70" i="14"/>
  <c r="O47" i="7"/>
  <c r="E79" i="14"/>
  <c r="O48" i="7"/>
  <c r="O118" i="7"/>
  <c r="O88" i="7"/>
  <c r="O9" i="7"/>
  <c r="O21" i="7"/>
  <c r="E94" i="14"/>
  <c r="O124" i="7"/>
  <c r="E96" i="14"/>
  <c r="G761" i="43"/>
  <c r="B39" i="14" s="1"/>
  <c r="L2" i="7"/>
  <c r="M2" i="7" s="1"/>
  <c r="N2" i="7" s="1"/>
  <c r="O2" i="7" l="1"/>
  <c r="O142" i="7" l="1"/>
  <c r="B31" i="14" s="1"/>
  <c r="B30" i="14" s="1"/>
  <c r="E35" i="14"/>
</calcChain>
</file>

<file path=xl/comments1.xml><?xml version="1.0" encoding="utf-8"?>
<comments xmlns="http://schemas.openxmlformats.org/spreadsheetml/2006/main">
  <authors>
    <author>Tatsu</author>
  </authors>
  <commentList>
    <comment ref="A7" authorId="0" shapeId="0">
      <text>
        <r>
          <rPr>
            <sz val="13"/>
            <color indexed="81"/>
            <rFont val="ＭＳ Ｐゴシック"/>
            <family val="3"/>
            <charset val="128"/>
          </rPr>
          <t>0 &lt; altitude &lt; 62 km, or
0 &lt; altitude &lt; 203412 ft, or
0.15 &lt; atmospheric depth &lt; 1034 g/cm^2</t>
        </r>
      </text>
    </comment>
    <comment ref="A8" authorId="0" shapeId="0">
      <text>
        <r>
          <rPr>
            <sz val="13"/>
            <color indexed="81"/>
            <rFont val="ＭＳ Ｐゴシック"/>
            <family val="3"/>
            <charset val="128"/>
          </rPr>
          <t>0 &lt; COR &lt; 20 GV, or
-90 &lt; latitude &lt; 90 deg, and
-180 &lt; longitude &lt; 180 deg</t>
        </r>
      </text>
    </comment>
    <comment ref="A10" authorId="0" shapeId="0">
      <text>
        <r>
          <rPr>
            <sz val="13"/>
            <color indexed="81"/>
            <rFont val="ＭＳ Ｐゴシック"/>
            <family val="3"/>
            <charset val="128"/>
          </rPr>
          <t>-50 &lt; W value &lt; 250, or
1614 &lt; year &lt; 1646, 1700 &lt; year &lt; 2015, or
4181 &lt; Count rate &lt; 7403 (cpm)</t>
        </r>
      </text>
    </comment>
    <comment ref="A13" authorId="0" shapeId="0">
      <text>
        <r>
          <rPr>
            <sz val="13"/>
            <color indexed="81"/>
            <rFont val="ＭＳ Ｐゴシック"/>
            <family val="3"/>
            <charset val="128"/>
          </rPr>
          <t>effective only for neutron spectrum</t>
        </r>
      </text>
    </comment>
    <comment ref="A14" authorId="0" shapeId="0">
      <text>
        <r>
          <rPr>
            <sz val="13"/>
            <color indexed="81"/>
            <rFont val="ＭＳ Ｐゴシック"/>
            <family val="3"/>
            <charset val="128"/>
          </rPr>
          <t>0 &lt; water fraction &lt; 1, or
0 &lt; mass of aircraft &lt; 5 (100 ton)</t>
        </r>
      </text>
    </comment>
  </commentList>
</comments>
</file>

<file path=xl/comments2.xml><?xml version="1.0" encoding="utf-8"?>
<comments xmlns="http://schemas.openxmlformats.org/spreadsheetml/2006/main">
  <authors>
    <author>Tatsu</author>
  </authors>
  <commentList>
    <comment ref="R4" authorId="0" shapeId="0">
      <text>
        <r>
          <rPr>
            <b/>
            <sz val="9"/>
            <color indexed="81"/>
            <rFont val="ＭＳ Ｐゴシック"/>
            <family val="3"/>
            <charset val="128"/>
          </rPr>
          <t>Tatsu:</t>
        </r>
        <r>
          <rPr>
            <sz val="9"/>
            <color indexed="81"/>
            <rFont val="ＭＳ Ｐゴシック"/>
            <family val="3"/>
            <charset val="128"/>
          </rPr>
          <t xml:space="preserve">
for extrapolation</t>
        </r>
      </text>
    </comment>
    <comment ref="R31" authorId="0" shapeId="0">
      <text>
        <r>
          <rPr>
            <b/>
            <sz val="9"/>
            <color indexed="81"/>
            <rFont val="ＭＳ Ｐゴシック"/>
            <family val="3"/>
            <charset val="128"/>
          </rPr>
          <t>Tatsu:</t>
        </r>
        <r>
          <rPr>
            <sz val="9"/>
            <color indexed="81"/>
            <rFont val="ＭＳ Ｐゴシック"/>
            <family val="3"/>
            <charset val="128"/>
          </rPr>
          <t xml:space="preserve">
for extrapolation</t>
        </r>
      </text>
    </comment>
    <comment ref="R54" authorId="0" shapeId="0">
      <text>
        <r>
          <rPr>
            <b/>
            <sz val="9"/>
            <color indexed="81"/>
            <rFont val="ＭＳ Ｐゴシック"/>
            <family val="3"/>
            <charset val="128"/>
          </rPr>
          <t>Tatsu:</t>
        </r>
        <r>
          <rPr>
            <sz val="9"/>
            <color indexed="81"/>
            <rFont val="ＭＳ Ｐゴシック"/>
            <family val="3"/>
            <charset val="128"/>
          </rPr>
          <t xml:space="preserve">
not used</t>
        </r>
      </text>
    </comment>
    <comment ref="R58" authorId="0" shapeId="0">
      <text>
        <r>
          <rPr>
            <b/>
            <sz val="9"/>
            <color indexed="81"/>
            <rFont val="ＭＳ Ｐゴシック"/>
            <family val="3"/>
            <charset val="128"/>
          </rPr>
          <t>Tatsu:</t>
        </r>
        <r>
          <rPr>
            <sz val="9"/>
            <color indexed="81"/>
            <rFont val="ＭＳ Ｐゴシック"/>
            <family val="3"/>
            <charset val="128"/>
          </rPr>
          <t xml:space="preserve">
not used</t>
        </r>
      </text>
    </comment>
    <comment ref="S58" authorId="0" shapeId="0">
      <text>
        <r>
          <rPr>
            <b/>
            <sz val="9"/>
            <color indexed="81"/>
            <rFont val="ＭＳ Ｐゴシック"/>
            <family val="3"/>
            <charset val="128"/>
          </rPr>
          <t>Tatsu:</t>
        </r>
        <r>
          <rPr>
            <sz val="9"/>
            <color indexed="81"/>
            <rFont val="ＭＳ Ｐゴシック"/>
            <family val="3"/>
            <charset val="128"/>
          </rPr>
          <t xml:space="preserve">
not used</t>
        </r>
      </text>
    </comment>
    <comment ref="T58" authorId="0" shapeId="0">
      <text>
        <r>
          <rPr>
            <b/>
            <sz val="9"/>
            <color indexed="81"/>
            <rFont val="ＭＳ Ｐゴシック"/>
            <family val="3"/>
            <charset val="128"/>
          </rPr>
          <t>Tatsu:</t>
        </r>
        <r>
          <rPr>
            <sz val="9"/>
            <color indexed="81"/>
            <rFont val="ＭＳ Ｐゴシック"/>
            <family val="3"/>
            <charset val="128"/>
          </rPr>
          <t xml:space="preserve">
not used</t>
        </r>
      </text>
    </comment>
    <comment ref="U62" authorId="0" shapeId="0">
      <text>
        <r>
          <rPr>
            <b/>
            <sz val="9"/>
            <color indexed="81"/>
            <rFont val="ＭＳ Ｐゴシック"/>
            <family val="3"/>
            <charset val="128"/>
          </rPr>
          <t>Tatsu:</t>
        </r>
        <r>
          <rPr>
            <sz val="9"/>
            <color indexed="81"/>
            <rFont val="ＭＳ Ｐゴシック"/>
            <family val="3"/>
            <charset val="128"/>
          </rPr>
          <t xml:space="preserve">
not used</t>
        </r>
      </text>
    </comment>
    <comment ref="AC62" authorId="0" shapeId="0">
      <text>
        <r>
          <rPr>
            <b/>
            <sz val="9"/>
            <color indexed="81"/>
            <rFont val="ＭＳ Ｐゴシック"/>
            <family val="3"/>
            <charset val="128"/>
          </rPr>
          <t>Tatsu:</t>
        </r>
        <r>
          <rPr>
            <sz val="9"/>
            <color indexed="81"/>
            <rFont val="ＭＳ Ｐゴシック"/>
            <family val="3"/>
            <charset val="128"/>
          </rPr>
          <t xml:space="preserve">
not used</t>
        </r>
      </text>
    </comment>
    <comment ref="R69" authorId="0" shapeId="0">
      <text>
        <r>
          <rPr>
            <b/>
            <sz val="9"/>
            <color indexed="81"/>
            <rFont val="ＭＳ Ｐゴシック"/>
            <family val="3"/>
            <charset val="128"/>
          </rPr>
          <t>Tatsu:</t>
        </r>
        <r>
          <rPr>
            <sz val="9"/>
            <color indexed="81"/>
            <rFont val="ＭＳ Ｐゴシック"/>
            <family val="3"/>
            <charset val="128"/>
          </rPr>
          <t xml:space="preserve">
copy &amp; paste</t>
        </r>
      </text>
    </comment>
    <comment ref="R70" authorId="0" shapeId="0">
      <text>
        <r>
          <rPr>
            <b/>
            <sz val="9"/>
            <color indexed="81"/>
            <rFont val="ＭＳ Ｐゴシック"/>
            <family val="3"/>
            <charset val="128"/>
          </rPr>
          <t>Tatsu:</t>
        </r>
        <r>
          <rPr>
            <sz val="9"/>
            <color indexed="81"/>
            <rFont val="ＭＳ Ｐゴシック"/>
            <family val="3"/>
            <charset val="128"/>
          </rPr>
          <t xml:space="preserve">
copy &amp; paste</t>
        </r>
      </text>
    </comment>
    <comment ref="R73" authorId="0" shapeId="0">
      <text>
        <r>
          <rPr>
            <b/>
            <sz val="9"/>
            <color indexed="81"/>
            <rFont val="ＭＳ Ｐゴシック"/>
            <family val="3"/>
            <charset val="128"/>
          </rPr>
          <t>Tatsu:</t>
        </r>
        <r>
          <rPr>
            <sz val="9"/>
            <color indexed="81"/>
            <rFont val="ＭＳ Ｐゴシック"/>
            <family val="3"/>
            <charset val="128"/>
          </rPr>
          <t xml:space="preserve">
copy &amp; paste</t>
        </r>
      </text>
    </comment>
    <comment ref="R74" authorId="0" shapeId="0">
      <text>
        <r>
          <rPr>
            <b/>
            <sz val="9"/>
            <color indexed="81"/>
            <rFont val="ＭＳ Ｐゴシック"/>
            <family val="3"/>
            <charset val="128"/>
          </rPr>
          <t>Tatsu:</t>
        </r>
        <r>
          <rPr>
            <sz val="9"/>
            <color indexed="81"/>
            <rFont val="ＭＳ Ｐゴシック"/>
            <family val="3"/>
            <charset val="128"/>
          </rPr>
          <t xml:space="preserve">
copy &amp; paste</t>
        </r>
      </text>
    </comment>
  </commentList>
</comments>
</file>

<file path=xl/comments3.xml><?xml version="1.0" encoding="utf-8"?>
<comments xmlns="http://schemas.openxmlformats.org/spreadsheetml/2006/main">
  <authors>
    <author>Tatsu</author>
  </authors>
  <commentList>
    <comment ref="AI4" authorId="0" shapeId="0">
      <text>
        <r>
          <rPr>
            <b/>
            <sz val="9"/>
            <color indexed="81"/>
            <rFont val="ＭＳ Ｐゴシック"/>
            <family val="3"/>
            <charset val="128"/>
          </rPr>
          <t>Tatsu:</t>
        </r>
        <r>
          <rPr>
            <sz val="9"/>
            <color indexed="81"/>
            <rFont val="ＭＳ Ｐゴシック"/>
            <family val="3"/>
            <charset val="128"/>
          </rPr>
          <t xml:space="preserve">
for extrapolation</t>
        </r>
      </text>
    </comment>
    <comment ref="A5" authorId="0" shapeId="0">
      <text>
        <r>
          <rPr>
            <b/>
            <sz val="9"/>
            <color indexed="81"/>
            <rFont val="ＭＳ Ｐゴシック"/>
            <family val="3"/>
            <charset val="128"/>
          </rPr>
          <t>Tatsu:</t>
        </r>
        <r>
          <rPr>
            <sz val="9"/>
            <color indexed="81"/>
            <rFont val="ＭＳ Ｐゴシック"/>
            <family val="3"/>
            <charset val="128"/>
          </rPr>
          <t xml:space="preserve">
Earth's shadow effect</t>
        </r>
      </text>
    </comment>
    <comment ref="A6" authorId="0" shapeId="0">
      <text>
        <r>
          <rPr>
            <b/>
            <sz val="9"/>
            <color indexed="81"/>
            <rFont val="ＭＳ Ｐゴシック"/>
            <family val="3"/>
            <charset val="128"/>
          </rPr>
          <t>Tatsu:</t>
        </r>
        <r>
          <rPr>
            <sz val="9"/>
            <color indexed="81"/>
            <rFont val="ＭＳ Ｐゴシック"/>
            <family val="3"/>
            <charset val="128"/>
          </rPr>
          <t xml:space="preserve">
Mass of proton, nucleus mass is simply assumed to be A*Em</t>
        </r>
      </text>
    </comment>
    <comment ref="AI31" authorId="0" shapeId="0">
      <text>
        <r>
          <rPr>
            <b/>
            <sz val="9"/>
            <color indexed="81"/>
            <rFont val="ＭＳ Ｐゴシック"/>
            <family val="3"/>
            <charset val="128"/>
          </rPr>
          <t>Tatsu:</t>
        </r>
        <r>
          <rPr>
            <sz val="9"/>
            <color indexed="81"/>
            <rFont val="ＭＳ Ｐゴシック"/>
            <family val="3"/>
            <charset val="128"/>
          </rPr>
          <t xml:space="preserve">
for extrapolation</t>
        </r>
      </text>
    </comment>
  </commentList>
</comments>
</file>

<file path=xl/comments4.xml><?xml version="1.0" encoding="utf-8"?>
<comments xmlns="http://schemas.openxmlformats.org/spreadsheetml/2006/main">
  <authors>
    <author>Tatsu</author>
  </authors>
  <commentList>
    <comment ref="H3" authorId="0" shapeId="0">
      <text>
        <r>
          <rPr>
            <b/>
            <sz val="9"/>
            <color indexed="81"/>
            <rFont val="ＭＳ Ｐゴシック"/>
            <family val="3"/>
            <charset val="128"/>
          </rPr>
          <t>Tatsu:</t>
        </r>
        <r>
          <rPr>
            <sz val="9"/>
            <color indexed="81"/>
            <rFont val="ＭＳ Ｐゴシック"/>
            <family val="3"/>
            <charset val="128"/>
          </rPr>
          <t xml:space="preserve">
ionlow\fitting-lowspec.inp, 
line&amp;row are reversed</t>
        </r>
      </text>
    </comment>
    <comment ref="S4" authorId="0" shapeId="0">
      <text>
        <r>
          <rPr>
            <b/>
            <sz val="9"/>
            <color indexed="81"/>
            <rFont val="ＭＳ Ｐゴシック"/>
            <family val="3"/>
            <charset val="128"/>
          </rPr>
          <t>Tatsu:</t>
        </r>
        <r>
          <rPr>
            <sz val="9"/>
            <color indexed="81"/>
            <rFont val="ＭＳ Ｐゴシック"/>
            <family val="3"/>
            <charset val="128"/>
          </rPr>
          <t xml:space="preserve">
for extrapolation</t>
        </r>
      </text>
    </comment>
    <comment ref="P30" authorId="0" shapeId="0">
      <text>
        <r>
          <rPr>
            <b/>
            <sz val="9"/>
            <color indexed="81"/>
            <rFont val="ＭＳ Ｐゴシック"/>
            <family val="3"/>
            <charset val="128"/>
          </rPr>
          <t>Tatsu:</t>
        </r>
        <r>
          <rPr>
            <sz val="9"/>
            <color indexed="81"/>
            <rFont val="ＭＳ Ｐゴシック"/>
            <family val="3"/>
            <charset val="128"/>
          </rPr>
          <t xml:space="preserve">
Contribution from 511 keV photon is included</t>
        </r>
      </text>
    </comment>
    <comment ref="S31" authorId="0" shapeId="0">
      <text>
        <r>
          <rPr>
            <b/>
            <sz val="9"/>
            <color indexed="81"/>
            <rFont val="ＭＳ Ｐゴシック"/>
            <family val="3"/>
            <charset val="128"/>
          </rPr>
          <t>Tatsu:</t>
        </r>
        <r>
          <rPr>
            <sz val="9"/>
            <color indexed="81"/>
            <rFont val="ＭＳ Ｐゴシック"/>
            <family val="3"/>
            <charset val="128"/>
          </rPr>
          <t xml:space="preserve">
for extrapolation</t>
        </r>
      </text>
    </comment>
    <comment ref="A38" authorId="0" shapeId="0">
      <text>
        <r>
          <rPr>
            <b/>
            <sz val="9"/>
            <color indexed="81"/>
            <rFont val="ＭＳ Ｐゴシック"/>
            <family val="3"/>
            <charset val="128"/>
          </rPr>
          <t>Tatsu:</t>
        </r>
        <r>
          <rPr>
            <sz val="9"/>
            <color indexed="81"/>
            <rFont val="ＭＳ Ｐゴシック"/>
            <family val="3"/>
            <charset val="128"/>
          </rPr>
          <t xml:space="preserve">
need not correct</t>
        </r>
      </text>
    </comment>
    <comment ref="A55" authorId="0" shapeId="0">
      <text>
        <r>
          <rPr>
            <b/>
            <sz val="9"/>
            <color indexed="81"/>
            <rFont val="ＭＳ Ｐゴシック"/>
            <family val="3"/>
            <charset val="128"/>
          </rPr>
          <t>Tatsu:</t>
        </r>
        <r>
          <rPr>
            <sz val="9"/>
            <color indexed="81"/>
            <rFont val="ＭＳ Ｐゴシック"/>
            <family val="3"/>
            <charset val="128"/>
          </rPr>
          <t xml:space="preserve">
need not correct</t>
        </r>
      </text>
    </comment>
    <comment ref="F95" authorId="0" shapeId="0">
      <text>
        <r>
          <rPr>
            <b/>
            <sz val="9"/>
            <color indexed="81"/>
            <rFont val="ＭＳ Ｐゴシック"/>
            <family val="3"/>
            <charset val="128"/>
          </rPr>
          <t>Tatsu:</t>
        </r>
        <r>
          <rPr>
            <sz val="9"/>
            <color indexed="81"/>
            <rFont val="ＭＳ Ｐゴシック"/>
            <family val="3"/>
            <charset val="128"/>
          </rPr>
          <t xml:space="preserve">
Ewid for 0.566 MeV energy bin</t>
        </r>
      </text>
    </comment>
    <comment ref="A123" authorId="0" shapeId="0">
      <text>
        <r>
          <rPr>
            <b/>
            <sz val="9"/>
            <color indexed="81"/>
            <rFont val="ＭＳ Ｐゴシック"/>
            <family val="3"/>
            <charset val="128"/>
          </rPr>
          <t>Tatsu:</t>
        </r>
        <r>
          <rPr>
            <sz val="9"/>
            <color indexed="81"/>
            <rFont val="ＭＳ Ｐゴシック"/>
            <family val="3"/>
            <charset val="128"/>
          </rPr>
          <t xml:space="preserve">
need not correct</t>
        </r>
      </text>
    </comment>
    <comment ref="A140" authorId="0" shapeId="0">
      <text>
        <r>
          <rPr>
            <b/>
            <sz val="9"/>
            <color indexed="81"/>
            <rFont val="ＭＳ Ｐゴシック"/>
            <family val="3"/>
            <charset val="128"/>
          </rPr>
          <t>Tatsu:</t>
        </r>
        <r>
          <rPr>
            <sz val="9"/>
            <color indexed="81"/>
            <rFont val="ＭＳ Ｐゴシック"/>
            <family val="3"/>
            <charset val="128"/>
          </rPr>
          <t xml:space="preserve">
need not correct</t>
        </r>
      </text>
    </comment>
    <comment ref="A157" authorId="0" shapeId="0">
      <text>
        <r>
          <rPr>
            <b/>
            <sz val="9"/>
            <color indexed="81"/>
            <rFont val="ＭＳ Ｐゴシック"/>
            <family val="3"/>
            <charset val="128"/>
          </rPr>
          <t>Tatsu:</t>
        </r>
        <r>
          <rPr>
            <sz val="9"/>
            <color indexed="81"/>
            <rFont val="ＭＳ Ｐゴシック"/>
            <family val="3"/>
            <charset val="128"/>
          </rPr>
          <t xml:space="preserve">
need not correct</t>
        </r>
      </text>
    </comment>
    <comment ref="A174" authorId="0" shapeId="0">
      <text>
        <r>
          <rPr>
            <b/>
            <sz val="9"/>
            <color indexed="81"/>
            <rFont val="ＭＳ Ｐゴシック"/>
            <family val="3"/>
            <charset val="128"/>
          </rPr>
          <t>Tatsu:</t>
        </r>
        <r>
          <rPr>
            <sz val="9"/>
            <color indexed="81"/>
            <rFont val="ＭＳ Ｐゴシック"/>
            <family val="3"/>
            <charset val="128"/>
          </rPr>
          <t xml:space="preserve">
need not correct</t>
        </r>
      </text>
    </comment>
    <comment ref="A191" authorId="0" shapeId="0">
      <text>
        <r>
          <rPr>
            <b/>
            <sz val="9"/>
            <color indexed="81"/>
            <rFont val="ＭＳ Ｐゴシック"/>
            <family val="3"/>
            <charset val="128"/>
          </rPr>
          <t>Tatsu:</t>
        </r>
        <r>
          <rPr>
            <sz val="9"/>
            <color indexed="81"/>
            <rFont val="ＭＳ Ｐゴシック"/>
            <family val="3"/>
            <charset val="128"/>
          </rPr>
          <t xml:space="preserve">
need not correct</t>
        </r>
      </text>
    </comment>
    <comment ref="A208" authorId="0" shapeId="0">
      <text>
        <r>
          <rPr>
            <b/>
            <sz val="9"/>
            <color indexed="81"/>
            <rFont val="ＭＳ Ｐゴシック"/>
            <family val="3"/>
            <charset val="128"/>
          </rPr>
          <t>Tatsu:</t>
        </r>
        <r>
          <rPr>
            <sz val="9"/>
            <color indexed="81"/>
            <rFont val="ＭＳ Ｐゴシック"/>
            <family val="3"/>
            <charset val="128"/>
          </rPr>
          <t xml:space="preserve">
need not correct</t>
        </r>
      </text>
    </comment>
  </commentList>
</comments>
</file>

<file path=xl/comments5.xml><?xml version="1.0" encoding="utf-8"?>
<comments xmlns="http://schemas.openxmlformats.org/spreadsheetml/2006/main">
  <authors>
    <author>Tatsu</author>
  </authors>
  <commentList>
    <comment ref="N4" authorId="0" shapeId="0">
      <text>
        <r>
          <rPr>
            <b/>
            <sz val="9"/>
            <color indexed="81"/>
            <rFont val="ＭＳ Ｐゴシック"/>
            <family val="3"/>
            <charset val="128"/>
          </rPr>
          <t>Tatsu:</t>
        </r>
        <r>
          <rPr>
            <sz val="9"/>
            <color indexed="81"/>
            <rFont val="ＭＳ Ｐゴシック"/>
            <family val="3"/>
            <charset val="128"/>
          </rPr>
          <t xml:space="preserve">
for extrapolation</t>
        </r>
      </text>
    </comment>
    <comment ref="N31" authorId="0" shapeId="0">
      <text>
        <r>
          <rPr>
            <b/>
            <sz val="9"/>
            <color indexed="81"/>
            <rFont val="ＭＳ Ｐゴシック"/>
            <family val="3"/>
            <charset val="128"/>
          </rPr>
          <t>Tatsu:</t>
        </r>
        <r>
          <rPr>
            <sz val="9"/>
            <color indexed="81"/>
            <rFont val="ＭＳ Ｐゴシック"/>
            <family val="3"/>
            <charset val="128"/>
          </rPr>
          <t xml:space="preserve">
for extrapolation</t>
        </r>
      </text>
    </comment>
  </commentList>
</comments>
</file>

<file path=xl/comments6.xml><?xml version="1.0" encoding="utf-8"?>
<comments xmlns="http://schemas.openxmlformats.org/spreadsheetml/2006/main">
  <authors>
    <author>Tatsu</author>
  </authors>
  <commentList>
    <comment ref="N4" authorId="0" shapeId="0">
      <text>
        <r>
          <rPr>
            <b/>
            <sz val="9"/>
            <color indexed="81"/>
            <rFont val="ＭＳ Ｐゴシック"/>
            <family val="3"/>
            <charset val="128"/>
          </rPr>
          <t>Tatsu:</t>
        </r>
        <r>
          <rPr>
            <sz val="9"/>
            <color indexed="81"/>
            <rFont val="ＭＳ Ｐゴシック"/>
            <family val="3"/>
            <charset val="128"/>
          </rPr>
          <t xml:space="preserve">
for extrapolation</t>
        </r>
      </text>
    </comment>
    <comment ref="N31" authorId="0" shapeId="0">
      <text>
        <r>
          <rPr>
            <b/>
            <sz val="9"/>
            <color indexed="81"/>
            <rFont val="ＭＳ Ｐゴシック"/>
            <family val="3"/>
            <charset val="128"/>
          </rPr>
          <t>Tatsu:</t>
        </r>
        <r>
          <rPr>
            <sz val="9"/>
            <color indexed="81"/>
            <rFont val="ＭＳ Ｐゴシック"/>
            <family val="3"/>
            <charset val="128"/>
          </rPr>
          <t xml:space="preserve">
for extrapolation</t>
        </r>
      </text>
    </comment>
  </commentList>
</comments>
</file>

<file path=xl/comments7.xml><?xml version="1.0" encoding="utf-8"?>
<comments xmlns="http://schemas.openxmlformats.org/spreadsheetml/2006/main">
  <authors>
    <author>Tatsu</author>
  </authors>
  <commentList>
    <comment ref="F1" authorId="0" shapeId="0">
      <text>
        <r>
          <rPr>
            <b/>
            <sz val="13"/>
            <color indexed="81"/>
            <rFont val="ＭＳ Ｐゴシック"/>
            <family val="3"/>
            <charset val="128"/>
          </rPr>
          <t>Tatsu:</t>
        </r>
        <r>
          <rPr>
            <sz val="13"/>
            <color indexed="81"/>
            <rFont val="ＭＳ Ｐゴシック"/>
            <family val="3"/>
            <charset val="128"/>
          </rPr>
          <t xml:space="preserve">
4 data points used for interpolation</t>
        </r>
      </text>
    </comment>
    <comment ref="J1" authorId="0" shapeId="0">
      <text>
        <r>
          <rPr>
            <b/>
            <sz val="13"/>
            <color indexed="81"/>
            <rFont val="ＭＳ Ｐゴシック"/>
            <family val="3"/>
            <charset val="128"/>
          </rPr>
          <t>Tatsu:</t>
        </r>
        <r>
          <rPr>
            <sz val="13"/>
            <color indexed="81"/>
            <rFont val="ＭＳ Ｐゴシック"/>
            <family val="3"/>
            <charset val="128"/>
          </rPr>
          <t xml:space="preserve">
interpolated by longitude</t>
        </r>
      </text>
    </comment>
  </commentList>
</comments>
</file>

<file path=xl/comments8.xml><?xml version="1.0" encoding="utf-8"?>
<comments xmlns="http://schemas.openxmlformats.org/spreadsheetml/2006/main">
  <authors>
    <author>Tatsu</author>
  </authors>
  <commentList>
    <comment ref="E1" authorId="0" shapeId="0">
      <text>
        <r>
          <rPr>
            <b/>
            <sz val="13"/>
            <color indexed="81"/>
            <rFont val="ＭＳ Ｐゴシック"/>
            <family val="3"/>
            <charset val="128"/>
          </rPr>
          <t>Warning Level:</t>
        </r>
        <r>
          <rPr>
            <sz val="13"/>
            <color indexed="81"/>
            <rFont val="ＭＳ Ｐゴシック"/>
            <family val="3"/>
            <charset val="128"/>
          </rPr>
          <t xml:space="preserve">
1: Normal Data
2: suspected ground level event
3: No NM data, use Sun spot data
4: No NM and Sun spot data
5: No such date</t>
        </r>
      </text>
    </comment>
  </commentList>
</comments>
</file>

<file path=xl/sharedStrings.xml><?xml version="1.0" encoding="utf-8"?>
<sst xmlns="http://schemas.openxmlformats.org/spreadsheetml/2006/main" count="1379" uniqueCount="616">
  <si>
    <r>
      <t>g</t>
    </r>
    <r>
      <rPr>
        <i/>
        <vertAlign val="subscript"/>
        <sz val="12"/>
        <rFont val="Times New Roman"/>
        <family val="1"/>
      </rPr>
      <t>i</t>
    </r>
    <phoneticPr fontId="1"/>
  </si>
  <si>
    <r>
      <t>a</t>
    </r>
    <r>
      <rPr>
        <i/>
        <sz val="12"/>
        <rFont val="Times New Roman"/>
        <family val="1"/>
      </rPr>
      <t>g</t>
    </r>
    <r>
      <rPr>
        <i/>
        <vertAlign val="subscript"/>
        <sz val="12"/>
        <rFont val="Times New Roman"/>
        <family val="1"/>
      </rPr>
      <t>i</t>
    </r>
    <r>
      <rPr>
        <vertAlign val="subscript"/>
        <sz val="12"/>
        <rFont val="Times New Roman"/>
        <family val="1"/>
      </rPr>
      <t>1</t>
    </r>
    <phoneticPr fontId="1"/>
  </si>
  <si>
    <r>
      <t>b</t>
    </r>
    <r>
      <rPr>
        <i/>
        <sz val="12"/>
        <rFont val="Times New Roman"/>
        <family val="1"/>
      </rPr>
      <t>g</t>
    </r>
    <r>
      <rPr>
        <i/>
        <vertAlign val="subscript"/>
        <sz val="12"/>
        <rFont val="Times New Roman"/>
        <family val="1"/>
      </rPr>
      <t>i</t>
    </r>
    <r>
      <rPr>
        <vertAlign val="subscript"/>
        <sz val="12"/>
        <rFont val="Times New Roman"/>
        <family val="1"/>
      </rPr>
      <t>2</t>
    </r>
    <phoneticPr fontId="1"/>
  </si>
  <si>
    <t>Eq. (12)</t>
    <phoneticPr fontId="1"/>
  </si>
  <si>
    <t>Eq. (13)</t>
    <phoneticPr fontId="1"/>
  </si>
  <si>
    <r>
      <t xml:space="preserve">unit of </t>
    </r>
    <r>
      <rPr>
        <i/>
        <sz val="12"/>
        <rFont val="Times New Roman"/>
        <family val="1"/>
      </rPr>
      <t>g</t>
    </r>
    <r>
      <rPr>
        <i/>
        <vertAlign val="subscript"/>
        <sz val="12"/>
        <rFont val="Times New Roman"/>
        <family val="1"/>
      </rPr>
      <t>i</t>
    </r>
    <phoneticPr fontId="1"/>
  </si>
  <si>
    <r>
      <t>h</t>
    </r>
    <r>
      <rPr>
        <i/>
        <vertAlign val="subscript"/>
        <sz val="12"/>
        <rFont val="Times New Roman"/>
        <family val="1"/>
      </rPr>
      <t>i</t>
    </r>
    <r>
      <rPr>
        <vertAlign val="subscript"/>
        <sz val="12"/>
        <rFont val="Times New Roman"/>
        <family val="1"/>
      </rPr>
      <t>1</t>
    </r>
    <phoneticPr fontId="1"/>
  </si>
  <si>
    <r>
      <t>h</t>
    </r>
    <r>
      <rPr>
        <i/>
        <vertAlign val="subscript"/>
        <sz val="12"/>
        <rFont val="Times New Roman"/>
        <family val="1"/>
      </rPr>
      <t>i</t>
    </r>
    <r>
      <rPr>
        <vertAlign val="subscript"/>
        <sz val="12"/>
        <rFont val="Times New Roman"/>
        <family val="1"/>
      </rPr>
      <t>2</t>
    </r>
    <phoneticPr fontId="1"/>
  </si>
  <si>
    <r>
      <t>h</t>
    </r>
    <r>
      <rPr>
        <i/>
        <vertAlign val="subscript"/>
        <sz val="12"/>
        <rFont val="Times New Roman"/>
        <family val="1"/>
      </rPr>
      <t>i</t>
    </r>
    <r>
      <rPr>
        <vertAlign val="subscript"/>
        <sz val="12"/>
        <rFont val="Times New Roman"/>
        <family val="1"/>
      </rPr>
      <t>3</t>
    </r>
    <phoneticPr fontId="1"/>
  </si>
  <si>
    <r>
      <t>h</t>
    </r>
    <r>
      <rPr>
        <i/>
        <vertAlign val="subscript"/>
        <sz val="12"/>
        <rFont val="Times New Roman"/>
        <family val="1"/>
      </rPr>
      <t>i</t>
    </r>
    <r>
      <rPr>
        <vertAlign val="subscript"/>
        <sz val="12"/>
        <rFont val="Times New Roman"/>
        <family val="1"/>
      </rPr>
      <t>4</t>
    </r>
    <phoneticPr fontId="1"/>
  </si>
  <si>
    <r>
      <t>h</t>
    </r>
    <r>
      <rPr>
        <i/>
        <vertAlign val="subscript"/>
        <sz val="12"/>
        <rFont val="Times New Roman"/>
        <family val="1"/>
      </rPr>
      <t>i</t>
    </r>
    <r>
      <rPr>
        <vertAlign val="subscript"/>
        <sz val="12"/>
        <rFont val="Times New Roman"/>
        <family val="1"/>
      </rPr>
      <t>5</t>
    </r>
    <phoneticPr fontId="1"/>
  </si>
  <si>
    <t>E_thermal</t>
    <phoneticPr fontId="1"/>
  </si>
  <si>
    <t>a1</t>
    <phoneticPr fontId="1"/>
  </si>
  <si>
    <t>a2</t>
    <phoneticPr fontId="1"/>
  </si>
  <si>
    <t>a3</t>
    <phoneticPr fontId="1"/>
  </si>
  <si>
    <t>a4</t>
    <phoneticPr fontId="1"/>
  </si>
  <si>
    <r>
      <t>F</t>
    </r>
    <r>
      <rPr>
        <vertAlign val="subscript"/>
        <sz val="11"/>
        <rFont val="ＭＳ Ｐゴシック"/>
        <family val="3"/>
        <charset val="128"/>
      </rPr>
      <t>L</t>
    </r>
    <phoneticPr fontId="1"/>
  </si>
  <si>
    <t>a5</t>
    <phoneticPr fontId="1"/>
  </si>
  <si>
    <t>a6</t>
    <phoneticPr fontId="1"/>
  </si>
  <si>
    <t>a7</t>
    <phoneticPr fontId="1"/>
  </si>
  <si>
    <t>a8</t>
    <phoneticPr fontId="1"/>
  </si>
  <si>
    <t>a9</t>
    <phoneticPr fontId="1"/>
  </si>
  <si>
    <t>a10</t>
    <phoneticPr fontId="1"/>
  </si>
  <si>
    <t>a11</t>
    <phoneticPr fontId="1"/>
  </si>
  <si>
    <t>a12</t>
    <phoneticPr fontId="1"/>
  </si>
  <si>
    <t>c4</t>
    <phoneticPr fontId="1"/>
  </si>
  <si>
    <t>c12</t>
    <phoneticPr fontId="1"/>
  </si>
  <si>
    <t>g1</t>
    <phoneticPr fontId="1"/>
  </si>
  <si>
    <t>g2</t>
    <phoneticPr fontId="1"/>
  </si>
  <si>
    <t>g3</t>
    <phoneticPr fontId="1"/>
  </si>
  <si>
    <t>g4</t>
    <phoneticPr fontId="1"/>
  </si>
  <si>
    <t>g5</t>
    <phoneticPr fontId="1"/>
  </si>
  <si>
    <t>g6</t>
    <phoneticPr fontId="1"/>
  </si>
  <si>
    <t>Energy (MeV)</t>
    <phoneticPr fontId="1"/>
  </si>
  <si>
    <t>m - Airbus340</t>
    <phoneticPr fontId="1"/>
  </si>
  <si>
    <r>
      <t>g</t>
    </r>
    <r>
      <rPr>
        <vertAlign val="subscript"/>
        <sz val="12"/>
        <rFont val="Times New Roman"/>
        <family val="1"/>
      </rPr>
      <t>1</t>
    </r>
    <phoneticPr fontId="1"/>
  </si>
  <si>
    <r>
      <t>g</t>
    </r>
    <r>
      <rPr>
        <vertAlign val="subscript"/>
        <sz val="12"/>
        <rFont val="Times New Roman"/>
        <family val="1"/>
      </rPr>
      <t>2</t>
    </r>
    <phoneticPr fontId="1"/>
  </si>
  <si>
    <r>
      <t>g</t>
    </r>
    <r>
      <rPr>
        <vertAlign val="subscript"/>
        <sz val="12"/>
        <rFont val="Times New Roman"/>
        <family val="1"/>
      </rPr>
      <t>3</t>
    </r>
    <r>
      <rPr>
        <sz val="12"/>
        <rFont val="Times New Roman"/>
        <family val="1"/>
      </rPr>
      <t>(MeV)</t>
    </r>
    <phoneticPr fontId="1"/>
  </si>
  <si>
    <r>
      <t>g</t>
    </r>
    <r>
      <rPr>
        <vertAlign val="subscript"/>
        <sz val="12"/>
        <rFont val="Times New Roman"/>
        <family val="1"/>
      </rPr>
      <t>4</t>
    </r>
    <phoneticPr fontId="1"/>
  </si>
  <si>
    <r>
      <t>g</t>
    </r>
    <r>
      <rPr>
        <vertAlign val="subscript"/>
        <sz val="12"/>
        <rFont val="Times New Roman"/>
        <family val="1"/>
      </rPr>
      <t>5</t>
    </r>
    <r>
      <rPr>
        <sz val="12"/>
        <rFont val="Times New Roman"/>
        <family val="1"/>
      </rPr>
      <t>(MeV)</t>
    </r>
    <phoneticPr fontId="1"/>
  </si>
  <si>
    <r>
      <t>g</t>
    </r>
    <r>
      <rPr>
        <vertAlign val="subscript"/>
        <sz val="12"/>
        <rFont val="Times New Roman"/>
        <family val="1"/>
      </rPr>
      <t>5</t>
    </r>
    <r>
      <rPr>
        <sz val="12"/>
        <rFont val="Times New Roman"/>
        <family val="1"/>
      </rPr>
      <t>(MeV)</t>
    </r>
    <phoneticPr fontId="1"/>
  </si>
  <si>
    <r>
      <t>g</t>
    </r>
    <r>
      <rPr>
        <vertAlign val="subscript"/>
        <sz val="12"/>
        <rFont val="Times New Roman"/>
        <family val="1"/>
      </rPr>
      <t>6</t>
    </r>
    <r>
      <rPr>
        <sz val="12"/>
        <rFont val="Times New Roman"/>
        <family val="1"/>
      </rPr>
      <t>(lethargy</t>
    </r>
    <r>
      <rPr>
        <vertAlign val="superscript"/>
        <sz val="12"/>
        <rFont val="Times New Roman"/>
        <family val="1"/>
      </rPr>
      <t>-1</t>
    </r>
    <r>
      <rPr>
        <sz val="12"/>
        <rFont val="Times New Roman"/>
        <family val="1"/>
      </rPr>
      <t>)</t>
    </r>
    <phoneticPr fontId="1"/>
  </si>
  <si>
    <t>Ground</t>
    <phoneticPr fontId="1"/>
  </si>
  <si>
    <t>Cabin-Location</t>
    <phoneticPr fontId="1"/>
  </si>
  <si>
    <t>Pilot-Location</t>
    <phoneticPr fontId="1"/>
  </si>
  <si>
    <t>Local Effect Parameter</t>
    <phoneticPr fontId="1"/>
  </si>
  <si>
    <t>Altitude (g/cm2)</t>
    <phoneticPr fontId="1"/>
  </si>
  <si>
    <r>
      <t>(g/cm</t>
    </r>
    <r>
      <rPr>
        <vertAlign val="superscript"/>
        <sz val="11"/>
        <rFont val="ＭＳ Ｐゴシック"/>
        <family val="3"/>
        <charset val="128"/>
      </rPr>
      <t>2</t>
    </r>
    <r>
      <rPr>
        <sz val="11"/>
        <rFont val="ＭＳ Ｐゴシック"/>
        <family val="3"/>
        <charset val="128"/>
      </rPr>
      <t>)</t>
    </r>
    <phoneticPr fontId="1"/>
  </si>
  <si>
    <t>(km)</t>
    <phoneticPr fontId="1"/>
  </si>
  <si>
    <t>(ft)</t>
    <phoneticPr fontId="1"/>
  </si>
  <si>
    <r>
      <t>W</t>
    </r>
    <r>
      <rPr>
        <sz val="11"/>
        <rFont val="ＭＳ Ｐゴシック"/>
        <family val="3"/>
        <charset val="128"/>
      </rPr>
      <t>ater Frac.</t>
    </r>
    <phoneticPr fontId="1"/>
  </si>
  <si>
    <t>(mSv/year)</t>
    <phoneticPr fontId="1"/>
  </si>
  <si>
    <t>Mass(100ton)</t>
    <phoneticPr fontId="1"/>
  </si>
  <si>
    <t>Configuration</t>
    <phoneticPr fontId="1"/>
  </si>
  <si>
    <t>Date</t>
    <phoneticPr fontId="1"/>
  </si>
  <si>
    <t>Version</t>
    <phoneticPr fontId="1"/>
  </si>
  <si>
    <t>Cut-off Rigidity(GV)</t>
    <phoneticPr fontId="1"/>
  </si>
  <si>
    <t>Cut-off Rigidity(GV)</t>
    <phoneticPr fontId="1"/>
  </si>
  <si>
    <t>Energy (MeV)</t>
    <phoneticPr fontId="1"/>
  </si>
  <si>
    <t>A</t>
    <phoneticPr fontId="1"/>
  </si>
  <si>
    <t>Z</t>
    <phoneticPr fontId="1"/>
  </si>
  <si>
    <t>Em (MeV)</t>
    <phoneticPr fontId="1"/>
  </si>
  <si>
    <t>b1</t>
    <phoneticPr fontId="1"/>
  </si>
  <si>
    <t>b2</t>
    <phoneticPr fontId="1"/>
  </si>
  <si>
    <t>b3</t>
    <phoneticPr fontId="1"/>
  </si>
  <si>
    <t>b4</t>
    <phoneticPr fontId="1"/>
  </si>
  <si>
    <t>Total(/cm2/s/MeV)</t>
    <phoneticPr fontId="1"/>
  </si>
  <si>
    <t>beta</t>
    <phoneticPr fontId="1"/>
  </si>
  <si>
    <t>Em(MeV)</t>
    <phoneticPr fontId="1"/>
  </si>
  <si>
    <t>(GV)</t>
    <phoneticPr fontId="1"/>
  </si>
  <si>
    <t>Lat. (deg)</t>
    <phoneticPr fontId="1"/>
  </si>
  <si>
    <t>Year</t>
    <phoneticPr fontId="1"/>
  </si>
  <si>
    <t>Month</t>
    <phoneticPr fontId="1"/>
  </si>
  <si>
    <t>Local Correction</t>
    <phoneticPr fontId="1"/>
  </si>
  <si>
    <t>None</t>
    <phoneticPr fontId="1"/>
  </si>
  <si>
    <r>
      <t>(g/cm</t>
    </r>
    <r>
      <rPr>
        <vertAlign val="superscript"/>
        <sz val="11"/>
        <rFont val="ＭＳ Ｐゴシック"/>
        <family val="3"/>
        <charset val="128"/>
      </rPr>
      <t>2</t>
    </r>
    <r>
      <rPr>
        <sz val="11"/>
        <rFont val="ＭＳ Ｐゴシック"/>
        <family val="3"/>
        <charset val="128"/>
      </rPr>
      <t>)</t>
    </r>
    <phoneticPr fontId="1"/>
  </si>
  <si>
    <t>No meaning</t>
    <phoneticPr fontId="1"/>
  </si>
  <si>
    <r>
      <t>(</t>
    </r>
    <r>
      <rPr>
        <sz val="11"/>
        <rFont val="ＭＳ Ｐゴシック"/>
        <family val="3"/>
        <charset val="128"/>
      </rPr>
      <t>/cm2/s/(MeV/n))</t>
    </r>
    <phoneticPr fontId="1"/>
  </si>
  <si>
    <r>
      <t>(</t>
    </r>
    <r>
      <rPr>
        <sz val="11"/>
        <rFont val="ＭＳ Ｐゴシック"/>
        <family val="3"/>
        <charset val="128"/>
      </rPr>
      <t>cm2/s/lethargy)</t>
    </r>
    <phoneticPr fontId="1"/>
  </si>
  <si>
    <t>(nSv/h)</t>
    <phoneticPr fontId="1"/>
  </si>
  <si>
    <t>Phi_B</t>
    <phoneticPr fontId="1"/>
  </si>
  <si>
    <t>Phi_T</t>
    <phoneticPr fontId="1"/>
  </si>
  <si>
    <t>Flux(/cm2/s/MeV)</t>
    <phoneticPr fontId="1"/>
  </si>
  <si>
    <t>Emid(MeV)</t>
  </si>
  <si>
    <t>Ewid(MeV)</t>
  </si>
  <si>
    <t>neutro</t>
  </si>
  <si>
    <t>proton</t>
  </si>
  <si>
    <t>he---4</t>
  </si>
  <si>
    <t>muplus</t>
  </si>
  <si>
    <t>mumins</t>
  </si>
  <si>
    <t>electr</t>
  </si>
  <si>
    <t>positr</t>
  </si>
  <si>
    <t>photon</t>
  </si>
  <si>
    <t>Eff Dose (pSv/s)</t>
    <phoneticPr fontId="1"/>
  </si>
  <si>
    <t>Eff Dose(pSv/s)</t>
    <phoneticPr fontId="1"/>
  </si>
  <si>
    <t>Long. (deg)</t>
    <phoneticPr fontId="1"/>
  </si>
  <si>
    <t>longitude</t>
    <phoneticPr fontId="1"/>
  </si>
  <si>
    <t>deg</t>
    <phoneticPr fontId="1"/>
  </si>
  <si>
    <t>latitude</t>
    <phoneticPr fontId="1"/>
  </si>
  <si>
    <t>COR</t>
    <phoneticPr fontId="1"/>
  </si>
  <si>
    <t>GV</t>
    <phoneticPr fontId="1"/>
  </si>
  <si>
    <t>deg. bin</t>
    <phoneticPr fontId="1"/>
  </si>
  <si>
    <t>Japanese</t>
    <phoneticPr fontId="1"/>
  </si>
  <si>
    <t>English</t>
    <phoneticPr fontId="1"/>
  </si>
  <si>
    <t>地表面</t>
    <rPh sb="0" eb="3">
      <t>チヒョウメン</t>
    </rPh>
    <phoneticPr fontId="1"/>
  </si>
  <si>
    <t>水分含有率</t>
    <rPh sb="0" eb="2">
      <t>スイブン</t>
    </rPh>
    <rPh sb="2" eb="5">
      <t>ガンユウリツ</t>
    </rPh>
    <phoneticPr fontId="1"/>
  </si>
  <si>
    <t>航空機重量(100ton)</t>
    <rPh sb="0" eb="3">
      <t>コウクウキ</t>
    </rPh>
    <rPh sb="3" eb="5">
      <t>ジュウリョウ</t>
    </rPh>
    <phoneticPr fontId="1"/>
  </si>
  <si>
    <t>入力不要</t>
    <rPh sb="0" eb="2">
      <t>ニュウリョク</t>
    </rPh>
    <rPh sb="2" eb="4">
      <t>フヨウ</t>
    </rPh>
    <phoneticPr fontId="1"/>
  </si>
  <si>
    <t>年</t>
    <rPh sb="0" eb="1">
      <t>ネン</t>
    </rPh>
    <phoneticPr fontId="1"/>
  </si>
  <si>
    <t>月</t>
    <rPh sb="0" eb="1">
      <t>ツキ</t>
    </rPh>
    <phoneticPr fontId="1"/>
  </si>
  <si>
    <t>緯度 (北緯°)</t>
    <rPh sb="0" eb="2">
      <t>イド</t>
    </rPh>
    <rPh sb="4" eb="6">
      <t>ホクイ</t>
    </rPh>
    <phoneticPr fontId="1"/>
  </si>
  <si>
    <t>経度 (東経°)</t>
    <rPh sb="0" eb="2">
      <t>ケイド</t>
    </rPh>
    <rPh sb="4" eb="6">
      <t>トウケイ</t>
    </rPh>
    <phoneticPr fontId="1"/>
  </si>
  <si>
    <t>Input conditions in the white columns</t>
    <phoneticPr fontId="1"/>
  </si>
  <si>
    <t>白色のセルに条件を入力して下さい</t>
    <rPh sb="0" eb="2">
      <t>シロイロ</t>
    </rPh>
    <rPh sb="6" eb="8">
      <t>ジョウケン</t>
    </rPh>
    <rPh sb="9" eb="11">
      <t>ニュウリョク</t>
    </rPh>
    <rPh sb="13" eb="14">
      <t>クダ</t>
    </rPh>
    <phoneticPr fontId="1"/>
  </si>
  <si>
    <t>周辺環境</t>
    <rPh sb="0" eb="2">
      <t>シュウヘン</t>
    </rPh>
    <rPh sb="2" eb="4">
      <t>カンキョウ</t>
    </rPh>
    <phoneticPr fontId="1"/>
  </si>
  <si>
    <t>Surrounding Environment</t>
    <phoneticPr fontId="1"/>
  </si>
  <si>
    <t>周辺環境パラメータ</t>
    <rPh sb="0" eb="2">
      <t>シュウヘン</t>
    </rPh>
    <rPh sb="2" eb="4">
      <t>カンキョウ</t>
    </rPh>
    <phoneticPr fontId="1"/>
  </si>
  <si>
    <t>Local Effect Parameter</t>
    <phoneticPr fontId="1"/>
  </si>
  <si>
    <t>出力フラックス単位</t>
    <rPh sb="0" eb="2">
      <t>シュツリョク</t>
    </rPh>
    <rPh sb="7" eb="9">
      <t>タンイ</t>
    </rPh>
    <phoneticPr fontId="1"/>
  </si>
  <si>
    <t>出力線量単位</t>
    <rPh sb="0" eb="2">
      <t>シュツリョク</t>
    </rPh>
    <rPh sb="2" eb="4">
      <t>センリョウ</t>
    </rPh>
    <rPh sb="4" eb="6">
      <t>タンイ</t>
    </rPh>
    <phoneticPr fontId="1"/>
  </si>
  <si>
    <t>Output flux unit</t>
    <phoneticPr fontId="1"/>
  </si>
  <si>
    <t>Output dose unit</t>
    <phoneticPr fontId="1"/>
  </si>
  <si>
    <t>Check input condition</t>
    <phoneticPr fontId="1"/>
  </si>
  <si>
    <t>入力条件確認</t>
    <rPh sb="0" eb="2">
      <t>ニュウリョク</t>
    </rPh>
    <rPh sb="2" eb="4">
      <t>ジョウケン</t>
    </rPh>
    <rPh sb="4" eb="6">
      <t>カクニン</t>
    </rPh>
    <phoneticPr fontId="1"/>
  </si>
  <si>
    <t>地磁気強度</t>
    <rPh sb="0" eb="3">
      <t>チジキ</t>
    </rPh>
    <rPh sb="3" eb="5">
      <t>キョウド</t>
    </rPh>
    <phoneticPr fontId="1"/>
  </si>
  <si>
    <t>合計線量</t>
    <rPh sb="0" eb="2">
      <t>ゴウケイ</t>
    </rPh>
    <rPh sb="2" eb="4">
      <t>センリョウ</t>
    </rPh>
    <phoneticPr fontId="1"/>
  </si>
  <si>
    <t>Total</t>
    <phoneticPr fontId="1"/>
  </si>
  <si>
    <t>中性子</t>
    <rPh sb="0" eb="3">
      <t>チュウセイシ</t>
    </rPh>
    <phoneticPr fontId="1"/>
  </si>
  <si>
    <t>陽子</t>
    <rPh sb="0" eb="2">
      <t>ヨウシ</t>
    </rPh>
    <phoneticPr fontId="1"/>
  </si>
  <si>
    <r>
      <t>μ</t>
    </r>
    <r>
      <rPr>
        <vertAlign val="superscript"/>
        <sz val="11"/>
        <rFont val="ＭＳ Ｐゴシック"/>
        <family val="3"/>
        <charset val="128"/>
      </rPr>
      <t>+</t>
    </r>
    <r>
      <rPr>
        <sz val="11"/>
        <rFont val="ＭＳ Ｐゴシック"/>
        <family val="3"/>
        <charset val="128"/>
      </rPr>
      <t>粒子</t>
    </r>
    <rPh sb="2" eb="4">
      <t>リュウシ</t>
    </rPh>
    <phoneticPr fontId="1"/>
  </si>
  <si>
    <r>
      <t>μ</t>
    </r>
    <r>
      <rPr>
        <vertAlign val="superscript"/>
        <sz val="11"/>
        <rFont val="ＭＳ Ｐゴシック"/>
        <family val="3"/>
        <charset val="128"/>
      </rPr>
      <t>-</t>
    </r>
    <r>
      <rPr>
        <sz val="11"/>
        <rFont val="ＭＳ Ｐゴシック"/>
        <family val="3"/>
        <charset val="128"/>
      </rPr>
      <t>粒子</t>
    </r>
    <rPh sb="2" eb="4">
      <t>リュウシ</t>
    </rPh>
    <phoneticPr fontId="1"/>
  </si>
  <si>
    <t>電子</t>
    <rPh sb="0" eb="2">
      <t>デンシ</t>
    </rPh>
    <phoneticPr fontId="1"/>
  </si>
  <si>
    <t>陽電子</t>
    <rPh sb="0" eb="3">
      <t>ヨウデンシ</t>
    </rPh>
    <phoneticPr fontId="1"/>
  </si>
  <si>
    <t>光子</t>
    <rPh sb="0" eb="2">
      <t>コウシ</t>
    </rPh>
    <phoneticPr fontId="1"/>
  </si>
  <si>
    <t>Neutron</t>
    <phoneticPr fontId="1"/>
  </si>
  <si>
    <t>Proton</t>
    <phoneticPr fontId="1"/>
  </si>
  <si>
    <t>Positive muon</t>
    <phoneticPr fontId="1"/>
  </si>
  <si>
    <t>Negative muon</t>
    <phoneticPr fontId="1"/>
  </si>
  <si>
    <t>Electron</t>
    <phoneticPr fontId="1"/>
  </si>
  <si>
    <t>Positron</t>
    <phoneticPr fontId="1"/>
  </si>
  <si>
    <t>Photon</t>
    <phoneticPr fontId="1"/>
  </si>
  <si>
    <t>実効線量</t>
    <rPh sb="0" eb="2">
      <t>ジッコウ</t>
    </rPh>
    <rPh sb="2" eb="4">
      <t>センリョウ</t>
    </rPh>
    <phoneticPr fontId="1"/>
  </si>
  <si>
    <t>Effective dose</t>
    <phoneticPr fontId="1"/>
  </si>
  <si>
    <t>エネルギー(MeV/n)</t>
    <phoneticPr fontId="1"/>
  </si>
  <si>
    <t>Energy(MeV/n)</t>
    <phoneticPr fontId="1"/>
  </si>
  <si>
    <t>Excel-based Program for calculating Atmospheric Cosmic-ray Spectrum, Copyright© 2006, Japan Atomic Energy Agency</t>
  </si>
  <si>
    <t>developed by Tatsuhiko Sato, Japan Atomic Energy Agency, E-mail: nsed-expacs@jaea.go.jp</t>
  </si>
  <si>
    <t>Reference : T.Sato and K.Niita, "Analytical Functions to Predict Cosmic-Ray Neutron Spectra in the Atmosphere", Radiat. Res. 166, 544-555 (2006)</t>
  </si>
  <si>
    <t>Excel-based Program for calculating Atmospheric Cosmic-ray Spectrum, Copyright© 2006, 日本原子力研究開発機構</t>
    <rPh sb="86" eb="91">
      <t>ニホンゲンシリョク</t>
    </rPh>
    <rPh sb="91" eb="93">
      <t>ケンキュウ</t>
    </rPh>
    <rPh sb="93" eb="95">
      <t>カイハツ</t>
    </rPh>
    <rPh sb="95" eb="97">
      <t>キコウ</t>
    </rPh>
    <phoneticPr fontId="1"/>
  </si>
  <si>
    <t>参考文献： T.Sato and K.Niita, "Analytical Functions to Predict Cosmic-Ray Neutron Spectra in the Atmosphere", Radiat. Res. 166, 544-555 (2006)</t>
    <rPh sb="0" eb="2">
      <t>サンコウ</t>
    </rPh>
    <rPh sb="2" eb="4">
      <t>ブンケン</t>
    </rPh>
    <phoneticPr fontId="1"/>
  </si>
  <si>
    <t xml:space="preserve"> </t>
    <phoneticPr fontId="1"/>
  </si>
  <si>
    <t>Wrong value in specifying location or COR</t>
    <phoneticPr fontId="1"/>
  </si>
  <si>
    <t>Error Check</t>
    <phoneticPr fontId="1"/>
  </si>
  <si>
    <t>Wrong value in specifying local effect parameter</t>
    <phoneticPr fontId="1"/>
  </si>
  <si>
    <t>周辺環境パラメータの指定に誤りがあります</t>
    <rPh sb="0" eb="2">
      <t>シュウヘン</t>
    </rPh>
    <rPh sb="2" eb="4">
      <t>カンキョウ</t>
    </rPh>
    <rPh sb="10" eb="12">
      <t>シテイ</t>
    </rPh>
    <rPh sb="13" eb="14">
      <t>アヤマ</t>
    </rPh>
    <phoneticPr fontId="1"/>
  </si>
  <si>
    <t>Atmospheric depth</t>
    <phoneticPr fontId="1"/>
  </si>
  <si>
    <t>Altitude or Atmospheric depth</t>
    <phoneticPr fontId="1"/>
  </si>
  <si>
    <t>大気深度</t>
    <rPh sb="0" eb="2">
      <t>タイキ</t>
    </rPh>
    <rPh sb="2" eb="4">
      <t>シンド</t>
    </rPh>
    <phoneticPr fontId="1"/>
  </si>
  <si>
    <t>Open for Public</t>
    <phoneticPr fontId="1"/>
  </si>
  <si>
    <t>Install the function to calculate proton, He nucleus, muon, electron, positron and photon spectra</t>
    <phoneticPr fontId="1"/>
  </si>
  <si>
    <t>一般公開</t>
    <rPh sb="0" eb="2">
      <t>イッパン</t>
    </rPh>
    <rPh sb="2" eb="4">
      <t>コウカイ</t>
    </rPh>
    <phoneticPr fontId="1"/>
  </si>
  <si>
    <t>線量換算係数データを改訂</t>
    <rPh sb="0" eb="6">
      <t>センリョウカンザンケイスウ</t>
    </rPh>
    <rPh sb="10" eb="12">
      <t>カイテイ</t>
    </rPh>
    <phoneticPr fontId="1"/>
  </si>
  <si>
    <t>陽子・ヘリウム原子核・μ粒子・電子・陽電子・光子に対するスペクトル計算機能追加</t>
    <rPh sb="0" eb="2">
      <t>ヨウシ</t>
    </rPh>
    <rPh sb="7" eb="10">
      <t>ゲンシカク</t>
    </rPh>
    <rPh sb="12" eb="14">
      <t>リュウシ</t>
    </rPh>
    <rPh sb="15" eb="17">
      <t>デンシ</t>
    </rPh>
    <rPh sb="18" eb="21">
      <t>ヨウデンシ</t>
    </rPh>
    <rPh sb="22" eb="24">
      <t>コウシ</t>
    </rPh>
    <rPh sb="25" eb="26">
      <t>タイ</t>
    </rPh>
    <rPh sb="33" eb="35">
      <t>ケイサン</t>
    </rPh>
    <rPh sb="35" eb="37">
      <t>キノウ</t>
    </rPh>
    <rPh sb="37" eb="39">
      <t>ツイカ</t>
    </rPh>
    <phoneticPr fontId="1"/>
  </si>
  <si>
    <t>緯度・経度より地磁気強度（cut-off rigidity）を計算する機能を追加</t>
    <rPh sb="0" eb="2">
      <t>イド</t>
    </rPh>
    <rPh sb="3" eb="5">
      <t>ケイド</t>
    </rPh>
    <rPh sb="7" eb="10">
      <t>チジキ</t>
    </rPh>
    <rPh sb="10" eb="12">
      <t>キョウド</t>
    </rPh>
    <rPh sb="31" eb="33">
      <t>ケイサン</t>
    </rPh>
    <rPh sb="35" eb="37">
      <t>キノウ</t>
    </rPh>
    <rPh sb="38" eb="40">
      <t>ツイカ</t>
    </rPh>
    <phoneticPr fontId="1"/>
  </si>
  <si>
    <t>年月より太陽活動強度（solar modulation potential）を計算する機能を追加</t>
    <rPh sb="0" eb="2">
      <t>ネンゲツ</t>
    </rPh>
    <rPh sb="4" eb="6">
      <t>タイヨウ</t>
    </rPh>
    <rPh sb="6" eb="8">
      <t>カツドウ</t>
    </rPh>
    <rPh sb="8" eb="10">
      <t>キョウド</t>
    </rPh>
    <rPh sb="39" eb="41">
      <t>ケイサン</t>
    </rPh>
    <rPh sb="43" eb="45">
      <t>キノウ</t>
    </rPh>
    <rPh sb="46" eb="48">
      <t>ツイカ</t>
    </rPh>
    <phoneticPr fontId="1"/>
  </si>
  <si>
    <t>全面改良。以下，主な改良点</t>
    <rPh sb="0" eb="2">
      <t>ゼンメン</t>
    </rPh>
    <rPh sb="2" eb="4">
      <t>カイリョウ</t>
    </rPh>
    <rPh sb="5" eb="7">
      <t>イカ</t>
    </rPh>
    <rPh sb="8" eb="9">
      <t>オモ</t>
    </rPh>
    <rPh sb="10" eb="13">
      <t>カイリョウテン</t>
    </rPh>
    <phoneticPr fontId="1"/>
  </si>
  <si>
    <t>Install the function to calculate solar modulation potential based on year and month</t>
    <phoneticPr fontId="1"/>
  </si>
  <si>
    <t>Install the function to calculate cut-off rigidity based on latitude and longitude</t>
    <phoneticPr fontId="1"/>
  </si>
  <si>
    <t>Full update</t>
    <phoneticPr fontId="1"/>
  </si>
  <si>
    <t>The manual is also fully updated</t>
    <phoneticPr fontId="1"/>
  </si>
  <si>
    <t>マニュアル全面改訂</t>
    <rPh sb="5" eb="7">
      <t>ゼンメン</t>
    </rPh>
    <rPh sb="7" eb="9">
      <t>カイテイ</t>
    </rPh>
    <phoneticPr fontId="1"/>
  </si>
  <si>
    <t>航空機内（パイロット座席）</t>
    <rPh sb="0" eb="3">
      <t>コウクウキ</t>
    </rPh>
    <rPh sb="3" eb="4">
      <t>ナイ</t>
    </rPh>
    <rPh sb="10" eb="12">
      <t>ザセキ</t>
    </rPh>
    <phoneticPr fontId="1"/>
  </si>
  <si>
    <t>航空機内（乗客座席）</t>
    <rPh sb="0" eb="3">
      <t>コウクウキ</t>
    </rPh>
    <rPh sb="3" eb="4">
      <t>ナイ</t>
    </rPh>
    <rPh sb="5" eb="7">
      <t>ジョウキャク</t>
    </rPh>
    <rPh sb="7" eb="9">
      <t>ザセキ</t>
    </rPh>
    <phoneticPr fontId="1"/>
  </si>
  <si>
    <t>Location or 
Cut-off rigidity</t>
    <phoneticPr fontId="1"/>
  </si>
  <si>
    <t>高度または大気深度</t>
    <rPh sb="0" eb="2">
      <t>コウド</t>
    </rPh>
    <rPh sb="5" eb="7">
      <t>タイキ</t>
    </rPh>
    <rPh sb="7" eb="9">
      <t>シンド</t>
    </rPh>
    <phoneticPr fontId="1"/>
  </si>
  <si>
    <t>場所または
地磁気強度</t>
    <rPh sb="0" eb="2">
      <t>バショ</t>
    </rPh>
    <rPh sb="6" eb="9">
      <t>チジキ</t>
    </rPh>
    <rPh sb="9" eb="11">
      <t>キョウド</t>
    </rPh>
    <phoneticPr fontId="1"/>
  </si>
  <si>
    <t>場所または地磁気強度の指定に誤りがあります</t>
    <rPh sb="0" eb="2">
      <t>バショ</t>
    </rPh>
    <rPh sb="5" eb="8">
      <t>チジキ</t>
    </rPh>
    <rPh sb="8" eb="10">
      <t>キョウド</t>
    </rPh>
    <rPh sb="11" eb="13">
      <t>シテイ</t>
    </rPh>
    <rPh sb="14" eb="15">
      <t>アヤマ</t>
    </rPh>
    <phoneticPr fontId="1"/>
  </si>
  <si>
    <t>時間または太陽磁場強度の指定に誤りがあります</t>
    <rPh sb="0" eb="2">
      <t>ジカン</t>
    </rPh>
    <rPh sb="12" eb="14">
      <t>シテイ</t>
    </rPh>
    <rPh sb="15" eb="16">
      <t>アヤマ</t>
    </rPh>
    <phoneticPr fontId="1"/>
  </si>
  <si>
    <t>Cut-off rigidity</t>
    <phoneticPr fontId="1"/>
  </si>
  <si>
    <t>H*(10)</t>
    <phoneticPr fontId="1"/>
  </si>
  <si>
    <t>PARMAモデルで計算した大気中宇宙線スペクトル</t>
    <rPh sb="9" eb="11">
      <t>ケイサン</t>
    </rPh>
    <rPh sb="13" eb="16">
      <t>タイキチュウ</t>
    </rPh>
    <rPh sb="16" eb="19">
      <t>ウチュウセン</t>
    </rPh>
    <phoneticPr fontId="1"/>
  </si>
  <si>
    <t xml:space="preserve">Atmospheric cosmic-ray spectra calculated by the PARMA model </t>
    <phoneticPr fontId="1"/>
  </si>
  <si>
    <t>理想大気中</t>
    <rPh sb="0" eb="2">
      <t>リソウ</t>
    </rPh>
    <rPh sb="2" eb="5">
      <t>タイキチュウ</t>
    </rPh>
    <phoneticPr fontId="1"/>
  </si>
  <si>
    <t>Day</t>
    <phoneticPr fontId="1"/>
  </si>
  <si>
    <t>日</t>
    <rPh sb="0" eb="1">
      <t>ヒ</t>
    </rPh>
    <phoneticPr fontId="1"/>
  </si>
  <si>
    <t>(count/min)</t>
    <phoneticPr fontId="1"/>
  </si>
  <si>
    <t>月</t>
    <rPh sb="0" eb="1">
      <t>ガツ</t>
    </rPh>
    <phoneticPr fontId="1"/>
  </si>
  <si>
    <t>Index</t>
    <phoneticPr fontId="1"/>
  </si>
  <si>
    <t>No such date</t>
    <phoneticPr fontId="1"/>
  </si>
  <si>
    <t>Suspected Ground Level Event</t>
    <phoneticPr fontId="1"/>
  </si>
  <si>
    <t>No Wolf number and Apatity data</t>
    <phoneticPr fontId="1"/>
  </si>
  <si>
    <t>そのような日付はありません</t>
    <rPh sb="5" eb="7">
      <t>ヒヅケ</t>
    </rPh>
    <phoneticPr fontId="1"/>
  </si>
  <si>
    <t>その時期に対する太陽活動強度は不明です</t>
    <rPh sb="2" eb="4">
      <t>ジキ</t>
    </rPh>
    <rPh sb="5" eb="6">
      <t>タイ</t>
    </rPh>
    <rPh sb="8" eb="10">
      <t>タイヨウ</t>
    </rPh>
    <rPh sb="10" eb="12">
      <t>カツドウ</t>
    </rPh>
    <rPh sb="12" eb="14">
      <t>キョウド</t>
    </rPh>
    <rPh sb="15" eb="17">
      <t>フメイ</t>
    </rPh>
    <phoneticPr fontId="1"/>
  </si>
  <si>
    <t>No such date !</t>
    <phoneticPr fontId="1"/>
  </si>
  <si>
    <t>No data for solar modulation at the date !</t>
    <phoneticPr fontId="1"/>
  </si>
  <si>
    <t>太陽フレアが発生した日で，計算精度に問題がある可能性があります</t>
    <rPh sb="0" eb="2">
      <t>タイヨウ</t>
    </rPh>
    <rPh sb="6" eb="8">
      <t>ハッセイ</t>
    </rPh>
    <rPh sb="10" eb="11">
      <t>ヒ</t>
    </rPh>
    <rPh sb="13" eb="15">
      <t>ケイサン</t>
    </rPh>
    <rPh sb="15" eb="17">
      <t>セイド</t>
    </rPh>
    <rPh sb="18" eb="20">
      <t>モンダイ</t>
    </rPh>
    <rPh sb="23" eb="26">
      <t>カノウセイ</t>
    </rPh>
    <phoneticPr fontId="1"/>
  </si>
  <si>
    <t>SMP(MV)</t>
    <phoneticPr fontId="1"/>
  </si>
  <si>
    <t>f3</t>
    <phoneticPr fontId="1"/>
  </si>
  <si>
    <r>
      <t>F</t>
    </r>
    <r>
      <rPr>
        <vertAlign val="subscript"/>
        <sz val="11"/>
        <rFont val="ＭＳ Ｐゴシック"/>
        <family val="3"/>
        <charset val="128"/>
      </rPr>
      <t>L</t>
    </r>
    <r>
      <rPr>
        <sz val="11"/>
        <rFont val="ＭＳ Ｐゴシック"/>
        <family val="3"/>
        <charset val="128"/>
      </rPr>
      <t xml:space="preserve"> (s)</t>
    </r>
    <phoneticPr fontId="1"/>
  </si>
  <si>
    <t>t1min</t>
    <phoneticPr fontId="1"/>
  </si>
  <si>
    <t>t2min</t>
    <phoneticPr fontId="1"/>
  </si>
  <si>
    <t>t1max</t>
    <phoneticPr fontId="1"/>
  </si>
  <si>
    <t>t2max</t>
    <phoneticPr fontId="1"/>
  </si>
  <si>
    <t>t3min</t>
    <phoneticPr fontId="1"/>
  </si>
  <si>
    <t>t3max</t>
    <phoneticPr fontId="1"/>
  </si>
  <si>
    <r>
      <t>f</t>
    </r>
    <r>
      <rPr>
        <sz val="11"/>
        <rFont val="Times New Roman"/>
        <family val="1"/>
      </rPr>
      <t>min</t>
    </r>
    <phoneticPr fontId="1"/>
  </si>
  <si>
    <r>
      <t>f</t>
    </r>
    <r>
      <rPr>
        <sz val="11"/>
        <rFont val="Times New Roman"/>
        <family val="1"/>
      </rPr>
      <t>max</t>
    </r>
    <phoneticPr fontId="1"/>
  </si>
  <si>
    <t>Smin</t>
    <phoneticPr fontId="1"/>
  </si>
  <si>
    <t>Smax</t>
    <phoneticPr fontId="1"/>
  </si>
  <si>
    <t>計算方法改良。以下，主な改良点（従来と計算結果が多少異なることに注意）</t>
    <rPh sb="0" eb="2">
      <t>ケイサン</t>
    </rPh>
    <rPh sb="2" eb="4">
      <t>ホウホウ</t>
    </rPh>
    <rPh sb="4" eb="6">
      <t>カイリョウ</t>
    </rPh>
    <rPh sb="7" eb="9">
      <t>イカ</t>
    </rPh>
    <rPh sb="10" eb="11">
      <t>オモ</t>
    </rPh>
    <rPh sb="12" eb="15">
      <t>カイリョウテン</t>
    </rPh>
    <rPh sb="16" eb="18">
      <t>ジュウライ</t>
    </rPh>
    <rPh sb="19" eb="21">
      <t>ケイサン</t>
    </rPh>
    <rPh sb="21" eb="23">
      <t>ケッカ</t>
    </rPh>
    <rPh sb="24" eb="26">
      <t>タショウ</t>
    </rPh>
    <rPh sb="26" eb="27">
      <t>コト</t>
    </rPh>
    <rPh sb="32" eb="34">
      <t>チュウイ</t>
    </rPh>
    <phoneticPr fontId="1"/>
  </si>
  <si>
    <t>中性子・陽子に対する放射線荷重係数を，ICRP60もしくはICRP新勧告で定義された値から選択可能とした</t>
    <rPh sb="0" eb="3">
      <t>チュウセイシ</t>
    </rPh>
    <rPh sb="4" eb="6">
      <t>ヨウシ</t>
    </rPh>
    <rPh sb="7" eb="8">
      <t>タイ</t>
    </rPh>
    <rPh sb="10" eb="15">
      <t>ホウシャセンカジュウ</t>
    </rPh>
    <rPh sb="15" eb="17">
      <t>ケイスウ</t>
    </rPh>
    <rPh sb="33" eb="36">
      <t>シンカンコク</t>
    </rPh>
    <rPh sb="37" eb="39">
      <t>テイギ</t>
    </rPh>
    <rPh sb="42" eb="43">
      <t>チ</t>
    </rPh>
    <rPh sb="45" eb="47">
      <t>センタク</t>
    </rPh>
    <rPh sb="47" eb="49">
      <t>カノウ</t>
    </rPh>
    <phoneticPr fontId="1"/>
  </si>
  <si>
    <t>太陽活動強度（Force Field Potential）を地上中性子モニタ計数率より計算するよう変更（日々の変化に対応）</t>
    <rPh sb="0" eb="2">
      <t>タイヨウ</t>
    </rPh>
    <rPh sb="2" eb="4">
      <t>カツドウ</t>
    </rPh>
    <rPh sb="4" eb="6">
      <t>キョウド</t>
    </rPh>
    <rPh sb="30" eb="32">
      <t>チジョウ</t>
    </rPh>
    <rPh sb="32" eb="34">
      <t>チュウセイ</t>
    </rPh>
    <rPh sb="34" eb="35">
      <t>シ</t>
    </rPh>
    <rPh sb="38" eb="40">
      <t>ケイスウ</t>
    </rPh>
    <rPh sb="40" eb="41">
      <t>リツ</t>
    </rPh>
    <rPh sb="43" eb="45">
      <t>ケイサン</t>
    </rPh>
    <rPh sb="49" eb="51">
      <t>ヘンコウ</t>
    </rPh>
    <rPh sb="52" eb="54">
      <t>ヒビ</t>
    </rPh>
    <rPh sb="55" eb="57">
      <t>ヘンカ</t>
    </rPh>
    <rPh sb="58" eb="60">
      <t>タイオウ</t>
    </rPh>
    <phoneticPr fontId="1"/>
  </si>
  <si>
    <t>フィッティングパラメータを全面更新</t>
    <rPh sb="13" eb="15">
      <t>ゼンメン</t>
    </rPh>
    <rPh sb="15" eb="17">
      <t>コウシン</t>
    </rPh>
    <phoneticPr fontId="1"/>
  </si>
  <si>
    <t>Revise the fitting parameters</t>
    <phoneticPr fontId="1"/>
  </si>
  <si>
    <t>Adopt the force field formalism in the calculation of the primary cosmic-ray spectra</t>
    <phoneticPr fontId="1"/>
  </si>
  <si>
    <t>１次宇宙線スペクトル計算方法にForce Field Formalismを採用</t>
    <rPh sb="1" eb="2">
      <t>ジ</t>
    </rPh>
    <rPh sb="2" eb="5">
      <t>ウチュウセン</t>
    </rPh>
    <rPh sb="10" eb="12">
      <t>ケイサン</t>
    </rPh>
    <rPh sb="12" eb="14">
      <t>ホウホウ</t>
    </rPh>
    <rPh sb="37" eb="39">
      <t>サイヨウ</t>
    </rPh>
    <phoneticPr fontId="1"/>
  </si>
  <si>
    <t>Install the funciton to select the radiation weighting factors from those defined in ICRP60 or the ICRP new recommendation</t>
    <phoneticPr fontId="1"/>
  </si>
  <si>
    <t>Revise the calculation procedure. The revised points are as follows:</t>
    <phoneticPr fontId="1"/>
  </si>
  <si>
    <t>The dose conversion coefficients were updated.</t>
    <phoneticPr fontId="1"/>
  </si>
  <si>
    <t>day</t>
    <phoneticPr fontId="1"/>
  </si>
  <si>
    <t>Large solar flare occurred at the date. Calculation results are untrustworthly.</t>
    <phoneticPr fontId="1"/>
  </si>
  <si>
    <t>Determine the solar activity (force field potential) based on the count rates of several ground level neutron monitors</t>
    <phoneticPr fontId="1"/>
  </si>
  <si>
    <t>2007/12/31までの太陽活動強度データを更新。</t>
    <rPh sb="13" eb="15">
      <t>タイヨウ</t>
    </rPh>
    <rPh sb="15" eb="17">
      <t>カツドウ</t>
    </rPh>
    <rPh sb="17" eb="19">
      <t>キョウド</t>
    </rPh>
    <rPh sb="23" eb="25">
      <t>コウシン</t>
    </rPh>
    <phoneticPr fontId="1"/>
  </si>
  <si>
    <t>Update force field potential data up to 2007/12/31.</t>
    <phoneticPr fontId="1"/>
  </si>
  <si>
    <t>http://www.swpc.noaa.gov/ftpmenu/lists/neutron.html</t>
    <phoneticPr fontId="1"/>
  </si>
  <si>
    <t>Install the function to estimate the current force field potential from Thule neutron monitor count rates that is available from the following URL</t>
    <phoneticPr fontId="1"/>
  </si>
  <si>
    <t>最新のThule中性子モニタ計数率を下記HPからダウンロードすることにより，現在の宇宙線スペクトルを計算可能とした</t>
    <rPh sb="0" eb="2">
      <t>サイシン</t>
    </rPh>
    <rPh sb="8" eb="11">
      <t>チュウセイシ</t>
    </rPh>
    <rPh sb="14" eb="17">
      <t>ケイスウリツ</t>
    </rPh>
    <rPh sb="18" eb="20">
      <t>カキ</t>
    </rPh>
    <rPh sb="38" eb="40">
      <t>ゲンザイ</t>
    </rPh>
    <rPh sb="41" eb="44">
      <t>ウチュウセン</t>
    </rPh>
    <rPh sb="50" eb="52">
      <t>ケイサン</t>
    </rPh>
    <rPh sb="52" eb="54">
      <t>カノウ</t>
    </rPh>
    <phoneticPr fontId="1"/>
  </si>
  <si>
    <t>Note that FFP estimated by this method has large uncertainty, and SHOULD NOT be used for scientific research</t>
    <phoneticPr fontId="1"/>
  </si>
  <si>
    <t>ただし，上記方法により計算した太陽活動強度は誤差が大きい可能性があるため，研究目的で利用することはできない。</t>
    <rPh sb="4" eb="6">
      <t>ジョウキ</t>
    </rPh>
    <rPh sb="15" eb="17">
      <t>タイヨウ</t>
    </rPh>
    <rPh sb="17" eb="19">
      <t>カツドウ</t>
    </rPh>
    <rPh sb="19" eb="21">
      <t>キョウド</t>
    </rPh>
    <rPh sb="28" eb="31">
      <t>カノウセイ</t>
    </rPh>
    <phoneticPr fontId="1"/>
  </si>
  <si>
    <t>地磁気強度(cut-off rigidity）データを2007年7月版に更新。</t>
    <rPh sb="0" eb="3">
      <t>チジキ</t>
    </rPh>
    <rPh sb="3" eb="5">
      <t>キョウド</t>
    </rPh>
    <rPh sb="31" eb="32">
      <t>ネン</t>
    </rPh>
    <rPh sb="33" eb="34">
      <t>ガツ</t>
    </rPh>
    <rPh sb="34" eb="35">
      <t>バン</t>
    </rPh>
    <rPh sb="36" eb="38">
      <t>コウシン</t>
    </rPh>
    <phoneticPr fontId="1"/>
  </si>
  <si>
    <t>Update world-wide cut-off rigidity data</t>
    <phoneticPr fontId="1"/>
  </si>
  <si>
    <t>2008/5/9までの太陽活動強度データを更新。</t>
    <rPh sb="11" eb="13">
      <t>タイヨウ</t>
    </rPh>
    <rPh sb="13" eb="15">
      <t>カツドウ</t>
    </rPh>
    <rPh sb="15" eb="17">
      <t>キョウド</t>
    </rPh>
    <rPh sb="21" eb="23">
      <t>コウシン</t>
    </rPh>
    <phoneticPr fontId="1"/>
  </si>
  <si>
    <t>Update FFP data up to 2008/5/9</t>
    <phoneticPr fontId="1"/>
  </si>
  <si>
    <t>Out of NM Experimental Period, use Wolf number</t>
    <phoneticPr fontId="1"/>
  </si>
  <si>
    <t xml:space="preserve">Contact E-mail: </t>
    <phoneticPr fontId="1"/>
  </si>
  <si>
    <t>nsed-expacs@jaea.go.jp</t>
  </si>
  <si>
    <t xml:space="preserve">Homepage URL: </t>
    <phoneticPr fontId="1"/>
  </si>
  <si>
    <t>http://phits.jaea.go.jp/expacs/</t>
    <phoneticPr fontId="1"/>
  </si>
  <si>
    <t>2008/12/8までの太陽活動強度データを更新。</t>
    <rPh sb="12" eb="14">
      <t>タイヨウ</t>
    </rPh>
    <rPh sb="14" eb="16">
      <t>カツドウ</t>
    </rPh>
    <rPh sb="16" eb="18">
      <t>キョウド</t>
    </rPh>
    <rPh sb="22" eb="24">
      <t>コウシン</t>
    </rPh>
    <phoneticPr fontId="1"/>
  </si>
  <si>
    <t>Update FFP data up to 2008/12/8</t>
    <phoneticPr fontId="1"/>
  </si>
  <si>
    <t>2008/8/20までの太陽活動強度データを更新。</t>
    <rPh sb="12" eb="14">
      <t>タイヨウ</t>
    </rPh>
    <rPh sb="14" eb="16">
      <t>カツドウ</t>
    </rPh>
    <rPh sb="16" eb="18">
      <t>キョウド</t>
    </rPh>
    <rPh sb="22" eb="24">
      <t>コウシン</t>
    </rPh>
    <phoneticPr fontId="1"/>
  </si>
  <si>
    <t>Update FFP data up to 2008/8/20</t>
    <phoneticPr fontId="1"/>
  </si>
  <si>
    <t>マニュアル一部改訂（参考文献追加）</t>
    <rPh sb="5" eb="7">
      <t>イチブ</t>
    </rPh>
    <rPh sb="7" eb="9">
      <t>カイテイ</t>
    </rPh>
    <rPh sb="10" eb="12">
      <t>サンコウ</t>
    </rPh>
    <rPh sb="12" eb="14">
      <t>ブンケン</t>
    </rPh>
    <rPh sb="14" eb="16">
      <t>ツイカ</t>
    </rPh>
    <phoneticPr fontId="1"/>
  </si>
  <si>
    <t>The manual is partially updated (Adding a reference document)</t>
    <phoneticPr fontId="1"/>
  </si>
  <si>
    <t>Adopt the reconstructed cosmic-ray intensity (Usoskin et al, JGR 107(A11), 1374, 2002) in the calculation of FFP before 1951 (Courtesy of Dr. Usoskin)</t>
    <phoneticPr fontId="1"/>
  </si>
  <si>
    <t>中性子モニタによる宇宙線観測が開始される以前（～1951年）のFFPを，Usoskinらが再構築した太陽活動強度より計算するよう変更</t>
    <rPh sb="0" eb="3">
      <t>チュウセイシ</t>
    </rPh>
    <rPh sb="9" eb="12">
      <t>ウチュウセン</t>
    </rPh>
    <rPh sb="12" eb="14">
      <t>カンソク</t>
    </rPh>
    <rPh sb="15" eb="17">
      <t>カイシ</t>
    </rPh>
    <rPh sb="20" eb="22">
      <t>イゼン</t>
    </rPh>
    <rPh sb="28" eb="29">
      <t>ネン</t>
    </rPh>
    <rPh sb="45" eb="48">
      <t>サイコウチク</t>
    </rPh>
    <rPh sb="50" eb="52">
      <t>タイヨウ</t>
    </rPh>
    <rPh sb="52" eb="54">
      <t>カツドウ</t>
    </rPh>
    <rPh sb="54" eb="56">
      <t>キョウド</t>
    </rPh>
    <rPh sb="58" eb="60">
      <t>ケイサン</t>
    </rPh>
    <rPh sb="64" eb="66">
      <t>ヘンコウ</t>
    </rPh>
    <phoneticPr fontId="1"/>
  </si>
  <si>
    <t>マニュアル一部改訂（過去のFFP計算方法に関する部分）</t>
    <rPh sb="5" eb="7">
      <t>イチブ</t>
    </rPh>
    <rPh sb="7" eb="9">
      <t>カイテイ</t>
    </rPh>
    <rPh sb="10" eb="12">
      <t>カコ</t>
    </rPh>
    <rPh sb="16" eb="18">
      <t>ケイサン</t>
    </rPh>
    <rPh sb="18" eb="20">
      <t>ホウホウ</t>
    </rPh>
    <rPh sb="21" eb="22">
      <t>カン</t>
    </rPh>
    <rPh sb="24" eb="26">
      <t>ブブン</t>
    </rPh>
    <phoneticPr fontId="1"/>
  </si>
  <si>
    <t>2009/3/6までの太陽活動強度データを更新。</t>
    <rPh sb="11" eb="13">
      <t>タイヨウ</t>
    </rPh>
    <rPh sb="13" eb="15">
      <t>カツドウ</t>
    </rPh>
    <rPh sb="15" eb="17">
      <t>キョウド</t>
    </rPh>
    <rPh sb="21" eb="23">
      <t>コウシン</t>
    </rPh>
    <phoneticPr fontId="1"/>
  </si>
  <si>
    <t>Update the fluence to the effective dose conversion coefficients based on ICRP103</t>
    <phoneticPr fontId="1"/>
  </si>
  <si>
    <t>ICRP新勧告（ICRP103)に基づく実効線量換算係数の更新（中性子＆陽子のみ）</t>
    <rPh sb="4" eb="7">
      <t>シンカンコク</t>
    </rPh>
    <rPh sb="17" eb="18">
      <t>モト</t>
    </rPh>
    <rPh sb="20" eb="22">
      <t>ジッコウ</t>
    </rPh>
    <rPh sb="22" eb="28">
      <t>センリョウカンザンケイスウ</t>
    </rPh>
    <rPh sb="29" eb="31">
      <t>コウシン</t>
    </rPh>
    <rPh sb="32" eb="35">
      <t>チュウセイシ</t>
    </rPh>
    <rPh sb="36" eb="38">
      <t>ヨウシ</t>
    </rPh>
    <phoneticPr fontId="1"/>
  </si>
  <si>
    <t>The manual is partially updated (related to the calculation of FFP before 1951)</t>
    <phoneticPr fontId="1"/>
  </si>
  <si>
    <t>Update the fluence to the ambient dose equivalent, H*(10), conversion coefficients</t>
    <phoneticPr fontId="1"/>
  </si>
  <si>
    <t>2009/10/31までの太陽活動強度データを更新</t>
    <phoneticPr fontId="1"/>
  </si>
  <si>
    <t>Update FFP data up to 2009/3/6</t>
    <phoneticPr fontId="1"/>
  </si>
  <si>
    <t>Update FFP data up to Oct. 31, 2009</t>
    <phoneticPr fontId="1"/>
  </si>
  <si>
    <t>周辺線量当量H*(10)に対する線量換算係数を更新</t>
    <rPh sb="0" eb="2">
      <t>シュウヘン</t>
    </rPh>
    <rPh sb="2" eb="6">
      <t>センリョウトウリョウ</t>
    </rPh>
    <rPh sb="13" eb="14">
      <t>タイ</t>
    </rPh>
    <rPh sb="16" eb="22">
      <t>センリョウカンザンケイスウ</t>
    </rPh>
    <rPh sb="23" eb="25">
      <t>コウシン</t>
    </rPh>
    <phoneticPr fontId="1"/>
  </si>
  <si>
    <t>Revise ICRP60-based neutron dose conversion coefficient</t>
    <phoneticPr fontId="1"/>
  </si>
  <si>
    <t>ICRP60ベースの中性子線量換算係数の見直し</t>
    <rPh sb="10" eb="13">
      <t>チュウセイシ</t>
    </rPh>
    <rPh sb="13" eb="19">
      <t>センリョウカンザンケイスウ</t>
    </rPh>
    <rPh sb="20" eb="22">
      <t>ミナオ</t>
    </rPh>
    <phoneticPr fontId="1"/>
  </si>
  <si>
    <t>ICRP新勧告（ICRP103)に基づく実効線量換算係数の更新（ヘリウム原子核＆ミューオン）</t>
    <rPh sb="4" eb="7">
      <t>シンカンコク</t>
    </rPh>
    <rPh sb="17" eb="18">
      <t>モト</t>
    </rPh>
    <rPh sb="20" eb="22">
      <t>ジッコウ</t>
    </rPh>
    <rPh sb="22" eb="28">
      <t>センリョウカンザンケイスウ</t>
    </rPh>
    <rPh sb="29" eb="31">
      <t>コウシン</t>
    </rPh>
    <rPh sb="36" eb="39">
      <t>ゲンシカク</t>
    </rPh>
    <phoneticPr fontId="1"/>
  </si>
  <si>
    <t>Update the fluence to the effective dose conversion coefficients for He nucleus and muons based on ICRP103</t>
    <phoneticPr fontId="1"/>
  </si>
  <si>
    <t>2010/7/1までの太陽活動強度データを更新</t>
    <phoneticPr fontId="1"/>
  </si>
  <si>
    <t>Update FFP data up to Jul. 1, 2010</t>
    <phoneticPr fontId="1"/>
  </si>
  <si>
    <t>2011/4/30までの太陽活動データを更新</t>
    <rPh sb="12" eb="14">
      <t>タイヨウ</t>
    </rPh>
    <rPh sb="14" eb="16">
      <t>カツドウ</t>
    </rPh>
    <rPh sb="20" eb="22">
      <t>コウシン</t>
    </rPh>
    <phoneticPr fontId="1"/>
  </si>
  <si>
    <t>Update FFP data up to Apr. 30, 2011</t>
    <phoneticPr fontId="1"/>
  </si>
  <si>
    <t>2011/6/30までの太陽活動データを更新</t>
    <rPh sb="12" eb="14">
      <t>タイヨウ</t>
    </rPh>
    <rPh sb="14" eb="16">
      <t>カツドウ</t>
    </rPh>
    <rPh sb="20" eb="22">
      <t>コウシン</t>
    </rPh>
    <phoneticPr fontId="1"/>
  </si>
  <si>
    <t>Update FFP data up to Jun. 30, 2011</t>
    <phoneticPr fontId="1"/>
  </si>
  <si>
    <t>2012/1/31までの太陽活動データを更新</t>
    <rPh sb="12" eb="14">
      <t>タイヨウ</t>
    </rPh>
    <rPh sb="14" eb="16">
      <t>カツドウ</t>
    </rPh>
    <rPh sb="20" eb="22">
      <t>コウシン</t>
    </rPh>
    <phoneticPr fontId="1"/>
  </si>
  <si>
    <t>Update FFP data up to Jan. 31, 2012</t>
    <phoneticPr fontId="1"/>
  </si>
  <si>
    <t>2012/4/30までの太陽活動データを更新</t>
    <rPh sb="12" eb="14">
      <t>タイヨウ</t>
    </rPh>
    <rPh sb="14" eb="16">
      <t>カツドウ</t>
    </rPh>
    <rPh sb="20" eb="22">
      <t>コウシン</t>
    </rPh>
    <phoneticPr fontId="1"/>
  </si>
  <si>
    <t>Update FFP data up to Apr. 30, 2012</t>
    <phoneticPr fontId="1"/>
  </si>
  <si>
    <t>2012/8/31までの太陽活動データを更新</t>
    <rPh sb="12" eb="14">
      <t>タイヨウ</t>
    </rPh>
    <rPh sb="14" eb="16">
      <t>カツドウ</t>
    </rPh>
    <rPh sb="20" eb="22">
      <t>コウシン</t>
    </rPh>
    <phoneticPr fontId="1"/>
  </si>
  <si>
    <t>Update FFP data up to Aug. 31, 2012</t>
    <phoneticPr fontId="1"/>
  </si>
  <si>
    <t>2012/12/31までの太陽活動データを更新</t>
    <rPh sb="13" eb="15">
      <t>タイヨウ</t>
    </rPh>
    <rPh sb="15" eb="17">
      <t>カツドウ</t>
    </rPh>
    <rPh sb="21" eb="23">
      <t>コウシン</t>
    </rPh>
    <phoneticPr fontId="1"/>
  </si>
  <si>
    <t>Update FFP data up to Dec. 31, 2012</t>
    <phoneticPr fontId="1"/>
  </si>
  <si>
    <t>2013/4/15までの太陽活動データを更新</t>
    <rPh sb="12" eb="14">
      <t>タイヨウ</t>
    </rPh>
    <rPh sb="14" eb="16">
      <t>カツドウ</t>
    </rPh>
    <rPh sb="20" eb="22">
      <t>コウシン</t>
    </rPh>
    <phoneticPr fontId="1"/>
  </si>
  <si>
    <t>Update FFP data up to Apr. 15, 2013</t>
    <phoneticPr fontId="1"/>
  </si>
  <si>
    <t>A(1)</t>
  </si>
  <si>
    <t>A(2)</t>
  </si>
  <si>
    <t>A(3)</t>
  </si>
  <si>
    <t>A(4)</t>
  </si>
  <si>
    <t>A(5)</t>
  </si>
  <si>
    <t>A(6)</t>
  </si>
  <si>
    <t>A(7)</t>
  </si>
  <si>
    <t>A(8)</t>
  </si>
  <si>
    <t>A(9)</t>
  </si>
  <si>
    <t>A(10)</t>
  </si>
  <si>
    <t>B(1)</t>
  </si>
  <si>
    <t>B(2)</t>
  </si>
  <si>
    <t>B(3)</t>
  </si>
  <si>
    <t>B(4)</t>
  </si>
  <si>
    <t>B(5)</t>
  </si>
  <si>
    <t>B(6)</t>
  </si>
  <si>
    <t>B(7)</t>
  </si>
  <si>
    <t>B(8)</t>
  </si>
  <si>
    <t>Rigid-Dep.inp</t>
    <phoneticPr fontId="1"/>
  </si>
  <si>
    <t>BestR.inp</t>
    <phoneticPr fontId="1"/>
  </si>
  <si>
    <t>(g/cm2)</t>
  </si>
  <si>
    <t>Best Rc (GV)</t>
    <phoneticPr fontId="1"/>
  </si>
  <si>
    <t>correction-depth-rigid.inp ID=1</t>
    <phoneticPr fontId="1"/>
  </si>
  <si>
    <t>correction-depth-rigid.inp ID=2</t>
    <phoneticPr fontId="1"/>
  </si>
  <si>
    <t>correction-depth-rigid.inp ID=3</t>
    <phoneticPr fontId="1"/>
  </si>
  <si>
    <t>correction-depth-rigid.inp ID=6</t>
    <phoneticPr fontId="1"/>
  </si>
  <si>
    <t>correction-depth-rigid.inp ID=7</t>
    <phoneticPr fontId="1"/>
  </si>
  <si>
    <t>FFP at Smin &amp; Smax</t>
    <phoneticPr fontId="1"/>
  </si>
  <si>
    <t>Solar-Dep.inp</t>
    <phoneticPr fontId="1"/>
  </si>
  <si>
    <t>Depth-Dep-mid.out</t>
    <phoneticPr fontId="1"/>
  </si>
  <si>
    <t>a(1)</t>
  </si>
  <si>
    <t>a(2)</t>
  </si>
  <si>
    <t>a(3)</t>
  </si>
  <si>
    <t>a(4)</t>
  </si>
  <si>
    <t>Depth-Dep-hig.out</t>
    <phoneticPr fontId="1"/>
  </si>
  <si>
    <t>fitting-lowspec.inp</t>
    <phoneticPr fontId="1"/>
  </si>
  <si>
    <t>A(11)</t>
  </si>
  <si>
    <t>A(12)</t>
  </si>
  <si>
    <t>ID</t>
    <phoneticPr fontId="1"/>
  </si>
  <si>
    <t>Correction-depth-rigid.inp. ID=4,5,8,9</t>
    <phoneticPr fontId="1"/>
  </si>
  <si>
    <t>Determine c4 &amp; c12</t>
    <phoneticPr fontId="1"/>
  </si>
  <si>
    <t>Determine high-altitude correction</t>
    <phoneticPr fontId="1"/>
  </si>
  <si>
    <t>b5</t>
    <phoneticPr fontId="1"/>
  </si>
  <si>
    <t>b7</t>
    <phoneticPr fontId="1"/>
  </si>
  <si>
    <t>b6</t>
    <phoneticPr fontId="1"/>
  </si>
  <si>
    <t>b8</t>
    <phoneticPr fontId="1"/>
  </si>
  <si>
    <t>b9</t>
    <phoneticPr fontId="1"/>
  </si>
  <si>
    <t>correction</t>
    <phoneticPr fontId="1"/>
  </si>
  <si>
    <t>Smin correction</t>
    <phoneticPr fontId="1"/>
  </si>
  <si>
    <t>Smax correction</t>
    <phoneticPr fontId="1"/>
  </si>
  <si>
    <t>A2</t>
  </si>
  <si>
    <t>A2</t>
    <phoneticPr fontId="1"/>
  </si>
  <si>
    <t>A1</t>
  </si>
  <si>
    <t>A1</t>
    <phoneticPr fontId="1"/>
  </si>
  <si>
    <t>（カウント/分）</t>
    <rPh sb="6" eb="7">
      <t>フン</t>
    </rPh>
    <phoneticPr fontId="1"/>
  </si>
  <si>
    <t>FFP(Smax)</t>
    <phoneticPr fontId="1"/>
  </si>
  <si>
    <t>FFP(Smin)</t>
    <phoneticPr fontId="1"/>
  </si>
  <si>
    <t>FFP</t>
    <phoneticPr fontId="1"/>
  </si>
  <si>
    <t>Data for date</t>
    <phoneticPr fontId="1"/>
  </si>
  <si>
    <t>Evalulated W</t>
    <phoneticPr fontId="1"/>
  </si>
  <si>
    <t>黒点数（W値），年月日もしくは中性子モニタ計数率</t>
    <rPh sb="0" eb="3">
      <t>コクテンスウ</t>
    </rPh>
    <rPh sb="5" eb="6">
      <t>チ</t>
    </rPh>
    <rPh sb="8" eb="11">
      <t>ネンガッピ</t>
    </rPh>
    <rPh sb="15" eb="18">
      <t>チュウセイシ</t>
    </rPh>
    <rPh sb="21" eb="24">
      <t>ケイスウリツ</t>
    </rPh>
    <phoneticPr fontId="1"/>
  </si>
  <si>
    <t>太陽活動度（W値）</t>
    <rPh sb="0" eb="2">
      <t>タイヨウ</t>
    </rPh>
    <rPh sb="2" eb="5">
      <t>カツドウド</t>
    </rPh>
    <rPh sb="7" eb="8">
      <t>チ</t>
    </rPh>
    <phoneticPr fontId="1"/>
  </si>
  <si>
    <t>Solar Activity (W value)</t>
    <phoneticPr fontId="1"/>
  </si>
  <si>
    <t>Solar activity, Time, or Count rate of Oulu neutron monitor</t>
    <phoneticPr fontId="1"/>
  </si>
  <si>
    <t>W value</t>
    <phoneticPr fontId="1"/>
  </si>
  <si>
    <t>W値(黒点数)</t>
    <rPh sb="1" eb="2">
      <t>チ</t>
    </rPh>
    <rPh sb="3" eb="6">
      <t>コクテンスウ</t>
    </rPh>
    <phoneticPr fontId="1"/>
  </si>
  <si>
    <t>Wrong value in specifying W value, time, or NM count rate</t>
    <phoneticPr fontId="1"/>
  </si>
  <si>
    <t>Data are taken from US standard air 1976</t>
    <phoneticPr fontId="1"/>
  </si>
  <si>
    <t xml:space="preserve"> alt(km)</t>
    <phoneticPr fontId="1"/>
  </si>
  <si>
    <t>press (N/m2)</t>
    <phoneticPr fontId="1"/>
  </si>
  <si>
    <t>Atmospheric depth (g/cm2)</t>
    <phoneticPr fontId="1"/>
  </si>
  <si>
    <t>Depth(g/cm2)</t>
    <phoneticPr fontId="1"/>
  </si>
  <si>
    <t>URL: http://jaea.go.jp/phits/expacs</t>
    <phoneticPr fontId="1"/>
  </si>
  <si>
    <t>(hPa)</t>
    <phoneticPr fontId="1"/>
  </si>
  <si>
    <t>高度がモデル適用範囲外のため，精度に問題がある可能性があります</t>
    <rPh sb="0" eb="2">
      <t>コウド</t>
    </rPh>
    <rPh sb="6" eb="8">
      <t>テキヨウ</t>
    </rPh>
    <rPh sb="8" eb="11">
      <t>ハンイガイ</t>
    </rPh>
    <rPh sb="15" eb="17">
      <t>セイド</t>
    </rPh>
    <rPh sb="18" eb="20">
      <t>モンダイ</t>
    </rPh>
    <rPh sb="23" eb="26">
      <t>カノウセイ</t>
    </rPh>
    <phoneticPr fontId="1"/>
  </si>
  <si>
    <t>Altitude is out of its range. Calculated fluxes might not be precise enough.</t>
    <phoneticPr fontId="1"/>
  </si>
  <si>
    <t>Z</t>
  </si>
  <si>
    <t>A</t>
  </si>
  <si>
    <t>Group Index</t>
    <phoneticPr fontId="1"/>
  </si>
  <si>
    <t>down</t>
    <phoneticPr fontId="1"/>
  </si>
  <si>
    <t>H group</t>
    <phoneticPr fontId="1"/>
  </si>
  <si>
    <t>He group</t>
    <phoneticPr fontId="1"/>
  </si>
  <si>
    <t>Be group</t>
    <phoneticPr fontId="1"/>
  </si>
  <si>
    <t>N group</t>
    <phoneticPr fontId="1"/>
  </si>
  <si>
    <t>Si group</t>
    <phoneticPr fontId="1"/>
  </si>
  <si>
    <t>Fe group</t>
    <phoneticPr fontId="1"/>
  </si>
  <si>
    <t>Primary-**.inp, only A(1)</t>
    <phoneticPr fontId="1"/>
  </si>
  <si>
    <t>Primary-**.inp, A(2) &amp; A(3)</t>
    <phoneticPr fontId="1"/>
  </si>
  <si>
    <t>This table is taken from phits\earth2\fit\h-ions\dedx\dedx-table-expacs.inp</t>
    <phoneticPr fontId="1"/>
  </si>
  <si>
    <t>dE/dx</t>
  </si>
  <si>
    <t>table</t>
  </si>
  <si>
    <t>in</t>
  </si>
  <si>
    <t>(MeV/n)/(g/cm2)</t>
  </si>
  <si>
    <t>Dpara</t>
    <phoneticPr fontId="1"/>
  </si>
  <si>
    <t>Alpha</t>
    <phoneticPr fontId="1"/>
  </si>
  <si>
    <t>gamma</t>
    <phoneticPr fontId="1"/>
  </si>
  <si>
    <t>Beta</t>
    <phoneticPr fontId="1"/>
  </si>
  <si>
    <t>dR2dE</t>
    <phoneticPr fontId="1"/>
  </si>
  <si>
    <t>SpecLIS</t>
    <phoneticPr fontId="1"/>
  </si>
  <si>
    <t>Rigidity at TOA in GV</t>
    <phoneticPr fontId="1"/>
  </si>
  <si>
    <t>Ek (Kinetic energy at TOA in MeV/n)</t>
    <phoneticPr fontId="1"/>
  </si>
  <si>
    <t>Ecut</t>
    <phoneticPr fontId="1"/>
  </si>
  <si>
    <t>Ecut_primary</t>
    <phoneticPr fontId="1"/>
  </si>
  <si>
    <t>Ecut_secondary</t>
    <phoneticPr fontId="1"/>
  </si>
  <si>
    <t>Primary particle flux (/(MeV/n)/cm2/s)</t>
    <phoneticPr fontId="1"/>
  </si>
  <si>
    <t>TOA spectrum in (/(MeV/n)/s/m^2/sr)</t>
    <phoneticPr fontId="1"/>
  </si>
  <si>
    <t>proton\fitting-lowspec.inp</t>
    <phoneticPr fontId="1"/>
  </si>
  <si>
    <t>alphaa\fitting-lowspec.inp</t>
    <phoneticPr fontId="1"/>
  </si>
  <si>
    <t>elemag\fitting-lowspec-EL.inp</t>
    <phoneticPr fontId="1"/>
  </si>
  <si>
    <t>elemag\fitting-lowspec-PO.inp</t>
    <phoneticPr fontId="1"/>
  </si>
  <si>
    <t>elemag\fitting-lowspec-PH.inp</t>
    <phoneticPr fontId="1"/>
  </si>
  <si>
    <t>elemag\bestR-EL.inp</t>
    <phoneticPr fontId="1"/>
  </si>
  <si>
    <t>elemag\bestR-PO.inp</t>
    <phoneticPr fontId="1"/>
  </si>
  <si>
    <t>elemag\bestR-PH.inp</t>
    <phoneticPr fontId="1"/>
  </si>
  <si>
    <t>Ratio(MeV)</t>
    <phoneticPr fontId="1"/>
  </si>
  <si>
    <t>elemag\flux511keV.inp</t>
    <phoneticPr fontId="1"/>
  </si>
  <si>
    <t>proton\rigid-dep.inp</t>
    <phoneticPr fontId="1"/>
  </si>
  <si>
    <t>proton\solar-dep.inp</t>
    <phoneticPr fontId="1"/>
  </si>
  <si>
    <t>Best R</t>
    <phoneticPr fontId="1"/>
  </si>
  <si>
    <t>Fl for Smin &amp; Smax</t>
    <phoneticPr fontId="1"/>
  </si>
  <si>
    <t>getFl for proton</t>
    <phoneticPr fontId="1"/>
  </si>
  <si>
    <t>pow</t>
    <phoneticPr fontId="1"/>
  </si>
  <si>
    <t>getFl</t>
    <phoneticPr fontId="1"/>
  </si>
  <si>
    <t>getFl for alpha</t>
    <phoneticPr fontId="1"/>
  </si>
  <si>
    <t>alphaa\rigid-dep.inp</t>
    <phoneticPr fontId="1"/>
  </si>
  <si>
    <t>alphaa\solar-dep.inp</t>
    <phoneticPr fontId="1"/>
  </si>
  <si>
    <t>getFl for electron</t>
    <phoneticPr fontId="1"/>
  </si>
  <si>
    <t>elemag\rigid-dep-EL.inp</t>
    <phoneticPr fontId="1"/>
  </si>
  <si>
    <t>elemag\solar-dep-EL.inp</t>
    <phoneticPr fontId="1"/>
  </si>
  <si>
    <t>A3</t>
  </si>
  <si>
    <t>A4</t>
  </si>
  <si>
    <t>A5</t>
  </si>
  <si>
    <t>elemag\rigid-dep-PO.inp</t>
    <phoneticPr fontId="1"/>
  </si>
  <si>
    <t>elemag\solar-dep-PO.inp</t>
    <phoneticPr fontId="1"/>
  </si>
  <si>
    <t>getFl for positron</t>
    <phoneticPr fontId="1"/>
  </si>
  <si>
    <t>getFl for photon</t>
    <phoneticPr fontId="1"/>
  </si>
  <si>
    <t>elemag\rigid-dep-PH.inp</t>
    <phoneticPr fontId="1"/>
  </si>
  <si>
    <t>elemag\solar-dep-PH.inp</t>
    <phoneticPr fontId="1"/>
  </si>
  <si>
    <t>Particle name</t>
    <phoneticPr fontId="1"/>
  </si>
  <si>
    <t>proton</t>
    <phoneticPr fontId="1"/>
  </si>
  <si>
    <t>alpha</t>
    <phoneticPr fontId="1"/>
  </si>
  <si>
    <t>electron</t>
    <phoneticPr fontId="1"/>
  </si>
  <si>
    <t>positron</t>
    <phoneticPr fontId="1"/>
  </si>
  <si>
    <t>photon</t>
    <phoneticPr fontId="1"/>
  </si>
  <si>
    <t>First column</t>
    <phoneticPr fontId="1"/>
  </si>
  <si>
    <t>Secondary particle flux (/(MeV/n)/cm2/s)</t>
    <phoneticPr fontId="1"/>
  </si>
  <si>
    <t>photon 511 keV flux (/MeV/cm2/s)</t>
    <phoneticPr fontId="1"/>
  </si>
  <si>
    <t>Combined flux (/(MeV/n)/cm2/s)</t>
    <phoneticPr fontId="1"/>
  </si>
  <si>
    <t>Effective Dose</t>
    <phoneticPr fontId="1"/>
  </si>
  <si>
    <t>Emid(MeV/n)</t>
  </si>
  <si>
    <t>Ewid(MeV/n)</t>
  </si>
  <si>
    <t>li---7</t>
  </si>
  <si>
    <t>be---9</t>
  </si>
  <si>
    <t>b---11</t>
  </si>
  <si>
    <t>c---12</t>
  </si>
  <si>
    <t>n---14</t>
  </si>
  <si>
    <t>o---16</t>
  </si>
  <si>
    <t>f---19</t>
  </si>
  <si>
    <t>ne--20</t>
  </si>
  <si>
    <t>na--23</t>
  </si>
  <si>
    <t>mg--24</t>
  </si>
  <si>
    <t>al--27</t>
  </si>
  <si>
    <t>si--28</t>
  </si>
  <si>
    <t>p---31</t>
  </si>
  <si>
    <t>s---32</t>
  </si>
  <si>
    <t>cl--35</t>
  </si>
  <si>
    <t>ar--40</t>
  </si>
  <si>
    <t>k---39</t>
  </si>
  <si>
    <t>ca--40</t>
  </si>
  <si>
    <t>sc--45</t>
  </si>
  <si>
    <t>ti--48</t>
  </si>
  <si>
    <t>v---51</t>
  </si>
  <si>
    <t>cr--52</t>
  </si>
  <si>
    <t>mn--55</t>
  </si>
  <si>
    <t>fe--56</t>
  </si>
  <si>
    <t>co--59</t>
  </si>
  <si>
    <t>ni--59</t>
  </si>
  <si>
    <t>(pSv.cm2)</t>
  </si>
  <si>
    <t>周辺線量当量</t>
    <rPh sb="0" eb="2">
      <t>シュウヘン</t>
    </rPh>
    <rPh sb="2" eb="4">
      <t>センリョウ</t>
    </rPh>
    <rPh sb="4" eb="6">
      <t>トウリョウ</t>
    </rPh>
    <phoneticPr fontId="1"/>
  </si>
  <si>
    <t>空気吸収線量</t>
    <rPh sb="0" eb="2">
      <t>クウキ</t>
    </rPh>
    <rPh sb="2" eb="4">
      <t>キュウシュウ</t>
    </rPh>
    <rPh sb="4" eb="6">
      <t>センリョウ</t>
    </rPh>
    <phoneticPr fontId="1"/>
  </si>
  <si>
    <t>中性子モニタ計数率</t>
    <rPh sb="0" eb="3">
      <t>チュウセイシ</t>
    </rPh>
    <rPh sb="6" eb="9">
      <t>ケイスウリツ</t>
    </rPh>
    <phoneticPr fontId="1"/>
  </si>
  <si>
    <t>NM count rate</t>
    <phoneticPr fontId="1"/>
  </si>
  <si>
    <t>Calculated</t>
    <phoneticPr fontId="1"/>
  </si>
  <si>
    <t>計算結果：</t>
    <rPh sb="0" eb="2">
      <t>ケイサン</t>
    </rPh>
    <rPh sb="2" eb="4">
      <t>ケッカ</t>
    </rPh>
    <phoneticPr fontId="1"/>
  </si>
  <si>
    <t>(uSv/h)</t>
    <phoneticPr fontId="1"/>
  </si>
  <si>
    <t>(nGy/h)</t>
    <phoneticPr fontId="1"/>
  </si>
  <si>
    <t>(uGy/h)</t>
    <phoneticPr fontId="1"/>
  </si>
  <si>
    <t>(mGy/year)</t>
    <phoneticPr fontId="1"/>
  </si>
  <si>
    <t>Definition of dose</t>
    <phoneticPr fontId="1"/>
  </si>
  <si>
    <t>出力線量の種類</t>
    <rPh sb="0" eb="2">
      <t>シュツリョク</t>
    </rPh>
    <rPh sb="2" eb="4">
      <t>センリョウ</t>
    </rPh>
    <rPh sb="5" eb="7">
      <t>シュルイ</t>
    </rPh>
    <phoneticPr fontId="1"/>
  </si>
  <si>
    <t>Dose (pSv/s)</t>
    <phoneticPr fontId="1"/>
  </si>
  <si>
    <t>その他のイオン</t>
    <rPh sb="2" eb="3">
      <t>タ</t>
    </rPh>
    <phoneticPr fontId="1"/>
  </si>
  <si>
    <t>Other ions</t>
    <phoneticPr fontId="1"/>
  </si>
  <si>
    <t>Sum for other ions</t>
    <phoneticPr fontId="1"/>
  </si>
  <si>
    <t>Heイオン</t>
    <phoneticPr fontId="1"/>
  </si>
  <si>
    <t>He ion</t>
    <phoneticPr fontId="1"/>
  </si>
  <si>
    <t>Liイオン</t>
    <phoneticPr fontId="1"/>
  </si>
  <si>
    <t>Beイオン</t>
    <phoneticPr fontId="1"/>
  </si>
  <si>
    <t>Bイオン</t>
    <phoneticPr fontId="1"/>
  </si>
  <si>
    <t>Cイオン</t>
    <phoneticPr fontId="1"/>
  </si>
  <si>
    <t>Nイオン</t>
    <phoneticPr fontId="1"/>
  </si>
  <si>
    <t>Oイオン</t>
    <phoneticPr fontId="1"/>
  </si>
  <si>
    <t>Fイオン</t>
    <phoneticPr fontId="1"/>
  </si>
  <si>
    <t>Neイオン</t>
    <phoneticPr fontId="1"/>
  </si>
  <si>
    <t>Naイオン</t>
    <phoneticPr fontId="1"/>
  </si>
  <si>
    <t>Mgイオン</t>
    <phoneticPr fontId="1"/>
  </si>
  <si>
    <t>Alイオン</t>
    <phoneticPr fontId="1"/>
  </si>
  <si>
    <t>Sイオン</t>
    <phoneticPr fontId="1"/>
  </si>
  <si>
    <t>Siイオン</t>
    <phoneticPr fontId="1"/>
  </si>
  <si>
    <t>Pイオン</t>
    <phoneticPr fontId="1"/>
  </si>
  <si>
    <t>Clイオン</t>
    <phoneticPr fontId="1"/>
  </si>
  <si>
    <t>Arイオン</t>
    <phoneticPr fontId="1"/>
  </si>
  <si>
    <t>Kイオン</t>
    <phoneticPr fontId="1"/>
  </si>
  <si>
    <t>Caイオン</t>
    <phoneticPr fontId="1"/>
  </si>
  <si>
    <t>Scイオン</t>
    <phoneticPr fontId="1"/>
  </si>
  <si>
    <t>Tiイオン</t>
    <phoneticPr fontId="1"/>
  </si>
  <si>
    <t>Vイオン</t>
    <phoneticPr fontId="1"/>
  </si>
  <si>
    <t>Crイオン</t>
    <phoneticPr fontId="1"/>
  </si>
  <si>
    <t>Mnイオン</t>
    <phoneticPr fontId="1"/>
  </si>
  <si>
    <t>Feイオン</t>
    <phoneticPr fontId="1"/>
  </si>
  <si>
    <t>Coイオン</t>
    <phoneticPr fontId="1"/>
  </si>
  <si>
    <t>Niイオン</t>
    <phoneticPr fontId="1"/>
  </si>
  <si>
    <t>Li ion</t>
    <phoneticPr fontId="1"/>
  </si>
  <si>
    <t>Be ion</t>
    <phoneticPr fontId="1"/>
  </si>
  <si>
    <t>B ion</t>
    <phoneticPr fontId="1"/>
  </si>
  <si>
    <t>C ion</t>
    <phoneticPr fontId="1"/>
  </si>
  <si>
    <t>N ion</t>
    <phoneticPr fontId="1"/>
  </si>
  <si>
    <t>O ion</t>
    <phoneticPr fontId="1"/>
  </si>
  <si>
    <t>F ion</t>
    <phoneticPr fontId="1"/>
  </si>
  <si>
    <t>Ne ion</t>
    <phoneticPr fontId="1"/>
  </si>
  <si>
    <t>Na ion</t>
    <phoneticPr fontId="1"/>
  </si>
  <si>
    <t>Mg ion</t>
    <phoneticPr fontId="1"/>
  </si>
  <si>
    <t>Al ion</t>
    <phoneticPr fontId="1"/>
  </si>
  <si>
    <t>Si ion</t>
    <phoneticPr fontId="1"/>
  </si>
  <si>
    <t>P ion</t>
    <phoneticPr fontId="1"/>
  </si>
  <si>
    <t>S ion</t>
    <phoneticPr fontId="1"/>
  </si>
  <si>
    <t>Cl ion</t>
    <phoneticPr fontId="1"/>
  </si>
  <si>
    <t>Ar ion</t>
    <phoneticPr fontId="1"/>
  </si>
  <si>
    <t>K ion</t>
    <phoneticPr fontId="1"/>
  </si>
  <si>
    <t>Ca ion</t>
    <phoneticPr fontId="1"/>
  </si>
  <si>
    <t>Sc ion</t>
    <phoneticPr fontId="1"/>
  </si>
  <si>
    <t>Ti ion</t>
    <phoneticPr fontId="1"/>
  </si>
  <si>
    <t>V ion</t>
    <phoneticPr fontId="1"/>
  </si>
  <si>
    <t>Cr ion</t>
    <phoneticPr fontId="1"/>
  </si>
  <si>
    <t>Mn ion</t>
    <phoneticPr fontId="1"/>
  </si>
  <si>
    <t>Fe ion</t>
    <phoneticPr fontId="1"/>
  </si>
  <si>
    <t>Co ion</t>
    <phoneticPr fontId="1"/>
  </si>
  <si>
    <t>Ni ion</t>
    <phoneticPr fontId="1"/>
  </si>
  <si>
    <t>その他のイオンのフラックス</t>
    <rPh sb="2" eb="3">
      <t>タ</t>
    </rPh>
    <phoneticPr fontId="1"/>
  </si>
  <si>
    <t>プロットした各粒子のフラックス</t>
    <rPh sb="6" eb="7">
      <t>カク</t>
    </rPh>
    <rPh sb="7" eb="9">
      <t>リュウシ</t>
    </rPh>
    <phoneticPr fontId="1"/>
  </si>
  <si>
    <t>Fluxes of particles plotted in the graph</t>
    <phoneticPr fontId="1"/>
  </si>
  <si>
    <t>Fluxes of other ions</t>
    <phoneticPr fontId="1"/>
  </si>
  <si>
    <t>B(9)</t>
  </si>
  <si>
    <t>B(10)</t>
  </si>
  <si>
    <t>A(1)</t>
    <phoneticPr fontId="1"/>
  </si>
  <si>
    <t>final135.plus</t>
    <phoneticPr fontId="1"/>
  </si>
  <si>
    <t>A(3)</t>
    <phoneticPr fontId="1"/>
  </si>
  <si>
    <t>Log(A1)</t>
    <phoneticPr fontId="1"/>
  </si>
  <si>
    <t>A(5)</t>
    <phoneticPr fontId="1"/>
  </si>
  <si>
    <t>final2467.plus, A(2)</t>
    <phoneticPr fontId="1"/>
  </si>
  <si>
    <t>final2467.plus, A(4)</t>
    <phoneticPr fontId="1"/>
  </si>
  <si>
    <t>final2467.plus, A(6)</t>
    <phoneticPr fontId="1"/>
  </si>
  <si>
    <t>final2467.plus, A(7)</t>
    <phoneticPr fontId="1"/>
  </si>
  <si>
    <t>A2_Smin</t>
    <phoneticPr fontId="1"/>
  </si>
  <si>
    <t>A2_Smax</t>
    <phoneticPr fontId="1"/>
  </si>
  <si>
    <t>A4_Smin</t>
    <phoneticPr fontId="1"/>
  </si>
  <si>
    <t>A4_Smax</t>
    <phoneticPr fontId="1"/>
  </si>
  <si>
    <t>A6_Smin</t>
    <phoneticPr fontId="1"/>
  </si>
  <si>
    <t>A6_Smax</t>
    <phoneticPr fontId="1"/>
  </si>
  <si>
    <t>A7_Smin</t>
    <phoneticPr fontId="1"/>
  </si>
  <si>
    <t>A7_Smax</t>
    <phoneticPr fontId="1"/>
  </si>
  <si>
    <t>muon\Solar-dep.plus</t>
    <phoneticPr fontId="1"/>
  </si>
  <si>
    <t>final135.mins</t>
  </si>
  <si>
    <t>final2467.mins, A(2)</t>
  </si>
  <si>
    <t>final2467.mins, A(4)</t>
  </si>
  <si>
    <t>final2467.mins, A(6)</t>
  </si>
  <si>
    <t>final2467.mins, A(7)</t>
  </si>
  <si>
    <t>muon\Solar-dep.mins</t>
  </si>
  <si>
    <r>
      <rPr>
        <i/>
        <sz val="11"/>
        <rFont val="Times New Roman"/>
        <family val="1"/>
      </rPr>
      <t>φ</t>
    </r>
    <r>
      <rPr>
        <sz val="11"/>
        <rFont val="ＭＳ Ｐゴシック"/>
        <family val="3"/>
        <charset val="128"/>
      </rPr>
      <t>(/cm2/s/(MeV/n))</t>
    </r>
    <phoneticPr fontId="1"/>
  </si>
  <si>
    <r>
      <rPr>
        <i/>
        <sz val="11"/>
        <rFont val="Times New Roman"/>
        <family val="1"/>
      </rPr>
      <t>E.φ</t>
    </r>
    <r>
      <rPr>
        <sz val="11"/>
        <rFont val="ＭＳ Ｐゴシック"/>
        <family val="3"/>
        <charset val="128"/>
      </rPr>
      <t>(</t>
    </r>
    <r>
      <rPr>
        <sz val="11"/>
        <rFont val="ＭＳ Ｐゴシック"/>
        <family val="3"/>
        <charset val="128"/>
      </rPr>
      <t>/cm2/s)</t>
    </r>
    <phoneticPr fontId="1"/>
  </si>
  <si>
    <t>Depth for secondary</t>
    <phoneticPr fontId="1"/>
  </si>
  <si>
    <t>Rc for secondary</t>
    <phoneticPr fontId="1"/>
  </si>
  <si>
    <t>Absorbed Dose in Air</t>
    <phoneticPr fontId="1"/>
  </si>
  <si>
    <t>Wvalue</t>
    <phoneticPr fontId="1"/>
  </si>
  <si>
    <t>Li</t>
    <phoneticPr fontId="1"/>
  </si>
  <si>
    <t>B</t>
    <phoneticPr fontId="1"/>
  </si>
  <si>
    <t>Be</t>
    <phoneticPr fontId="1"/>
  </si>
  <si>
    <t>C</t>
    <phoneticPr fontId="1"/>
  </si>
  <si>
    <t>N</t>
    <phoneticPr fontId="1"/>
  </si>
  <si>
    <t>O</t>
    <phoneticPr fontId="1"/>
  </si>
  <si>
    <t>ionlow\rigid-dep.inp Li</t>
    <phoneticPr fontId="1"/>
  </si>
  <si>
    <t>ionlow\solar-dep.inp</t>
    <phoneticPr fontId="1"/>
  </si>
  <si>
    <t>getFl for Li</t>
    <phoneticPr fontId="1"/>
  </si>
  <si>
    <t>Combine.inp, line&amp;row is reversed</t>
    <phoneticPr fontId="1"/>
  </si>
  <si>
    <t>getFl for Be</t>
    <phoneticPr fontId="1"/>
  </si>
  <si>
    <t>getFl for B</t>
    <phoneticPr fontId="1"/>
  </si>
  <si>
    <t>getFl for C</t>
    <phoneticPr fontId="1"/>
  </si>
  <si>
    <t>getFl for N</t>
    <phoneticPr fontId="1"/>
  </si>
  <si>
    <t>getFl for O</t>
    <phoneticPr fontId="1"/>
  </si>
  <si>
    <t>ionlow\rigid-dep.inp Be</t>
    <phoneticPr fontId="1"/>
  </si>
  <si>
    <t>ionlow\rigid-dep.inp B</t>
    <phoneticPr fontId="1"/>
  </si>
  <si>
    <t>ionlow\rigid-dep.inp C</t>
    <phoneticPr fontId="1"/>
  </si>
  <si>
    <t>ionlow\rigid-dep.inp N</t>
    <phoneticPr fontId="1"/>
  </si>
  <si>
    <t>ionlow\rigid-dep.inp O</t>
    <phoneticPr fontId="1"/>
  </si>
  <si>
    <t>Data are taken from AirDep-MSIS.out</t>
    <phoneticPr fontId="1"/>
  </si>
  <si>
    <t>Latitude</t>
    <phoneticPr fontId="1"/>
  </si>
  <si>
    <t xml:space="preserve"> alt(km)</t>
    <phoneticPr fontId="1"/>
  </si>
  <si>
    <t>column</t>
    <phoneticPr fontId="1"/>
  </si>
  <si>
    <t>Ratio</t>
    <phoneticPr fontId="1"/>
  </si>
  <si>
    <t>Depth</t>
    <phoneticPr fontId="1"/>
  </si>
  <si>
    <t>中性子モニタ計数率データがないため，Usoskinらが再構築した太陽活動強度を用いてW値を計算しました。</t>
    <rPh sb="0" eb="2">
      <t>チュウセイ</t>
    </rPh>
    <rPh sb="2" eb="3">
      <t>シ</t>
    </rPh>
    <rPh sb="6" eb="9">
      <t>ケイスウリツ</t>
    </rPh>
    <rPh sb="27" eb="30">
      <t>サイコウチク</t>
    </rPh>
    <rPh sb="32" eb="34">
      <t>タイヨウ</t>
    </rPh>
    <rPh sb="34" eb="36">
      <t>カツドウ</t>
    </rPh>
    <rPh sb="36" eb="38">
      <t>キョウド</t>
    </rPh>
    <rPh sb="39" eb="40">
      <t>モチ</t>
    </rPh>
    <rPh sb="43" eb="44">
      <t>チ</t>
    </rPh>
    <rPh sb="45" eb="47">
      <t>ケイサン</t>
    </rPh>
    <phoneticPr fontId="1"/>
  </si>
  <si>
    <t>Use the reconstructed cosmic-ray intensity by Usoskin et al for estimating W-index, because of the lack of NM data</t>
    <phoneticPr fontId="1"/>
  </si>
  <si>
    <t>2014/7/31までの太陽活動データを更新</t>
    <rPh sb="12" eb="14">
      <t>タイヨウ</t>
    </rPh>
    <rPh sb="14" eb="16">
      <t>カツドウ</t>
    </rPh>
    <rPh sb="20" eb="22">
      <t>コウシン</t>
    </rPh>
    <phoneticPr fontId="1"/>
  </si>
  <si>
    <t>Update FFP data up to Jul. 31, 2014</t>
    <phoneticPr fontId="1"/>
  </si>
  <si>
    <t>2014/12/31までの太陽活動データを更新</t>
    <rPh sb="13" eb="15">
      <t>タイヨウ</t>
    </rPh>
    <rPh sb="15" eb="17">
      <t>カツドウ</t>
    </rPh>
    <rPh sb="21" eb="23">
      <t>コウシン</t>
    </rPh>
    <phoneticPr fontId="1"/>
  </si>
  <si>
    <t>Update FFP data up to Dec. 31, 2014</t>
    <phoneticPr fontId="1"/>
  </si>
  <si>
    <t>2.27</t>
    <phoneticPr fontId="1"/>
  </si>
  <si>
    <t>2.28</t>
    <phoneticPr fontId="1"/>
  </si>
  <si>
    <t>2.29</t>
    <phoneticPr fontId="1"/>
  </si>
  <si>
    <t>2.30</t>
    <phoneticPr fontId="1"/>
  </si>
  <si>
    <t>2013/6/30までの太陽活動データを更新</t>
    <rPh sb="12" eb="14">
      <t>タイヨウ</t>
    </rPh>
    <rPh sb="14" eb="16">
      <t>カツドウ</t>
    </rPh>
    <rPh sb="20" eb="22">
      <t>コウシン</t>
    </rPh>
    <phoneticPr fontId="1"/>
  </si>
  <si>
    <t>Update FFP data up to Jun. 30, 2013</t>
    <phoneticPr fontId="1"/>
  </si>
  <si>
    <t>2013/9/30までの太陽活動データを更新</t>
    <rPh sb="12" eb="14">
      <t>タイヨウ</t>
    </rPh>
    <rPh sb="14" eb="16">
      <t>カツドウ</t>
    </rPh>
    <rPh sb="20" eb="22">
      <t>コウシン</t>
    </rPh>
    <phoneticPr fontId="1"/>
  </si>
  <si>
    <t>Update FFP data up to Sep. 30, 2013</t>
    <phoneticPr fontId="1"/>
  </si>
  <si>
    <t>3.00</t>
    <phoneticPr fontId="1"/>
  </si>
  <si>
    <t>計算方法改良。適応高度・エネルギー範囲を拡張。2015/11/28までの太陽活動データを更新</t>
    <rPh sb="0" eb="2">
      <t>ケイサン</t>
    </rPh>
    <rPh sb="2" eb="4">
      <t>ホウホウ</t>
    </rPh>
    <rPh sb="4" eb="6">
      <t>カイリョウ</t>
    </rPh>
    <rPh sb="7" eb="9">
      <t>テキオウ</t>
    </rPh>
    <rPh sb="9" eb="11">
      <t>コウド</t>
    </rPh>
    <rPh sb="17" eb="19">
      <t>ハンイ</t>
    </rPh>
    <rPh sb="20" eb="22">
      <t>カクチョウ</t>
    </rPh>
    <phoneticPr fontId="1"/>
  </si>
  <si>
    <t>Full model change! Applicable altitude and energy ranges are extended. Update W-index data up to Nov. 28, 2015</t>
    <phoneticPr fontId="1"/>
  </si>
  <si>
    <t>ミューオンに対する計算パラメータを変更。2015/12/31までの太陽活動データを更新</t>
    <rPh sb="6" eb="7">
      <t>タイ</t>
    </rPh>
    <rPh sb="9" eb="11">
      <t>ケイサン</t>
    </rPh>
    <rPh sb="17" eb="19">
      <t>ヘンコウ</t>
    </rPh>
    <rPh sb="33" eb="35">
      <t>タイヨウ</t>
    </rPh>
    <rPh sb="35" eb="37">
      <t>カツドウ</t>
    </rPh>
    <rPh sb="41" eb="43">
      <t>コウシン</t>
    </rPh>
    <phoneticPr fontId="1"/>
  </si>
  <si>
    <t>Parameters used in muon flux calculation were revised. Update W-index data up to Dec. 31, 2015</t>
    <phoneticPr fontId="1"/>
  </si>
  <si>
    <t>3.01</t>
    <phoneticPr fontId="1"/>
  </si>
  <si>
    <t>開発者：佐藤　達彦，放射線挙動解析研究グループ，日本原子力研究開発機構，E-mail: nsed-expacs@jaea.go.jp</t>
    <rPh sb="0" eb="2">
      <t>カイハツ</t>
    </rPh>
    <rPh sb="2" eb="3">
      <t>シャ</t>
    </rPh>
    <rPh sb="4" eb="6">
      <t>サトウ</t>
    </rPh>
    <rPh sb="7" eb="9">
      <t>タツヒコ</t>
    </rPh>
    <rPh sb="10" eb="13">
      <t>ホウシャセン</t>
    </rPh>
    <rPh sb="13" eb="15">
      <t>キョドウ</t>
    </rPh>
    <rPh sb="15" eb="17">
      <t>カイセキ</t>
    </rPh>
    <rPh sb="17" eb="19">
      <t>ケンキュウ</t>
    </rPh>
    <rPh sb="24" eb="35">
      <t>ゲンキコウ</t>
    </rPh>
    <phoneticPr fontId="1"/>
  </si>
  <si>
    <t>Reference: T. Sato, Analytical Model for Estimating Terrestrial Cosmic Ray Fluxes Nearly Anytime and Anywhere in the World: Extension of PARMA/EXPACS, PLOS ONE, 10(12): e0144679 (2015).</t>
    <phoneticPr fontId="1"/>
  </si>
  <si>
    <t>(pGy.cm2)</t>
    <phoneticPr fontId="1"/>
  </si>
  <si>
    <t>3.02</t>
    <phoneticPr fontId="1"/>
  </si>
  <si>
    <t>空気吸収線量への換算係数を修正。2016/5/11までの太陽活動データを更新</t>
    <rPh sb="0" eb="2">
      <t>クウキ</t>
    </rPh>
    <rPh sb="2" eb="4">
      <t>キュウシュウ</t>
    </rPh>
    <rPh sb="4" eb="6">
      <t>センリョウ</t>
    </rPh>
    <rPh sb="8" eb="10">
      <t>カンザン</t>
    </rPh>
    <rPh sb="10" eb="12">
      <t>ケイスウ</t>
    </rPh>
    <rPh sb="13" eb="15">
      <t>シュウセイ</t>
    </rPh>
    <rPh sb="28" eb="30">
      <t>タイヨウ</t>
    </rPh>
    <rPh sb="30" eb="32">
      <t>カツドウ</t>
    </rPh>
    <rPh sb="36" eb="38">
      <t>コウシン</t>
    </rPh>
    <phoneticPr fontId="1"/>
  </si>
  <si>
    <t>Conversion coefficients for absorbed dose in air are revised. Update W-index data up to May 11, 2016</t>
    <phoneticPr fontId="1"/>
  </si>
  <si>
    <t>2016/7/20までの太陽活動データを更新</t>
    <rPh sb="12" eb="14">
      <t>タイヨウ</t>
    </rPh>
    <rPh sb="14" eb="16">
      <t>カツドウ</t>
    </rPh>
    <rPh sb="20" eb="22">
      <t>コウシン</t>
    </rPh>
    <phoneticPr fontId="1"/>
  </si>
  <si>
    <t>Update W-index data up to Jul. 20, 2016</t>
    <phoneticPr fontId="1"/>
  </si>
  <si>
    <t>3.03</t>
    <phoneticPr fontId="1"/>
  </si>
  <si>
    <t>EXPACS ver. 3.03</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</si>
</sst>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0_ "/>
    <numFmt numFmtId="177" formatCode="0.00_ "/>
    <numFmt numFmtId="178" formatCode="0.000_ "/>
    <numFmt numFmtId="179" formatCode="0.0000_ "/>
    <numFmt numFmtId="180" formatCode="0_ "/>
    <numFmt numFmtId="181" formatCode="0.000_);[Red]\(0.000\)"/>
    <numFmt numFmtId="182" formatCode="0.0000E+00"/>
    <numFmt numFmtId="183" formatCode="0.000E+00"/>
    <numFmt numFmtId="184" formatCode="0_);[Red]\(0\)"/>
  </numFmts>
  <fonts count="47">
    <font>
      <sz val="11"/>
      <name val="ＭＳ Ｐゴシック"/>
      <family val="3"/>
      <charset val="128"/>
    </font>
    <font>
      <sz val="6"/>
      <name val="ＭＳ Ｐゴシック"/>
      <family val="3"/>
      <charset val="128"/>
    </font>
    <font>
      <i/>
      <sz val="12"/>
      <name val="Times New Roman"/>
      <family val="1"/>
    </font>
    <font>
      <i/>
      <vertAlign val="subscript"/>
      <sz val="12"/>
      <name val="Times New Roman"/>
      <family val="1"/>
    </font>
    <font>
      <vertAlign val="subscript"/>
      <sz val="12"/>
      <name val="Times New Roman"/>
      <family val="1"/>
    </font>
    <font>
      <sz val="12"/>
      <name val="ＭＳ Ｐゴシック"/>
      <family val="3"/>
      <charset val="128"/>
    </font>
    <font>
      <sz val="11"/>
      <name val="Times New Roman"/>
      <family val="1"/>
    </font>
    <font>
      <sz val="12"/>
      <name val="Times New Roman"/>
      <family val="1"/>
    </font>
    <font>
      <u/>
      <sz val="11"/>
      <color indexed="12"/>
      <name val="ＭＳ Ｐゴシック"/>
      <family val="3"/>
      <charset val="128"/>
    </font>
    <font>
      <vertAlign val="superscript"/>
      <sz val="12"/>
      <name val="Times New Roman"/>
      <family val="1"/>
    </font>
    <font>
      <vertAlign val="subscript"/>
      <sz val="11"/>
      <name val="ＭＳ Ｐゴシック"/>
      <family val="3"/>
      <charset val="128"/>
    </font>
    <font>
      <i/>
      <sz val="11"/>
      <name val="Symbol"/>
      <family val="1"/>
      <charset val="2"/>
    </font>
    <font>
      <sz val="13"/>
      <color indexed="81"/>
      <name val="ＭＳ Ｐゴシック"/>
      <family val="3"/>
      <charset val="128"/>
    </font>
    <font>
      <sz val="11"/>
      <name val="ＭＳ Ｐゴシック"/>
      <family val="3"/>
      <charset val="128"/>
    </font>
    <font>
      <vertAlign val="superscript"/>
      <sz val="11"/>
      <name val="ＭＳ Ｐゴシック"/>
      <family val="3"/>
      <charset val="128"/>
    </font>
    <font>
      <sz val="20"/>
      <name val="Arial Black"/>
      <family val="2"/>
    </font>
    <font>
      <b/>
      <sz val="13"/>
      <color indexed="8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Symbol"/>
      <family val="1"/>
      <charset val="2"/>
    </font>
    <font>
      <sz val="9"/>
      <name val="ＭＳ Ｐゴシック"/>
      <family val="3"/>
      <charset val="128"/>
    </font>
    <font>
      <sz val="12"/>
      <name val="Century"/>
      <family val="1"/>
    </font>
    <font>
      <b/>
      <sz val="12"/>
      <name val="Arial"/>
      <family val="2"/>
    </font>
    <font>
      <b/>
      <sz val="12"/>
      <name val="ＭＳ Ｐゴシック"/>
      <family val="3"/>
      <charset val="128"/>
    </font>
    <font>
      <sz val="11"/>
      <name val="Arial"/>
      <family val="2"/>
    </font>
    <font>
      <b/>
      <sz val="11"/>
      <name val="ＭＳ Ｐゴシック"/>
      <family val="3"/>
      <charset val="128"/>
    </font>
    <font>
      <sz val="10.5"/>
      <name val="ＭＳ Ｐゴシック"/>
      <family val="3"/>
      <charset val="128"/>
    </font>
    <font>
      <sz val="10"/>
      <color rgb="FFFF0000"/>
      <name val="ＭＳ Ｐゴシック"/>
      <family val="3"/>
      <charset val="128"/>
    </font>
    <font>
      <sz val="9"/>
      <color indexed="81"/>
      <name val="ＭＳ Ｐゴシック"/>
      <family val="3"/>
      <charset val="128"/>
    </font>
    <font>
      <b/>
      <sz val="9"/>
      <color indexed="81"/>
      <name val="ＭＳ Ｐゴシック"/>
      <family val="3"/>
      <charset val="128"/>
    </font>
    <font>
      <sz val="11"/>
      <name val="ＭＳ Ｐゴシック"/>
      <family val="3"/>
      <charset val="128"/>
      <scheme val="minor"/>
    </font>
    <font>
      <i/>
      <sz val="11"/>
      <name val="Times New Roman"/>
      <family val="1"/>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13"/>
        <bgColor indexed="64"/>
      </patternFill>
    </fill>
    <fill>
      <patternFill patternType="solid">
        <fgColor indexed="42"/>
        <bgColor indexed="64"/>
      </patternFill>
    </fill>
    <fill>
      <patternFill patternType="solid">
        <fgColor indexed="27"/>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s>
  <borders count="1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thin">
        <color indexed="64"/>
      </bottom>
      <diagonal/>
    </border>
    <border>
      <left/>
      <right/>
      <top style="medium">
        <color indexed="43"/>
      </top>
      <bottom/>
      <diagonal/>
    </border>
    <border>
      <left style="medium">
        <color indexed="43"/>
      </left>
      <right style="medium">
        <color indexed="43"/>
      </right>
      <top style="medium">
        <color indexed="43"/>
      </top>
      <bottom style="medium">
        <color indexed="43"/>
      </bottom>
      <diagonal/>
    </border>
    <border>
      <left/>
      <right style="medium">
        <color indexed="43"/>
      </right>
      <top style="medium">
        <color indexed="43"/>
      </top>
      <bottom style="medium">
        <color indexed="43"/>
      </bottom>
      <diagonal/>
    </border>
    <border>
      <left/>
      <right/>
      <top style="medium">
        <color indexed="43"/>
      </top>
      <bottom style="medium">
        <color indexed="43"/>
      </bottom>
      <diagonal/>
    </border>
    <border>
      <left/>
      <right style="medium">
        <color indexed="43"/>
      </right>
      <top/>
      <bottom/>
      <diagonal/>
    </border>
  </borders>
  <cellStyleXfs count="43">
    <xf numFmtId="0" fontId="0" fillId="0" borderId="0"/>
    <xf numFmtId="0" fontId="17" fillId="2" borderId="0" applyNumberFormat="0" applyBorder="0" applyAlignment="0" applyProtection="0">
      <alignment vertical="center"/>
    </xf>
    <xf numFmtId="0" fontId="17" fillId="3" borderId="0" applyNumberFormat="0" applyBorder="0" applyAlignment="0" applyProtection="0">
      <alignment vertical="center"/>
    </xf>
    <xf numFmtId="0" fontId="17" fillId="4" borderId="0" applyNumberFormat="0" applyBorder="0" applyAlignment="0" applyProtection="0">
      <alignment vertical="center"/>
    </xf>
    <xf numFmtId="0" fontId="17" fillId="5" borderId="0" applyNumberFormat="0" applyBorder="0" applyAlignment="0" applyProtection="0">
      <alignment vertical="center"/>
    </xf>
    <xf numFmtId="0" fontId="17" fillId="6" borderId="0" applyNumberFormat="0" applyBorder="0" applyAlignment="0" applyProtection="0">
      <alignment vertical="center"/>
    </xf>
    <xf numFmtId="0" fontId="17" fillId="7" borderId="0" applyNumberFormat="0" applyBorder="0" applyAlignment="0" applyProtection="0">
      <alignment vertical="center"/>
    </xf>
    <xf numFmtId="0" fontId="17" fillId="8"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5" borderId="0" applyNumberFormat="0" applyBorder="0" applyAlignment="0" applyProtection="0">
      <alignment vertical="center"/>
    </xf>
    <xf numFmtId="0" fontId="17" fillId="8" borderId="0" applyNumberFormat="0" applyBorder="0" applyAlignment="0" applyProtection="0">
      <alignment vertical="center"/>
    </xf>
    <xf numFmtId="0" fontId="17" fillId="11"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9" borderId="0" applyNumberFormat="0" applyBorder="0" applyAlignment="0" applyProtection="0">
      <alignment vertical="center"/>
    </xf>
    <xf numFmtId="0" fontId="19" fillId="0" borderId="0" applyNumberFormat="0" applyFill="0" applyBorder="0" applyAlignment="0" applyProtection="0">
      <alignment vertical="center"/>
    </xf>
    <xf numFmtId="0" fontId="20" fillId="20" borderId="1" applyNumberFormat="0" applyAlignment="0" applyProtection="0">
      <alignment vertical="center"/>
    </xf>
    <xf numFmtId="0" fontId="21"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3" fillId="22" borderId="2" applyNumberFormat="0" applyFont="0" applyAlignment="0" applyProtection="0">
      <alignment vertical="center"/>
    </xf>
    <xf numFmtId="0" fontId="22" fillId="0" borderId="3" applyNumberFormat="0" applyFill="0" applyAlignment="0" applyProtection="0">
      <alignment vertical="center"/>
    </xf>
    <xf numFmtId="0" fontId="23" fillId="3" borderId="0" applyNumberFormat="0" applyBorder="0" applyAlignment="0" applyProtection="0">
      <alignment vertical="center"/>
    </xf>
    <xf numFmtId="0" fontId="24" fillId="23" borderId="4" applyNumberFormat="0" applyAlignment="0" applyProtection="0">
      <alignment vertical="center"/>
    </xf>
    <xf numFmtId="0" fontId="25" fillId="0" borderId="0" applyNumberFormat="0" applyFill="0" applyBorder="0" applyAlignment="0" applyProtection="0">
      <alignment vertical="center"/>
    </xf>
    <xf numFmtId="0" fontId="26" fillId="0" borderId="5" applyNumberFormat="0" applyFill="0" applyAlignment="0" applyProtection="0">
      <alignment vertical="center"/>
    </xf>
    <xf numFmtId="0" fontId="27" fillId="0" borderId="6" applyNumberFormat="0" applyFill="0" applyAlignment="0" applyProtection="0">
      <alignment vertical="center"/>
    </xf>
    <xf numFmtId="0" fontId="28" fillId="0" borderId="7" applyNumberFormat="0" applyFill="0" applyAlignment="0" applyProtection="0">
      <alignment vertical="center"/>
    </xf>
    <xf numFmtId="0" fontId="28" fillId="0" borderId="0" applyNumberFormat="0" applyFill="0" applyBorder="0" applyAlignment="0" applyProtection="0">
      <alignment vertical="center"/>
    </xf>
    <xf numFmtId="0" fontId="29" fillId="0" borderId="8" applyNumberFormat="0" applyFill="0" applyAlignment="0" applyProtection="0">
      <alignment vertical="center"/>
    </xf>
    <xf numFmtId="0" fontId="30" fillId="23" borderId="9" applyNumberFormat="0" applyAlignment="0" applyProtection="0">
      <alignment vertical="center"/>
    </xf>
    <xf numFmtId="0" fontId="31" fillId="0" borderId="0" applyNumberFormat="0" applyFill="0" applyBorder="0" applyAlignment="0" applyProtection="0">
      <alignment vertical="center"/>
    </xf>
    <xf numFmtId="0" fontId="32" fillId="7" borderId="4" applyNumberFormat="0" applyAlignment="0" applyProtection="0">
      <alignment vertical="center"/>
    </xf>
    <xf numFmtId="0" fontId="33" fillId="4" borderId="0" applyNumberFormat="0" applyBorder="0" applyAlignment="0" applyProtection="0">
      <alignment vertical="center"/>
    </xf>
  </cellStyleXfs>
  <cellXfs count="136">
    <xf numFmtId="0" fontId="0" fillId="0" borderId="0" xfId="0"/>
    <xf numFmtId="0" fontId="5" fillId="0" borderId="0" xfId="0" applyFont="1"/>
    <xf numFmtId="0" fontId="6" fillId="0" borderId="0" xfId="0" applyFont="1"/>
    <xf numFmtId="11" fontId="7" fillId="0" borderId="0" xfId="0" applyNumberFormat="1" applyFont="1"/>
    <xf numFmtId="11" fontId="7" fillId="0" borderId="0" xfId="0" applyNumberFormat="1" applyFont="1" applyAlignment="1">
      <alignment horizontal="center"/>
    </xf>
    <xf numFmtId="0" fontId="7" fillId="0" borderId="0" xfId="0" applyFont="1"/>
    <xf numFmtId="0" fontId="7" fillId="0" borderId="0" xfId="0" applyFont="1" applyAlignment="1">
      <alignment horizontal="center"/>
    </xf>
    <xf numFmtId="176" fontId="7" fillId="0" borderId="0" xfId="0" applyNumberFormat="1" applyFont="1" applyAlignment="1">
      <alignment horizontal="center"/>
    </xf>
    <xf numFmtId="177" fontId="7" fillId="0" borderId="0" xfId="0" applyNumberFormat="1" applyFont="1" applyAlignment="1">
      <alignment horizontal="center"/>
    </xf>
    <xf numFmtId="178" fontId="7" fillId="0" borderId="0" xfId="0" applyNumberFormat="1" applyFont="1" applyAlignment="1">
      <alignment horizontal="center"/>
    </xf>
    <xf numFmtId="179" fontId="7" fillId="0" borderId="0" xfId="0" applyNumberFormat="1" applyFont="1"/>
    <xf numFmtId="178" fontId="7" fillId="0" borderId="10" xfId="0" applyNumberFormat="1" applyFont="1" applyBorder="1" applyAlignment="1">
      <alignment horizontal="center"/>
    </xf>
    <xf numFmtId="179" fontId="7" fillId="0" borderId="0" xfId="0" applyNumberFormat="1" applyFont="1" applyAlignment="1">
      <alignment horizontal="center"/>
    </xf>
    <xf numFmtId="180" fontId="7" fillId="0" borderId="10" xfId="0" applyNumberFormat="1" applyFont="1" applyBorder="1" applyAlignment="1">
      <alignment horizontal="center"/>
    </xf>
    <xf numFmtId="180" fontId="7" fillId="0" borderId="0" xfId="0" applyNumberFormat="1" applyFont="1" applyBorder="1" applyAlignment="1">
      <alignment horizontal="center"/>
    </xf>
    <xf numFmtId="177" fontId="7" fillId="0" borderId="10" xfId="0" applyNumberFormat="1" applyFont="1" applyBorder="1" applyAlignment="1">
      <alignment horizontal="center"/>
    </xf>
    <xf numFmtId="0" fontId="2" fillId="0" borderId="0" xfId="0" applyFont="1" applyBorder="1" applyAlignment="1">
      <alignment horizontal="center"/>
    </xf>
    <xf numFmtId="176" fontId="7" fillId="0" borderId="10" xfId="0" applyNumberFormat="1" applyFont="1" applyBorder="1" applyAlignment="1">
      <alignment horizontal="center"/>
    </xf>
    <xf numFmtId="11" fontId="0" fillId="0" borderId="0" xfId="0" applyNumberFormat="1"/>
    <xf numFmtId="0" fontId="11" fillId="0" borderId="0" xfId="0" applyFont="1"/>
    <xf numFmtId="0" fontId="0" fillId="0" borderId="0" xfId="0" applyFill="1"/>
    <xf numFmtId="178" fontId="2" fillId="0" borderId="0" xfId="0" applyNumberFormat="1" applyFont="1" applyAlignment="1">
      <alignment horizontal="center"/>
    </xf>
    <xf numFmtId="178" fontId="2" fillId="0" borderId="10" xfId="0" applyNumberFormat="1" applyFont="1" applyBorder="1" applyAlignment="1">
      <alignment horizontal="center"/>
    </xf>
    <xf numFmtId="0" fontId="7" fillId="0" borderId="11" xfId="0" applyFont="1" applyBorder="1" applyAlignment="1">
      <alignment horizontal="center"/>
    </xf>
    <xf numFmtId="0" fontId="2" fillId="0" borderId="11" xfId="0" applyFont="1" applyBorder="1" applyAlignment="1">
      <alignment horizontal="center"/>
    </xf>
    <xf numFmtId="0" fontId="9" fillId="0" borderId="11" xfId="0" applyFont="1" applyBorder="1" applyAlignment="1">
      <alignment horizontal="center"/>
    </xf>
    <xf numFmtId="0" fontId="13" fillId="0" borderId="0" xfId="0" applyFont="1"/>
    <xf numFmtId="0" fontId="0" fillId="0" borderId="0" xfId="0" applyProtection="1">
      <protection locked="0"/>
    </xf>
    <xf numFmtId="0" fontId="0" fillId="0" borderId="0" xfId="0" applyFill="1" applyProtection="1">
      <protection locked="0"/>
    </xf>
    <xf numFmtId="14" fontId="0" fillId="0" borderId="0" xfId="0" applyNumberFormat="1"/>
    <xf numFmtId="0" fontId="0" fillId="0" borderId="10" xfId="0" applyBorder="1"/>
    <xf numFmtId="0" fontId="0" fillId="0" borderId="0" xfId="0" applyFill="1" applyProtection="1"/>
    <xf numFmtId="11" fontId="0" fillId="0" borderId="0" xfId="0" applyNumberFormat="1" applyFill="1"/>
    <xf numFmtId="177" fontId="0" fillId="0" borderId="0" xfId="0" applyNumberFormat="1" applyFill="1"/>
    <xf numFmtId="0" fontId="0" fillId="0" borderId="0" xfId="0" applyFill="1" applyAlignment="1">
      <alignment shrinkToFit="1"/>
    </xf>
    <xf numFmtId="11" fontId="0" fillId="0" borderId="0" xfId="0" applyNumberFormat="1" applyProtection="1"/>
    <xf numFmtId="0" fontId="34" fillId="0" borderId="0" xfId="0" applyFont="1"/>
    <xf numFmtId="0" fontId="0" fillId="0" borderId="0" xfId="0" applyFill="1" applyBorder="1" applyProtection="1"/>
    <xf numFmtId="0" fontId="0" fillId="0" borderId="0" xfId="0" applyFill="1" applyBorder="1"/>
    <xf numFmtId="0" fontId="0" fillId="24" borderId="0" xfId="0" applyFill="1" applyBorder="1" applyProtection="1">
      <protection locked="0"/>
    </xf>
    <xf numFmtId="0" fontId="0" fillId="24" borderId="0" xfId="0" applyFill="1" applyBorder="1" applyProtection="1"/>
    <xf numFmtId="0" fontId="35" fillId="24" borderId="0" xfId="0" applyFont="1" applyFill="1" applyBorder="1" applyProtection="1"/>
    <xf numFmtId="0" fontId="0" fillId="24" borderId="12" xfId="0" applyFill="1" applyBorder="1" applyProtection="1">
      <protection locked="0"/>
    </xf>
    <xf numFmtId="0" fontId="0" fillId="0" borderId="13" xfId="0" applyFill="1" applyBorder="1" applyProtection="1">
      <protection locked="0"/>
    </xf>
    <xf numFmtId="0" fontId="35" fillId="24" borderId="14" xfId="0" applyFont="1" applyFill="1" applyBorder="1" applyProtection="1"/>
    <xf numFmtId="0" fontId="0" fillId="24" borderId="15" xfId="0" applyFill="1" applyBorder="1" applyProtection="1">
      <protection locked="0"/>
    </xf>
    <xf numFmtId="11" fontId="0" fillId="25" borderId="0" xfId="0" applyNumberFormat="1" applyFill="1" applyBorder="1"/>
    <xf numFmtId="0" fontId="0" fillId="26" borderId="0" xfId="0" applyFill="1"/>
    <xf numFmtId="11" fontId="0" fillId="26" borderId="0" xfId="0" applyNumberFormat="1" applyFill="1"/>
    <xf numFmtId="0" fontId="0" fillId="27" borderId="0" xfId="0" applyFill="1"/>
    <xf numFmtId="0" fontId="36" fillId="0" borderId="0" xfId="0" applyFont="1" applyFill="1" applyAlignment="1">
      <alignment horizontal="center"/>
    </xf>
    <xf numFmtId="11" fontId="5" fillId="0" borderId="0" xfId="0" applyNumberFormat="1" applyFont="1"/>
    <xf numFmtId="0" fontId="35" fillId="24" borderId="0" xfId="0" applyFont="1" applyFill="1" applyBorder="1" applyAlignment="1" applyProtection="1">
      <alignment shrinkToFit="1"/>
    </xf>
    <xf numFmtId="0" fontId="0" fillId="24" borderId="16" xfId="0" applyFill="1" applyBorder="1" applyAlignment="1" applyProtection="1">
      <alignment shrinkToFit="1"/>
    </xf>
    <xf numFmtId="0" fontId="0" fillId="25" borderId="0" xfId="0" applyFill="1" applyProtection="1"/>
    <xf numFmtId="0" fontId="0" fillId="26" borderId="0" xfId="0" applyFill="1" applyAlignment="1">
      <alignment vertical="center" shrinkToFit="1"/>
    </xf>
    <xf numFmtId="0" fontId="0" fillId="26" borderId="0" xfId="0" applyFill="1" applyAlignment="1" applyProtection="1">
      <alignment vertical="center" shrinkToFit="1"/>
    </xf>
    <xf numFmtId="0" fontId="0" fillId="28" borderId="0" xfId="0" applyFill="1" applyAlignment="1" applyProtection="1">
      <alignment shrinkToFit="1"/>
    </xf>
    <xf numFmtId="176" fontId="0" fillId="28" borderId="0" xfId="0" applyNumberFormat="1" applyFill="1" applyBorder="1" applyAlignment="1" applyProtection="1">
      <alignment shrinkToFit="1"/>
    </xf>
    <xf numFmtId="0" fontId="0" fillId="28" borderId="0" xfId="0" applyFill="1" applyBorder="1" applyAlignment="1" applyProtection="1">
      <alignment shrinkToFit="1"/>
    </xf>
    <xf numFmtId="0" fontId="0" fillId="0" borderId="0" xfId="0" applyBorder="1"/>
    <xf numFmtId="11" fontId="5" fillId="0" borderId="0" xfId="0" applyNumberFormat="1" applyFont="1" applyAlignment="1">
      <alignment wrapText="1"/>
    </xf>
    <xf numFmtId="11" fontId="0" fillId="0" borderId="0" xfId="0" applyNumberFormat="1" applyFill="1" applyAlignment="1">
      <alignment shrinkToFit="1"/>
    </xf>
    <xf numFmtId="182" fontId="0" fillId="0" borderId="0" xfId="0" applyNumberFormat="1" applyFill="1"/>
    <xf numFmtId="11" fontId="0" fillId="0" borderId="0" xfId="0" applyNumberFormat="1" applyFill="1" applyProtection="1"/>
    <xf numFmtId="0" fontId="40" fillId="25" borderId="0" xfId="0" applyFont="1" applyFill="1" applyProtection="1"/>
    <xf numFmtId="11" fontId="40" fillId="25" borderId="0" xfId="0" applyNumberFormat="1" applyFont="1" applyFill="1" applyBorder="1" applyProtection="1"/>
    <xf numFmtId="55" fontId="0" fillId="0" borderId="0" xfId="0" applyNumberFormat="1"/>
    <xf numFmtId="0" fontId="8" fillId="0" borderId="0" xfId="28" applyAlignment="1" applyProtection="1"/>
    <xf numFmtId="49" fontId="0" fillId="0" borderId="0" xfId="0" applyNumberFormat="1" applyBorder="1" applyAlignment="1">
      <alignment horizontal="center"/>
    </xf>
    <xf numFmtId="49" fontId="0" fillId="0" borderId="0" xfId="0" applyNumberFormat="1" applyAlignment="1">
      <alignment horizontal="center"/>
    </xf>
    <xf numFmtId="177" fontId="0" fillId="0" borderId="0" xfId="0" applyNumberFormat="1" applyAlignment="1">
      <alignment horizontal="center"/>
    </xf>
    <xf numFmtId="0" fontId="0" fillId="0" borderId="0" xfId="0" applyNumberFormat="1" applyAlignment="1">
      <alignment horizontal="center"/>
    </xf>
    <xf numFmtId="11" fontId="0" fillId="0" borderId="0" xfId="0" applyNumberFormat="1" applyProtection="1">
      <protection locked="0"/>
    </xf>
    <xf numFmtId="11" fontId="0" fillId="0" borderId="0" xfId="0" applyNumberFormat="1" applyFill="1" applyBorder="1" applyProtection="1"/>
    <xf numFmtId="178" fontId="0" fillId="28" borderId="0" xfId="0" applyNumberFormat="1" applyFill="1" applyBorder="1" applyAlignment="1" applyProtection="1">
      <alignment shrinkToFit="1"/>
    </xf>
    <xf numFmtId="11" fontId="0" fillId="30" borderId="0" xfId="0" applyNumberFormat="1" applyFill="1"/>
    <xf numFmtId="0" fontId="0" fillId="30" borderId="0" xfId="0" applyFill="1"/>
    <xf numFmtId="11" fontId="0" fillId="30" borderId="0" xfId="0" applyNumberFormat="1" applyFill="1" applyProtection="1">
      <protection locked="0"/>
    </xf>
    <xf numFmtId="0" fontId="45" fillId="0" borderId="0" xfId="0" applyFont="1"/>
    <xf numFmtId="0" fontId="45" fillId="0" borderId="0" xfId="0" applyFont="1" applyFill="1"/>
    <xf numFmtId="0" fontId="45" fillId="0" borderId="0" xfId="0" applyFont="1" applyProtection="1">
      <protection locked="0"/>
    </xf>
    <xf numFmtId="0" fontId="45" fillId="0" borderId="0" xfId="0" applyFont="1" applyFill="1" applyBorder="1" applyProtection="1"/>
    <xf numFmtId="11" fontId="45" fillId="0" borderId="0" xfId="0" applyNumberFormat="1" applyFont="1" applyFill="1" applyBorder="1" applyProtection="1"/>
    <xf numFmtId="11" fontId="45" fillId="0" borderId="0" xfId="0" applyNumberFormat="1" applyFont="1" applyFill="1"/>
    <xf numFmtId="0" fontId="45" fillId="0" borderId="0" xfId="0" applyFont="1" applyFill="1" applyAlignment="1">
      <alignment shrinkToFit="1"/>
    </xf>
    <xf numFmtId="11" fontId="45" fillId="0" borderId="0" xfId="0" applyNumberFormat="1" applyFont="1" applyFill="1" applyAlignment="1">
      <alignment shrinkToFit="1"/>
    </xf>
    <xf numFmtId="0" fontId="0" fillId="0" borderId="0" xfId="0" applyFont="1"/>
    <xf numFmtId="0" fontId="0" fillId="0" borderId="0" xfId="0" applyFont="1" applyFill="1"/>
    <xf numFmtId="0" fontId="0" fillId="0" borderId="0" xfId="0" applyFont="1" applyProtection="1">
      <protection locked="0"/>
    </xf>
    <xf numFmtId="0" fontId="0" fillId="0" borderId="0" xfId="0" applyFont="1" applyFill="1" applyBorder="1" applyProtection="1"/>
    <xf numFmtId="11" fontId="0" fillId="0" borderId="0" xfId="0" applyNumberFormat="1" applyFont="1" applyFill="1" applyBorder="1" applyProtection="1"/>
    <xf numFmtId="0" fontId="0" fillId="0" borderId="0" xfId="0" applyFont="1" applyFill="1" applyProtection="1"/>
    <xf numFmtId="11" fontId="0" fillId="0" borderId="0" xfId="0" applyNumberFormat="1" applyFont="1" applyFill="1" applyProtection="1"/>
    <xf numFmtId="11" fontId="0" fillId="0" borderId="0" xfId="0" applyNumberFormat="1" applyFont="1" applyFill="1"/>
    <xf numFmtId="0" fontId="0" fillId="0" borderId="0" xfId="0" applyFont="1" applyFill="1" applyAlignment="1">
      <alignment shrinkToFit="1"/>
    </xf>
    <xf numFmtId="182" fontId="0" fillId="0" borderId="0" xfId="0" applyNumberFormat="1" applyFont="1" applyFill="1"/>
    <xf numFmtId="11" fontId="0" fillId="0" borderId="0" xfId="0" applyNumberFormat="1" applyFont="1" applyFill="1" applyAlignment="1">
      <alignment shrinkToFit="1"/>
    </xf>
    <xf numFmtId="184" fontId="0" fillId="0" borderId="0" xfId="0" applyNumberFormat="1" applyFill="1"/>
    <xf numFmtId="184" fontId="0" fillId="0" borderId="0" xfId="0" applyNumberFormat="1" applyProtection="1">
      <protection locked="0"/>
    </xf>
    <xf numFmtId="184" fontId="0" fillId="0" borderId="0" xfId="0" applyNumberFormat="1"/>
    <xf numFmtId="181" fontId="0" fillId="0" borderId="0" xfId="0" applyNumberFormat="1" applyFill="1"/>
    <xf numFmtId="181" fontId="0" fillId="0" borderId="0" xfId="0" applyNumberFormat="1" applyFill="1" applyBorder="1" applyProtection="1"/>
    <xf numFmtId="181" fontId="0" fillId="0" borderId="0" xfId="0" applyNumberFormat="1" applyProtection="1">
      <protection locked="0"/>
    </xf>
    <xf numFmtId="181" fontId="0" fillId="0" borderId="0" xfId="0" applyNumberFormat="1" applyFont="1" applyFill="1"/>
    <xf numFmtId="181" fontId="0" fillId="0" borderId="0" xfId="0" applyNumberFormat="1" applyFont="1" applyFill="1" applyBorder="1" applyProtection="1"/>
    <xf numFmtId="181" fontId="0" fillId="0" borderId="0" xfId="0" applyNumberFormat="1"/>
    <xf numFmtId="0" fontId="37" fillId="29" borderId="0" xfId="0" applyFont="1" applyFill="1" applyAlignment="1">
      <alignment horizontal="right"/>
    </xf>
    <xf numFmtId="11" fontId="37" fillId="0" borderId="0" xfId="0" applyNumberFormat="1" applyFont="1" applyFill="1" applyBorder="1" applyProtection="1"/>
    <xf numFmtId="0" fontId="37" fillId="0" borderId="0" xfId="0" applyFont="1" applyFill="1" applyAlignment="1"/>
    <xf numFmtId="0" fontId="0" fillId="31" borderId="0" xfId="0" applyFill="1"/>
    <xf numFmtId="0" fontId="0" fillId="31" borderId="0" xfId="0" applyFill="1" applyAlignment="1">
      <alignment vertical="center" shrinkToFit="1"/>
    </xf>
    <xf numFmtId="11" fontId="0" fillId="31" borderId="0" xfId="0" applyNumberFormat="1" applyFill="1"/>
    <xf numFmtId="0" fontId="39" fillId="31" borderId="0" xfId="0" applyFont="1" applyFill="1"/>
    <xf numFmtId="0" fontId="45" fillId="0" borderId="0" xfId="0" applyFont="1" applyFill="1" applyProtection="1"/>
    <xf numFmtId="183" fontId="40" fillId="25" borderId="0" xfId="0" applyNumberFormat="1" applyFont="1" applyFill="1" applyBorder="1" applyProtection="1"/>
    <xf numFmtId="183" fontId="0" fillId="25" borderId="0" xfId="0" applyNumberFormat="1" applyFill="1" applyBorder="1"/>
    <xf numFmtId="177" fontId="0" fillId="28" borderId="0" xfId="0" applyNumberFormat="1" applyFill="1" applyBorder="1" applyAlignment="1" applyProtection="1">
      <alignment shrinkToFit="1"/>
    </xf>
    <xf numFmtId="11" fontId="0" fillId="32" borderId="0" xfId="0" applyNumberFormat="1" applyFill="1"/>
    <xf numFmtId="183" fontId="0" fillId="0" borderId="0" xfId="0" applyNumberFormat="1"/>
    <xf numFmtId="11" fontId="0" fillId="0" borderId="0" xfId="0" applyNumberFormat="1" applyFill="1" applyProtection="1">
      <protection locked="0"/>
    </xf>
    <xf numFmtId="0" fontId="15" fillId="0" borderId="0" xfId="0" applyFont="1" applyFill="1" applyAlignment="1">
      <alignment horizontal="center"/>
    </xf>
    <xf numFmtId="0" fontId="0" fillId="24" borderId="16" xfId="0" applyFill="1" applyBorder="1" applyAlignment="1" applyProtection="1">
      <alignment vertical="top" wrapText="1"/>
    </xf>
    <xf numFmtId="0" fontId="37" fillId="24" borderId="0" xfId="0" applyFont="1" applyFill="1" applyAlignment="1">
      <alignment horizontal="center" shrinkToFit="1"/>
    </xf>
    <xf numFmtId="0" fontId="41" fillId="24" borderId="16" xfId="0" applyFont="1" applyFill="1" applyBorder="1" applyAlignment="1" applyProtection="1">
      <alignment horizontal="left" vertical="top" wrapText="1"/>
    </xf>
    <xf numFmtId="0" fontId="42" fillId="0" borderId="0" xfId="0" applyNumberFormat="1" applyFont="1" applyAlignment="1" applyProtection="1">
      <alignment horizontal="center" wrapText="1"/>
    </xf>
    <xf numFmtId="0" fontId="25" fillId="0" borderId="0" xfId="0" applyFont="1" applyAlignment="1" applyProtection="1">
      <alignment shrinkToFit="1"/>
    </xf>
    <xf numFmtId="0" fontId="0" fillId="0" borderId="0" xfId="0" applyFill="1" applyAlignment="1">
      <alignment horizontal="center" wrapText="1"/>
    </xf>
    <xf numFmtId="0" fontId="0" fillId="0" borderId="0" xfId="0" applyFill="1" applyAlignment="1">
      <alignment horizontal="center"/>
    </xf>
    <xf numFmtId="0" fontId="0" fillId="0" borderId="0" xfId="0" applyFill="1" applyAlignment="1">
      <alignment horizontal="right"/>
    </xf>
    <xf numFmtId="0" fontId="8" fillId="0" borderId="0" xfId="28" applyFill="1" applyAlignment="1" applyProtection="1">
      <alignment horizontal="left"/>
    </xf>
    <xf numFmtId="0" fontId="38" fillId="26" borderId="0" xfId="0" applyFont="1" applyFill="1" applyAlignment="1">
      <alignment horizontal="center"/>
    </xf>
    <xf numFmtId="0" fontId="39" fillId="26" borderId="0" xfId="0" applyFont="1" applyFill="1" applyAlignment="1">
      <alignment horizontal="center"/>
    </xf>
    <xf numFmtId="0" fontId="37" fillId="28" borderId="0" xfId="0" applyFont="1" applyFill="1" applyAlignment="1">
      <alignment horizontal="center"/>
    </xf>
    <xf numFmtId="0" fontId="37" fillId="29" borderId="0" xfId="0" applyFont="1" applyFill="1" applyBorder="1" applyAlignment="1">
      <alignment horizontal="left" shrinkToFit="1"/>
    </xf>
    <xf numFmtId="0" fontId="25" fillId="0" borderId="0" xfId="0" applyFont="1" applyAlignment="1" applyProtection="1">
      <alignment horizontal="center" shrinkToFi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7">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FF0000"/>
              </a:solidFill>
              <a:prstDash val="solid"/>
            </a:ln>
          </c:spPr>
          <c:marker>
            <c:symbol val="none"/>
          </c:marker>
          <c:xVal>
            <c:numRef>
              <c:f>Main!#REF!</c:f>
              <c:numCache>
                <c:formatCode>General</c:formatCode>
                <c:ptCount val="1"/>
                <c:pt idx="0">
                  <c:v>1</c:v>
                </c:pt>
              </c:numCache>
            </c:numRef>
          </c:xVal>
          <c:yVal>
            <c:numRef>
              <c:f>Main!#REF!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Main!#REF!</c15:sqref>
                        </c15:formulaRef>
                      </c:ext>
                    </c:extLst>
                    <c:strCache>
                      <c:ptCount val="1"/>
                      <c:pt idx="0">
                        <c:v>#REF!</c:v>
                      </c:pt>
                    </c:strCache>
                  </c:strRef>
                </c15:tx>
              </c15:filteredSeriesTitle>
            </c:ext>
          </c:extLst>
        </c:ser>
        <c:ser>
          <c:idx val="1"/>
          <c:order val="1"/>
          <c:spPr>
            <a:ln w="12700">
              <a:solidFill>
                <a:srgbClr val="3366FF"/>
              </a:solidFill>
              <a:prstDash val="solid"/>
            </a:ln>
          </c:spPr>
          <c:marker>
            <c:symbol val="none"/>
          </c:marker>
          <c:xVal>
            <c:numRef>
              <c:f>Main!#REF!</c:f>
              <c:numCache>
                <c:formatCode>General</c:formatCode>
                <c:ptCount val="1"/>
                <c:pt idx="0">
                  <c:v>1</c:v>
                </c:pt>
              </c:numCache>
            </c:numRef>
          </c:xVal>
          <c:yVal>
            <c:numRef>
              <c:f>Main!#REF!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Main!#REF!</c15:sqref>
                        </c15:formulaRef>
                      </c:ext>
                    </c:extLst>
                    <c:strCache>
                      <c:ptCount val="1"/>
                      <c:pt idx="0">
                        <c:v>#REF!</c:v>
                      </c:pt>
                    </c:strCache>
                  </c:strRef>
                </c15:tx>
              </c15:filteredSeriesTitle>
            </c:ext>
          </c:extLst>
        </c:ser>
        <c:ser>
          <c:idx val="2"/>
          <c:order val="2"/>
          <c:spPr>
            <a:ln w="12700">
              <a:solidFill>
                <a:srgbClr val="339966"/>
              </a:solidFill>
              <a:prstDash val="solid"/>
            </a:ln>
          </c:spPr>
          <c:marker>
            <c:symbol val="none"/>
          </c:marker>
          <c:xVal>
            <c:numRef>
              <c:f>Main!#REF!</c:f>
              <c:numCache>
                <c:formatCode>General</c:formatCode>
                <c:ptCount val="1"/>
                <c:pt idx="0">
                  <c:v>1</c:v>
                </c:pt>
              </c:numCache>
            </c:numRef>
          </c:xVal>
          <c:yVal>
            <c:numRef>
              <c:f>Main!#REF!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Main!#REF!</c15:sqref>
                        </c15:formulaRef>
                      </c:ext>
                    </c:extLst>
                    <c:strCache>
                      <c:ptCount val="1"/>
                      <c:pt idx="0">
                        <c:v>#REF!</c:v>
                      </c:pt>
                    </c:strCache>
                  </c:strRef>
                </c15:tx>
              </c15:filteredSeriesTitle>
            </c:ext>
          </c:extLst>
        </c:ser>
        <c:ser>
          <c:idx val="3"/>
          <c:order val="3"/>
          <c:spPr>
            <a:ln w="12700">
              <a:solidFill>
                <a:srgbClr val="FFFF00"/>
              </a:solidFill>
              <a:prstDash val="solid"/>
            </a:ln>
          </c:spPr>
          <c:marker>
            <c:symbol val="none"/>
          </c:marker>
          <c:xVal>
            <c:numRef>
              <c:f>Main!#REF!</c:f>
              <c:numCache>
                <c:formatCode>General</c:formatCode>
                <c:ptCount val="1"/>
                <c:pt idx="0">
                  <c:v>1</c:v>
                </c:pt>
              </c:numCache>
            </c:numRef>
          </c:xVal>
          <c:yVal>
            <c:numRef>
              <c:f>Main!#REF!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Main!#REF!</c15:sqref>
                        </c15:formulaRef>
                      </c:ext>
                    </c:extLst>
                    <c:strCache>
                      <c:ptCount val="1"/>
                      <c:pt idx="0">
                        <c:v>#REF!</c:v>
                      </c:pt>
                    </c:strCache>
                  </c:strRef>
                </c15:tx>
              </c15:filteredSeriesTitle>
            </c:ext>
          </c:extLst>
        </c:ser>
        <c:dLbls>
          <c:showLegendKey val="0"/>
          <c:showVal val="0"/>
          <c:showCatName val="0"/>
          <c:showSerName val="0"/>
          <c:showPercent val="0"/>
          <c:showBubbleSize val="0"/>
        </c:dLbls>
        <c:axId val="517133136"/>
        <c:axId val="517116280"/>
      </c:scatterChart>
      <c:valAx>
        <c:axId val="517133136"/>
        <c:scaling>
          <c:logBase val="10"/>
          <c:orientation val="minMax"/>
          <c:max val="10000"/>
          <c:min val="1E-8"/>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en-US" altLang="ja-JP"/>
                  <a:t>Neutron Energy (MeV)</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17116280"/>
        <c:crosses val="autoZero"/>
        <c:crossBetween val="midCat"/>
        <c:majorUnit val="100"/>
        <c:minorUnit val="100"/>
      </c:valAx>
      <c:valAx>
        <c:axId val="517116280"/>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Neutron Flux (/cm</a:t>
                </a:r>
                <a:r>
                  <a:rPr lang="ja-JP" altLang="en-US" sz="100" b="0" i="0" u="none" strike="noStrike" baseline="30000">
                    <a:solidFill>
                      <a:srgbClr val="000000"/>
                    </a:solidFill>
                    <a:latin typeface="ＭＳ Ｐゴシック"/>
                    <a:ea typeface="ＭＳ Ｐゴシック"/>
                  </a:rPr>
                  <a:t>2</a:t>
                </a:r>
                <a:r>
                  <a:rPr lang="ja-JP" altLang="en-US" sz="100" b="0" i="0" u="none" strike="noStrike" baseline="0">
                    <a:solidFill>
                      <a:srgbClr val="000000"/>
                    </a:solidFill>
                    <a:latin typeface="ＭＳ Ｐゴシック"/>
                    <a:ea typeface="ＭＳ Ｐゴシック"/>
                  </a:rPr>
                  <a:t>/s/lethargy)</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17133136"/>
        <c:crossesAt val="1E-8"/>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Main!$D$32</c:f>
          <c:strCache>
            <c:ptCount val="1"/>
            <c:pt idx="0">
              <c:v>Atmospheric cosmic-ray spectra calculated by the PARMA model </c:v>
            </c:pt>
          </c:strCache>
        </c:strRef>
      </c:tx>
      <c:layout>
        <c:manualLayout>
          <c:xMode val="edge"/>
          <c:yMode val="edge"/>
          <c:x val="0.18376722817764166"/>
          <c:y val="2.0794162093374691E-2"/>
        </c:manualLayout>
      </c:layout>
      <c:overlay val="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3643358862734062"/>
          <c:y val="9.2485723156240887E-2"/>
          <c:w val="0.8017389533943724"/>
          <c:h val="0.80925007761710777"/>
        </c:manualLayout>
      </c:layout>
      <c:scatterChart>
        <c:scatterStyle val="lineMarker"/>
        <c:varyColors val="0"/>
        <c:ser>
          <c:idx val="0"/>
          <c:order val="0"/>
          <c:tx>
            <c:strRef>
              <c:f>Main!$E$34</c:f>
              <c:strCache>
                <c:ptCount val="1"/>
                <c:pt idx="0">
                  <c:v>Neutron</c:v>
                </c:pt>
              </c:strCache>
            </c:strRef>
          </c:tx>
          <c:spPr>
            <a:ln w="25400">
              <a:solidFill>
                <a:srgbClr val="0000FF"/>
              </a:solidFill>
              <a:prstDash val="solid"/>
            </a:ln>
          </c:spPr>
          <c:marker>
            <c:symbol val="none"/>
          </c:marker>
          <c:xVal>
            <c:numRef>
              <c:f>Main!$D$35:$D$164</c:f>
              <c:numCache>
                <c:formatCode>0.00E+00</c:formatCode>
                <c:ptCount val="130"/>
                <c:pt idx="0">
                  <c:v>1.1294E-8</c:v>
                </c:pt>
                <c:pt idx="1">
                  <c:v>1.4219E-8</c:v>
                </c:pt>
                <c:pt idx="2">
                  <c:v>1.7900999999999999E-8</c:v>
                </c:pt>
                <c:pt idx="3">
                  <c:v>2.2536000000000001E-8</c:v>
                </c:pt>
                <c:pt idx="4">
                  <c:v>2.8371E-8</c:v>
                </c:pt>
                <c:pt idx="5">
                  <c:v>3.5717000000000001E-8</c:v>
                </c:pt>
                <c:pt idx="6">
                  <c:v>4.4964999999999999E-8</c:v>
                </c:pt>
                <c:pt idx="7">
                  <c:v>5.6608E-8</c:v>
                </c:pt>
                <c:pt idx="8">
                  <c:v>7.1264999999999997E-8</c:v>
                </c:pt>
                <c:pt idx="9">
                  <c:v>8.9716999999999995E-8</c:v>
                </c:pt>
                <c:pt idx="10">
                  <c:v>1.1295E-7</c:v>
                </c:pt>
                <c:pt idx="11">
                  <c:v>1.4219E-7</c:v>
                </c:pt>
                <c:pt idx="12">
                  <c:v>1.7901000000000001E-7</c:v>
                </c:pt>
                <c:pt idx="13">
                  <c:v>2.2536E-7</c:v>
                </c:pt>
                <c:pt idx="14">
                  <c:v>2.8370999999999999E-7</c:v>
                </c:pt>
                <c:pt idx="15">
                  <c:v>3.5717000000000001E-7</c:v>
                </c:pt>
                <c:pt idx="16">
                  <c:v>4.4965000000000001E-7</c:v>
                </c:pt>
                <c:pt idx="17">
                  <c:v>5.6608000000000005E-7</c:v>
                </c:pt>
                <c:pt idx="18">
                  <c:v>7.1264000000000001E-7</c:v>
                </c:pt>
                <c:pt idx="19">
                  <c:v>8.9716999999999998E-7</c:v>
                </c:pt>
                <c:pt idx="20">
                  <c:v>1.1293999999999999E-6</c:v>
                </c:pt>
                <c:pt idx="21">
                  <c:v>1.4219000000000001E-6</c:v>
                </c:pt>
                <c:pt idx="22">
                  <c:v>1.7901E-6</c:v>
                </c:pt>
                <c:pt idx="23">
                  <c:v>2.2535999999999999E-6</c:v>
                </c:pt>
                <c:pt idx="24">
                  <c:v>2.8370999999999999E-6</c:v>
                </c:pt>
                <c:pt idx="25">
                  <c:v>3.5717E-6</c:v>
                </c:pt>
                <c:pt idx="26">
                  <c:v>4.4965000000000001E-6</c:v>
                </c:pt>
                <c:pt idx="27">
                  <c:v>5.6608000000000001E-6</c:v>
                </c:pt>
                <c:pt idx="28">
                  <c:v>7.1264000000000001E-6</c:v>
                </c:pt>
                <c:pt idx="29">
                  <c:v>8.9716000000000006E-6</c:v>
                </c:pt>
                <c:pt idx="30">
                  <c:v>1.1294000000000001E-5</c:v>
                </c:pt>
                <c:pt idx="31">
                  <c:v>1.4219000000000001E-5</c:v>
                </c:pt>
                <c:pt idx="32">
                  <c:v>1.7901E-5</c:v>
                </c:pt>
                <c:pt idx="33">
                  <c:v>2.2535999999999999E-5</c:v>
                </c:pt>
                <c:pt idx="34">
                  <c:v>2.8371E-5</c:v>
                </c:pt>
                <c:pt idx="35">
                  <c:v>3.5716999999999997E-5</c:v>
                </c:pt>
                <c:pt idx="36">
                  <c:v>4.4965000000000001E-5</c:v>
                </c:pt>
                <c:pt idx="37">
                  <c:v>5.6607000000000002E-5</c:v>
                </c:pt>
                <c:pt idx="38">
                  <c:v>7.1264000000000001E-5</c:v>
                </c:pt>
                <c:pt idx="39">
                  <c:v>8.9716999999999995E-5</c:v>
                </c:pt>
                <c:pt idx="40">
                  <c:v>1.1294999999999999E-4</c:v>
                </c:pt>
                <c:pt idx="41">
                  <c:v>1.4218999999999999E-4</c:v>
                </c:pt>
                <c:pt idx="42">
                  <c:v>1.7901000000000001E-4</c:v>
                </c:pt>
                <c:pt idx="43">
                  <c:v>2.2536E-4</c:v>
                </c:pt>
                <c:pt idx="44">
                  <c:v>2.8371000000000001E-4</c:v>
                </c:pt>
                <c:pt idx="45">
                  <c:v>3.5717000000000002E-4</c:v>
                </c:pt>
                <c:pt idx="46">
                  <c:v>4.4965000000000001E-4</c:v>
                </c:pt>
                <c:pt idx="47">
                  <c:v>5.6607000000000001E-4</c:v>
                </c:pt>
                <c:pt idx="48">
                  <c:v>7.1265E-4</c:v>
                </c:pt>
                <c:pt idx="49">
                  <c:v>8.9716000000000004E-4</c:v>
                </c:pt>
                <c:pt idx="50">
                  <c:v>1.1295000000000001E-3</c:v>
                </c:pt>
                <c:pt idx="51">
                  <c:v>1.4219E-3</c:v>
                </c:pt>
                <c:pt idx="52">
                  <c:v>1.7901E-3</c:v>
                </c:pt>
                <c:pt idx="53">
                  <c:v>2.2536000000000001E-3</c:v>
                </c:pt>
                <c:pt idx="54">
                  <c:v>2.8371E-3</c:v>
                </c:pt>
                <c:pt idx="55">
                  <c:v>3.5717000000000001E-3</c:v>
                </c:pt>
                <c:pt idx="56">
                  <c:v>4.4964999999999996E-3</c:v>
                </c:pt>
                <c:pt idx="57">
                  <c:v>5.6607000000000003E-3</c:v>
                </c:pt>
                <c:pt idx="58">
                  <c:v>7.1265E-3</c:v>
                </c:pt>
                <c:pt idx="59">
                  <c:v>8.9717000000000009E-3</c:v>
                </c:pt>
                <c:pt idx="60">
                  <c:v>1.1294E-2</c:v>
                </c:pt>
                <c:pt idx="61">
                  <c:v>1.4219000000000001E-2</c:v>
                </c:pt>
                <c:pt idx="62">
                  <c:v>1.7901E-2</c:v>
                </c:pt>
                <c:pt idx="63">
                  <c:v>2.2536E-2</c:v>
                </c:pt>
                <c:pt idx="64">
                  <c:v>2.8371E-2</c:v>
                </c:pt>
                <c:pt idx="65">
                  <c:v>3.5716999999999999E-2</c:v>
                </c:pt>
                <c:pt idx="66">
                  <c:v>4.4964999999999998E-2</c:v>
                </c:pt>
                <c:pt idx="67">
                  <c:v>5.6606999999999998E-2</c:v>
                </c:pt>
                <c:pt idx="68">
                  <c:v>7.1263999999999994E-2</c:v>
                </c:pt>
                <c:pt idx="69">
                  <c:v>8.9717000000000005E-2</c:v>
                </c:pt>
                <c:pt idx="70">
                  <c:v>0.11294</c:v>
                </c:pt>
                <c:pt idx="71">
                  <c:v>0.14219000000000001</c:v>
                </c:pt>
                <c:pt idx="72">
                  <c:v>0.17901</c:v>
                </c:pt>
                <c:pt idx="73">
                  <c:v>0.22536</c:v>
                </c:pt>
                <c:pt idx="74">
                  <c:v>0.28371000000000002</c:v>
                </c:pt>
                <c:pt idx="75">
                  <c:v>0.35716999999999999</c:v>
                </c:pt>
                <c:pt idx="76">
                  <c:v>0.44964999999999999</c:v>
                </c:pt>
                <c:pt idx="77">
                  <c:v>0.56608000000000003</c:v>
                </c:pt>
                <c:pt idx="78">
                  <c:v>0.71264000000000005</c:v>
                </c:pt>
                <c:pt idx="79">
                  <c:v>0.89717000000000002</c:v>
                </c:pt>
                <c:pt idx="80">
                  <c:v>1.1294</c:v>
                </c:pt>
                <c:pt idx="81">
                  <c:v>1.4218999999999999</c:v>
                </c:pt>
                <c:pt idx="82">
                  <c:v>1.7901</c:v>
                </c:pt>
                <c:pt idx="83">
                  <c:v>2.2536</c:v>
                </c:pt>
                <c:pt idx="84">
                  <c:v>2.8371</c:v>
                </c:pt>
                <c:pt idx="85">
                  <c:v>3.5716999999999999</c:v>
                </c:pt>
                <c:pt idx="86">
                  <c:v>4.4965000000000002</c:v>
                </c:pt>
                <c:pt idx="87">
                  <c:v>5.6607000000000003</c:v>
                </c:pt>
                <c:pt idx="88">
                  <c:v>7.1265000000000001</c:v>
                </c:pt>
                <c:pt idx="89">
                  <c:v>8.9717000000000002</c:v>
                </c:pt>
                <c:pt idx="90">
                  <c:v>11.295</c:v>
                </c:pt>
                <c:pt idx="91">
                  <c:v>14.218999999999999</c:v>
                </c:pt>
                <c:pt idx="92">
                  <c:v>17.901</c:v>
                </c:pt>
                <c:pt idx="93">
                  <c:v>22.536000000000001</c:v>
                </c:pt>
                <c:pt idx="94">
                  <c:v>28.370999999999999</c:v>
                </c:pt>
                <c:pt idx="95">
                  <c:v>35.716999999999999</c:v>
                </c:pt>
                <c:pt idx="96">
                  <c:v>44.965000000000003</c:v>
                </c:pt>
                <c:pt idx="97">
                  <c:v>56.606999999999999</c:v>
                </c:pt>
                <c:pt idx="98">
                  <c:v>71.265000000000001</c:v>
                </c:pt>
                <c:pt idx="99">
                  <c:v>89.715999999999994</c:v>
                </c:pt>
                <c:pt idx="100">
                  <c:v>112.94</c:v>
                </c:pt>
                <c:pt idx="101">
                  <c:v>142.19</c:v>
                </c:pt>
                <c:pt idx="102">
                  <c:v>179.01</c:v>
                </c:pt>
                <c:pt idx="103">
                  <c:v>225.36</c:v>
                </c:pt>
                <c:pt idx="104">
                  <c:v>283.70999999999998</c:v>
                </c:pt>
                <c:pt idx="105">
                  <c:v>357.17</c:v>
                </c:pt>
                <c:pt idx="106">
                  <c:v>449.65</c:v>
                </c:pt>
                <c:pt idx="107">
                  <c:v>566.08000000000004</c:v>
                </c:pt>
                <c:pt idx="108">
                  <c:v>712.65</c:v>
                </c:pt>
                <c:pt idx="109">
                  <c:v>897.16</c:v>
                </c:pt>
                <c:pt idx="110">
                  <c:v>1129.4000000000001</c:v>
                </c:pt>
                <c:pt idx="111">
                  <c:v>1421.9</c:v>
                </c:pt>
                <c:pt idx="112">
                  <c:v>1790.1</c:v>
                </c:pt>
                <c:pt idx="113">
                  <c:v>2253.6</c:v>
                </c:pt>
                <c:pt idx="114">
                  <c:v>2837.1</c:v>
                </c:pt>
                <c:pt idx="115">
                  <c:v>3571.7</c:v>
                </c:pt>
                <c:pt idx="116">
                  <c:v>4496.5</c:v>
                </c:pt>
                <c:pt idx="117">
                  <c:v>5660.8</c:v>
                </c:pt>
                <c:pt idx="118">
                  <c:v>7126.5</c:v>
                </c:pt>
                <c:pt idx="119">
                  <c:v>8971.7000000000007</c:v>
                </c:pt>
                <c:pt idx="120">
                  <c:v>11294</c:v>
                </c:pt>
                <c:pt idx="121">
                  <c:v>14219</c:v>
                </c:pt>
                <c:pt idx="122">
                  <c:v>17901</c:v>
                </c:pt>
                <c:pt idx="123">
                  <c:v>22536</c:v>
                </c:pt>
                <c:pt idx="124">
                  <c:v>28371</c:v>
                </c:pt>
                <c:pt idx="125">
                  <c:v>35717</c:v>
                </c:pt>
                <c:pt idx="126">
                  <c:v>44965</c:v>
                </c:pt>
                <c:pt idx="127">
                  <c:v>56608</c:v>
                </c:pt>
                <c:pt idx="128">
                  <c:v>71264</c:v>
                </c:pt>
                <c:pt idx="129">
                  <c:v>89716</c:v>
                </c:pt>
              </c:numCache>
            </c:numRef>
          </c:xVal>
          <c:yVal>
            <c:numRef>
              <c:f>Main!$E$35:$E$164</c:f>
              <c:numCache>
                <c:formatCode>0.00E+00</c:formatCode>
                <c:ptCount val="130"/>
                <c:pt idx="0">
                  <c:v>15561.448746712707</c:v>
                </c:pt>
                <c:pt idx="1">
                  <c:v>17388.379992539889</c:v>
                </c:pt>
                <c:pt idx="2">
                  <c:v>18864.645643415763</c:v>
                </c:pt>
                <c:pt idx="3">
                  <c:v>19716.783429820458</c:v>
                </c:pt>
                <c:pt idx="4">
                  <c:v>19660.670451677306</c:v>
                </c:pt>
                <c:pt idx="5">
                  <c:v>18478.773119076352</c:v>
                </c:pt>
                <c:pt idx="6">
                  <c:v>16126.777589477611</c:v>
                </c:pt>
                <c:pt idx="7">
                  <c:v>12830.990196109527</c:v>
                </c:pt>
                <c:pt idx="8">
                  <c:v>9107.4775219861658</c:v>
                </c:pt>
                <c:pt idx="9">
                  <c:v>5632.8839587401862</c:v>
                </c:pt>
                <c:pt idx="10">
                  <c:v>2980.4890463187321</c:v>
                </c:pt>
                <c:pt idx="11">
                  <c:v>1367.4966792007981</c:v>
                </c:pt>
                <c:pt idx="12">
                  <c:v>609.90221212295785</c:v>
                </c:pt>
                <c:pt idx="13">
                  <c:v>337.17693168915548</c:v>
                </c:pt>
                <c:pt idx="14">
                  <c:v>249.22772326390012</c:v>
                </c:pt>
                <c:pt idx="15">
                  <c:v>207.30711763575874</c:v>
                </c:pt>
                <c:pt idx="16">
                  <c:v>174.43466053452508</c:v>
                </c:pt>
                <c:pt idx="17">
                  <c:v>145.49708176533625</c:v>
                </c:pt>
                <c:pt idx="18">
                  <c:v>120.27597991170758</c:v>
                </c:pt>
                <c:pt idx="19">
                  <c:v>98.684467933003916</c:v>
                </c:pt>
                <c:pt idx="20">
                  <c:v>80.484302963712167</c:v>
                </c:pt>
                <c:pt idx="21">
                  <c:v>65.314974382906215</c:v>
                </c:pt>
                <c:pt idx="22">
                  <c:v>52.800484929948652</c:v>
                </c:pt>
                <c:pt idx="23">
                  <c:v>42.553338957260891</c:v>
                </c:pt>
                <c:pt idx="24">
                  <c:v>34.211758556098268</c:v>
                </c:pt>
                <c:pt idx="25">
                  <c:v>27.452594192062502</c:v>
                </c:pt>
                <c:pt idx="26">
                  <c:v>21.995702905522425</c:v>
                </c:pt>
                <c:pt idx="27">
                  <c:v>17.602480554991491</c:v>
                </c:pt>
                <c:pt idx="28">
                  <c:v>14.073905543577805</c:v>
                </c:pt>
                <c:pt idx="29">
                  <c:v>11.24418554883969</c:v>
                </c:pt>
                <c:pt idx="30">
                  <c:v>8.9786185615011789</c:v>
                </c:pt>
                <c:pt idx="31">
                  <c:v>7.1655282607957718</c:v>
                </c:pt>
                <c:pt idx="32">
                  <c:v>5.7166445178347374</c:v>
                </c:pt>
                <c:pt idx="33">
                  <c:v>4.5595071096113617</c:v>
                </c:pt>
                <c:pt idx="34">
                  <c:v>3.635791494104784</c:v>
                </c:pt>
                <c:pt idx="35">
                  <c:v>2.8986989093528366</c:v>
                </c:pt>
                <c:pt idx="36">
                  <c:v>2.3107507939154259</c:v>
                </c:pt>
                <c:pt idx="37">
                  <c:v>1.8419155898501098</c:v>
                </c:pt>
                <c:pt idx="38">
                  <c:v>1.4681165537413645</c:v>
                </c:pt>
                <c:pt idx="39">
                  <c:v>1.170148493749297</c:v>
                </c:pt>
                <c:pt idx="40">
                  <c:v>0.93266141288648119</c:v>
                </c:pt>
                <c:pt idx="41">
                  <c:v>0.74346509322422649</c:v>
                </c:pt>
                <c:pt idx="42">
                  <c:v>0.59267185368040243</c:v>
                </c:pt>
                <c:pt idx="43">
                  <c:v>0.47253841353072812</c:v>
                </c:pt>
                <c:pt idx="44">
                  <c:v>0.37682740543216753</c:v>
                </c:pt>
                <c:pt idx="45">
                  <c:v>0.30057230825239312</c:v>
                </c:pt>
                <c:pt idx="46">
                  <c:v>0.23982004106974469</c:v>
                </c:pt>
                <c:pt idx="47">
                  <c:v>0.19141878073040908</c:v>
                </c:pt>
                <c:pt idx="48">
                  <c:v>0.1528499121389604</c:v>
                </c:pt>
                <c:pt idx="49">
                  <c:v>0.12212039219217945</c:v>
                </c:pt>
                <c:pt idx="50">
                  <c:v>9.7625415509957722E-2</c:v>
                </c:pt>
                <c:pt idx="51">
                  <c:v>7.8107711000433608E-2</c:v>
                </c:pt>
                <c:pt idx="52">
                  <c:v>6.2543367850846091E-2</c:v>
                </c:pt>
                <c:pt idx="53">
                  <c:v>5.0132945853427598E-2</c:v>
                </c:pt>
                <c:pt idx="54">
                  <c:v>4.023345667792718E-2</c:v>
                </c:pt>
                <c:pt idx="55">
                  <c:v>3.233359183147487E-2</c:v>
                </c:pt>
                <c:pt idx="56">
                  <c:v>2.6026847277762995E-2</c:v>
                </c:pt>
                <c:pt idx="57">
                  <c:v>2.0989436122016782E-2</c:v>
                </c:pt>
                <c:pt idx="58">
                  <c:v>1.696282818037682E-2</c:v>
                </c:pt>
                <c:pt idx="59">
                  <c:v>1.3742471108099881E-2</c:v>
                </c:pt>
                <c:pt idx="60">
                  <c:v>1.1165128052365015E-2</c:v>
                </c:pt>
                <c:pt idx="61">
                  <c:v>9.0989266135266967E-3</c:v>
                </c:pt>
                <c:pt idx="62">
                  <c:v>7.4417229156938979E-3</c:v>
                </c:pt>
                <c:pt idx="63">
                  <c:v>6.1107517615903405E-3</c:v>
                </c:pt>
                <c:pt idx="64">
                  <c:v>5.0401185586620104E-3</c:v>
                </c:pt>
                <c:pt idx="65">
                  <c:v>4.1773940090588857E-3</c:v>
                </c:pt>
                <c:pt idx="66">
                  <c:v>3.4808553570679929E-3</c:v>
                </c:pt>
                <c:pt idx="67">
                  <c:v>2.9172136983689587E-3</c:v>
                </c:pt>
                <c:pt idx="68">
                  <c:v>2.4598375538659855E-3</c:v>
                </c:pt>
                <c:pt idx="69">
                  <c:v>2.0874901571013055E-3</c:v>
                </c:pt>
                <c:pt idx="70">
                  <c:v>1.783260524820298E-3</c:v>
                </c:pt>
                <c:pt idx="71">
                  <c:v>1.533253690100636E-3</c:v>
                </c:pt>
                <c:pt idx="72">
                  <c:v>1.3266316304807637E-3</c:v>
                </c:pt>
                <c:pt idx="73">
                  <c:v>1.1544449153609491E-3</c:v>
                </c:pt>
                <c:pt idx="74">
                  <c:v>1.0094040072434695E-3</c:v>
                </c:pt>
                <c:pt idx="75">
                  <c:v>8.855441618714797E-4</c:v>
                </c:pt>
                <c:pt idx="76">
                  <c:v>7.7797201581130402E-4</c:v>
                </c:pt>
                <c:pt idx="77">
                  <c:v>6.8267313582735041E-4</c:v>
                </c:pt>
                <c:pt idx="78">
                  <c:v>5.9643718786481855E-4</c:v>
                </c:pt>
                <c:pt idx="79">
                  <c:v>5.1677311129381964E-4</c:v>
                </c:pt>
                <c:pt idx="80">
                  <c:v>4.4201086382222567E-4</c:v>
                </c:pt>
                <c:pt idx="81">
                  <c:v>3.7119769511882923E-4</c:v>
                </c:pt>
                <c:pt idx="82">
                  <c:v>3.0432150359256297E-4</c:v>
                </c:pt>
                <c:pt idx="83">
                  <c:v>2.4211277032836823E-4</c:v>
                </c:pt>
                <c:pt idx="84">
                  <c:v>1.8591481199689778E-4</c:v>
                </c:pt>
                <c:pt idx="85">
                  <c:v>1.3733298070045362E-4</c:v>
                </c:pt>
                <c:pt idx="86">
                  <c:v>9.7725336929938583E-5</c:v>
                </c:pt>
                <c:pt idx="87">
                  <c:v>6.7654816296618245E-5</c:v>
                </c:pt>
                <c:pt idx="88">
                  <c:v>4.6537471193611064E-5</c:v>
                </c:pt>
                <c:pt idx="89">
                  <c:v>3.2727138024324033E-5</c:v>
                </c:pt>
                <c:pt idx="90">
                  <c:v>2.4035693845743765E-5</c:v>
                </c:pt>
                <c:pt idx="91">
                  <c:v>1.8472341148823148E-5</c:v>
                </c:pt>
                <c:pt idx="92">
                  <c:v>1.4713960609079773E-5</c:v>
                </c:pt>
                <c:pt idx="93">
                  <c:v>1.2124168675933121E-5</c:v>
                </c:pt>
                <c:pt idx="94">
                  <c:v>1.0444182097952857E-5</c:v>
                </c:pt>
                <c:pt idx="95">
                  <c:v>9.4960262998447214E-6</c:v>
                </c:pt>
                <c:pt idx="96">
                  <c:v>9.0366676562553667E-6</c:v>
                </c:pt>
                <c:pt idx="97">
                  <c:v>8.7504154309339237E-6</c:v>
                </c:pt>
                <c:pt idx="98">
                  <c:v>8.3268347170273804E-6</c:v>
                </c:pt>
                <c:pt idx="99">
                  <c:v>7.565836252664468E-6</c:v>
                </c:pt>
                <c:pt idx="100">
                  <c:v>6.4425619837868316E-6</c:v>
                </c:pt>
                <c:pt idx="101">
                  <c:v>5.0894243568513229E-6</c:v>
                </c:pt>
                <c:pt idx="102">
                  <c:v>3.713659024153845E-6</c:v>
                </c:pt>
                <c:pt idx="103">
                  <c:v>2.4987040222655845E-6</c:v>
                </c:pt>
                <c:pt idx="104">
                  <c:v>1.5487391244592944E-6</c:v>
                </c:pt>
                <c:pt idx="105">
                  <c:v>8.8455356627383642E-7</c:v>
                </c:pt>
                <c:pt idx="106">
                  <c:v>4.685616346265065E-7</c:v>
                </c:pt>
                <c:pt idx="107">
                  <c:v>2.3486752612545718E-7</c:v>
                </c:pt>
                <c:pt idx="108">
                  <c:v>1.1551628820756966E-7</c:v>
                </c:pt>
                <c:pt idx="109">
                  <c:v>5.8099196573736244E-8</c:v>
                </c:pt>
                <c:pt idx="110">
                  <c:v>3.0665064329329134E-8</c:v>
                </c:pt>
                <c:pt idx="111">
                  <c:v>1.6979698153103429E-8</c:v>
                </c:pt>
                <c:pt idx="112">
                  <c:v>9.7134586621743968E-9</c:v>
                </c:pt>
                <c:pt idx="113">
                  <c:v>5.6484742604827798E-9</c:v>
                </c:pt>
                <c:pt idx="114">
                  <c:v>3.305139043466835E-9</c:v>
                </c:pt>
                <c:pt idx="115">
                  <c:v>1.9369109491371637E-9</c:v>
                </c:pt>
                <c:pt idx="116">
                  <c:v>1.1349747201606976E-9</c:v>
                </c:pt>
                <c:pt idx="117">
                  <c:v>6.6474318182943744E-10</c:v>
                </c:pt>
                <c:pt idx="118">
                  <c:v>3.8918755609708628E-10</c:v>
                </c:pt>
                <c:pt idx="119">
                  <c:v>2.2780145413228438E-10</c:v>
                </c:pt>
                <c:pt idx="120">
                  <c:v>1.3334249910053148E-10</c:v>
                </c:pt>
                <c:pt idx="121">
                  <c:v>7.8032577023808787E-11</c:v>
                </c:pt>
                <c:pt idx="122">
                  <c:v>4.5673396851650171E-11</c:v>
                </c:pt>
                <c:pt idx="123">
                  <c:v>2.6739624212571005E-11</c:v>
                </c:pt>
                <c:pt idx="124">
                  <c:v>1.5659029623325714E-11</c:v>
                </c:pt>
                <c:pt idx="125">
                  <c:v>9.1729072216518228E-12</c:v>
                </c:pt>
                <c:pt idx="126">
                  <c:v>5.3754019094423024E-12</c:v>
                </c:pt>
                <c:pt idx="127">
                  <c:v>3.15127157263098E-12</c:v>
                </c:pt>
                <c:pt idx="128">
                  <c:v>1.8483413871921363E-12</c:v>
                </c:pt>
                <c:pt idx="129">
                  <c:v>1.0846094972623188E-12</c:v>
                </c:pt>
              </c:numCache>
            </c:numRef>
          </c:yVal>
          <c:smooth val="0"/>
        </c:ser>
        <c:ser>
          <c:idx val="1"/>
          <c:order val="1"/>
          <c:tx>
            <c:strRef>
              <c:f>Main!$F$34</c:f>
              <c:strCache>
                <c:ptCount val="1"/>
                <c:pt idx="0">
                  <c:v>Proton</c:v>
                </c:pt>
              </c:strCache>
            </c:strRef>
          </c:tx>
          <c:spPr>
            <a:ln w="25400">
              <a:solidFill>
                <a:srgbClr val="FF0000"/>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Main!$F$95:$F$164</c:f>
              <c:numCache>
                <c:formatCode>0.00E+00</c:formatCode>
                <c:ptCount val="70"/>
                <c:pt idx="0">
                  <c:v>1.5550867622697043E-7</c:v>
                </c:pt>
                <c:pt idx="1">
                  <c:v>1.4592384561842849E-7</c:v>
                </c:pt>
                <c:pt idx="2">
                  <c:v>1.3715276391971872E-7</c:v>
                </c:pt>
                <c:pt idx="3">
                  <c:v>1.291800453584771E-7</c:v>
                </c:pt>
                <c:pt idx="4">
                  <c:v>1.2199959330774273E-7</c:v>
                </c:pt>
                <c:pt idx="5">
                  <c:v>1.15616031384521E-7</c:v>
                </c:pt>
                <c:pt idx="6">
                  <c:v>1.1004605009137991E-7</c:v>
                </c:pt>
                <c:pt idx="7">
                  <c:v>1.053191835558512E-7</c:v>
                </c:pt>
                <c:pt idx="8">
                  <c:v>1.0147895923969717E-7</c:v>
                </c:pt>
                <c:pt idx="9">
                  <c:v>9.8585674348516513E-8</c:v>
                </c:pt>
                <c:pt idx="10">
                  <c:v>9.6718149378908493E-8</c:v>
                </c:pt>
                <c:pt idx="11">
                  <c:v>9.5973121869589128E-8</c:v>
                </c:pt>
                <c:pt idx="12">
                  <c:v>9.6470851057038887E-8</c:v>
                </c:pt>
                <c:pt idx="13">
                  <c:v>9.8352324571059307E-8</c:v>
                </c:pt>
                <c:pt idx="14">
                  <c:v>1.0178099924927285E-7</c:v>
                </c:pt>
                <c:pt idx="15">
                  <c:v>1.0694136381222316E-7</c:v>
                </c:pt>
                <c:pt idx="16">
                  <c:v>1.1403494779237622E-7</c:v>
                </c:pt>
                <c:pt idx="17">
                  <c:v>1.23274926146232E-7</c:v>
                </c:pt>
                <c:pt idx="18">
                  <c:v>1.3487397963401837E-7</c:v>
                </c:pt>
                <c:pt idx="19">
                  <c:v>1.490370190211452E-7</c:v>
                </c:pt>
                <c:pt idx="20">
                  <c:v>1.6592947713668786E-7</c:v>
                </c:pt>
                <c:pt idx="21">
                  <c:v>1.8568697459417805E-7</c:v>
                </c:pt>
                <c:pt idx="22">
                  <c:v>2.0834591155055334E-7</c:v>
                </c:pt>
                <c:pt idx="23">
                  <c:v>2.3385562923659653E-7</c:v>
                </c:pt>
                <c:pt idx="24">
                  <c:v>2.6204942731162631E-7</c:v>
                </c:pt>
                <c:pt idx="25">
                  <c:v>2.926307158664211E-7</c:v>
                </c:pt>
                <c:pt idx="26">
                  <c:v>3.2516882183745793E-7</c:v>
                </c:pt>
                <c:pt idx="27">
                  <c:v>3.5911034578322365E-7</c:v>
                </c:pt>
                <c:pt idx="28">
                  <c:v>3.9380526152624608E-7</c:v>
                </c:pt>
                <c:pt idx="29">
                  <c:v>4.2851389653332976E-7</c:v>
                </c:pt>
                <c:pt idx="30">
                  <c:v>4.6245323783165279E-7</c:v>
                </c:pt>
                <c:pt idx="31">
                  <c:v>4.9477092694130401E-7</c:v>
                </c:pt>
                <c:pt idx="32">
                  <c:v>5.2458135175772479E-7</c:v>
                </c:pt>
                <c:pt idx="33">
                  <c:v>5.5085675024143193E-7</c:v>
                </c:pt>
                <c:pt idx="34">
                  <c:v>5.7238229306451072E-7</c:v>
                </c:pt>
                <c:pt idx="35">
                  <c:v>5.8762557516915885E-7</c:v>
                </c:pt>
                <c:pt idx="36">
                  <c:v>5.9462473459569724E-7</c:v>
                </c:pt>
                <c:pt idx="37">
                  <c:v>5.9096378108132506E-7</c:v>
                </c:pt>
                <c:pt idx="38">
                  <c:v>5.7397416024387391E-7</c:v>
                </c:pt>
                <c:pt idx="39">
                  <c:v>5.4136971391954389E-7</c:v>
                </c:pt>
                <c:pt idx="40">
                  <c:v>4.9236454625710126E-7</c:v>
                </c:pt>
                <c:pt idx="41">
                  <c:v>4.2889834290948533E-7</c:v>
                </c:pt>
                <c:pt idx="42">
                  <c:v>3.5627341465599149E-7</c:v>
                </c:pt>
                <c:pt idx="43">
                  <c:v>2.819842417500676E-7</c:v>
                </c:pt>
                <c:pt idx="44">
                  <c:v>2.1334091006953793E-7</c:v>
                </c:pt>
                <c:pt idx="45">
                  <c:v>1.552610034668585E-7</c:v>
                </c:pt>
                <c:pt idx="46">
                  <c:v>1.0952905538581446E-7</c:v>
                </c:pt>
                <c:pt idx="47">
                  <c:v>7.546021593856354E-8</c:v>
                </c:pt>
                <c:pt idx="48">
                  <c:v>5.1095881966131128E-8</c:v>
                </c:pt>
                <c:pt idx="49">
                  <c:v>3.4167416048226586E-8</c:v>
                </c:pt>
                <c:pt idx="50">
                  <c:v>2.2636701305863015E-8</c:v>
                </c:pt>
                <c:pt idx="51">
                  <c:v>1.4879433266950609E-8</c:v>
                </c:pt>
                <c:pt idx="52">
                  <c:v>9.7018030974068069E-9</c:v>
                </c:pt>
                <c:pt idx="53">
                  <c:v>6.2488776208951101E-9</c:v>
                </c:pt>
                <c:pt idx="54">
                  <c:v>3.9228439464442224E-9</c:v>
                </c:pt>
                <c:pt idx="55">
                  <c:v>2.3100667731416009E-9</c:v>
                </c:pt>
                <c:pt idx="56">
                  <c:v>1.1789201497837282E-9</c:v>
                </c:pt>
                <c:pt idx="57">
                  <c:v>4.8105194756937021E-10</c:v>
                </c:pt>
                <c:pt idx="58">
                  <c:v>1.6702480788018937E-10</c:v>
                </c:pt>
                <c:pt idx="59">
                  <c:v>8.1153737119160309E-11</c:v>
                </c:pt>
                <c:pt idx="60">
                  <c:v>4.8986495257764087E-11</c:v>
                </c:pt>
                <c:pt idx="61">
                  <c:v>2.9965106917419742E-11</c:v>
                </c:pt>
                <c:pt idx="62">
                  <c:v>1.7985070952818547E-11</c:v>
                </c:pt>
                <c:pt idx="63">
                  <c:v>1.0588829146102942E-11</c:v>
                </c:pt>
                <c:pt idx="64">
                  <c:v>6.1304959071783035E-12</c:v>
                </c:pt>
                <c:pt idx="65">
                  <c:v>3.498495516583293E-12</c:v>
                </c:pt>
                <c:pt idx="66">
                  <c:v>1.9722757097293683E-12</c:v>
                </c:pt>
                <c:pt idx="67">
                  <c:v>1.1005505606453788E-12</c:v>
                </c:pt>
                <c:pt idx="68">
                  <c:v>6.0886767177625812E-13</c:v>
                </c:pt>
                <c:pt idx="69">
                  <c:v>3.3446696523301277E-13</c:v>
                </c:pt>
              </c:numCache>
            </c:numRef>
          </c:yVal>
          <c:smooth val="0"/>
        </c:ser>
        <c:ser>
          <c:idx val="2"/>
          <c:order val="2"/>
          <c:tx>
            <c:strRef>
              <c:f>Main!$G$34</c:f>
              <c:strCache>
                <c:ptCount val="1"/>
                <c:pt idx="0">
                  <c:v>He ion</c:v>
                </c:pt>
              </c:strCache>
            </c:strRef>
          </c:tx>
          <c:spPr>
            <a:ln w="25400">
              <a:solidFill>
                <a:srgbClr val="993366"/>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Main!$G$95:$G$164</c:f>
              <c:numCache>
                <c:formatCode>0.00E+00</c:formatCode>
                <c:ptCount val="70"/>
                <c:pt idx="0">
                  <c:v>1.7043928775175025E-7</c:v>
                </c:pt>
                <c:pt idx="1">
                  <c:v>1.4718252935659908E-7</c:v>
                </c:pt>
                <c:pt idx="2">
                  <c:v>1.2930495852061418E-7</c:v>
                </c:pt>
                <c:pt idx="3">
                  <c:v>1.1560046709630607E-7</c:v>
                </c:pt>
                <c:pt idx="4">
                  <c:v>1.0513369326611981E-7</c:v>
                </c:pt>
                <c:pt idx="5">
                  <c:v>9.7179551421474237E-8</c:v>
                </c:pt>
                <c:pt idx="6">
                  <c:v>9.117571119415212E-8</c:v>
                </c:pt>
                <c:pt idx="7">
                  <c:v>8.6685014940203577E-8</c:v>
                </c:pt>
                <c:pt idx="8">
                  <c:v>8.3366636965086574E-8</c:v>
                </c:pt>
                <c:pt idx="9">
                  <c:v>8.0954521308973593E-8</c:v>
                </c:pt>
                <c:pt idx="10">
                  <c:v>7.9239296915840425E-8</c:v>
                </c:pt>
                <c:pt idx="11">
                  <c:v>7.8051096573099295E-8</c:v>
                </c:pt>
                <c:pt idx="12">
                  <c:v>7.7250501714450028E-8</c:v>
                </c:pt>
                <c:pt idx="13">
                  <c:v>7.6712612072171378E-8</c:v>
                </c:pt>
                <c:pt idx="14">
                  <c:v>7.6314677561287612E-8</c:v>
                </c:pt>
                <c:pt idx="15">
                  <c:v>7.5919658371915648E-8</c:v>
                </c:pt>
                <c:pt idx="16">
                  <c:v>7.5355347559814296E-8</c:v>
                </c:pt>
                <c:pt idx="17">
                  <c:v>7.4388711338175643E-8</c:v>
                </c:pt>
                <c:pt idx="18">
                  <c:v>7.2700555417500168E-8</c:v>
                </c:pt>
                <c:pt idx="19">
                  <c:v>6.9875748323255164E-8</c:v>
                </c:pt>
                <c:pt idx="20">
                  <c:v>6.5451899057179277E-8</c:v>
                </c:pt>
                <c:pt idx="21">
                  <c:v>5.9064343698984775E-8</c:v>
                </c:pt>
                <c:pt idx="22">
                  <c:v>5.0726128626135557E-8</c:v>
                </c:pt>
                <c:pt idx="23">
                  <c:v>4.1052857816757053E-8</c:v>
                </c:pt>
                <c:pt idx="24">
                  <c:v>3.1185004359811303E-8</c:v>
                </c:pt>
                <c:pt idx="25">
                  <c:v>2.2316961011341465E-8</c:v>
                </c:pt>
                <c:pt idx="26">
                  <c:v>1.5192248072919314E-8</c:v>
                </c:pt>
                <c:pt idx="27">
                  <c:v>9.9576654114372177E-9</c:v>
                </c:pt>
                <c:pt idx="28">
                  <c:v>6.3549480732797076E-9</c:v>
                </c:pt>
                <c:pt idx="29">
                  <c:v>3.9846935114466317E-9</c:v>
                </c:pt>
                <c:pt idx="30">
                  <c:v>2.4701662157472863E-9</c:v>
                </c:pt>
                <c:pt idx="31">
                  <c:v>1.5206802208668593E-9</c:v>
                </c:pt>
                <c:pt idx="32">
                  <c:v>9.3196458559972932E-10</c:v>
                </c:pt>
                <c:pt idx="33">
                  <c:v>5.6966916924881845E-10</c:v>
                </c:pt>
                <c:pt idx="34">
                  <c:v>3.4765522846593737E-10</c:v>
                </c:pt>
                <c:pt idx="35">
                  <c:v>2.1195631047276835E-10</c:v>
                </c:pt>
                <c:pt idx="36">
                  <c:v>1.2914895429977438E-10</c:v>
                </c:pt>
                <c:pt idx="37">
                  <c:v>7.866678998039991E-11</c:v>
                </c:pt>
                <c:pt idx="38">
                  <c:v>4.7904642319240931E-11</c:v>
                </c:pt>
                <c:pt idx="39">
                  <c:v>2.9169978264938171E-11</c:v>
                </c:pt>
                <c:pt idx="40">
                  <c:v>1.7762166430780452E-11</c:v>
                </c:pt>
                <c:pt idx="41">
                  <c:v>1.0812918104896389E-11</c:v>
                </c:pt>
                <c:pt idx="42">
                  <c:v>6.5827374932139993E-12</c:v>
                </c:pt>
                <c:pt idx="43">
                  <c:v>4.0075797919043798E-12</c:v>
                </c:pt>
                <c:pt idx="44">
                  <c:v>2.4398191059657614E-12</c:v>
                </c:pt>
                <c:pt idx="45">
                  <c:v>1.4853383004879255E-12</c:v>
                </c:pt>
                <c:pt idx="46">
                  <c:v>9.0426008988127474E-13</c:v>
                </c:pt>
                <c:pt idx="47">
                  <c:v>5.5049438255767149E-13</c:v>
                </c:pt>
                <c:pt idx="48">
                  <c:v>3.3513689426844388E-13</c:v>
                </c:pt>
                <c:pt idx="49">
                  <c:v>2.0403369426254378E-13</c:v>
                </c:pt>
                <c:pt idx="50">
                  <c:v>1.2422683569510827E-13</c:v>
                </c:pt>
                <c:pt idx="51">
                  <c:v>7.5619828725444658E-14</c:v>
                </c:pt>
                <c:pt idx="52">
                  <c:v>4.6034752018059926E-14</c:v>
                </c:pt>
                <c:pt idx="53">
                  <c:v>2.8026509977971336E-14</c:v>
                </c:pt>
                <c:pt idx="54">
                  <c:v>1.7069579628427363E-14</c:v>
                </c:pt>
                <c:pt idx="55">
                  <c:v>1.0447720149085724E-14</c:v>
                </c:pt>
                <c:pt idx="56">
                  <c:v>6.4424704283567127E-15</c:v>
                </c:pt>
                <c:pt idx="57">
                  <c:v>3.9358896469828092E-15</c:v>
                </c:pt>
                <c:pt idx="58">
                  <c:v>2.4006413975350361E-15</c:v>
                </c:pt>
                <c:pt idx="59">
                  <c:v>1.463268089629942E-15</c:v>
                </c:pt>
                <c:pt idx="60">
                  <c:v>8.9129361245251242E-16</c:v>
                </c:pt>
                <c:pt idx="61">
                  <c:v>5.2178881872459706E-16</c:v>
                </c:pt>
                <c:pt idx="62">
                  <c:v>8.0086924849405338E-18</c:v>
                </c:pt>
                <c:pt idx="63">
                  <c:v>4.6377727219708922E-18</c:v>
                </c:pt>
                <c:pt idx="64">
                  <c:v>2.6450122854629211E-18</c:v>
                </c:pt>
                <c:pt idx="65">
                  <c:v>1.4889236356756167E-18</c:v>
                </c:pt>
                <c:pt idx="66">
                  <c:v>8.2895125475561561E-19</c:v>
                </c:pt>
                <c:pt idx="67">
                  <c:v>4.5727834806979759E-19</c:v>
                </c:pt>
                <c:pt idx="68">
                  <c:v>2.503042168658919E-19</c:v>
                </c:pt>
                <c:pt idx="69">
                  <c:v>1.3613818208057667E-19</c:v>
                </c:pt>
              </c:numCache>
            </c:numRef>
          </c:yVal>
          <c:smooth val="0"/>
        </c:ser>
        <c:ser>
          <c:idx val="3"/>
          <c:order val="3"/>
          <c:tx>
            <c:strRef>
              <c:f>Main!$H$34</c:f>
              <c:strCache>
                <c:ptCount val="1"/>
                <c:pt idx="0">
                  <c:v>Positive muon</c:v>
                </c:pt>
              </c:strCache>
            </c:strRef>
          </c:tx>
          <c:spPr>
            <a:ln w="25400">
              <a:solidFill>
                <a:srgbClr val="00FF00"/>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Main!$H$95:$H$164</c:f>
              <c:numCache>
                <c:formatCode>0.00E+00</c:formatCode>
                <c:ptCount val="70"/>
                <c:pt idx="0">
                  <c:v>1.05076621666165E-9</c:v>
                </c:pt>
                <c:pt idx="1">
                  <c:v>1.2978090804072759E-9</c:v>
                </c:pt>
                <c:pt idx="2">
                  <c:v>1.6028432699887815E-9</c:v>
                </c:pt>
                <c:pt idx="3">
                  <c:v>1.9794639715309631E-9</c:v>
                </c:pt>
                <c:pt idx="4">
                  <c:v>2.4444590677604588E-9</c:v>
                </c:pt>
                <c:pt idx="5">
                  <c:v>3.0185290548216486E-9</c:v>
                </c:pt>
                <c:pt idx="6">
                  <c:v>3.7271426479507122E-9</c:v>
                </c:pt>
                <c:pt idx="7">
                  <c:v>4.6016501942929176E-9</c:v>
                </c:pt>
                <c:pt idx="8">
                  <c:v>5.6807529076616425E-9</c:v>
                </c:pt>
                <c:pt idx="9">
                  <c:v>7.0119727807874835E-9</c:v>
                </c:pt>
                <c:pt idx="10">
                  <c:v>8.6530223090007759E-9</c:v>
                </c:pt>
                <c:pt idx="11">
                  <c:v>1.0676813629245087E-8</c:v>
                </c:pt>
                <c:pt idx="12">
                  <c:v>1.3169853205482415E-8</c:v>
                </c:pt>
                <c:pt idx="13">
                  <c:v>1.6238974710227189E-8</c:v>
                </c:pt>
                <c:pt idx="14">
                  <c:v>2.0014390168842566E-8</c:v>
                </c:pt>
                <c:pt idx="15">
                  <c:v>2.4654031613039044E-8</c:v>
                </c:pt>
                <c:pt idx="16">
                  <c:v>3.0348186344422186E-8</c:v>
                </c:pt>
                <c:pt idx="17">
                  <c:v>3.732559821098302E-8</c:v>
                </c:pt>
                <c:pt idx="18">
                  <c:v>4.5857061525091508E-8</c:v>
                </c:pt>
                <c:pt idx="19">
                  <c:v>5.6265245469418734E-8</c:v>
                </c:pt>
                <c:pt idx="20">
                  <c:v>6.89183068872714E-8</c:v>
                </c:pt>
                <c:pt idx="21">
                  <c:v>8.4255011883978297E-8</c:v>
                </c:pt>
                <c:pt idx="22">
                  <c:v>1.0274821398448205E-7</c:v>
                </c:pt>
                <c:pt idx="23">
                  <c:v>1.2492354995318856E-7</c:v>
                </c:pt>
                <c:pt idx="24">
                  <c:v>1.5133752126512275E-7</c:v>
                </c:pt>
                <c:pt idx="25">
                  <c:v>1.8255204432979774E-7</c:v>
                </c:pt>
                <c:pt idx="26">
                  <c:v>2.1909884922325261E-7</c:v>
                </c:pt>
                <c:pt idx="27">
                  <c:v>2.6144306303837264E-7</c:v>
                </c:pt>
                <c:pt idx="28">
                  <c:v>3.0996194995867134E-7</c:v>
                </c:pt>
                <c:pt idx="29">
                  <c:v>3.6491918942212981E-7</c:v>
                </c:pt>
                <c:pt idx="30">
                  <c:v>4.2655940366938566E-7</c:v>
                </c:pt>
                <c:pt idx="31">
                  <c:v>4.9520165585242443E-7</c:v>
                </c:pt>
                <c:pt idx="32">
                  <c:v>5.7160726813552819E-7</c:v>
                </c:pt>
                <c:pt idx="33">
                  <c:v>6.5718946354864858E-7</c:v>
                </c:pt>
                <c:pt idx="34">
                  <c:v>7.5436718356538581E-7</c:v>
                </c:pt>
                <c:pt idx="35">
                  <c:v>8.6647657953978937E-7</c:v>
                </c:pt>
                <c:pt idx="36">
                  <c:v>9.970920380704296E-7</c:v>
                </c:pt>
                <c:pt idx="37">
                  <c:v>1.1486253494292871E-6</c:v>
                </c:pt>
                <c:pt idx="38">
                  <c:v>1.3205081414697603E-6</c:v>
                </c:pt>
                <c:pt idx="39">
                  <c:v>1.5075701875960363E-6</c:v>
                </c:pt>
                <c:pt idx="40">
                  <c:v>1.6944675898096986E-6</c:v>
                </c:pt>
                <c:pt idx="41">
                  <c:v>1.8670111925679816E-6</c:v>
                </c:pt>
                <c:pt idx="42">
                  <c:v>2.0158353684018157E-6</c:v>
                </c:pt>
                <c:pt idx="43">
                  <c:v>2.1298721531390348E-6</c:v>
                </c:pt>
                <c:pt idx="44">
                  <c:v>2.202237349042093E-6</c:v>
                </c:pt>
                <c:pt idx="45">
                  <c:v>2.2304315265423777E-6</c:v>
                </c:pt>
                <c:pt idx="46">
                  <c:v>2.2154138435255068E-6</c:v>
                </c:pt>
                <c:pt idx="47">
                  <c:v>2.1602438662721243E-6</c:v>
                </c:pt>
                <c:pt idx="48">
                  <c:v>2.0689202151622466E-6</c:v>
                </c:pt>
                <c:pt idx="49">
                  <c:v>1.9457116724729538E-6</c:v>
                </c:pt>
                <c:pt idx="50">
                  <c:v>1.7950446056906396E-6</c:v>
                </c:pt>
                <c:pt idx="51">
                  <c:v>1.6216148855855596E-6</c:v>
                </c:pt>
                <c:pt idx="52">
                  <c:v>1.431099113972044E-6</c:v>
                </c:pt>
                <c:pt idx="53">
                  <c:v>1.2301911857933446E-6</c:v>
                </c:pt>
                <c:pt idx="54">
                  <c:v>1.0266989724864005E-6</c:v>
                </c:pt>
                <c:pt idx="55">
                  <c:v>8.2913621219303827E-7</c:v>
                </c:pt>
                <c:pt idx="56">
                  <c:v>6.4586897288051735E-7</c:v>
                </c:pt>
                <c:pt idx="57">
                  <c:v>4.8395803911440787E-7</c:v>
                </c:pt>
                <c:pt idx="58">
                  <c:v>3.4813551277603567E-7</c:v>
                </c:pt>
                <c:pt idx="59">
                  <c:v>2.4014946860579311E-7</c:v>
                </c:pt>
                <c:pt idx="60">
                  <c:v>1.5886532621854975E-7</c:v>
                </c:pt>
                <c:pt idx="61">
                  <c:v>1.0085229145263469E-7</c:v>
                </c:pt>
                <c:pt idx="62">
                  <c:v>6.157664119348958E-8</c:v>
                </c:pt>
                <c:pt idx="63">
                  <c:v>3.6258483569590486E-8</c:v>
                </c:pt>
                <c:pt idx="64">
                  <c:v>2.0657877308375102E-8</c:v>
                </c:pt>
                <c:pt idx="65">
                  <c:v>1.1428731027053524E-8</c:v>
                </c:pt>
                <c:pt idx="66">
                  <c:v>6.1624379071988882E-9</c:v>
                </c:pt>
                <c:pt idx="67">
                  <c:v>3.2500455424314576E-9</c:v>
                </c:pt>
                <c:pt idx="68">
                  <c:v>1.6822813482278658E-9</c:v>
                </c:pt>
                <c:pt idx="69">
                  <c:v>8.5711577389001526E-10</c:v>
                </c:pt>
              </c:numCache>
            </c:numRef>
          </c:yVal>
          <c:smooth val="0"/>
        </c:ser>
        <c:ser>
          <c:idx val="4"/>
          <c:order val="4"/>
          <c:tx>
            <c:strRef>
              <c:f>Main!$I$34</c:f>
              <c:strCache>
                <c:ptCount val="1"/>
                <c:pt idx="0">
                  <c:v>Negative muon</c:v>
                </c:pt>
              </c:strCache>
            </c:strRef>
          </c:tx>
          <c:spPr>
            <a:ln w="25400">
              <a:solidFill>
                <a:srgbClr val="FF9900"/>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Main!$I$95:$I$164</c:f>
              <c:numCache>
                <c:formatCode>0.00E+00</c:formatCode>
                <c:ptCount val="70"/>
                <c:pt idx="0">
                  <c:v>1.0369535615699575E-9</c:v>
                </c:pt>
                <c:pt idx="1">
                  <c:v>1.2810139390745169E-9</c:v>
                </c:pt>
                <c:pt idx="2">
                  <c:v>1.5824375922264834E-9</c:v>
                </c:pt>
                <c:pt idx="3">
                  <c:v>1.9546919769748269E-9</c:v>
                </c:pt>
                <c:pt idx="4">
                  <c:v>2.4144125648522266E-9</c:v>
                </c:pt>
                <c:pt idx="5">
                  <c:v>2.9821188031881688E-9</c:v>
                </c:pt>
                <c:pt idx="6">
                  <c:v>3.6830656053234557E-9</c:v>
                </c:pt>
                <c:pt idx="7">
                  <c:v>4.5483515983654646E-9</c:v>
                </c:pt>
                <c:pt idx="8">
                  <c:v>5.6163818435640383E-9</c:v>
                </c:pt>
                <c:pt idx="9">
                  <c:v>6.9343343978990788E-9</c:v>
                </c:pt>
                <c:pt idx="10">
                  <c:v>8.559531270523637E-9</c:v>
                </c:pt>
                <c:pt idx="11">
                  <c:v>1.0564419433187058E-8</c:v>
                </c:pt>
                <c:pt idx="12">
                  <c:v>1.3035008198994923E-8</c:v>
                </c:pt>
                <c:pt idx="13">
                  <c:v>1.6077574690738805E-8</c:v>
                </c:pt>
                <c:pt idx="14">
                  <c:v>1.9821737749448034E-8</c:v>
                </c:pt>
                <c:pt idx="15">
                  <c:v>2.4424829058216509E-8</c:v>
                </c:pt>
                <c:pt idx="16">
                  <c:v>3.0076581023724322E-8</c:v>
                </c:pt>
                <c:pt idx="17">
                  <c:v>3.7005305216730453E-8</c:v>
                </c:pt>
                <c:pt idx="18">
                  <c:v>4.5481629932695944E-8</c:v>
                </c:pt>
                <c:pt idx="19">
                  <c:v>5.5828493015286076E-8</c:v>
                </c:pt>
                <c:pt idx="20">
                  <c:v>6.8415107160702729E-8</c:v>
                </c:pt>
                <c:pt idx="21">
                  <c:v>8.3682367322041691E-8</c:v>
                </c:pt>
                <c:pt idx="22">
                  <c:v>1.0210704827525777E-7</c:v>
                </c:pt>
                <c:pt idx="23">
                  <c:v>1.2422101781760686E-7</c:v>
                </c:pt>
                <c:pt idx="24">
                  <c:v>1.5059003710268607E-7</c:v>
                </c:pt>
                <c:pt idx="25">
                  <c:v>1.8178875495723373E-7</c:v>
                </c:pt>
                <c:pt idx="26">
                  <c:v>2.1836473963116405E-7</c:v>
                </c:pt>
                <c:pt idx="27">
                  <c:v>2.6079981205504196E-7</c:v>
                </c:pt>
                <c:pt idx="28">
                  <c:v>3.0948289323310527E-7</c:v>
                </c:pt>
                <c:pt idx="29">
                  <c:v>3.6467191181982587E-7</c:v>
                </c:pt>
                <c:pt idx="30">
                  <c:v>4.2656648479630652E-7</c:v>
                </c:pt>
                <c:pt idx="31">
                  <c:v>4.9536692164538142E-7</c:v>
                </c:pt>
                <c:pt idx="32">
                  <c:v>5.7159650743378335E-7</c:v>
                </c:pt>
                <c:pt idx="33">
                  <c:v>6.5626243374846919E-7</c:v>
                </c:pt>
                <c:pt idx="34">
                  <c:v>7.5118058380056385E-7</c:v>
                </c:pt>
                <c:pt idx="35">
                  <c:v>8.5891166259464169E-7</c:v>
                </c:pt>
                <c:pt idx="36">
                  <c:v>9.8219796825462142E-7</c:v>
                </c:pt>
                <c:pt idx="37">
                  <c:v>1.1227795984955399E-6</c:v>
                </c:pt>
                <c:pt idx="38">
                  <c:v>1.2798467832893494E-6</c:v>
                </c:pt>
                <c:pt idx="39">
                  <c:v>1.4486471637047846E-6</c:v>
                </c:pt>
                <c:pt idx="40">
                  <c:v>1.6109977324430729E-6</c:v>
                </c:pt>
                <c:pt idx="41">
                  <c:v>1.7539083425497877E-6</c:v>
                </c:pt>
                <c:pt idx="42">
                  <c:v>1.8733655094941828E-6</c:v>
                </c:pt>
                <c:pt idx="43">
                  <c:v>1.9603110852291368E-6</c:v>
                </c:pt>
                <c:pt idx="44">
                  <c:v>2.0094497763555572E-6</c:v>
                </c:pt>
                <c:pt idx="45">
                  <c:v>2.0193156041752098E-6</c:v>
                </c:pt>
                <c:pt idx="46">
                  <c:v>1.9913908855475166E-6</c:v>
                </c:pt>
                <c:pt idx="47">
                  <c:v>1.9288905350593858E-6</c:v>
                </c:pt>
                <c:pt idx="48">
                  <c:v>1.8357574937687802E-6</c:v>
                </c:pt>
                <c:pt idx="49">
                  <c:v>1.7160963161381938E-6</c:v>
                </c:pt>
                <c:pt idx="50">
                  <c:v>1.5740934782223035E-6</c:v>
                </c:pt>
                <c:pt idx="51">
                  <c:v>1.4141079492631717E-6</c:v>
                </c:pt>
                <c:pt idx="52">
                  <c:v>1.2412895595762149E-6</c:v>
                </c:pt>
                <c:pt idx="53">
                  <c:v>1.0615579025119688E-6</c:v>
                </c:pt>
                <c:pt idx="54">
                  <c:v>8.8165660716449125E-7</c:v>
                </c:pt>
                <c:pt idx="55">
                  <c:v>7.0877678933622366E-7</c:v>
                </c:pt>
                <c:pt idx="56">
                  <c:v>5.4982524250894916E-7</c:v>
                </c:pt>
                <c:pt idx="57">
                  <c:v>4.1046896702276036E-7</c:v>
                </c:pt>
                <c:pt idx="58">
                  <c:v>2.943274283851867E-7</c:v>
                </c:pt>
                <c:pt idx="59">
                  <c:v>2.0249039440294454E-7</c:v>
                </c:pt>
                <c:pt idx="60">
                  <c:v>1.3366747016975632E-7</c:v>
                </c:pt>
                <c:pt idx="61">
                  <c:v>8.4718908387342439E-8</c:v>
                </c:pt>
                <c:pt idx="62">
                  <c:v>5.1667141685217557E-8</c:v>
                </c:pt>
                <c:pt idx="63">
                  <c:v>3.040124190014672E-8</c:v>
                </c:pt>
                <c:pt idx="64">
                  <c:v>1.7314073678267584E-8</c:v>
                </c:pt>
                <c:pt idx="65">
                  <c:v>9.5776809507958915E-9</c:v>
                </c:pt>
                <c:pt idx="66">
                  <c:v>5.1647652199636574E-9</c:v>
                </c:pt>
                <c:pt idx="67">
                  <c:v>2.7244794815832115E-9</c:v>
                </c:pt>
                <c:pt idx="68">
                  <c:v>1.4106755391430793E-9</c:v>
                </c:pt>
                <c:pt idx="69">
                  <c:v>7.1899092628740126E-10</c:v>
                </c:pt>
              </c:numCache>
            </c:numRef>
          </c:yVal>
          <c:smooth val="0"/>
        </c:ser>
        <c:ser>
          <c:idx val="5"/>
          <c:order val="5"/>
          <c:tx>
            <c:strRef>
              <c:f>Main!$J$34</c:f>
              <c:strCache>
                <c:ptCount val="1"/>
                <c:pt idx="0">
                  <c:v>Electron</c:v>
                </c:pt>
              </c:strCache>
            </c:strRef>
          </c:tx>
          <c:spPr>
            <a:ln w="25400">
              <a:solidFill>
                <a:srgbClr val="00FFFF"/>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Main!$J$95:$J$164</c:f>
              <c:numCache>
                <c:formatCode>0.00E+00</c:formatCode>
                <c:ptCount val="70"/>
                <c:pt idx="0">
                  <c:v>2.1424987917032746E-3</c:v>
                </c:pt>
                <c:pt idx="1">
                  <c:v>2.0547505659232706E-3</c:v>
                </c:pt>
                <c:pt idx="2">
                  <c:v>1.9658597536302957E-3</c:v>
                </c:pt>
                <c:pt idx="3">
                  <c:v>1.8754933533523101E-3</c:v>
                </c:pt>
                <c:pt idx="4">
                  <c:v>1.7833542728001302E-3</c:v>
                </c:pt>
                <c:pt idx="5">
                  <c:v>1.6892121620598257E-3</c:v>
                </c:pt>
                <c:pt idx="6">
                  <c:v>1.5929394496983066E-3</c:v>
                </c:pt>
                <c:pt idx="7">
                  <c:v>1.4945394730648224E-3</c:v>
                </c:pt>
                <c:pt idx="8">
                  <c:v>1.3941690130377922E-3</c:v>
                </c:pt>
                <c:pt idx="9">
                  <c:v>1.2921886348451045E-3</c:v>
                </c:pt>
                <c:pt idx="10">
                  <c:v>1.1892110440248559E-3</c:v>
                </c:pt>
                <c:pt idx="11">
                  <c:v>1.0859461689327458E-3</c:v>
                </c:pt>
                <c:pt idx="12">
                  <c:v>9.8344461344921654E-4</c:v>
                </c:pt>
                <c:pt idx="13">
                  <c:v>8.8283673961593177E-4</c:v>
                </c:pt>
                <c:pt idx="14">
                  <c:v>7.8532652738344717E-4</c:v>
                </c:pt>
                <c:pt idx="15">
                  <c:v>6.921098854863637E-4</c:v>
                </c:pt>
                <c:pt idx="16">
                  <c:v>6.0428658158964959E-4</c:v>
                </c:pt>
                <c:pt idx="17">
                  <c:v>5.2276372482702748E-4</c:v>
                </c:pt>
                <c:pt idx="18">
                  <c:v>4.4821597527002714E-4</c:v>
                </c:pt>
                <c:pt idx="19">
                  <c:v>3.8101177881310196E-4</c:v>
                </c:pt>
                <c:pt idx="20">
                  <c:v>3.2128539449220836E-4</c:v>
                </c:pt>
                <c:pt idx="21">
                  <c:v>2.6884657492272222E-4</c:v>
                </c:pt>
                <c:pt idx="22">
                  <c:v>2.2338079227140941E-4</c:v>
                </c:pt>
                <c:pt idx="23">
                  <c:v>1.843822337464914E-4</c:v>
                </c:pt>
                <c:pt idx="24">
                  <c:v>1.5125017132958988E-4</c:v>
                </c:pt>
                <c:pt idx="25">
                  <c:v>1.2334071849212015E-4</c:v>
                </c:pt>
                <c:pt idx="26">
                  <c:v>1.0000750782699479E-4</c:v>
                </c:pt>
                <c:pt idx="27">
                  <c:v>8.0628937010733952E-5</c:v>
                </c:pt>
                <c:pt idx="28">
                  <c:v>6.4625815525982952E-5</c:v>
                </c:pt>
                <c:pt idx="29">
                  <c:v>5.1481497727407416E-5</c:v>
                </c:pt>
                <c:pt idx="30">
                  <c:v>4.0735462175759627E-5</c:v>
                </c:pt>
                <c:pt idx="31">
                  <c:v>3.1995518232556377E-5</c:v>
                </c:pt>
                <c:pt idx="32">
                  <c:v>2.4918983412876239E-5</c:v>
                </c:pt>
                <c:pt idx="33">
                  <c:v>1.9223787704845506E-5</c:v>
                </c:pt>
                <c:pt idx="34">
                  <c:v>1.4670830413319788E-5</c:v>
                </c:pt>
                <c:pt idx="35">
                  <c:v>1.1060913519364135E-5</c:v>
                </c:pt>
                <c:pt idx="36">
                  <c:v>8.2278292050255332E-6</c:v>
                </c:pt>
                <c:pt idx="37">
                  <c:v>6.0317469753110127E-6</c:v>
                </c:pt>
                <c:pt idx="38">
                  <c:v>4.3537785720330626E-6</c:v>
                </c:pt>
                <c:pt idx="39">
                  <c:v>3.0929900416852916E-6</c:v>
                </c:pt>
                <c:pt idx="40">
                  <c:v>2.1625994149661097E-6</c:v>
                </c:pt>
                <c:pt idx="41">
                  <c:v>1.4885279933960627E-6</c:v>
                </c:pt>
                <c:pt idx="42">
                  <c:v>1.009688293467579E-6</c:v>
                </c:pt>
                <c:pt idx="43">
                  <c:v>6.757478268737903E-7</c:v>
                </c:pt>
                <c:pt idx="44">
                  <c:v>4.4684330219440164E-7</c:v>
                </c:pt>
                <c:pt idx="45">
                  <c:v>2.9238272793243914E-7</c:v>
                </c:pt>
                <c:pt idx="46">
                  <c:v>1.8959980441142321E-7</c:v>
                </c:pt>
                <c:pt idx="47">
                  <c:v>1.2201896639886843E-7</c:v>
                </c:pt>
                <c:pt idx="48">
                  <c:v>7.8036874189595572E-8</c:v>
                </c:pt>
                <c:pt idx="49">
                  <c:v>4.9653622199642418E-8</c:v>
                </c:pt>
                <c:pt idx="50">
                  <c:v>3.1464861324397409E-8</c:v>
                </c:pt>
                <c:pt idx="51">
                  <c:v>1.9868346432817287E-8</c:v>
                </c:pt>
                <c:pt idx="52">
                  <c:v>1.2513063957925159E-8</c:v>
                </c:pt>
                <c:pt idx="53">
                  <c:v>7.8643365267937514E-9</c:v>
                </c:pt>
                <c:pt idx="54">
                  <c:v>4.9344155315766238E-9</c:v>
                </c:pt>
                <c:pt idx="55">
                  <c:v>3.0919336028457933E-9</c:v>
                </c:pt>
                <c:pt idx="56">
                  <c:v>1.9354175355105489E-9</c:v>
                </c:pt>
                <c:pt idx="57">
                  <c:v>1.2104802477002994E-9</c:v>
                </c:pt>
                <c:pt idx="58">
                  <c:v>7.5661150828585496E-10</c:v>
                </c:pt>
                <c:pt idx="59">
                  <c:v>4.7268425549249475E-10</c:v>
                </c:pt>
                <c:pt idx="60">
                  <c:v>2.9522395986350987E-10</c:v>
                </c:pt>
                <c:pt idx="61">
                  <c:v>1.8428960435469874E-10</c:v>
                </c:pt>
                <c:pt idx="62">
                  <c:v>1.1501995609840109E-10</c:v>
                </c:pt>
                <c:pt idx="63">
                  <c:v>7.1776548103296358E-11</c:v>
                </c:pt>
                <c:pt idx="64">
                  <c:v>4.478498706193771E-11</c:v>
                </c:pt>
                <c:pt idx="65">
                  <c:v>2.7940103073202509E-11</c:v>
                </c:pt>
                <c:pt idx="66">
                  <c:v>1.7429569074642172E-11</c:v>
                </c:pt>
                <c:pt idx="67">
                  <c:v>1.0871964549998378E-11</c:v>
                </c:pt>
                <c:pt idx="68">
                  <c:v>6.7815392384492529E-12</c:v>
                </c:pt>
                <c:pt idx="69">
                  <c:v>4.2297561330056843E-12</c:v>
                </c:pt>
              </c:numCache>
            </c:numRef>
          </c:yVal>
          <c:smooth val="0"/>
        </c:ser>
        <c:ser>
          <c:idx val="6"/>
          <c:order val="6"/>
          <c:tx>
            <c:strRef>
              <c:f>Main!$K$34</c:f>
              <c:strCache>
                <c:ptCount val="1"/>
                <c:pt idx="0">
                  <c:v>Positron</c:v>
                </c:pt>
              </c:strCache>
            </c:strRef>
          </c:tx>
          <c:spPr>
            <a:ln w="25400">
              <a:solidFill>
                <a:srgbClr val="FF00FF"/>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Main!$K$95:$K$164</c:f>
              <c:numCache>
                <c:formatCode>0.00E+00</c:formatCode>
                <c:ptCount val="70"/>
                <c:pt idx="0">
                  <c:v>5.6160971160921771E-6</c:v>
                </c:pt>
                <c:pt idx="1">
                  <c:v>6.6746433723685243E-6</c:v>
                </c:pt>
                <c:pt idx="2">
                  <c:v>7.9255052264589537E-6</c:v>
                </c:pt>
                <c:pt idx="3">
                  <c:v>9.3996735110600412E-6</c:v>
                </c:pt>
                <c:pt idx="4">
                  <c:v>1.1130940585876016E-5</c:v>
                </c:pt>
                <c:pt idx="5">
                  <c:v>1.3154712304539594E-5</c:v>
                </c:pt>
                <c:pt idx="6">
                  <c:v>1.5505783673661854E-5</c:v>
                </c:pt>
                <c:pt idx="7">
                  <c:v>1.8214977771070278E-5</c:v>
                </c:pt>
                <c:pt idx="8">
                  <c:v>2.1304270563856169E-5</c:v>
                </c:pt>
                <c:pt idx="9">
                  <c:v>2.4778825089988888E-5</c:v>
                </c:pt>
                <c:pt idx="10">
                  <c:v>2.8616085084370829E-5</c:v>
                </c:pt>
                <c:pt idx="11">
                  <c:v>3.2760645724068005E-5</c:v>
                </c:pt>
                <c:pt idx="12">
                  <c:v>3.7103576492642896E-5</c:v>
                </c:pt>
                <c:pt idx="13">
                  <c:v>4.1483983713355615E-5</c:v>
                </c:pt>
                <c:pt idx="14">
                  <c:v>4.5689152699640783E-5</c:v>
                </c:pt>
                <c:pt idx="15">
                  <c:v>4.9470080161932003E-5</c:v>
                </c:pt>
                <c:pt idx="16">
                  <c:v>5.2571771907412442E-5</c:v>
                </c:pt>
                <c:pt idx="17">
                  <c:v>5.4774113316475589E-5</c:v>
                </c:pt>
                <c:pt idx="18">
                  <c:v>5.5930575819361554E-5</c:v>
                </c:pt>
                <c:pt idx="19">
                  <c:v>5.5994010250667617E-5</c:v>
                </c:pt>
                <c:pt idx="20">
                  <c:v>5.5018598770518574E-5</c:v>
                </c:pt>
                <c:pt idx="21">
                  <c:v>5.3138928451373589E-5</c:v>
                </c:pt>
                <c:pt idx="22">
                  <c:v>5.0540155117292912E-5</c:v>
                </c:pt>
                <c:pt idx="23">
                  <c:v>4.7421198704914934E-5</c:v>
                </c:pt>
                <c:pt idx="24">
                  <c:v>4.3967688840033788E-5</c:v>
                </c:pt>
                <c:pt idx="25">
                  <c:v>4.0335749733542203E-5</c:v>
                </c:pt>
                <c:pt idx="26">
                  <c:v>3.6646008435856046E-5</c:v>
                </c:pt>
                <c:pt idx="27">
                  <c:v>3.2984509328686067E-5</c:v>
                </c:pt>
                <c:pt idx="28">
                  <c:v>2.9407612895037864E-5</c:v>
                </c:pt>
                <c:pt idx="29">
                  <c:v>2.5951449565536351E-5</c:v>
                </c:pt>
                <c:pt idx="30">
                  <c:v>2.2637538194126394E-5</c:v>
                </c:pt>
                <c:pt idx="31">
                  <c:v>1.9483991610468013E-5</c:v>
                </c:pt>
                <c:pt idx="32">
                  <c:v>1.6507028365789745E-5</c:v>
                </c:pt>
                <c:pt idx="33">
                  <c:v>1.3731215640421353E-5</c:v>
                </c:pt>
                <c:pt idx="34">
                  <c:v>1.1186400505277664E-5</c:v>
                </c:pt>
                <c:pt idx="35">
                  <c:v>8.905853669556987E-6</c:v>
                </c:pt>
                <c:pt idx="36">
                  <c:v>6.9193395192361255E-6</c:v>
                </c:pt>
                <c:pt idx="37">
                  <c:v>5.2445761122682667E-6</c:v>
                </c:pt>
                <c:pt idx="38">
                  <c:v>3.8809173750682306E-6</c:v>
                </c:pt>
                <c:pt idx="39">
                  <c:v>2.8089712655425178E-6</c:v>
                </c:pt>
                <c:pt idx="40">
                  <c:v>1.9936655705282617E-6</c:v>
                </c:pt>
                <c:pt idx="41">
                  <c:v>1.3912751066854748E-6</c:v>
                </c:pt>
                <c:pt idx="42">
                  <c:v>9.576043956735605E-7</c:v>
                </c:pt>
                <c:pt idx="43">
                  <c:v>6.5185347980581841E-7</c:v>
                </c:pt>
                <c:pt idx="44">
                  <c:v>4.3987419843818996E-7</c:v>
                </c:pt>
                <c:pt idx="45">
                  <c:v>2.9483465151974808E-7</c:v>
                </c:pt>
                <c:pt idx="46">
                  <c:v>1.9660880217943081E-7</c:v>
                </c:pt>
                <c:pt idx="47">
                  <c:v>1.3059982738571795E-7</c:v>
                </c:pt>
                <c:pt idx="48">
                  <c:v>8.6503853738096081E-8</c:v>
                </c:pt>
                <c:pt idx="49">
                  <c:v>5.7174691510945889E-8</c:v>
                </c:pt>
                <c:pt idx="50">
                  <c:v>3.7731999527319937E-8</c:v>
                </c:pt>
                <c:pt idx="51">
                  <c:v>2.4867235806186807E-8</c:v>
                </c:pt>
                <c:pt idx="52">
                  <c:v>1.6375454682796047E-8</c:v>
                </c:pt>
                <c:pt idx="53">
                  <c:v>1.0777031673234151E-8</c:v>
                </c:pt>
                <c:pt idx="54">
                  <c:v>7.0893375828093E-9</c:v>
                </c:pt>
                <c:pt idx="55">
                  <c:v>4.6618588862121329E-9</c:v>
                </c:pt>
                <c:pt idx="56">
                  <c:v>3.0648208742601672E-9</c:v>
                </c:pt>
                <c:pt idx="57">
                  <c:v>2.0144888104082558E-9</c:v>
                </c:pt>
                <c:pt idx="58">
                  <c:v>1.3239601804205355E-9</c:v>
                </c:pt>
                <c:pt idx="59">
                  <c:v>8.7004625341961196E-10</c:v>
                </c:pt>
                <c:pt idx="60">
                  <c:v>5.717746092743025E-10</c:v>
                </c:pt>
                <c:pt idx="61">
                  <c:v>3.7566139696443415E-10</c:v>
                </c:pt>
                <c:pt idx="62">
                  <c:v>2.4681713855472151E-10</c:v>
                </c:pt>
                <c:pt idx="63">
                  <c:v>1.6216520848726035E-10</c:v>
                </c:pt>
                <c:pt idx="64">
                  <c:v>1.06545292229521E-10</c:v>
                </c:pt>
                <c:pt idx="65">
                  <c:v>7.000026754467912E-11</c:v>
                </c:pt>
                <c:pt idx="66">
                  <c:v>4.5989811924668367E-11</c:v>
                </c:pt>
                <c:pt idx="67">
                  <c:v>3.0214368028785626E-11</c:v>
                </c:pt>
                <c:pt idx="68">
                  <c:v>1.9851009219435186E-11</c:v>
                </c:pt>
                <c:pt idx="69">
                  <c:v>1.3041766872068868E-11</c:v>
                </c:pt>
              </c:numCache>
            </c:numRef>
          </c:yVal>
          <c:smooth val="0"/>
        </c:ser>
        <c:ser>
          <c:idx val="7"/>
          <c:order val="7"/>
          <c:tx>
            <c:strRef>
              <c:f>Main!$L$34</c:f>
              <c:strCache>
                <c:ptCount val="1"/>
                <c:pt idx="0">
                  <c:v>Photon</c:v>
                </c:pt>
              </c:strCache>
            </c:strRef>
          </c:tx>
          <c:spPr>
            <a:ln w="25400">
              <a:solidFill>
                <a:srgbClr val="FFFF00"/>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Main!$L$95:$L$164</c:f>
              <c:numCache>
                <c:formatCode>0.00E+00</c:formatCode>
                <c:ptCount val="70"/>
                <c:pt idx="0">
                  <c:v>1.489955695600137E-3</c:v>
                </c:pt>
                <c:pt idx="1">
                  <c:v>4.6092979900014203E-3</c:v>
                </c:pt>
                <c:pt idx="2">
                  <c:v>1.4254106207040733E-2</c:v>
                </c:pt>
                <c:pt idx="3">
                  <c:v>4.3917199275997951E-2</c:v>
                </c:pt>
                <c:pt idx="4">
                  <c:v>0.13254797335170404</c:v>
                </c:pt>
                <c:pt idx="5">
                  <c:v>0.3634795671362111</c:v>
                </c:pt>
                <c:pt idx="6">
                  <c:v>0.7178805691879333</c:v>
                </c:pt>
                <c:pt idx="7">
                  <c:v>0.80174421665844031</c:v>
                </c:pt>
                <c:pt idx="8">
                  <c:v>0.60449511917428123</c:v>
                </c:pt>
                <c:pt idx="9">
                  <c:v>0.40192592442598452</c:v>
                </c:pt>
                <c:pt idx="10">
                  <c:v>0.26064470373259596</c:v>
                </c:pt>
                <c:pt idx="11">
                  <c:v>0.16893764854226545</c:v>
                </c:pt>
                <c:pt idx="12">
                  <c:v>0.11016138030060268</c:v>
                </c:pt>
                <c:pt idx="13">
                  <c:v>7.2448579409321104E-2</c:v>
                </c:pt>
                <c:pt idx="14">
                  <c:v>4.8138179589834719E-2</c:v>
                </c:pt>
                <c:pt idx="15">
                  <c:v>3.2368109196533615E-2</c:v>
                </c:pt>
                <c:pt idx="16">
                  <c:v>2.2058932342730951E-2</c:v>
                </c:pt>
                <c:pt idx="17">
                  <c:v>5.5659339996926904E-2</c:v>
                </c:pt>
                <c:pt idx="18">
                  <c:v>1.0718969818237408E-2</c:v>
                </c:pt>
                <c:pt idx="19">
                  <c:v>7.6533390979402196E-3</c:v>
                </c:pt>
                <c:pt idx="20">
                  <c:v>5.5534352371130937E-3</c:v>
                </c:pt>
                <c:pt idx="21">
                  <c:v>4.0914448954116975E-3</c:v>
                </c:pt>
                <c:pt idx="22">
                  <c:v>3.0573576291260951E-3</c:v>
                </c:pt>
                <c:pt idx="23">
                  <c:v>2.3132843827840589E-3</c:v>
                </c:pt>
                <c:pt idx="24">
                  <c:v>1.7685761517594065E-3</c:v>
                </c:pt>
                <c:pt idx="25">
                  <c:v>1.3630398984192909E-3</c:v>
                </c:pt>
                <c:pt idx="26">
                  <c:v>1.056236343277388E-3</c:v>
                </c:pt>
                <c:pt idx="27">
                  <c:v>8.2062322144559605E-4</c:v>
                </c:pt>
                <c:pt idx="28">
                  <c:v>6.371733771989086E-4</c:v>
                </c:pt>
                <c:pt idx="29">
                  <c:v>4.9267368677346785E-4</c:v>
                </c:pt>
                <c:pt idx="30">
                  <c:v>3.7778743265266172E-4</c:v>
                </c:pt>
                <c:pt idx="31">
                  <c:v>2.8600636710690233E-4</c:v>
                </c:pt>
                <c:pt idx="32">
                  <c:v>2.126800258529723E-4</c:v>
                </c:pt>
                <c:pt idx="33">
                  <c:v>1.5459346729463833E-4</c:v>
                </c:pt>
                <c:pt idx="34">
                  <c:v>1.0936196711089069E-4</c:v>
                </c:pt>
                <c:pt idx="35">
                  <c:v>7.5060862779982552E-5</c:v>
                </c:pt>
                <c:pt idx="36">
                  <c:v>4.9925304203448022E-5</c:v>
                </c:pt>
                <c:pt idx="37">
                  <c:v>3.220938984998788E-5</c:v>
                </c:pt>
                <c:pt idx="38">
                  <c:v>2.0208956757184641E-5</c:v>
                </c:pt>
                <c:pt idx="39">
                  <c:v>1.2380524691967136E-5</c:v>
                </c:pt>
                <c:pt idx="40">
                  <c:v>7.4380956891743989E-6</c:v>
                </c:pt>
                <c:pt idx="41">
                  <c:v>4.3994425776929546E-6</c:v>
                </c:pt>
                <c:pt idx="42">
                  <c:v>2.5719917474843867E-6</c:v>
                </c:pt>
                <c:pt idx="43">
                  <c:v>1.4906620544339695E-6</c:v>
                </c:pt>
                <c:pt idx="44">
                  <c:v>8.5848934315676336E-7</c:v>
                </c:pt>
                <c:pt idx="45">
                  <c:v>4.9215341153641052E-7</c:v>
                </c:pt>
                <c:pt idx="46">
                  <c:v>2.81225402646601E-7</c:v>
                </c:pt>
                <c:pt idx="47">
                  <c:v>1.6032466867119914E-7</c:v>
                </c:pt>
                <c:pt idx="48">
                  <c:v>9.1254548692109318E-8</c:v>
                </c:pt>
                <c:pt idx="49">
                  <c:v>5.1883320498373624E-8</c:v>
                </c:pt>
                <c:pt idx="50">
                  <c:v>2.9477807303764963E-8</c:v>
                </c:pt>
                <c:pt idx="51">
                  <c:v>1.6734612103442442E-8</c:v>
                </c:pt>
                <c:pt idx="52">
                  <c:v>9.4973130903053269E-9</c:v>
                </c:pt>
                <c:pt idx="53">
                  <c:v>5.388784877945117E-9</c:v>
                </c:pt>
                <c:pt idx="54">
                  <c:v>3.057062592206168E-9</c:v>
                </c:pt>
                <c:pt idx="55">
                  <c:v>1.7340254946967969E-9</c:v>
                </c:pt>
                <c:pt idx="56">
                  <c:v>9.8348884882721333E-10</c:v>
                </c:pt>
                <c:pt idx="57">
                  <c:v>5.5776029131105459E-10</c:v>
                </c:pt>
                <c:pt idx="58">
                  <c:v>3.1631423869490393E-10</c:v>
                </c:pt>
                <c:pt idx="59">
                  <c:v>1.7938124971125582E-10</c:v>
                </c:pt>
                <c:pt idx="60">
                  <c:v>1.0173936919887821E-10</c:v>
                </c:pt>
                <c:pt idx="61">
                  <c:v>5.7686749140366702E-11</c:v>
                </c:pt>
                <c:pt idx="62">
                  <c:v>3.2710784358613811E-11</c:v>
                </c:pt>
                <c:pt idx="63">
                  <c:v>1.8549164842423947E-11</c:v>
                </c:pt>
                <c:pt idx="64">
                  <c:v>1.0518650544191918E-11</c:v>
                </c:pt>
                <c:pt idx="65">
                  <c:v>5.9646932150236787E-12</c:v>
                </c:pt>
                <c:pt idx="66">
                  <c:v>3.3823379316059701E-12</c:v>
                </c:pt>
                <c:pt idx="67">
                  <c:v>1.9179460934460873E-12</c:v>
                </c:pt>
                <c:pt idx="68">
                  <c:v>1.0876321627284353E-12</c:v>
                </c:pt>
                <c:pt idx="69">
                  <c:v>6.1675027257668355E-13</c:v>
                </c:pt>
              </c:numCache>
            </c:numRef>
          </c:yVal>
          <c:smooth val="0"/>
        </c:ser>
        <c:dLbls>
          <c:showLegendKey val="0"/>
          <c:showVal val="0"/>
          <c:showCatName val="0"/>
          <c:showSerName val="0"/>
          <c:showPercent val="0"/>
          <c:showBubbleSize val="0"/>
        </c:dLbls>
        <c:axId val="517115888"/>
        <c:axId val="517125296"/>
      </c:scatterChart>
      <c:valAx>
        <c:axId val="517115888"/>
        <c:scaling>
          <c:logBase val="10"/>
          <c:orientation val="minMax"/>
          <c:max val="100000"/>
          <c:min val="1.0000000000000002E-2"/>
        </c:scaling>
        <c:delete val="0"/>
        <c:axPos val="b"/>
        <c:title>
          <c:tx>
            <c:strRef>
              <c:f>Main!$D$34</c:f>
              <c:strCache>
                <c:ptCount val="1"/>
                <c:pt idx="0">
                  <c:v>Energy(MeV/n)</c:v>
                </c:pt>
              </c:strCache>
            </c:strRef>
          </c:tx>
          <c:layout>
            <c:manualLayout>
              <c:xMode val="edge"/>
              <c:yMode val="edge"/>
              <c:x val="0.41347626339969373"/>
              <c:y val="0.9514815477610753"/>
            </c:manualLayout>
          </c:layout>
          <c:overlay val="0"/>
          <c:spPr>
            <a:noFill/>
            <a:ln w="25400">
              <a:noFill/>
            </a:ln>
          </c:spPr>
          <c:txPr>
            <a:bodyPr/>
            <a:lstStyle/>
            <a:p>
              <a:pPr>
                <a:defRPr sz="1175" b="0" i="0" u="none" strike="noStrike" baseline="0">
                  <a:solidFill>
                    <a:srgbClr val="000000"/>
                  </a:solidFill>
                  <a:latin typeface="ＭＳ Ｐゴシック"/>
                  <a:ea typeface="ＭＳ Ｐゴシック"/>
                  <a:cs typeface="ＭＳ Ｐゴシック"/>
                </a:defRPr>
              </a:pPr>
              <a:endParaRPr lang="ja-JP"/>
            </a:p>
          </c:txPr>
        </c:title>
        <c:numFmt formatCode="0.0E+0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17125296"/>
        <c:crossesAt val="1.0000000000000006E-10"/>
        <c:crossBetween val="midCat"/>
      </c:valAx>
      <c:valAx>
        <c:axId val="517125296"/>
        <c:scaling>
          <c:logBase val="10"/>
          <c:orientation val="minMax"/>
          <c:max val="100"/>
          <c:min val="1E-10"/>
        </c:scaling>
        <c:delete val="0"/>
        <c:axPos val="l"/>
        <c:majorGridlines>
          <c:spPr>
            <a:ln w="3175">
              <a:solidFill>
                <a:srgbClr val="000000"/>
              </a:solidFill>
              <a:prstDash val="solid"/>
            </a:ln>
          </c:spPr>
        </c:majorGridlines>
        <c:title>
          <c:tx>
            <c:strRef>
              <c:f>Main!$D$33</c:f>
              <c:strCache>
                <c:ptCount val="1"/>
                <c:pt idx="0">
                  <c:v>Fluxes of particles plotted in the graph φ(/cm2/s/(MeV/n))</c:v>
                </c:pt>
              </c:strCache>
            </c:strRef>
          </c:tx>
          <c:layout>
            <c:manualLayout>
              <c:xMode val="edge"/>
              <c:yMode val="edge"/>
              <c:x val="1.4803471158754467E-2"/>
              <c:y val="0.11247949938461084"/>
            </c:manualLayout>
          </c:layout>
          <c:overlay val="0"/>
          <c:spPr>
            <a:noFill/>
            <a:ln w="25400">
              <a:noFill/>
            </a:ln>
          </c:spPr>
          <c:txPr>
            <a:bodyPr/>
            <a:lstStyle/>
            <a:p>
              <a:pPr>
                <a:defRPr sz="1175" b="0" i="0" u="none" strike="noStrike" baseline="0">
                  <a:solidFill>
                    <a:srgbClr val="000000"/>
                  </a:solidFill>
                  <a:latin typeface="ＭＳ Ｐゴシック"/>
                  <a:ea typeface="ＭＳ Ｐゴシック"/>
                  <a:cs typeface="ＭＳ Ｐゴシック"/>
                </a:defRPr>
              </a:pPr>
              <a:endParaRPr lang="ja-JP"/>
            </a:p>
          </c:txPr>
        </c:title>
        <c:numFmt formatCode="0.0E+0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17115888"/>
        <c:crossesAt val="1.0000000000000002E-2"/>
        <c:crossBetween val="midCat"/>
      </c:valAx>
      <c:spPr>
        <a:solidFill>
          <a:srgbClr val="C0C0C0"/>
        </a:solidFill>
        <a:ln w="12700">
          <a:solidFill>
            <a:srgbClr val="808080"/>
          </a:solidFill>
          <a:prstDash val="solid"/>
        </a:ln>
      </c:spPr>
    </c:plotArea>
    <c:legend>
      <c:legendPos val="r"/>
      <c:layout>
        <c:manualLayout>
          <c:xMode val="edge"/>
          <c:yMode val="edge"/>
          <c:x val="0.71282712938064974"/>
          <c:y val="0.10211962141095998"/>
          <c:w val="0.21001571587625056"/>
          <c:h val="0.32755368647100935"/>
        </c:manualLayout>
      </c:layout>
      <c:overlay val="0"/>
      <c:spPr>
        <a:solidFill>
          <a:srgbClr val="FFFFFF"/>
        </a:solidFill>
        <a:ln w="3175">
          <a:solidFill>
            <a:srgbClr val="000000"/>
          </a:solidFill>
          <a:prstDash val="solid"/>
        </a:ln>
      </c:spPr>
      <c:txPr>
        <a:bodyPr/>
        <a:lstStyle/>
        <a:p>
          <a:pPr>
            <a:defRPr sz="108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FF0000"/>
              </a:solidFill>
              <a:prstDash val="solid"/>
            </a:ln>
          </c:spPr>
          <c:marker>
            <c:symbol val="none"/>
          </c:marker>
          <c:xVal>
            <c:strRef>
              <c:f>Data!$A$3:$A$134</c:f>
              <c:strCache>
                <c:ptCount val="34"/>
                <c:pt idx="0">
                  <c:v>Pilot-Location</c:v>
                </c:pt>
                <c:pt idx="1">
                  <c:v>Cabin-Location</c:v>
                </c:pt>
                <c:pt idx="2">
                  <c:v>None</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None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Altitude is out of its range. Calculated fluxes might not be precise enough.</c:v>
                </c:pt>
                <c:pt idx="32">
                  <c:v>高度がモデル適用範囲外のため，精度に問題がある可能性があります</c:v>
                </c:pt>
                <c:pt idx="33">
                  <c:v>Altitude is out of its range. Calculated fluxes might not be precise enough.</c:v>
                </c:pt>
              </c:strCache>
            </c:strRef>
          </c:xVal>
          <c:yVal>
            <c:numRef>
              <c:f>Data!$C$3:$C$134</c:f>
              <c:numCache>
                <c:formatCode>General</c:formatCode>
                <c:ptCount val="132"/>
                <c:pt idx="0">
                  <c:v>0</c:v>
                </c:pt>
                <c:pt idx="1">
                  <c:v>0</c:v>
                </c:pt>
                <c:pt idx="2">
                  <c:v>0</c:v>
                </c:pt>
                <c:pt idx="4">
                  <c:v>150</c:v>
                </c:pt>
                <c:pt idx="5">
                  <c:v>0</c:v>
                </c:pt>
                <c:pt idx="10">
                  <c:v>0</c:v>
                </c:pt>
                <c:pt idx="11">
                  <c:v>0</c:v>
                </c:pt>
                <c:pt idx="13" formatCode="0.00E+00">
                  <c:v>0</c:v>
                </c:pt>
                <c:pt idx="14" formatCode="0.00E+00">
                  <c:v>0</c:v>
                </c:pt>
                <c:pt idx="15">
                  <c:v>0</c:v>
                </c:pt>
                <c:pt idx="16" formatCode="0.00E+00">
                  <c:v>0</c:v>
                </c:pt>
                <c:pt idx="17" formatCode="0.00E+00">
                  <c:v>0</c:v>
                </c:pt>
                <c:pt idx="18" formatCode="0.00E+00">
                  <c:v>0</c:v>
                </c:pt>
                <c:pt idx="20">
                  <c:v>0</c:v>
                </c:pt>
                <c:pt idx="21" formatCode="0.00E+00">
                  <c:v>0</c:v>
                </c:pt>
                <c:pt idx="22" formatCode="0.00E+00">
                  <c:v>0</c:v>
                </c:pt>
                <c:pt idx="23" formatCode="0.00E+00">
                  <c:v>0</c:v>
                </c:pt>
                <c:pt idx="30" formatCode="0.00E+00">
                  <c:v>0</c:v>
                </c:pt>
                <c:pt idx="31" formatCode="0.00E+00">
                  <c:v>0</c:v>
                </c:pt>
                <c:pt idx="32" formatCode="0.00E+00">
                  <c:v>0</c:v>
                </c:pt>
                <c:pt idx="33" formatCode="0.00E+00">
                  <c:v>0</c:v>
                </c:pt>
              </c:numCache>
            </c:numRef>
          </c:yVal>
          <c:smooth val="0"/>
          <c:extLst>
            <c:ext xmlns:c15="http://schemas.microsoft.com/office/drawing/2012/chart" uri="{02D57815-91ED-43cb-92C2-25804820EDAC}">
              <c15:filteredSeriesTitle>
                <c15:tx>
                  <c:strRef>
                    <c:extLst>
                      <c:ext uri="{02D57815-91ED-43cb-92C2-25804820EDAC}">
                        <c15:formulaRef>
                          <c15:sqref>Data!#REF!</c15:sqref>
                        </c15:formulaRef>
                      </c:ext>
                    </c:extLst>
                    <c:strCache>
                      <c:ptCount val="1"/>
                      <c:pt idx="0">
                        <c:v>#REF!</c:v>
                      </c:pt>
                    </c:strCache>
                  </c:strRef>
                </c15:tx>
              </c15:filteredSeriesTitle>
            </c:ext>
          </c:extLst>
        </c:ser>
        <c:ser>
          <c:idx val="1"/>
          <c:order val="1"/>
          <c:spPr>
            <a:ln w="12700">
              <a:solidFill>
                <a:srgbClr val="0000FF"/>
              </a:solidFill>
              <a:prstDash val="solid"/>
            </a:ln>
          </c:spPr>
          <c:marker>
            <c:symbol val="none"/>
          </c:marker>
          <c:xVal>
            <c:strRef>
              <c:f>Data!$A$3:$A$134</c:f>
              <c:strCache>
                <c:ptCount val="34"/>
                <c:pt idx="0">
                  <c:v>Pilot-Location</c:v>
                </c:pt>
                <c:pt idx="1">
                  <c:v>Cabin-Location</c:v>
                </c:pt>
                <c:pt idx="2">
                  <c:v>None</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None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Altitude is out of its range. Calculated fluxes might not be precise enough.</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Data!#REF!</c15:sqref>
                        </c15:formulaRef>
                      </c:ext>
                    </c:extLst>
                    <c:strCache>
                      <c:ptCount val="1"/>
                      <c:pt idx="0">
                        <c:v>#REF!</c:v>
                      </c:pt>
                    </c:strCache>
                  </c:strRef>
                </c15:tx>
              </c15:filteredSeriesTitle>
            </c:ext>
          </c:extLst>
        </c:ser>
        <c:ser>
          <c:idx val="2"/>
          <c:order val="2"/>
          <c:spPr>
            <a:ln w="12700">
              <a:solidFill>
                <a:srgbClr val="339966"/>
              </a:solidFill>
              <a:prstDash val="solid"/>
            </a:ln>
          </c:spPr>
          <c:marker>
            <c:symbol val="none"/>
          </c:marker>
          <c:xVal>
            <c:strRef>
              <c:f>Data!$A$3:$A$134</c:f>
              <c:strCache>
                <c:ptCount val="34"/>
                <c:pt idx="0">
                  <c:v>Pilot-Location</c:v>
                </c:pt>
                <c:pt idx="1">
                  <c:v>Cabin-Location</c:v>
                </c:pt>
                <c:pt idx="2">
                  <c:v>None</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None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Altitude is out of its range. Calculated fluxes might not be precise enough.</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Data!#REF!</c15:sqref>
                        </c15:formulaRef>
                      </c:ext>
                    </c:extLst>
                    <c:strCache>
                      <c:ptCount val="1"/>
                      <c:pt idx="0">
                        <c:v>#REF!</c:v>
                      </c:pt>
                    </c:strCache>
                  </c:strRef>
                </c15:tx>
              </c15:filteredSeriesTitle>
            </c:ext>
          </c:extLst>
        </c:ser>
        <c:ser>
          <c:idx val="3"/>
          <c:order val="3"/>
          <c:spPr>
            <a:ln w="12700">
              <a:solidFill>
                <a:srgbClr val="FFFF00"/>
              </a:solidFill>
              <a:prstDash val="solid"/>
            </a:ln>
          </c:spPr>
          <c:marker>
            <c:symbol val="none"/>
          </c:marker>
          <c:xVal>
            <c:strRef>
              <c:f>Data!$A$3:$A$134</c:f>
              <c:strCache>
                <c:ptCount val="34"/>
                <c:pt idx="0">
                  <c:v>Pilot-Location</c:v>
                </c:pt>
                <c:pt idx="1">
                  <c:v>Cabin-Location</c:v>
                </c:pt>
                <c:pt idx="2">
                  <c:v>None</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None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Altitude is out of its range. Calculated fluxes might not be precise enough.</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Data!#REF!</c15:sqref>
                        </c15:formulaRef>
                      </c:ext>
                    </c:extLst>
                    <c:strCache>
                      <c:ptCount val="1"/>
                      <c:pt idx="0">
                        <c:v>#REF!</c:v>
                      </c:pt>
                    </c:strCache>
                  </c:strRef>
                </c15:tx>
              </c15:filteredSeriesTitle>
            </c:ext>
          </c:extLst>
        </c:ser>
        <c:dLbls>
          <c:showLegendKey val="0"/>
          <c:showVal val="0"/>
          <c:showCatName val="0"/>
          <c:showSerName val="0"/>
          <c:showPercent val="0"/>
          <c:showBubbleSize val="0"/>
        </c:dLbls>
        <c:axId val="517128040"/>
        <c:axId val="517132352"/>
      </c:scatterChart>
      <c:valAx>
        <c:axId val="517128040"/>
        <c:scaling>
          <c:logBase val="10"/>
          <c:orientation val="minMax"/>
          <c:max val="10000"/>
          <c:min val="1E-8"/>
        </c:scaling>
        <c:delete val="0"/>
        <c:axPos val="b"/>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Energy (MeV)</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17132352"/>
        <c:crosses val="autoZero"/>
        <c:crossBetween val="midCat"/>
        <c:majorUnit val="100"/>
        <c:minorUnit val="100"/>
      </c:valAx>
      <c:valAx>
        <c:axId val="517132352"/>
        <c:scaling>
          <c:orientation val="minMax"/>
        </c:scaling>
        <c:delete val="0"/>
        <c:axPos val="l"/>
        <c:majorGridlines>
          <c:spPr>
            <a:ln w="3175">
              <a:solidFill>
                <a:srgbClr val="000000"/>
              </a:solidFill>
              <a:prstDash val="solid"/>
            </a:ln>
          </c:spPr>
        </c:majorGridlines>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Flux (/cm2/s/lethargy)</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17128040"/>
        <c:crossesAt val="1E-8"/>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6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60" verticalDpi="36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FF0000"/>
              </a:solidFill>
              <a:prstDash val="solid"/>
            </a:ln>
          </c:spPr>
          <c:marker>
            <c:symbol val="none"/>
          </c:marker>
          <c:xVal>
            <c:strRef>
              <c:f>Data!$A$3:$A$134</c:f>
              <c:strCache>
                <c:ptCount val="34"/>
                <c:pt idx="0">
                  <c:v>Pilot-Location</c:v>
                </c:pt>
                <c:pt idx="1">
                  <c:v>Cabin-Location</c:v>
                </c:pt>
                <c:pt idx="2">
                  <c:v>None</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None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Altitude is out of its range. Calculated fluxes might not be precise enough.</c:v>
                </c:pt>
                <c:pt idx="32">
                  <c:v>高度がモデル適用範囲外のため，精度に問題がある可能性があります</c:v>
                </c:pt>
                <c:pt idx="33">
                  <c:v>Altitude is out of its range. Calculated fluxes might not be precise enough.</c:v>
                </c:pt>
              </c:strCache>
            </c:strRef>
          </c:xVal>
          <c:yVal>
            <c:numRef>
              <c:f>Data!$C$3:$C$134</c:f>
              <c:numCache>
                <c:formatCode>General</c:formatCode>
                <c:ptCount val="132"/>
                <c:pt idx="0">
                  <c:v>0</c:v>
                </c:pt>
                <c:pt idx="1">
                  <c:v>0</c:v>
                </c:pt>
                <c:pt idx="2">
                  <c:v>0</c:v>
                </c:pt>
                <c:pt idx="4">
                  <c:v>150</c:v>
                </c:pt>
                <c:pt idx="5">
                  <c:v>0</c:v>
                </c:pt>
                <c:pt idx="10">
                  <c:v>0</c:v>
                </c:pt>
                <c:pt idx="11">
                  <c:v>0</c:v>
                </c:pt>
                <c:pt idx="13" formatCode="0.00E+00">
                  <c:v>0</c:v>
                </c:pt>
                <c:pt idx="14" formatCode="0.00E+00">
                  <c:v>0</c:v>
                </c:pt>
                <c:pt idx="15">
                  <c:v>0</c:v>
                </c:pt>
                <c:pt idx="16" formatCode="0.00E+00">
                  <c:v>0</c:v>
                </c:pt>
                <c:pt idx="17" formatCode="0.00E+00">
                  <c:v>0</c:v>
                </c:pt>
                <c:pt idx="18" formatCode="0.00E+00">
                  <c:v>0</c:v>
                </c:pt>
                <c:pt idx="20">
                  <c:v>0</c:v>
                </c:pt>
                <c:pt idx="21" formatCode="0.00E+00">
                  <c:v>0</c:v>
                </c:pt>
                <c:pt idx="22" formatCode="0.00E+00">
                  <c:v>0</c:v>
                </c:pt>
                <c:pt idx="23" formatCode="0.00E+00">
                  <c:v>0</c:v>
                </c:pt>
                <c:pt idx="30" formatCode="0.00E+00">
                  <c:v>0</c:v>
                </c:pt>
                <c:pt idx="31" formatCode="0.00E+00">
                  <c:v>0</c:v>
                </c:pt>
                <c:pt idx="32" formatCode="0.00E+00">
                  <c:v>0</c:v>
                </c:pt>
                <c:pt idx="33" formatCode="0.00E+00">
                  <c:v>0</c:v>
                </c:pt>
              </c:numCache>
            </c:numRef>
          </c:yVal>
          <c:smooth val="0"/>
          <c:extLst>
            <c:ext xmlns:c15="http://schemas.microsoft.com/office/drawing/2012/chart" uri="{02D57815-91ED-43cb-92C2-25804820EDAC}">
              <c15:filteredSeriesTitle>
                <c15:tx>
                  <c:strRef>
                    <c:extLst>
                      <c:ext uri="{02D57815-91ED-43cb-92C2-25804820EDAC}">
                        <c15:formulaRef>
                          <c15:sqref>Data!#REF!</c15:sqref>
                        </c15:formulaRef>
                      </c:ext>
                    </c:extLst>
                    <c:strCache>
                      <c:ptCount val="1"/>
                      <c:pt idx="0">
                        <c:v>#REF!</c:v>
                      </c:pt>
                    </c:strCache>
                  </c:strRef>
                </c15:tx>
              </c15:filteredSeriesTitle>
            </c:ext>
          </c:extLst>
        </c:ser>
        <c:ser>
          <c:idx val="1"/>
          <c:order val="1"/>
          <c:spPr>
            <a:ln w="12700">
              <a:solidFill>
                <a:srgbClr val="0000FF"/>
              </a:solidFill>
              <a:prstDash val="solid"/>
            </a:ln>
          </c:spPr>
          <c:marker>
            <c:symbol val="none"/>
          </c:marker>
          <c:xVal>
            <c:strRef>
              <c:f>Data!$A$3:$A$134</c:f>
              <c:strCache>
                <c:ptCount val="34"/>
                <c:pt idx="0">
                  <c:v>Pilot-Location</c:v>
                </c:pt>
                <c:pt idx="1">
                  <c:v>Cabin-Location</c:v>
                </c:pt>
                <c:pt idx="2">
                  <c:v>None</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None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Altitude is out of its range. Calculated fluxes might not be precise enough.</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Data!#REF!</c15:sqref>
                        </c15:formulaRef>
                      </c:ext>
                    </c:extLst>
                    <c:strCache>
                      <c:ptCount val="1"/>
                      <c:pt idx="0">
                        <c:v>#REF!</c:v>
                      </c:pt>
                    </c:strCache>
                  </c:strRef>
                </c15:tx>
              </c15:filteredSeriesTitle>
            </c:ext>
          </c:extLst>
        </c:ser>
        <c:ser>
          <c:idx val="2"/>
          <c:order val="2"/>
          <c:spPr>
            <a:ln w="12700">
              <a:solidFill>
                <a:srgbClr val="339966"/>
              </a:solidFill>
              <a:prstDash val="solid"/>
            </a:ln>
          </c:spPr>
          <c:marker>
            <c:symbol val="none"/>
          </c:marker>
          <c:xVal>
            <c:strRef>
              <c:f>Data!$A$3:$A$134</c:f>
              <c:strCache>
                <c:ptCount val="34"/>
                <c:pt idx="0">
                  <c:v>Pilot-Location</c:v>
                </c:pt>
                <c:pt idx="1">
                  <c:v>Cabin-Location</c:v>
                </c:pt>
                <c:pt idx="2">
                  <c:v>None</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None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Altitude is out of its range. Calculated fluxes might not be precise enough.</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Data!#REF!</c15:sqref>
                        </c15:formulaRef>
                      </c:ext>
                    </c:extLst>
                    <c:strCache>
                      <c:ptCount val="1"/>
                      <c:pt idx="0">
                        <c:v>#REF!</c:v>
                      </c:pt>
                    </c:strCache>
                  </c:strRef>
                </c15:tx>
              </c15:filteredSeriesTitle>
            </c:ext>
          </c:extLst>
        </c:ser>
        <c:ser>
          <c:idx val="3"/>
          <c:order val="3"/>
          <c:spPr>
            <a:ln w="12700">
              <a:solidFill>
                <a:srgbClr val="FFFF00"/>
              </a:solidFill>
              <a:prstDash val="solid"/>
            </a:ln>
          </c:spPr>
          <c:marker>
            <c:symbol val="none"/>
          </c:marker>
          <c:xVal>
            <c:strRef>
              <c:f>Data!$A$3:$A$134</c:f>
              <c:strCache>
                <c:ptCount val="34"/>
                <c:pt idx="0">
                  <c:v>Pilot-Location</c:v>
                </c:pt>
                <c:pt idx="1">
                  <c:v>Cabin-Location</c:v>
                </c:pt>
                <c:pt idx="2">
                  <c:v>None</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None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Altitude is out of its range. Calculated fluxes might not be precise enough.</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Data!#REF!</c15:sqref>
                        </c15:formulaRef>
                      </c:ext>
                    </c:extLst>
                    <c:strCache>
                      <c:ptCount val="1"/>
                      <c:pt idx="0">
                        <c:v>#REF!</c:v>
                      </c:pt>
                    </c:strCache>
                  </c:strRef>
                </c15:tx>
              </c15:filteredSeriesTitle>
            </c:ext>
          </c:extLst>
        </c:ser>
        <c:dLbls>
          <c:showLegendKey val="0"/>
          <c:showVal val="0"/>
          <c:showCatName val="0"/>
          <c:showSerName val="0"/>
          <c:showPercent val="0"/>
          <c:showBubbleSize val="0"/>
        </c:dLbls>
        <c:axId val="517127256"/>
        <c:axId val="517126864"/>
      </c:scatterChart>
      <c:valAx>
        <c:axId val="517127256"/>
        <c:scaling>
          <c:logBase val="10"/>
          <c:orientation val="minMax"/>
          <c:max val="10000"/>
          <c:min val="1E-8"/>
        </c:scaling>
        <c:delete val="0"/>
        <c:axPos val="b"/>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Energy (MeV)</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ＭＳ Ｐゴシック"/>
                <a:ea typeface="ＭＳ Ｐゴシック"/>
                <a:cs typeface="ＭＳ Ｐゴシック"/>
              </a:defRPr>
            </a:pPr>
            <a:endParaRPr lang="ja-JP"/>
          </a:p>
        </c:txPr>
        <c:crossAx val="517126864"/>
        <c:crosses val="autoZero"/>
        <c:crossBetween val="midCat"/>
        <c:majorUnit val="100"/>
        <c:minorUnit val="100"/>
      </c:valAx>
      <c:valAx>
        <c:axId val="517126864"/>
        <c:scaling>
          <c:orientation val="minMax"/>
        </c:scaling>
        <c:delete val="0"/>
        <c:axPos val="l"/>
        <c:majorGridlines>
          <c:spPr>
            <a:ln w="3175">
              <a:solidFill>
                <a:srgbClr val="000000"/>
              </a:solidFill>
              <a:prstDash val="solid"/>
            </a:ln>
          </c:spPr>
        </c:majorGridlines>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Flux (/cm2/s/lethargy)</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ＭＳ Ｐゴシック"/>
                <a:ea typeface="ＭＳ Ｐゴシック"/>
                <a:cs typeface="ＭＳ Ｐゴシック"/>
              </a:defRPr>
            </a:pPr>
            <a:endParaRPr lang="ja-JP"/>
          </a:p>
        </c:txPr>
        <c:crossAx val="517127256"/>
        <c:crossesAt val="1E-8"/>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9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trlProps/ctrlProp1.xml><?xml version="1.0" encoding="utf-8"?>
<formControlPr xmlns="http://schemas.microsoft.com/office/spreadsheetml/2009/9/main" objectType="Drop" dropLines="4" dropStyle="combo" dx="22" fmlaLink="B13" fmlaRange="Data!$A$2:$A$5" sel="1" val="0"/>
</file>

<file path=xl/ctrlProps/ctrlProp2.xml><?xml version="1.0" encoding="utf-8"?>
<formControlPr xmlns="http://schemas.microsoft.com/office/spreadsheetml/2009/9/main" objectType="Drop" dropLines="4" dropStyle="combo" dx="22" fmlaLink="C7" fmlaRange="Data!$B$2:$B$5" sel="2" val="0"/>
</file>

<file path=xl/ctrlProps/ctrlProp3.xml><?xml version="1.0" encoding="utf-8"?>
<formControlPr xmlns="http://schemas.microsoft.com/office/spreadsheetml/2009/9/main" objectType="Drop" dropLines="2" dropStyle="combo" dx="22" fmlaLink="C8" fmlaRange="Data!$E$2:$E$3" sel="2" val="0"/>
</file>

<file path=xl/ctrlProps/ctrlProp4.xml><?xml version="1.0" encoding="utf-8"?>
<formControlPr xmlns="http://schemas.microsoft.com/office/spreadsheetml/2009/9/main" objectType="Drop" dropLines="3" dropStyle="combo" dx="22" fmlaLink="C10" fmlaRange="Data!$G$2:$G$4" sel="2" val="0"/>
</file>

<file path=xl/ctrlProps/ctrlProp5.xml><?xml version="1.0" encoding="utf-8"?>
<formControlPr xmlns="http://schemas.microsoft.com/office/spreadsheetml/2009/9/main" objectType="Drop" dropLines="2" dropStyle="combo" dx="22" fmlaLink="C16" fmlaRange="Data!$D$2:$D$3" sel="1" val="0"/>
</file>

<file path=xl/ctrlProps/ctrlProp6.xml><?xml version="1.0" encoding="utf-8"?>
<formControlPr xmlns="http://schemas.microsoft.com/office/spreadsheetml/2009/9/main" objectType="Drop" dropLines="3" dropStyle="combo" dx="22" fmlaLink="C17" fmlaRange="Data!$J$2:$J$4" sel="2" val="0"/>
</file>

<file path=xl/ctrlProps/ctrlProp7.xml><?xml version="1.0" encoding="utf-8"?>
<formControlPr xmlns="http://schemas.microsoft.com/office/spreadsheetml/2009/9/main" objectType="Drop" dropLines="2" dropStyle="combo" dx="22" fmlaLink="A1" fmlaRange="Data!$A$16:$A$17" sel="2" val="0"/>
</file>

<file path=xl/ctrlProps/ctrlProp8.xml><?xml version="1.0" encoding="utf-8"?>
<formControlPr xmlns="http://schemas.microsoft.com/office/spreadsheetml/2009/9/main" objectType="Drop" dropLines="3" dropStyle="combo" dx="22" fmlaLink="C15" fmlaRange="Data!$L$2:$L$4" sel="1"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xdr:col>
      <xdr:colOff>0</xdr:colOff>
      <xdr:row>26</xdr:row>
      <xdr:rowOff>0</xdr:rowOff>
    </xdr:from>
    <xdr:to>
      <xdr:col>4</xdr:col>
      <xdr:colOff>0</xdr:colOff>
      <xdr:row>26</xdr:row>
      <xdr:rowOff>0</xdr:rowOff>
    </xdr:to>
    <xdr:graphicFrame macro="">
      <xdr:nvGraphicFramePr>
        <xdr:cNvPr id="25756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xdr:colOff>
      <xdr:row>5</xdr:row>
      <xdr:rowOff>0</xdr:rowOff>
    </xdr:from>
    <xdr:to>
      <xdr:col>11</xdr:col>
      <xdr:colOff>676275</xdr:colOff>
      <xdr:row>30</xdr:row>
      <xdr:rowOff>152400</xdr:rowOff>
    </xdr:to>
    <xdr:graphicFrame macro="">
      <xdr:nvGraphicFramePr>
        <xdr:cNvPr id="257565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12</xdr:row>
          <xdr:rowOff>19050</xdr:rowOff>
        </xdr:from>
        <xdr:to>
          <xdr:col>2</xdr:col>
          <xdr:colOff>847725</xdr:colOff>
          <xdr:row>13</xdr:row>
          <xdr:rowOff>0</xdr:rowOff>
        </xdr:to>
        <xdr:sp macro="" textlink="">
          <xdr:nvSpPr>
            <xdr:cNvPr id="8196" name="Drop Down 4" hidden="1">
              <a:extLst>
                <a:ext uri="{63B3BB69-23CF-44E3-9099-C40C66FF867C}">
                  <a14:compatExt spid="_x0000_s8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2</xdr:col>
          <xdr:colOff>857250</xdr:colOff>
          <xdr:row>6</xdr:row>
          <xdr:rowOff>200025</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2</xdr:col>
          <xdr:colOff>857250</xdr:colOff>
          <xdr:row>8</xdr:row>
          <xdr:rowOff>0</xdr:rowOff>
        </xdr:to>
        <xdr:sp macro="" textlink="">
          <xdr:nvSpPr>
            <xdr:cNvPr id="8221" name="Drop Down 29" hidden="1">
              <a:extLst>
                <a:ext uri="{63B3BB69-23CF-44E3-9099-C40C66FF867C}">
                  <a14:compatExt spid="_x0000_s8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9525</xdr:rowOff>
        </xdr:from>
        <xdr:to>
          <xdr:col>2</xdr:col>
          <xdr:colOff>857250</xdr:colOff>
          <xdr:row>10</xdr:row>
          <xdr:rowOff>0</xdr:rowOff>
        </xdr:to>
        <xdr:sp macro="" textlink="">
          <xdr:nvSpPr>
            <xdr:cNvPr id="8227" name="Drop Down 35" hidden="1">
              <a:extLst>
                <a:ext uri="{63B3BB69-23CF-44E3-9099-C40C66FF867C}">
                  <a14:compatExt spid="_x0000_s8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xdr:row>
          <xdr:rowOff>9525</xdr:rowOff>
        </xdr:from>
        <xdr:to>
          <xdr:col>2</xdr:col>
          <xdr:colOff>847725</xdr:colOff>
          <xdr:row>16</xdr:row>
          <xdr:rowOff>9525</xdr:rowOff>
        </xdr:to>
        <xdr:sp macro="" textlink="">
          <xdr:nvSpPr>
            <xdr:cNvPr id="8229" name="Drop Down 37" hidden="1">
              <a:extLst>
                <a:ext uri="{63B3BB69-23CF-44E3-9099-C40C66FF867C}">
                  <a14:compatExt spid="_x0000_s8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xdr:row>
          <xdr:rowOff>9525</xdr:rowOff>
        </xdr:from>
        <xdr:to>
          <xdr:col>2</xdr:col>
          <xdr:colOff>847725</xdr:colOff>
          <xdr:row>17</xdr:row>
          <xdr:rowOff>0</xdr:rowOff>
        </xdr:to>
        <xdr:sp macro="" textlink="">
          <xdr:nvSpPr>
            <xdr:cNvPr id="8231" name="Drop Down 39" hidden="1">
              <a:extLst>
                <a:ext uri="{63B3BB69-23CF-44E3-9099-C40C66FF867C}">
                  <a14:compatExt spid="_x0000_s8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1</xdr:col>
          <xdr:colOff>0</xdr:colOff>
          <xdr:row>0</xdr:row>
          <xdr:rowOff>409575</xdr:rowOff>
        </xdr:to>
        <xdr:sp macro="" textlink="">
          <xdr:nvSpPr>
            <xdr:cNvPr id="8281" name="Drop Down 89" hidden="1">
              <a:extLst>
                <a:ext uri="{63B3BB69-23CF-44E3-9099-C40C66FF867C}">
                  <a14:compatExt spid="_x0000_s8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9525</xdr:rowOff>
        </xdr:from>
        <xdr:to>
          <xdr:col>2</xdr:col>
          <xdr:colOff>847725</xdr:colOff>
          <xdr:row>15</xdr:row>
          <xdr:rowOff>9525</xdr:rowOff>
        </xdr:to>
        <xdr:sp macro="" textlink="">
          <xdr:nvSpPr>
            <xdr:cNvPr id="8588" name="Drop Down 396" hidden="1">
              <a:extLst>
                <a:ext uri="{63B3BB69-23CF-44E3-9099-C40C66FF867C}">
                  <a14:compatExt spid="_x0000_s8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0.00128</cdr:x>
      <cdr:y>0.15135</cdr:y>
    </cdr:from>
    <cdr:to>
      <cdr:x>0.04594</cdr:x>
      <cdr:y>0.40472</cdr:y>
    </cdr:to>
    <cdr:sp macro="" textlink="Main!$J$33">
      <cdr:nvSpPr>
        <cdr:cNvPr id="2" name="テキスト ボックス 1"/>
        <cdr:cNvSpPr txBox="1"/>
      </cdr:nvSpPr>
      <cdr:spPr>
        <a:xfrm xmlns:a="http://schemas.openxmlformats.org/drawingml/2006/main" rot="16200000">
          <a:off x="-482199" y="1240631"/>
          <a:ext cx="1259682" cy="2762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5787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0</xdr:row>
      <xdr:rowOff>0</xdr:rowOff>
    </xdr:from>
    <xdr:to>
      <xdr:col>6</xdr:col>
      <xdr:colOff>0</xdr:colOff>
      <xdr:row>0</xdr:row>
      <xdr:rowOff>0</xdr:rowOff>
    </xdr:to>
    <xdr:graphicFrame macro="">
      <xdr:nvGraphicFramePr>
        <xdr:cNvPr id="25787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1.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mailto:nsed-expacs@jaea.go.jp" TargetMode="External"/><Relationship Id="rId1" Type="http://schemas.openxmlformats.org/officeDocument/2006/relationships/hyperlink" Target="http://phits.jaea.go.jp/expacs/"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wpc.noaa.gov/ftpmenu/lists/neutron.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L295"/>
  <sheetViews>
    <sheetView tabSelected="1" workbookViewId="0">
      <selection activeCell="B1" sqref="B1:L1"/>
    </sheetView>
  </sheetViews>
  <sheetFormatPr defaultRowHeight="13.5"/>
  <cols>
    <col min="1" max="1" width="18.125" customWidth="1"/>
    <col min="2" max="2" width="10.75" style="38" customWidth="1"/>
    <col min="3" max="3" width="11.375" style="38" customWidth="1"/>
    <col min="4" max="12" width="9.125" customWidth="1"/>
  </cols>
  <sheetData>
    <row r="1" spans="1:12" ht="33" customHeight="1">
      <c r="A1" s="50">
        <v>2</v>
      </c>
      <c r="B1" s="121" t="s">
        <v>615</v>
      </c>
      <c r="C1" s="121"/>
      <c r="D1" s="121"/>
      <c r="E1" s="121"/>
      <c r="F1" s="121"/>
      <c r="G1" s="121"/>
      <c r="H1" s="121"/>
      <c r="I1" s="121"/>
      <c r="J1" s="121"/>
      <c r="K1" s="121"/>
      <c r="L1" s="121"/>
    </row>
    <row r="2" spans="1:12" ht="12.95" customHeight="1">
      <c r="A2" s="128" t="str">
        <f>CHOOSE($A$1,Data!A28,Data!B28)</f>
        <v>Excel-based Program for calculating Atmospheric Cosmic-ray Spectrum, Copyright© 2006, Japan Atomic Energy Agency</v>
      </c>
      <c r="B2" s="128"/>
      <c r="C2" s="128"/>
      <c r="D2" s="128"/>
      <c r="E2" s="128"/>
      <c r="F2" s="128"/>
      <c r="G2" s="128"/>
      <c r="H2" s="128"/>
      <c r="I2" s="128"/>
      <c r="J2" s="128"/>
      <c r="K2" s="128"/>
      <c r="L2" s="128"/>
    </row>
    <row r="3" spans="1:12" ht="12.95" customHeight="1">
      <c r="A3" s="128" t="str">
        <f>CHOOSE($A$1,Data!A29,Data!B29)</f>
        <v>developed by Tatsuhiko Sato, Japan Atomic Energy Agency, E-mail: nsed-expacs@jaea.go.jp</v>
      </c>
      <c r="B3" s="128"/>
      <c r="C3" s="128"/>
      <c r="D3" s="128"/>
      <c r="E3" s="128"/>
      <c r="F3" s="128"/>
      <c r="G3" s="128"/>
      <c r="H3" s="128"/>
      <c r="I3" s="128"/>
      <c r="J3" s="128"/>
      <c r="K3" s="128"/>
      <c r="L3" s="128"/>
    </row>
    <row r="4" spans="1:12" ht="26.45" customHeight="1">
      <c r="A4" s="127" t="s">
        <v>607</v>
      </c>
      <c r="B4" s="128"/>
      <c r="C4" s="128"/>
      <c r="D4" s="128"/>
      <c r="E4" s="128"/>
      <c r="F4" s="128"/>
      <c r="G4" s="128"/>
      <c r="H4" s="128"/>
      <c r="I4" s="128"/>
      <c r="J4" s="128"/>
      <c r="K4" s="128"/>
      <c r="L4" s="128"/>
    </row>
    <row r="5" spans="1:12" ht="13.5" customHeight="1">
      <c r="A5" s="129" t="s">
        <v>234</v>
      </c>
      <c r="B5" s="129"/>
      <c r="C5" s="130" t="s">
        <v>235</v>
      </c>
      <c r="D5" s="130"/>
      <c r="F5" s="129" t="s">
        <v>236</v>
      </c>
      <c r="G5" s="129"/>
      <c r="H5" s="130" t="s">
        <v>237</v>
      </c>
      <c r="I5" s="130"/>
      <c r="J5" s="130"/>
      <c r="K5" s="130"/>
      <c r="L5" s="130"/>
    </row>
    <row r="6" spans="1:12" ht="18" customHeight="1" thickBot="1">
      <c r="A6" s="123" t="str">
        <f>CHOOSE($A$1,Data!B$16,Data!B$17)</f>
        <v>Input conditions in the white columns</v>
      </c>
      <c r="B6" s="123"/>
      <c r="C6" s="123"/>
      <c r="D6">
        <f ca="1">DailyW!D1</f>
        <v>1</v>
      </c>
    </row>
    <row r="7" spans="1:12" s="27" customFormat="1" ht="16.5" customHeight="1" thickBot="1">
      <c r="A7" s="53" t="str">
        <f>CHOOSE($A$1,Data!C$16,Data!C$17)</f>
        <v>Altitude or Atmospheric depth</v>
      </c>
      <c r="B7" s="43">
        <v>0</v>
      </c>
      <c r="C7" s="42">
        <v>2</v>
      </c>
    </row>
    <row r="8" spans="1:12" s="27" customFormat="1" ht="15.95" customHeight="1" thickBot="1">
      <c r="A8" s="122" t="str">
        <f>CHOOSE($A$1,Data!D$16,Data!D$17)</f>
        <v>Location or 
Cut-off rigidity</v>
      </c>
      <c r="B8" s="43">
        <v>35</v>
      </c>
      <c r="C8" s="40">
        <v>2</v>
      </c>
    </row>
    <row r="9" spans="1:12" s="27" customFormat="1" ht="14.25" thickBot="1">
      <c r="A9" s="122"/>
      <c r="B9" s="43">
        <v>142</v>
      </c>
      <c r="C9" s="41" t="str">
        <f>CHOOSE(C8,Data!$F$2,Data!$F$3)</f>
        <v>Long. (deg)</v>
      </c>
    </row>
    <row r="10" spans="1:12" s="27" customFormat="1" ht="15.95" customHeight="1" thickBot="1">
      <c r="A10" s="124" t="str">
        <f>CHOOSE($A$1,Data!E$16,Data!E$17)</f>
        <v>Solar activity, Time, or Count rate of Oulu neutron monitor</v>
      </c>
      <c r="B10" s="43">
        <v>2016</v>
      </c>
      <c r="C10" s="40">
        <v>2</v>
      </c>
    </row>
    <row r="11" spans="1:12" s="27" customFormat="1" ht="14.25" thickBot="1">
      <c r="A11" s="124"/>
      <c r="B11" s="43">
        <v>7</v>
      </c>
      <c r="C11" s="44" t="str">
        <f>CHOOSE(C10,Data!$H$2,Data!$H$3,Data!$H$4)</f>
        <v>Month</v>
      </c>
    </row>
    <row r="12" spans="1:12" s="27" customFormat="1" ht="14.25" thickBot="1">
      <c r="A12" s="124"/>
      <c r="B12" s="43">
        <v>20</v>
      </c>
      <c r="C12" s="44" t="str">
        <f>CHOOSE(C10,Data!$I$2,Data!$I$3,Data!$I$4)</f>
        <v>Day</v>
      </c>
    </row>
    <row r="13" spans="1:12" s="27" customFormat="1" ht="17.45" customHeight="1" thickBot="1">
      <c r="A13" s="53" t="str">
        <f>CHOOSE($A$1,Data!F$16,Data!F$17)</f>
        <v>Surrounding Environment</v>
      </c>
      <c r="B13" s="45">
        <v>1</v>
      </c>
      <c r="C13" s="39"/>
    </row>
    <row r="14" spans="1:12" s="27" customFormat="1" ht="14.25" thickBot="1">
      <c r="A14" s="53" t="str">
        <f>CHOOSE($A$1,Data!G$16,Data!G$17)</f>
        <v>Local Effect Parameter</v>
      </c>
      <c r="B14" s="43">
        <v>0.2</v>
      </c>
      <c r="C14" s="52" t="str">
        <f>CHOOSE(B13,Data!$C$2,Data!$C$3,Data!$C$4,Data!$C$5)</f>
        <v>Water Frac.</v>
      </c>
    </row>
    <row r="15" spans="1:12" s="27" customFormat="1" ht="15.95" customHeight="1">
      <c r="A15" s="53" t="str">
        <f>CHOOSE($A$1,Data!N$16,Data!N$17)</f>
        <v>Definition of dose</v>
      </c>
      <c r="B15" s="39"/>
      <c r="C15" s="41">
        <v>1</v>
      </c>
    </row>
    <row r="16" spans="1:12" s="27" customFormat="1" ht="15.95" customHeight="1">
      <c r="A16" s="53" t="str">
        <f>CHOOSE($A$1,Data!H$16,Data!H$17)</f>
        <v>Output flux unit</v>
      </c>
      <c r="B16" s="39"/>
      <c r="C16" s="41">
        <v>1</v>
      </c>
    </row>
    <row r="17" spans="1:38" s="27" customFormat="1" ht="16.5" customHeight="1">
      <c r="A17" s="53" t="str">
        <f>CHOOSE($A$1,Data!I$16,Data!I$17)</f>
        <v>Output dose unit</v>
      </c>
      <c r="B17" s="39"/>
      <c r="C17" s="40">
        <v>2</v>
      </c>
    </row>
    <row r="18" spans="1:38" s="27" customFormat="1">
      <c r="A18" s="126" t="str">
        <f ca="1">IF((0.1499&lt;Data!B10)*(Data!B10&lt;1095.01),Data!A33,Data!A34)</f>
        <v xml:space="preserve"> </v>
      </c>
      <c r="B18" s="126"/>
      <c r="C18" s="126"/>
    </row>
    <row r="19" spans="1:38" ht="14.45" customHeight="1">
      <c r="A19" s="126" t="str">
        <f>IF((C8=1)*((B8&lt;0)+(20&lt;B8))+(C8=2)*((B8&lt;-90)+(90&lt;B8)+(B9&lt;-180)+(180&lt;B9)),Data!B34,Data!B33)</f>
        <v xml:space="preserve"> </v>
      </c>
      <c r="B19" s="126"/>
      <c r="C19" s="126"/>
    </row>
    <row r="20" spans="1:38" s="27" customFormat="1">
      <c r="A20" s="135" t="str">
        <f ca="1">IF(((C10=1)*((B10&lt;-50)+(250&lt;B10)))+((C10=2)*((DailyW!D1=4)+(DailyW!D1=5)))+((C10=3)*((B10&lt;4181)+(7403&lt;B10))),Data!C34,Data!C33)</f>
        <v xml:space="preserve"> </v>
      </c>
      <c r="B20" s="135"/>
      <c r="C20" s="135"/>
    </row>
    <row r="21" spans="1:38" s="27" customFormat="1">
      <c r="A21" s="126" t="str">
        <f>IF(((B13=1)*((B14&lt;0)+(1&lt;B14)))+(((B13=2)+(B13=3))*((B14&lt;0)+(10&lt;B14))),Data!D34,Data!D33)</f>
        <v xml:space="preserve"> </v>
      </c>
      <c r="B21" s="126"/>
      <c r="C21" s="126"/>
    </row>
    <row r="22" spans="1:38" s="27" customFormat="1" ht="27.95" customHeight="1">
      <c r="A22" s="125" t="str">
        <f ca="1">IF(C10=2,CHOOSE(DailyW!D1,Data!E33,Data!E34,Data!F34,Data!G34,Data!H34),Data!E33)</f>
        <v xml:space="preserve"> </v>
      </c>
      <c r="B22" s="125"/>
      <c r="C22" s="125"/>
    </row>
    <row r="23" spans="1:38" s="27" customFormat="1" ht="15.75">
      <c r="A23" s="133" t="str">
        <f>CHOOSE($A$1,Data!J$16,Data!J$17)</f>
        <v>Check input condition</v>
      </c>
      <c r="B23" s="133"/>
      <c r="C23" s="133"/>
    </row>
    <row r="24" spans="1:38" ht="14.45" customHeight="1">
      <c r="A24" s="57" t="str">
        <f>CHOOSE($A$1,Data!K$16,Data!K$17)</f>
        <v>Atmospheric depth</v>
      </c>
      <c r="B24" s="75">
        <f ca="1">MIN(1095,MAX(0,Data!B10))</f>
        <v>1047</v>
      </c>
      <c r="C24" s="59" t="s">
        <v>75</v>
      </c>
    </row>
    <row r="25" spans="1:38" s="27" customFormat="1">
      <c r="A25" s="57" t="str">
        <f>CHOOSE($A$1,Data!L$16,Data!L$17)</f>
        <v>Cut-off rigidity</v>
      </c>
      <c r="B25" s="117">
        <f ca="1">CHOOSE(C8,MIN(20,MAX(0,B8)),'Rc'!B3)</f>
        <v>11.5</v>
      </c>
      <c r="C25" s="59" t="s">
        <v>69</v>
      </c>
    </row>
    <row r="26" spans="1:38" s="27" customFormat="1">
      <c r="A26" s="57" t="str">
        <f>CHOOSE($A$1,Data!M$16,Data!M$17)</f>
        <v>Solar Activity (W value)</v>
      </c>
      <c r="B26" s="58">
        <f ca="1">MAX(-50,MIN(250,(CHOOSE(C10,B10,DailyW!B6,-0.093116*B10+639.33))))</f>
        <v>46.5</v>
      </c>
      <c r="C26" s="59"/>
    </row>
    <row r="27" spans="1:38">
      <c r="A27" s="57" t="str">
        <f>A14</f>
        <v>Local Effect Parameter</v>
      </c>
      <c r="B27" s="57">
        <f>MAX(0,CHOOSE(B13,MIN(1,B14),MIN(5,B14),MIN(5,B14),B14))</f>
        <v>0.2</v>
      </c>
      <c r="C27" s="57" t="str">
        <f>CHOOSE(B13,Data!$C$2,Data!$C$3,Data!$C$4,Data!$C$5)</f>
        <v>Water Frac.</v>
      </c>
    </row>
    <row r="28" spans="1:38" ht="15.75">
      <c r="A28" s="109"/>
      <c r="B28" s="109"/>
      <c r="C28" s="108"/>
    </row>
    <row r="29" spans="1:38" ht="15.75">
      <c r="A29" s="107" t="str">
        <f>CHOOSE($A$1,Data!A$13,Data!A$14)</f>
        <v>Calculated</v>
      </c>
      <c r="B29" s="134" t="str">
        <f>CHOOSE($C$15,Data!L$2,Data!L$3,Data!L$4,Data!L$5)</f>
        <v>Effective Dose</v>
      </c>
      <c r="C29" s="134"/>
    </row>
    <row r="30" spans="1:38">
      <c r="A30" s="65" t="str">
        <f>CHOOSE($A$1,Data!D$13,Data!D$14)</f>
        <v>Total</v>
      </c>
      <c r="B30" s="115">
        <f ca="1">SUM(B31:B39)</f>
        <v>3.0352335492586365E-2</v>
      </c>
      <c r="C30" s="66" t="str">
        <f>CHOOSE($C$17,Data!$J$2,Data!$J$3,Data!$J$4)</f>
        <v>(uSv/h)</v>
      </c>
    </row>
    <row r="31" spans="1:38">
      <c r="A31" s="54" t="str">
        <f>CHOOSE($A$1,Data!E$13,Data!E$14)</f>
        <v>Neutron</v>
      </c>
      <c r="B31" s="116">
        <f ca="1">Neutron!O142*Data!$K$5</f>
        <v>3.7879023656183057E-3</v>
      </c>
      <c r="C31" s="46" t="str">
        <f>CHOOSE($C$17,Data!$J$2,Data!$J$3,Data!$J$4)</f>
        <v>(uSv/h)</v>
      </c>
    </row>
    <row r="32" spans="1:38" ht="14.25">
      <c r="A32" s="54" t="str">
        <f>CHOOSE($A$1,Data!F$13,Data!F$14)</f>
        <v>Proton</v>
      </c>
      <c r="B32" s="116">
        <f ca="1">Primary!E760*Data!$K$5</f>
        <v>8.3535045945678577E-4</v>
      </c>
      <c r="C32" s="46" t="str">
        <f>CHOOSE($C$17,Data!$J$2,Data!$J$3,Data!$J$4)</f>
        <v>(uSv/h)</v>
      </c>
      <c r="D32" s="131" t="str">
        <f>CHOOSE($A$1,Data!$O$9,Data!$O$10)</f>
        <v xml:space="preserve">Atmospheric cosmic-ray spectra calculated by the PARMA model </v>
      </c>
      <c r="E32" s="131"/>
      <c r="F32" s="131"/>
      <c r="G32" s="131"/>
      <c r="H32" s="131"/>
      <c r="I32" s="131"/>
      <c r="J32" s="131"/>
      <c r="K32" s="131"/>
      <c r="L32" s="131"/>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row>
    <row r="33" spans="1:38" ht="14.25">
      <c r="A33" s="54" t="str">
        <f>CHOOSE($A$1,Data!G$13,Data!G$14)</f>
        <v>He ion</v>
      </c>
      <c r="B33" s="116">
        <f ca="1">Primary!F760*Data!$K$5</f>
        <v>1.4799748428494909E-6</v>
      </c>
      <c r="C33" s="46" t="str">
        <f>CHOOSE($C$17,Data!$J$2,Data!$J$3,Data!$J$4)</f>
        <v>(uSv/h)</v>
      </c>
      <c r="D33" s="132" t="str">
        <f>CONCATENATE(CHOOSE($A$1,Data!P$9,Data!P$10)," ",CHOOSE(C16,Data!D2,Data!D3))</f>
        <v>Fluxes of particles plotted in the graph φ(/cm2/s/(MeV/n))</v>
      </c>
      <c r="E33" s="132"/>
      <c r="F33" s="132"/>
      <c r="G33" s="132"/>
      <c r="H33" s="132"/>
      <c r="I33" s="132"/>
      <c r="J33" s="132"/>
      <c r="K33" s="132"/>
      <c r="L33" s="132"/>
      <c r="M33" s="113" t="str">
        <f>CONCATENATE(CHOOSE($A$1,Data!Q$9,Data!Q$10)," ",CHOOSE(C16,Data!D2,Data!D3))</f>
        <v>Fluxes of other ions φ(/cm2/s/(MeV/n))</v>
      </c>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row>
    <row r="34" spans="1:38">
      <c r="A34" s="54" t="str">
        <f>CHOOSE($A$1,Data!H$13,Data!H$14)</f>
        <v>Positive muon</v>
      </c>
      <c r="B34" s="116">
        <f ca="1">'mu+'!K82*Data!$K$5</f>
        <v>1.1681962810338689E-2</v>
      </c>
      <c r="C34" s="46" t="str">
        <f>CHOOSE($C$17,Data!$J$2,Data!$J$3,Data!$J$4)</f>
        <v>(uSv/h)</v>
      </c>
      <c r="D34" s="55" t="str">
        <f>CHOOSE($A$1,Data!N$9,Data!N$10)</f>
        <v>Energy(MeV/n)</v>
      </c>
      <c r="E34" s="55" t="str">
        <f>CHOOSE($A$1,Data!E$13,Data!E$14)</f>
        <v>Neutron</v>
      </c>
      <c r="F34" s="55" t="str">
        <f>CHOOSE($A$1,Data!F$13,Data!F$14)</f>
        <v>Proton</v>
      </c>
      <c r="G34" s="55" t="str">
        <f>CHOOSE($A$1,Data!G$13,Data!G$14)</f>
        <v>He ion</v>
      </c>
      <c r="H34" s="55" t="str">
        <f>CHOOSE($A$1,Data!H$13,Data!H$14)</f>
        <v>Positive muon</v>
      </c>
      <c r="I34" s="55" t="str">
        <f>CHOOSE($A$1,Data!I$13,Data!I$14)</f>
        <v>Negative muon</v>
      </c>
      <c r="J34" s="55" t="str">
        <f>CHOOSE($A$1,Data!J$13,Data!J$14)</f>
        <v>Electron</v>
      </c>
      <c r="K34" s="55" t="str">
        <f>CHOOSE($A$1,Data!K$13,Data!K$14)</f>
        <v>Positron</v>
      </c>
      <c r="L34" s="55" t="str">
        <f>CHOOSE($A$1,Data!L$13,Data!L$14)</f>
        <v>Photon</v>
      </c>
      <c r="M34" s="111" t="str">
        <f>CHOOSE($A$1,Data!M$13,Data!M$14)</f>
        <v>Li ion</v>
      </c>
      <c r="N34" s="111" t="str">
        <f>CHOOSE($A$1,Data!N$13,Data!N$14)</f>
        <v>Be ion</v>
      </c>
      <c r="O34" s="111" t="str">
        <f>CHOOSE($A$1,Data!O$13,Data!O$14)</f>
        <v>B ion</v>
      </c>
      <c r="P34" s="111" t="str">
        <f>CHOOSE($A$1,Data!P$13,Data!P$14)</f>
        <v>C ion</v>
      </c>
      <c r="Q34" s="111" t="str">
        <f>CHOOSE($A$1,Data!Q$13,Data!Q$14)</f>
        <v>N ion</v>
      </c>
      <c r="R34" s="111" t="str">
        <f>CHOOSE($A$1,Data!R$13,Data!R$14)</f>
        <v>O ion</v>
      </c>
      <c r="S34" s="111" t="str">
        <f>CHOOSE($A$1,Data!S$13,Data!S$14)</f>
        <v>F ion</v>
      </c>
      <c r="T34" s="111" t="str">
        <f>CHOOSE($A$1,Data!T$13,Data!T$14)</f>
        <v>Ne ion</v>
      </c>
      <c r="U34" s="111" t="str">
        <f>CHOOSE($A$1,Data!U$13,Data!U$14)</f>
        <v>Na ion</v>
      </c>
      <c r="V34" s="111" t="str">
        <f>CHOOSE($A$1,Data!V$13,Data!V$14)</f>
        <v>Mg ion</v>
      </c>
      <c r="W34" s="111" t="str">
        <f>CHOOSE($A$1,Data!W$13,Data!W$14)</f>
        <v>Al ion</v>
      </c>
      <c r="X34" s="111" t="str">
        <f>CHOOSE($A$1,Data!X$13,Data!X$14)</f>
        <v>Si ion</v>
      </c>
      <c r="Y34" s="111" t="str">
        <f>CHOOSE($A$1,Data!Y$13,Data!Y$14)</f>
        <v>P ion</v>
      </c>
      <c r="Z34" s="111" t="str">
        <f>CHOOSE($A$1,Data!Z$13,Data!Z$14)</f>
        <v>S ion</v>
      </c>
      <c r="AA34" s="111" t="str">
        <f>CHOOSE($A$1,Data!AA$13,Data!AA$14)</f>
        <v>Cl ion</v>
      </c>
      <c r="AB34" s="111" t="str">
        <f>CHOOSE($A$1,Data!AB$13,Data!AB$14)</f>
        <v>Ar ion</v>
      </c>
      <c r="AC34" s="111" t="str">
        <f>CHOOSE($A$1,Data!AC$13,Data!AC$14)</f>
        <v>K ion</v>
      </c>
      <c r="AD34" s="111" t="str">
        <f>CHOOSE($A$1,Data!AD$13,Data!AD$14)</f>
        <v>Ca ion</v>
      </c>
      <c r="AE34" s="111" t="str">
        <f>CHOOSE($A$1,Data!AE$13,Data!AE$14)</f>
        <v>Sc ion</v>
      </c>
      <c r="AF34" s="111" t="str">
        <f>CHOOSE($A$1,Data!AF$13,Data!AF$14)</f>
        <v>Ti ion</v>
      </c>
      <c r="AG34" s="111" t="str">
        <f>CHOOSE($A$1,Data!AG$13,Data!AG$14)</f>
        <v>V ion</v>
      </c>
      <c r="AH34" s="111" t="str">
        <f>CHOOSE($A$1,Data!AH$13,Data!AH$14)</f>
        <v>Cr ion</v>
      </c>
      <c r="AI34" s="111" t="str">
        <f>CHOOSE($A$1,Data!AI$13,Data!AI$14)</f>
        <v>Mn ion</v>
      </c>
      <c r="AJ34" s="111" t="str">
        <f>CHOOSE($A$1,Data!AJ$13,Data!AJ$14)</f>
        <v>Fe ion</v>
      </c>
      <c r="AK34" s="111" t="str">
        <f>CHOOSE($A$1,Data!AK$13,Data!AK$14)</f>
        <v>Co ion</v>
      </c>
      <c r="AL34" s="111" t="str">
        <f>CHOOSE($A$1,Data!AL$13,Data!AL$14)</f>
        <v>Ni ion</v>
      </c>
    </row>
    <row r="35" spans="1:38">
      <c r="A35" s="54" t="str">
        <f>CHOOSE($A$1,Data!I$13,Data!I$14)</f>
        <v>Negative muon</v>
      </c>
      <c r="B35" s="116">
        <f ca="1">'mu-'!K82*Data!$K$5</f>
        <v>1.0092793746932609E-2</v>
      </c>
      <c r="C35" s="46" t="str">
        <f>CHOOSE($C$17,Data!$J$2,Data!$J$3,Data!$J$4)</f>
        <v>(uSv/h)</v>
      </c>
      <c r="D35" s="48">
        <f>DCC!B3</f>
        <v>1.1294E-8</v>
      </c>
      <c r="E35" s="48">
        <f ca="1">CHOOSE($C$16,Neutron!N2,Neutron!N2*D35)</f>
        <v>15561.448746712707</v>
      </c>
      <c r="F35" s="47"/>
      <c r="G35" s="47"/>
      <c r="H35" s="47"/>
      <c r="I35" s="47"/>
      <c r="J35" s="47"/>
      <c r="K35" s="47"/>
      <c r="L35" s="47"/>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row>
    <row r="36" spans="1:38">
      <c r="A36" s="54" t="str">
        <f>CHOOSE($A$1,Data!J$13,Data!J$14)</f>
        <v>Electron</v>
      </c>
      <c r="B36" s="116">
        <f ca="1">Secondary!N178*Data!$K$5</f>
        <v>1.0924693989419248E-3</v>
      </c>
      <c r="C36" s="46" t="str">
        <f>CHOOSE($C$17,Data!$J$2,Data!$J$3,Data!$J$4)</f>
        <v>(uSv/h)</v>
      </c>
      <c r="D36" s="48">
        <f>DCC!B4</f>
        <v>1.4219E-8</v>
      </c>
      <c r="E36" s="48">
        <f ca="1">CHOOSE($C$16,Neutron!N3,Neutron!N3*D36)</f>
        <v>17388.379992539889</v>
      </c>
      <c r="F36" s="47"/>
      <c r="G36" s="47"/>
      <c r="H36" s="47"/>
      <c r="I36" s="47"/>
      <c r="J36" s="47"/>
      <c r="K36" s="47"/>
      <c r="L36" s="47"/>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row>
    <row r="37" spans="1:38">
      <c r="A37" s="54" t="str">
        <f>CHOOSE($A$1,Data!K$13,Data!K$14)</f>
        <v>Positron</v>
      </c>
      <c r="B37" s="116">
        <f ca="1">Secondary!O178*Data!$K$5</f>
        <v>9.6831613977987592E-4</v>
      </c>
      <c r="C37" s="46" t="str">
        <f>CHOOSE($C$17,Data!$J$2,Data!$J$3,Data!$J$4)</f>
        <v>(uSv/h)</v>
      </c>
      <c r="D37" s="48">
        <f>DCC!B5</f>
        <v>1.7900999999999999E-8</v>
      </c>
      <c r="E37" s="48">
        <f ca="1">CHOOSE($C$16,Neutron!N4,Neutron!N4*D37)</f>
        <v>18864.645643415763</v>
      </c>
      <c r="F37" s="47"/>
      <c r="G37" s="47"/>
      <c r="H37" s="47"/>
      <c r="I37" s="47"/>
      <c r="J37" s="47"/>
      <c r="K37" s="47"/>
      <c r="L37" s="47"/>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row>
    <row r="38" spans="1:38">
      <c r="A38" s="54" t="str">
        <f>CHOOSE($A$1,Data!L$13,Data!L$14)</f>
        <v>Photon</v>
      </c>
      <c r="B38" s="116">
        <f ca="1">Secondary!P178*Data!$K$5</f>
        <v>1.8920431185626319E-3</v>
      </c>
      <c r="C38" s="46" t="str">
        <f>CHOOSE($C$17,Data!$J$2,Data!$J$3,Data!$J$4)</f>
        <v>(uSv/h)</v>
      </c>
      <c r="D38" s="48">
        <f>DCC!B6</f>
        <v>2.2536000000000001E-8</v>
      </c>
      <c r="E38" s="48">
        <f ca="1">CHOOSE($C$16,Neutron!N5,Neutron!N5*D38)</f>
        <v>19716.783429820458</v>
      </c>
      <c r="F38" s="47"/>
      <c r="G38" s="47"/>
      <c r="H38" s="47"/>
      <c r="I38" s="47"/>
      <c r="J38" s="47"/>
      <c r="K38" s="47"/>
      <c r="L38" s="47"/>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row>
    <row r="39" spans="1:38">
      <c r="A39" s="54" t="str">
        <f>CHOOSE($A$1,Data!M$9,Data!M$10)</f>
        <v>Other ions</v>
      </c>
      <c r="B39" s="116">
        <f ca="1">Primary!G761*Data!$K$5</f>
        <v>1.7478112695044755E-8</v>
      </c>
      <c r="C39" s="46" t="str">
        <f>CHOOSE($C$17,Data!$J$2,Data!$J$3,Data!$J$4)</f>
        <v>(uSv/h)</v>
      </c>
      <c r="D39" s="48">
        <f>DCC!B7</f>
        <v>2.8371E-8</v>
      </c>
      <c r="E39" s="48">
        <f ca="1">CHOOSE($C$16,Neutron!N6,Neutron!N6*D39)</f>
        <v>19660.670451677306</v>
      </c>
      <c r="F39" s="47"/>
      <c r="G39" s="47"/>
      <c r="H39" s="47"/>
      <c r="I39" s="47"/>
      <c r="J39" s="47"/>
      <c r="K39" s="47"/>
      <c r="L39" s="47"/>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row>
    <row r="40" spans="1:38">
      <c r="D40" s="48">
        <f>DCC!B8</f>
        <v>3.5717000000000001E-8</v>
      </c>
      <c r="E40" s="48">
        <f ca="1">CHOOSE($C$16,Neutron!N7,Neutron!N7*D40)</f>
        <v>18478.773119076352</v>
      </c>
      <c r="F40" s="47"/>
      <c r="G40" s="47"/>
      <c r="H40" s="47"/>
      <c r="I40" s="47"/>
      <c r="J40" s="47"/>
      <c r="K40" s="47"/>
      <c r="L40" s="47"/>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row>
    <row r="41" spans="1:38">
      <c r="D41" s="48">
        <f>DCC!B9</f>
        <v>4.4964999999999999E-8</v>
      </c>
      <c r="E41" s="48">
        <f ca="1">CHOOSE($C$16,Neutron!N8,Neutron!N8*D41)</f>
        <v>16126.777589477611</v>
      </c>
      <c r="F41" s="47"/>
      <c r="G41" s="47"/>
      <c r="H41" s="47"/>
      <c r="I41" s="47"/>
      <c r="J41" s="47"/>
      <c r="K41" s="47"/>
      <c r="L41" s="47"/>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row>
    <row r="42" spans="1:38">
      <c r="D42" s="48">
        <f>DCC!B10</f>
        <v>5.6608E-8</v>
      </c>
      <c r="E42" s="48">
        <f ca="1">CHOOSE($C$16,Neutron!N9,Neutron!N9*D42)</f>
        <v>12830.990196109527</v>
      </c>
      <c r="F42" s="47"/>
      <c r="G42" s="47"/>
      <c r="H42" s="47"/>
      <c r="I42" s="47"/>
      <c r="J42" s="47"/>
      <c r="K42" s="47"/>
      <c r="L42" s="47"/>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row>
    <row r="43" spans="1:38">
      <c r="D43" s="48">
        <f>DCC!B11</f>
        <v>7.1264999999999997E-8</v>
      </c>
      <c r="E43" s="48">
        <f ca="1">CHOOSE($C$16,Neutron!N10,Neutron!N10*D43)</f>
        <v>9107.4775219861658</v>
      </c>
      <c r="F43" s="47"/>
      <c r="G43" s="47"/>
      <c r="H43" s="47"/>
      <c r="I43" s="47"/>
      <c r="J43" s="47"/>
      <c r="K43" s="47"/>
      <c r="L43" s="47"/>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row>
    <row r="44" spans="1:38">
      <c r="D44" s="48">
        <f>DCC!B12</f>
        <v>8.9716999999999995E-8</v>
      </c>
      <c r="E44" s="48">
        <f ca="1">CHOOSE($C$16,Neutron!N11,Neutron!N11*D44)</f>
        <v>5632.8839587401862</v>
      </c>
      <c r="F44" s="47"/>
      <c r="G44" s="47"/>
      <c r="H44" s="47"/>
      <c r="I44" s="47"/>
      <c r="J44" s="47"/>
      <c r="K44" s="47"/>
      <c r="L44" s="47"/>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row>
    <row r="45" spans="1:38">
      <c r="D45" s="48">
        <f>DCC!B13</f>
        <v>1.1295E-7</v>
      </c>
      <c r="E45" s="48">
        <f ca="1">CHOOSE($C$16,Neutron!N12,Neutron!N12*D45)</f>
        <v>2980.4890463187321</v>
      </c>
      <c r="F45" s="47"/>
      <c r="G45" s="47"/>
      <c r="H45" s="47"/>
      <c r="I45" s="47"/>
      <c r="J45" s="47"/>
      <c r="K45" s="47"/>
      <c r="L45" s="47"/>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row>
    <row r="46" spans="1:38">
      <c r="D46" s="48">
        <f>DCC!B14</f>
        <v>1.4219E-7</v>
      </c>
      <c r="E46" s="48">
        <f ca="1">CHOOSE($C$16,Neutron!N13,Neutron!N13*D46)</f>
        <v>1367.4966792007981</v>
      </c>
      <c r="F46" s="47"/>
      <c r="G46" s="47"/>
      <c r="H46" s="47"/>
      <c r="I46" s="47"/>
      <c r="J46" s="47"/>
      <c r="K46" s="47"/>
      <c r="L46" s="47"/>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row>
    <row r="47" spans="1:38">
      <c r="D47" s="48">
        <f>DCC!B15</f>
        <v>1.7901000000000001E-7</v>
      </c>
      <c r="E47" s="48">
        <f ca="1">CHOOSE($C$16,Neutron!N14,Neutron!N14*D47)</f>
        <v>609.90221212295785</v>
      </c>
      <c r="F47" s="47"/>
      <c r="G47" s="47"/>
      <c r="H47" s="47"/>
      <c r="I47" s="47"/>
      <c r="J47" s="47"/>
      <c r="K47" s="47"/>
      <c r="L47" s="47"/>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row>
    <row r="48" spans="1:38">
      <c r="D48" s="48">
        <f>DCC!B16</f>
        <v>2.2536E-7</v>
      </c>
      <c r="E48" s="48">
        <f ca="1">CHOOSE($C$16,Neutron!N15,Neutron!N15*D48)</f>
        <v>337.17693168915548</v>
      </c>
      <c r="F48" s="47"/>
      <c r="G48" s="47"/>
      <c r="H48" s="47"/>
      <c r="I48" s="47"/>
      <c r="J48" s="47"/>
      <c r="K48" s="47"/>
      <c r="L48" s="47"/>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row>
    <row r="49" spans="4:38">
      <c r="D49" s="48">
        <f>DCC!B17</f>
        <v>2.8370999999999999E-7</v>
      </c>
      <c r="E49" s="48">
        <f ca="1">CHOOSE($C$16,Neutron!N16,Neutron!N16*D49)</f>
        <v>249.22772326390012</v>
      </c>
      <c r="F49" s="47"/>
      <c r="G49" s="47"/>
      <c r="H49" s="47"/>
      <c r="I49" s="47"/>
      <c r="J49" s="47"/>
      <c r="K49" s="47"/>
      <c r="L49" s="47"/>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row>
    <row r="50" spans="4:38">
      <c r="D50" s="48">
        <f>DCC!B18</f>
        <v>3.5717000000000001E-7</v>
      </c>
      <c r="E50" s="48">
        <f ca="1">CHOOSE($C$16,Neutron!N17,Neutron!N17*D50)</f>
        <v>207.30711763575874</v>
      </c>
      <c r="F50" s="47"/>
      <c r="G50" s="47"/>
      <c r="H50" s="47"/>
      <c r="I50" s="47"/>
      <c r="J50" s="47"/>
      <c r="K50" s="47"/>
      <c r="L50" s="47"/>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row>
    <row r="51" spans="4:38">
      <c r="D51" s="48">
        <f>DCC!B19</f>
        <v>4.4965000000000001E-7</v>
      </c>
      <c r="E51" s="48">
        <f ca="1">CHOOSE($C$16,Neutron!N18,Neutron!N18*D51)</f>
        <v>174.43466053452508</v>
      </c>
      <c r="F51" s="47"/>
      <c r="G51" s="47"/>
      <c r="H51" s="47"/>
      <c r="I51" s="47"/>
      <c r="J51" s="47"/>
      <c r="K51" s="47"/>
      <c r="L51" s="47"/>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row>
    <row r="52" spans="4:38">
      <c r="D52" s="48">
        <f>DCC!B20</f>
        <v>5.6608000000000005E-7</v>
      </c>
      <c r="E52" s="48">
        <f ca="1">CHOOSE($C$16,Neutron!N19,Neutron!N19*D52)</f>
        <v>145.49708176533625</v>
      </c>
      <c r="F52" s="47"/>
      <c r="G52" s="47"/>
      <c r="H52" s="47"/>
      <c r="I52" s="47"/>
      <c r="J52" s="47"/>
      <c r="K52" s="47"/>
      <c r="L52" s="47"/>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row>
    <row r="53" spans="4:38">
      <c r="D53" s="48">
        <f>DCC!B21</f>
        <v>7.1264000000000001E-7</v>
      </c>
      <c r="E53" s="48">
        <f ca="1">CHOOSE($C$16,Neutron!N20,Neutron!N20*D53)</f>
        <v>120.27597991170758</v>
      </c>
      <c r="F53" s="47"/>
      <c r="G53" s="47"/>
      <c r="H53" s="47"/>
      <c r="I53" s="47"/>
      <c r="J53" s="47"/>
      <c r="K53" s="47"/>
      <c r="L53" s="47"/>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row>
    <row r="54" spans="4:38">
      <c r="D54" s="48">
        <f>DCC!B22</f>
        <v>8.9716999999999998E-7</v>
      </c>
      <c r="E54" s="48">
        <f ca="1">CHOOSE($C$16,Neutron!N21,Neutron!N21*D54)</f>
        <v>98.684467933003916</v>
      </c>
      <c r="F54" s="47"/>
      <c r="G54" s="47"/>
      <c r="H54" s="47"/>
      <c r="I54" s="47"/>
      <c r="J54" s="47"/>
      <c r="K54" s="47"/>
      <c r="L54" s="47"/>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row>
    <row r="55" spans="4:38">
      <c r="D55" s="48">
        <f>DCC!B23</f>
        <v>1.1293999999999999E-6</v>
      </c>
      <c r="E55" s="48">
        <f ca="1">CHOOSE($C$16,Neutron!N22,Neutron!N22*D55)</f>
        <v>80.484302963712167</v>
      </c>
      <c r="F55" s="47"/>
      <c r="G55" s="47"/>
      <c r="H55" s="47"/>
      <c r="I55" s="47"/>
      <c r="J55" s="47"/>
      <c r="K55" s="47"/>
      <c r="L55" s="47"/>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row>
    <row r="56" spans="4:38">
      <c r="D56" s="48">
        <f>DCC!B24</f>
        <v>1.4219000000000001E-6</v>
      </c>
      <c r="E56" s="48">
        <f ca="1">CHOOSE($C$16,Neutron!N23,Neutron!N23*D56)</f>
        <v>65.314974382906215</v>
      </c>
      <c r="F56" s="47"/>
      <c r="G56" s="47"/>
      <c r="H56" s="47"/>
      <c r="I56" s="47"/>
      <c r="J56" s="47"/>
      <c r="K56" s="47"/>
      <c r="L56" s="47"/>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row>
    <row r="57" spans="4:38">
      <c r="D57" s="48">
        <f>DCC!B25</f>
        <v>1.7901E-6</v>
      </c>
      <c r="E57" s="48">
        <f ca="1">CHOOSE($C$16,Neutron!N24,Neutron!N24*D57)</f>
        <v>52.800484929948652</v>
      </c>
      <c r="F57" s="47"/>
      <c r="G57" s="47"/>
      <c r="H57" s="47"/>
      <c r="I57" s="47"/>
      <c r="J57" s="47"/>
      <c r="K57" s="47"/>
      <c r="L57" s="47"/>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row>
    <row r="58" spans="4:38">
      <c r="D58" s="48">
        <f>DCC!B26</f>
        <v>2.2535999999999999E-6</v>
      </c>
      <c r="E58" s="48">
        <f ca="1">CHOOSE($C$16,Neutron!N25,Neutron!N25*D58)</f>
        <v>42.553338957260891</v>
      </c>
      <c r="F58" s="47"/>
      <c r="G58" s="47"/>
      <c r="H58" s="47"/>
      <c r="I58" s="47"/>
      <c r="J58" s="47"/>
      <c r="K58" s="47"/>
      <c r="L58" s="47"/>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row>
    <row r="59" spans="4:38">
      <c r="D59" s="48">
        <f>DCC!B27</f>
        <v>2.8370999999999999E-6</v>
      </c>
      <c r="E59" s="48">
        <f ca="1">CHOOSE($C$16,Neutron!N26,Neutron!N26*D59)</f>
        <v>34.211758556098268</v>
      </c>
      <c r="F59" s="47"/>
      <c r="G59" s="47"/>
      <c r="H59" s="47"/>
      <c r="I59" s="47"/>
      <c r="J59" s="47"/>
      <c r="K59" s="47"/>
      <c r="L59" s="47"/>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row>
    <row r="60" spans="4:38">
      <c r="D60" s="48">
        <f>DCC!B28</f>
        <v>3.5717E-6</v>
      </c>
      <c r="E60" s="48">
        <f ca="1">CHOOSE($C$16,Neutron!N27,Neutron!N27*D60)</f>
        <v>27.452594192062502</v>
      </c>
      <c r="F60" s="47"/>
      <c r="G60" s="47"/>
      <c r="H60" s="47"/>
      <c r="I60" s="47"/>
      <c r="J60" s="47"/>
      <c r="K60" s="47"/>
      <c r="L60" s="47"/>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row>
    <row r="61" spans="4:38">
      <c r="D61" s="48">
        <f>DCC!B29</f>
        <v>4.4965000000000001E-6</v>
      </c>
      <c r="E61" s="48">
        <f ca="1">CHOOSE($C$16,Neutron!N28,Neutron!N28*D61)</f>
        <v>21.995702905522425</v>
      </c>
      <c r="F61" s="47"/>
      <c r="G61" s="47"/>
      <c r="H61" s="47"/>
      <c r="I61" s="47"/>
      <c r="J61" s="47"/>
      <c r="K61" s="47"/>
      <c r="L61" s="47"/>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row>
    <row r="62" spans="4:38">
      <c r="D62" s="48">
        <f>DCC!B30</f>
        <v>5.6608000000000001E-6</v>
      </c>
      <c r="E62" s="48">
        <f ca="1">CHOOSE($C$16,Neutron!N29,Neutron!N29*D62)</f>
        <v>17.602480554991491</v>
      </c>
      <c r="F62" s="47"/>
      <c r="G62" s="47"/>
      <c r="H62" s="47"/>
      <c r="I62" s="47"/>
      <c r="J62" s="47"/>
      <c r="K62" s="47"/>
      <c r="L62" s="47"/>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row>
    <row r="63" spans="4:38">
      <c r="D63" s="48">
        <f>DCC!B31</f>
        <v>7.1264000000000001E-6</v>
      </c>
      <c r="E63" s="48">
        <f ca="1">CHOOSE($C$16,Neutron!N30,Neutron!N30*D63)</f>
        <v>14.073905543577805</v>
      </c>
      <c r="F63" s="47"/>
      <c r="G63" s="47"/>
      <c r="H63" s="47"/>
      <c r="I63" s="47"/>
      <c r="J63" s="47"/>
      <c r="K63" s="47"/>
      <c r="L63" s="47"/>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row>
    <row r="64" spans="4:38">
      <c r="D64" s="48">
        <f>DCC!B32</f>
        <v>8.9716000000000006E-6</v>
      </c>
      <c r="E64" s="48">
        <f ca="1">CHOOSE($C$16,Neutron!N31,Neutron!N31*D64)</f>
        <v>11.24418554883969</v>
      </c>
      <c r="F64" s="47"/>
      <c r="G64" s="47"/>
      <c r="H64" s="47"/>
      <c r="I64" s="47"/>
      <c r="J64" s="47"/>
      <c r="K64" s="47"/>
      <c r="L64" s="47"/>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row>
    <row r="65" spans="4:38">
      <c r="D65" s="48">
        <f>DCC!B33</f>
        <v>1.1294000000000001E-5</v>
      </c>
      <c r="E65" s="48">
        <f ca="1">CHOOSE($C$16,Neutron!N32,Neutron!N32*D65)</f>
        <v>8.9786185615011789</v>
      </c>
      <c r="F65" s="47"/>
      <c r="G65" s="47"/>
      <c r="H65" s="47"/>
      <c r="I65" s="47"/>
      <c r="J65" s="47"/>
      <c r="K65" s="47"/>
      <c r="L65" s="47"/>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row>
    <row r="66" spans="4:38">
      <c r="D66" s="48">
        <f>DCC!B34</f>
        <v>1.4219000000000001E-5</v>
      </c>
      <c r="E66" s="48">
        <f ca="1">CHOOSE($C$16,Neutron!N33,Neutron!N33*D66)</f>
        <v>7.1655282607957718</v>
      </c>
      <c r="F66" s="47"/>
      <c r="G66" s="47"/>
      <c r="H66" s="47"/>
      <c r="I66" s="47"/>
      <c r="J66" s="47"/>
      <c r="K66" s="47"/>
      <c r="L66" s="47"/>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row>
    <row r="67" spans="4:38">
      <c r="D67" s="48">
        <f>DCC!B35</f>
        <v>1.7901E-5</v>
      </c>
      <c r="E67" s="48">
        <f ca="1">CHOOSE($C$16,Neutron!N34,Neutron!N34*D67)</f>
        <v>5.7166445178347374</v>
      </c>
      <c r="F67" s="47"/>
      <c r="G67" s="47"/>
      <c r="H67" s="47"/>
      <c r="I67" s="47"/>
      <c r="J67" s="47"/>
      <c r="K67" s="47"/>
      <c r="L67" s="47"/>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row>
    <row r="68" spans="4:38">
      <c r="D68" s="48">
        <f>DCC!B36</f>
        <v>2.2535999999999999E-5</v>
      </c>
      <c r="E68" s="48">
        <f ca="1">CHOOSE($C$16,Neutron!N35,Neutron!N35*D68)</f>
        <v>4.5595071096113617</v>
      </c>
      <c r="F68" s="47"/>
      <c r="G68" s="47"/>
      <c r="H68" s="47"/>
      <c r="I68" s="47"/>
      <c r="J68" s="47"/>
      <c r="K68" s="47"/>
      <c r="L68" s="47"/>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row>
    <row r="69" spans="4:38">
      <c r="D69" s="48">
        <f>DCC!B37</f>
        <v>2.8371E-5</v>
      </c>
      <c r="E69" s="48">
        <f ca="1">CHOOSE($C$16,Neutron!N36,Neutron!N36*D69)</f>
        <v>3.635791494104784</v>
      </c>
      <c r="F69" s="47"/>
      <c r="G69" s="47"/>
      <c r="H69" s="47"/>
      <c r="I69" s="47"/>
      <c r="J69" s="47"/>
      <c r="K69" s="47"/>
      <c r="L69" s="47"/>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row>
    <row r="70" spans="4:38">
      <c r="D70" s="48">
        <f>DCC!B38</f>
        <v>3.5716999999999997E-5</v>
      </c>
      <c r="E70" s="48">
        <f ca="1">CHOOSE($C$16,Neutron!N37,Neutron!N37*D70)</f>
        <v>2.8986989093528366</v>
      </c>
      <c r="F70" s="47"/>
      <c r="G70" s="47"/>
      <c r="H70" s="47"/>
      <c r="I70" s="47"/>
      <c r="J70" s="47"/>
      <c r="K70" s="47"/>
      <c r="L70" s="47"/>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row>
    <row r="71" spans="4:38">
      <c r="D71" s="48">
        <f>DCC!B39</f>
        <v>4.4965000000000001E-5</v>
      </c>
      <c r="E71" s="48">
        <f ca="1">CHOOSE($C$16,Neutron!N38,Neutron!N38*D71)</f>
        <v>2.3107507939154259</v>
      </c>
      <c r="F71" s="47"/>
      <c r="G71" s="47"/>
      <c r="H71" s="47"/>
      <c r="I71" s="47"/>
      <c r="J71" s="47"/>
      <c r="K71" s="47"/>
      <c r="L71" s="47"/>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row>
    <row r="72" spans="4:38">
      <c r="D72" s="48">
        <f>DCC!B40</f>
        <v>5.6607000000000002E-5</v>
      </c>
      <c r="E72" s="48">
        <f ca="1">CHOOSE($C$16,Neutron!N39,Neutron!N39*D72)</f>
        <v>1.8419155898501098</v>
      </c>
      <c r="F72" s="47"/>
      <c r="G72" s="47"/>
      <c r="H72" s="47"/>
      <c r="I72" s="47"/>
      <c r="J72" s="47"/>
      <c r="K72" s="47"/>
      <c r="L72" s="47"/>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row>
    <row r="73" spans="4:38">
      <c r="D73" s="48">
        <f>DCC!B41</f>
        <v>7.1264000000000001E-5</v>
      </c>
      <c r="E73" s="48">
        <f ca="1">CHOOSE($C$16,Neutron!N40,Neutron!N40*D73)</f>
        <v>1.4681165537413645</v>
      </c>
      <c r="F73" s="47"/>
      <c r="G73" s="47"/>
      <c r="H73" s="47"/>
      <c r="I73" s="47"/>
      <c r="J73" s="47"/>
      <c r="K73" s="47"/>
      <c r="L73" s="47"/>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row>
    <row r="74" spans="4:38">
      <c r="D74" s="48">
        <f>DCC!B42</f>
        <v>8.9716999999999995E-5</v>
      </c>
      <c r="E74" s="48">
        <f ca="1">CHOOSE($C$16,Neutron!N41,Neutron!N41*D74)</f>
        <v>1.170148493749297</v>
      </c>
      <c r="F74" s="47"/>
      <c r="G74" s="47"/>
      <c r="H74" s="47"/>
      <c r="I74" s="47"/>
      <c r="J74" s="47"/>
      <c r="K74" s="47"/>
      <c r="L74" s="47"/>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row>
    <row r="75" spans="4:38">
      <c r="D75" s="48">
        <f>DCC!B43</f>
        <v>1.1294999999999999E-4</v>
      </c>
      <c r="E75" s="48">
        <f ca="1">CHOOSE($C$16,Neutron!N42,Neutron!N42*D75)</f>
        <v>0.93266141288648119</v>
      </c>
      <c r="F75" s="47"/>
      <c r="G75" s="47"/>
      <c r="H75" s="47"/>
      <c r="I75" s="47"/>
      <c r="J75" s="47"/>
      <c r="K75" s="47"/>
      <c r="L75" s="47"/>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row>
    <row r="76" spans="4:38">
      <c r="D76" s="48">
        <f>DCC!B44</f>
        <v>1.4218999999999999E-4</v>
      </c>
      <c r="E76" s="48">
        <f ca="1">CHOOSE($C$16,Neutron!N43,Neutron!N43*D76)</f>
        <v>0.74346509322422649</v>
      </c>
      <c r="F76" s="47"/>
      <c r="G76" s="47"/>
      <c r="H76" s="47"/>
      <c r="I76" s="47"/>
      <c r="J76" s="47"/>
      <c r="K76" s="47"/>
      <c r="L76" s="47"/>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row>
    <row r="77" spans="4:38">
      <c r="D77" s="48">
        <f>DCC!B45</f>
        <v>1.7901000000000001E-4</v>
      </c>
      <c r="E77" s="48">
        <f ca="1">CHOOSE($C$16,Neutron!N44,Neutron!N44*D77)</f>
        <v>0.59267185368040243</v>
      </c>
      <c r="F77" s="47"/>
      <c r="G77" s="47"/>
      <c r="H77" s="47"/>
      <c r="I77" s="47"/>
      <c r="J77" s="47"/>
      <c r="K77" s="47"/>
      <c r="L77" s="47"/>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row>
    <row r="78" spans="4:38">
      <c r="D78" s="48">
        <f>DCC!B46</f>
        <v>2.2536E-4</v>
      </c>
      <c r="E78" s="48">
        <f ca="1">CHOOSE($C$16,Neutron!N45,Neutron!N45*D78)</f>
        <v>0.47253841353072812</v>
      </c>
      <c r="F78" s="47"/>
      <c r="G78" s="47"/>
      <c r="H78" s="47"/>
      <c r="I78" s="47"/>
      <c r="J78" s="47"/>
      <c r="K78" s="47"/>
      <c r="L78" s="47"/>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row>
    <row r="79" spans="4:38">
      <c r="D79" s="48">
        <f>DCC!B47</f>
        <v>2.8371000000000001E-4</v>
      </c>
      <c r="E79" s="48">
        <f ca="1">CHOOSE($C$16,Neutron!N46,Neutron!N46*D79)</f>
        <v>0.37682740543216753</v>
      </c>
      <c r="F79" s="47"/>
      <c r="G79" s="47"/>
      <c r="H79" s="47"/>
      <c r="I79" s="47"/>
      <c r="J79" s="47"/>
      <c r="K79" s="47"/>
      <c r="L79" s="47"/>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row>
    <row r="80" spans="4:38">
      <c r="D80" s="48">
        <f>DCC!B48</f>
        <v>3.5717000000000002E-4</v>
      </c>
      <c r="E80" s="48">
        <f ca="1">CHOOSE($C$16,Neutron!N47,Neutron!N47*D80)</f>
        <v>0.30057230825239312</v>
      </c>
      <c r="F80" s="47"/>
      <c r="G80" s="47"/>
      <c r="H80" s="47"/>
      <c r="I80" s="47"/>
      <c r="J80" s="47"/>
      <c r="K80" s="47"/>
      <c r="L80" s="47"/>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row>
    <row r="81" spans="4:38">
      <c r="D81" s="48">
        <f>DCC!B49</f>
        <v>4.4965000000000001E-4</v>
      </c>
      <c r="E81" s="48">
        <f ca="1">CHOOSE($C$16,Neutron!N48,Neutron!N48*D81)</f>
        <v>0.23982004106974469</v>
      </c>
      <c r="F81" s="47"/>
      <c r="G81" s="47"/>
      <c r="H81" s="47"/>
      <c r="I81" s="47"/>
      <c r="J81" s="47"/>
      <c r="K81" s="47"/>
      <c r="L81" s="47"/>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row>
    <row r="82" spans="4:38">
      <c r="D82" s="48">
        <f>DCC!B50</f>
        <v>5.6607000000000001E-4</v>
      </c>
      <c r="E82" s="48">
        <f ca="1">CHOOSE($C$16,Neutron!N49,Neutron!N49*D82)</f>
        <v>0.19141878073040908</v>
      </c>
      <c r="F82" s="47"/>
      <c r="G82" s="47"/>
      <c r="H82" s="47"/>
      <c r="I82" s="47"/>
      <c r="J82" s="47"/>
      <c r="K82" s="47"/>
      <c r="L82" s="47"/>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row>
    <row r="83" spans="4:38">
      <c r="D83" s="48">
        <f>DCC!B51</f>
        <v>7.1265E-4</v>
      </c>
      <c r="E83" s="48">
        <f ca="1">CHOOSE($C$16,Neutron!N50,Neutron!N50*D83)</f>
        <v>0.1528499121389604</v>
      </c>
      <c r="F83" s="47"/>
      <c r="G83" s="47"/>
      <c r="H83" s="47"/>
      <c r="I83" s="47"/>
      <c r="J83" s="47"/>
      <c r="K83" s="47"/>
      <c r="L83" s="47"/>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row>
    <row r="84" spans="4:38">
      <c r="D84" s="48">
        <f>DCC!B52</f>
        <v>8.9716000000000004E-4</v>
      </c>
      <c r="E84" s="48">
        <f ca="1">CHOOSE($C$16,Neutron!N51,Neutron!N51*D84)</f>
        <v>0.12212039219217945</v>
      </c>
      <c r="F84" s="47"/>
      <c r="G84" s="47"/>
      <c r="H84" s="47"/>
      <c r="I84" s="47"/>
      <c r="J84" s="47"/>
      <c r="K84" s="47"/>
      <c r="L84" s="47"/>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row>
    <row r="85" spans="4:38">
      <c r="D85" s="48">
        <f>DCC!B53</f>
        <v>1.1295000000000001E-3</v>
      </c>
      <c r="E85" s="48">
        <f ca="1">CHOOSE($C$16,Neutron!N52,Neutron!N52*D85)</f>
        <v>9.7625415509957722E-2</v>
      </c>
      <c r="F85" s="47"/>
      <c r="G85" s="47"/>
      <c r="H85" s="47"/>
      <c r="I85" s="47"/>
      <c r="J85" s="47"/>
      <c r="K85" s="47"/>
      <c r="L85" s="47"/>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row>
    <row r="86" spans="4:38">
      <c r="D86" s="48">
        <f>DCC!B54</f>
        <v>1.4219E-3</v>
      </c>
      <c r="E86" s="48">
        <f ca="1">CHOOSE($C$16,Neutron!N53,Neutron!N53*D86)</f>
        <v>7.8107711000433608E-2</v>
      </c>
      <c r="F86" s="47"/>
      <c r="G86" s="47"/>
      <c r="H86" s="47"/>
      <c r="I86" s="47"/>
      <c r="J86" s="47"/>
      <c r="K86" s="47"/>
      <c r="L86" s="47"/>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row>
    <row r="87" spans="4:38">
      <c r="D87" s="48">
        <f>DCC!B55</f>
        <v>1.7901E-3</v>
      </c>
      <c r="E87" s="48">
        <f ca="1">CHOOSE($C$16,Neutron!N54,Neutron!N54*D87)</f>
        <v>6.2543367850846091E-2</v>
      </c>
      <c r="F87" s="47"/>
      <c r="G87" s="47"/>
      <c r="H87" s="47"/>
      <c r="I87" s="47"/>
      <c r="J87" s="47"/>
      <c r="K87" s="47"/>
      <c r="L87" s="47"/>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row>
    <row r="88" spans="4:38">
      <c r="D88" s="48">
        <f>DCC!B56</f>
        <v>2.2536000000000001E-3</v>
      </c>
      <c r="E88" s="48">
        <f ca="1">CHOOSE($C$16,Neutron!N55,Neutron!N55*D88)</f>
        <v>5.0132945853427598E-2</v>
      </c>
      <c r="F88" s="47"/>
      <c r="G88" s="47"/>
      <c r="H88" s="47"/>
      <c r="I88" s="47"/>
      <c r="J88" s="47"/>
      <c r="K88" s="47"/>
      <c r="L88" s="47"/>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row>
    <row r="89" spans="4:38">
      <c r="D89" s="48">
        <f>DCC!B57</f>
        <v>2.8371E-3</v>
      </c>
      <c r="E89" s="48">
        <f ca="1">CHOOSE($C$16,Neutron!N56,Neutron!N56*D89)</f>
        <v>4.023345667792718E-2</v>
      </c>
      <c r="F89" s="47"/>
      <c r="G89" s="47"/>
      <c r="H89" s="47"/>
      <c r="I89" s="47"/>
      <c r="J89" s="47"/>
      <c r="K89" s="47"/>
      <c r="L89" s="47"/>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row>
    <row r="90" spans="4:38">
      <c r="D90" s="48">
        <f>DCC!B58</f>
        <v>3.5717000000000001E-3</v>
      </c>
      <c r="E90" s="48">
        <f ca="1">CHOOSE($C$16,Neutron!N57,Neutron!N57*D90)</f>
        <v>3.233359183147487E-2</v>
      </c>
      <c r="F90" s="47"/>
      <c r="G90" s="47"/>
      <c r="H90" s="47"/>
      <c r="I90" s="47"/>
      <c r="J90" s="47"/>
      <c r="K90" s="47"/>
      <c r="L90" s="47"/>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row>
    <row r="91" spans="4:38">
      <c r="D91" s="48">
        <f>DCC!B59</f>
        <v>4.4964999999999996E-3</v>
      </c>
      <c r="E91" s="48">
        <f ca="1">CHOOSE($C$16,Neutron!N58,Neutron!N58*D91)</f>
        <v>2.6026847277762995E-2</v>
      </c>
      <c r="F91" s="47"/>
      <c r="G91" s="47"/>
      <c r="H91" s="47"/>
      <c r="I91" s="47"/>
      <c r="J91" s="47"/>
      <c r="K91" s="47"/>
      <c r="L91" s="47"/>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row>
    <row r="92" spans="4:38">
      <c r="D92" s="48">
        <f>DCC!B60</f>
        <v>5.6607000000000003E-3</v>
      </c>
      <c r="E92" s="48">
        <f ca="1">CHOOSE($C$16,Neutron!N59,Neutron!N59*D92)</f>
        <v>2.0989436122016782E-2</v>
      </c>
      <c r="F92" s="47"/>
      <c r="G92" s="47"/>
      <c r="H92" s="47"/>
      <c r="I92" s="47"/>
      <c r="J92" s="47"/>
      <c r="K92" s="47"/>
      <c r="L92" s="47"/>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row>
    <row r="93" spans="4:38">
      <c r="D93" s="48">
        <f>DCC!B61</f>
        <v>7.1265E-3</v>
      </c>
      <c r="E93" s="48">
        <f ca="1">CHOOSE($C$16,Neutron!N60,Neutron!N60*D93)</f>
        <v>1.696282818037682E-2</v>
      </c>
      <c r="F93" s="47"/>
      <c r="G93" s="47"/>
      <c r="H93" s="47"/>
      <c r="I93" s="47"/>
      <c r="J93" s="47"/>
      <c r="K93" s="47"/>
      <c r="L93" s="47"/>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row>
    <row r="94" spans="4:38">
      <c r="D94" s="48">
        <f>DCC!B62</f>
        <v>8.9717000000000009E-3</v>
      </c>
      <c r="E94" s="48">
        <f ca="1">CHOOSE($C$16,Neutron!N61,Neutron!N61*D94)</f>
        <v>1.3742471108099881E-2</v>
      </c>
      <c r="F94" s="55" t="str">
        <f>$A$32</f>
        <v>Proton</v>
      </c>
      <c r="G94" s="56" t="str">
        <f>$A$33</f>
        <v>He ion</v>
      </c>
      <c r="H94" s="56" t="str">
        <f>$A$34</f>
        <v>Positive muon</v>
      </c>
      <c r="I94" s="56" t="str">
        <f>$A$35</f>
        <v>Negative muon</v>
      </c>
      <c r="J94" s="56" t="str">
        <f>$A$36</f>
        <v>Electron</v>
      </c>
      <c r="K94" s="56" t="str">
        <f>$A$37</f>
        <v>Positron</v>
      </c>
      <c r="L94" s="56" t="str">
        <f>$A$38</f>
        <v>Photon</v>
      </c>
      <c r="M94" s="111" t="str">
        <f>CHOOSE($A$1,Data!M$13,Data!M$14)</f>
        <v>Li ion</v>
      </c>
      <c r="N94" s="111" t="str">
        <f>CHOOSE($A$1,Data!N$13,Data!N$14)</f>
        <v>Be ion</v>
      </c>
      <c r="O94" s="111" t="str">
        <f>CHOOSE($A$1,Data!O$13,Data!O$14)</f>
        <v>B ion</v>
      </c>
      <c r="P94" s="111" t="str">
        <f>CHOOSE($A$1,Data!P$13,Data!P$14)</f>
        <v>C ion</v>
      </c>
      <c r="Q94" s="111" t="str">
        <f>CHOOSE($A$1,Data!Q$13,Data!Q$14)</f>
        <v>N ion</v>
      </c>
      <c r="R94" s="111" t="str">
        <f>CHOOSE($A$1,Data!R$13,Data!R$14)</f>
        <v>O ion</v>
      </c>
      <c r="S94" s="111" t="str">
        <f>CHOOSE($A$1,Data!S$13,Data!S$14)</f>
        <v>F ion</v>
      </c>
      <c r="T94" s="111" t="str">
        <f>CHOOSE($A$1,Data!T$13,Data!T$14)</f>
        <v>Ne ion</v>
      </c>
      <c r="U94" s="111" t="str">
        <f>CHOOSE($A$1,Data!U$13,Data!U$14)</f>
        <v>Na ion</v>
      </c>
      <c r="V94" s="111" t="str">
        <f>CHOOSE($A$1,Data!V$13,Data!V$14)</f>
        <v>Mg ion</v>
      </c>
      <c r="W94" s="111" t="str">
        <f>CHOOSE($A$1,Data!W$13,Data!W$14)</f>
        <v>Al ion</v>
      </c>
      <c r="X94" s="111" t="str">
        <f>CHOOSE($A$1,Data!X$13,Data!X$14)</f>
        <v>Si ion</v>
      </c>
      <c r="Y94" s="111" t="str">
        <f>CHOOSE($A$1,Data!Y$13,Data!Y$14)</f>
        <v>P ion</v>
      </c>
      <c r="Z94" s="111" t="str">
        <f>CHOOSE($A$1,Data!Z$13,Data!Z$14)</f>
        <v>S ion</v>
      </c>
      <c r="AA94" s="111" t="str">
        <f>CHOOSE($A$1,Data!AA$13,Data!AA$14)</f>
        <v>Cl ion</v>
      </c>
      <c r="AB94" s="111" t="str">
        <f>CHOOSE($A$1,Data!AB$13,Data!AB$14)</f>
        <v>Ar ion</v>
      </c>
      <c r="AC94" s="111" t="str">
        <f>CHOOSE($A$1,Data!AC$13,Data!AC$14)</f>
        <v>K ion</v>
      </c>
      <c r="AD94" s="111" t="str">
        <f>CHOOSE($A$1,Data!AD$13,Data!AD$14)</f>
        <v>Ca ion</v>
      </c>
      <c r="AE94" s="111" t="str">
        <f>CHOOSE($A$1,Data!AE$13,Data!AE$14)</f>
        <v>Sc ion</v>
      </c>
      <c r="AF94" s="111" t="str">
        <f>CHOOSE($A$1,Data!AF$13,Data!AF$14)</f>
        <v>Ti ion</v>
      </c>
      <c r="AG94" s="111" t="str">
        <f>CHOOSE($A$1,Data!AG$13,Data!AG$14)</f>
        <v>V ion</v>
      </c>
      <c r="AH94" s="111" t="str">
        <f>CHOOSE($A$1,Data!AH$13,Data!AH$14)</f>
        <v>Cr ion</v>
      </c>
      <c r="AI94" s="111" t="str">
        <f>CHOOSE($A$1,Data!AI$13,Data!AI$14)</f>
        <v>Mn ion</v>
      </c>
      <c r="AJ94" s="111" t="str">
        <f>CHOOSE($A$1,Data!AJ$13,Data!AJ$14)</f>
        <v>Fe ion</v>
      </c>
      <c r="AK94" s="111" t="str">
        <f>CHOOSE($A$1,Data!AK$13,Data!AK$14)</f>
        <v>Co ion</v>
      </c>
      <c r="AL94" s="111" t="str">
        <f>CHOOSE($A$1,Data!AL$13,Data!AL$14)</f>
        <v>Ni ion</v>
      </c>
    </row>
    <row r="95" spans="4:38">
      <c r="D95" s="48">
        <f>DCC!B63</f>
        <v>1.1294E-2</v>
      </c>
      <c r="E95" s="48">
        <f ca="1">CHOOSE($C$16,Neutron!N62,Neutron!N62*D95)</f>
        <v>1.1165128052365015E-2</v>
      </c>
      <c r="F95" s="48">
        <f ca="1">CHOOSE($C$16,Primary!E598,Primary!E598*$D95)</f>
        <v>1.5550867622697043E-7</v>
      </c>
      <c r="G95" s="48">
        <f ca="1">CHOOSE($C$16,Primary!F598,Primary!F598*$D95)</f>
        <v>1.7043928775175025E-7</v>
      </c>
      <c r="H95" s="48">
        <f ca="1">CHOOSE($C$16,'mu+'!J2,'mu+'!J2*$D95)</f>
        <v>1.05076621666165E-9</v>
      </c>
      <c r="I95" s="48">
        <f ca="1">CHOOSE($C$16,'mu-'!J2,'mu-'!J2*$D95)</f>
        <v>1.0369535615699575E-9</v>
      </c>
      <c r="J95" s="48">
        <f ca="1">CHOOSE($C$16,Secondary!N13,Secondary!N13*$D95)</f>
        <v>2.1424987917032746E-3</v>
      </c>
      <c r="K95" s="48">
        <f ca="1">CHOOSE($C$16,Secondary!O13,Secondary!O13*$D95)</f>
        <v>5.6160971160921771E-6</v>
      </c>
      <c r="L95" s="48">
        <f ca="1">CHOOSE($C$16,Secondary!P13,Secondary!P13*$D95)</f>
        <v>1.489955695600137E-3</v>
      </c>
      <c r="M95" s="112">
        <f ca="1">CHOOSE($C$16,Primary!G598,Primary!G598*$D95)</f>
        <v>9.6041178860179484E-9</v>
      </c>
      <c r="N95" s="112">
        <f ca="1">CHOOSE($C$16,Primary!H598,Primary!H598*$D95)</f>
        <v>5.6084689976132641E-9</v>
      </c>
      <c r="O95" s="112">
        <f ca="1">CHOOSE($C$16,Primary!I598,Primary!I598*$D95)</f>
        <v>5.1176239223766518E-8</v>
      </c>
      <c r="P95" s="112">
        <f ca="1">CHOOSE($C$16,Primary!J598,Primary!J598*$D95)</f>
        <v>8.146165526841521E-8</v>
      </c>
      <c r="Q95" s="112">
        <f ca="1">CHOOSE($C$16,Primary!K598,Primary!K598*$D95)</f>
        <v>3.8071445082562993E-7</v>
      </c>
      <c r="R95" s="112">
        <f ca="1">CHOOSE($C$16,Primary!L598,Primary!L598*$D95)</f>
        <v>7.3020354571490696E-8</v>
      </c>
      <c r="S95" s="112">
        <f ca="1">CHOOSE($C$16,Primary!M598,Primary!M598*$D95)</f>
        <v>3.7967738686138406E-42</v>
      </c>
      <c r="T95" s="112">
        <f ca="1">CHOOSE($C$16,Primary!N598,Primary!N598*$D95)</f>
        <v>3.4768549582923222E-48</v>
      </c>
      <c r="U95" s="112">
        <f ca="1">CHOOSE($C$16,Primary!O598,Primary!O598*$D95)</f>
        <v>5.1055037076183133E-49</v>
      </c>
      <c r="V95" s="112">
        <f ca="1">CHOOSE($C$16,Primary!P598,Primary!P598*$D95)</f>
        <v>3.8927523312754967E-48</v>
      </c>
      <c r="W95" s="112">
        <f ca="1">CHOOSE($C$16,Primary!Q598,Primary!Q598*$D95)</f>
        <v>4.9745538288730151E-49</v>
      </c>
      <c r="X95" s="112">
        <f ca="1">CHOOSE($C$16,Primary!R598,Primary!R598*$D95)</f>
        <v>2.4557405402215342E-48</v>
      </c>
      <c r="Y95" s="112">
        <f ca="1">CHOOSE($C$16,Primary!S598,Primary!S598*$D95)</f>
        <v>4.6293324342383448E-50</v>
      </c>
      <c r="Z95" s="112">
        <f ca="1">CHOOSE($C$16,Primary!T598,Primary!T598*$D95)</f>
        <v>3.0213693516468588E-49</v>
      </c>
      <c r="AA95" s="112">
        <f ca="1">CHOOSE($C$16,Primary!U598,Primary!U598*$D95)</f>
        <v>1.9079830139754952E-50</v>
      </c>
      <c r="AB95" s="112">
        <f ca="1">CHOOSE($C$16,Primary!V598,Primary!V598*$D95)</f>
        <v>5.2919495831939377E-50</v>
      </c>
      <c r="AC95" s="112">
        <f ca="1">CHOOSE($C$16,Primary!W598,Primary!W598*$D95)</f>
        <v>1.4882070701985955E-50</v>
      </c>
      <c r="AD95" s="112">
        <f ca="1">CHOOSE($C$16,Primary!X598,Primary!X598*$D95)</f>
        <v>2.5370967277375756E-56</v>
      </c>
      <c r="AE95" s="112">
        <f ca="1">CHOOSE($C$16,Primary!Y598,Primary!Y598*$D95)</f>
        <v>2.3210808498555275E-57</v>
      </c>
      <c r="AF95" s="112">
        <f ca="1">CHOOSE($C$16,Primary!Z598,Primary!Z598*$D95)</f>
        <v>6.187940509064951E-57</v>
      </c>
      <c r="AG95" s="112">
        <f ca="1">CHOOSE($C$16,Primary!AA598,Primary!AA598*$D95)</f>
        <v>3.9206068759783784E-57</v>
      </c>
      <c r="AH95" s="112">
        <f ca="1">CHOOSE($C$16,Primary!AB598,Primary!AB598*$D95)</f>
        <v>8.8530058824305424E-57</v>
      </c>
      <c r="AI95" s="112">
        <f ca="1">CHOOSE($C$16,Primary!AC598,Primary!AC598*$D95)</f>
        <v>1.101394442124315E-56</v>
      </c>
      <c r="AJ95" s="112">
        <f ca="1">CHOOSE($C$16,Primary!AD598,Primary!AD598*$D95)</f>
        <v>1.8011312797742141E-55</v>
      </c>
      <c r="AK95" s="112">
        <f ca="1">CHOOSE($C$16,Primary!AE598,Primary!AE598*$D95)</f>
        <v>1.9123064514523183E-57</v>
      </c>
      <c r="AL95" s="112">
        <f ca="1">CHOOSE($C$16,Primary!AF598,Primary!AF598*$D95)</f>
        <v>8.6711362140840683E-57</v>
      </c>
    </row>
    <row r="96" spans="4:38">
      <c r="D96" s="48">
        <f>DCC!B64</f>
        <v>1.4219000000000001E-2</v>
      </c>
      <c r="E96" s="48">
        <f ca="1">CHOOSE($C$16,Neutron!N63,Neutron!N63*D96)</f>
        <v>9.0989266135266967E-3</v>
      </c>
      <c r="F96" s="48">
        <f ca="1">CHOOSE($C$16,Primary!E599,Primary!E599*$D96)</f>
        <v>1.4592384561842849E-7</v>
      </c>
      <c r="G96" s="48">
        <f ca="1">CHOOSE($C$16,Primary!F599,Primary!F599*$D96)</f>
        <v>1.4718252935659908E-7</v>
      </c>
      <c r="H96" s="48">
        <f ca="1">CHOOSE($C$16,'mu+'!J3,'mu+'!J3*$D96)</f>
        <v>1.2978090804072759E-9</v>
      </c>
      <c r="I96" s="48">
        <f ca="1">CHOOSE($C$16,'mu-'!J3,'mu-'!J3*$D96)</f>
        <v>1.2810139390745169E-9</v>
      </c>
      <c r="J96" s="48">
        <f ca="1">CHOOSE($C$16,Secondary!N14,Secondary!N14*$D96)</f>
        <v>2.0547505659232706E-3</v>
      </c>
      <c r="K96" s="48">
        <f ca="1">CHOOSE($C$16,Secondary!O14,Secondary!O14*$D96)</f>
        <v>6.6746433723685243E-6</v>
      </c>
      <c r="L96" s="48">
        <f ca="1">CHOOSE($C$16,Secondary!P14,Secondary!P14*$D96)</f>
        <v>4.6092979900014203E-3</v>
      </c>
      <c r="M96" s="112">
        <f ca="1">CHOOSE($C$16,Primary!G599,Primary!G599*$D96)</f>
        <v>9.2011496166088078E-9</v>
      </c>
      <c r="N96" s="112">
        <f ca="1">CHOOSE($C$16,Primary!H599,Primary!H599*$D96)</f>
        <v>5.1545509813569095E-9</v>
      </c>
      <c r="O96" s="112">
        <f ca="1">CHOOSE($C$16,Primary!I599,Primary!I599*$D96)</f>
        <v>4.6489795153215891E-8</v>
      </c>
      <c r="P96" s="112">
        <f ca="1">CHOOSE($C$16,Primary!J599,Primary!J599*$D96)</f>
        <v>7.0270042970720113E-8</v>
      </c>
      <c r="Q96" s="112">
        <f ca="1">CHOOSE($C$16,Primary!K599,Primary!K599*$D96)</f>
        <v>2.907314213081531E-7</v>
      </c>
      <c r="R96" s="112">
        <f ca="1">CHOOSE($C$16,Primary!L599,Primary!L599*$D96)</f>
        <v>5.3971406310821199E-8</v>
      </c>
      <c r="S96" s="112">
        <f ca="1">CHOOSE($C$16,Primary!M599,Primary!M599*$D96)</f>
        <v>3.9605215792413157E-42</v>
      </c>
      <c r="T96" s="112">
        <f ca="1">CHOOSE($C$16,Primary!N599,Primary!N599*$D96)</f>
        <v>3.6033615845901948E-48</v>
      </c>
      <c r="U96" s="112">
        <f ca="1">CHOOSE($C$16,Primary!O599,Primary!O599*$D96)</f>
        <v>5.2912693057903325E-49</v>
      </c>
      <c r="V96" s="112">
        <f ca="1">CHOOSE($C$16,Primary!P599,Primary!P599*$D96)</f>
        <v>4.0343915601531027E-48</v>
      </c>
      <c r="W96" s="112">
        <f ca="1">CHOOSE($C$16,Primary!Q599,Primary!Q599*$D96)</f>
        <v>5.1555548014205581E-49</v>
      </c>
      <c r="X96" s="112">
        <f ca="1">CHOOSE($C$16,Primary!R599,Primary!R599*$D96)</f>
        <v>2.5450935768431756E-48</v>
      </c>
      <c r="Y96" s="112">
        <f ca="1">CHOOSE($C$16,Primary!S599,Primary!S599*$D96)</f>
        <v>4.7977724120332296E-50</v>
      </c>
      <c r="Z96" s="112">
        <f ca="1">CHOOSE($C$16,Primary!T599,Primary!T599*$D96)</f>
        <v>3.1313030121199489E-49</v>
      </c>
      <c r="AA96" s="112">
        <f ca="1">CHOOSE($C$16,Primary!U599,Primary!U599*$D96)</f>
        <v>1.9774056879825408E-50</v>
      </c>
      <c r="AB96" s="112">
        <f ca="1">CHOOSE($C$16,Primary!V599,Primary!V599*$D96)</f>
        <v>5.4844991399331402E-50</v>
      </c>
      <c r="AC96" s="112">
        <f ca="1">CHOOSE($C$16,Primary!W599,Primary!W599*$D96)</f>
        <v>1.5423560434232848E-50</v>
      </c>
      <c r="AD96" s="112">
        <f ca="1">CHOOSE($C$16,Primary!X599,Primary!X599*$D96)</f>
        <v>2.6214150597713177E-56</v>
      </c>
      <c r="AE96" s="112">
        <f ca="1">CHOOSE($C$16,Primary!Y599,Primary!Y599*$D96)</f>
        <v>2.3982200643350683E-57</v>
      </c>
      <c r="AF96" s="112">
        <f ca="1">CHOOSE($C$16,Primary!Z599,Primary!Z599*$D96)</f>
        <v>6.3935916320154218E-57</v>
      </c>
      <c r="AG96" s="112">
        <f ca="1">CHOOSE($C$16,Primary!AA599,Primary!AA599*$D96)</f>
        <v>4.0509050285394016E-57</v>
      </c>
      <c r="AH96" s="112">
        <f ca="1">CHOOSE($C$16,Primary!AB599,Primary!AB599*$D96)</f>
        <v>9.1472282808887634E-57</v>
      </c>
      <c r="AI96" s="112">
        <f ca="1">CHOOSE($C$16,Primary!AC599,Primary!AC599*$D96)</f>
        <v>1.1379983868127793E-56</v>
      </c>
      <c r="AJ96" s="112">
        <f ca="1">CHOOSE($C$16,Primary!AD599,Primary!AD599*$D96)</f>
        <v>1.8609904094945756E-55</v>
      </c>
      <c r="AK96" s="112">
        <f ca="1">CHOOSE($C$16,Primary!AE599,Primary!AE599*$D96)</f>
        <v>1.9758603971693187E-57</v>
      </c>
      <c r="AL96" s="112">
        <f ca="1">CHOOSE($C$16,Primary!AF599,Primary!AF599*$D96)</f>
        <v>8.959314364062016E-57</v>
      </c>
    </row>
    <row r="97" spans="4:38">
      <c r="D97" s="48">
        <f>DCC!B65</f>
        <v>1.7901E-2</v>
      </c>
      <c r="E97" s="48">
        <f ca="1">CHOOSE($C$16,Neutron!N64,Neutron!N64*D97)</f>
        <v>7.4417229156938979E-3</v>
      </c>
      <c r="F97" s="48">
        <f ca="1">CHOOSE($C$16,Primary!E600,Primary!E600*$D97)</f>
        <v>1.3715276391971872E-7</v>
      </c>
      <c r="G97" s="48">
        <f ca="1">CHOOSE($C$16,Primary!F600,Primary!F600*$D97)</f>
        <v>1.2930495852061418E-7</v>
      </c>
      <c r="H97" s="48">
        <f ca="1">CHOOSE($C$16,'mu+'!J4,'mu+'!J4*$D97)</f>
        <v>1.6028432699887815E-9</v>
      </c>
      <c r="I97" s="48">
        <f ca="1">CHOOSE($C$16,'mu-'!J4,'mu-'!J4*$D97)</f>
        <v>1.5824375922264834E-9</v>
      </c>
      <c r="J97" s="48">
        <f ca="1">CHOOSE($C$16,Secondary!N15,Secondary!N15*$D97)</f>
        <v>1.9658597536302957E-3</v>
      </c>
      <c r="K97" s="48">
        <f ca="1">CHOOSE($C$16,Secondary!O15,Secondary!O15*$D97)</f>
        <v>7.9255052264589537E-6</v>
      </c>
      <c r="L97" s="48">
        <f ca="1">CHOOSE($C$16,Secondary!P15,Secondary!P15*$D97)</f>
        <v>1.4254106207040733E-2</v>
      </c>
      <c r="M97" s="112">
        <f ca="1">CHOOSE($C$16,Primary!G600,Primary!G600*$D97)</f>
        <v>8.815137666260766E-9</v>
      </c>
      <c r="N97" s="112">
        <f ca="1">CHOOSE($C$16,Primary!H600,Primary!H600*$D97)</f>
        <v>4.7314889829308946E-9</v>
      </c>
      <c r="O97" s="112">
        <f ca="1">CHOOSE($C$16,Primary!I600,Primary!I600*$D97)</f>
        <v>4.1910252534898703E-8</v>
      </c>
      <c r="P97" s="112">
        <f ca="1">CHOOSE($C$16,Primary!J600,Primary!J600*$D97)</f>
        <v>6.0440349447871952E-8</v>
      </c>
      <c r="Q97" s="112">
        <f ca="1">CHOOSE($C$16,Primary!K600,Primary!K600*$D97)</f>
        <v>2.2010745563758524E-7</v>
      </c>
      <c r="R97" s="112">
        <f ca="1">CHOOSE($C$16,Primary!L600,Primary!L600*$D97)</f>
        <v>3.913546377450929E-8</v>
      </c>
      <c r="S97" s="112">
        <f ca="1">CHOOSE($C$16,Primary!M600,Primary!M600*$D97)</f>
        <v>4.176800931253266E-42</v>
      </c>
      <c r="T97" s="112">
        <f ca="1">CHOOSE($C$16,Primary!N600,Primary!N600*$D97)</f>
        <v>3.7692309607112259E-48</v>
      </c>
      <c r="U97" s="112">
        <f ca="1">CHOOSE($C$16,Primary!O600,Primary!O600*$D97)</f>
        <v>5.5348361825548956E-49</v>
      </c>
      <c r="V97" s="112">
        <f ca="1">CHOOSE($C$16,Primary!P600,Primary!P600*$D97)</f>
        <v>4.2201020749909936E-48</v>
      </c>
      <c r="W97" s="112">
        <f ca="1">CHOOSE($C$16,Primary!Q600,Primary!Q600*$D97)</f>
        <v>5.3928745329982242E-49</v>
      </c>
      <c r="X97" s="112">
        <f ca="1">CHOOSE($C$16,Primary!R600,Primary!R600*$D97)</f>
        <v>2.6622489627517E-48</v>
      </c>
      <c r="Y97" s="112">
        <f ca="1">CHOOSE($C$16,Primary!S600,Primary!S600*$D97)</f>
        <v>5.018622774742231E-50</v>
      </c>
      <c r="Z97" s="112">
        <f ca="1">CHOOSE($C$16,Primary!T600,Primary!T600*$D97)</f>
        <v>3.2754427184213234E-49</v>
      </c>
      <c r="AA97" s="112">
        <f ca="1">CHOOSE($C$16,Primary!U600,Primary!U600*$D97)</f>
        <v>2.0684293450335395E-50</v>
      </c>
      <c r="AB97" s="112">
        <f ca="1">CHOOSE($C$16,Primary!V600,Primary!V600*$D97)</f>
        <v>5.7369608184128642E-50</v>
      </c>
      <c r="AC97" s="112">
        <f ca="1">CHOOSE($C$16,Primary!W600,Primary!W600*$D97)</f>
        <v>1.6133535619133293E-50</v>
      </c>
      <c r="AD97" s="112">
        <f ca="1">CHOOSE($C$16,Primary!X600,Primary!X600*$D97)</f>
        <v>2.7315889407372605E-56</v>
      </c>
      <c r="AE97" s="112">
        <f ca="1">CHOOSE($C$16,Primary!Y600,Primary!Y600*$D97)</f>
        <v>2.499013407867926E-57</v>
      </c>
      <c r="AF97" s="112">
        <f ca="1">CHOOSE($C$16,Primary!Z600,Primary!Z600*$D97)</f>
        <v>6.6623040429991483E-57</v>
      </c>
      <c r="AG97" s="112">
        <f ca="1">CHOOSE($C$16,Primary!AA600,Primary!AA600*$D97)</f>
        <v>4.2211580776574931E-57</v>
      </c>
      <c r="AH97" s="112">
        <f ca="1">CHOOSE($C$16,Primary!AB600,Primary!AB600*$D97)</f>
        <v>9.5316716482476958E-57</v>
      </c>
      <c r="AI97" s="112">
        <f ca="1">CHOOSE($C$16,Primary!AC600,Primary!AC600*$D97)</f>
        <v>1.18582664144297E-56</v>
      </c>
      <c r="AJ97" s="112">
        <f ca="1">CHOOSE($C$16,Primary!AD600,Primary!AD600*$D97)</f>
        <v>1.9392048677280308E-55</v>
      </c>
      <c r="AK97" s="112">
        <f ca="1">CHOOSE($C$16,Primary!AE600,Primary!AE600*$D97)</f>
        <v>2.058902657481309E-57</v>
      </c>
      <c r="AL97" s="112">
        <f ca="1">CHOOSE($C$16,Primary!AF600,Primary!AF600*$D97)</f>
        <v>9.3358600639488019E-57</v>
      </c>
    </row>
    <row r="98" spans="4:38">
      <c r="D98" s="48">
        <f>DCC!B66</f>
        <v>2.2536E-2</v>
      </c>
      <c r="E98" s="48">
        <f ca="1">CHOOSE($C$16,Neutron!N65,Neutron!N65*D98)</f>
        <v>6.1107517615903405E-3</v>
      </c>
      <c r="F98" s="48">
        <f ca="1">CHOOSE($C$16,Primary!E601,Primary!E601*$D98)</f>
        <v>1.291800453584771E-7</v>
      </c>
      <c r="G98" s="48">
        <f ca="1">CHOOSE($C$16,Primary!F601,Primary!F601*$D98)</f>
        <v>1.1560046709630607E-7</v>
      </c>
      <c r="H98" s="48">
        <f ca="1">CHOOSE($C$16,'mu+'!J5,'mu+'!J5*$D98)</f>
        <v>1.9794639715309631E-9</v>
      </c>
      <c r="I98" s="48">
        <f ca="1">CHOOSE($C$16,'mu-'!J5,'mu-'!J5*$D98)</f>
        <v>1.9546919769748269E-9</v>
      </c>
      <c r="J98" s="48">
        <f ca="1">CHOOSE($C$16,Secondary!N16,Secondary!N16*$D98)</f>
        <v>1.8754933533523101E-3</v>
      </c>
      <c r="K98" s="48">
        <f ca="1">CHOOSE($C$16,Secondary!O16,Secondary!O16*$D98)</f>
        <v>9.3996735110600412E-6</v>
      </c>
      <c r="L98" s="48">
        <f ca="1">CHOOSE($C$16,Secondary!P16,Secondary!P16*$D98)</f>
        <v>4.3917199275997951E-2</v>
      </c>
      <c r="M98" s="112">
        <f ca="1">CHOOSE($C$16,Primary!G601,Primary!G601*$D98)</f>
        <v>8.445350172222378E-9</v>
      </c>
      <c r="N98" s="112">
        <f ca="1">CHOOSE($C$16,Primary!H601,Primary!H601*$D98)</f>
        <v>4.3375300814627051E-9</v>
      </c>
      <c r="O98" s="112">
        <f ca="1">CHOOSE($C$16,Primary!I601,Primary!I601*$D98)</f>
        <v>3.740827574135329E-8</v>
      </c>
      <c r="P98" s="112">
        <f ca="1">CHOOSE($C$16,Primary!J601,Primary!J601*$D98)</f>
        <v>5.1776033221114682E-8</v>
      </c>
      <c r="Q98" s="112">
        <f ca="1">CHOOSE($C$16,Primary!K601,Primary!K601*$D98)</f>
        <v>1.6454301275470904E-7</v>
      </c>
      <c r="R98" s="112">
        <f ca="1">CHOOSE($C$16,Primary!L601,Primary!L601*$D98)</f>
        <v>2.7651467259854783E-8</v>
      </c>
      <c r="S98" s="112">
        <f ca="1">CHOOSE($C$16,Primary!M601,Primary!M601*$D98)</f>
        <v>4.4659292484091853E-42</v>
      </c>
      <c r="T98" s="112">
        <f ca="1">CHOOSE($C$16,Primary!N601,Primary!N601*$D98)</f>
        <v>3.988929783326674E-48</v>
      </c>
      <c r="U98" s="112">
        <f ca="1">CHOOSE($C$16,Primary!O601,Primary!O601*$D98)</f>
        <v>5.8574476089037541E-49</v>
      </c>
      <c r="V98" s="112">
        <f ca="1">CHOOSE($C$16,Primary!P601,Primary!P601*$D98)</f>
        <v>4.4660810663368517E-48</v>
      </c>
      <c r="W98" s="112">
        <f ca="1">CHOOSE($C$16,Primary!Q601,Primary!Q601*$D98)</f>
        <v>5.7072114363633394E-49</v>
      </c>
      <c r="X98" s="112">
        <f ca="1">CHOOSE($C$16,Primary!R601,Primary!R601*$D98)</f>
        <v>2.8174246880944895E-48</v>
      </c>
      <c r="Y98" s="112">
        <f ca="1">CHOOSE($C$16,Primary!S601,Primary!S601*$D98)</f>
        <v>5.3111455199992477E-50</v>
      </c>
      <c r="Z98" s="112">
        <f ca="1">CHOOSE($C$16,Primary!T601,Primary!T601*$D98)</f>
        <v>3.4663599638151484E-49</v>
      </c>
      <c r="AA98" s="112">
        <f ca="1">CHOOSE($C$16,Primary!U601,Primary!U601*$D98)</f>
        <v>2.1889928333608995E-50</v>
      </c>
      <c r="AB98" s="112">
        <f ca="1">CHOOSE($C$16,Primary!V601,Primary!V601*$D98)</f>
        <v>6.0713536738847745E-50</v>
      </c>
      <c r="AC98" s="112">
        <f ca="1">CHOOSE($C$16,Primary!W601,Primary!W601*$D98)</f>
        <v>1.7073918459973389E-50</v>
      </c>
      <c r="AD98" s="112">
        <f ca="1">CHOOSE($C$16,Primary!X601,Primary!X601*$D98)</f>
        <v>2.8768855863585711E-56</v>
      </c>
      <c r="AE98" s="112">
        <f ca="1">CHOOSE($C$16,Primary!Y601,Primary!Y601*$D98)</f>
        <v>2.631939057115348E-57</v>
      </c>
      <c r="AF98" s="112">
        <f ca="1">CHOOSE($C$16,Primary!Z601,Primary!Z601*$D98)</f>
        <v>7.0166803389317243E-57</v>
      </c>
      <c r="AG98" s="112">
        <f ca="1">CHOOSE($C$16,Primary!AA601,Primary!AA601*$D98)</f>
        <v>4.4456867651506085E-57</v>
      </c>
      <c r="AH98" s="112">
        <f ca="1">CHOOSE($C$16,Primary!AB601,Primary!AB601*$D98)</f>
        <v>1.0038673227943892E-56</v>
      </c>
      <c r="AI98" s="112">
        <f ca="1">CHOOSE($C$16,Primary!AC601,Primary!AC601*$D98)</f>
        <v>1.2489022535881243E-56</v>
      </c>
      <c r="AJ98" s="112">
        <f ca="1">CHOOSE($C$16,Primary!AD601,Primary!AD601*$D98)</f>
        <v>2.0423536211219445E-55</v>
      </c>
      <c r="AK98" s="112">
        <f ca="1">CHOOSE($C$16,Primary!AE601,Primary!AE601*$D98)</f>
        <v>2.1684182869752547E-57</v>
      </c>
      <c r="AL98" s="112">
        <f ca="1">CHOOSE($C$16,Primary!AF601,Primary!AF601*$D98)</f>
        <v>9.8324462509486593E-57</v>
      </c>
    </row>
    <row r="99" spans="4:38">
      <c r="D99" s="48">
        <f>DCC!B67</f>
        <v>2.8371E-2</v>
      </c>
      <c r="E99" s="48">
        <f ca="1">CHOOSE($C$16,Neutron!N66,Neutron!N66*D99)</f>
        <v>5.0401185586620104E-3</v>
      </c>
      <c r="F99" s="48">
        <f ca="1">CHOOSE($C$16,Primary!E602,Primary!E602*$D99)</f>
        <v>1.2199959330774273E-7</v>
      </c>
      <c r="G99" s="48">
        <f ca="1">CHOOSE($C$16,Primary!F602,Primary!F602*$D99)</f>
        <v>1.0513369326611981E-7</v>
      </c>
      <c r="H99" s="48">
        <f ca="1">CHOOSE($C$16,'mu+'!J6,'mu+'!J6*$D99)</f>
        <v>2.4444590677604588E-9</v>
      </c>
      <c r="I99" s="48">
        <f ca="1">CHOOSE($C$16,'mu-'!J6,'mu-'!J6*$D99)</f>
        <v>2.4144125648522266E-9</v>
      </c>
      <c r="J99" s="48">
        <f ca="1">CHOOSE($C$16,Secondary!N17,Secondary!N17*$D99)</f>
        <v>1.7833542728001302E-3</v>
      </c>
      <c r="K99" s="48">
        <f ca="1">CHOOSE($C$16,Secondary!O17,Secondary!O17*$D99)</f>
        <v>1.1130940585876016E-5</v>
      </c>
      <c r="L99" s="48">
        <f ca="1">CHOOSE($C$16,Secondary!P17,Secondary!P17*$D99)</f>
        <v>0.13254797335170404</v>
      </c>
      <c r="M99" s="112">
        <f ca="1">CHOOSE($C$16,Primary!G602,Primary!G602*$D99)</f>
        <v>8.0910784866003702E-9</v>
      </c>
      <c r="N99" s="112">
        <f ca="1">CHOOSE($C$16,Primary!H602,Primary!H602*$D99)</f>
        <v>3.9710142098616208E-9</v>
      </c>
      <c r="O99" s="112">
        <f ca="1">CHOOSE($C$16,Primary!I602,Primary!I602*$D99)</f>
        <v>3.2970673375904477E-8</v>
      </c>
      <c r="P99" s="112">
        <f ca="1">CHOOSE($C$16,Primary!J602,Primary!J602*$D99)</f>
        <v>4.4107019794228604E-8</v>
      </c>
      <c r="Q99" s="112">
        <f ca="1">CHOOSE($C$16,Primary!K602,Primary!K602*$D99)</f>
        <v>1.2080180045895926E-7</v>
      </c>
      <c r="R99" s="112">
        <f ca="1">CHOOSE($C$16,Primary!L602,Primary!L602*$D99)</f>
        <v>1.8896969201371125E-8</v>
      </c>
      <c r="S99" s="112">
        <f ca="1">CHOOSE($C$16,Primary!M602,Primary!M602*$D99)</f>
        <v>4.8585380654818291E-42</v>
      </c>
      <c r="T99" s="112">
        <f ca="1">CHOOSE($C$16,Primary!N602,Primary!N602*$D99)</f>
        <v>4.2838069913549236E-48</v>
      </c>
      <c r="U99" s="112">
        <f ca="1">CHOOSE($C$16,Primary!O602,Primary!O602*$D99)</f>
        <v>6.2904529180274239E-49</v>
      </c>
      <c r="V99" s="112">
        <f ca="1">CHOOSE($C$16,Primary!P602,Primary!P602*$D99)</f>
        <v>4.7962312154390312E-48</v>
      </c>
      <c r="W99" s="112">
        <f ca="1">CHOOSE($C$16,Primary!Q602,Primary!Q602*$D99)</f>
        <v>6.1291107817066114E-49</v>
      </c>
      <c r="X99" s="112">
        <f ca="1">CHOOSE($C$16,Primary!R602,Primary!R602*$D99)</f>
        <v>3.0256997484884911E-48</v>
      </c>
      <c r="Y99" s="112">
        <f ca="1">CHOOSE($C$16,Primary!S602,Primary!S602*$D99)</f>
        <v>5.7037661572558662E-50</v>
      </c>
      <c r="Z99" s="112">
        <f ca="1">CHOOSE($C$16,Primary!T602,Primary!T602*$D99)</f>
        <v>3.7226068794744813E-49</v>
      </c>
      <c r="AA99" s="112">
        <f ca="1">CHOOSE($C$16,Primary!U602,Primary!U602*$D99)</f>
        <v>2.3508117502471184E-50</v>
      </c>
      <c r="AB99" s="112">
        <f ca="1">CHOOSE($C$16,Primary!V602,Primary!V602*$D99)</f>
        <v>6.5201718888446945E-50</v>
      </c>
      <c r="AC99" s="112">
        <f ca="1">CHOOSE($C$16,Primary!W602,Primary!W602*$D99)</f>
        <v>1.8336089416618642E-50</v>
      </c>
      <c r="AD99" s="112">
        <f ca="1">CHOOSE($C$16,Primary!X602,Primary!X602*$D99)</f>
        <v>3.0708381224632149E-56</v>
      </c>
      <c r="AE99" s="112">
        <f ca="1">CHOOSE($C$16,Primary!Y602,Primary!Y602*$D99)</f>
        <v>2.8093778861009802E-57</v>
      </c>
      <c r="AF99" s="112">
        <f ca="1">CHOOSE($C$16,Primary!Z602,Primary!Z602*$D99)</f>
        <v>7.4897276057779857E-57</v>
      </c>
      <c r="AG99" s="112">
        <f ca="1">CHOOSE($C$16,Primary!AA602,Primary!AA602*$D99)</f>
        <v>4.7454039957915027E-57</v>
      </c>
      <c r="AH99" s="112">
        <f ca="1">CHOOSE($C$16,Primary!AB602,Primary!AB602*$D99)</f>
        <v>1.0715455831779012E-56</v>
      </c>
      <c r="AI99" s="112">
        <f ca="1">CHOOSE($C$16,Primary!AC602,Primary!AC602*$D99)</f>
        <v>1.3331001711337459E-56</v>
      </c>
      <c r="AJ99" s="112">
        <f ca="1">CHOOSE($C$16,Primary!AD602,Primary!AD602*$D99)</f>
        <v>2.1800440843764879E-55</v>
      </c>
      <c r="AK99" s="112">
        <f ca="1">CHOOSE($C$16,Primary!AE602,Primary!AE602*$D99)</f>
        <v>2.3146077198065178E-57</v>
      </c>
      <c r="AL99" s="112">
        <f ca="1">CHOOSE($C$16,Primary!AF602,Primary!AF602*$D99)</f>
        <v>1.0495325636107868E-56</v>
      </c>
    </row>
    <row r="100" spans="4:38">
      <c r="D100" s="48">
        <f>DCC!B68</f>
        <v>3.5716999999999999E-2</v>
      </c>
      <c r="E100" s="48">
        <f ca="1">CHOOSE($C$16,Neutron!N67,Neutron!N67*D100)</f>
        <v>4.1773940090588857E-3</v>
      </c>
      <c r="F100" s="48">
        <f ca="1">CHOOSE($C$16,Primary!E603,Primary!E603*$D100)</f>
        <v>1.15616031384521E-7</v>
      </c>
      <c r="G100" s="48">
        <f ca="1">CHOOSE($C$16,Primary!F603,Primary!F603*$D100)</f>
        <v>9.7179551421474237E-8</v>
      </c>
      <c r="H100" s="48">
        <f ca="1">CHOOSE($C$16,'mu+'!J7,'mu+'!J7*$D100)</f>
        <v>3.0185290548216486E-9</v>
      </c>
      <c r="I100" s="48">
        <f ca="1">CHOOSE($C$16,'mu-'!J7,'mu-'!J7*$D100)</f>
        <v>2.9821188031881688E-9</v>
      </c>
      <c r="J100" s="48">
        <f ca="1">CHOOSE($C$16,Secondary!N18,Secondary!N18*$D100)</f>
        <v>1.6892121620598257E-3</v>
      </c>
      <c r="K100" s="48">
        <f ca="1">CHOOSE($C$16,Secondary!O18,Secondary!O18*$D100)</f>
        <v>1.3154712304539594E-5</v>
      </c>
      <c r="L100" s="48">
        <f ca="1">CHOOSE($C$16,Secondary!P18,Secondary!P18*$D100)</f>
        <v>0.3634795671362111</v>
      </c>
      <c r="M100" s="112">
        <f ca="1">CHOOSE($C$16,Primary!G603,Primary!G603*$D100)</f>
        <v>7.7516546739187881E-9</v>
      </c>
      <c r="N100" s="112">
        <f ca="1">CHOOSE($C$16,Primary!H603,Primary!H603*$D100)</f>
        <v>3.6303849011493236E-9</v>
      </c>
      <c r="O100" s="112">
        <f ca="1">CHOOSE($C$16,Primary!I603,Primary!I603*$D100)</f>
        <v>2.8607961274930478E-8</v>
      </c>
      <c r="P100" s="112">
        <f ca="1">CHOOSE($C$16,Primary!J603,Primary!J603*$D100)</f>
        <v>3.7289284095600276E-8</v>
      </c>
      <c r="Q100" s="112">
        <f ca="1">CHOOSE($C$16,Primary!K603,Primary!K603*$D100)</f>
        <v>8.6511361783709279E-8</v>
      </c>
      <c r="R100" s="112">
        <f ca="1">CHOOSE($C$16,Primary!L603,Primary!L603*$D100)</f>
        <v>1.2406825220111297E-8</v>
      </c>
      <c r="S100" s="112">
        <f ca="1">CHOOSE($C$16,Primary!M603,Primary!M603*$D100)</f>
        <v>5.4022602475488599E-42</v>
      </c>
      <c r="T100" s="112">
        <f ca="1">CHOOSE($C$16,Primary!N603,Primary!N603*$D100)</f>
        <v>4.6862354803983389E-48</v>
      </c>
      <c r="U100" s="112">
        <f ca="1">CHOOSE($C$16,Primary!O603,Primary!O603*$D100)</f>
        <v>6.8813893056892389E-49</v>
      </c>
      <c r="V100" s="112">
        <f ca="1">CHOOSE($C$16,Primary!P603,Primary!P603*$D100)</f>
        <v>5.2467978377047781E-48</v>
      </c>
      <c r="W100" s="112">
        <f ca="1">CHOOSE($C$16,Primary!Q603,Primary!Q603*$D100)</f>
        <v>6.704890508778932E-49</v>
      </c>
      <c r="X100" s="112">
        <f ca="1">CHOOSE($C$16,Primary!R603,Primary!R603*$D100)</f>
        <v>3.3099394851250822E-48</v>
      </c>
      <c r="Y100" s="112">
        <f ca="1">CHOOSE($C$16,Primary!S603,Primary!S603*$D100)</f>
        <v>6.2395882845485919E-50</v>
      </c>
      <c r="Z100" s="112">
        <f ca="1">CHOOSE($C$16,Primary!T603,Primary!T603*$D100)</f>
        <v>4.0723153665143786E-49</v>
      </c>
      <c r="AA100" s="112">
        <f ca="1">CHOOSE($C$16,Primary!U603,Primary!U603*$D100)</f>
        <v>2.5716512795065858E-50</v>
      </c>
      <c r="AB100" s="112">
        <f ca="1">CHOOSE($C$16,Primary!V603,Primary!V603*$D100)</f>
        <v>7.1326886765512387E-50</v>
      </c>
      <c r="AC100" s="112">
        <f ca="1">CHOOSE($C$16,Primary!W603,Primary!W603*$D100)</f>
        <v>2.0058615106077314E-50</v>
      </c>
      <c r="AD100" s="112">
        <f ca="1">CHOOSE($C$16,Primary!X603,Primary!X603*$D100)</f>
        <v>3.3337153243382085E-56</v>
      </c>
      <c r="AE100" s="112">
        <f ca="1">CHOOSE($C$16,Primary!Y603,Primary!Y603*$D100)</f>
        <v>3.0498729242559251E-57</v>
      </c>
      <c r="AF100" s="112">
        <f ca="1">CHOOSE($C$16,Primary!Z603,Primary!Z603*$D100)</f>
        <v>8.1308810746491263E-57</v>
      </c>
      <c r="AG100" s="112">
        <f ca="1">CHOOSE($C$16,Primary!AA603,Primary!AA603*$D100)</f>
        <v>5.1516313556000379E-57</v>
      </c>
      <c r="AH100" s="112">
        <f ca="1">CHOOSE($C$16,Primary!AB603,Primary!AB603*$D100)</f>
        <v>1.1632745807244261E-56</v>
      </c>
      <c r="AI100" s="112">
        <f ca="1">CHOOSE($C$16,Primary!AC603,Primary!AC603*$D100)</f>
        <v>1.4472193959551743E-56</v>
      </c>
      <c r="AJ100" s="112">
        <f ca="1">CHOOSE($C$16,Primary!AD603,Primary!AD603*$D100)</f>
        <v>2.3666654337242938E-55</v>
      </c>
      <c r="AK100" s="112">
        <f ca="1">CHOOSE($C$16,Primary!AE603,Primary!AE603*$D100)</f>
        <v>2.512748306774496E-57</v>
      </c>
      <c r="AL100" s="112">
        <f ca="1">CHOOSE($C$16,Primary!AF603,Primary!AF603*$D100)</f>
        <v>1.1393771633076334E-56</v>
      </c>
    </row>
    <row r="101" spans="4:38">
      <c r="D101" s="48">
        <f>DCC!B69</f>
        <v>4.4964999999999998E-2</v>
      </c>
      <c r="E101" s="48">
        <f ca="1">CHOOSE($C$16,Neutron!N68,Neutron!N68*D101)</f>
        <v>3.4808553570679929E-3</v>
      </c>
      <c r="F101" s="48">
        <f ca="1">CHOOSE($C$16,Primary!E604,Primary!E604*$D101)</f>
        <v>1.1004605009137991E-7</v>
      </c>
      <c r="G101" s="48">
        <f ca="1">CHOOSE($C$16,Primary!F604,Primary!F604*$D101)</f>
        <v>9.117571119415212E-8</v>
      </c>
      <c r="H101" s="48">
        <f ca="1">CHOOSE($C$16,'mu+'!J8,'mu+'!J8*$D101)</f>
        <v>3.7271426479507122E-9</v>
      </c>
      <c r="I101" s="48">
        <f ca="1">CHOOSE($C$16,'mu-'!J8,'mu-'!J8*$D101)</f>
        <v>3.6830656053234557E-9</v>
      </c>
      <c r="J101" s="48">
        <f ca="1">CHOOSE($C$16,Secondary!N19,Secondary!N19*$D101)</f>
        <v>1.5929394496983066E-3</v>
      </c>
      <c r="K101" s="48">
        <f ca="1">CHOOSE($C$16,Secondary!O19,Secondary!O19*$D101)</f>
        <v>1.5505783673661854E-5</v>
      </c>
      <c r="L101" s="48">
        <f ca="1">CHOOSE($C$16,Secondary!P19,Secondary!P19*$D101)</f>
        <v>0.7178805691879333</v>
      </c>
      <c r="M101" s="112">
        <f ca="1">CHOOSE($C$16,Primary!G604,Primary!G604*$D101)</f>
        <v>7.4264619185107741E-9</v>
      </c>
      <c r="N101" s="112">
        <f ca="1">CHOOSE($C$16,Primary!H604,Primary!H604*$D101)</f>
        <v>3.3141899767530857E-9</v>
      </c>
      <c r="O101" s="112">
        <f ca="1">CHOOSE($C$16,Primary!I604,Primary!I604*$D101)</f>
        <v>2.4360203255012285E-8</v>
      </c>
      <c r="P101" s="112">
        <f ca="1">CHOOSE($C$16,Primary!J604,Primary!J604*$D101)</f>
        <v>3.1205645077717547E-8</v>
      </c>
      <c r="Q101" s="112">
        <f ca="1">CHOOSE($C$16,Primary!K604,Primary!K604*$D101)</f>
        <v>5.9975154813803192E-8</v>
      </c>
      <c r="R101" s="112">
        <f ca="1">CHOOSE($C$16,Primary!L604,Primary!L604*$D101)</f>
        <v>7.7911486391535565E-9</v>
      </c>
      <c r="S101" s="112">
        <f ca="1">CHOOSE($C$16,Primary!M604,Primary!M604*$D101)</f>
        <v>6.174099717563206E-42</v>
      </c>
      <c r="T101" s="112">
        <f ca="1">CHOOSE($C$16,Primary!N604,Primary!N604*$D101)</f>
        <v>5.2470417999750951E-48</v>
      </c>
      <c r="U101" s="112">
        <f ca="1">CHOOSE($C$16,Primary!O604,Primary!O604*$D101)</f>
        <v>7.7048917893709833E-49</v>
      </c>
      <c r="V101" s="112">
        <f ca="1">CHOOSE($C$16,Primary!P604,Primary!P604*$D101)</f>
        <v>5.8746873154484901E-48</v>
      </c>
      <c r="W101" s="112">
        <f ca="1">CHOOSE($C$16,Primary!Q604,Primary!Q604*$D101)</f>
        <v>7.5072713637363488E-49</v>
      </c>
      <c r="X101" s="112">
        <f ca="1">CHOOSE($C$16,Primary!R604,Primary!R604*$D101)</f>
        <v>3.7060432648755299E-48</v>
      </c>
      <c r="Y101" s="112">
        <f ca="1">CHOOSE($C$16,Primary!S604,Primary!S604*$D101)</f>
        <v>6.9862860226810551E-50</v>
      </c>
      <c r="Z101" s="112">
        <f ca="1">CHOOSE($C$16,Primary!T604,Primary!T604*$D101)</f>
        <v>4.5596534713653936E-49</v>
      </c>
      <c r="AA101" s="112">
        <f ca="1">CHOOSE($C$16,Primary!U604,Primary!U604*$D101)</f>
        <v>2.8794033666496158E-50</v>
      </c>
      <c r="AB101" s="112">
        <f ca="1">CHOOSE($C$16,Primary!V604,Primary!V604*$D101)</f>
        <v>7.986264664921944E-50</v>
      </c>
      <c r="AC101" s="112">
        <f ca="1">CHOOSE($C$16,Primary!W604,Primary!W604*$D101)</f>
        <v>2.2459049853333423E-50</v>
      </c>
      <c r="AD101" s="112">
        <f ca="1">CHOOSE($C$16,Primary!X604,Primary!X604*$D101)</f>
        <v>3.6968852624021806E-56</v>
      </c>
      <c r="AE101" s="112">
        <f ca="1">CHOOSE($C$16,Primary!Y604,Primary!Y604*$D101)</f>
        <v>3.3821214676361517E-57</v>
      </c>
      <c r="AF101" s="112">
        <f ca="1">CHOOSE($C$16,Primary!Z604,Primary!Z604*$D101)</f>
        <v>9.0166469860210896E-57</v>
      </c>
      <c r="AG101" s="112">
        <f ca="1">CHOOSE($C$16,Primary!AA604,Primary!AA604*$D101)</f>
        <v>5.7128423065741015E-57</v>
      </c>
      <c r="AH101" s="112">
        <f ca="1">CHOOSE($C$16,Primary!AB604,Primary!AB604*$D101)</f>
        <v>1.2899999646642916E-56</v>
      </c>
      <c r="AI101" s="112">
        <f ca="1">CHOOSE($C$16,Primary!AC604,Primary!AC604*$D101)</f>
        <v>1.6048773128866865E-56</v>
      </c>
      <c r="AJ101" s="112">
        <f ca="1">CHOOSE($C$16,Primary!AD604,Primary!AD604*$D101)</f>
        <v>2.6244864394623369E-55</v>
      </c>
      <c r="AK101" s="112">
        <f ca="1">CHOOSE($C$16,Primary!AE604,Primary!AE604*$D101)</f>
        <v>2.7864833621337925E-57</v>
      </c>
      <c r="AL101" s="112">
        <f ca="1">CHOOSE($C$16,Primary!AF604,Primary!AF604*$D101)</f>
        <v>1.2634992167944068E-56</v>
      </c>
    </row>
    <row r="102" spans="4:38">
      <c r="D102" s="48">
        <f>DCC!B70</f>
        <v>5.6606999999999998E-2</v>
      </c>
      <c r="E102" s="48">
        <f ca="1">CHOOSE($C$16,Neutron!N69,Neutron!N69*D102)</f>
        <v>2.9172136983689587E-3</v>
      </c>
      <c r="F102" s="48">
        <f ca="1">CHOOSE($C$16,Primary!E605,Primary!E605*$D102)</f>
        <v>1.053191835558512E-7</v>
      </c>
      <c r="G102" s="48">
        <f ca="1">CHOOSE($C$16,Primary!F605,Primary!F605*$D102)</f>
        <v>8.6685014940203577E-8</v>
      </c>
      <c r="H102" s="48">
        <f ca="1">CHOOSE($C$16,'mu+'!J9,'mu+'!J9*$D102)</f>
        <v>4.6016501942929176E-9</v>
      </c>
      <c r="I102" s="48">
        <f ca="1">CHOOSE($C$16,'mu-'!J9,'mu-'!J9*$D102)</f>
        <v>4.5483515983654646E-9</v>
      </c>
      <c r="J102" s="48">
        <f ca="1">CHOOSE($C$16,Secondary!N20,Secondary!N20*$D102)</f>
        <v>1.4945394730648224E-3</v>
      </c>
      <c r="K102" s="48">
        <f ca="1">CHOOSE($C$16,Secondary!O20,Secondary!O20*$D102)</f>
        <v>1.8214977771070278E-5</v>
      </c>
      <c r="L102" s="48">
        <f ca="1">CHOOSE($C$16,Secondary!P20,Secondary!P20*$D102)</f>
        <v>0.80174421665844031</v>
      </c>
      <c r="M102" s="112">
        <f ca="1">CHOOSE($C$16,Primary!G605,Primary!G605*$D102)</f>
        <v>7.1149033101322298E-9</v>
      </c>
      <c r="N102" s="112">
        <f ca="1">CHOOSE($C$16,Primary!H605,Primary!H605*$D102)</f>
        <v>3.0210415564303927E-9</v>
      </c>
      <c r="O102" s="112">
        <f ca="1">CHOOSE($C$16,Primary!I605,Primary!I605*$D102)</f>
        <v>2.0296941185793706E-8</v>
      </c>
      <c r="P102" s="112">
        <f ca="1">CHOOSE($C$16,Primary!J605,Primary!J605*$D102)</f>
        <v>2.5766999974646926E-8</v>
      </c>
      <c r="Q102" s="112">
        <f ca="1">CHOOSE($C$16,Primary!K605,Primary!K605*$D102)</f>
        <v>3.995791497267374E-8</v>
      </c>
      <c r="R102" s="112">
        <f ca="1">CHOOSE($C$16,Primary!L605,Primary!L605*$D102)</f>
        <v>4.675977878645169E-9</v>
      </c>
      <c r="S102" s="112">
        <f ca="1">CHOOSE($C$16,Primary!M605,Primary!M605*$D102)</f>
        <v>7.3044169702105684E-42</v>
      </c>
      <c r="T102" s="112">
        <f ca="1">CHOOSE($C$16,Primary!N605,Primary!N605*$D102)</f>
        <v>6.0494062430223049E-48</v>
      </c>
      <c r="U102" s="112">
        <f ca="1">CHOOSE($C$16,Primary!O605,Primary!O605*$D102)</f>
        <v>8.8831044583505387E-49</v>
      </c>
      <c r="V102" s="112">
        <f ca="1">CHOOSE($C$16,Primary!P605,Primary!P605*$D102)</f>
        <v>6.7730299075712422E-48</v>
      </c>
      <c r="W102" s="112">
        <f ca="1">CHOOSE($C$16,Primary!Q605,Primary!Q605*$D102)</f>
        <v>8.655264635339873E-49</v>
      </c>
      <c r="X102" s="112">
        <f ca="1">CHOOSE($C$16,Primary!R605,Primary!R605*$D102)</f>
        <v>4.2727622730575191E-48</v>
      </c>
      <c r="Y102" s="112">
        <f ca="1">CHOOSE($C$16,Primary!S605,Primary!S605*$D102)</f>
        <v>8.0546115967587832E-50</v>
      </c>
      <c r="Z102" s="112">
        <f ca="1">CHOOSE($C$16,Primary!T605,Primary!T605*$D102)</f>
        <v>5.2569045055232703E-49</v>
      </c>
      <c r="AA102" s="112">
        <f ca="1">CHOOSE($C$16,Primary!U605,Primary!U605*$D102)</f>
        <v>3.3197146344518132E-50</v>
      </c>
      <c r="AB102" s="112">
        <f ca="1">CHOOSE($C$16,Primary!V605,Primary!V605*$D102)</f>
        <v>9.2075045537227925E-50</v>
      </c>
      <c r="AC102" s="112">
        <f ca="1">CHOOSE($C$16,Primary!W605,Primary!W605*$D102)</f>
        <v>2.5893432656325732E-50</v>
      </c>
      <c r="AD102" s="112">
        <f ca="1">CHOOSE($C$16,Primary!X605,Primary!X605*$D102)</f>
        <v>4.2108360130183007E-56</v>
      </c>
      <c r="AE102" s="112">
        <f ca="1">CHOOSE($C$16,Primary!Y605,Primary!Y605*$D102)</f>
        <v>3.852312881181492E-57</v>
      </c>
      <c r="AF102" s="112">
        <f ca="1">CHOOSE($C$16,Primary!Z605,Primary!Z605*$D102)</f>
        <v>1.0270164978972709E-56</v>
      </c>
      <c r="AG102" s="112">
        <f ca="1">CHOOSE($C$16,Primary!AA605,Primary!AA605*$D102)</f>
        <v>6.5070566885481612E-57</v>
      </c>
      <c r="AH102" s="112">
        <f ca="1">CHOOSE($C$16,Primary!AB605,Primary!AB605*$D102)</f>
        <v>1.4693391646363451E-56</v>
      </c>
      <c r="AI102" s="112">
        <f ca="1">CHOOSE($C$16,Primary!AC605,Primary!AC605*$D102)</f>
        <v>1.8279916096969346E-56</v>
      </c>
      <c r="AJ102" s="112">
        <f ca="1">CHOOSE($C$16,Primary!AD605,Primary!AD605*$D102)</f>
        <v>2.9893495165862313E-55</v>
      </c>
      <c r="AK102" s="112">
        <f ca="1">CHOOSE($C$16,Primary!AE605,Primary!AE605*$D102)</f>
        <v>3.1738676805412917E-57</v>
      </c>
      <c r="AL102" s="112">
        <f ca="1">CHOOSE($C$16,Primary!AF605,Primary!AF605*$D102)</f>
        <v>1.4391542390509261E-56</v>
      </c>
    </row>
    <row r="103" spans="4:38">
      <c r="D103" s="48">
        <f>DCC!B71</f>
        <v>7.1263999999999994E-2</v>
      </c>
      <c r="E103" s="48">
        <f ca="1">CHOOSE($C$16,Neutron!N70,Neutron!N70*D103)</f>
        <v>2.4598375538659855E-3</v>
      </c>
      <c r="F103" s="48">
        <f ca="1">CHOOSE($C$16,Primary!E606,Primary!E606*$D103)</f>
        <v>1.0147895923969717E-7</v>
      </c>
      <c r="G103" s="48">
        <f ca="1">CHOOSE($C$16,Primary!F606,Primary!F606*$D103)</f>
        <v>8.3366636965086574E-8</v>
      </c>
      <c r="H103" s="48">
        <f ca="1">CHOOSE($C$16,'mu+'!J10,'mu+'!J10*$D103)</f>
        <v>5.6807529076616425E-9</v>
      </c>
      <c r="I103" s="48">
        <f ca="1">CHOOSE($C$16,'mu-'!J10,'mu-'!J10*$D103)</f>
        <v>5.6163818435640383E-9</v>
      </c>
      <c r="J103" s="48">
        <f ca="1">CHOOSE($C$16,Secondary!N21,Secondary!N21*$D103)</f>
        <v>1.3941690130377922E-3</v>
      </c>
      <c r="K103" s="48">
        <f ca="1">CHOOSE($C$16,Secondary!O21,Secondary!O21*$D103)</f>
        <v>2.1304270563856169E-5</v>
      </c>
      <c r="L103" s="48">
        <f ca="1">CHOOSE($C$16,Secondary!P21,Secondary!P21*$D103)</f>
        <v>0.60449511917428123</v>
      </c>
      <c r="M103" s="112">
        <f ca="1">CHOOSE($C$16,Primary!G606,Primary!G606*$D103)</f>
        <v>6.8163603778377836E-9</v>
      </c>
      <c r="N103" s="112">
        <f ca="1">CHOOSE($C$16,Primary!H606,Primary!H606*$D103)</f>
        <v>2.7495723573422073E-9</v>
      </c>
      <c r="O103" s="112">
        <f ca="1">CHOOSE($C$16,Primary!I606,Primary!I606*$D103)</f>
        <v>1.6508266370531896E-8</v>
      </c>
      <c r="P103" s="112">
        <f ca="1">CHOOSE($C$16,Primary!J606,Primary!J606*$D103)</f>
        <v>2.0913711353328874E-8</v>
      </c>
      <c r="Q103" s="112">
        <f ca="1">CHOOSE($C$16,Primary!K606,Primary!K606*$D103)</f>
        <v>2.5448655009898057E-8</v>
      </c>
      <c r="R103" s="112">
        <f ca="1">CHOOSE($C$16,Primary!L606,Primary!L606*$D103)</f>
        <v>2.6902557591766814E-9</v>
      </c>
      <c r="S103" s="112">
        <f ca="1">CHOOSE($C$16,Primary!M606,Primary!M606*$D103)</f>
        <v>9.0262175280284278E-42</v>
      </c>
      <c r="T103" s="112">
        <f ca="1">CHOOSE($C$16,Primary!N606,Primary!N606*$D103)</f>
        <v>7.236275895051806E-48</v>
      </c>
      <c r="U103" s="112">
        <f ca="1">CHOOSE($C$16,Primary!O606,Primary!O606*$D103)</f>
        <v>1.0625934502274578E-48</v>
      </c>
      <c r="V103" s="112">
        <f ca="1">CHOOSE($C$16,Primary!P606,Primary!P606*$D103)</f>
        <v>8.1018719321318815E-48</v>
      </c>
      <c r="W103" s="112">
        <f ca="1">CHOOSE($C$16,Primary!Q606,Primary!Q606*$D103)</f>
        <v>1.03533937377452E-48</v>
      </c>
      <c r="X103" s="112">
        <f ca="1">CHOOSE($C$16,Primary!R606,Primary!R606*$D103)</f>
        <v>5.1110616661066938E-48</v>
      </c>
      <c r="Y103" s="112">
        <f ca="1">CHOOSE($C$16,Primary!S606,Primary!S606*$D103)</f>
        <v>9.6348950487134163E-50</v>
      </c>
      <c r="Z103" s="112">
        <f ca="1">CHOOSE($C$16,Primary!T606,Primary!T606*$D103)</f>
        <v>6.2882888729547741E-49</v>
      </c>
      <c r="AA103" s="112">
        <f ca="1">CHOOSE($C$16,Primary!U606,Primary!U606*$D103)</f>
        <v>3.9710297709236613E-50</v>
      </c>
      <c r="AB103" s="112">
        <f ca="1">CHOOSE($C$16,Primary!V606,Primary!V606*$D103)</f>
        <v>1.1013981199991419E-49</v>
      </c>
      <c r="AC103" s="112">
        <f ca="1">CHOOSE($C$16,Primary!W606,Primary!W606*$D103)</f>
        <v>3.0973624082594804E-50</v>
      </c>
      <c r="AD103" s="112">
        <f ca="1">CHOOSE($C$16,Primary!X606,Primary!X606*$D103)</f>
        <v>4.9606768562089752E-56</v>
      </c>
      <c r="AE103" s="112">
        <f ca="1">CHOOSE($C$16,Primary!Y606,Primary!Y606*$D103)</f>
        <v>4.5383099754163763E-57</v>
      </c>
      <c r="AF103" s="112">
        <f ca="1">CHOOSE($C$16,Primary!Z606,Primary!Z606*$D103)</f>
        <v>1.2099015271429609E-56</v>
      </c>
      <c r="AG103" s="112">
        <f ca="1">CHOOSE($C$16,Primary!AA606,Primary!AA606*$D103)</f>
        <v>7.6657949080880061E-57</v>
      </c>
      <c r="AH103" s="112">
        <f ca="1">CHOOSE($C$16,Primary!AB606,Primary!AB606*$D103)</f>
        <v>1.7309904155166859E-56</v>
      </c>
      <c r="AI103" s="112">
        <f ca="1">CHOOSE($C$16,Primary!AC606,Primary!AC606*$D103)</f>
        <v>2.1535095972184283E-56</v>
      </c>
      <c r="AJ103" s="112">
        <f ca="1">CHOOSE($C$16,Primary!AD606,Primary!AD606*$D103)</f>
        <v>3.5216753113993044E-55</v>
      </c>
      <c r="AK103" s="112">
        <f ca="1">CHOOSE($C$16,Primary!AE606,Primary!AE606*$D103)</f>
        <v>3.7390513837703318E-57</v>
      </c>
      <c r="AL103" s="112">
        <f ca="1">CHOOSE($C$16,Primary!AF606,Primary!AF606*$D103)</f>
        <v>1.6954303753022694E-56</v>
      </c>
    </row>
    <row r="104" spans="4:38">
      <c r="D104" s="48">
        <f>DCC!B72</f>
        <v>8.9717000000000005E-2</v>
      </c>
      <c r="E104" s="48">
        <f ca="1">CHOOSE($C$16,Neutron!N71,Neutron!N71*D104)</f>
        <v>2.0874901571013055E-3</v>
      </c>
      <c r="F104" s="48">
        <f ca="1">CHOOSE($C$16,Primary!E607,Primary!E607*$D104)</f>
        <v>9.8585674348516513E-8</v>
      </c>
      <c r="G104" s="48">
        <f ca="1">CHOOSE($C$16,Primary!F607,Primary!F607*$D104)</f>
        <v>8.0954521308973593E-8</v>
      </c>
      <c r="H104" s="48">
        <f ca="1">CHOOSE($C$16,'mu+'!J11,'mu+'!J11*$D104)</f>
        <v>7.0119727807874835E-9</v>
      </c>
      <c r="I104" s="48">
        <f ca="1">CHOOSE($C$16,'mu-'!J11,'mu-'!J11*$D104)</f>
        <v>6.9343343978990788E-9</v>
      </c>
      <c r="J104" s="48">
        <f ca="1">CHOOSE($C$16,Secondary!N22,Secondary!N22*$D104)</f>
        <v>1.2921886348451045E-3</v>
      </c>
      <c r="K104" s="48">
        <f ca="1">CHOOSE($C$16,Secondary!O22,Secondary!O22*$D104)</f>
        <v>2.4778825089988888E-5</v>
      </c>
      <c r="L104" s="48">
        <f ca="1">CHOOSE($C$16,Secondary!P22,Secondary!P22*$D104)</f>
        <v>0.40192592442598452</v>
      </c>
      <c r="M104" s="112">
        <f ca="1">CHOOSE($C$16,Primary!G607,Primary!G607*$D104)</f>
        <v>6.5302469657835165E-9</v>
      </c>
      <c r="N104" s="112">
        <f ca="1">CHOOSE($C$16,Primary!H607,Primary!H607*$D104)</f>
        <v>2.4984812884952782E-9</v>
      </c>
      <c r="O104" s="112">
        <f ca="1">CHOOSE($C$16,Primary!I607,Primary!I607*$D104)</f>
        <v>1.3088231666812075E-8</v>
      </c>
      <c r="P104" s="112">
        <f ca="1">CHOOSE($C$16,Primary!J607,Primary!J607*$D104)</f>
        <v>1.6616521756678367E-8</v>
      </c>
      <c r="Q104" s="112">
        <f ca="1">CHOOSE($C$16,Primary!K607,Primary!K607*$D104)</f>
        <v>1.5468044430379665E-8</v>
      </c>
      <c r="R104" s="112">
        <f ca="1">CHOOSE($C$16,Primary!L607,Primary!L607*$D104)</f>
        <v>1.4926686217794496E-9</v>
      </c>
      <c r="S104" s="112">
        <f ca="1">CHOOSE($C$16,Primary!M607,Primary!M607*$D104)</f>
        <v>1.1782190499773116E-41</v>
      </c>
      <c r="T104" s="112">
        <f ca="1">CHOOSE($C$16,Primary!N607,Primary!N607*$D104)</f>
        <v>9.0669638750178851E-48</v>
      </c>
      <c r="U104" s="112">
        <f ca="1">CHOOSE($C$16,Primary!O607,Primary!O607*$D104)</f>
        <v>1.3314163996264597E-48</v>
      </c>
      <c r="V104" s="112">
        <f ca="1">CHOOSE($C$16,Primary!P607,Primary!P607*$D104)</f>
        <v>1.0151545379667566E-47</v>
      </c>
      <c r="W104" s="112">
        <f ca="1">CHOOSE($C$16,Primary!Q607,Primary!Q607*$D104)</f>
        <v>1.2972674327147596E-48</v>
      </c>
      <c r="X104" s="112">
        <f ca="1">CHOOSE($C$16,Primary!R607,Primary!R607*$D104)</f>
        <v>6.4040972715136329E-48</v>
      </c>
      <c r="Y104" s="112">
        <f ca="1">CHOOSE($C$16,Primary!S607,Primary!S607*$D104)</f>
        <v>1.2072404557594666E-49</v>
      </c>
      <c r="Z104" s="112">
        <f ca="1">CHOOSE($C$16,Primary!T607,Primary!T607*$D104)</f>
        <v>7.8791485839665848E-49</v>
      </c>
      <c r="AA104" s="112">
        <f ca="1">CHOOSE($C$16,Primary!U607,Primary!U607*$D104)</f>
        <v>4.9756513508055848E-50</v>
      </c>
      <c r="AB104" s="112">
        <f ca="1">CHOOSE($C$16,Primary!V607,Primary!V607*$D104)</f>
        <v>1.3800382611037331E-49</v>
      </c>
      <c r="AC104" s="112">
        <f ca="1">CHOOSE($C$16,Primary!W607,Primary!W607*$D104)</f>
        <v>3.8809569723536812E-50</v>
      </c>
      <c r="AD104" s="112">
        <f ca="1">CHOOSE($C$16,Primary!X607,Primary!X607*$D104)</f>
        <v>6.0973494161437703E-56</v>
      </c>
      <c r="AE104" s="112">
        <f ca="1">CHOOSE($C$16,Primary!Y607,Primary!Y607*$D104)</f>
        <v>5.5782027310181411E-57</v>
      </c>
      <c r="AF104" s="112">
        <f ca="1">CHOOSE($C$16,Primary!Z607,Primary!Z607*$D104)</f>
        <v>1.4871342145366712E-56</v>
      </c>
      <c r="AG104" s="112">
        <f ca="1">CHOOSE($C$16,Primary!AA607,Primary!AA607*$D104)</f>
        <v>9.4223088919259423E-57</v>
      </c>
      <c r="AH104" s="112">
        <f ca="1">CHOOSE($C$16,Primary!AB607,Primary!AB607*$D104)</f>
        <v>2.1276236470534896E-56</v>
      </c>
      <c r="AI104" s="112">
        <f ca="1">CHOOSE($C$16,Primary!AC607,Primary!AC607*$D104)</f>
        <v>2.6469574694434819E-56</v>
      </c>
      <c r="AJ104" s="112">
        <f ca="1">CHOOSE($C$16,Primary!AD607,Primary!AD607*$D104)</f>
        <v>4.3286200673695984E-55</v>
      </c>
      <c r="AK104" s="112">
        <f ca="1">CHOOSE($C$16,Primary!AE607,Primary!AE607*$D104)</f>
        <v>4.5958049539756552E-57</v>
      </c>
      <c r="AL104" s="112">
        <f ca="1">CHOOSE($C$16,Primary!AF607,Primary!AF607*$D104)</f>
        <v>2.0839155608124815E-56</v>
      </c>
    </row>
    <row r="105" spans="4:38">
      <c r="D105" s="48">
        <f>DCC!B73</f>
        <v>0.11294</v>
      </c>
      <c r="E105" s="48">
        <f ca="1">CHOOSE($C$16,Neutron!N72,Neutron!N72*D105)</f>
        <v>1.783260524820298E-3</v>
      </c>
      <c r="F105" s="48">
        <f ca="1">CHOOSE($C$16,Primary!E608,Primary!E608*$D105)</f>
        <v>9.6718149378908493E-8</v>
      </c>
      <c r="G105" s="48">
        <f ca="1">CHOOSE($C$16,Primary!F608,Primary!F608*$D105)</f>
        <v>7.9239296915840425E-8</v>
      </c>
      <c r="H105" s="48">
        <f ca="1">CHOOSE($C$16,'mu+'!J12,'mu+'!J12*$D105)</f>
        <v>8.6530223090007759E-9</v>
      </c>
      <c r="I105" s="48">
        <f ca="1">CHOOSE($C$16,'mu-'!J12,'mu-'!J12*$D105)</f>
        <v>8.559531270523637E-9</v>
      </c>
      <c r="J105" s="48">
        <f ca="1">CHOOSE($C$16,Secondary!N23,Secondary!N23*$D105)</f>
        <v>1.1892110440248559E-3</v>
      </c>
      <c r="K105" s="48">
        <f ca="1">CHOOSE($C$16,Secondary!O23,Secondary!O23*$D105)</f>
        <v>2.8616085084370829E-5</v>
      </c>
      <c r="L105" s="48">
        <f ca="1">CHOOSE($C$16,Secondary!P23,Secondary!P23*$D105)</f>
        <v>0.26064470373259596</v>
      </c>
      <c r="M105" s="112">
        <f ca="1">CHOOSE($C$16,Primary!G608,Primary!G608*$D105)</f>
        <v>6.2560554601827424E-9</v>
      </c>
      <c r="N105" s="112">
        <f ca="1">CHOOSE($C$16,Primary!H608,Primary!H608*$D105)</f>
        <v>2.2665612697290538E-9</v>
      </c>
      <c r="O105" s="112">
        <f ca="1">CHOOSE($C$16,Primary!I608,Primary!I608*$D105)</f>
        <v>1.0113765147684669E-8</v>
      </c>
      <c r="P105" s="112">
        <f ca="1">CHOOSE($C$16,Primary!J608,Primary!J608*$D105)</f>
        <v>1.2871945208818121E-8</v>
      </c>
      <c r="Q105" s="112">
        <f ca="1">CHOOSE($C$16,Primary!K608,Primary!K608*$D105)</f>
        <v>8.9967870971486201E-9</v>
      </c>
      <c r="R105" s="112">
        <f ca="1">CHOOSE($C$16,Primary!L608,Primary!L608*$D105)</f>
        <v>8.0469092131710873E-10</v>
      </c>
      <c r="S105" s="112">
        <f ca="1">CHOOSE($C$16,Primary!M608,Primary!M608*$D105)</f>
        <v>1.6479200119726771E-41</v>
      </c>
      <c r="T105" s="112">
        <f ca="1">CHOOSE($C$16,Primary!N608,Primary!N608*$D105)</f>
        <v>1.2044588210098091E-47</v>
      </c>
      <c r="U105" s="112">
        <f ca="1">CHOOSE($C$16,Primary!O608,Primary!O608*$D105)</f>
        <v>1.768658443082643E-48</v>
      </c>
      <c r="V105" s="112">
        <f ca="1">CHOOSE($C$16,Primary!P608,Primary!P608*$D105)</f>
        <v>1.3485350969369179E-47</v>
      </c>
      <c r="W105" s="112">
        <f ca="1">CHOOSE($C$16,Primary!Q608,Primary!Q608*$D105)</f>
        <v>1.7232949176105799E-48</v>
      </c>
      <c r="X105" s="112">
        <f ca="1">CHOOSE($C$16,Primary!R608,Primary!R608*$D105)</f>
        <v>8.5072271508836115E-48</v>
      </c>
      <c r="Y105" s="112">
        <f ca="1">CHOOSE($C$16,Primary!S608,Primary!S608*$D105)</f>
        <v>1.6037027781266943E-49</v>
      </c>
      <c r="Z105" s="112">
        <f ca="1">CHOOSE($C$16,Primary!T608,Primary!T608*$D105)</f>
        <v>1.0466691140502241E-48</v>
      </c>
      <c r="AA105" s="112">
        <f ca="1">CHOOSE($C$16,Primary!U608,Primary!U608*$D105)</f>
        <v>6.6096741493024736E-50</v>
      </c>
      <c r="AB105" s="112">
        <f ca="1">CHOOSE($C$16,Primary!V608,Primary!V608*$D105)</f>
        <v>1.8332480567262148E-49</v>
      </c>
      <c r="AC105" s="112">
        <f ca="1">CHOOSE($C$16,Primary!W608,Primary!W608*$D105)</f>
        <v>5.1554780752182248E-50</v>
      </c>
      <c r="AD105" s="112">
        <f ca="1">CHOOSE($C$16,Primary!X608,Primary!X608*$D105)</f>
        <v>7.9060741506846312E-56</v>
      </c>
      <c r="AE105" s="112">
        <f ca="1">CHOOSE($C$16,Primary!Y608,Primary!Y608*$D105)</f>
        <v>7.2329270346743814E-57</v>
      </c>
      <c r="AF105" s="112">
        <f ca="1">CHOOSE($C$16,Primary!Z608,Primary!Z608*$D105)</f>
        <v>1.9282793865201449E-56</v>
      </c>
      <c r="AG105" s="112">
        <f ca="1">CHOOSE($C$16,Primary!AA608,Primary!AA608*$D105)</f>
        <v>1.2217353274874353E-56</v>
      </c>
      <c r="AH105" s="112">
        <f ca="1">CHOOSE($C$16,Primary!AB608,Primary!AB608*$D105)</f>
        <v>2.7587643647645258E-56</v>
      </c>
      <c r="AI105" s="112">
        <f ca="1">CHOOSE($C$16,Primary!AC608,Primary!AC608*$D105)</f>
        <v>3.4321540304789859E-56</v>
      </c>
      <c r="AJ105" s="112">
        <f ca="1">CHOOSE($C$16,Primary!AD608,Primary!AD608*$D105)</f>
        <v>5.6126670554362624E-55</v>
      </c>
      <c r="AK105" s="112">
        <f ca="1">CHOOSE($C$16,Primary!AE608,Primary!AE608*$D105)</f>
        <v>5.9591099787632747E-57</v>
      </c>
      <c r="AL105" s="112">
        <f ca="1">CHOOSE($C$16,Primary!AF608,Primary!AF608*$D105)</f>
        <v>2.7020907598901111E-56</v>
      </c>
    </row>
    <row r="106" spans="4:38">
      <c r="D106" s="48">
        <f>DCC!B74</f>
        <v>0.14219000000000001</v>
      </c>
      <c r="E106" s="48">
        <f ca="1">CHOOSE($C$16,Neutron!N73,Neutron!N73*D106)</f>
        <v>1.533253690100636E-3</v>
      </c>
      <c r="F106" s="48">
        <f ca="1">CHOOSE($C$16,Primary!E609,Primary!E609*$D106)</f>
        <v>9.5973121869589128E-8</v>
      </c>
      <c r="G106" s="48">
        <f ca="1">CHOOSE($C$16,Primary!F609,Primary!F609*$D106)</f>
        <v>7.8051096573099295E-8</v>
      </c>
      <c r="H106" s="48">
        <f ca="1">CHOOSE($C$16,'mu+'!J13,'mu+'!J13*$D106)</f>
        <v>1.0676813629245087E-8</v>
      </c>
      <c r="I106" s="48">
        <f ca="1">CHOOSE($C$16,'mu-'!J13,'mu-'!J13*$D106)</f>
        <v>1.0564419433187058E-8</v>
      </c>
      <c r="J106" s="48">
        <f ca="1">CHOOSE($C$16,Secondary!N24,Secondary!N24*$D106)</f>
        <v>1.0859461689327458E-3</v>
      </c>
      <c r="K106" s="48">
        <f ca="1">CHOOSE($C$16,Secondary!O24,Secondary!O24*$D106)</f>
        <v>3.2760645724068005E-5</v>
      </c>
      <c r="L106" s="48">
        <f ca="1">CHOOSE($C$16,Secondary!P24,Secondary!P24*$D106)</f>
        <v>0.16893764854226545</v>
      </c>
      <c r="M106" s="112">
        <f ca="1">CHOOSE($C$16,Primary!G609,Primary!G609*$D106)</f>
        <v>5.9929032509622303E-9</v>
      </c>
      <c r="N106" s="112">
        <f ca="1">CHOOSE($C$16,Primary!H609,Primary!H609*$D106)</f>
        <v>2.0523179085853836E-9</v>
      </c>
      <c r="O106" s="112">
        <f ca="1">CHOOSE($C$16,Primary!I609,Primary!I609*$D106)</f>
        <v>7.6227381339110276E-9</v>
      </c>
      <c r="P106" s="112">
        <f ca="1">CHOOSE($C$16,Primary!J609,Primary!J609*$D106)</f>
        <v>9.6846520909766973E-9</v>
      </c>
      <c r="Q106" s="112">
        <f ca="1">CHOOSE($C$16,Primary!K609,Primary!K609*$D106)</f>
        <v>5.0345722674050673E-9</v>
      </c>
      <c r="R106" s="112">
        <f ca="1">CHOOSE($C$16,Primary!L609,Primary!L609*$D106)</f>
        <v>4.2425223561534378E-10</v>
      </c>
      <c r="S106" s="112">
        <f ca="1">CHOOSE($C$16,Primary!M609,Primary!M609*$D106)</f>
        <v>2.5136924679559507E-41</v>
      </c>
      <c r="T106" s="112">
        <f ca="1">CHOOSE($C$16,Primary!N609,Primary!N609*$D106)</f>
        <v>1.7218761214219469E-47</v>
      </c>
      <c r="U106" s="112">
        <f ca="1">CHOOSE($C$16,Primary!O609,Primary!O609*$D106)</f>
        <v>2.5284473598209819E-48</v>
      </c>
      <c r="V106" s="112">
        <f ca="1">CHOOSE($C$16,Primary!P609,Primary!P609*$D106)</f>
        <v>1.9278455120830081E-47</v>
      </c>
      <c r="W106" s="112">
        <f ca="1">CHOOSE($C$16,Primary!Q609,Primary!Q609*$D106)</f>
        <v>2.4635965078713871E-48</v>
      </c>
      <c r="X106" s="112">
        <f ca="1">CHOOSE($C$16,Primary!R609,Primary!R609*$D106)</f>
        <v>1.2161804663576131E-47</v>
      </c>
      <c r="Y106" s="112">
        <f ca="1">CHOOSE($C$16,Primary!S609,Primary!S609*$D106)</f>
        <v>2.2926294442217924E-49</v>
      </c>
      <c r="Z106" s="112">
        <f ca="1">CHOOSE($C$16,Primary!T609,Primary!T609*$D106)</f>
        <v>1.4963025466421386E-48</v>
      </c>
      <c r="AA106" s="112">
        <f ca="1">CHOOSE($C$16,Primary!U609,Primary!U609*$D106)</f>
        <v>9.4490912582165165E-50</v>
      </c>
      <c r="AB106" s="112">
        <f ca="1">CHOOSE($C$16,Primary!V609,Primary!V609*$D106)</f>
        <v>2.6207839716440487E-49</v>
      </c>
      <c r="AC106" s="112">
        <f ca="1">CHOOSE($C$16,Primary!W609,Primary!W609*$D106)</f>
        <v>7.3701944824535734E-50</v>
      </c>
      <c r="AD106" s="112">
        <f ca="1">CHOOSE($C$16,Primary!X609,Primary!X609*$D106)</f>
        <v>1.0963331379848366E-55</v>
      </c>
      <c r="AE106" s="112">
        <f ca="1">CHOOSE($C$16,Primary!Y609,Primary!Y609*$D106)</f>
        <v>1.002987983446643E-56</v>
      </c>
      <c r="AF106" s="112">
        <f ca="1">CHOOSE($C$16,Primary!Z609,Primary!Z609*$D106)</f>
        <v>2.6739396944413091E-56</v>
      </c>
      <c r="AG106" s="112">
        <f ca="1">CHOOSE($C$16,Primary!AA609,Primary!AA609*$D106)</f>
        <v>1.6941770076859123E-56</v>
      </c>
      <c r="AH106" s="112">
        <f ca="1">CHOOSE($C$16,Primary!AB609,Primary!AB609*$D106)</f>
        <v>3.8255709833276365E-56</v>
      </c>
      <c r="AI106" s="112">
        <f ca="1">CHOOSE($C$16,Primary!AC609,Primary!AC609*$D106)</f>
        <v>4.7593586969022352E-56</v>
      </c>
      <c r="AJ106" s="112">
        <f ca="1">CHOOSE($C$16,Primary!AD609,Primary!AD609*$D106)</f>
        <v>7.7830703174899042E-55</v>
      </c>
      <c r="AK106" s="112">
        <f ca="1">CHOOSE($C$16,Primary!AE609,Primary!AE609*$D106)</f>
        <v>8.2634817796137772E-57</v>
      </c>
      <c r="AL106" s="112">
        <f ca="1">CHOOSE($C$16,Primary!AF609,Primary!AF609*$D106)</f>
        <v>3.7469820221115382E-56</v>
      </c>
    </row>
    <row r="107" spans="4:38">
      <c r="D107" s="48">
        <f>DCC!B75</f>
        <v>0.17901</v>
      </c>
      <c r="E107" s="48">
        <f ca="1">CHOOSE($C$16,Neutron!N74,Neutron!N74*D107)</f>
        <v>1.3266316304807637E-3</v>
      </c>
      <c r="F107" s="48">
        <f ca="1">CHOOSE($C$16,Primary!E610,Primary!E610*$D107)</f>
        <v>9.6470851057038887E-8</v>
      </c>
      <c r="G107" s="48">
        <f ca="1">CHOOSE($C$16,Primary!F610,Primary!F610*$D107)</f>
        <v>7.7250501714450028E-8</v>
      </c>
      <c r="H107" s="48">
        <f ca="1">CHOOSE($C$16,'mu+'!J14,'mu+'!J14*$D107)</f>
        <v>1.3169853205482415E-8</v>
      </c>
      <c r="I107" s="48">
        <f ca="1">CHOOSE($C$16,'mu-'!J14,'mu-'!J14*$D107)</f>
        <v>1.3035008198994923E-8</v>
      </c>
      <c r="J107" s="48">
        <f ca="1">CHOOSE($C$16,Secondary!N25,Secondary!N25*$D107)</f>
        <v>9.8344461344921654E-4</v>
      </c>
      <c r="K107" s="48">
        <f ca="1">CHOOSE($C$16,Secondary!O25,Secondary!O25*$D107)</f>
        <v>3.7103576492642896E-5</v>
      </c>
      <c r="L107" s="48">
        <f ca="1">CHOOSE($C$16,Secondary!P25,Secondary!P25*$D107)</f>
        <v>0.11016138030060268</v>
      </c>
      <c r="M107" s="112">
        <f ca="1">CHOOSE($C$16,Primary!G610,Primary!G610*$D107)</f>
        <v>5.7401433823139023E-9</v>
      </c>
      <c r="N107" s="112">
        <f ca="1">CHOOSE($C$16,Primary!H610,Primary!H610*$D107)</f>
        <v>1.8544891968528822E-9</v>
      </c>
      <c r="O107" s="112">
        <f ca="1">CHOOSE($C$16,Primary!I610,Primary!I610*$D107)</f>
        <v>5.614648184746637E-9</v>
      </c>
      <c r="P107" s="112">
        <f ca="1">CHOOSE($C$16,Primary!J610,Primary!J610*$D107)</f>
        <v>7.0594483373497941E-9</v>
      </c>
      <c r="Q107" s="112">
        <f ca="1">CHOOSE($C$16,Primary!K610,Primary!K610*$D107)</f>
        <v>2.7318225454299621E-9</v>
      </c>
      <c r="R107" s="112">
        <f ca="1">CHOOSE($C$16,Primary!L610,Primary!L610*$D107)</f>
        <v>2.2012172339929653E-10</v>
      </c>
      <c r="S107" s="112">
        <f ca="1">CHOOSE($C$16,Primary!M610,Primary!M610*$D107)</f>
        <v>4.2778441540212905E-41</v>
      </c>
      <c r="T107" s="112">
        <f ca="1">CHOOSE($C$16,Primary!N610,Primary!N610*$D107)</f>
        <v>2.7005065033429419E-47</v>
      </c>
      <c r="U107" s="112">
        <f ca="1">CHOOSE($C$16,Primary!O610,Primary!O610*$D107)</f>
        <v>3.9654934601853519E-48</v>
      </c>
      <c r="V107" s="112">
        <f ca="1">CHOOSE($C$16,Primary!P610,Primary!P610*$D107)</f>
        <v>3.023539093361522E-47</v>
      </c>
      <c r="W107" s="112">
        <f ca="1">CHOOSE($C$16,Primary!Q610,Primary!Q610*$D107)</f>
        <v>3.8637848604219629E-48</v>
      </c>
      <c r="X107" s="112">
        <f ca="1">CHOOSE($C$16,Primary!R610,Primary!R610*$D107)</f>
        <v>1.9073983743518822E-47</v>
      </c>
      <c r="Y107" s="112">
        <f ca="1">CHOOSE($C$16,Primary!S610,Primary!S610*$D107)</f>
        <v>3.5956485594267195E-49</v>
      </c>
      <c r="Z107" s="112">
        <f ca="1">CHOOSE($C$16,Primary!T610,Primary!T610*$D107)</f>
        <v>2.3467283182495834E-48</v>
      </c>
      <c r="AA107" s="112">
        <f ca="1">CHOOSE($C$16,Primary!U610,Primary!U610*$D107)</f>
        <v>1.4819495749000477E-49</v>
      </c>
      <c r="AB107" s="112">
        <f ca="1">CHOOSE($C$16,Primary!V610,Primary!V610*$D107)</f>
        <v>4.1103102436444307E-49</v>
      </c>
      <c r="AC107" s="112">
        <f ca="1">CHOOSE($C$16,Primary!W610,Primary!W610*$D107)</f>
        <v>1.1559055364967246E-49</v>
      </c>
      <c r="AD107" s="112">
        <f ca="1">CHOOSE($C$16,Primary!X610,Primary!X610*$D107)</f>
        <v>1.654725538013644E-55</v>
      </c>
      <c r="AE107" s="112">
        <f ca="1">CHOOSE($C$16,Primary!Y610,Primary!Y610*$D107)</f>
        <v>1.5138370939982557E-56</v>
      </c>
      <c r="AF107" s="112">
        <f ca="1">CHOOSE($C$16,Primary!Z610,Primary!Z610*$D107)</f>
        <v>4.0358500883539855E-56</v>
      </c>
      <c r="AG107" s="112">
        <f ca="1">CHOOSE($C$16,Primary!AA610,Primary!AA610*$D107)</f>
        <v>2.5570675636474159E-56</v>
      </c>
      <c r="AH107" s="112">
        <f ca="1">CHOOSE($C$16,Primary!AB610,Primary!AB610*$D107)</f>
        <v>5.7740387174567414E-56</v>
      </c>
      <c r="AI107" s="112">
        <f ca="1">CHOOSE($C$16,Primary!AC610,Primary!AC610*$D107)</f>
        <v>7.1834302131834981E-56</v>
      </c>
      <c r="AJ107" s="112">
        <f ca="1">CHOOSE($C$16,Primary!AD610,Primary!AD610*$D107)</f>
        <v>1.1747201057056671E-54</v>
      </c>
      <c r="AK107" s="112">
        <f ca="1">CHOOSE($C$16,Primary!AE610,Primary!AE610*$D107)</f>
        <v>1.2472299210137885E-56</v>
      </c>
      <c r="AL107" s="112">
        <f ca="1">CHOOSE($C$16,Primary!AF610,Primary!AF610*$D107)</f>
        <v>5.6554225785637083E-56</v>
      </c>
    </row>
    <row r="108" spans="4:38">
      <c r="D108" s="48">
        <f>DCC!B76</f>
        <v>0.22536</v>
      </c>
      <c r="E108" s="48">
        <f ca="1">CHOOSE($C$16,Neutron!N75,Neutron!N75*D108)</f>
        <v>1.1544449153609491E-3</v>
      </c>
      <c r="F108" s="48">
        <f ca="1">CHOOSE($C$16,Primary!E611,Primary!E611*$D108)</f>
        <v>9.8352324571059307E-8</v>
      </c>
      <c r="G108" s="48">
        <f ca="1">CHOOSE($C$16,Primary!F611,Primary!F611*$D108)</f>
        <v>7.6712612072171378E-8</v>
      </c>
      <c r="H108" s="48">
        <f ca="1">CHOOSE($C$16,'mu+'!J15,'mu+'!J15*$D108)</f>
        <v>1.6238974710227189E-8</v>
      </c>
      <c r="I108" s="48">
        <f ca="1">CHOOSE($C$16,'mu-'!J15,'mu-'!J15*$D108)</f>
        <v>1.6077574690738805E-8</v>
      </c>
      <c r="J108" s="48">
        <f ca="1">CHOOSE($C$16,Secondary!N26,Secondary!N26*$D108)</f>
        <v>8.8283673961593177E-4</v>
      </c>
      <c r="K108" s="48">
        <f ca="1">CHOOSE($C$16,Secondary!O26,Secondary!O26*$D108)</f>
        <v>4.1483983713355615E-5</v>
      </c>
      <c r="L108" s="48">
        <f ca="1">CHOOSE($C$16,Secondary!P26,Secondary!P26*$D108)</f>
        <v>7.2448579409321104E-2</v>
      </c>
      <c r="M108" s="112">
        <f ca="1">CHOOSE($C$16,Primary!G611,Primary!G611*$D108)</f>
        <v>5.4966272748301205E-9</v>
      </c>
      <c r="N108" s="112">
        <f ca="1">CHOOSE($C$16,Primary!H611,Primary!H611*$D108)</f>
        <v>1.6714611891902428E-9</v>
      </c>
      <c r="O108" s="112">
        <f ca="1">CHOOSE($C$16,Primary!I611,Primary!I611*$D108)</f>
        <v>4.050071445085181E-9</v>
      </c>
      <c r="P108" s="112">
        <f ca="1">CHOOSE($C$16,Primary!J611,Primary!J611*$D108)</f>
        <v>4.9775260417843953E-9</v>
      </c>
      <c r="Q108" s="112">
        <f ca="1">CHOOSE($C$16,Primary!K611,Primary!K611*$D108)</f>
        <v>1.4480452690823806E-9</v>
      </c>
      <c r="R108" s="112">
        <f ca="1">CHOOSE($C$16,Primary!L611,Primary!L611*$D108)</f>
        <v>1.1287919368387429E-10</v>
      </c>
      <c r="S108" s="112">
        <f ca="1">CHOOSE($C$16,Primary!M611,Primary!M611*$D108)</f>
        <v>8.3541610622796087E-41</v>
      </c>
      <c r="T108" s="112">
        <f ca="1">CHOOSE($C$16,Primary!N611,Primary!N611*$D108)</f>
        <v>4.7584847462797644E-47</v>
      </c>
      <c r="U108" s="112">
        <f ca="1">CHOOSE($C$16,Primary!O611,Primary!O611*$D108)</f>
        <v>6.9874817853309297E-48</v>
      </c>
      <c r="V108" s="112">
        <f ca="1">CHOOSE($C$16,Primary!P611,Primary!P611*$D108)</f>
        <v>5.3276917176587157E-47</v>
      </c>
      <c r="W108" s="112">
        <f ca="1">CHOOSE($C$16,Primary!Q611,Primary!Q611*$D108)</f>
        <v>6.8082646837348955E-48</v>
      </c>
      <c r="X108" s="112">
        <f ca="1">CHOOSE($C$16,Primary!R611,Primary!R611*$D108)</f>
        <v>3.3609723380523725E-47</v>
      </c>
      <c r="Y108" s="112">
        <f ca="1">CHOOSE($C$16,Primary!S611,Primary!S611*$D108)</f>
        <v>6.3357896521645464E-49</v>
      </c>
      <c r="Z108" s="112">
        <f ca="1">CHOOSE($C$16,Primary!T611,Primary!T611*$D108)</f>
        <v>4.1351032908725933E-48</v>
      </c>
      <c r="AA108" s="112">
        <f ca="1">CHOOSE($C$16,Primary!U611,Primary!U611*$D108)</f>
        <v>2.6113011187799873E-49</v>
      </c>
      <c r="AB108" s="112">
        <f ca="1">CHOOSE($C$16,Primary!V611,Primary!V611*$D108)</f>
        <v>7.2426604811622917E-49</v>
      </c>
      <c r="AC108" s="112">
        <f ca="1">CHOOSE($C$16,Primary!W611,Primary!W611*$D108)</f>
        <v>2.0367882842405204E-49</v>
      </c>
      <c r="AD108" s="112">
        <f ca="1">CHOOSE($C$16,Primary!X611,Primary!X611*$D108)</f>
        <v>2.7782539737165727E-55</v>
      </c>
      <c r="AE108" s="112">
        <f ca="1">CHOOSE($C$16,Primary!Y611,Primary!Y611*$D108)</f>
        <v>2.541704734438801E-56</v>
      </c>
      <c r="AF108" s="112">
        <f ca="1">CHOOSE($C$16,Primary!Z611,Primary!Z611*$D108)</f>
        <v>6.7761184221466039E-56</v>
      </c>
      <c r="AG108" s="112">
        <f ca="1">CHOOSE($C$16,Primary!AA611,Primary!AA611*$D108)</f>
        <v>4.2932696588618564E-56</v>
      </c>
      <c r="AH108" s="112">
        <f ca="1">CHOOSE($C$16,Primary!AB611,Primary!AB611*$D108)</f>
        <v>9.6945055759211503E-56</v>
      </c>
      <c r="AI108" s="112">
        <f ca="1">CHOOSE($C$16,Primary!AC611,Primary!AC611*$D108)</f>
        <v>1.2060848603506106E-55</v>
      </c>
      <c r="AJ108" s="112">
        <f ca="1">CHOOSE($C$16,Primary!AD611,Primary!AD611*$D108)</f>
        <v>1.9723337262777818E-54</v>
      </c>
      <c r="AK108" s="112">
        <f ca="1">CHOOSE($C$16,Primary!AE611,Primary!AE611*$D108)</f>
        <v>2.0940763861629521E-56</v>
      </c>
      <c r="AL108" s="112">
        <f ca="1">CHOOSE($C$16,Primary!AF611,Primary!AF611*$D108)</f>
        <v>9.4953519328190287E-56</v>
      </c>
    </row>
    <row r="109" spans="4:38">
      <c r="D109" s="48">
        <f>DCC!B77</f>
        <v>0.28371000000000002</v>
      </c>
      <c r="E109" s="48">
        <f ca="1">CHOOSE($C$16,Neutron!N76,Neutron!N76*D109)</f>
        <v>1.0094040072434695E-3</v>
      </c>
      <c r="F109" s="48">
        <f ca="1">CHOOSE($C$16,Primary!E612,Primary!E612*$D109)</f>
        <v>1.0178099924927285E-7</v>
      </c>
      <c r="G109" s="48">
        <f ca="1">CHOOSE($C$16,Primary!F612,Primary!F612*$D109)</f>
        <v>7.6314677561287612E-8</v>
      </c>
      <c r="H109" s="48">
        <f ca="1">CHOOSE($C$16,'mu+'!J16,'mu+'!J16*$D109)</f>
        <v>2.0014390168842566E-8</v>
      </c>
      <c r="I109" s="48">
        <f ca="1">CHOOSE($C$16,'mu-'!J16,'mu-'!J16*$D109)</f>
        <v>1.9821737749448034E-8</v>
      </c>
      <c r="J109" s="48">
        <f ca="1">CHOOSE($C$16,Secondary!N27,Secondary!N27*$D109)</f>
        <v>7.8532652738344717E-4</v>
      </c>
      <c r="K109" s="48">
        <f ca="1">CHOOSE($C$16,Secondary!O27,Secondary!O27*$D109)</f>
        <v>4.5689152699640783E-5</v>
      </c>
      <c r="L109" s="48">
        <f ca="1">CHOOSE($C$16,Secondary!P27,Secondary!P27*$D109)</f>
        <v>4.8138179589834719E-2</v>
      </c>
      <c r="M109" s="112">
        <f ca="1">CHOOSE($C$16,Primary!G612,Primary!G612*$D109)</f>
        <v>5.2605344973010036E-9</v>
      </c>
      <c r="N109" s="112">
        <f ca="1">CHOOSE($C$16,Primary!H612,Primary!H612*$D109)</f>
        <v>1.5012369944709872E-9</v>
      </c>
      <c r="O109" s="112">
        <f ca="1">CHOOSE($C$16,Primary!I612,Primary!I612*$D109)</f>
        <v>2.8659989808367017E-9</v>
      </c>
      <c r="P109" s="112">
        <f ca="1">CHOOSE($C$16,Primary!J612,Primary!J612*$D109)</f>
        <v>3.3916171701865536E-9</v>
      </c>
      <c r="Q109" s="112">
        <f ca="1">CHOOSE($C$16,Primary!K612,Primary!K612*$D109)</f>
        <v>7.5452067487333611E-10</v>
      </c>
      <c r="R109" s="112">
        <f ca="1">CHOOSE($C$16,Primary!L612,Primary!L612*$D109)</f>
        <v>5.7360675705470192E-11</v>
      </c>
      <c r="S109" s="112">
        <f ca="1">CHOOSE($C$16,Primary!M612,Primary!M612*$D109)</f>
        <v>1.9401391340250541E-40</v>
      </c>
      <c r="T109" s="112">
        <f ca="1">CHOOSE($C$16,Primary!N612,Primary!N612*$D109)</f>
        <v>9.7089191797357827E-47</v>
      </c>
      <c r="U109" s="112">
        <f ca="1">CHOOSE($C$16,Primary!O612,Primary!O612*$D109)</f>
        <v>1.4256827312495588E-47</v>
      </c>
      <c r="V109" s="112">
        <f ca="1">CHOOSE($C$16,Primary!P612,Primary!P612*$D109)</f>
        <v>1.0870295427814402E-46</v>
      </c>
      <c r="W109" s="112">
        <f ca="1">CHOOSE($C$16,Primary!Q612,Primary!Q612*$D109)</f>
        <v>1.3891165557899482E-47</v>
      </c>
      <c r="X109" s="112">
        <f ca="1">CHOOSE($C$16,Primary!R612,Primary!R612*$D109)</f>
        <v>6.8575224505952524E-47</v>
      </c>
      <c r="Y109" s="112">
        <f ca="1">CHOOSE($C$16,Primary!S612,Primary!S612*$D109)</f>
        <v>1.2927157178694338E-48</v>
      </c>
      <c r="Z109" s="112">
        <f ca="1">CHOOSE($C$16,Primary!T612,Primary!T612*$D109)</f>
        <v>8.4370123595799247E-48</v>
      </c>
      <c r="AA109" s="112">
        <f ca="1">CHOOSE($C$16,Primary!U612,Primary!U612*$D109)</f>
        <v>5.3279391085178183E-49</v>
      </c>
      <c r="AB109" s="112">
        <f ca="1">CHOOSE($C$16,Primary!V612,Primary!V612*$D109)</f>
        <v>1.4777481318503224E-48</v>
      </c>
      <c r="AC109" s="112">
        <f ca="1">CHOOSE($C$16,Primary!W612,Primary!W612*$D109)</f>
        <v>4.1557384482511292E-49</v>
      </c>
      <c r="AD109" s="112">
        <f ca="1">CHOOSE($C$16,Primary!X612,Primary!X612*$D109)</f>
        <v>5.3339796772130024E-55</v>
      </c>
      <c r="AE109" s="112">
        <f ca="1">CHOOSE($C$16,Primary!Y612,Primary!Y612*$D109)</f>
        <v>4.8798276777987251E-56</v>
      </c>
      <c r="AF109" s="112">
        <f ca="1">CHOOSE($C$16,Primary!Z612,Primary!Z612*$D109)</f>
        <v>1.3009493337131604E-55</v>
      </c>
      <c r="AG109" s="112">
        <f ca="1">CHOOSE($C$16,Primary!AA612,Primary!AA612*$D109)</f>
        <v>8.2426634213648191E-56</v>
      </c>
      <c r="AH109" s="112">
        <f ca="1">CHOOSE($C$16,Primary!AB612,Primary!AB612*$D109)</f>
        <v>1.8612515624354412E-55</v>
      </c>
      <c r="AI109" s="112">
        <f ca="1">CHOOSE($C$16,Primary!AC612,Primary!AC612*$D109)</f>
        <v>2.3155667057987152E-55</v>
      </c>
      <c r="AJ109" s="112">
        <f ca="1">CHOOSE($C$16,Primary!AD612,Primary!AD612*$D109)</f>
        <v>3.7866907999042374E-54</v>
      </c>
      <c r="AK109" s="112">
        <f ca="1">CHOOSE($C$16,Primary!AE612,Primary!AE612*$D109)</f>
        <v>4.0204249738202755E-56</v>
      </c>
      <c r="AL109" s="112">
        <f ca="1">CHOOSE($C$16,Primary!AF612,Primary!AF612*$D109)</f>
        <v>1.8230161502361082E-55</v>
      </c>
    </row>
    <row r="110" spans="4:38">
      <c r="D110" s="48">
        <f>DCC!B78</f>
        <v>0.35716999999999999</v>
      </c>
      <c r="E110" s="48">
        <f ca="1">CHOOSE($C$16,Neutron!N77,Neutron!N77*D110)</f>
        <v>8.855441618714797E-4</v>
      </c>
      <c r="F110" s="48">
        <f ca="1">CHOOSE($C$16,Primary!E613,Primary!E613*$D110)</f>
        <v>1.0694136381222316E-7</v>
      </c>
      <c r="G110" s="48">
        <f ca="1">CHOOSE($C$16,Primary!F613,Primary!F613*$D110)</f>
        <v>7.5919658371915648E-8</v>
      </c>
      <c r="H110" s="48">
        <f ca="1">CHOOSE($C$16,'mu+'!J17,'mu+'!J17*$D110)</f>
        <v>2.4654031613039044E-8</v>
      </c>
      <c r="I110" s="48">
        <f ca="1">CHOOSE($C$16,'mu-'!J17,'mu-'!J17*$D110)</f>
        <v>2.4424829058216509E-8</v>
      </c>
      <c r="J110" s="48">
        <f ca="1">CHOOSE($C$16,Secondary!N28,Secondary!N28*$D110)</f>
        <v>6.921098854863637E-4</v>
      </c>
      <c r="K110" s="48">
        <f ca="1">CHOOSE($C$16,Secondary!O28,Secondary!O28*$D110)</f>
        <v>4.9470080161932003E-5</v>
      </c>
      <c r="L110" s="48">
        <f ca="1">CHOOSE($C$16,Secondary!P28,Secondary!P28*$D110)</f>
        <v>3.2368109196533615E-2</v>
      </c>
      <c r="M110" s="112">
        <f ca="1">CHOOSE($C$16,Primary!G613,Primary!G613*$D110)</f>
        <v>5.0286928049460905E-9</v>
      </c>
      <c r="N110" s="112">
        <f ca="1">CHOOSE($C$16,Primary!H613,Primary!H613*$D110)</f>
        <v>1.3411469947641491E-9</v>
      </c>
      <c r="O110" s="112">
        <f ca="1">CHOOSE($C$16,Primary!I613,Primary!I613*$D110)</f>
        <v>1.9905307121294117E-9</v>
      </c>
      <c r="P110" s="112">
        <f ca="1">CHOOSE($C$16,Primary!J613,Primary!J613*$D110)</f>
        <v>2.2304135473765262E-9</v>
      </c>
      <c r="Q110" s="112">
        <f ca="1">CHOOSE($C$16,Primary!K613,Primary!K613*$D110)</f>
        <v>3.8824603182897996E-10</v>
      </c>
      <c r="R110" s="112">
        <f ca="1">CHOOSE($C$16,Primary!L613,Primary!L613*$D110)</f>
        <v>2.8908142888656886E-11</v>
      </c>
      <c r="S110" s="112">
        <f ca="1">CHOOSE($C$16,Primary!M613,Primary!M613*$D110)</f>
        <v>5.6040987876662937E-40</v>
      </c>
      <c r="T110" s="112">
        <f ca="1">CHOOSE($C$16,Primary!N613,Primary!N613*$D110)</f>
        <v>2.3824088178028505E-46</v>
      </c>
      <c r="U110" s="112">
        <f ca="1">CHOOSE($C$16,Primary!O613,Primary!O613*$D110)</f>
        <v>3.4983905086977408E-47</v>
      </c>
      <c r="V110" s="112">
        <f ca="1">CHOOSE($C$16,Primary!P613,Primary!P613*$D110)</f>
        <v>2.6673918497123131E-46</v>
      </c>
      <c r="W110" s="112">
        <f ca="1">CHOOSE($C$16,Primary!Q613,Primary!Q613*$D110)</f>
        <v>3.4086636882971232E-47</v>
      </c>
      <c r="X110" s="112">
        <f ca="1">CHOOSE($C$16,Primary!R613,Primary!R613*$D110)</f>
        <v>1.6827235019319748E-46</v>
      </c>
      <c r="Y110" s="112">
        <f ca="1">CHOOSE($C$16,Primary!S613,Primary!S613*$D110)</f>
        <v>3.1721120906480118E-48</v>
      </c>
      <c r="Z110" s="112">
        <f ca="1">CHOOSE($C$16,Primary!T613,Primary!T613*$D110)</f>
        <v>2.0703045500209641E-47</v>
      </c>
      <c r="AA110" s="112">
        <f ca="1">CHOOSE($C$16,Primary!U613,Primary!U613*$D110)</f>
        <v>1.3073888369949893E-48</v>
      </c>
      <c r="AB110" s="112">
        <f ca="1">CHOOSE($C$16,Primary!V613,Primary!V613*$D110)</f>
        <v>3.6261513858722491E-48</v>
      </c>
      <c r="AC110" s="112">
        <f ca="1">CHOOSE($C$16,Primary!W613,Primary!W613*$D110)</f>
        <v>1.0197500879174152E-48</v>
      </c>
      <c r="AD110" s="112">
        <f ca="1">CHOOSE($C$16,Primary!X613,Primary!X613*$D110)</f>
        <v>1.2122454900151863E-54</v>
      </c>
      <c r="AE110" s="112">
        <f ca="1">CHOOSE($C$16,Primary!Y613,Primary!Y613*$D110)</f>
        <v>1.1090309738350737E-55</v>
      </c>
      <c r="AF110" s="112">
        <f ca="1">CHOOSE($C$16,Primary!Z613,Primary!Z613*$D110)</f>
        <v>2.9566477215557335E-55</v>
      </c>
      <c r="AG110" s="112">
        <f ca="1">CHOOSE($C$16,Primary!AA613,Primary!AA613*$D110)</f>
        <v>1.8732975706326347E-55</v>
      </c>
      <c r="AH110" s="112">
        <f ca="1">CHOOSE($C$16,Primary!AB613,Primary!AB613*$D110)</f>
        <v>4.2300382385037908E-55</v>
      </c>
      <c r="AI110" s="112">
        <f ca="1">CHOOSE($C$16,Primary!AC613,Primary!AC613*$D110)</f>
        <v>5.2625536894568402E-55</v>
      </c>
      <c r="AJ110" s="112">
        <f ca="1">CHOOSE($C$16,Primary!AD613,Primary!AD613*$D110)</f>
        <v>8.6059556536221384E-54</v>
      </c>
      <c r="AK110" s="112">
        <f ca="1">CHOOSE($C$16,Primary!AE613,Primary!AE613*$D110)</f>
        <v>9.137159798391411E-56</v>
      </c>
      <c r="AL110" s="112">
        <f ca="1">CHOOSE($C$16,Primary!AF613,Primary!AF613*$D110)</f>
        <v>4.1431416721938164E-55</v>
      </c>
    </row>
    <row r="111" spans="4:38">
      <c r="D111" s="48">
        <f>DCC!B79</f>
        <v>0.44964999999999999</v>
      </c>
      <c r="E111" s="48">
        <f ca="1">CHOOSE($C$16,Neutron!N78,Neutron!N78*D111)</f>
        <v>7.7797201581130402E-4</v>
      </c>
      <c r="F111" s="48">
        <f ca="1">CHOOSE($C$16,Primary!E614,Primary!E614*$D111)</f>
        <v>1.1403494779237622E-7</v>
      </c>
      <c r="G111" s="48">
        <f ca="1">CHOOSE($C$16,Primary!F614,Primary!F614*$D111)</f>
        <v>7.5355347559814296E-8</v>
      </c>
      <c r="H111" s="48">
        <f ca="1">CHOOSE($C$16,'mu+'!J18,'mu+'!J18*$D111)</f>
        <v>3.0348186344422186E-8</v>
      </c>
      <c r="I111" s="48">
        <f ca="1">CHOOSE($C$16,'mu-'!J18,'mu-'!J18*$D111)</f>
        <v>3.0076581023724322E-8</v>
      </c>
      <c r="J111" s="48">
        <f ca="1">CHOOSE($C$16,Secondary!N29,Secondary!N29*$D111)</f>
        <v>6.0428658158964959E-4</v>
      </c>
      <c r="K111" s="48">
        <f ca="1">CHOOSE($C$16,Secondary!O29,Secondary!O29*$D111)</f>
        <v>5.2571771907412442E-5</v>
      </c>
      <c r="L111" s="48">
        <f ca="1">CHOOSE($C$16,Secondary!P29,Secondary!P29*$D111)</f>
        <v>2.2058932342730951E-2</v>
      </c>
      <c r="M111" s="112">
        <f ca="1">CHOOSE($C$16,Primary!G614,Primary!G614*$D111)</f>
        <v>4.7952356252564693E-9</v>
      </c>
      <c r="N111" s="112">
        <f ca="1">CHOOSE($C$16,Primary!H614,Primary!H614*$D111)</f>
        <v>1.1874213682690469E-9</v>
      </c>
      <c r="O111" s="112">
        <f ca="1">CHOOSE($C$16,Primary!I614,Primary!I614*$D111)</f>
        <v>1.3543579563794731E-9</v>
      </c>
      <c r="P111" s="112">
        <f ca="1">CHOOSE($C$16,Primary!J614,Primary!J614*$D111)</f>
        <v>1.4110863826233822E-9</v>
      </c>
      <c r="Q111" s="112">
        <f ca="1">CHOOSE($C$16,Primary!K614,Primary!K614*$D111)</f>
        <v>1.9778222313457651E-10</v>
      </c>
      <c r="R111" s="112">
        <f ca="1">CHOOSE($C$16,Primary!L614,Primary!L614*$D111)</f>
        <v>1.4428326647450963E-11</v>
      </c>
      <c r="S111" s="112">
        <f ca="1">CHOOSE($C$16,Primary!M614,Primary!M614*$D111)</f>
        <v>2.1299752923312352E-39</v>
      </c>
      <c r="T111" s="112">
        <f ca="1">CHOOSE($C$16,Primary!N614,Primary!N614*$D111)</f>
        <v>7.3717788039542556E-46</v>
      </c>
      <c r="U111" s="112">
        <f ca="1">CHOOSE($C$16,Primary!O614,Primary!O614*$D111)</f>
        <v>1.0824909826396312E-46</v>
      </c>
      <c r="V111" s="112">
        <f ca="1">CHOOSE($C$16,Primary!P614,Primary!P614*$D111)</f>
        <v>8.2535904740634607E-46</v>
      </c>
      <c r="W111" s="112">
        <f ca="1">CHOOSE($C$16,Primary!Q614,Primary!Q614*$D111)</f>
        <v>1.0547274366613076E-46</v>
      </c>
      <c r="X111" s="112">
        <f ca="1">CHOOSE($C$16,Primary!R614,Primary!R614*$D111)</f>
        <v>5.2067763011437697E-46</v>
      </c>
      <c r="Y111" s="112">
        <f ca="1">CHOOSE($C$16,Primary!S614,Primary!S614*$D111)</f>
        <v>9.8153242509111633E-48</v>
      </c>
      <c r="Z111" s="112">
        <f ca="1">CHOOSE($C$16,Primary!T614,Primary!T614*$D111)</f>
        <v>6.4060515947978915E-47</v>
      </c>
      <c r="AA111" s="112">
        <f ca="1">CHOOSE($C$16,Primary!U614,Primary!U614*$D111)</f>
        <v>4.0453949528678964E-48</v>
      </c>
      <c r="AB111" s="112">
        <f ca="1">CHOOSE($C$16,Primary!V614,Primary!V614*$D111)</f>
        <v>1.1220238219729476E-47</v>
      </c>
      <c r="AC111" s="112">
        <f ca="1">CHOOSE($C$16,Primary!W614,Primary!W614*$D111)</f>
        <v>3.1553674360018153E-48</v>
      </c>
      <c r="AD111" s="112">
        <f ca="1">CHOOSE($C$16,Primary!X614,Primary!X614*$D111)</f>
        <v>3.4047164517279167E-54</v>
      </c>
      <c r="AE111" s="112">
        <f ca="1">CHOOSE($C$16,Primary!Y614,Primary!Y614*$D111)</f>
        <v>3.1148275632247765E-55</v>
      </c>
      <c r="AF111" s="112">
        <f ca="1">CHOOSE($C$16,Primary!Z614,Primary!Z614*$D111)</f>
        <v>8.3040494743268183E-55</v>
      </c>
      <c r="AG111" s="112">
        <f ca="1">CHOOSE($C$16,Primary!AA614,Primary!AA614*$D111)</f>
        <v>5.2613491237178804E-55</v>
      </c>
      <c r="AH111" s="112">
        <f ca="1">CHOOSE($C$16,Primary!AB614,Primary!AB614*$D111)</f>
        <v>1.1880498463298039E-54</v>
      </c>
      <c r="AI111" s="112">
        <f ca="1">CHOOSE($C$16,Primary!AC614,Primary!AC614*$D111)</f>
        <v>1.4780425626496565E-54</v>
      </c>
      <c r="AJ111" s="112">
        <f ca="1">CHOOSE($C$16,Primary!AD614,Primary!AD614*$D111)</f>
        <v>2.4170716530761611E-53</v>
      </c>
      <c r="AK111" s="112">
        <f ca="1">CHOOSE($C$16,Primary!AE614,Primary!AE614*$D111)</f>
        <v>2.5662658229757095E-55</v>
      </c>
      <c r="AL111" s="112">
        <f ca="1">CHOOSE($C$16,Primary!AF614,Primary!AF614*$D111)</f>
        <v>1.163644218157965E-54</v>
      </c>
    </row>
    <row r="112" spans="4:38">
      <c r="D112" s="48">
        <f>DCC!B80</f>
        <v>0.56608000000000003</v>
      </c>
      <c r="E112" s="48">
        <f ca="1">CHOOSE($C$16,Neutron!N79,Neutron!N79*D112)</f>
        <v>6.8267313582735041E-4</v>
      </c>
      <c r="F112" s="48">
        <f ca="1">CHOOSE($C$16,Primary!E615,Primary!E615*$D112)</f>
        <v>1.23274926146232E-7</v>
      </c>
      <c r="G112" s="48">
        <f ca="1">CHOOSE($C$16,Primary!F615,Primary!F615*$D112)</f>
        <v>7.4388711338175643E-8</v>
      </c>
      <c r="H112" s="48">
        <f ca="1">CHOOSE($C$16,'mu+'!J19,'mu+'!J19*$D112)</f>
        <v>3.732559821098302E-8</v>
      </c>
      <c r="I112" s="48">
        <f ca="1">CHOOSE($C$16,'mu-'!J19,'mu-'!J19*$D112)</f>
        <v>3.7005305216730453E-8</v>
      </c>
      <c r="J112" s="48">
        <f ca="1">CHOOSE($C$16,Secondary!N30,Secondary!N30*$D112)</f>
        <v>5.2276372482702748E-4</v>
      </c>
      <c r="K112" s="48">
        <f ca="1">CHOOSE($C$16,Secondary!O30,Secondary!O30*$D112)</f>
        <v>5.4774113316475589E-5</v>
      </c>
      <c r="L112" s="48">
        <f ca="1">CHOOSE($C$16,Secondary!P30,Secondary!P30*$D112)</f>
        <v>5.5659339996926904E-2</v>
      </c>
      <c r="M112" s="112">
        <f ca="1">CHOOSE($C$16,Primary!G615,Primary!G615*$D112)</f>
        <v>4.5490432580424947E-9</v>
      </c>
      <c r="N112" s="112">
        <f ca="1">CHOOSE($C$16,Primary!H615,Primary!H615*$D112)</f>
        <v>1.0347192429163239E-9</v>
      </c>
      <c r="O112" s="112">
        <f ca="1">CHOOSE($C$16,Primary!I615,Primary!I615*$D112)</f>
        <v>8.9759429195056569E-10</v>
      </c>
      <c r="P112" s="112">
        <f ca="1">CHOOSE($C$16,Primary!J615,Primary!J615*$D112)</f>
        <v>8.5293143833826888E-10</v>
      </c>
      <c r="Q112" s="112">
        <f ca="1">CHOOSE($C$16,Primary!K615,Primary!K615*$D112)</f>
        <v>9.9700041571109205E-11</v>
      </c>
      <c r="R112" s="112">
        <f ca="1">CHOOSE($C$16,Primary!L615,Primary!L615*$D112)</f>
        <v>7.0973210452109689E-12</v>
      </c>
      <c r="S112" s="112">
        <f ca="1">CHOOSE($C$16,Primary!M615,Primary!M615*$D112)</f>
        <v>1.1424151183034517E-38</v>
      </c>
      <c r="T112" s="112">
        <f ca="1">CHOOSE($C$16,Primary!N615,Primary!N615*$D112)</f>
        <v>3.047376645717305E-45</v>
      </c>
      <c r="U112" s="112">
        <f ca="1">CHOOSE($C$16,Primary!O615,Primary!O615*$D112)</f>
        <v>4.4748462570746759E-46</v>
      </c>
      <c r="V112" s="112">
        <f ca="1">CHOOSE($C$16,Primary!P615,Primary!P615*$D112)</f>
        <v>3.4119045081362551E-45</v>
      </c>
      <c r="W112" s="112">
        <f ca="1">CHOOSE($C$16,Primary!Q615,Primary!Q615*$D112)</f>
        <v>4.3600772687466404E-46</v>
      </c>
      <c r="X112" s="112">
        <f ca="1">CHOOSE($C$16,Primary!R615,Primary!R615*$D112)</f>
        <v>2.1523998332271816E-45</v>
      </c>
      <c r="Y112" s="112">
        <f ca="1">CHOOSE($C$16,Primary!S615,Primary!S615*$D112)</f>
        <v>4.0575010383804839E-47</v>
      </c>
      <c r="Z112" s="112">
        <f ca="1">CHOOSE($C$16,Primary!T615,Primary!T615*$D112)</f>
        <v>2.6481617503064375E-46</v>
      </c>
      <c r="AA112" s="112">
        <f ca="1">CHOOSE($C$16,Primary!U615,Primary!U615*$D112)</f>
        <v>1.6723029444846504E-47</v>
      </c>
      <c r="AB112" s="112">
        <f ca="1">CHOOSE($C$16,Primary!V615,Primary!V615*$D112)</f>
        <v>4.6382707052045169E-47</v>
      </c>
      <c r="AC112" s="112">
        <f ca="1">CHOOSE($C$16,Primary!W615,Primary!W615*$D112)</f>
        <v>1.3043796228799608E-47</v>
      </c>
      <c r="AD112" s="112">
        <f ca="1">CHOOSE($C$16,Primary!X615,Primary!X615*$D112)</f>
        <v>1.244401617192745E-53</v>
      </c>
      <c r="AE112" s="112">
        <f ca="1">CHOOSE($C$16,Primary!Y615,Primary!Y615*$D112)</f>
        <v>1.1384489948562697E-54</v>
      </c>
      <c r="AF112" s="112">
        <f ca="1">CHOOSE($C$16,Primary!Z615,Primary!Z615*$D112)</f>
        <v>3.0350755918492602E-54</v>
      </c>
      <c r="AG112" s="112">
        <f ca="1">CHOOSE($C$16,Primary!AA615,Primary!AA615*$D112)</f>
        <v>1.9229886097666773E-54</v>
      </c>
      <c r="AH112" s="112">
        <f ca="1">CHOOSE($C$16,Primary!AB615,Primary!AB615*$D112)</f>
        <v>4.3422445246541691E-54</v>
      </c>
      <c r="AI112" s="112">
        <f ca="1">CHOOSE($C$16,Primary!AC615,Primary!AC615*$D112)</f>
        <v>5.4021494418564794E-54</v>
      </c>
      <c r="AJ112" s="112">
        <f ca="1">CHOOSE($C$16,Primary!AD615,Primary!AD615*$D112)</f>
        <v>8.8342402197030415E-53</v>
      </c>
      <c r="AK112" s="112">
        <f ca="1">CHOOSE($C$16,Primary!AE615,Primary!AE615*$D112)</f>
        <v>9.3795352024314658E-55</v>
      </c>
      <c r="AL112" s="112">
        <f ca="1">CHOOSE($C$16,Primary!AF615,Primary!AF615*$D112)</f>
        <v>4.2530443233889554E-54</v>
      </c>
    </row>
    <row r="113" spans="4:38">
      <c r="D113" s="48">
        <f>DCC!B81</f>
        <v>0.71264000000000005</v>
      </c>
      <c r="E113" s="48">
        <f ca="1">CHOOSE($C$16,Neutron!N80,Neutron!N80*D113)</f>
        <v>5.9643718786481855E-4</v>
      </c>
      <c r="F113" s="48">
        <f ca="1">CHOOSE($C$16,Primary!E616,Primary!E616*$D113)</f>
        <v>1.3487397963401837E-7</v>
      </c>
      <c r="G113" s="48">
        <f ca="1">CHOOSE($C$16,Primary!F616,Primary!F616*$D113)</f>
        <v>7.2700555417500168E-8</v>
      </c>
      <c r="H113" s="48">
        <f ca="1">CHOOSE($C$16,'mu+'!J20,'mu+'!J20*$D113)</f>
        <v>4.5857061525091508E-8</v>
      </c>
      <c r="I113" s="48">
        <f ca="1">CHOOSE($C$16,'mu-'!J20,'mu-'!J20*$D113)</f>
        <v>4.5481629932695944E-8</v>
      </c>
      <c r="J113" s="48">
        <f ca="1">CHOOSE($C$16,Secondary!N31,Secondary!N31*$D113)</f>
        <v>4.4821597527002714E-4</v>
      </c>
      <c r="K113" s="48">
        <f ca="1">CHOOSE($C$16,Secondary!O31,Secondary!O31*$D113)</f>
        <v>5.5930575819361554E-5</v>
      </c>
      <c r="L113" s="48">
        <f ca="1">CHOOSE($C$16,Secondary!P31,Secondary!P31*$D113)</f>
        <v>1.0718969818237408E-2</v>
      </c>
      <c r="M113" s="112">
        <f ca="1">CHOOSE($C$16,Primary!G616,Primary!G616*$D113)</f>
        <v>4.2695772898869606E-9</v>
      </c>
      <c r="N113" s="112">
        <f ca="1">CHOOSE($C$16,Primary!H616,Primary!H616*$D113)</f>
        <v>8.7630829207333801E-10</v>
      </c>
      <c r="O113" s="112">
        <f ca="1">CHOOSE($C$16,Primary!I616,Primary!I616*$D113)</f>
        <v>5.7298408094123527E-10</v>
      </c>
      <c r="P113" s="112">
        <f ca="1">CHOOSE($C$16,Primary!J616,Primary!J616*$D113)</f>
        <v>4.8697893775975103E-10</v>
      </c>
      <c r="Q113" s="112">
        <f ca="1">CHOOSE($C$16,Primary!K616,Primary!K616*$D113)</f>
        <v>4.9446997657929752E-11</v>
      </c>
      <c r="R113" s="112">
        <f ca="1">CHOOSE($C$16,Primary!L616,Primary!L616*$D113)</f>
        <v>3.4064203219835483E-12</v>
      </c>
      <c r="S113" s="112">
        <f ca="1">CHOOSE($C$16,Primary!M616,Primary!M616*$D113)</f>
        <v>9.3552676949308355E-38</v>
      </c>
      <c r="T113" s="112">
        <f ca="1">CHOOSE($C$16,Primary!N616,Primary!N616*$D113)</f>
        <v>1.783807269158064E-44</v>
      </c>
      <c r="U113" s="112">
        <f ca="1">CHOOSE($C$16,Primary!O616,Primary!O616*$D113)</f>
        <v>2.6193884197736916E-45</v>
      </c>
      <c r="V113" s="112">
        <f ca="1">CHOOSE($C$16,Primary!P616,Primary!P616*$D113)</f>
        <v>1.9971873335711118E-44</v>
      </c>
      <c r="W113" s="112">
        <f ca="1">CHOOSE($C$16,Primary!Q616,Primary!Q616*$D113)</f>
        <v>2.5522082595640096E-45</v>
      </c>
      <c r="X113" s="112">
        <f ca="1">CHOOSE($C$16,Primary!R616,Primary!R616*$D113)</f>
        <v>1.259925843756912E-44</v>
      </c>
      <c r="Y113" s="112">
        <f ca="1">CHOOSE($C$16,Primary!S616,Primary!S616*$D113)</f>
        <v>2.3750930107417397E-46</v>
      </c>
      <c r="Z113" s="112">
        <f ca="1">CHOOSE($C$16,Primary!T616,Primary!T616*$D113)</f>
        <v>1.5501245728463423E-45</v>
      </c>
      <c r="AA113" s="112">
        <f ca="1">CHOOSE($C$16,Primary!U616,Primary!U616*$D113)</f>
        <v>9.7889696922216301E-47</v>
      </c>
      <c r="AB113" s="112">
        <f ca="1">CHOOSE($C$16,Primary!V616,Primary!V616*$D113)</f>
        <v>2.71505171644478E-46</v>
      </c>
      <c r="AC113" s="112">
        <f ca="1">CHOOSE($C$16,Primary!W616,Primary!W616*$D113)</f>
        <v>7.6352996488681192E-47</v>
      </c>
      <c r="AD113" s="112">
        <f ca="1">CHOOSE($C$16,Primary!X616,Primary!X616*$D113)</f>
        <v>6.2080709506986529E-53</v>
      </c>
      <c r="AE113" s="112">
        <f ca="1">CHOOSE($C$16,Primary!Y616,Primary!Y616*$D113)</f>
        <v>5.6794936925934667E-54</v>
      </c>
      <c r="AF113" s="112">
        <f ca="1">CHOOSE($C$16,Primary!Z616,Primary!Z616*$D113)</f>
        <v>1.5141384042698959E-53</v>
      </c>
      <c r="AG113" s="112">
        <f ca="1">CHOOSE($C$16,Primary!AA616,Primary!AA616*$D113)</f>
        <v>9.5934050864508896E-54</v>
      </c>
      <c r="AH113" s="112">
        <f ca="1">CHOOSE($C$16,Primary!AB616,Primary!AB616*$D113)</f>
        <v>2.1662589812528286E-53</v>
      </c>
      <c r="AI113" s="112">
        <f ca="1">CHOOSE($C$16,Primary!AC616,Primary!AC616*$D113)</f>
        <v>2.6950246659329648E-53</v>
      </c>
      <c r="AJ113" s="112">
        <f ca="1">CHOOSE($C$16,Primary!AD616,Primary!AD616*$D113)</f>
        <v>4.4072266650265468E-52</v>
      </c>
      <c r="AK113" s="112">
        <f ca="1">CHOOSE($C$16,Primary!AE616,Primary!AE616*$D113)</f>
        <v>4.6792634581887678E-54</v>
      </c>
      <c r="AL113" s="112">
        <f ca="1">CHOOSE($C$16,Primary!AF616,Primary!AF616*$D113)</f>
        <v>2.1217592704858587E-53</v>
      </c>
    </row>
    <row r="114" spans="4:38">
      <c r="D114" s="48">
        <f>DCC!B82</f>
        <v>0.89717000000000002</v>
      </c>
      <c r="E114" s="48">
        <f ca="1">CHOOSE($C$16,Neutron!N81,Neutron!N81*D114)</f>
        <v>5.1677311129381964E-4</v>
      </c>
      <c r="F114" s="48">
        <f ca="1">CHOOSE($C$16,Primary!E617,Primary!E617*$D114)</f>
        <v>1.490370190211452E-7</v>
      </c>
      <c r="G114" s="48">
        <f ca="1">CHOOSE($C$16,Primary!F617,Primary!F617*$D114)</f>
        <v>6.9875748323255164E-8</v>
      </c>
      <c r="H114" s="48">
        <f ca="1">CHOOSE($C$16,'mu+'!J21,'mu+'!J21*$D114)</f>
        <v>5.6265245469418734E-8</v>
      </c>
      <c r="I114" s="48">
        <f ca="1">CHOOSE($C$16,'mu-'!J21,'mu-'!J21*$D114)</f>
        <v>5.5828493015286076E-8</v>
      </c>
      <c r="J114" s="48">
        <f ca="1">CHOOSE($C$16,Secondary!N32,Secondary!N32*$D114)</f>
        <v>3.8101177881310196E-4</v>
      </c>
      <c r="K114" s="48">
        <f ca="1">CHOOSE($C$16,Secondary!O32,Secondary!O32*$D114)</f>
        <v>5.5994010250667617E-5</v>
      </c>
      <c r="L114" s="48">
        <f ca="1">CHOOSE($C$16,Secondary!P32,Secondary!P32*$D114)</f>
        <v>7.6533390979402196E-3</v>
      </c>
      <c r="M114" s="112">
        <f ca="1">CHOOSE($C$16,Primary!G617,Primary!G617*$D114)</f>
        <v>3.9214482843902166E-9</v>
      </c>
      <c r="N114" s="112">
        <f ca="1">CHOOSE($C$16,Primary!H617,Primary!H617*$D114)</f>
        <v>7.0630913305270784E-10</v>
      </c>
      <c r="O114" s="112">
        <f ca="1">CHOOSE($C$16,Primary!I617,Primary!I617*$D114)</f>
        <v>3.4607727335181525E-10</v>
      </c>
      <c r="P114" s="112">
        <f ca="1">CHOOSE($C$16,Primary!J617,Primary!J617*$D114)</f>
        <v>2.5875467808024416E-10</v>
      </c>
      <c r="Q114" s="112">
        <f ca="1">CHOOSE($C$16,Primary!K617,Primary!K617*$D114)</f>
        <v>2.3722696211052615E-11</v>
      </c>
      <c r="R114" s="112">
        <f ca="1">CHOOSE($C$16,Primary!L617,Primary!L617*$D114)</f>
        <v>1.5666933802885102E-12</v>
      </c>
      <c r="S114" s="112">
        <f ca="1">CHOOSE($C$16,Primary!M617,Primary!M617*$D114)</f>
        <v>1.1127377795209506E-36</v>
      </c>
      <c r="T114" s="112">
        <f ca="1">CHOOSE($C$16,Primary!N617,Primary!N617*$D114)</f>
        <v>1.3641290778324049E-43</v>
      </c>
      <c r="U114" s="112">
        <f ca="1">CHOOSE($C$16,Primary!O617,Primary!O617*$D114)</f>
        <v>2.0031221236353259E-44</v>
      </c>
      <c r="V114" s="112">
        <f ca="1">CHOOSE($C$16,Primary!P617,Primary!P617*$D114)</f>
        <v>1.5273076162614275E-43</v>
      </c>
      <c r="W114" s="112">
        <f ca="1">CHOOSE($C$16,Primary!Q617,Primary!Q617*$D114)</f>
        <v>1.9517483007697761E-44</v>
      </c>
      <c r="X114" s="112">
        <f ca="1">CHOOSE($C$16,Primary!R617,Primary!R617*$D114)</f>
        <v>9.6350245089533679E-44</v>
      </c>
      <c r="Y114" s="112">
        <f ca="1">CHOOSE($C$16,Primary!S617,Primary!S617*$D114)</f>
        <v>1.8163033954733006E-45</v>
      </c>
      <c r="Z114" s="112">
        <f ca="1">CHOOSE($C$16,Primary!T617,Primary!T617*$D114)</f>
        <v>1.1854261764525902E-44</v>
      </c>
      <c r="AA114" s="112">
        <f ca="1">CHOOSE($C$16,Primary!U617,Primary!U617*$D114)</f>
        <v>7.4859137113354998E-46</v>
      </c>
      <c r="AB114" s="112">
        <f ca="1">CHOOSE($C$16,Primary!V617,Primary!V617*$D114)</f>
        <v>2.0762799999885292E-45</v>
      </c>
      <c r="AC114" s="112">
        <f ca="1">CHOOSE($C$16,Primary!W617,Primary!W617*$D114)</f>
        <v>5.8389395944193424E-46</v>
      </c>
      <c r="AD114" s="112">
        <f ca="1">CHOOSE($C$16,Primary!X617,Primary!X617*$D114)</f>
        <v>3.8604884753079863E-52</v>
      </c>
      <c r="AE114" s="112">
        <f ca="1">CHOOSE($C$16,Primary!Y617,Primary!Y617*$D114)</f>
        <v>3.5317921174805721E-53</v>
      </c>
      <c r="AF114" s="112">
        <f ca="1">CHOOSE($C$16,Primary!Z617,Primary!Z617*$D114)</f>
        <v>9.4156674321344949E-53</v>
      </c>
      <c r="AG114" s="112">
        <f ca="1">CHOOSE($C$16,Primary!AA617,Primary!AA617*$D114)</f>
        <v>5.9656576841814347E-53</v>
      </c>
      <c r="AH114" s="112">
        <f ca="1">CHOOSE($C$16,Primary!AB617,Primary!AB617*$D114)</f>
        <v>1.3470879732657885E-52</v>
      </c>
      <c r="AI114" s="112">
        <f ca="1">CHOOSE($C$16,Primary!AC617,Primary!AC617*$D114)</f>
        <v>1.6759011156815492E-52</v>
      </c>
      <c r="AJ114" s="112">
        <f ca="1">CHOOSE($C$16,Primary!AD617,Primary!AD617*$D114)</f>
        <v>2.7406342028329853E-51</v>
      </c>
      <c r="AK114" s="112">
        <f ca="1">CHOOSE($C$16,Primary!AE617,Primary!AE617*$D114)</f>
        <v>2.9098002827491607E-53</v>
      </c>
      <c r="AL114" s="112">
        <f ca="1">CHOOSE($C$16,Primary!AF617,Primary!AF617*$D114)</f>
        <v>1.3194162124197033E-52</v>
      </c>
    </row>
    <row r="115" spans="4:38">
      <c r="D115" s="48">
        <f>DCC!B83</f>
        <v>1.1294</v>
      </c>
      <c r="E115" s="48">
        <f ca="1">CHOOSE($C$16,Neutron!N82,Neutron!N82*D115)</f>
        <v>4.4201086382222567E-4</v>
      </c>
      <c r="F115" s="48">
        <f ca="1">CHOOSE($C$16,Primary!E618,Primary!E618*$D115)</f>
        <v>1.6592947713668786E-7</v>
      </c>
      <c r="G115" s="48">
        <f ca="1">CHOOSE($C$16,Primary!F618,Primary!F618*$D115)</f>
        <v>6.5451899057179277E-8</v>
      </c>
      <c r="H115" s="48">
        <f ca="1">CHOOSE($C$16,'mu+'!J22,'mu+'!J22*$D115)</f>
        <v>6.89183068872714E-8</v>
      </c>
      <c r="I115" s="48">
        <f ca="1">CHOOSE($C$16,'mu-'!J22,'mu-'!J22*$D115)</f>
        <v>6.8415107160702729E-8</v>
      </c>
      <c r="J115" s="48">
        <f ca="1">CHOOSE($C$16,Secondary!N33,Secondary!N33*$D115)</f>
        <v>3.2128539449220836E-4</v>
      </c>
      <c r="K115" s="48">
        <f ca="1">CHOOSE($C$16,Secondary!O33,Secondary!O33*$D115)</f>
        <v>5.5018598770518574E-5</v>
      </c>
      <c r="L115" s="48">
        <f ca="1">CHOOSE($C$16,Secondary!P33,Secondary!P33*$D115)</f>
        <v>5.5534352371130937E-3</v>
      </c>
      <c r="M115" s="112">
        <f ca="1">CHOOSE($C$16,Primary!G618,Primary!G618*$D115)</f>
        <v>3.4546905735464596E-9</v>
      </c>
      <c r="N115" s="112">
        <f ca="1">CHOOSE($C$16,Primary!H618,Primary!H618*$D115)</f>
        <v>5.2628646501602437E-10</v>
      </c>
      <c r="O115" s="112">
        <f ca="1">CHOOSE($C$16,Primary!I618,Primary!I618*$D115)</f>
        <v>1.93548974178716E-10</v>
      </c>
      <c r="P115" s="112">
        <f ca="1">CHOOSE($C$16,Primary!J618,Primary!J618*$D115)</f>
        <v>1.263452266576468E-10</v>
      </c>
      <c r="Q115" s="112">
        <f ca="1">CHOOSE($C$16,Primary!K618,Primary!K618*$D115)</f>
        <v>1.0609827169859658E-11</v>
      </c>
      <c r="R115" s="112">
        <f ca="1">CHOOSE($C$16,Primary!L618,Primary!L618*$D115)</f>
        <v>6.7274265189750702E-13</v>
      </c>
      <c r="S115" s="112">
        <f ca="1">CHOOSE($C$16,Primary!M618,Primary!M618*$D115)</f>
        <v>5.2210707147068677E-36</v>
      </c>
      <c r="T115" s="112">
        <f ca="1">CHOOSE($C$16,Primary!N618,Primary!N618*$D115)</f>
        <v>5.1093581441259601E-43</v>
      </c>
      <c r="U115" s="112">
        <f ca="1">CHOOSE($C$16,Primary!O618,Primary!O618*$D115)</f>
        <v>7.5027122622533786E-44</v>
      </c>
      <c r="V115" s="112">
        <f ca="1">CHOOSE($C$16,Primary!P618,Primary!P618*$D115)</f>
        <v>5.7205478183676187E-43</v>
      </c>
      <c r="W115" s="112">
        <f ca="1">CHOOSE($C$16,Primary!Q618,Primary!Q618*$D115)</f>
        <v>7.3102948624377749E-44</v>
      </c>
      <c r="X115" s="112">
        <f ca="1">CHOOSE($C$16,Primary!R618,Primary!R618*$D115)</f>
        <v>3.6088105511614306E-43</v>
      </c>
      <c r="Y115" s="112">
        <f ca="1">CHOOSE($C$16,Primary!S618,Primary!S618*$D115)</f>
        <v>6.8029859117424535E-45</v>
      </c>
      <c r="Z115" s="112">
        <f ca="1">CHOOSE($C$16,Primary!T618,Primary!T618*$D115)</f>
        <v>4.4400295946291726E-44</v>
      </c>
      <c r="AA115" s="112">
        <f ca="1">CHOOSE($C$16,Primary!U618,Primary!U618*$D115)</f>
        <v>2.8038583453907635E-45</v>
      </c>
      <c r="AB115" s="112">
        <f ca="1">CHOOSE($C$16,Primary!V618,Primary!V618*$D115)</f>
        <v>7.7767322907028891E-45</v>
      </c>
      <c r="AC115" s="112">
        <f ca="1">CHOOSE($C$16,Primary!W618,Primary!W618*$D115)</f>
        <v>2.1869825339067934E-45</v>
      </c>
      <c r="AD115" s="112">
        <f ca="1">CHOOSE($C$16,Primary!X618,Primary!X618*$D115)</f>
        <v>1.2996601025153448E-51</v>
      </c>
      <c r="AE115" s="112">
        <f ca="1">CHOOSE($C$16,Primary!Y618,Primary!Y618*$D115)</f>
        <v>1.189001937825347E-52</v>
      </c>
      <c r="AF115" s="112">
        <f ca="1">CHOOSE($C$16,Primary!Z618,Primary!Z618*$D115)</f>
        <v>3.1698489708799918E-52</v>
      </c>
      <c r="AG115" s="112">
        <f ca="1">CHOOSE($C$16,Primary!AA618,Primary!AA618*$D115)</f>
        <v>2.0083796071130432E-52</v>
      </c>
      <c r="AH115" s="112">
        <f ca="1">CHOOSE($C$16,Primary!AB618,Primary!AB618*$D115)</f>
        <v>4.5350646008730592E-52</v>
      </c>
      <c r="AI115" s="112">
        <f ca="1">CHOOSE($C$16,Primary!AC618,Primary!AC618*$D115)</f>
        <v>5.642037764440413E-52</v>
      </c>
      <c r="AJ115" s="112">
        <f ca="1">CHOOSE($C$16,Primary!AD618,Primary!AD618*$D115)</f>
        <v>9.2265369061703616E-51</v>
      </c>
      <c r="AK115" s="112">
        <f ca="1">CHOOSE($C$16,Primary!AE618,Primary!AE618*$D115)</f>
        <v>9.7960462785081175E-53</v>
      </c>
      <c r="AL115" s="112">
        <f ca="1">CHOOSE($C$16,Primary!AF618,Primary!AF618*$D115)</f>
        <v>4.4419073227114916E-52</v>
      </c>
    </row>
    <row r="116" spans="4:38">
      <c r="D116" s="48">
        <f>DCC!B84</f>
        <v>1.4218999999999999</v>
      </c>
      <c r="E116" s="48">
        <f ca="1">CHOOSE($C$16,Neutron!N83,Neutron!N83*D116)</f>
        <v>3.7119769511882923E-4</v>
      </c>
      <c r="F116" s="48">
        <f ca="1">CHOOSE($C$16,Primary!E619,Primary!E619*$D116)</f>
        <v>1.8568697459417805E-7</v>
      </c>
      <c r="G116" s="48">
        <f ca="1">CHOOSE($C$16,Primary!F619,Primary!F619*$D116)</f>
        <v>5.9064343698984775E-8</v>
      </c>
      <c r="H116" s="48">
        <f ca="1">CHOOSE($C$16,'mu+'!J23,'mu+'!J23*$D116)</f>
        <v>8.4255011883978297E-8</v>
      </c>
      <c r="I116" s="48">
        <f ca="1">CHOOSE($C$16,'mu-'!J23,'mu-'!J23*$D116)</f>
        <v>8.3682367322041691E-8</v>
      </c>
      <c r="J116" s="48">
        <f ca="1">CHOOSE($C$16,Secondary!N34,Secondary!N34*$D116)</f>
        <v>2.6884657492272222E-4</v>
      </c>
      <c r="K116" s="48">
        <f ca="1">CHOOSE($C$16,Secondary!O34,Secondary!O34*$D116)</f>
        <v>5.3138928451373589E-5</v>
      </c>
      <c r="L116" s="48">
        <f ca="1">CHOOSE($C$16,Secondary!P34,Secondary!P34*$D116)</f>
        <v>4.0914448954116975E-3</v>
      </c>
      <c r="M116" s="112">
        <f ca="1">CHOOSE($C$16,Primary!G619,Primary!G619*$D116)</f>
        <v>2.827499102201617E-9</v>
      </c>
      <c r="N116" s="112">
        <f ca="1">CHOOSE($C$16,Primary!H619,Primary!H619*$D116)</f>
        <v>3.5199062997777211E-10</v>
      </c>
      <c r="O116" s="112">
        <f ca="1">CHOOSE($C$16,Primary!I619,Primary!I619*$D116)</f>
        <v>9.838600369738678E-11</v>
      </c>
      <c r="P116" s="112">
        <f ca="1">CHOOSE($C$16,Primary!J619,Primary!J619*$D116)</f>
        <v>5.6421995046269846E-11</v>
      </c>
      <c r="Q116" s="112">
        <f ca="1">CHOOSE($C$16,Primary!K619,Primary!K619*$D116)</f>
        <v>4.1499019669214244E-12</v>
      </c>
      <c r="R116" s="112">
        <f ca="1">CHOOSE($C$16,Primary!L619,Primary!L619*$D116)</f>
        <v>2.6176423826657894E-13</v>
      </c>
      <c r="S116" s="112">
        <f ca="1">CHOOSE($C$16,Primary!M619,Primary!M619*$D116)</f>
        <v>6.0121073327036906E-36</v>
      </c>
      <c r="T116" s="112">
        <f ca="1">CHOOSE($C$16,Primary!N619,Primary!N619*$D116)</f>
        <v>6.1234712735306657E-43</v>
      </c>
      <c r="U116" s="112">
        <f ca="1">CHOOSE($C$16,Primary!O619,Primary!O619*$D116)</f>
        <v>8.9918615192755148E-44</v>
      </c>
      <c r="V116" s="112">
        <f ca="1">CHOOSE($C$16,Primary!P619,Primary!P619*$D116)</f>
        <v>6.8559752348473696E-43</v>
      </c>
      <c r="W116" s="112">
        <f ca="1">CHOOSE($C$16,Primary!Q619,Primary!Q619*$D116)</f>
        <v>8.7612584510153777E-44</v>
      </c>
      <c r="X116" s="112">
        <f ca="1">CHOOSE($C$16,Primary!R619,Primary!R619*$D116)</f>
        <v>4.3250974964482096E-43</v>
      </c>
      <c r="Y116" s="112">
        <f ca="1">CHOOSE($C$16,Primary!S619,Primary!S619*$D116)</f>
        <v>8.153259864835077E-45</v>
      </c>
      <c r="Z116" s="112">
        <f ca="1">CHOOSE($C$16,Primary!T619,Primary!T619*$D116)</f>
        <v>5.3213006652704565E-44</v>
      </c>
      <c r="AA116" s="112">
        <f ca="1">CHOOSE($C$16,Primary!U619,Primary!U619*$D116)</f>
        <v>3.3603760160099939E-45</v>
      </c>
      <c r="AB116" s="112">
        <f ca="1">CHOOSE($C$16,Primary!V619,Primary!V619*$D116)</f>
        <v>9.3202792948875895E-45</v>
      </c>
      <c r="AC116" s="112">
        <f ca="1">CHOOSE($C$16,Primary!W619,Primary!W619*$D116)</f>
        <v>2.6210615727037956E-45</v>
      </c>
      <c r="AD116" s="112">
        <f ca="1">CHOOSE($C$16,Primary!X619,Primary!X619*$D116)</f>
        <v>1.5909111876535957E-51</v>
      </c>
      <c r="AE116" s="112">
        <f ca="1">CHOOSE($C$16,Primary!Y619,Primary!Y619*$D116)</f>
        <v>1.4554543519044611E-52</v>
      </c>
      <c r="AF116" s="112">
        <f ca="1">CHOOSE($C$16,Primary!Z619,Primary!Z619*$D116)</f>
        <v>3.8802046830527503E-52</v>
      </c>
      <c r="AG116" s="112">
        <f ca="1">CHOOSE($C$16,Primary!AA619,Primary!AA619*$D116)</f>
        <v>2.4584528578533274E-52</v>
      </c>
      <c r="AH116" s="112">
        <f ca="1">CHOOSE($C$16,Primary!AB619,Primary!AB619*$D116)</f>
        <v>5.5513628806687781E-52</v>
      </c>
      <c r="AI116" s="112">
        <f ca="1">CHOOSE($C$16,Primary!AC619,Primary!AC619*$D116)</f>
        <v>6.906407956082259E-52</v>
      </c>
      <c r="AJ116" s="112">
        <f ca="1">CHOOSE($C$16,Primary!AD619,Primary!AD619*$D116)</f>
        <v>1.1294188379491727E-50</v>
      </c>
      <c r="AK116" s="112">
        <f ca="1">CHOOSE($C$16,Primary!AE619,Primary!AE619*$D116)</f>
        <v>1.1991323727852289E-52</v>
      </c>
      <c r="AL116" s="112">
        <f ca="1">CHOOSE($C$16,Primary!AF619,Primary!AF619*$D116)</f>
        <v>5.4373317418759492E-52</v>
      </c>
    </row>
    <row r="117" spans="4:38">
      <c r="D117" s="48">
        <f>DCC!B85</f>
        <v>1.7901</v>
      </c>
      <c r="E117" s="48">
        <f ca="1">CHOOSE($C$16,Neutron!N84,Neutron!N84*D117)</f>
        <v>3.0432150359256297E-4</v>
      </c>
      <c r="F117" s="48">
        <f ca="1">CHOOSE($C$16,Primary!E620,Primary!E620*$D117)</f>
        <v>2.0834591155055334E-7</v>
      </c>
      <c r="G117" s="48">
        <f ca="1">CHOOSE($C$16,Primary!F620,Primary!F620*$D117)</f>
        <v>5.0726128626135557E-8</v>
      </c>
      <c r="H117" s="48">
        <f ca="1">CHOOSE($C$16,'mu+'!J24,'mu+'!J24*$D117)</f>
        <v>1.0274821398448205E-7</v>
      </c>
      <c r="I117" s="48">
        <f ca="1">CHOOSE($C$16,'mu-'!J24,'mu-'!J24*$D117)</f>
        <v>1.0210704827525777E-7</v>
      </c>
      <c r="J117" s="48">
        <f ca="1">CHOOSE($C$16,Secondary!N35,Secondary!N35*$D117)</f>
        <v>2.2338079227140941E-4</v>
      </c>
      <c r="K117" s="48">
        <f ca="1">CHOOSE($C$16,Secondary!O35,Secondary!O35*$D117)</f>
        <v>5.0540155117292912E-5</v>
      </c>
      <c r="L117" s="48">
        <f ca="1">CHOOSE($C$16,Secondary!P35,Secondary!P35*$D117)</f>
        <v>3.0573576291260951E-3</v>
      </c>
      <c r="M117" s="112">
        <f ca="1">CHOOSE($C$16,Primary!G620,Primary!G620*$D117)</f>
        <v>2.0699285571939936E-9</v>
      </c>
      <c r="N117" s="112">
        <f ca="1">CHOOSE($C$16,Primary!H620,Primary!H620*$D117)</f>
        <v>2.0857787788475823E-10</v>
      </c>
      <c r="O117" s="112">
        <f ca="1">CHOOSE($C$16,Primary!I620,Primary!I620*$D117)</f>
        <v>4.528448490313533E-11</v>
      </c>
      <c r="P117" s="112">
        <f ca="1">CHOOSE($C$16,Primary!J620,Primary!J620*$D117)</f>
        <v>2.3240898661625754E-11</v>
      </c>
      <c r="Q117" s="112">
        <f ca="1">CHOOSE($C$16,Primary!K620,Primary!K620*$D117)</f>
        <v>1.333813324836938E-12</v>
      </c>
      <c r="R117" s="112">
        <f ca="1">CHOOSE($C$16,Primary!L620,Primary!L620*$D117)</f>
        <v>9.0713586105972441E-14</v>
      </c>
      <c r="S117" s="112">
        <f ca="1">CHOOSE($C$16,Primary!M620,Primary!M620*$D117)</f>
        <v>6.0255900359889329E-36</v>
      </c>
      <c r="T117" s="112">
        <f ca="1">CHOOSE($C$16,Primary!N620,Primary!N620*$D117)</f>
        <v>6.1583185817621238E-43</v>
      </c>
      <c r="U117" s="112">
        <f ca="1">CHOOSE($C$16,Primary!O620,Primary!O620*$D117)</f>
        <v>9.0430316689339843E-44</v>
      </c>
      <c r="V117" s="112">
        <f ca="1">CHOOSE($C$16,Primary!P620,Primary!P620*$D117)</f>
        <v>6.8949966779444961E-43</v>
      </c>
      <c r="W117" s="112">
        <f ca="1">CHOOSE($C$16,Primary!Q620,Primary!Q620*$D117)</f>
        <v>8.8111234173561006E-44</v>
      </c>
      <c r="X117" s="112">
        <f ca="1">CHOOSE($C$16,Primary!R620,Primary!R620*$D117)</f>
        <v>4.3497167027104219E-43</v>
      </c>
      <c r="Y117" s="112">
        <f ca="1">CHOOSE($C$16,Primary!S620,Primary!S620*$D117)</f>
        <v>8.1996671417206225E-45</v>
      </c>
      <c r="Z117" s="112">
        <f ca="1">CHOOSE($C$16,Primary!T620,Primary!T620*$D117)</f>
        <v>5.3515922237028589E-44</v>
      </c>
      <c r="AA117" s="112">
        <f ca="1">CHOOSE($C$16,Primary!U620,Primary!U620*$D117)</f>
        <v>3.3795037590984549E-45</v>
      </c>
      <c r="AB117" s="112">
        <f ca="1">CHOOSE($C$16,Primary!V620,Primary!V620*$D117)</f>
        <v>9.3733308551390936E-45</v>
      </c>
      <c r="AC117" s="112">
        <f ca="1">CHOOSE($C$16,Primary!W620,Primary!W620*$D117)</f>
        <v>2.6359818041189249E-45</v>
      </c>
      <c r="AD117" s="112">
        <f ca="1">CHOOSE($C$16,Primary!X620,Primary!X620*$D117)</f>
        <v>1.6048923535234888E-51</v>
      </c>
      <c r="AE117" s="112">
        <f ca="1">CHOOSE($C$16,Primary!Y620,Primary!Y620*$D117)</f>
        <v>1.4682445820194585E-52</v>
      </c>
      <c r="AF117" s="112">
        <f ca="1">CHOOSE($C$16,Primary!Z620,Primary!Z620*$D117)</f>
        <v>3.9143035503793465E-52</v>
      </c>
      <c r="AG117" s="112">
        <f ca="1">CHOOSE($C$16,Primary!AA620,Primary!AA620*$D117)</f>
        <v>2.480057628284561E-52</v>
      </c>
      <c r="AH117" s="112">
        <f ca="1">CHOOSE($C$16,Primary!AB620,Primary!AB620*$D117)</f>
        <v>5.6001489333136675E-52</v>
      </c>
      <c r="AI117" s="112">
        <f ca="1">CHOOSE($C$16,Primary!AC620,Primary!AC620*$D117)</f>
        <v>6.9671043332483754E-52</v>
      </c>
      <c r="AJ117" s="112">
        <f ca="1">CHOOSE($C$16,Primary!AD620,Primary!AD620*$D117)</f>
        <v>1.1393448520501271E-50</v>
      </c>
      <c r="AK117" s="112">
        <f ca="1">CHOOSE($C$16,Primary!AE620,Primary!AE620*$D117)</f>
        <v>1.2096710561381711E-52</v>
      </c>
      <c r="AL117" s="112">
        <f ca="1">CHOOSE($C$16,Primary!AF620,Primary!AF620*$D117)</f>
        <v>5.4851188332223336E-52</v>
      </c>
    </row>
    <row r="118" spans="4:38">
      <c r="D118" s="48">
        <f>DCC!B86</f>
        <v>2.2536</v>
      </c>
      <c r="E118" s="48">
        <f ca="1">CHOOSE($C$16,Neutron!N85,Neutron!N85*D118)</f>
        <v>2.4211277032836823E-4</v>
      </c>
      <c r="F118" s="48">
        <f ca="1">CHOOSE($C$16,Primary!E621,Primary!E621*$D118)</f>
        <v>2.3385562923659653E-7</v>
      </c>
      <c r="G118" s="48">
        <f ca="1">CHOOSE($C$16,Primary!F621,Primary!F621*$D118)</f>
        <v>4.1052857816757053E-8</v>
      </c>
      <c r="H118" s="48">
        <f ca="1">CHOOSE($C$16,'mu+'!J25,'mu+'!J25*$D118)</f>
        <v>1.2492354995318856E-7</v>
      </c>
      <c r="I118" s="48">
        <f ca="1">CHOOSE($C$16,'mu-'!J25,'mu-'!J25*$D118)</f>
        <v>1.2422101781760686E-7</v>
      </c>
      <c r="J118" s="48">
        <f ca="1">CHOOSE($C$16,Secondary!N36,Secondary!N36*$D118)</f>
        <v>1.843822337464914E-4</v>
      </c>
      <c r="K118" s="48">
        <f ca="1">CHOOSE($C$16,Secondary!O36,Secondary!O36*$D118)</f>
        <v>4.7421198704914934E-5</v>
      </c>
      <c r="L118" s="48">
        <f ca="1">CHOOSE($C$16,Secondary!P36,Secondary!P36*$D118)</f>
        <v>2.3132843827840589E-3</v>
      </c>
      <c r="M118" s="112">
        <f ca="1">CHOOSE($C$16,Primary!G621,Primary!G621*$D118)</f>
        <v>1.3223353055818009E-9</v>
      </c>
      <c r="N118" s="112">
        <f ca="1">CHOOSE($C$16,Primary!H621,Primary!H621*$D118)</f>
        <v>1.1086848254623517E-10</v>
      </c>
      <c r="O118" s="112">
        <f ca="1">CHOOSE($C$16,Primary!I621,Primary!I621*$D118)</f>
        <v>1.9116987260833525E-11</v>
      </c>
      <c r="P118" s="112">
        <f ca="1">CHOOSE($C$16,Primary!J621,Primary!J621*$D118)</f>
        <v>8.9806293696163934E-12</v>
      </c>
      <c r="Q118" s="112">
        <f ca="1">CHOOSE($C$16,Primary!K621,Primary!K621*$D118)</f>
        <v>3.5044768231934603E-13</v>
      </c>
      <c r="R118" s="112">
        <f ca="1">CHOOSE($C$16,Primary!L621,Primary!L621*$D118)</f>
        <v>2.816196942673505E-14</v>
      </c>
      <c r="S118" s="112">
        <f ca="1">CHOOSE($C$16,Primary!M621,Primary!M621*$D118)</f>
        <v>6.0256102612713988E-36</v>
      </c>
      <c r="T118" s="112">
        <f ca="1">CHOOSE($C$16,Primary!N621,Primary!N621*$D118)</f>
        <v>6.1586714521456406E-43</v>
      </c>
      <c r="U118" s="112">
        <f ca="1">CHOOSE($C$16,Primary!O621,Primary!O621*$D118)</f>
        <v>9.0435491690596354E-44</v>
      </c>
      <c r="V118" s="112">
        <f ca="1">CHOOSE($C$16,Primary!P621,Primary!P621*$D118)</f>
        <v>6.8953988327081347E-43</v>
      </c>
      <c r="W118" s="112">
        <f ca="1">CHOOSE($C$16,Primary!Q621,Primary!Q621*$D118)</f>
        <v>8.8116366016766739E-44</v>
      </c>
      <c r="X118" s="112">
        <f ca="1">CHOOSE($C$16,Primary!R621,Primary!R621*$D118)</f>
        <v>4.3499735465690455E-43</v>
      </c>
      <c r="Y118" s="112">
        <f ca="1">CHOOSE($C$16,Primary!S621,Primary!S621*$D118)</f>
        <v>8.2001481786265018E-45</v>
      </c>
      <c r="Z118" s="112">
        <f ca="1">CHOOSE($C$16,Primary!T621,Primary!T621*$D118)</f>
        <v>5.3519104810047191E-44</v>
      </c>
      <c r="AA118" s="112">
        <f ca="1">CHOOSE($C$16,Primary!U621,Primary!U621*$D118)</f>
        <v>3.379703186367068E-45</v>
      </c>
      <c r="AB118" s="112">
        <f ca="1">CHOOSE($C$16,Primary!V621,Primary!V621*$D118)</f>
        <v>9.3738829650883027E-45</v>
      </c>
      <c r="AC118" s="112">
        <f ca="1">CHOOSE($C$16,Primary!W621,Primary!W621*$D118)</f>
        <v>2.6361383278733833E-45</v>
      </c>
      <c r="AD118" s="112">
        <f ca="1">CHOOSE($C$16,Primary!X621,Primary!X621*$D118)</f>
        <v>1.6051186895755103E-51</v>
      </c>
      <c r="AE118" s="112">
        <f ca="1">CHOOSE($C$16,Primary!Y621,Primary!Y621*$D118)</f>
        <v>1.4684509911265594E-52</v>
      </c>
      <c r="AF118" s="112">
        <f ca="1">CHOOSE($C$16,Primary!Z621,Primary!Z621*$D118)</f>
        <v>3.9148543803994168E-52</v>
      </c>
      <c r="AG118" s="112">
        <f ca="1">CHOOSE($C$16,Primary!AA621,Primary!AA621*$D118)</f>
        <v>2.480406781498467E-52</v>
      </c>
      <c r="AH118" s="112">
        <f ca="1">CHOOSE($C$16,Primary!AB621,Primary!AB621*$D118)</f>
        <v>5.6009385191437217E-52</v>
      </c>
      <c r="AI118" s="112">
        <f ca="1">CHOOSE($C$16,Primary!AC621,Primary!AC621*$D118)</f>
        <v>6.9680891987685255E-52</v>
      </c>
      <c r="AJ118" s="112">
        <f ca="1">CHOOSE($C$16,Primary!AD621,Primary!AD621*$D118)</f>
        <v>1.1395061772817116E-50</v>
      </c>
      <c r="AK118" s="112">
        <f ca="1">CHOOSE($C$16,Primary!AE621,Primary!AE621*$D118)</f>
        <v>1.2098423198658158E-52</v>
      </c>
      <c r="AL118" s="112">
        <f ca="1">CHOOSE($C$16,Primary!AF621,Primary!AF621*$D118)</f>
        <v>5.4858961767484577E-52</v>
      </c>
    </row>
    <row r="119" spans="4:38">
      <c r="D119" s="48">
        <f>DCC!B87</f>
        <v>2.8371</v>
      </c>
      <c r="E119" s="48">
        <f ca="1">CHOOSE($C$16,Neutron!N86,Neutron!N86*D119)</f>
        <v>1.8591481199689778E-4</v>
      </c>
      <c r="F119" s="48">
        <f ca="1">CHOOSE($C$16,Primary!E622,Primary!E622*$D119)</f>
        <v>2.6204942731162631E-7</v>
      </c>
      <c r="G119" s="48">
        <f ca="1">CHOOSE($C$16,Primary!F622,Primary!F622*$D119)</f>
        <v>3.1185004359811303E-8</v>
      </c>
      <c r="H119" s="48">
        <f ca="1">CHOOSE($C$16,'mu+'!J26,'mu+'!J26*$D119)</f>
        <v>1.5133752126512275E-7</v>
      </c>
      <c r="I119" s="48">
        <f ca="1">CHOOSE($C$16,'mu-'!J26,'mu-'!J26*$D119)</f>
        <v>1.5059003710268607E-7</v>
      </c>
      <c r="J119" s="48">
        <f ca="1">CHOOSE($C$16,Secondary!N37,Secondary!N37*$D119)</f>
        <v>1.5125017132958988E-4</v>
      </c>
      <c r="K119" s="48">
        <f ca="1">CHOOSE($C$16,Secondary!O37,Secondary!O37*$D119)</f>
        <v>4.3967688840033788E-5</v>
      </c>
      <c r="L119" s="48">
        <f ca="1">CHOOSE($C$16,Secondary!P37,Secondary!P37*$D119)</f>
        <v>1.7685761517594065E-3</v>
      </c>
      <c r="M119" s="112">
        <f ca="1">CHOOSE($C$16,Primary!G622,Primary!G622*$D119)</f>
        <v>7.4263868619579366E-10</v>
      </c>
      <c r="N119" s="112">
        <f ca="1">CHOOSE($C$16,Primary!H622,Primary!H622*$D119)</f>
        <v>5.4416831746951012E-11</v>
      </c>
      <c r="O119" s="112">
        <f ca="1">CHOOSE($C$16,Primary!I622,Primary!I622*$D119)</f>
        <v>7.5699025661919601E-12</v>
      </c>
      <c r="P119" s="112">
        <f ca="1">CHOOSE($C$16,Primary!J622,Primary!J622*$D119)</f>
        <v>3.3172342669702864E-12</v>
      </c>
      <c r="Q119" s="112">
        <f ca="1">CHOOSE($C$16,Primary!K622,Primary!K622*$D119)</f>
        <v>7.9797155038579349E-14</v>
      </c>
      <c r="R119" s="112">
        <f ca="1">CHOOSE($C$16,Primary!L622,Primary!L622*$D119)</f>
        <v>8.0322853468905693E-15</v>
      </c>
      <c r="S119" s="112">
        <f ca="1">CHOOSE($C$16,Primary!M622,Primary!M622*$D119)</f>
        <v>6.0255517851711089E-36</v>
      </c>
      <c r="T119" s="112">
        <f ca="1">CHOOSE($C$16,Primary!N622,Primary!N622*$D119)</f>
        <v>6.1586228670575942E-43</v>
      </c>
      <c r="U119" s="112">
        <f ca="1">CHOOSE($C$16,Primary!O622,Primary!O622*$D119)</f>
        <v>9.0434769899313252E-44</v>
      </c>
      <c r="V119" s="112">
        <f ca="1">CHOOSE($C$16,Primary!P622,Primary!P622*$D119)</f>
        <v>6.8953533396001394E-43</v>
      </c>
      <c r="W119" s="112">
        <f ca="1">CHOOSE($C$16,Primary!Q622,Primary!Q622*$D119)</f>
        <v>8.8115775474173255E-44</v>
      </c>
      <c r="X119" s="112">
        <f ca="1">CHOOSE($C$16,Primary!R622,Primary!R622*$D119)</f>
        <v>4.3499488051809086E-43</v>
      </c>
      <c r="Y119" s="112">
        <f ca="1">CHOOSE($C$16,Primary!S622,Primary!S622*$D119)</f>
        <v>8.2000975851348009E-45</v>
      </c>
      <c r="Z119" s="112">
        <f ca="1">CHOOSE($C$16,Primary!T622,Primary!T622*$D119)</f>
        <v>5.351882878783113E-44</v>
      </c>
      <c r="AA119" s="112">
        <f ca="1">CHOOSE($C$16,Primary!U622,Primary!U622*$D119)</f>
        <v>3.3796838036396155E-45</v>
      </c>
      <c r="AB119" s="112">
        <f ca="1">CHOOSE($C$16,Primary!V622,Primary!V622*$D119)</f>
        <v>9.3738279240440584E-45</v>
      </c>
      <c r="AC119" s="112">
        <f ca="1">CHOOSE($C$16,Primary!W622,Primary!W622*$D119)</f>
        <v>2.6361244335634706E-45</v>
      </c>
      <c r="AD119" s="112">
        <f ca="1">CHOOSE($C$16,Primary!X622,Primary!X622*$D119)</f>
        <v>1.605112350499077E-51</v>
      </c>
      <c r="AE119" s="112">
        <f ca="1">CHOOSE($C$16,Primary!Y622,Primary!Y622*$D119)</f>
        <v>1.4684443663693489E-52</v>
      </c>
      <c r="AF119" s="112">
        <f ca="1">CHOOSE($C$16,Primary!Z622,Primary!Z622*$D119)</f>
        <v>3.9148374094254268E-52</v>
      </c>
      <c r="AG119" s="112">
        <f ca="1">CHOOSE($C$16,Primary!AA622,Primary!AA622*$D119)</f>
        <v>2.480396222325576E-52</v>
      </c>
      <c r="AH119" s="112">
        <f ca="1">CHOOSE($C$16,Primary!AB622,Primary!AB622*$D119)</f>
        <v>5.600916152066494E-52</v>
      </c>
      <c r="AI119" s="112">
        <f ca="1">CHOOSE($C$16,Primary!AC622,Primary!AC622*$D119)</f>
        <v>6.9680645791494263E-52</v>
      </c>
      <c r="AJ119" s="112">
        <f ca="1">CHOOSE($C$16,Primary!AD622,Primary!AD622*$D119)</f>
        <v>1.1395024887617051E-50</v>
      </c>
      <c r="AK119" s="112">
        <f ca="1">CHOOSE($C$16,Primary!AE622,Primary!AE622*$D119)</f>
        <v>1.2098383793445232E-52</v>
      </c>
      <c r="AL119" s="112">
        <f ca="1">CHOOSE($C$16,Primary!AF622,Primary!AF622*$D119)</f>
        <v>5.485879274719633E-52</v>
      </c>
    </row>
    <row r="120" spans="4:38">
      <c r="D120" s="48">
        <f>DCC!B88</f>
        <v>3.5716999999999999</v>
      </c>
      <c r="E120" s="48">
        <f ca="1">CHOOSE($C$16,Neutron!N87,Neutron!N87*D120)</f>
        <v>1.3733298070045362E-4</v>
      </c>
      <c r="F120" s="48">
        <f ca="1">CHOOSE($C$16,Primary!E623,Primary!E623*$D120)</f>
        <v>2.926307158664211E-7</v>
      </c>
      <c r="G120" s="48">
        <f ca="1">CHOOSE($C$16,Primary!F623,Primary!F623*$D120)</f>
        <v>2.2316961011341465E-8</v>
      </c>
      <c r="H120" s="48">
        <f ca="1">CHOOSE($C$16,'mu+'!J27,'mu+'!J27*$D120)</f>
        <v>1.8255204432979774E-7</v>
      </c>
      <c r="I120" s="48">
        <f ca="1">CHOOSE($C$16,'mu-'!J27,'mu-'!J27*$D120)</f>
        <v>1.8178875495723373E-7</v>
      </c>
      <c r="J120" s="48">
        <f ca="1">CHOOSE($C$16,Secondary!N38,Secondary!N38*$D120)</f>
        <v>1.2334071849212015E-4</v>
      </c>
      <c r="K120" s="48">
        <f ca="1">CHOOSE($C$16,Secondary!O38,Secondary!O38*$D120)</f>
        <v>4.0335749733542203E-5</v>
      </c>
      <c r="L120" s="48">
        <f ca="1">CHOOSE($C$16,Secondary!P38,Secondary!P38*$D120)</f>
        <v>1.3630398984192909E-3</v>
      </c>
      <c r="M120" s="112">
        <f ca="1">CHOOSE($C$16,Primary!G623,Primary!G623*$D120)</f>
        <v>3.7911554574450653E-10</v>
      </c>
      <c r="N120" s="112">
        <f ca="1">CHOOSE($C$16,Primary!H623,Primary!H623*$D120)</f>
        <v>2.5399244367152439E-11</v>
      </c>
      <c r="O120" s="112">
        <f ca="1">CHOOSE($C$16,Primary!I623,Primary!I623*$D120)</f>
        <v>2.8745885440490584E-12</v>
      </c>
      <c r="P120" s="112">
        <f ca="1">CHOOSE($C$16,Primary!J623,Primary!J623*$D120)</f>
        <v>1.1899194251135331E-12</v>
      </c>
      <c r="Q120" s="112">
        <f ca="1">CHOOSE($C$16,Primary!K623,Primary!K623*$D120)</f>
        <v>1.682742345266589E-14</v>
      </c>
      <c r="R120" s="112">
        <f ca="1">CHOOSE($C$16,Primary!L623,Primary!L623*$D120)</f>
        <v>2.1677079034926078E-15</v>
      </c>
      <c r="S120" s="112">
        <f ca="1">CHOOSE($C$16,Primary!M623,Primary!M623*$D120)</f>
        <v>6.0254780632892868E-36</v>
      </c>
      <c r="T120" s="112">
        <f ca="1">CHOOSE($C$16,Primary!N623,Primary!N623*$D120)</f>
        <v>6.1585599857737057E-43</v>
      </c>
      <c r="U120" s="112">
        <f ca="1">CHOOSE($C$16,Primary!O623,Primary!O623*$D120)</f>
        <v>9.0433836015538125E-44</v>
      </c>
      <c r="V120" s="112">
        <f ca="1">CHOOSE($C$16,Primary!P623,Primary!P623*$D120)</f>
        <v>6.8952941455852161E-43</v>
      </c>
      <c r="W120" s="112">
        <f ca="1">CHOOSE($C$16,Primary!Q623,Primary!Q623*$D120)</f>
        <v>8.811500746906264E-44</v>
      </c>
      <c r="X120" s="112">
        <f ca="1">CHOOSE($C$16,Primary!R623,Primary!R623*$D120)</f>
        <v>4.3499164454020245E-43</v>
      </c>
      <c r="Y120" s="112">
        <f ca="1">CHOOSE($C$16,Primary!S623,Primary!S623*$D120)</f>
        <v>8.2000316065147958E-45</v>
      </c>
      <c r="Z120" s="112">
        <f ca="1">CHOOSE($C$16,Primary!T623,Primary!T623*$D120)</f>
        <v>5.3518466382349286E-44</v>
      </c>
      <c r="AA120" s="112">
        <f ca="1">CHOOSE($C$16,Primary!U623,Primary!U623*$D120)</f>
        <v>3.3796584603939891E-45</v>
      </c>
      <c r="AB120" s="112">
        <f ca="1">CHOOSE($C$16,Primary!V623,Primary!V623*$D120)</f>
        <v>9.3737560192073406E-45</v>
      </c>
      <c r="AC120" s="112">
        <f ca="1">CHOOSE($C$16,Primary!W623,Primary!W623*$D120)</f>
        <v>2.6361062070473276E-45</v>
      </c>
      <c r="AD120" s="112">
        <f ca="1">CHOOSE($C$16,Primary!X623,Primary!X623*$D120)</f>
        <v>1.6051027223086751E-51</v>
      </c>
      <c r="AE120" s="112">
        <f ca="1">CHOOSE($C$16,Primary!Y623,Primary!Y623*$D120)</f>
        <v>1.4684345188176557E-52</v>
      </c>
      <c r="AF120" s="112">
        <f ca="1">CHOOSE($C$16,Primary!Z623,Primary!Z623*$D120)</f>
        <v>3.9148120253456469E-52</v>
      </c>
      <c r="AG120" s="112">
        <f ca="1">CHOOSE($C$16,Primary!AA623,Primary!AA623*$D120)</f>
        <v>2.4803803827947582E-52</v>
      </c>
      <c r="AH120" s="112">
        <f ca="1">CHOOSE($C$16,Primary!AB623,Primary!AB623*$D120)</f>
        <v>5.6008822438261949E-52</v>
      </c>
      <c r="AI120" s="112">
        <f ca="1">CHOOSE($C$16,Primary!AC623,Primary!AC623*$D120)</f>
        <v>6.968026431691244E-52</v>
      </c>
      <c r="AJ120" s="112">
        <f ca="1">CHOOSE($C$16,Primary!AD623,Primary!AD623*$D120)</f>
        <v>1.1394966754181177E-50</v>
      </c>
      <c r="AK120" s="112">
        <f ca="1">CHOOSE($C$16,Primary!AE623,Primary!AE623*$D120)</f>
        <v>1.2098321765454886E-52</v>
      </c>
      <c r="AL120" s="112">
        <f ca="1">CHOOSE($C$16,Primary!AF623,Primary!AF623*$D120)</f>
        <v>5.4858523647334058E-52</v>
      </c>
    </row>
    <row r="121" spans="4:38">
      <c r="D121" s="48">
        <f>DCC!B89</f>
        <v>4.4965000000000002</v>
      </c>
      <c r="E121" s="48">
        <f ca="1">CHOOSE($C$16,Neutron!N88,Neutron!N88*D121)</f>
        <v>9.7725336929938583E-5</v>
      </c>
      <c r="F121" s="48">
        <f ca="1">CHOOSE($C$16,Primary!E624,Primary!E624*$D121)</f>
        <v>3.2516882183745793E-7</v>
      </c>
      <c r="G121" s="48">
        <f ca="1">CHOOSE($C$16,Primary!F624,Primary!F624*$D121)</f>
        <v>1.5192248072919314E-8</v>
      </c>
      <c r="H121" s="48">
        <f ca="1">CHOOSE($C$16,'mu+'!J28,'mu+'!J28*$D121)</f>
        <v>2.1909884922325261E-7</v>
      </c>
      <c r="I121" s="48">
        <f ca="1">CHOOSE($C$16,'mu-'!J28,'mu-'!J28*$D121)</f>
        <v>2.1836473963116405E-7</v>
      </c>
      <c r="J121" s="48">
        <f ca="1">CHOOSE($C$16,Secondary!N39,Secondary!N39*$D121)</f>
        <v>1.0000750782699479E-4</v>
      </c>
      <c r="K121" s="48">
        <f ca="1">CHOOSE($C$16,Secondary!O39,Secondary!O39*$D121)</f>
        <v>3.6646008435856046E-5</v>
      </c>
      <c r="L121" s="48">
        <f ca="1">CHOOSE($C$16,Secondary!P39,Secondary!P39*$D121)</f>
        <v>1.056236343277388E-3</v>
      </c>
      <c r="M121" s="112">
        <f ca="1">CHOOSE($C$16,Primary!G624,Primary!G624*$D121)</f>
        <v>1.8254574274881509E-10</v>
      </c>
      <c r="N121" s="112">
        <f ca="1">CHOOSE($C$16,Primary!H624,Primary!H624*$D121)</f>
        <v>1.1517444334068662E-11</v>
      </c>
      <c r="O121" s="112">
        <f ca="1">CHOOSE($C$16,Primary!I624,Primary!I624*$D121)</f>
        <v>1.0644649973371658E-12</v>
      </c>
      <c r="P121" s="112">
        <f ca="1">CHOOSE($C$16,Primary!J624,Primary!J624*$D121)</f>
        <v>4.1921790766116428E-13</v>
      </c>
      <c r="Q121" s="112">
        <f ca="1">CHOOSE($C$16,Primary!K624,Primary!K624*$D121)</f>
        <v>3.4270244860514098E-15</v>
      </c>
      <c r="R121" s="112">
        <f ca="1">CHOOSE($C$16,Primary!L624,Primary!L624*$D121)</f>
        <v>5.6650292981872361E-16</v>
      </c>
      <c r="S121" s="112">
        <f ca="1">CHOOSE($C$16,Primary!M624,Primary!M624*$D121)</f>
        <v>6.0253852553164396E-36</v>
      </c>
      <c r="T121" s="112">
        <f ca="1">CHOOSE($C$16,Primary!N624,Primary!N624*$D121)</f>
        <v>6.1584808233641435E-43</v>
      </c>
      <c r="U121" s="112">
        <f ca="1">CHOOSE($C$16,Primary!O624,Primary!O624*$D121)</f>
        <v>9.0432660332307137E-44</v>
      </c>
      <c r="V121" s="112">
        <f ca="1">CHOOSE($C$16,Primary!P624,Primary!P624*$D121)</f>
        <v>6.8952196247213996E-43</v>
      </c>
      <c r="W121" s="112">
        <f ca="1">CHOOSE($C$16,Primary!Q624,Primary!Q624*$D121)</f>
        <v>8.8114040608135162E-44</v>
      </c>
      <c r="X121" s="112">
        <f ca="1">CHOOSE($C$16,Primary!R624,Primary!R624*$D121)</f>
        <v>4.3498757066465837E-43</v>
      </c>
      <c r="Y121" s="112">
        <f ca="1">CHOOSE($C$16,Primary!S624,Primary!S624*$D121)</f>
        <v>8.1999485441352779E-45</v>
      </c>
      <c r="Z121" s="112">
        <f ca="1">CHOOSE($C$16,Primary!T624,Primary!T624*$D121)</f>
        <v>5.3518010136987138E-44</v>
      </c>
      <c r="AA121" s="112">
        <f ca="1">CHOOSE($C$16,Primary!U624,Primary!U624*$D121)</f>
        <v>3.3796265549730408E-45</v>
      </c>
      <c r="AB121" s="112">
        <f ca="1">CHOOSE($C$16,Primary!V624,Primary!V624*$D121)</f>
        <v>9.3736654959906592E-45</v>
      </c>
      <c r="AC121" s="112">
        <f ca="1">CHOOSE($C$16,Primary!W624,Primary!W624*$D121)</f>
        <v>2.6360832610373301E-45</v>
      </c>
      <c r="AD121" s="112">
        <f ca="1">CHOOSE($C$16,Primary!X624,Primary!X624*$D121)</f>
        <v>1.6050905989108481E-51</v>
      </c>
      <c r="AE121" s="112">
        <f ca="1">CHOOSE($C$16,Primary!Y624,Primary!Y624*$D121)</f>
        <v>1.4684221194823287E-52</v>
      </c>
      <c r="AF121" s="112">
        <f ca="1">CHOOSE($C$16,Primary!Z624,Primary!Z624*$D121)</f>
        <v>3.9147800633144152E-52</v>
      </c>
      <c r="AG121" s="112">
        <f ca="1">CHOOSE($C$16,Primary!AA624,Primary!AA624*$D121)</f>
        <v>2.4803604385983977E-52</v>
      </c>
      <c r="AH121" s="112">
        <f ca="1">CHOOSE($C$16,Primary!AB624,Primary!AB624*$D121)</f>
        <v>5.6008395481250746E-52</v>
      </c>
      <c r="AI121" s="112">
        <f ca="1">CHOOSE($C$16,Primary!AC624,Primary!AC624*$D121)</f>
        <v>6.9679783971180667E-52</v>
      </c>
      <c r="AJ121" s="112">
        <f ca="1">CHOOSE($C$16,Primary!AD624,Primary!AD624*$D121)</f>
        <v>1.1394893552427599E-50</v>
      </c>
      <c r="AK121" s="112">
        <f ca="1">CHOOSE($C$16,Primary!AE624,Primary!AE624*$D121)</f>
        <v>1.2098243659763221E-52</v>
      </c>
      <c r="AL121" s="112">
        <f ca="1">CHOOSE($C$16,Primary!AF624,Primary!AF624*$D121)</f>
        <v>5.4858184792890272E-52</v>
      </c>
    </row>
    <row r="122" spans="4:38">
      <c r="D122" s="48">
        <f>DCC!B90</f>
        <v>5.6607000000000003</v>
      </c>
      <c r="E122" s="48">
        <f ca="1">CHOOSE($C$16,Neutron!N89,Neutron!N89*D122)</f>
        <v>6.7654816296618245E-5</v>
      </c>
      <c r="F122" s="48">
        <f ca="1">CHOOSE($C$16,Primary!E625,Primary!E625*$D122)</f>
        <v>3.5911034578322365E-7</v>
      </c>
      <c r="G122" s="48">
        <f ca="1">CHOOSE($C$16,Primary!F625,Primary!F625*$D122)</f>
        <v>9.9576654114372177E-9</v>
      </c>
      <c r="H122" s="48">
        <f ca="1">CHOOSE($C$16,'mu+'!J29,'mu+'!J29*$D122)</f>
        <v>2.6144306303837264E-7</v>
      </c>
      <c r="I122" s="48">
        <f ca="1">CHOOSE($C$16,'mu-'!J29,'mu-'!J29*$D122)</f>
        <v>2.6079981205504196E-7</v>
      </c>
      <c r="J122" s="48">
        <f ca="1">CHOOSE($C$16,Secondary!N40,Secondary!N40*$D122)</f>
        <v>8.0628937010733952E-5</v>
      </c>
      <c r="K122" s="48">
        <f ca="1">CHOOSE($C$16,Secondary!O40,Secondary!O40*$D122)</f>
        <v>3.2984509328686067E-5</v>
      </c>
      <c r="L122" s="48">
        <f ca="1">CHOOSE($C$16,Secondary!P40,Secondary!P40*$D122)</f>
        <v>8.2062322144559605E-4</v>
      </c>
      <c r="M122" s="112">
        <f ca="1">CHOOSE($C$16,Primary!G625,Primary!G625*$D122)</f>
        <v>8.5155073096267059E-11</v>
      </c>
      <c r="N122" s="112">
        <f ca="1">CHOOSE($C$16,Primary!H625,Primary!H625*$D122)</f>
        <v>5.1401845622908685E-12</v>
      </c>
      <c r="O122" s="112">
        <f ca="1">CHOOSE($C$16,Primary!I625,Primary!I625*$D122)</f>
        <v>3.8855310602955674E-13</v>
      </c>
      <c r="P122" s="112">
        <f ca="1">CHOOSE($C$16,Primary!J625,Primary!J625*$D122)</f>
        <v>1.4612356107744905E-13</v>
      </c>
      <c r="Q122" s="112">
        <f ca="1">CHOOSE($C$16,Primary!K625,Primary!K625*$D122)</f>
        <v>6.8785360318421976E-16</v>
      </c>
      <c r="R122" s="112">
        <f ca="1">CHOOSE($C$16,Primary!L625,Primary!L625*$D122)</f>
        <v>1.4549221308839727E-16</v>
      </c>
      <c r="S122" s="112">
        <f ca="1">CHOOSE($C$16,Primary!M625,Primary!M625*$D122)</f>
        <v>6.0252684251954705E-36</v>
      </c>
      <c r="T122" s="112">
        <f ca="1">CHOOSE($C$16,Primary!N625,Primary!N625*$D122)</f>
        <v>6.1583811704071174E-43</v>
      </c>
      <c r="U122" s="112">
        <f ca="1">CHOOSE($C$16,Primary!O625,Primary!O625*$D122)</f>
        <v>9.0431180333122501E-44</v>
      </c>
      <c r="V122" s="112">
        <f ca="1">CHOOSE($C$16,Primary!P625,Primary!P625*$D122)</f>
        <v>6.8951258144503448E-43</v>
      </c>
      <c r="W122" s="112">
        <f ca="1">CHOOSE($C$16,Primary!Q625,Primary!Q625*$D122)</f>
        <v>8.8112823479558133E-44</v>
      </c>
      <c r="X122" s="112">
        <f ca="1">CHOOSE($C$16,Primary!R625,Primary!R625*$D122)</f>
        <v>4.3498244227269007E-43</v>
      </c>
      <c r="Y122" s="112">
        <f ca="1">CHOOSE($C$16,Primary!S625,Primary!S625*$D122)</f>
        <v>8.1998439812748762E-45</v>
      </c>
      <c r="Z122" s="112">
        <f ca="1">CHOOSE($C$16,Primary!T625,Primary!T625*$D122)</f>
        <v>5.3517435792425391E-44</v>
      </c>
      <c r="AA122" s="112">
        <f ca="1">CHOOSE($C$16,Primary!U625,Primary!U625*$D122)</f>
        <v>3.3795863908693439E-45</v>
      </c>
      <c r="AB122" s="112">
        <f ca="1">CHOOSE($C$16,Primary!V625,Primary!V625*$D122)</f>
        <v>9.3735515409870359E-45</v>
      </c>
      <c r="AC122" s="112">
        <f ca="1">CHOOSE($C$16,Primary!W625,Primary!W625*$D122)</f>
        <v>2.6360543754445806E-45</v>
      </c>
      <c r="AD122" s="112">
        <f ca="1">CHOOSE($C$16,Primary!X625,Primary!X625*$D122)</f>
        <v>1.6050753373445692E-51</v>
      </c>
      <c r="AE122" s="112">
        <f ca="1">CHOOSE($C$16,Primary!Y625,Primary!Y625*$D122)</f>
        <v>1.4684065105693402E-52</v>
      </c>
      <c r="AF122" s="112">
        <f ca="1">CHOOSE($C$16,Primary!Z625,Primary!Z625*$D122)</f>
        <v>3.9147398278685447E-52</v>
      </c>
      <c r="AG122" s="112">
        <f ca="1">CHOOSE($C$16,Primary!AA625,Primary!AA625*$D122)</f>
        <v>2.4803353318166508E-52</v>
      </c>
      <c r="AH122" s="112">
        <f ca="1">CHOOSE($C$16,Primary!AB625,Primary!AB625*$D122)</f>
        <v>5.6007858005457752E-52</v>
      </c>
      <c r="AI122" s="112">
        <f ca="1">CHOOSE($C$16,Primary!AC625,Primary!AC625*$D122)</f>
        <v>6.9679179286292805E-52</v>
      </c>
      <c r="AJ122" s="112">
        <f ca="1">CHOOSE($C$16,Primary!AD625,Primary!AD625*$D122)</f>
        <v>1.1394801402089811E-50</v>
      </c>
      <c r="AK122" s="112">
        <f ca="1">CHOOSE($C$16,Primary!AE625,Primary!AE625*$D122)</f>
        <v>1.2098145336087029E-52</v>
      </c>
      <c r="AL122" s="112">
        <f ca="1">CHOOSE($C$16,Primary!AF625,Primary!AF625*$D122)</f>
        <v>5.48577582243719E-52</v>
      </c>
    </row>
    <row r="123" spans="4:38">
      <c r="D123" s="48">
        <f>DCC!B91</f>
        <v>7.1265000000000001</v>
      </c>
      <c r="E123" s="48">
        <f ca="1">CHOOSE($C$16,Neutron!N90,Neutron!N90*D123)</f>
        <v>4.6537471193611064E-5</v>
      </c>
      <c r="F123" s="48">
        <f ca="1">CHOOSE($C$16,Primary!E626,Primary!E626*$D123)</f>
        <v>3.9380526152624608E-7</v>
      </c>
      <c r="G123" s="48">
        <f ca="1">CHOOSE($C$16,Primary!F626,Primary!F626*$D123)</f>
        <v>6.3549480732797076E-9</v>
      </c>
      <c r="H123" s="48">
        <f ca="1">CHOOSE($C$16,'mu+'!J30,'mu+'!J30*$D123)</f>
        <v>3.0996194995867134E-7</v>
      </c>
      <c r="I123" s="48">
        <f ca="1">CHOOSE($C$16,'mu-'!J30,'mu-'!J30*$D123)</f>
        <v>3.0948289323310527E-7</v>
      </c>
      <c r="J123" s="48">
        <f ca="1">CHOOSE($C$16,Secondary!N41,Secondary!N41*$D123)</f>
        <v>6.4625815525982952E-5</v>
      </c>
      <c r="K123" s="48">
        <f ca="1">CHOOSE($C$16,Secondary!O41,Secondary!O41*$D123)</f>
        <v>2.9407612895037864E-5</v>
      </c>
      <c r="L123" s="48">
        <f ca="1">CHOOSE($C$16,Secondary!P41,Secondary!P41*$D123)</f>
        <v>6.371733771989086E-4</v>
      </c>
      <c r="M123" s="112">
        <f ca="1">CHOOSE($C$16,Primary!G626,Primary!G626*$D123)</f>
        <v>3.9087731064789845E-11</v>
      </c>
      <c r="N123" s="112">
        <f ca="1">CHOOSE($C$16,Primary!H626,Primary!H626*$D123)</f>
        <v>2.2737557735978923E-12</v>
      </c>
      <c r="O123" s="112">
        <f ca="1">CHOOSE($C$16,Primary!I626,Primary!I626*$D123)</f>
        <v>1.4068304995126274E-13</v>
      </c>
      <c r="P123" s="112">
        <f ca="1">CHOOSE($C$16,Primary!J626,Primary!J626*$D123)</f>
        <v>5.0608323833045324E-14</v>
      </c>
      <c r="Q123" s="112">
        <f ca="1">CHOOSE($C$16,Primary!K626,Primary!K626*$D123)</f>
        <v>1.3722244857535013E-16</v>
      </c>
      <c r="R123" s="112">
        <f ca="1">CHOOSE($C$16,Primary!L626,Primary!L626*$D123)</f>
        <v>3.7020697719629291E-17</v>
      </c>
      <c r="S123" s="112">
        <f ca="1">CHOOSE($C$16,Primary!M626,Primary!M626*$D123)</f>
        <v>6.0251213432264423E-36</v>
      </c>
      <c r="T123" s="112">
        <f ca="1">CHOOSE($C$16,Primary!N626,Primary!N626*$D123)</f>
        <v>6.1582557128376295E-43</v>
      </c>
      <c r="U123" s="112">
        <f ca="1">CHOOSE($C$16,Primary!O626,Primary!O626*$D123)</f>
        <v>9.0429317096059556E-44</v>
      </c>
      <c r="V123" s="112">
        <f ca="1">CHOOSE($C$16,Primary!P626,Primary!P626*$D123)</f>
        <v>6.8950077120462766E-43</v>
      </c>
      <c r="W123" s="112">
        <f ca="1">CHOOSE($C$16,Primary!Q626,Primary!Q626*$D123)</f>
        <v>8.8111291176280666E-44</v>
      </c>
      <c r="X123" s="112">
        <f ca="1">CHOOSE($C$16,Primary!R626,Primary!R626*$D123)</f>
        <v>4.349759858679639E-43</v>
      </c>
      <c r="Y123" s="112">
        <f ca="1">CHOOSE($C$16,Primary!S626,Primary!S626*$D123)</f>
        <v>8.1997123416825772E-45</v>
      </c>
      <c r="Z123" s="112">
        <f ca="1">CHOOSE($C$16,Primary!T626,Primary!T626*$D123)</f>
        <v>5.3516712718336242E-44</v>
      </c>
      <c r="AA123" s="112">
        <f ca="1">CHOOSE($C$16,Primary!U626,Primary!U626*$D123)</f>
        <v>3.3795358261268579E-45</v>
      </c>
      <c r="AB123" s="112">
        <f ca="1">CHOOSE($C$16,Primary!V626,Primary!V626*$D123)</f>
        <v>9.3734080770009204E-45</v>
      </c>
      <c r="AC123" s="112">
        <f ca="1">CHOOSE($C$16,Primary!W626,Primary!W626*$D123)</f>
        <v>2.6360180097707308E-45</v>
      </c>
      <c r="AD123" s="112">
        <f ca="1">CHOOSE($C$16,Primary!X626,Primary!X626*$D123)</f>
        <v>1.6050561236779034E-51</v>
      </c>
      <c r="AE123" s="112">
        <f ca="1">CHOOSE($C$16,Primary!Y626,Primary!Y626*$D123)</f>
        <v>1.4683868596359882E-52</v>
      </c>
      <c r="AF123" s="112">
        <f ca="1">CHOOSE($C$16,Primary!Z626,Primary!Z626*$D123)</f>
        <v>3.9146891731876664E-52</v>
      </c>
      <c r="AG123" s="112">
        <f ca="1">CHOOSE($C$16,Primary!AA626,Primary!AA626*$D123)</f>
        <v>2.4803037234622597E-52</v>
      </c>
      <c r="AH123" s="112">
        <f ca="1">CHOOSE($C$16,Primary!AB626,Primary!AB626*$D123)</f>
        <v>5.6007181346141195E-52</v>
      </c>
      <c r="AI123" s="112">
        <f ca="1">CHOOSE($C$16,Primary!AC626,Primary!AC626*$D123)</f>
        <v>6.9678418012643959E-52</v>
      </c>
      <c r="AJ123" s="112">
        <f ca="1">CHOOSE($C$16,Primary!AD626,Primary!AD626*$D123)</f>
        <v>1.1394685388477599E-50</v>
      </c>
      <c r="AK123" s="112">
        <f ca="1">CHOOSE($C$16,Primary!AE626,Primary!AE626*$D123)</f>
        <v>1.2098021550494963E-52</v>
      </c>
      <c r="AL123" s="112">
        <f ca="1">CHOOSE($C$16,Primary!AF626,Primary!AF626*$D123)</f>
        <v>5.4857221191303491E-52</v>
      </c>
    </row>
    <row r="124" spans="4:38">
      <c r="D124" s="48">
        <f>DCC!B92</f>
        <v>8.9717000000000002</v>
      </c>
      <c r="E124" s="48">
        <f ca="1">CHOOSE($C$16,Neutron!N91,Neutron!N91*D124)</f>
        <v>3.2727138024324033E-5</v>
      </c>
      <c r="F124" s="48">
        <f ca="1">CHOOSE($C$16,Primary!E627,Primary!E627*$D124)</f>
        <v>4.2851389653332976E-7</v>
      </c>
      <c r="G124" s="48">
        <f ca="1">CHOOSE($C$16,Primary!F627,Primary!F627*$D124)</f>
        <v>3.9846935114466317E-9</v>
      </c>
      <c r="H124" s="48">
        <f ca="1">CHOOSE($C$16,'mu+'!J31,'mu+'!J31*$D124)</f>
        <v>3.6491918942212981E-7</v>
      </c>
      <c r="I124" s="48">
        <f ca="1">CHOOSE($C$16,'mu-'!J31,'mu-'!J31*$D124)</f>
        <v>3.6467191181982587E-7</v>
      </c>
      <c r="J124" s="48">
        <f ca="1">CHOOSE($C$16,Secondary!N42,Secondary!N42*$D124)</f>
        <v>5.1481497727407416E-5</v>
      </c>
      <c r="K124" s="48">
        <f ca="1">CHOOSE($C$16,Secondary!O42,Secondary!O42*$D124)</f>
        <v>2.5951449565536351E-5</v>
      </c>
      <c r="L124" s="48">
        <f ca="1">CHOOSE($C$16,Secondary!P42,Secondary!P42*$D124)</f>
        <v>4.9267368677346785E-4</v>
      </c>
      <c r="M124" s="112">
        <f ca="1">CHOOSE($C$16,Primary!G627,Primary!G627*$D124)</f>
        <v>1.7802899508057701E-11</v>
      </c>
      <c r="N124" s="112">
        <f ca="1">CHOOSE($C$16,Primary!H627,Primary!H627*$D124)</f>
        <v>1.0008141224661683E-12</v>
      </c>
      <c r="O124" s="112">
        <f ca="1">CHOOSE($C$16,Primary!I627,Primary!I627*$D124)</f>
        <v>5.0717270770704883E-14</v>
      </c>
      <c r="P124" s="112">
        <f ca="1">CHOOSE($C$16,Primary!J627,Primary!J627*$D124)</f>
        <v>1.7465138977453104E-14</v>
      </c>
      <c r="Q124" s="112">
        <f ca="1">CHOOSE($C$16,Primary!K627,Primary!K627*$D124)</f>
        <v>2.7313433851109752E-17</v>
      </c>
      <c r="R124" s="112">
        <f ca="1">CHOOSE($C$16,Primary!L627,Primary!L627*$D124)</f>
        <v>9.376904044152327E-18</v>
      </c>
      <c r="S124" s="112">
        <f ca="1">CHOOSE($C$16,Primary!M627,Primary!M627*$D124)</f>
        <v>6.0249361856134832E-36</v>
      </c>
      <c r="T124" s="112">
        <f ca="1">CHOOSE($C$16,Primary!N627,Primary!N627*$D124)</f>
        <v>6.1580977766631756E-43</v>
      </c>
      <c r="U124" s="112">
        <f ca="1">CHOOSE($C$16,Primary!O627,Primary!O627*$D124)</f>
        <v>9.0426971502248323E-44</v>
      </c>
      <c r="V124" s="112">
        <f ca="1">CHOOSE($C$16,Primary!P627,Primary!P627*$D124)</f>
        <v>6.8948590344323351E-43</v>
      </c>
      <c r="W124" s="112">
        <f ca="1">CHOOSE($C$16,Primary!Q627,Primary!Q627*$D124)</f>
        <v>8.8109362179607002E-44</v>
      </c>
      <c r="X124" s="112">
        <f ca="1">CHOOSE($C$16,Primary!R627,Primary!R627*$D124)</f>
        <v>4.3496785795420214E-43</v>
      </c>
      <c r="Y124" s="112">
        <f ca="1">CHOOSE($C$16,Primary!S627,Primary!S627*$D124)</f>
        <v>8.1995466219258551E-45</v>
      </c>
      <c r="Z124" s="112">
        <f ca="1">CHOOSE($C$16,Primary!T627,Primary!T627*$D124)</f>
        <v>5.3515802444449244E-44</v>
      </c>
      <c r="AA124" s="112">
        <f ca="1">CHOOSE($C$16,Primary!U627,Primary!U627*$D124)</f>
        <v>3.3794721705625557E-45</v>
      </c>
      <c r="AB124" s="112">
        <f ca="1">CHOOSE($C$16,Primary!V627,Primary!V627*$D124)</f>
        <v>9.373227471413608E-45</v>
      </c>
      <c r="AC124" s="112">
        <f ca="1">CHOOSE($C$16,Primary!W627,Primary!W627*$D124)</f>
        <v>2.6359722292201051E-45</v>
      </c>
      <c r="AD124" s="112">
        <f ca="1">CHOOSE($C$16,Primary!X627,Primary!X627*$D124)</f>
        <v>1.6050319356412274E-51</v>
      </c>
      <c r="AE124" s="112">
        <f ca="1">CHOOSE($C$16,Primary!Y627,Primary!Y627*$D124)</f>
        <v>1.4683621211699837E-52</v>
      </c>
      <c r="AF124" s="112">
        <f ca="1">CHOOSE($C$16,Primary!Z627,Primary!Z627*$D124)</f>
        <v>3.914625404207449E-52</v>
      </c>
      <c r="AG124" s="112">
        <f ca="1">CHOOSE($C$16,Primary!AA627,Primary!AA627*$D124)</f>
        <v>2.4802639318196854E-52</v>
      </c>
      <c r="AH124" s="112">
        <f ca="1">CHOOSE($C$16,Primary!AB627,Primary!AB627*$D124)</f>
        <v>5.6006329501399329E-52</v>
      </c>
      <c r="AI124" s="112">
        <f ca="1">CHOOSE($C$16,Primary!AC627,Primary!AC627*$D124)</f>
        <v>6.9677459645667399E-52</v>
      </c>
      <c r="AJ124" s="112">
        <f ca="1">CHOOSE($C$16,Primary!AD627,Primary!AD627*$D124)</f>
        <v>1.1394539338863323E-50</v>
      </c>
      <c r="AK124" s="112">
        <f ca="1">CHOOSE($C$16,Primary!AE627,Primary!AE627*$D124)</f>
        <v>1.2097865716742285E-52</v>
      </c>
      <c r="AL124" s="112">
        <f ca="1">CHOOSE($C$16,Primary!AF627,Primary!AF627*$D124)</f>
        <v>5.4856545119600396E-52</v>
      </c>
    </row>
    <row r="125" spans="4:38">
      <c r="D125" s="48">
        <f>DCC!B93</f>
        <v>11.295</v>
      </c>
      <c r="E125" s="48">
        <f ca="1">CHOOSE($C$16,Neutron!N92,Neutron!N92*D125)</f>
        <v>2.4035693845743765E-5</v>
      </c>
      <c r="F125" s="48">
        <f ca="1">CHOOSE($C$16,Primary!E628,Primary!E628*$D125)</f>
        <v>4.6245323783165279E-7</v>
      </c>
      <c r="G125" s="48">
        <f ca="1">CHOOSE($C$16,Primary!F628,Primary!F628*$D125)</f>
        <v>2.4701662157472863E-9</v>
      </c>
      <c r="H125" s="48">
        <f ca="1">CHOOSE($C$16,'mu+'!J32,'mu+'!J32*$D125)</f>
        <v>4.2655940366938566E-7</v>
      </c>
      <c r="I125" s="48">
        <f ca="1">CHOOSE($C$16,'mu-'!J32,'mu-'!J32*$D125)</f>
        <v>4.2656648479630652E-7</v>
      </c>
      <c r="J125" s="48">
        <f ca="1">CHOOSE($C$16,Secondary!N43,Secondary!N43*$D125)</f>
        <v>4.0735462175759627E-5</v>
      </c>
      <c r="K125" s="48">
        <f ca="1">CHOOSE($C$16,Secondary!O43,Secondary!O43*$D125)</f>
        <v>2.2637538194126394E-5</v>
      </c>
      <c r="L125" s="48">
        <f ca="1">CHOOSE($C$16,Secondary!P43,Secondary!P43*$D125)</f>
        <v>3.7778743265266172E-4</v>
      </c>
      <c r="M125" s="112">
        <f ca="1">CHOOSE($C$16,Primary!G628,Primary!G628*$D125)</f>
        <v>8.0772266883976542E-12</v>
      </c>
      <c r="N125" s="112">
        <f ca="1">CHOOSE($C$16,Primary!H628,Primary!H628*$D125)</f>
        <v>4.3911691323196027E-13</v>
      </c>
      <c r="O125" s="112">
        <f ca="1">CHOOSE($C$16,Primary!I628,Primary!I628*$D125)</f>
        <v>1.823760390622562E-14</v>
      </c>
      <c r="P125" s="112">
        <f ca="1">CHOOSE($C$16,Primary!J628,Primary!J628*$D125)</f>
        <v>6.0136831832973216E-15</v>
      </c>
      <c r="Q125" s="112">
        <f ca="1">CHOOSE($C$16,Primary!K628,Primary!K628*$D125)</f>
        <v>5.430297235083861E-18</v>
      </c>
      <c r="R125" s="112">
        <f ca="1">CHOOSE($C$16,Primary!L628,Primary!L628*$D125)</f>
        <v>2.3689896442896811E-18</v>
      </c>
      <c r="S125" s="112">
        <f ca="1">CHOOSE($C$16,Primary!M628,Primary!M628*$D125)</f>
        <v>7.839987643311622E-36</v>
      </c>
      <c r="T125" s="112">
        <f ca="1">CHOOSE($C$16,Primary!N628,Primary!N628*$D125)</f>
        <v>7.9721943718047635E-43</v>
      </c>
      <c r="U125" s="112">
        <f ca="1">CHOOSE($C$16,Primary!O628,Primary!O628*$D125)</f>
        <v>1.1736624142748863E-43</v>
      </c>
      <c r="V125" s="112">
        <f ca="1">CHOOSE($C$16,Primary!P628,Primary!P628*$D125)</f>
        <v>8.8404278337728338E-43</v>
      </c>
      <c r="W125" s="112">
        <f ca="1">CHOOSE($C$16,Primary!Q628,Primary!Q628*$D125)</f>
        <v>1.1318747305033699E-43</v>
      </c>
      <c r="X125" s="112">
        <f ca="1">CHOOSE($C$16,Primary!R628,Primary!R628*$D125)</f>
        <v>5.5380888780164462E-43</v>
      </c>
      <c r="Y125" s="112">
        <f ca="1">CHOOSE($C$16,Primary!S628,Primary!S628*$D125)</f>
        <v>1.0609676369323803E-44</v>
      </c>
      <c r="Z125" s="112">
        <f ca="1">CHOOSE($C$16,Primary!T628,Primary!T628*$D125)</f>
        <v>6.8305370775976539E-44</v>
      </c>
      <c r="AA125" s="112">
        <f ca="1">CHOOSE($C$16,Primary!U628,Primary!U628*$D125)</f>
        <v>4.4057592973556E-45</v>
      </c>
      <c r="AB125" s="112">
        <f ca="1">CHOOSE($C$16,Primary!V628,Primary!V628*$D125)</f>
        <v>1.2092911880614913E-44</v>
      </c>
      <c r="AC125" s="112">
        <f ca="1">CHOOSE($C$16,Primary!W628,Primary!W628*$D125)</f>
        <v>3.4432733941219446E-45</v>
      </c>
      <c r="AD125" s="112">
        <f ca="1">CHOOSE($C$16,Primary!X628,Primary!X628*$D125)</f>
        <v>2.036639466521972E-51</v>
      </c>
      <c r="AE125" s="112">
        <f ca="1">CHOOSE($C$16,Primary!Y628,Primary!Y628*$D125)</f>
        <v>1.8892697647421288E-52</v>
      </c>
      <c r="AF125" s="112">
        <f ca="1">CHOOSE($C$16,Primary!Z628,Primary!Z628*$D125)</f>
        <v>5.0548948845617444E-52</v>
      </c>
      <c r="AG125" s="112">
        <f ca="1">CHOOSE($C$16,Primary!AA628,Primary!AA628*$D125)</f>
        <v>3.174958788676661E-52</v>
      </c>
      <c r="AH125" s="112">
        <f ca="1">CHOOSE($C$16,Primary!AB628,Primary!AB628*$D125)</f>
        <v>7.1085910328004954E-52</v>
      </c>
      <c r="AI125" s="112">
        <f ca="1">CHOOSE($C$16,Primary!AC628,Primary!AC628*$D125)</f>
        <v>8.7614359615730251E-52</v>
      </c>
      <c r="AJ125" s="112">
        <f ca="1">CHOOSE($C$16,Primary!AD628,Primary!AD628*$D125)</f>
        <v>1.4141238727718574E-50</v>
      </c>
      <c r="AK125" s="112">
        <f ca="1">CHOOSE($C$16,Primary!AE628,Primary!AE628*$D125)</f>
        <v>1.4958343630064559E-52</v>
      </c>
      <c r="AL125" s="112">
        <f ca="1">CHOOSE($C$16,Primary!AF628,Primary!AF628*$D125)</f>
        <v>6.7544986707308334E-52</v>
      </c>
    </row>
    <row r="126" spans="4:38">
      <c r="D126" s="48">
        <f>DCC!B94</f>
        <v>14.218999999999999</v>
      </c>
      <c r="E126" s="48">
        <f ca="1">CHOOSE($C$16,Neutron!N93,Neutron!N93*D126)</f>
        <v>1.8472341148823148E-5</v>
      </c>
      <c r="F126" s="48">
        <f ca="1">CHOOSE($C$16,Primary!E629,Primary!E629*$D126)</f>
        <v>4.9477092694130401E-7</v>
      </c>
      <c r="G126" s="48">
        <f ca="1">CHOOSE($C$16,Primary!F629,Primary!F629*$D126)</f>
        <v>1.5206802208668593E-9</v>
      </c>
      <c r="H126" s="48">
        <f ca="1">CHOOSE($C$16,'mu+'!J33,'mu+'!J33*$D126)</f>
        <v>4.9520165585242443E-7</v>
      </c>
      <c r="I126" s="48">
        <f ca="1">CHOOSE($C$16,'mu-'!J33,'mu-'!J33*$D126)</f>
        <v>4.9536692164538142E-7</v>
      </c>
      <c r="J126" s="48">
        <f ca="1">CHOOSE($C$16,Secondary!N44,Secondary!N44*$D126)</f>
        <v>3.1995518232556377E-5</v>
      </c>
      <c r="K126" s="48">
        <f ca="1">CHOOSE($C$16,Secondary!O44,Secondary!O44*$D126)</f>
        <v>1.9483991610468013E-5</v>
      </c>
      <c r="L126" s="48">
        <f ca="1">CHOOSE($C$16,Secondary!P44,Secondary!P44*$D126)</f>
        <v>2.8600636710690233E-4</v>
      </c>
      <c r="M126" s="112">
        <f ca="1">CHOOSE($C$16,Primary!G629,Primary!G629*$D126)</f>
        <v>3.6589383974426698E-12</v>
      </c>
      <c r="N126" s="112">
        <f ca="1">CHOOSE($C$16,Primary!H629,Primary!H629*$D126)</f>
        <v>1.9231406541387426E-13</v>
      </c>
      <c r="O126" s="112">
        <f ca="1">CHOOSE($C$16,Primary!I629,Primary!I629*$D126)</f>
        <v>6.5514311737710839E-15</v>
      </c>
      <c r="P126" s="112">
        <f ca="1">CHOOSE($C$16,Primary!J629,Primary!J629*$D126)</f>
        <v>2.0687397653420483E-15</v>
      </c>
      <c r="Q126" s="112">
        <f ca="1">CHOOSE($C$16,Primary!K629,Primary!K629*$D126)</f>
        <v>1.0797091759732832E-18</v>
      </c>
      <c r="R126" s="112">
        <f ca="1">CHOOSE($C$16,Primary!L629,Primary!L629*$D126)</f>
        <v>5.9802100630970459E-19</v>
      </c>
      <c r="S126" s="112">
        <f ca="1">CHOOSE($C$16,Primary!M629,Primary!M629*$D126)</f>
        <v>1.2891749320949532E-35</v>
      </c>
      <c r="T126" s="112">
        <f ca="1">CHOOSE($C$16,Primary!N629,Primary!N629*$D126)</f>
        <v>1.2983493224170959E-42</v>
      </c>
      <c r="U126" s="112">
        <f ca="1">CHOOSE($C$16,Primary!O629,Primary!O629*$D126)</f>
        <v>1.9209808582387093E-43</v>
      </c>
      <c r="V126" s="112">
        <f ca="1">CHOOSE($C$16,Primary!P629,Primary!P629*$D126)</f>
        <v>1.4140610749963446E-42</v>
      </c>
      <c r="W126" s="112">
        <f ca="1">CHOOSE($C$16,Primary!Q629,Primary!Q629*$D126)</f>
        <v>1.8167425653863089E-43</v>
      </c>
      <c r="X126" s="112">
        <f ca="1">CHOOSE($C$16,Primary!R629,Primary!R629*$D126)</f>
        <v>8.7419278927018163E-43</v>
      </c>
      <c r="Y126" s="112">
        <f ca="1">CHOOSE($C$16,Primary!S629,Primary!S629*$D126)</f>
        <v>1.7268967541247706E-44</v>
      </c>
      <c r="Z126" s="112">
        <f ca="1">CHOOSE($C$16,Primary!T629,Primary!T629*$D126)</f>
        <v>1.0831685764078425E-43</v>
      </c>
      <c r="AA126" s="112">
        <f ca="1">CHOOSE($C$16,Primary!U629,Primary!U629*$D126)</f>
        <v>7.2739942285872337E-45</v>
      </c>
      <c r="AB126" s="112">
        <f ca="1">CHOOSE($C$16,Primary!V629,Primary!V629*$D126)</f>
        <v>1.9571473454671873E-44</v>
      </c>
      <c r="AC126" s="112">
        <f ca="1">CHOOSE($C$16,Primary!W629,Primary!W629*$D126)</f>
        <v>5.7055009264854823E-45</v>
      </c>
      <c r="AD126" s="112">
        <f ca="1">CHOOSE($C$16,Primary!X629,Primary!X629*$D126)</f>
        <v>3.1946338940259563E-51</v>
      </c>
      <c r="AE126" s="112">
        <f ca="1">CHOOSE($C$16,Primary!Y629,Primary!Y629*$D126)</f>
        <v>3.041854057873337E-52</v>
      </c>
      <c r="AF126" s="112">
        <f ca="1">CHOOSE($C$16,Primary!Z629,Primary!Z629*$D126)</f>
        <v>8.1963773665216138E-52</v>
      </c>
      <c r="AG126" s="112">
        <f ca="1">CHOOSE($C$16,Primary!AA629,Primary!AA629*$D126)</f>
        <v>5.0637934331624088E-52</v>
      </c>
      <c r="AH126" s="112">
        <f ca="1">CHOOSE($C$16,Primary!AB629,Primary!AB629*$D126)</f>
        <v>1.1156468817571963E-51</v>
      </c>
      <c r="AI126" s="112">
        <f ca="1">CHOOSE($C$16,Primary!AC629,Primary!AC629*$D126)</f>
        <v>1.3510838695718353E-51</v>
      </c>
      <c r="AJ126" s="112">
        <f ca="1">CHOOSE($C$16,Primary!AD629,Primary!AD629*$D126)</f>
        <v>2.1267531346711153E-50</v>
      </c>
      <c r="AK126" s="112">
        <f ca="1">CHOOSE($C$16,Primary!AE629,Primary!AE629*$D126)</f>
        <v>2.2340794425908116E-52</v>
      </c>
      <c r="AL126" s="112">
        <f ca="1">CHOOSE($C$16,Primary!AF629,Primary!AF629*$D126)</f>
        <v>1.0008553049225748E-51</v>
      </c>
    </row>
    <row r="127" spans="4:38">
      <c r="D127" s="48">
        <f>DCC!B95</f>
        <v>17.901</v>
      </c>
      <c r="E127" s="48">
        <f ca="1">CHOOSE($C$16,Neutron!N94,Neutron!N94*D127)</f>
        <v>1.4713960609079773E-5</v>
      </c>
      <c r="F127" s="48">
        <f ca="1">CHOOSE($C$16,Primary!E630,Primary!E630*$D127)</f>
        <v>5.2458135175772479E-7</v>
      </c>
      <c r="G127" s="48">
        <f ca="1">CHOOSE($C$16,Primary!F630,Primary!F630*$D127)</f>
        <v>9.3196458559972932E-10</v>
      </c>
      <c r="H127" s="48">
        <f ca="1">CHOOSE($C$16,'mu+'!J34,'mu+'!J34*$D127)</f>
        <v>5.7160726813552819E-7</v>
      </c>
      <c r="I127" s="48">
        <f ca="1">CHOOSE($C$16,'mu-'!J34,'mu-'!J34*$D127)</f>
        <v>5.7159650743378335E-7</v>
      </c>
      <c r="J127" s="48">
        <f ca="1">CHOOSE($C$16,Secondary!N45,Secondary!N45*$D127)</f>
        <v>2.4918983412876239E-5</v>
      </c>
      <c r="K127" s="48">
        <f ca="1">CHOOSE($C$16,Secondary!O45,Secondary!O45*$D127)</f>
        <v>1.6507028365789745E-5</v>
      </c>
      <c r="L127" s="48">
        <f ca="1">CHOOSE($C$16,Secondary!P45,Secondary!P45*$D127)</f>
        <v>2.126800258529723E-4</v>
      </c>
      <c r="M127" s="112">
        <f ca="1">CHOOSE($C$16,Primary!G630,Primary!G630*$D127)</f>
        <v>1.655740421250422E-12</v>
      </c>
      <c r="N127" s="112">
        <f ca="1">CHOOSE($C$16,Primary!H630,Primary!H630*$D127)</f>
        <v>8.4077987165000806E-14</v>
      </c>
      <c r="O127" s="112">
        <f ca="1">CHOOSE($C$16,Primary!I630,Primary!I630*$D127)</f>
        <v>2.3511367979886713E-15</v>
      </c>
      <c r="P127" s="112">
        <f ca="1">CHOOSE($C$16,Primary!J630,Primary!J630*$D127)</f>
        <v>7.1095120744359805E-16</v>
      </c>
      <c r="Q127" s="112">
        <f ca="1">CHOOSE($C$16,Primary!K630,Primary!K630*$D127)</f>
        <v>2.1455809168178405E-19</v>
      </c>
      <c r="R127" s="112">
        <f ca="1">CHOOSE($C$16,Primary!L630,Primary!L630*$D127)</f>
        <v>1.508185647914321E-19</v>
      </c>
      <c r="S127" s="112">
        <f ca="1">CHOOSE($C$16,Primary!M630,Primary!M630*$D127)</f>
        <v>2.1181459051417095E-35</v>
      </c>
      <c r="T127" s="112">
        <f ca="1">CHOOSE($C$16,Primary!N630,Primary!N630*$D127)</f>
        <v>2.1126108244586984E-42</v>
      </c>
      <c r="U127" s="112">
        <f ca="1">CHOOSE($C$16,Primary!O630,Primary!O630*$D127)</f>
        <v>3.1416273110250308E-43</v>
      </c>
      <c r="V127" s="112">
        <f ca="1">CHOOSE($C$16,Primary!P630,Primary!P630*$D127)</f>
        <v>2.2601637097421452E-42</v>
      </c>
      <c r="W127" s="112">
        <f ca="1">CHOOSE($C$16,Primary!Q630,Primary!Q630*$D127)</f>
        <v>2.9144500754945213E-43</v>
      </c>
      <c r="X127" s="112">
        <f ca="1">CHOOSE($C$16,Primary!R630,Primary!R630*$D127)</f>
        <v>1.3791602697975414E-42</v>
      </c>
      <c r="Y127" s="112">
        <f ca="1">CHOOSE($C$16,Primary!S630,Primary!S630*$D127)</f>
        <v>2.8086313552983412E-44</v>
      </c>
      <c r="Z127" s="112">
        <f ca="1">CHOOSE($C$16,Primary!T630,Primary!T630*$D127)</f>
        <v>1.7166499066717876E-43</v>
      </c>
      <c r="AA127" s="112">
        <f ca="1">CHOOSE($C$16,Primary!U630,Primary!U630*$D127)</f>
        <v>1.2002851237445315E-44</v>
      </c>
      <c r="AB127" s="112">
        <f ca="1">CHOOSE($C$16,Primary!V630,Primary!V630*$D127)</f>
        <v>3.1664595453618448E-44</v>
      </c>
      <c r="AC127" s="112">
        <f ca="1">CHOOSE($C$16,Primary!W630,Primary!W630*$D127)</f>
        <v>9.4485756822120385E-45</v>
      </c>
      <c r="AD127" s="112">
        <f ca="1">CHOOSE($C$16,Primary!X630,Primary!X630*$D127)</f>
        <v>5.0089282984836694E-51</v>
      </c>
      <c r="AE127" s="112">
        <f ca="1">CHOOSE($C$16,Primary!Y630,Primary!Y630*$D127)</f>
        <v>4.8965238765467521E-52</v>
      </c>
      <c r="AF127" s="112">
        <f ca="1">CHOOSE($C$16,Primary!Z630,Primary!Z630*$D127)</f>
        <v>1.3282006593418482E-51</v>
      </c>
      <c r="AG127" s="112">
        <f ca="1">CHOOSE($C$16,Primary!AA630,Primary!AA630*$D127)</f>
        <v>8.0719504415439519E-52</v>
      </c>
      <c r="AH127" s="112">
        <f ca="1">CHOOSE($C$16,Primary!AB630,Primary!AB630*$D127)</f>
        <v>1.7502442926756945E-51</v>
      </c>
      <c r="AI127" s="112">
        <f ca="1">CHOOSE($C$16,Primary!AC630,Primary!AC630*$D127)</f>
        <v>2.0825880141344138E-51</v>
      </c>
      <c r="AJ127" s="112">
        <f ca="1">CHOOSE($C$16,Primary!AD630,Primary!AD630*$D127)</f>
        <v>3.1978319472498502E-50</v>
      </c>
      <c r="AK127" s="112">
        <f ca="1">CHOOSE($C$16,Primary!AE630,Primary!AE630*$D127)</f>
        <v>3.3356697712839888E-52</v>
      </c>
      <c r="AL127" s="112">
        <f ca="1">CHOOSE($C$16,Primary!AF630,Primary!AF630*$D127)</f>
        <v>1.4825906354392344E-51</v>
      </c>
    </row>
    <row r="128" spans="4:38">
      <c r="D128" s="48">
        <f>DCC!B96</f>
        <v>22.536000000000001</v>
      </c>
      <c r="E128" s="48">
        <f ca="1">CHOOSE($C$16,Neutron!N95,Neutron!N95*D128)</f>
        <v>1.2124168675933121E-5</v>
      </c>
      <c r="F128" s="48">
        <f ca="1">CHOOSE($C$16,Primary!E631,Primary!E631*$D128)</f>
        <v>5.5085675024143193E-7</v>
      </c>
      <c r="G128" s="48">
        <f ca="1">CHOOSE($C$16,Primary!F631,Primary!F631*$D128)</f>
        <v>5.6966916924881845E-10</v>
      </c>
      <c r="H128" s="48">
        <f ca="1">CHOOSE($C$16,'mu+'!J35,'mu+'!J35*$D128)</f>
        <v>6.5718946354864858E-7</v>
      </c>
      <c r="I128" s="48">
        <f ca="1">CHOOSE($C$16,'mu-'!J35,'mu-'!J35*$D128)</f>
        <v>6.5626243374846919E-7</v>
      </c>
      <c r="J128" s="48">
        <f ca="1">CHOOSE($C$16,Secondary!N46,Secondary!N46*$D128)</f>
        <v>1.9223787704845506E-5</v>
      </c>
      <c r="K128" s="48">
        <f ca="1">CHOOSE($C$16,Secondary!O46,Secondary!O46*$D128)</f>
        <v>1.3731215640421353E-5</v>
      </c>
      <c r="L128" s="48">
        <f ca="1">CHOOSE($C$16,Secondary!P46,Secondary!P46*$D128)</f>
        <v>1.5459346729463833E-4</v>
      </c>
      <c r="M128" s="112">
        <f ca="1">CHOOSE($C$16,Primary!G631,Primary!G631*$D128)</f>
        <v>7.4900588943685462E-13</v>
      </c>
      <c r="N128" s="112">
        <f ca="1">CHOOSE($C$16,Primary!H631,Primary!H631*$D128)</f>
        <v>3.6714891206198237E-14</v>
      </c>
      <c r="O128" s="112">
        <f ca="1">CHOOSE($C$16,Primary!I631,Primary!I631*$D128)</f>
        <v>8.4349915748864825E-16</v>
      </c>
      <c r="P128" s="112">
        <f ca="1">CHOOSE($C$16,Primary!J631,Primary!J631*$D128)</f>
        <v>2.4424703348883795E-16</v>
      </c>
      <c r="Q128" s="112">
        <f ca="1">CHOOSE($C$16,Primary!K631,Primary!K631*$D128)</f>
        <v>4.2639955687830187E-20</v>
      </c>
      <c r="R128" s="112">
        <f ca="1">CHOOSE($C$16,Primary!L631,Primary!L631*$D128)</f>
        <v>3.8028819807608015E-20</v>
      </c>
      <c r="S128" s="112">
        <f ca="1">CHOOSE($C$16,Primary!M631,Primary!M631*$D128)</f>
        <v>3.4752798475785071E-35</v>
      </c>
      <c r="T128" s="112">
        <f ca="1">CHOOSE($C$16,Primary!N631,Primary!N631*$D128)</f>
        <v>3.4341921213939974E-42</v>
      </c>
      <c r="U128" s="112">
        <f ca="1">CHOOSE($C$16,Primary!O631,Primary!O631*$D128)</f>
        <v>5.1326489604466485E-43</v>
      </c>
      <c r="V128" s="112">
        <f ca="1">CHOOSE($C$16,Primary!P631,Primary!P631*$D128)</f>
        <v>3.6099815698710159E-42</v>
      </c>
      <c r="W128" s="112">
        <f ca="1">CHOOSE($C$16,Primary!Q631,Primary!Q631*$D128)</f>
        <v>4.6716417456080678E-43</v>
      </c>
      <c r="X128" s="112">
        <f ca="1">CHOOSE($C$16,Primary!R631,Primary!R631*$D128)</f>
        <v>2.1744256080874091E-42</v>
      </c>
      <c r="Y128" s="112">
        <f ca="1">CHOOSE($C$16,Primary!S631,Primary!S631*$D128)</f>
        <v>4.5652847157872551E-44</v>
      </c>
      <c r="Z128" s="112">
        <f ca="1">CHOOSE($C$16,Primary!T631,Primary!T631*$D128)</f>
        <v>2.7189473315587565E-43</v>
      </c>
      <c r="AA128" s="112">
        <f ca="1">CHOOSE($C$16,Primary!U631,Primary!U631*$D128)</f>
        <v>1.9793961450728536E-44</v>
      </c>
      <c r="AB128" s="112">
        <f ca="1">CHOOSE($C$16,Primary!V631,Primary!V631*$D128)</f>
        <v>5.1189309532324736E-44</v>
      </c>
      <c r="AC128" s="112">
        <f ca="1">CHOOSE($C$16,Primary!W631,Primary!W631*$D128)</f>
        <v>1.5639606457050991E-44</v>
      </c>
      <c r="AD128" s="112">
        <f ca="1">CHOOSE($C$16,Primary!X631,Primary!X631*$D128)</f>
        <v>7.8493209886587921E-51</v>
      </c>
      <c r="AE128" s="112">
        <f ca="1">CHOOSE($C$16,Primary!Y631,Primary!Y631*$D128)</f>
        <v>7.8769425357890223E-52</v>
      </c>
      <c r="AF128" s="112">
        <f ca="1">CHOOSE($C$16,Primary!Z631,Primary!Z631*$D128)</f>
        <v>2.1517724619888595E-51</v>
      </c>
      <c r="AG128" s="112">
        <f ca="1">CHOOSE($C$16,Primary!AA631,Primary!AA631*$D128)</f>
        <v>1.2862702198633741E-51</v>
      </c>
      <c r="AH128" s="112">
        <f ca="1">CHOOSE($C$16,Primary!AB631,Primary!AB631*$D128)</f>
        <v>2.7446445325223344E-51</v>
      </c>
      <c r="AI128" s="112">
        <f ca="1">CHOOSE($C$16,Primary!AC631,Primary!AC631*$D128)</f>
        <v>3.208953689398735E-51</v>
      </c>
      <c r="AJ128" s="112">
        <f ca="1">CHOOSE($C$16,Primary!AD631,Primary!AD631*$D128)</f>
        <v>4.8062574541606415E-50</v>
      </c>
      <c r="AK128" s="112">
        <f ca="1">CHOOSE($C$16,Primary!AE631,Primary!AE631*$D128)</f>
        <v>4.9788289161096585E-52</v>
      </c>
      <c r="AL128" s="112">
        <f ca="1">CHOOSE($C$16,Primary!AF631,Primary!AF631*$D128)</f>
        <v>2.195471437035298E-51</v>
      </c>
    </row>
    <row r="129" spans="4:38">
      <c r="D129" s="48">
        <f>DCC!B97</f>
        <v>28.370999999999999</v>
      </c>
      <c r="E129" s="48">
        <f ca="1">CHOOSE($C$16,Neutron!N96,Neutron!N96*D129)</f>
        <v>1.0444182097952857E-5</v>
      </c>
      <c r="F129" s="48">
        <f ca="1">CHOOSE($C$16,Primary!E632,Primary!E632*$D129)</f>
        <v>5.7238229306451072E-7</v>
      </c>
      <c r="G129" s="48">
        <f ca="1">CHOOSE($C$16,Primary!F632,Primary!F632*$D129)</f>
        <v>3.4765522846593737E-10</v>
      </c>
      <c r="H129" s="48">
        <f ca="1">CHOOSE($C$16,'mu+'!J36,'mu+'!J36*$D129)</f>
        <v>7.5436718356538581E-7</v>
      </c>
      <c r="I129" s="48">
        <f ca="1">CHOOSE($C$16,'mu-'!J36,'mu-'!J36*$D129)</f>
        <v>7.5118058380056385E-7</v>
      </c>
      <c r="J129" s="48">
        <f ca="1">CHOOSE($C$16,Secondary!N47,Secondary!N47*$D129)</f>
        <v>1.4670830413319788E-5</v>
      </c>
      <c r="K129" s="48">
        <f ca="1">CHOOSE($C$16,Secondary!O47,Secondary!O47*$D129)</f>
        <v>1.1186400505277664E-5</v>
      </c>
      <c r="L129" s="48">
        <f ca="1">CHOOSE($C$16,Secondary!P47,Secondary!P47*$D129)</f>
        <v>1.0936196711089069E-4</v>
      </c>
      <c r="M129" s="112">
        <f ca="1">CHOOSE($C$16,Primary!G632,Primary!G632*$D129)</f>
        <v>3.3876765197196848E-13</v>
      </c>
      <c r="N129" s="112">
        <f ca="1">CHOOSE($C$16,Primary!H632,Primary!H632*$D129)</f>
        <v>1.6015463174194754E-14</v>
      </c>
      <c r="O129" s="112">
        <f ca="1">CHOOSE($C$16,Primary!I632,Primary!I632*$D129)</f>
        <v>3.0255330678394519E-16</v>
      </c>
      <c r="P129" s="112">
        <f ca="1">CHOOSE($C$16,Primary!J632,Primary!J632*$D129)</f>
        <v>8.3891309788607702E-17</v>
      </c>
      <c r="Q129" s="112">
        <f ca="1">CHOOSE($C$16,Primary!K632,Primary!K632*$D129)</f>
        <v>8.4740177142184784E-21</v>
      </c>
      <c r="R129" s="112">
        <f ca="1">CHOOSE($C$16,Primary!L632,Primary!L632*$D129)</f>
        <v>9.5877047094855389E-21</v>
      </c>
      <c r="S129" s="112">
        <f ca="1">CHOOSE($C$16,Primary!M632,Primary!M632*$D129)</f>
        <v>5.693995965092095E-35</v>
      </c>
      <c r="T129" s="112">
        <f ca="1">CHOOSE($C$16,Primary!N632,Primary!N632*$D129)</f>
        <v>5.5762359142959509E-42</v>
      </c>
      <c r="U129" s="112">
        <f ca="1">CHOOSE($C$16,Primary!O632,Primary!O632*$D129)</f>
        <v>8.3754222426371309E-43</v>
      </c>
      <c r="V129" s="112">
        <f ca="1">CHOOSE($C$16,Primary!P632,Primary!P632*$D129)</f>
        <v>5.7589721652586222E-42</v>
      </c>
      <c r="W129" s="112">
        <f ca="1">CHOOSE($C$16,Primary!Q632,Primary!Q632*$D129)</f>
        <v>7.4802877857696864E-43</v>
      </c>
      <c r="X129" s="112">
        <f ca="1">CHOOSE($C$16,Primary!R632,Primary!R632*$D129)</f>
        <v>3.4252872767472148E-42</v>
      </c>
      <c r="Y129" s="112">
        <f ca="1">CHOOSE($C$16,Primary!S632,Primary!S632*$D129)</f>
        <v>7.4149734572692285E-44</v>
      </c>
      <c r="Z129" s="112">
        <f ca="1">CHOOSE($C$16,Primary!T632,Primary!T632*$D129)</f>
        <v>4.30357701877305E-43</v>
      </c>
      <c r="AA129" s="112">
        <f ca="1">CHOOSE($C$16,Primary!U632,Primary!U632*$D129)</f>
        <v>3.261887160640512E-44</v>
      </c>
      <c r="AB129" s="112">
        <f ca="1">CHOOSE($C$16,Primary!V632,Primary!V632*$D129)</f>
        <v>8.2701517092597499E-44</v>
      </c>
      <c r="AC129" s="112">
        <f ca="1">CHOOSE($C$16,Primary!W632,Primary!W632*$D129)</f>
        <v>2.5866969755041574E-44</v>
      </c>
      <c r="AD129" s="112">
        <f ca="1">CHOOSE($C$16,Primary!X632,Primary!X632*$D129)</f>
        <v>1.2294397008765841E-50</v>
      </c>
      <c r="AE129" s="112">
        <f ca="1">CHOOSE($C$16,Primary!Y632,Primary!Y632*$D129)</f>
        <v>1.2664077296892653E-51</v>
      </c>
      <c r="AF129" s="112">
        <f ca="1">CHOOSE($C$16,Primary!Z632,Primary!Z632*$D129)</f>
        <v>3.4835112356612899E-51</v>
      </c>
      <c r="AG129" s="112">
        <f ca="1">CHOOSE($C$16,Primary!AA632,Primary!AA632*$D129)</f>
        <v>2.0482544680168778E-51</v>
      </c>
      <c r="AH129" s="112">
        <f ca="1">CHOOSE($C$16,Primary!AB632,Primary!AB632*$D129)</f>
        <v>4.3018078369907841E-51</v>
      </c>
      <c r="AI129" s="112">
        <f ca="1">CHOOSE($C$16,Primary!AC632,Primary!AC632*$D129)</f>
        <v>4.9417618189961636E-51</v>
      </c>
      <c r="AJ129" s="112">
        <f ca="1">CHOOSE($C$16,Primary!AD632,Primary!AD632*$D129)</f>
        <v>7.2204965786991788E-50</v>
      </c>
      <c r="AK129" s="112">
        <f ca="1">CHOOSE($C$16,Primary!AE632,Primary!AE632*$D129)</f>
        <v>7.4283335652730665E-52</v>
      </c>
      <c r="AL129" s="112">
        <f ca="1">CHOOSE($C$16,Primary!AF632,Primary!AF632*$D129)</f>
        <v>3.2499838217384743E-51</v>
      </c>
    </row>
    <row r="130" spans="4:38">
      <c r="D130" s="48">
        <f>DCC!B98</f>
        <v>35.716999999999999</v>
      </c>
      <c r="E130" s="48">
        <f ca="1">CHOOSE($C$16,Neutron!N97,Neutron!N97*D130)</f>
        <v>9.4960262998447214E-6</v>
      </c>
      <c r="F130" s="48">
        <f ca="1">CHOOSE($C$16,Primary!E633,Primary!E633*$D130)</f>
        <v>5.8762557516915885E-7</v>
      </c>
      <c r="G130" s="48">
        <f ca="1">CHOOSE($C$16,Primary!F633,Primary!F633*$D130)</f>
        <v>2.1195631047276835E-10</v>
      </c>
      <c r="H130" s="48">
        <f ca="1">CHOOSE($C$16,'mu+'!J37,'mu+'!J37*$D130)</f>
        <v>8.6647657953978937E-7</v>
      </c>
      <c r="I130" s="48">
        <f ca="1">CHOOSE($C$16,'mu-'!J37,'mu-'!J37*$D130)</f>
        <v>8.5891166259464169E-7</v>
      </c>
      <c r="J130" s="48">
        <f ca="1">CHOOSE($C$16,Secondary!N48,Secondary!N48*$D130)</f>
        <v>1.1060913519364135E-5</v>
      </c>
      <c r="K130" s="48">
        <f ca="1">CHOOSE($C$16,Secondary!O48,Secondary!O48*$D130)</f>
        <v>8.905853669556987E-6</v>
      </c>
      <c r="L130" s="48">
        <f ca="1">CHOOSE($C$16,Secondary!P48,Secondary!P48*$D130)</f>
        <v>7.5060862779982552E-5</v>
      </c>
      <c r="M130" s="112">
        <f ca="1">CHOOSE($C$16,Primary!G633,Primary!G633*$D130)</f>
        <v>1.532043561462703E-13</v>
      </c>
      <c r="N130" s="112">
        <f ca="1">CHOOSE($C$16,Primary!H633,Primary!H633*$D130)</f>
        <v>6.9792070015315993E-15</v>
      </c>
      <c r="O130" s="112">
        <f ca="1">CHOOSE($C$16,Primary!I633,Primary!I633*$D130)</f>
        <v>1.0850574595175855E-16</v>
      </c>
      <c r="P130" s="112">
        <f ca="1">CHOOSE($C$16,Primary!J633,Primary!J633*$D130)</f>
        <v>2.8808917453402687E-17</v>
      </c>
      <c r="Q130" s="112">
        <f ca="1">CHOOSE($C$16,Primary!K633,Primary!K633*$D130)</f>
        <v>1.6839896688435015E-21</v>
      </c>
      <c r="R130" s="112">
        <f ca="1">CHOOSE($C$16,Primary!L633,Primary!L633*$D130)</f>
        <v>2.4169509495456694E-21</v>
      </c>
      <c r="S130" s="112">
        <f ca="1">CHOOSE($C$16,Primary!M633,Primary!M633*$D130)</f>
        <v>9.3131481940652576E-35</v>
      </c>
      <c r="T130" s="112">
        <f ca="1">CHOOSE($C$16,Primary!N633,Primary!N633*$D130)</f>
        <v>9.0398665446530752E-42</v>
      </c>
      <c r="U130" s="112">
        <f ca="1">CHOOSE($C$16,Primary!O633,Primary!O633*$D130)</f>
        <v>1.364805940178753E-42</v>
      </c>
      <c r="V130" s="112">
        <f ca="1">CHOOSE($C$16,Primary!P633,Primary!P633*$D130)</f>
        <v>9.1771262675934077E-42</v>
      </c>
      <c r="W130" s="112">
        <f ca="1">CHOOSE($C$16,Primary!Q633,Primary!Q633*$D130)</f>
        <v>1.1965819203162725E-42</v>
      </c>
      <c r="X130" s="112">
        <f ca="1">CHOOSE($C$16,Primary!R633,Primary!R633*$D130)</f>
        <v>5.3894134372558003E-42</v>
      </c>
      <c r="Y130" s="112">
        <f ca="1">CHOOSE($C$16,Primary!S633,Primary!S633*$D130)</f>
        <v>1.2030318867370407E-43</v>
      </c>
      <c r="Z130" s="112">
        <f ca="1">CHOOSE($C$16,Primary!T633,Primary!T633*$D130)</f>
        <v>6.8055655558714644E-43</v>
      </c>
      <c r="AA130" s="112">
        <f ca="1">CHOOSE($C$16,Primary!U633,Primary!U633*$D130)</f>
        <v>5.3698352291224366E-44</v>
      </c>
      <c r="AB130" s="112">
        <f ca="1">CHOOSE($C$16,Primary!V633,Primary!V633*$D130)</f>
        <v>1.3351458181536791E-43</v>
      </c>
      <c r="AC130" s="112">
        <f ca="1">CHOOSE($C$16,Primary!W633,Primary!W633*$D130)</f>
        <v>4.2752290114848329E-44</v>
      </c>
      <c r="AD130" s="112">
        <f ca="1">CHOOSE($C$16,Primary!X633,Primary!X633*$D130)</f>
        <v>1.9241990054892251E-50</v>
      </c>
      <c r="AE130" s="112">
        <f ca="1">CHOOSE($C$16,Primary!Y633,Primary!Y633*$D130)</f>
        <v>2.034218135810025E-51</v>
      </c>
      <c r="AF130" s="112">
        <f ca="1">CHOOSE($C$16,Primary!Z633,Primary!Z633*$D130)</f>
        <v>5.6343595295164141E-51</v>
      </c>
      <c r="AG130" s="112">
        <f ca="1">CHOOSE($C$16,Primary!AA633,Primary!AA633*$D130)</f>
        <v>3.2595639231834136E-51</v>
      </c>
      <c r="AH130" s="112">
        <f ca="1">CHOOSE($C$16,Primary!AB633,Primary!AB633*$D130)</f>
        <v>6.7390580680329307E-51</v>
      </c>
      <c r="AI130" s="112">
        <f ca="1">CHOOSE($C$16,Primary!AC633,Primary!AC633*$D130)</f>
        <v>7.6063545688582244E-51</v>
      </c>
      <c r="AJ130" s="112">
        <f ca="1">CHOOSE($C$16,Primary!AD633,Primary!AD633*$D130)</f>
        <v>1.0841679516963478E-49</v>
      </c>
      <c r="AK130" s="112">
        <f ca="1">CHOOSE($C$16,Primary!AE633,Primary!AE633*$D130)</f>
        <v>1.1077974386734956E-51</v>
      </c>
      <c r="AL130" s="112">
        <f ca="1">CHOOSE($C$16,Primary!AF633,Primary!AF633*$D130)</f>
        <v>4.80867045303507E-51</v>
      </c>
    </row>
    <row r="131" spans="4:38">
      <c r="D131" s="48">
        <f>DCC!B99</f>
        <v>44.965000000000003</v>
      </c>
      <c r="E131" s="48">
        <f ca="1">CHOOSE($C$16,Neutron!N98,Neutron!N98*D131)</f>
        <v>9.0366676562553667E-6</v>
      </c>
      <c r="F131" s="48">
        <f ca="1">CHOOSE($C$16,Primary!E634,Primary!E634*$D131)</f>
        <v>5.9462473459569724E-7</v>
      </c>
      <c r="G131" s="48">
        <f ca="1">CHOOSE($C$16,Primary!F634,Primary!F634*$D131)</f>
        <v>1.2914895429977438E-10</v>
      </c>
      <c r="H131" s="48">
        <f ca="1">CHOOSE($C$16,'mu+'!J38,'mu+'!J38*$D131)</f>
        <v>9.970920380704296E-7</v>
      </c>
      <c r="I131" s="48">
        <f ca="1">CHOOSE($C$16,'mu-'!J38,'mu-'!J38*$D131)</f>
        <v>9.8219796825462142E-7</v>
      </c>
      <c r="J131" s="48">
        <f ca="1">CHOOSE($C$16,Secondary!N49,Secondary!N49*$D131)</f>
        <v>8.2278292050255332E-6</v>
      </c>
      <c r="K131" s="48">
        <f ca="1">CHOOSE($C$16,Secondary!O49,Secondary!O49*$D131)</f>
        <v>6.9193395192361255E-6</v>
      </c>
      <c r="L131" s="48">
        <f ca="1">CHOOSE($C$16,Secondary!P49,Secondary!P49*$D131)</f>
        <v>4.9925304203448022E-5</v>
      </c>
      <c r="M131" s="112">
        <f ca="1">CHOOSE($C$16,Primary!G634,Primary!G634*$D131)</f>
        <v>6.9282634333946065E-14</v>
      </c>
      <c r="N131" s="112">
        <f ca="1">CHOOSE($C$16,Primary!H634,Primary!H634*$D131)</f>
        <v>3.038698217616593E-15</v>
      </c>
      <c r="O131" s="112">
        <f ca="1">CHOOSE($C$16,Primary!I634,Primary!I634*$D131)</f>
        <v>3.8911218939287984E-17</v>
      </c>
      <c r="P131" s="112">
        <f ca="1">CHOOSE($C$16,Primary!J634,Primary!J634*$D131)</f>
        <v>9.8923630188411671E-18</v>
      </c>
      <c r="Q131" s="112">
        <f ca="1">CHOOSE($C$16,Primary!K634,Primary!K634*$D131)</f>
        <v>3.3465109668429557E-22</v>
      </c>
      <c r="R131" s="112">
        <f ca="1">CHOOSE($C$16,Primary!L634,Primary!L634*$D131)</f>
        <v>6.0926797891863165E-22</v>
      </c>
      <c r="S131" s="112">
        <f ca="1">CHOOSE($C$16,Primary!M634,Primary!M634*$D131)</f>
        <v>1.5199545927259955E-34</v>
      </c>
      <c r="T131" s="112">
        <f ca="1">CHOOSE($C$16,Primary!N634,Primary!N634*$D131)</f>
        <v>1.4628358718295116E-41</v>
      </c>
      <c r="U131" s="112">
        <f ca="1">CHOOSE($C$16,Primary!O634,Primary!O634*$D131)</f>
        <v>2.2202765436535251E-42</v>
      </c>
      <c r="V131" s="112">
        <f ca="1">CHOOSE($C$16,Primary!P634,Primary!P634*$D131)</f>
        <v>1.4602519281432856E-41</v>
      </c>
      <c r="W131" s="112">
        <f ca="1">CHOOSE($C$16,Primary!Q634,Primary!Q634*$D131)</f>
        <v>1.9113060950272642E-42</v>
      </c>
      <c r="X131" s="112">
        <f ca="1">CHOOSE($C$16,Primary!R634,Primary!R634*$D131)</f>
        <v>8.4701503796167783E-42</v>
      </c>
      <c r="Y131" s="112">
        <f ca="1">CHOOSE($C$16,Primary!S634,Primary!S634*$D131)</f>
        <v>1.949388457727891E-43</v>
      </c>
      <c r="Z131" s="112">
        <f ca="1">CHOOSE($C$16,Primary!T634,Primary!T634*$D131)</f>
        <v>1.075043070566608E-42</v>
      </c>
      <c r="AA131" s="112">
        <f ca="1">CHOOSE($C$16,Primary!U634,Primary!U634*$D131)</f>
        <v>8.8304867349002422E-44</v>
      </c>
      <c r="AB131" s="112">
        <f ca="1">CHOOSE($C$16,Primary!V634,Primary!V634*$D131)</f>
        <v>2.1525383445037286E-43</v>
      </c>
      <c r="AC131" s="112">
        <f ca="1">CHOOSE($C$16,Primary!W634,Primary!W634*$D131)</f>
        <v>7.0588365505141048E-44</v>
      </c>
      <c r="AD131" s="112">
        <f ca="1">CHOOSE($C$16,Primary!X634,Primary!X634*$D131)</f>
        <v>3.0086987330065181E-50</v>
      </c>
      <c r="AE131" s="112">
        <f ca="1">CHOOSE($C$16,Primary!Y634,Primary!Y634*$D131)</f>
        <v>3.2657665443848762E-51</v>
      </c>
      <c r="AF131" s="112">
        <f ca="1">CHOOSE($C$16,Primary!Z634,Primary!Z634*$D131)</f>
        <v>9.1071010568282755E-51</v>
      </c>
      <c r="AG131" s="112">
        <f ca="1">CHOOSE($C$16,Primary!AA634,Primary!AA634*$D131)</f>
        <v>5.1837172993997732E-51</v>
      </c>
      <c r="AH131" s="112">
        <f ca="1">CHOOSE($C$16,Primary!AB634,Primary!AB634*$D131)</f>
        <v>1.0547382458354404E-50</v>
      </c>
      <c r="AI131" s="112">
        <f ca="1">CHOOSE($C$16,Primary!AC634,Primary!AC634*$D131)</f>
        <v>1.1700254467400899E-50</v>
      </c>
      <c r="AJ131" s="112">
        <f ca="1">CHOOSE($C$16,Primary!AD634,Primary!AD634*$D131)</f>
        <v>1.6270213808474316E-49</v>
      </c>
      <c r="AK131" s="112">
        <f ca="1">CHOOSE($C$16,Primary!AE634,Primary!AE634*$D131)</f>
        <v>1.6509335269062444E-51</v>
      </c>
      <c r="AL131" s="112">
        <f ca="1">CHOOSE($C$16,Primary!AF634,Primary!AF634*$D131)</f>
        <v>7.111027142673999E-51</v>
      </c>
    </row>
    <row r="132" spans="4:38">
      <c r="D132" s="48">
        <f>DCC!B100</f>
        <v>56.606999999999999</v>
      </c>
      <c r="E132" s="48">
        <f ca="1">CHOOSE($C$16,Neutron!N99,Neutron!N99*D132)</f>
        <v>8.7504154309339237E-6</v>
      </c>
      <c r="F132" s="48">
        <f ca="1">CHOOSE($C$16,Primary!E635,Primary!E635*$D132)</f>
        <v>5.9096378108132506E-7</v>
      </c>
      <c r="G132" s="48">
        <f ca="1">CHOOSE($C$16,Primary!F635,Primary!F635*$D132)</f>
        <v>7.866678998039991E-11</v>
      </c>
      <c r="H132" s="48">
        <f ca="1">CHOOSE($C$16,'mu+'!J39,'mu+'!J39*$D132)</f>
        <v>1.1486253494292871E-6</v>
      </c>
      <c r="I132" s="48">
        <f ca="1">CHOOSE($C$16,'mu-'!J39,'mu-'!J39*$D132)</f>
        <v>1.1227795984955399E-6</v>
      </c>
      <c r="J132" s="48">
        <f ca="1">CHOOSE($C$16,Secondary!N50,Secondary!N50*$D132)</f>
        <v>6.0317469753110127E-6</v>
      </c>
      <c r="K132" s="48">
        <f ca="1">CHOOSE($C$16,Secondary!O50,Secondary!O50*$D132)</f>
        <v>5.2445761122682667E-6</v>
      </c>
      <c r="L132" s="48">
        <f ca="1">CHOOSE($C$16,Secondary!P50,Secondary!P50*$D132)</f>
        <v>3.220938984998788E-5</v>
      </c>
      <c r="M132" s="112">
        <f ca="1">CHOOSE($C$16,Primary!G635,Primary!G635*$D132)</f>
        <v>3.1331637039091383E-14</v>
      </c>
      <c r="N132" s="112">
        <f ca="1">CHOOSE($C$16,Primary!H635,Primary!H635*$D132)</f>
        <v>1.3219749176658489E-15</v>
      </c>
      <c r="O132" s="112">
        <f ca="1">CHOOSE($C$16,Primary!I635,Primary!I635*$D132)</f>
        <v>1.3953923463855325E-17</v>
      </c>
      <c r="P132" s="112">
        <f ca="1">CHOOSE($C$16,Primary!J635,Primary!J635*$D132)</f>
        <v>3.3967798041972407E-18</v>
      </c>
      <c r="Q132" s="112">
        <f ca="1">CHOOSE($C$16,Primary!K635,Primary!K635*$D132)</f>
        <v>6.650781910232734E-23</v>
      </c>
      <c r="R132" s="112">
        <f ca="1">CHOOSE($C$16,Primary!L635,Primary!L635*$D132)</f>
        <v>1.5359065121531818E-22</v>
      </c>
      <c r="S132" s="112">
        <f ca="1">CHOOSE($C$16,Primary!M635,Primary!M635*$D132)</f>
        <v>2.4743289438982757E-34</v>
      </c>
      <c r="T132" s="112">
        <f ca="1">CHOOSE($C$16,Primary!N635,Primary!N635*$D132)</f>
        <v>2.3618594387498022E-41</v>
      </c>
      <c r="U132" s="112">
        <f ca="1">CHOOSE($C$16,Primary!O635,Primary!O635*$D132)</f>
        <v>3.6043107325591916E-42</v>
      </c>
      <c r="V132" s="112">
        <f ca="1">CHOOSE($C$16,Primary!P635,Primary!P635*$D132)</f>
        <v>2.3192423969481448E-41</v>
      </c>
      <c r="W132" s="112">
        <f ca="1">CHOOSE($C$16,Primary!Q635,Primary!Q635*$D132)</f>
        <v>3.0476973265730042E-42</v>
      </c>
      <c r="X132" s="112">
        <f ca="1">CHOOSE($C$16,Primary!R635,Primary!R635*$D132)</f>
        <v>1.329213903550893E-41</v>
      </c>
      <c r="Y132" s="112">
        <f ca="1">CHOOSE($C$16,Primary!S635,Primary!S635*$D132)</f>
        <v>3.154107807246826E-43</v>
      </c>
      <c r="Z132" s="112">
        <f ca="1">CHOOSE($C$16,Primary!T635,Primary!T635*$D132)</f>
        <v>1.6958856758906916E-42</v>
      </c>
      <c r="AA132" s="112">
        <f ca="1">CHOOSE($C$16,Primary!U635,Primary!U635*$D132)</f>
        <v>1.450189567682787E-43</v>
      </c>
      <c r="AB132" s="112">
        <f ca="1">CHOOSE($C$16,Primary!V635,Primary!V635*$D132)</f>
        <v>3.46626201428517E-43</v>
      </c>
      <c r="AC132" s="112">
        <f ca="1">CHOOSE($C$16,Primary!W635,Primary!W635*$D132)</f>
        <v>1.1638569927676867E-43</v>
      </c>
      <c r="AD132" s="112">
        <f ca="1">CHOOSE($C$16,Primary!X635,Primary!X635*$D132)</f>
        <v>4.7007859843015394E-50</v>
      </c>
      <c r="AE132" s="112">
        <f ca="1">CHOOSE($C$16,Primary!Y635,Primary!Y635*$D132)</f>
        <v>5.2357435621157798E-51</v>
      </c>
      <c r="AF132" s="112">
        <f ca="1">CHOOSE($C$16,Primary!Z635,Primary!Z635*$D132)</f>
        <v>1.4705696899139163E-50</v>
      </c>
      <c r="AG132" s="112">
        <f ca="1">CHOOSE($C$16,Primary!AA635,Primary!AA635*$D132)</f>
        <v>8.2346935046027057E-51</v>
      </c>
      <c r="AH132" s="112">
        <f ca="1">CHOOSE($C$16,Primary!AB635,Primary!AB635*$D132)</f>
        <v>1.6492697949140804E-50</v>
      </c>
      <c r="AI132" s="112">
        <f ca="1">CHOOSE($C$16,Primary!AC635,Primary!AC635*$D132)</f>
        <v>1.7979862704659901E-50</v>
      </c>
      <c r="AJ132" s="112">
        <f ca="1">CHOOSE($C$16,Primary!AD635,Primary!AD635*$D132)</f>
        <v>2.4393405487707871E-49</v>
      </c>
      <c r="AK132" s="112">
        <f ca="1">CHOOSE($C$16,Primary!AE635,Primary!AE635*$D132)</f>
        <v>2.45861235867806E-51</v>
      </c>
      <c r="AL132" s="112">
        <f ca="1">CHOOSE($C$16,Primary!AF635,Primary!AF635*$D132)</f>
        <v>1.0507857888860257E-50</v>
      </c>
    </row>
    <row r="133" spans="4:38">
      <c r="D133" s="48">
        <f>DCC!B101</f>
        <v>71.265000000000001</v>
      </c>
      <c r="E133" s="48">
        <f ca="1">CHOOSE($C$16,Neutron!N100,Neutron!N100*D133)</f>
        <v>8.3268347170273804E-6</v>
      </c>
      <c r="F133" s="48">
        <f ca="1">CHOOSE($C$16,Primary!E636,Primary!E636*$D133)</f>
        <v>5.7397416024387391E-7</v>
      </c>
      <c r="G133" s="48">
        <f ca="1">CHOOSE($C$16,Primary!F636,Primary!F636*$D133)</f>
        <v>4.7904642319240931E-11</v>
      </c>
      <c r="H133" s="48">
        <f ca="1">CHOOSE($C$16,'mu+'!J40,'mu+'!J40*$D133)</f>
        <v>1.3205081414697603E-6</v>
      </c>
      <c r="I133" s="48">
        <f ca="1">CHOOSE($C$16,'mu-'!J40,'mu-'!J40*$D133)</f>
        <v>1.2798467832893494E-6</v>
      </c>
      <c r="J133" s="48">
        <f ca="1">CHOOSE($C$16,Secondary!N51,Secondary!N51*$D133)</f>
        <v>4.3537785720330626E-6</v>
      </c>
      <c r="K133" s="48">
        <f ca="1">CHOOSE($C$16,Secondary!O51,Secondary!O51*$D133)</f>
        <v>3.8809173750682306E-6</v>
      </c>
      <c r="L133" s="48">
        <f ca="1">CHOOSE($C$16,Secondary!P51,Secondary!P51*$D133)</f>
        <v>2.0208956757184641E-5</v>
      </c>
      <c r="M133" s="112">
        <f ca="1">CHOOSE($C$16,Primary!G636,Primary!G636*$D133)</f>
        <v>1.4167758041998392E-14</v>
      </c>
      <c r="N133" s="112">
        <f ca="1">CHOOSE($C$16,Primary!H636,Primary!H636*$D133)</f>
        <v>5.7462312459144981E-16</v>
      </c>
      <c r="O133" s="112">
        <f ca="1">CHOOSE($C$16,Primary!I636,Primary!I636*$D133)</f>
        <v>5.0033314199127056E-18</v>
      </c>
      <c r="P133" s="112">
        <f ca="1">CHOOSE($C$16,Primary!J636,Primary!J636*$D133)</f>
        <v>1.1661920484021253E-18</v>
      </c>
      <c r="Q133" s="112">
        <f ca="1">CHOOSE($C$16,Primary!K636,Primary!K636*$D133)</f>
        <v>1.3215335804304994E-23</v>
      </c>
      <c r="R133" s="112">
        <f ca="1">CHOOSE($C$16,Primary!L636,Primary!L636*$D133)</f>
        <v>3.8712695793652914E-23</v>
      </c>
      <c r="S133" s="112">
        <f ca="1">CHOOSE($C$16,Primary!M636,Primary!M636*$D133)</f>
        <v>4.0147340794099477E-34</v>
      </c>
      <c r="T133" s="112">
        <f ca="1">CHOOSE($C$16,Primary!N636,Primary!N636*$D133)</f>
        <v>3.8031376475156139E-41</v>
      </c>
      <c r="U133" s="112">
        <f ca="1">CHOOSE($C$16,Primary!O636,Primary!O636*$D133)</f>
        <v>5.8365286620315181E-42</v>
      </c>
      <c r="V133" s="112">
        <f ca="1">CHOOSE($C$16,Primary!P636,Primary!P636*$D133)</f>
        <v>3.6755555889143878E-41</v>
      </c>
      <c r="W133" s="112">
        <f ca="1">CHOOSE($C$16,Primary!Q636,Primary!Q636*$D133)</f>
        <v>4.8494210241026107E-42</v>
      </c>
      <c r="X133" s="112">
        <f ca="1">CHOOSE($C$16,Primary!R636,Primary!R636*$D133)</f>
        <v>2.0820071743348056E-41</v>
      </c>
      <c r="Y133" s="112">
        <f ca="1">CHOOSE($C$16,Primary!S636,Primary!S636*$D133)</f>
        <v>5.0939759062825732E-43</v>
      </c>
      <c r="Z133" s="112">
        <f ca="1">CHOOSE($C$16,Primary!T636,Primary!T636*$D133)</f>
        <v>2.6708705966326824E-42</v>
      </c>
      <c r="AA133" s="112">
        <f ca="1">CHOOSE($C$16,Primary!U636,Primary!U636*$D133)</f>
        <v>2.3776207418714207E-43</v>
      </c>
      <c r="AB133" s="112">
        <f ca="1">CHOOSE($C$16,Primary!V636,Primary!V636*$D133)</f>
        <v>5.5727163538099065E-43</v>
      </c>
      <c r="AC133" s="112">
        <f ca="1">CHOOSE($C$16,Primary!W636,Primary!W636*$D133)</f>
        <v>1.9163748617817351E-43</v>
      </c>
      <c r="AD133" s="112">
        <f ca="1">CHOOSE($C$16,Primary!X636,Primary!X636*$D133)</f>
        <v>7.3343511852751955E-50</v>
      </c>
      <c r="AE133" s="112">
        <f ca="1">CHOOSE($C$16,Primary!Y636,Primary!Y636*$D133)</f>
        <v>8.384255143831389E-51</v>
      </c>
      <c r="AF133" s="112">
        <f ca="1">CHOOSE($C$16,Primary!Z636,Primary!Z636*$D133)</f>
        <v>2.3714110889946125E-50</v>
      </c>
      <c r="AG133" s="112">
        <f ca="1">CHOOSE($C$16,Primary!AA636,Primary!AA636*$D133)</f>
        <v>1.3065732405587724E-50</v>
      </c>
      <c r="AH133" s="112">
        <f ca="1">CHOOSE($C$16,Primary!AB636,Primary!AB636*$D133)</f>
        <v>2.5766481608381201E-50</v>
      </c>
      <c r="AI133" s="112">
        <f ca="1">CHOOSE($C$16,Primary!AC636,Primary!AC636*$D133)</f>
        <v>2.7604432893752065E-50</v>
      </c>
      <c r="AJ133" s="112">
        <f ca="1">CHOOSE($C$16,Primary!AD636,Primary!AD636*$D133)</f>
        <v>3.6542565985390466E-49</v>
      </c>
      <c r="AK133" s="112">
        <f ca="1">CHOOSE($C$16,Primary!AE636,Primary!AE636*$D133)</f>
        <v>3.6577562898014083E-51</v>
      </c>
      <c r="AL133" s="112">
        <f ca="1">CHOOSE($C$16,Primary!AF636,Primary!AF636*$D133)</f>
        <v>1.5515646898820784E-50</v>
      </c>
    </row>
    <row r="134" spans="4:38">
      <c r="D134" s="48">
        <f>DCC!B102</f>
        <v>89.715999999999994</v>
      </c>
      <c r="E134" s="48">
        <f ca="1">CHOOSE($C$16,Neutron!N101,Neutron!N101*D134)</f>
        <v>7.565836252664468E-6</v>
      </c>
      <c r="F134" s="48">
        <f ca="1">CHOOSE($C$16,Primary!E637,Primary!E637*$D134)</f>
        <v>5.4136971391954389E-7</v>
      </c>
      <c r="G134" s="48">
        <f ca="1">CHOOSE($C$16,Primary!F637,Primary!F637*$D134)</f>
        <v>2.9169978264938171E-11</v>
      </c>
      <c r="H134" s="48">
        <f ca="1">CHOOSE($C$16,'mu+'!J41,'mu+'!J41*$D134)</f>
        <v>1.5075701875960363E-6</v>
      </c>
      <c r="I134" s="48">
        <f ca="1">CHOOSE($C$16,'mu-'!J41,'mu-'!J41*$D134)</f>
        <v>1.4486471637047846E-6</v>
      </c>
      <c r="J134" s="48">
        <f ca="1">CHOOSE($C$16,Secondary!N52,Secondary!N52*$D134)</f>
        <v>3.0929900416852916E-6</v>
      </c>
      <c r="K134" s="48">
        <f ca="1">CHOOSE($C$16,Secondary!O52,Secondary!O52*$D134)</f>
        <v>2.8089712655425178E-6</v>
      </c>
      <c r="L134" s="48">
        <f ca="1">CHOOSE($C$16,Secondary!P52,Secondary!P52*$D134)</f>
        <v>1.2380524691967136E-5</v>
      </c>
      <c r="M134" s="112">
        <f ca="1">CHOOSE($C$16,Primary!G637,Primary!G637*$D134)</f>
        <v>6.4070846109050624E-15</v>
      </c>
      <c r="N134" s="112">
        <f ca="1">CHOOSE($C$16,Primary!H637,Primary!H637*$D134)</f>
        <v>2.4961573836039662E-16</v>
      </c>
      <c r="O134" s="112">
        <f ca="1">CHOOSE($C$16,Primary!I637,Primary!I637*$D134)</f>
        <v>1.7942009128116468E-18</v>
      </c>
      <c r="P134" s="112">
        <f ca="1">CHOOSE($C$16,Primary!J637,Primary!J637*$D134)</f>
        <v>4.0042503176311874E-19</v>
      </c>
      <c r="Q134" s="112">
        <f ca="1">CHOOSE($C$16,Primary!K637,Primary!K637*$D134)</f>
        <v>2.6264637575725185E-24</v>
      </c>
      <c r="R134" s="112">
        <f ca="1">CHOOSE($C$16,Primary!L637,Primary!L637*$D134)</f>
        <v>9.7592154263051737E-24</v>
      </c>
      <c r="S134" s="112">
        <f ca="1">CHOOSE($C$16,Primary!M637,Primary!M637*$D134)</f>
        <v>6.4888227107737801E-34</v>
      </c>
      <c r="T134" s="112">
        <f ca="1">CHOOSE($C$16,Primary!N637,Primary!N637*$D134)</f>
        <v>6.1027296708466605E-41</v>
      </c>
      <c r="U134" s="112">
        <f ca="1">CHOOSE($C$16,Primary!O637,Primary!O637*$D134)</f>
        <v>9.4203935462316127E-42</v>
      </c>
      <c r="V134" s="112">
        <f ca="1">CHOOSE($C$16,Primary!P637,Primary!P637*$D134)</f>
        <v>5.8087674521726849E-41</v>
      </c>
      <c r="W134" s="112">
        <f ca="1">CHOOSE($C$16,Primary!Q637,Primary!Q637*$D134)</f>
        <v>7.6965488649541304E-42</v>
      </c>
      <c r="X134" s="112">
        <f ca="1">CHOOSE($C$16,Primary!R637,Primary!R637*$D134)</f>
        <v>3.2537952257639028E-41</v>
      </c>
      <c r="Y134" s="112">
        <f ca="1">CHOOSE($C$16,Primary!S637,Primary!S637*$D134)</f>
        <v>8.2080585256218237E-43</v>
      </c>
      <c r="Z134" s="112">
        <f ca="1">CHOOSE($C$16,Primary!T637,Primary!T637*$D134)</f>
        <v>4.198093071158556E-42</v>
      </c>
      <c r="AA134" s="112">
        <f ca="1">CHOOSE($C$16,Primary!U637,Primary!U637*$D134)</f>
        <v>3.8901091670534809E-43</v>
      </c>
      <c r="AB134" s="112">
        <f ca="1">CHOOSE($C$16,Primary!V637,Primary!V637*$D134)</f>
        <v>8.9414527835162994E-43</v>
      </c>
      <c r="AC134" s="112">
        <f ca="1">CHOOSE($C$16,Primary!W637,Primary!W637*$D134)</f>
        <v>3.149690854813231E-43</v>
      </c>
      <c r="AD134" s="112">
        <f ca="1">CHOOSE($C$16,Primary!X637,Primary!X637*$D134)</f>
        <v>1.1425614378395519E-49</v>
      </c>
      <c r="AE134" s="112">
        <f ca="1">CHOOSE($C$16,Primary!Y637,Primary!Y637*$D134)</f>
        <v>1.3404373496294438E-50</v>
      </c>
      <c r="AF134" s="112">
        <f ca="1">CHOOSE($C$16,Primary!Z637,Primary!Z637*$D134)</f>
        <v>3.818013218194772E-50</v>
      </c>
      <c r="AG134" s="112">
        <f ca="1">CHOOSE($C$16,Primary!AA637,Primary!AA637*$D134)</f>
        <v>2.0700623476626645E-50</v>
      </c>
      <c r="AH134" s="112">
        <f ca="1">CHOOSE($C$16,Primary!AB637,Primary!AB637*$D134)</f>
        <v>4.0197461209306565E-50</v>
      </c>
      <c r="AI134" s="112">
        <f ca="1">CHOOSE($C$16,Primary!AC637,Primary!AC637*$D134)</f>
        <v>4.2325275198316178E-50</v>
      </c>
      <c r="AJ134" s="112">
        <f ca="1">CHOOSE($C$16,Primary!AD637,Primary!AD637*$D134)</f>
        <v>5.4680909460282551E-49</v>
      </c>
      <c r="AK134" s="112">
        <f ca="1">CHOOSE($C$16,Primary!AE637,Primary!AE637*$D134)</f>
        <v>5.4364449824611997E-51</v>
      </c>
      <c r="AL134" s="112">
        <f ca="1">CHOOSE($C$16,Primary!AF637,Primary!AF637*$D134)</f>
        <v>2.2890110255073045E-50</v>
      </c>
    </row>
    <row r="135" spans="4:38">
      <c r="D135" s="48">
        <f>DCC!B103</f>
        <v>112.94</v>
      </c>
      <c r="E135" s="48">
        <f ca="1">CHOOSE($C$16,Neutron!N102,Neutron!N102*D135)</f>
        <v>6.4425619837868316E-6</v>
      </c>
      <c r="F135" s="48">
        <f ca="1">CHOOSE($C$16,Primary!E638,Primary!E638*$D135)</f>
        <v>4.9236454625710126E-7</v>
      </c>
      <c r="G135" s="48">
        <f ca="1">CHOOSE($C$16,Primary!F638,Primary!F638*$D135)</f>
        <v>1.7762166430780452E-11</v>
      </c>
      <c r="H135" s="48">
        <f ca="1">CHOOSE($C$16,'mu+'!J42,'mu+'!J42*$D135)</f>
        <v>1.6944675898096986E-6</v>
      </c>
      <c r="I135" s="48">
        <f ca="1">CHOOSE($C$16,'mu-'!J42,'mu-'!J42*$D135)</f>
        <v>1.6109977324430729E-6</v>
      </c>
      <c r="J135" s="48">
        <f ca="1">CHOOSE($C$16,Secondary!N53,Secondary!N53*$D135)</f>
        <v>2.1625994149661097E-6</v>
      </c>
      <c r="K135" s="48">
        <f ca="1">CHOOSE($C$16,Secondary!O53,Secondary!O53*$D135)</f>
        <v>1.9936655705282617E-6</v>
      </c>
      <c r="L135" s="48">
        <f ca="1">CHOOSE($C$16,Secondary!P53,Secondary!P53*$D135)</f>
        <v>7.4380956891743989E-6</v>
      </c>
      <c r="M135" s="112">
        <f ca="1">CHOOSE($C$16,Primary!G638,Primary!G638*$D135)</f>
        <v>2.8978312949036574E-15</v>
      </c>
      <c r="N135" s="112">
        <f ca="1">CHOOSE($C$16,Primary!H638,Primary!H638*$D135)</f>
        <v>1.083729758889618E-16</v>
      </c>
      <c r="O135" s="112">
        <f ca="1">CHOOSE($C$16,Primary!I638,Primary!I638*$D135)</f>
        <v>6.4349999128704804E-19</v>
      </c>
      <c r="P135" s="112">
        <f ca="1">CHOOSE($C$16,Primary!J638,Primary!J638*$D135)</f>
        <v>1.3751154370613767E-19</v>
      </c>
      <c r="Q135" s="112">
        <f ca="1">CHOOSE($C$16,Primary!K638,Primary!K638*$D135)</f>
        <v>5.2212546774322264E-25</v>
      </c>
      <c r="R135" s="112">
        <f ca="1">CHOOSE($C$16,Primary!L638,Primary!L638*$D135)</f>
        <v>2.4607610676116122E-24</v>
      </c>
      <c r="S135" s="112">
        <f ca="1">CHOOSE($C$16,Primary!M638,Primary!M638*$D135)</f>
        <v>9.6072625947554421E-34</v>
      </c>
      <c r="T135" s="112">
        <f ca="1">CHOOSE($C$16,Primary!N638,Primary!N638*$D135)</f>
        <v>8.986406118812133E-41</v>
      </c>
      <c r="U135" s="112">
        <f ca="1">CHOOSE($C$16,Primary!O638,Primary!O638*$D135)</f>
        <v>1.3986030086450394E-41</v>
      </c>
      <c r="V135" s="112">
        <f ca="1">CHOOSE($C$16,Primary!P638,Primary!P638*$D135)</f>
        <v>8.4748228268260756E-41</v>
      </c>
      <c r="W135" s="112">
        <f ca="1">CHOOSE($C$16,Primary!Q638,Primary!Q638*$D135)</f>
        <v>1.1304802528835207E-41</v>
      </c>
      <c r="X135" s="112">
        <f ca="1">CHOOSE($C$16,Primary!R638,Primary!R638*$D135)</f>
        <v>4.7160176427706182E-41</v>
      </c>
      <c r="Y135" s="112">
        <f ca="1">CHOOSE($C$16,Primary!S638,Primary!S638*$D135)</f>
        <v>1.2244543786443871E-42</v>
      </c>
      <c r="Z135" s="112">
        <f ca="1">CHOOSE($C$16,Primary!T638,Primary!T638*$D135)</f>
        <v>6.121349248652673E-42</v>
      </c>
      <c r="AA135" s="112">
        <f ca="1">CHOOSE($C$16,Primary!U638,Primary!U638*$D135)</f>
        <v>5.8846798777837066E-43</v>
      </c>
      <c r="AB135" s="112">
        <f ca="1">CHOOSE($C$16,Primary!V638,Primary!V638*$D135)</f>
        <v>1.3346766022132764E-42</v>
      </c>
      <c r="AC135" s="112">
        <f ca="1">CHOOSE($C$16,Primary!W638,Primary!W638*$D135)</f>
        <v>4.7931442025479659E-43</v>
      </c>
      <c r="AD135" s="112">
        <f ca="1">CHOOSE($C$16,Primary!X638,Primary!X638*$D135)</f>
        <v>1.6670086337997535E-49</v>
      </c>
      <c r="AE135" s="112">
        <f ca="1">CHOOSE($C$16,Primary!Y638,Primary!Y638*$D135)</f>
        <v>2.0040680095808214E-50</v>
      </c>
      <c r="AF135" s="112">
        <f ca="1">CHOOSE($C$16,Primary!Z638,Primary!Z638*$D135)</f>
        <v>5.73522666113912E-50</v>
      </c>
      <c r="AG135" s="112">
        <f ca="1">CHOOSE($C$16,Primary!AA638,Primary!AA638*$D135)</f>
        <v>3.0767120723380667E-50</v>
      </c>
      <c r="AH135" s="112">
        <f ca="1">CHOOSE($C$16,Primary!AB638,Primary!AB638*$D135)</f>
        <v>5.9136220610633432E-50</v>
      </c>
      <c r="AI135" s="112">
        <f ca="1">CHOOSE($C$16,Primary!AC638,Primary!AC638*$D135)</f>
        <v>6.121101723557097E-50</v>
      </c>
      <c r="AJ135" s="112">
        <f ca="1">CHOOSE($C$16,Primary!AD638,Primary!AD638*$D135)</f>
        <v>7.7645575708533192E-49</v>
      </c>
      <c r="AK135" s="112">
        <f ca="1">CHOOSE($C$16,Primary!AE638,Primary!AE638*$D135)</f>
        <v>7.6942235870574407E-51</v>
      </c>
      <c r="AL135" s="112">
        <f ca="1">CHOOSE($C$16,Primary!AF638,Primary!AF638*$D135)</f>
        <v>3.229950969507868E-50</v>
      </c>
    </row>
    <row r="136" spans="4:38">
      <c r="D136" s="48">
        <f>DCC!B104</f>
        <v>142.19</v>
      </c>
      <c r="E136" s="48">
        <f ca="1">CHOOSE($C$16,Neutron!N103,Neutron!N103*D136)</f>
        <v>5.0894243568513229E-6</v>
      </c>
      <c r="F136" s="48">
        <f ca="1">CHOOSE($C$16,Primary!E639,Primary!E639*$D136)</f>
        <v>4.2889834290948533E-7</v>
      </c>
      <c r="G136" s="48">
        <f ca="1">CHOOSE($C$16,Primary!F639,Primary!F639*$D136)</f>
        <v>1.0812918104896389E-11</v>
      </c>
      <c r="H136" s="48">
        <f ca="1">CHOOSE($C$16,'mu+'!J43,'mu+'!J43*$D136)</f>
        <v>1.8670111925679816E-6</v>
      </c>
      <c r="I136" s="48">
        <f ca="1">CHOOSE($C$16,'mu-'!J43,'mu-'!J43*$D136)</f>
        <v>1.7539083425497877E-6</v>
      </c>
      <c r="J136" s="48">
        <f ca="1">CHOOSE($C$16,Secondary!N54,Secondary!N54*$D136)</f>
        <v>1.4885279933960627E-6</v>
      </c>
      <c r="K136" s="48">
        <f ca="1">CHOOSE($C$16,Secondary!O54,Secondary!O54*$D136)</f>
        <v>1.3912751066854748E-6</v>
      </c>
      <c r="L136" s="48">
        <f ca="1">CHOOSE($C$16,Secondary!P54,Secondary!P54*$D136)</f>
        <v>4.3994425776929546E-6</v>
      </c>
      <c r="M136" s="112">
        <f ca="1">CHOOSE($C$16,Primary!G639,Primary!G639*$D136)</f>
        <v>1.3101944605160127E-15</v>
      </c>
      <c r="N136" s="112">
        <f ca="1">CHOOSE($C$16,Primary!H639,Primary!H639*$D136)</f>
        <v>4.7003931002184912E-17</v>
      </c>
      <c r="O136" s="112">
        <f ca="1">CHOOSE($C$16,Primary!I639,Primary!I639*$D136)</f>
        <v>2.3069061120568576E-19</v>
      </c>
      <c r="P136" s="112">
        <f ca="1">CHOOSE($C$16,Primary!J639,Primary!J639*$D136)</f>
        <v>4.7201042528433176E-20</v>
      </c>
      <c r="Q136" s="112">
        <f ca="1">CHOOSE($C$16,Primary!K639,Primary!K639*$D136)</f>
        <v>1.0372270442346144E-25</v>
      </c>
      <c r="R136" s="112">
        <f ca="1">CHOOSE($C$16,Primary!L639,Primary!L639*$D136)</f>
        <v>6.2010293053555397E-25</v>
      </c>
      <c r="S136" s="112">
        <f ca="1">CHOOSE($C$16,Primary!M639,Primary!M639*$D136)</f>
        <v>1.3161548408238271E-33</v>
      </c>
      <c r="T136" s="112">
        <f ca="1">CHOOSE($C$16,Primary!N639,Primary!N639*$D136)</f>
        <v>1.2262823044163763E-40</v>
      </c>
      <c r="U136" s="112">
        <f ca="1">CHOOSE($C$16,Primary!O639,Primary!O639*$D136)</f>
        <v>1.9280592424977757E-41</v>
      </c>
      <c r="V136" s="112">
        <f ca="1">CHOOSE($C$16,Primary!P639,Primary!P639*$D136)</f>
        <v>1.1517721731236655E-40</v>
      </c>
      <c r="W136" s="112">
        <f ca="1">CHOOSE($C$16,Primary!Q639,Primary!Q639*$D136)</f>
        <v>1.5499566701948569E-41</v>
      </c>
      <c r="X136" s="112">
        <f ca="1">CHOOSE($C$16,Primary!R639,Primary!R639*$D136)</f>
        <v>6.3934877527991708E-41</v>
      </c>
      <c r="Y136" s="112">
        <f ca="1">CHOOSE($C$16,Primary!S639,Primary!S639*$D136)</f>
        <v>1.705605595318943E-42</v>
      </c>
      <c r="Z136" s="112">
        <f ca="1">CHOOSE($C$16,Primary!T639,Primary!T639*$D136)</f>
        <v>8.350765261225037E-42</v>
      </c>
      <c r="AA136" s="112">
        <f ca="1">CHOOSE($C$16,Primary!U639,Primary!U639*$D136)</f>
        <v>8.3025503153671483E-43</v>
      </c>
      <c r="AB136" s="112">
        <f ca="1">CHOOSE($C$16,Primary!V639,Primary!V639*$D136)</f>
        <v>1.8680034038279268E-42</v>
      </c>
      <c r="AC136" s="112">
        <f ca="1">CHOOSE($C$16,Primary!W639,Primary!W639*$D136)</f>
        <v>6.8118670853455113E-43</v>
      </c>
      <c r="AD136" s="112">
        <f ca="1">CHOOSE($C$16,Primary!X639,Primary!X639*$D136)</f>
        <v>2.294421624009083E-49</v>
      </c>
      <c r="AE136" s="112">
        <f ca="1">CHOOSE($C$16,Primary!Y639,Primary!Y639*$D136)</f>
        <v>2.82273295869028E-50</v>
      </c>
      <c r="AF136" s="112">
        <f ca="1">CHOOSE($C$16,Primary!Z639,Primary!Z639*$D136)</f>
        <v>8.0994615986457311E-50</v>
      </c>
      <c r="AG136" s="112">
        <f ca="1">CHOOSE($C$16,Primary!AA639,Primary!AA639*$D136)</f>
        <v>4.3199114362993125E-50</v>
      </c>
      <c r="AH136" s="112">
        <f ca="1">CHOOSE($C$16,Primary!AB639,Primary!AB639*$D136)</f>
        <v>8.2567590493826414E-50</v>
      </c>
      <c r="AI136" s="112">
        <f ca="1">CHOOSE($C$16,Primary!AC639,Primary!AC639*$D136)</f>
        <v>8.4030469613919677E-50</v>
      </c>
      <c r="AJ136" s="112">
        <f ca="1">CHOOSE($C$16,Primary!AD639,Primary!AD639*$D136)</f>
        <v>1.0522884296013292E-48</v>
      </c>
      <c r="AK136" s="112">
        <f ca="1">CHOOSE($C$16,Primary!AE639,Primary!AE639*$D136)</f>
        <v>1.04247155174774E-50</v>
      </c>
      <c r="AL136" s="112">
        <f ca="1">CHOOSE($C$16,Primary!AF639,Primary!AF639*$D136)</f>
        <v>4.3807159345139503E-50</v>
      </c>
    </row>
    <row r="137" spans="4:38">
      <c r="D137" s="48">
        <f>DCC!B105</f>
        <v>179.01</v>
      </c>
      <c r="E137" s="48">
        <f ca="1">CHOOSE($C$16,Neutron!N104,Neutron!N104*D137)</f>
        <v>3.713659024153845E-6</v>
      </c>
      <c r="F137" s="48">
        <f ca="1">CHOOSE($C$16,Primary!E640,Primary!E640*$D137)</f>
        <v>3.5627341465599149E-7</v>
      </c>
      <c r="G137" s="48">
        <f ca="1">CHOOSE($C$16,Primary!F640,Primary!F640*$D137)</f>
        <v>6.5827374932139993E-12</v>
      </c>
      <c r="H137" s="48">
        <f ca="1">CHOOSE($C$16,'mu+'!J44,'mu+'!J44*$D137)</f>
        <v>2.0158353684018157E-6</v>
      </c>
      <c r="I137" s="48">
        <f ca="1">CHOOSE($C$16,'mu-'!J44,'mu-'!J44*$D137)</f>
        <v>1.8733655094941828E-6</v>
      </c>
      <c r="J137" s="48">
        <f ca="1">CHOOSE($C$16,Secondary!N55,Secondary!N55*$D137)</f>
        <v>1.009688293467579E-6</v>
      </c>
      <c r="K137" s="48">
        <f ca="1">CHOOSE($C$16,Secondary!O55,Secondary!O55*$D137)</f>
        <v>9.576043956735605E-7</v>
      </c>
      <c r="L137" s="48">
        <f ca="1">CHOOSE($C$16,Secondary!P55,Secondary!P55*$D137)</f>
        <v>2.5719917474843867E-6</v>
      </c>
      <c r="M137" s="112">
        <f ca="1">CHOOSE($C$16,Primary!G640,Primary!G640*$D137)</f>
        <v>5.9243831059195878E-16</v>
      </c>
      <c r="N137" s="112">
        <f ca="1">CHOOSE($C$16,Primary!H640,Primary!H640*$D137)</f>
        <v>2.0376681192362325E-17</v>
      </c>
      <c r="O137" s="112">
        <f ca="1">CHOOSE($C$16,Primary!I640,Primary!I640*$D137)</f>
        <v>8.2711812121925074E-20</v>
      </c>
      <c r="P137" s="112">
        <f ca="1">CHOOSE($C$16,Primary!J640,Primary!J640*$D137)</f>
        <v>1.6203986412512537E-20</v>
      </c>
      <c r="Q137" s="112">
        <f ca="1">CHOOSE($C$16,Primary!K640,Primary!K640*$D137)</f>
        <v>2.0609366516237782E-26</v>
      </c>
      <c r="R137" s="112">
        <f ca="1">CHOOSE($C$16,Primary!L640,Primary!L640*$D137)</f>
        <v>1.5629173535217461E-25</v>
      </c>
      <c r="S137" s="112">
        <f ca="1">CHOOSE($C$16,Primary!M640,Primary!M640*$D137)</f>
        <v>1.7958235644605807E-33</v>
      </c>
      <c r="T137" s="112">
        <f ca="1">CHOOSE($C$16,Primary!N640,Primary!N640*$D137)</f>
        <v>1.667558279429433E-40</v>
      </c>
      <c r="U137" s="112">
        <f ca="1">CHOOSE($C$16,Primary!O640,Primary!O640*$D137)</f>
        <v>2.649104004890958E-41</v>
      </c>
      <c r="V137" s="112">
        <f ca="1">CHOOSE($C$16,Primary!P640,Primary!P640*$D137)</f>
        <v>1.5607804934779819E-40</v>
      </c>
      <c r="W137" s="112">
        <f ca="1">CHOOSE($C$16,Primary!Q640,Primary!Q640*$D137)</f>
        <v>2.1193412584871011E-41</v>
      </c>
      <c r="X137" s="112">
        <f ca="1">CHOOSE($C$16,Primary!R640,Primary!R640*$D137)</f>
        <v>8.6463632787512189E-41</v>
      </c>
      <c r="Y137" s="112">
        <f ca="1">CHOOSE($C$16,Primary!S640,Primary!S640*$D137)</f>
        <v>2.369839093289968E-42</v>
      </c>
      <c r="Z137" s="112">
        <f ca="1">CHOOSE($C$16,Primary!T640,Primary!T640*$D137)</f>
        <v>1.1367898084081944E-41</v>
      </c>
      <c r="AA137" s="112">
        <f ca="1">CHOOSE($C$16,Primary!U640,Primary!U640*$D137)</f>
        <v>1.1686976831070834E-42</v>
      </c>
      <c r="AB137" s="112">
        <f ca="1">CHOOSE($C$16,Primary!V640,Primary!V640*$D137)</f>
        <v>2.608677357152998E-42</v>
      </c>
      <c r="AC137" s="112">
        <f ca="1">CHOOSE($C$16,Primary!W640,Primary!W640*$D137)</f>
        <v>9.6607599831998023E-43</v>
      </c>
      <c r="AD137" s="112">
        <f ca="1">CHOOSE($C$16,Primary!X640,Primary!X640*$D137)</f>
        <v>3.1523101471947159E-49</v>
      </c>
      <c r="AE137" s="112">
        <f ca="1">CHOOSE($C$16,Primary!Y640,Primary!Y640*$D137)</f>
        <v>3.9683095016804778E-50</v>
      </c>
      <c r="AF137" s="112">
        <f ca="1">CHOOSE($C$16,Primary!Z640,Primary!Z640*$D137)</f>
        <v>1.1417237021370479E-49</v>
      </c>
      <c r="AG137" s="112">
        <f ca="1">CHOOSE($C$16,Primary!AA640,Primary!AA640*$D137)</f>
        <v>6.0545639326284913E-50</v>
      </c>
      <c r="AH137" s="112">
        <f ca="1">CHOOSE($C$16,Primary!AB640,Primary!AB640*$D137)</f>
        <v>1.150964651666363E-49</v>
      </c>
      <c r="AI137" s="112">
        <f ca="1">CHOOSE($C$16,Primary!AC640,Primary!AC640*$D137)</f>
        <v>1.1517866504649031E-49</v>
      </c>
      <c r="AJ137" s="112">
        <f ca="1">CHOOSE($C$16,Primary!AD640,Primary!AD640*$D137)</f>
        <v>1.424104149441922E-48</v>
      </c>
      <c r="AK137" s="112">
        <f ca="1">CHOOSE($C$16,Primary!AE640,Primary!AE640*$D137)</f>
        <v>1.4104802783552451E-50</v>
      </c>
      <c r="AL137" s="112">
        <f ca="1">CHOOSE($C$16,Primary!AF640,Primary!AF640*$D137)</f>
        <v>5.9337548481197532E-50</v>
      </c>
    </row>
    <row r="138" spans="4:38">
      <c r="D138" s="48">
        <f>DCC!B106</f>
        <v>225.36</v>
      </c>
      <c r="E138" s="48">
        <f ca="1">CHOOSE($C$16,Neutron!N105,Neutron!N105*D138)</f>
        <v>2.4987040222655845E-6</v>
      </c>
      <c r="F138" s="48">
        <f ca="1">CHOOSE($C$16,Primary!E641,Primary!E641*$D138)</f>
        <v>2.819842417500676E-7</v>
      </c>
      <c r="G138" s="48">
        <f ca="1">CHOOSE($C$16,Primary!F641,Primary!F641*$D138)</f>
        <v>4.0075797919043798E-12</v>
      </c>
      <c r="H138" s="48">
        <f ca="1">CHOOSE($C$16,'mu+'!J45,'mu+'!J45*$D138)</f>
        <v>2.1298721531390348E-6</v>
      </c>
      <c r="I138" s="48">
        <f ca="1">CHOOSE($C$16,'mu-'!J45,'mu-'!J45*$D138)</f>
        <v>1.9603110852291368E-6</v>
      </c>
      <c r="J138" s="48">
        <f ca="1">CHOOSE($C$16,Secondary!N56,Secondary!N56*$D138)</f>
        <v>6.757478268737903E-7</v>
      </c>
      <c r="K138" s="48">
        <f ca="1">CHOOSE($C$16,Secondary!O56,Secondary!O56*$D138)</f>
        <v>6.5185347980581841E-7</v>
      </c>
      <c r="L138" s="48">
        <f ca="1">CHOOSE($C$16,Secondary!P56,Secondary!P56*$D138)</f>
        <v>1.4906620544339695E-6</v>
      </c>
      <c r="M138" s="112">
        <f ca="1">CHOOSE($C$16,Primary!G641,Primary!G641*$D138)</f>
        <v>2.6790473540625115E-16</v>
      </c>
      <c r="N138" s="112">
        <f ca="1">CHOOSE($C$16,Primary!H641,Primary!H641*$D138)</f>
        <v>8.8291665470933961E-18</v>
      </c>
      <c r="O138" s="112">
        <f ca="1">CHOOSE($C$16,Primary!I641,Primary!I641*$D138)</f>
        <v>2.9658071181393327E-20</v>
      </c>
      <c r="P138" s="112">
        <f ca="1">CHOOSE($C$16,Primary!J641,Primary!J641*$D138)</f>
        <v>5.5632779845502523E-21</v>
      </c>
      <c r="Q138" s="112">
        <f ca="1">CHOOSE($C$16,Primary!K641,Primary!K641*$D138)</f>
        <v>4.095619042664085E-27</v>
      </c>
      <c r="R138" s="112">
        <f ca="1">CHOOSE($C$16,Primary!L641,Primary!L641*$D138)</f>
        <v>3.9396815256808471E-26</v>
      </c>
      <c r="S138" s="112">
        <f ca="1">CHOOSE($C$16,Primary!M641,Primary!M641*$D138)</f>
        <v>2.4383030716556939E-33</v>
      </c>
      <c r="T138" s="112">
        <f ca="1">CHOOSE($C$16,Primary!N641,Primary!N641*$D138)</f>
        <v>2.2582024690447738E-40</v>
      </c>
      <c r="U138" s="112">
        <f ca="1">CHOOSE($C$16,Primary!O641,Primary!O641*$D138)</f>
        <v>3.6252605504522545E-41</v>
      </c>
      <c r="V138" s="112">
        <f ca="1">CHOOSE($C$16,Primary!P641,Primary!P641*$D138)</f>
        <v>2.1078175712874651E-40</v>
      </c>
      <c r="W138" s="112">
        <f ca="1">CHOOSE($C$16,Primary!Q641,Primary!Q641*$D138)</f>
        <v>2.8878064287694483E-41</v>
      </c>
      <c r="X138" s="112">
        <f ca="1">CHOOSE($C$16,Primary!R641,Primary!R641*$D138)</f>
        <v>1.1657832013638556E-40</v>
      </c>
      <c r="Y138" s="112">
        <f ca="1">CHOOSE($C$16,Primary!S641,Primary!S641*$D138)</f>
        <v>3.282791686540257E-42</v>
      </c>
      <c r="Z138" s="112">
        <f ca="1">CHOOSE($C$16,Primary!T641,Primary!T641*$D138)</f>
        <v>1.5431667510901347E-41</v>
      </c>
      <c r="AA138" s="112">
        <f ca="1">CHOOSE($C$16,Primary!U641,Primary!U641*$D138)</f>
        <v>1.6403905127133754E-42</v>
      </c>
      <c r="AB138" s="112">
        <f ca="1">CHOOSE($C$16,Primary!V641,Primary!V641*$D138)</f>
        <v>3.632488640970627E-42</v>
      </c>
      <c r="AC138" s="112">
        <f ca="1">CHOOSE($C$16,Primary!W641,Primary!W641*$D138)</f>
        <v>1.3665214145984772E-42</v>
      </c>
      <c r="AD138" s="112">
        <f ca="1">CHOOSE($C$16,Primary!X641,Primary!X641*$D138)</f>
        <v>4.3211568043162503E-49</v>
      </c>
      <c r="AE138" s="112">
        <f ca="1">CHOOSE($C$16,Primary!Y641,Primary!Y641*$D138)</f>
        <v>5.5653810157308336E-50</v>
      </c>
      <c r="AF138" s="112">
        <f ca="1">CHOOSE($C$16,Primary!Z641,Primary!Z641*$D138)</f>
        <v>1.6055906356053105E-49</v>
      </c>
      <c r="AG138" s="112">
        <f ca="1">CHOOSE($C$16,Primary!AA641,Primary!AA641*$D138)</f>
        <v>8.4666365453399318E-50</v>
      </c>
      <c r="AH138" s="112">
        <f ca="1">CHOOSE($C$16,Primary!AB641,Primary!AB641*$D138)</f>
        <v>1.6010063684435317E-49</v>
      </c>
      <c r="AI138" s="112">
        <f ca="1">CHOOSE($C$16,Primary!AC641,Primary!AC641*$D138)</f>
        <v>1.5757394491206253E-49</v>
      </c>
      <c r="AJ138" s="112">
        <f ca="1">CHOOSE($C$16,Primary!AD641,Primary!AD641*$D138)</f>
        <v>1.9238611588073218E-48</v>
      </c>
      <c r="AK138" s="112">
        <f ca="1">CHOOSE($C$16,Primary!AE641,Primary!AE641*$D138)</f>
        <v>1.9051015295456784E-50</v>
      </c>
      <c r="AL138" s="112">
        <f ca="1">CHOOSE($C$16,Primary!AF641,Primary!AF641*$D138)</f>
        <v>8.0240558557405867E-50</v>
      </c>
    </row>
    <row r="139" spans="4:38">
      <c r="D139" s="48">
        <f>DCC!B107</f>
        <v>283.70999999999998</v>
      </c>
      <c r="E139" s="48">
        <f ca="1">CHOOSE($C$16,Neutron!N106,Neutron!N106*D139)</f>
        <v>1.5487391244592944E-6</v>
      </c>
      <c r="F139" s="48">
        <f ca="1">CHOOSE($C$16,Primary!E642,Primary!E642*$D139)</f>
        <v>2.1334091006953793E-7</v>
      </c>
      <c r="G139" s="48">
        <f ca="1">CHOOSE($C$16,Primary!F642,Primary!F642*$D139)</f>
        <v>2.4398191059657614E-12</v>
      </c>
      <c r="H139" s="48">
        <f ca="1">CHOOSE($C$16,'mu+'!J46,'mu+'!J46*$D139)</f>
        <v>2.202237349042093E-6</v>
      </c>
      <c r="I139" s="48">
        <f ca="1">CHOOSE($C$16,'mu-'!J46,'mu-'!J46*$D139)</f>
        <v>2.0094497763555572E-6</v>
      </c>
      <c r="J139" s="48">
        <f ca="1">CHOOSE($C$16,Secondary!N57,Secondary!N57*$D139)</f>
        <v>4.4684330219440164E-7</v>
      </c>
      <c r="K139" s="48">
        <f ca="1">CHOOSE($C$16,Secondary!O57,Secondary!O57*$D139)</f>
        <v>4.3987419843818996E-7</v>
      </c>
      <c r="L139" s="48">
        <f ca="1">CHOOSE($C$16,Secondary!P57,Secondary!P57*$D139)</f>
        <v>8.5848934315676336E-7</v>
      </c>
      <c r="M139" s="112">
        <f ca="1">CHOOSE($C$16,Primary!G642,Primary!G642*$D139)</f>
        <v>1.2115004187669156E-16</v>
      </c>
      <c r="N139" s="112">
        <f ca="1">CHOOSE($C$16,Primary!H642,Primary!H642*$D139)</f>
        <v>3.8236965122026622E-18</v>
      </c>
      <c r="O139" s="112">
        <f ca="1">CHOOSE($C$16,Primary!I642,Primary!I642*$D139)</f>
        <v>1.063472216919724E-20</v>
      </c>
      <c r="P139" s="112">
        <f ca="1">CHOOSE($C$16,Primary!J642,Primary!J642*$D139)</f>
        <v>1.9100577870099044E-21</v>
      </c>
      <c r="Q139" s="112">
        <f ca="1">CHOOSE($C$16,Primary!K642,Primary!K642*$D139)</f>
        <v>8.1396850218414219E-28</v>
      </c>
      <c r="R139" s="112">
        <f ca="1">CHOOSE($C$16,Primary!L642,Primary!L642*$D139)</f>
        <v>9.931197294750042E-27</v>
      </c>
      <c r="S139" s="112">
        <f ca="1">CHOOSE($C$16,Primary!M642,Primary!M642*$D139)</f>
        <v>3.2901880613332759E-33</v>
      </c>
      <c r="T139" s="112">
        <f ca="1">CHOOSE($C$16,Primary!N642,Primary!N642*$D139)</f>
        <v>3.0417877762749883E-40</v>
      </c>
      <c r="U139" s="112">
        <f ca="1">CHOOSE($C$16,Primary!O642,Primary!O642*$D139)</f>
        <v>4.9350669923081192E-41</v>
      </c>
      <c r="V139" s="112">
        <f ca="1">CHOOSE($C$16,Primary!P642,Primary!P642*$D139)</f>
        <v>2.8336716958368128E-40</v>
      </c>
      <c r="W139" s="112">
        <f ca="1">CHOOSE($C$16,Primary!Q642,Primary!Q642*$D139)</f>
        <v>3.9179753528814032E-41</v>
      </c>
      <c r="X139" s="112">
        <f ca="1">CHOOSE($C$16,Primary!R642,Primary!R642*$D139)</f>
        <v>1.5658791144177206E-40</v>
      </c>
      <c r="Y139" s="112">
        <f ca="1">CHOOSE($C$16,Primary!S642,Primary!S642*$D139)</f>
        <v>4.5288603309683641E-42</v>
      </c>
      <c r="Z139" s="112">
        <f ca="1">CHOOSE($C$16,Primary!T642,Primary!T642*$D139)</f>
        <v>2.0878184771295721E-41</v>
      </c>
      <c r="AA139" s="112">
        <f ca="1">CHOOSE($C$16,Primary!U642,Primary!U642*$D139)</f>
        <v>2.2942892712741181E-42</v>
      </c>
      <c r="AB139" s="112">
        <f ca="1">CHOOSE($C$16,Primary!V642,Primary!V642*$D139)</f>
        <v>5.0404218584135313E-42</v>
      </c>
      <c r="AC139" s="112">
        <f ca="1">CHOOSE($C$16,Primary!W642,Primary!W642*$D139)</f>
        <v>1.9265768169656071E-42</v>
      </c>
      <c r="AD139" s="112">
        <f ca="1">CHOOSE($C$16,Primary!X642,Primary!X642*$D139)</f>
        <v>5.9072608859259245E-49</v>
      </c>
      <c r="AE139" s="112">
        <f ca="1">CHOOSE($C$16,Primary!Y642,Primary!Y642*$D139)</f>
        <v>7.7817045669040434E-50</v>
      </c>
      <c r="AF139" s="112">
        <f ca="1">CHOOSE($C$16,Primary!Z642,Primary!Z642*$D139)</f>
        <v>2.2511960379334689E-49</v>
      </c>
      <c r="AG139" s="112">
        <f ca="1">CHOOSE($C$16,Primary!AA642,Primary!AA642*$D139)</f>
        <v>1.1805395711552742E-49</v>
      </c>
      <c r="AH139" s="112">
        <f ca="1">CHOOSE($C$16,Primary!AB642,Primary!AB642*$D139)</f>
        <v>2.2211229051628502E-49</v>
      </c>
      <c r="AI139" s="112">
        <f ca="1">CHOOSE($C$16,Primary!AC642,Primary!AC642*$D139)</f>
        <v>2.1503456777733458E-49</v>
      </c>
      <c r="AJ139" s="112">
        <f ca="1">CHOOSE($C$16,Primary!AD642,Primary!AD642*$D139)</f>
        <v>2.5932156885849855E-48</v>
      </c>
      <c r="AK139" s="112">
        <f ca="1">CHOOSE($C$16,Primary!AE642,Primary!AE642*$D139)</f>
        <v>2.5675407131687474E-50</v>
      </c>
      <c r="AL139" s="112">
        <f ca="1">CHOOSE($C$16,Primary!AF642,Primary!AF642*$D139)</f>
        <v>1.0828797526327349E-49</v>
      </c>
    </row>
    <row r="140" spans="4:38">
      <c r="D140" s="48">
        <f>DCC!B108</f>
        <v>357.17</v>
      </c>
      <c r="E140" s="48">
        <f ca="1">CHOOSE($C$16,Neutron!N107,Neutron!N107*D140)</f>
        <v>8.8455356627383642E-7</v>
      </c>
      <c r="F140" s="48">
        <f ca="1">CHOOSE($C$16,Primary!E643,Primary!E643*$D140)</f>
        <v>1.552610034668585E-7</v>
      </c>
      <c r="G140" s="48">
        <f ca="1">CHOOSE($C$16,Primary!F643,Primary!F643*$D140)</f>
        <v>1.4853383004879255E-12</v>
      </c>
      <c r="H140" s="48">
        <f ca="1">CHOOSE($C$16,'mu+'!J47,'mu+'!J47*$D140)</f>
        <v>2.2304315265423777E-6</v>
      </c>
      <c r="I140" s="48">
        <f ca="1">CHOOSE($C$16,'mu-'!J47,'mu-'!J47*$D140)</f>
        <v>2.0193156041752098E-6</v>
      </c>
      <c r="J140" s="48">
        <f ca="1">CHOOSE($C$16,Secondary!N58,Secondary!N58*$D140)</f>
        <v>2.9238272793243914E-7</v>
      </c>
      <c r="K140" s="48">
        <f ca="1">CHOOSE($C$16,Secondary!O58,Secondary!O58*$D140)</f>
        <v>2.9483465151974808E-7</v>
      </c>
      <c r="L140" s="48">
        <f ca="1">CHOOSE($C$16,Secondary!P58,Secondary!P58*$D140)</f>
        <v>4.9215341153641052E-7</v>
      </c>
      <c r="M140" s="112">
        <f ca="1">CHOOSE($C$16,Primary!G643,Primary!G643*$D140)</f>
        <v>5.4784542536002868E-17</v>
      </c>
      <c r="N140" s="112">
        <f ca="1">CHOOSE($C$16,Primary!H643,Primary!H643*$D140)</f>
        <v>1.6550992079734554E-18</v>
      </c>
      <c r="O140" s="112">
        <f ca="1">CHOOSE($C$16,Primary!I643,Primary!I643*$D140)</f>
        <v>3.8133029288156612E-21</v>
      </c>
      <c r="P140" s="112">
        <f ca="1">CHOOSE($C$16,Primary!J643,Primary!J643*$D140)</f>
        <v>6.5576728826672101E-22</v>
      </c>
      <c r="Q140" s="112">
        <f ca="1">CHOOSE($C$16,Primary!K643,Primary!K643*$D140)</f>
        <v>1.6181495766203719E-28</v>
      </c>
      <c r="R140" s="112">
        <f ca="1">CHOOSE($C$16,Primary!L643,Primary!L643*$D140)</f>
        <v>2.50353439716283E-27</v>
      </c>
      <c r="S140" s="112">
        <f ca="1">CHOOSE($C$16,Primary!M643,Primary!M643*$D140)</f>
        <v>4.4045119689146179E-33</v>
      </c>
      <c r="T140" s="112">
        <f ca="1">CHOOSE($C$16,Primary!N643,Primary!N643*$D140)</f>
        <v>4.0693052225264667E-40</v>
      </c>
      <c r="U140" s="112">
        <f ca="1">CHOOSE($C$16,Primary!O643,Primary!O643*$D140)</f>
        <v>6.6739469849311992E-41</v>
      </c>
      <c r="V140" s="112">
        <f ca="1">CHOOSE($C$16,Primary!P643,Primary!P643*$D140)</f>
        <v>3.7883532267861361E-40</v>
      </c>
      <c r="W140" s="112">
        <f ca="1">CHOOSE($C$16,Primary!Q643,Primary!Q643*$D140)</f>
        <v>5.2859071054182663E-41</v>
      </c>
      <c r="X140" s="112">
        <f ca="1">CHOOSE($C$16,Primary!R643,Primary!R643*$D140)</f>
        <v>2.0932055575068401E-40</v>
      </c>
      <c r="Y140" s="112">
        <f ca="1">CHOOSE($C$16,Primary!S643,Primary!S643*$D140)</f>
        <v>6.2169367123710277E-42</v>
      </c>
      <c r="Z140" s="112">
        <f ca="1">CHOOSE($C$16,Primary!T643,Primary!T643*$D140)</f>
        <v>2.8124563323676712E-41</v>
      </c>
      <c r="AA140" s="112">
        <f ca="1">CHOOSE($C$16,Primary!U643,Primary!U643*$D140)</f>
        <v>3.1935094665718951E-42</v>
      </c>
      <c r="AB140" s="112">
        <f ca="1">CHOOSE($C$16,Primary!V643,Primary!V643*$D140)</f>
        <v>6.9610780905232133E-42</v>
      </c>
      <c r="AC140" s="112">
        <f ca="1">CHOOSE($C$16,Primary!W643,Primary!W643*$D140)</f>
        <v>2.7044207154488591E-42</v>
      </c>
      <c r="AD140" s="112">
        <f ca="1">CHOOSE($C$16,Primary!X643,Primary!X643*$D140)</f>
        <v>8.0457007735613155E-49</v>
      </c>
      <c r="AE140" s="112">
        <f ca="1">CHOOSE($C$16,Primary!Y643,Primary!Y643*$D140)</f>
        <v>1.083735836985247E-49</v>
      </c>
      <c r="AF140" s="112">
        <f ca="1">CHOOSE($C$16,Primary!Z643,Primary!Z643*$D140)</f>
        <v>3.1442778428399592E-49</v>
      </c>
      <c r="AG140" s="112">
        <f ca="1">CHOOSE($C$16,Primary!AA643,Primary!AA643*$D140)</f>
        <v>1.6402469289189488E-49</v>
      </c>
      <c r="AH140" s="112">
        <f ca="1">CHOOSE($C$16,Primary!AB643,Primary!AB643*$D140)</f>
        <v>3.0711340248943447E-49</v>
      </c>
      <c r="AI140" s="112">
        <f ca="1">CHOOSE($C$16,Primary!AC643,Primary!AC643*$D140)</f>
        <v>2.9251857729860325E-49</v>
      </c>
      <c r="AJ140" s="112">
        <f ca="1">CHOOSE($C$16,Primary!AD643,Primary!AD643*$D140)</f>
        <v>3.48515873494639E-48</v>
      </c>
      <c r="AK140" s="112">
        <f ca="1">CHOOSE($C$16,Primary!AE643,Primary!AE643*$D140)</f>
        <v>3.4504083654578571E-50</v>
      </c>
      <c r="AL140" s="112">
        <f ca="1">CHOOSE($C$16,Primary!AF643,Primary!AF643*$D140)</f>
        <v>1.4575686438591151E-49</v>
      </c>
    </row>
    <row r="141" spans="4:38">
      <c r="D141" s="48">
        <f>DCC!B109</f>
        <v>449.65</v>
      </c>
      <c r="E141" s="48">
        <f ca="1">CHOOSE($C$16,Neutron!N108,Neutron!N108*D141)</f>
        <v>4.685616346265065E-7</v>
      </c>
      <c r="F141" s="48">
        <f ca="1">CHOOSE($C$16,Primary!E644,Primary!E644*$D141)</f>
        <v>1.0952905538581446E-7</v>
      </c>
      <c r="G141" s="48">
        <f ca="1">CHOOSE($C$16,Primary!F644,Primary!F644*$D141)</f>
        <v>9.0426008988127474E-13</v>
      </c>
      <c r="H141" s="48">
        <f ca="1">CHOOSE($C$16,'mu+'!J48,'mu+'!J48*$D141)</f>
        <v>2.2154138435255068E-6</v>
      </c>
      <c r="I141" s="48">
        <f ca="1">CHOOSE($C$16,'mu-'!J48,'mu-'!J48*$D141)</f>
        <v>1.9913908855475166E-6</v>
      </c>
      <c r="J141" s="48">
        <f ca="1">CHOOSE($C$16,Secondary!N59,Secondary!N59*$D141)</f>
        <v>1.8959980441142321E-7</v>
      </c>
      <c r="K141" s="48">
        <f ca="1">CHOOSE($C$16,Secondary!O59,Secondary!O59*$D141)</f>
        <v>1.9660880217943081E-7</v>
      </c>
      <c r="L141" s="48">
        <f ca="1">CHOOSE($C$16,Secondary!P59,Secondary!P59*$D141)</f>
        <v>2.81225402646601E-7</v>
      </c>
      <c r="M141" s="112">
        <f ca="1">CHOOSE($C$16,Primary!G644,Primary!G644*$D141)</f>
        <v>2.4773931634537823E-17</v>
      </c>
      <c r="N141" s="112">
        <f ca="1">CHOOSE($C$16,Primary!H644,Primary!H644*$D141)</f>
        <v>7.1608969282161668E-19</v>
      </c>
      <c r="O141" s="112">
        <f ca="1">CHOOSE($C$16,Primary!I644,Primary!I644*$D141)</f>
        <v>1.3673902444210776E-21</v>
      </c>
      <c r="P141" s="112">
        <f ca="1">CHOOSE($C$16,Primary!J644,Primary!J644*$D141)</f>
        <v>2.2514158718987129E-22</v>
      </c>
      <c r="Q141" s="112">
        <f ca="1">CHOOSE($C$16,Primary!K644,Primary!K644*$D141)</f>
        <v>3.2237675983341368E-29</v>
      </c>
      <c r="R141" s="112">
        <f ca="1">CHOOSE($C$16,Primary!L644,Primary!L644*$D141)</f>
        <v>6.3131567726909927E-28</v>
      </c>
      <c r="S141" s="112">
        <f ca="1">CHOOSE($C$16,Primary!M644,Primary!M644*$D141)</f>
        <v>5.8373522833017252E-33</v>
      </c>
      <c r="T141" s="112">
        <f ca="1">CHOOSE($C$16,Primary!N644,Primary!N644*$D141)</f>
        <v>5.3975344080443458E-40</v>
      </c>
      <c r="U141" s="112">
        <f ca="1">CHOOSE($C$16,Primary!O644,Primary!O644*$D141)</f>
        <v>8.9475606359717279E-41</v>
      </c>
      <c r="V141" s="112">
        <f ca="1">CHOOSE($C$16,Primary!P644,Primary!P644*$D141)</f>
        <v>5.0275182340196455E-40</v>
      </c>
      <c r="W141" s="112">
        <f ca="1">CHOOSE($C$16,Primary!Q644,Primary!Q644*$D141)</f>
        <v>7.0809581141081661E-41</v>
      </c>
      <c r="X141" s="112">
        <f ca="1">CHOOSE($C$16,Primary!R644,Primary!R644*$D141)</f>
        <v>2.7803512278436487E-40</v>
      </c>
      <c r="Y141" s="112">
        <f ca="1">CHOOSE($C$16,Primary!S644,Primary!S644*$D141)</f>
        <v>8.4775155907227653E-42</v>
      </c>
      <c r="Z141" s="112">
        <f ca="1">CHOOSE($C$16,Primary!T644,Primary!T644*$D141)</f>
        <v>3.7666591015719416E-41</v>
      </c>
      <c r="AA141" s="112">
        <f ca="1">CHOOSE($C$16,Primary!U644,Primary!U644*$D141)</f>
        <v>4.4185803669625584E-42</v>
      </c>
      <c r="AB141" s="112">
        <f ca="1">CHOOSE($C$16,Primary!V644,Primary!V644*$D141)</f>
        <v>9.5567076853106936E-42</v>
      </c>
      <c r="AC141" s="112">
        <f ca="1">CHOOSE($C$16,Primary!W644,Primary!W644*$D141)</f>
        <v>3.7753866747356298E-42</v>
      </c>
      <c r="AD141" s="112">
        <f ca="1">CHOOSE($C$16,Primary!X644,Primary!X644*$D141)</f>
        <v>1.0906439661928169E-48</v>
      </c>
      <c r="AE141" s="112">
        <f ca="1">CHOOSE($C$16,Primary!Y644,Primary!Y644*$D141)</f>
        <v>1.501628709443289E-49</v>
      </c>
      <c r="AF141" s="112">
        <f ca="1">CHOOSE($C$16,Primary!Z644,Primary!Z644*$D141)</f>
        <v>4.3698815348048487E-49</v>
      </c>
      <c r="AG141" s="112">
        <f ca="1">CHOOSE($C$16,Primary!AA644,Primary!AA644*$D141)</f>
        <v>2.2678294922917293E-49</v>
      </c>
      <c r="AH141" s="112">
        <f ca="1">CHOOSE($C$16,Primary!AB644,Primary!AB644*$D141)</f>
        <v>4.22727509166206E-49</v>
      </c>
      <c r="AI141" s="112">
        <f ca="1">CHOOSE($C$16,Primary!AC644,Primary!AC644*$D141)</f>
        <v>3.962870171050522E-49</v>
      </c>
      <c r="AJ141" s="112">
        <f ca="1">CHOOSE($C$16,Primary!AD644,Primary!AD644*$D141)</f>
        <v>4.6667551503306405E-48</v>
      </c>
      <c r="AK141" s="112">
        <f ca="1">CHOOSE($C$16,Primary!AE644,Primary!AE644*$D141)</f>
        <v>4.6202719848405659E-50</v>
      </c>
      <c r="AL141" s="112">
        <f ca="1">CHOOSE($C$16,Primary!AF644,Primary!AF644*$D141)</f>
        <v>1.9551462879261679E-49</v>
      </c>
    </row>
    <row r="142" spans="4:38">
      <c r="D142" s="48">
        <f>DCC!B110</f>
        <v>566.08000000000004</v>
      </c>
      <c r="E142" s="48">
        <f ca="1">CHOOSE($C$16,Neutron!N109,Neutron!N109*D142)</f>
        <v>2.3486752612545718E-7</v>
      </c>
      <c r="F142" s="48">
        <f ca="1">CHOOSE($C$16,Primary!E645,Primary!E645*$D142)</f>
        <v>7.546021593856354E-8</v>
      </c>
      <c r="G142" s="48">
        <f ca="1">CHOOSE($C$16,Primary!F645,Primary!F645*$D142)</f>
        <v>5.5049438255767149E-13</v>
      </c>
      <c r="H142" s="48">
        <f ca="1">CHOOSE($C$16,'mu+'!J49,'mu+'!J49*$D142)</f>
        <v>2.1602438662721243E-6</v>
      </c>
      <c r="I142" s="48">
        <f ca="1">CHOOSE($C$16,'mu-'!J49,'mu-'!J49*$D142)</f>
        <v>1.9288905350593858E-6</v>
      </c>
      <c r="J142" s="48">
        <f ca="1">CHOOSE($C$16,Secondary!N60,Secondary!N60*$D142)</f>
        <v>1.2201896639886843E-7</v>
      </c>
      <c r="K142" s="48">
        <f ca="1">CHOOSE($C$16,Secondary!O60,Secondary!O60*$D142)</f>
        <v>1.3059982738571795E-7</v>
      </c>
      <c r="L142" s="48">
        <f ca="1">CHOOSE($C$16,Secondary!P60,Secondary!P60*$D142)</f>
        <v>1.6032466867119914E-7</v>
      </c>
      <c r="M142" s="112">
        <f ca="1">CHOOSE($C$16,Primary!G645,Primary!G645*$D142)</f>
        <v>1.1202616160530044E-17</v>
      </c>
      <c r="N142" s="112">
        <f ca="1">CHOOSE($C$16,Primary!H645,Primary!H645*$D142)</f>
        <v>3.0967870105974746E-19</v>
      </c>
      <c r="O142" s="112">
        <f ca="1">CHOOSE($C$16,Primary!I645,Primary!I645*$D142)</f>
        <v>4.9035813478818197E-22</v>
      </c>
      <c r="P142" s="112">
        <f ca="1">CHOOSE($C$16,Primary!J645,Primary!J645*$D142)</f>
        <v>7.7293800033304948E-23</v>
      </c>
      <c r="Q142" s="112">
        <f ca="1">CHOOSE($C$16,Primary!K645,Primary!K645*$D142)</f>
        <v>6.5112174129223505E-30</v>
      </c>
      <c r="R142" s="112">
        <f ca="1">CHOOSE($C$16,Primary!L645,Primary!L645*$D142)</f>
        <v>1.5944538862295153E-28</v>
      </c>
      <c r="S142" s="112">
        <f ca="1">CHOOSE($C$16,Primary!M645,Primary!M645*$D142)</f>
        <v>7.6348247790733636E-33</v>
      </c>
      <c r="T142" s="112">
        <f ca="1">CHOOSE($C$16,Primary!N645,Primary!N645*$D142)</f>
        <v>7.0790650943945317E-40</v>
      </c>
      <c r="U142" s="112">
        <f ca="1">CHOOSE($C$16,Primary!O645,Primary!O645*$D142)</f>
        <v>1.1866962958988753E-40</v>
      </c>
      <c r="V142" s="112">
        <f ca="1">CHOOSE($C$16,Primary!P645,Primary!P645*$D142)</f>
        <v>6.6091785903841976E-40</v>
      </c>
      <c r="W142" s="112">
        <f ca="1">CHOOSE($C$16,Primary!Q645,Primary!Q645*$D142)</f>
        <v>9.395853408595518E-41</v>
      </c>
      <c r="X142" s="112">
        <f ca="1">CHOOSE($C$16,Primary!R645,Primary!R645*$D142)</f>
        <v>3.6632250084519589E-40</v>
      </c>
      <c r="Y142" s="112">
        <f ca="1">CHOOSE($C$16,Primary!S645,Primary!S645*$D142)</f>
        <v>1.1461512583177632E-41</v>
      </c>
      <c r="Z142" s="112">
        <f ca="1">CHOOSE($C$16,Primary!T645,Primary!T645*$D142)</f>
        <v>5.0080454032242283E-41</v>
      </c>
      <c r="AA142" s="112">
        <f ca="1">CHOOSE($C$16,Primary!U645,Primary!U645*$D142)</f>
        <v>6.0653642990352879E-42</v>
      </c>
      <c r="AB142" s="112">
        <f ca="1">CHOOSE($C$16,Primary!V645,Primary!V645*$D142)</f>
        <v>1.3017307838997975E-41</v>
      </c>
      <c r="AC142" s="112">
        <f ca="1">CHOOSE($C$16,Primary!W645,Primary!W645*$D142)</f>
        <v>5.2325103680265971E-42</v>
      </c>
      <c r="AD142" s="112">
        <f ca="1">CHOOSE($C$16,Primary!X645,Primary!X645*$D142)</f>
        <v>1.4693438687385245E-48</v>
      </c>
      <c r="AE142" s="112">
        <f ca="1">CHOOSE($C$16,Primary!Y645,Primary!Y645*$D142)</f>
        <v>2.0667052553979249E-49</v>
      </c>
      <c r="AF142" s="112">
        <f ca="1">CHOOSE($C$16,Primary!Z645,Primary!Z645*$D142)</f>
        <v>6.0337183178217655E-49</v>
      </c>
      <c r="AG142" s="112">
        <f ca="1">CHOOSE($C$16,Primary!AA645,Primary!AA645*$D142)</f>
        <v>3.1159430494988377E-49</v>
      </c>
      <c r="AH142" s="112">
        <f ca="1">CHOOSE($C$16,Primary!AB645,Primary!AB645*$D142)</f>
        <v>5.7853768996144169E-49</v>
      </c>
      <c r="AI142" s="112">
        <f ca="1">CHOOSE($C$16,Primary!AC645,Primary!AC645*$D142)</f>
        <v>5.3399832873852215E-49</v>
      </c>
      <c r="AJ142" s="112">
        <f ca="1">CHOOSE($C$16,Primary!AD645,Primary!AD645*$D142)</f>
        <v>6.2181469785116284E-48</v>
      </c>
      <c r="AK142" s="112">
        <f ca="1">CHOOSE($C$16,Primary!AE645,Primary!AE645*$D142)</f>
        <v>6.1563889435502379E-50</v>
      </c>
      <c r="AL142" s="112">
        <f ca="1">CHOOSE($C$16,Primary!AF645,Primary!AF645*$D142)</f>
        <v>2.6107115847202679E-49</v>
      </c>
    </row>
    <row r="143" spans="4:38">
      <c r="D143" s="48">
        <f>DCC!B111</f>
        <v>712.65</v>
      </c>
      <c r="E143" s="48">
        <f ca="1">CHOOSE($C$16,Neutron!N110,Neutron!N110*D143)</f>
        <v>1.1551628820756966E-7</v>
      </c>
      <c r="F143" s="48">
        <f ca="1">CHOOSE($C$16,Primary!E646,Primary!E646*$D143)</f>
        <v>5.1095881966131128E-8</v>
      </c>
      <c r="G143" s="48">
        <f ca="1">CHOOSE($C$16,Primary!F646,Primary!F646*$D143)</f>
        <v>3.3513689426844388E-13</v>
      </c>
      <c r="H143" s="48">
        <f ca="1">CHOOSE($C$16,'mu+'!J50,'mu+'!J50*$D143)</f>
        <v>2.0689202151622466E-6</v>
      </c>
      <c r="I143" s="48">
        <f ca="1">CHOOSE($C$16,'mu-'!J50,'mu-'!J50*$D143)</f>
        <v>1.8357574937687802E-6</v>
      </c>
      <c r="J143" s="48">
        <f ca="1">CHOOSE($C$16,Secondary!N61,Secondary!N61*$D143)</f>
        <v>7.8036874189595572E-8</v>
      </c>
      <c r="K143" s="48">
        <f ca="1">CHOOSE($C$16,Secondary!O61,Secondary!O61*$D143)</f>
        <v>8.6503853738096081E-8</v>
      </c>
      <c r="L143" s="48">
        <f ca="1">CHOOSE($C$16,Secondary!P61,Secondary!P61*$D143)</f>
        <v>9.1254548692109318E-8</v>
      </c>
      <c r="M143" s="112">
        <f ca="1">CHOOSE($C$16,Primary!G646,Primary!G646*$D143)</f>
        <v>5.065943024615628E-18</v>
      </c>
      <c r="N143" s="112">
        <f ca="1">CHOOSE($C$16,Primary!H646,Primary!H646*$D143)</f>
        <v>1.3387477314405741E-19</v>
      </c>
      <c r="O143" s="112">
        <f ca="1">CHOOSE($C$16,Primary!I646,Primary!I646*$D143)</f>
        <v>1.7591767021981175E-22</v>
      </c>
      <c r="P143" s="112">
        <f ca="1">CHOOSE($C$16,Primary!J646,Primary!J646*$D143)</f>
        <v>2.653721419763675E-23</v>
      </c>
      <c r="Q143" s="112">
        <f ca="1">CHOOSE($C$16,Primary!K646,Primary!K646*$D143)</f>
        <v>1.42751658457757E-30</v>
      </c>
      <c r="R143" s="112">
        <f ca="1">CHOOSE($C$16,Primary!L646,Primary!L646*$D143)</f>
        <v>4.05916134119084E-29</v>
      </c>
      <c r="S143" s="112">
        <f ca="1">CHOOSE($C$16,Primary!M646,Primary!M646*$D143)</f>
        <v>9.8217948975317264E-33</v>
      </c>
      <c r="T143" s="112">
        <f ca="1">CHOOSE($C$16,Primary!N646,Primary!N646*$D143)</f>
        <v>9.1513609633384078E-40</v>
      </c>
      <c r="U143" s="112">
        <f ca="1">CHOOSE($C$16,Primary!O646,Primary!O646*$D143)</f>
        <v>1.5515380712714916E-40</v>
      </c>
      <c r="V143" s="112">
        <f ca="1">CHOOSE($C$16,Primary!P646,Primary!P646*$D143)</f>
        <v>8.5823025720032584E-40</v>
      </c>
      <c r="W143" s="112">
        <f ca="1">CHOOSE($C$16,Primary!Q646,Primary!Q646*$D143)</f>
        <v>1.2319947895979833E-40</v>
      </c>
      <c r="X143" s="112">
        <f ca="1">CHOOSE($C$16,Primary!R646,Primary!R646*$D143)</f>
        <v>4.7751779864488662E-40</v>
      </c>
      <c r="Y143" s="112">
        <f ca="1">CHOOSE($C$16,Primary!S646,Primary!S646*$D143)</f>
        <v>1.5323682425720209E-41</v>
      </c>
      <c r="Z143" s="112">
        <f ca="1">CHOOSE($C$16,Primary!T646,Primary!T646*$D143)</f>
        <v>6.5947383239155099E-41</v>
      </c>
      <c r="AA143" s="112">
        <f ca="1">CHOOSE($C$16,Primary!U646,Primary!U646*$D143)</f>
        <v>8.239876606173123E-42</v>
      </c>
      <c r="AB143" s="112">
        <f ca="1">CHOOSE($C$16,Primary!V646,Primary!V646*$D143)</f>
        <v>1.7550618636692878E-41</v>
      </c>
      <c r="AC143" s="112">
        <f ca="1">CHOOSE($C$16,Primary!W646,Primary!W646*$D143)</f>
        <v>7.1837885059096955E-42</v>
      </c>
      <c r="AD143" s="112">
        <f ca="1">CHOOSE($C$16,Primary!X646,Primary!X646*$D143)</f>
        <v>1.9637834335931346E-48</v>
      </c>
      <c r="AE143" s="112">
        <f ca="1">CHOOSE($C$16,Primary!Y646,Primary!Y646*$D143)</f>
        <v>2.8196723688446035E-49</v>
      </c>
      <c r="AF143" s="112">
        <f ca="1">CHOOSE($C$16,Primary!Z646,Primary!Z646*$D143)</f>
        <v>8.2584601822424899E-49</v>
      </c>
      <c r="AG143" s="112">
        <f ca="1">CHOOSE($C$16,Primary!AA646,Primary!AA646*$D143)</f>
        <v>4.2462582344737772E-49</v>
      </c>
      <c r="AH143" s="112">
        <f ca="1">CHOOSE($C$16,Primary!AB646,Primary!AB646*$D143)</f>
        <v>7.8568303081756772E-49</v>
      </c>
      <c r="AI143" s="112">
        <f ca="1">CHOOSE($C$16,Primary!AC646,Primary!AC646*$D143)</f>
        <v>7.1442967839314809E-49</v>
      </c>
      <c r="AJ143" s="112">
        <f ca="1">CHOOSE($C$16,Primary!AD646,Primary!AD646*$D143)</f>
        <v>8.231462063858709E-48</v>
      </c>
      <c r="AK143" s="112">
        <f ca="1">CHOOSE($C$16,Primary!AE646,Primary!AE646*$D143)</f>
        <v>8.1515037062851545E-50</v>
      </c>
      <c r="AL143" s="112">
        <f ca="1">CHOOSE($C$16,Primary!AF646,Primary!AF646*$D143)</f>
        <v>3.4653866820904841E-49</v>
      </c>
    </row>
    <row r="144" spans="4:38">
      <c r="D144" s="48">
        <f>DCC!B112</f>
        <v>897.16</v>
      </c>
      <c r="E144" s="48">
        <f ca="1">CHOOSE($C$16,Neutron!N111,Neutron!N111*D144)</f>
        <v>5.8099196573736244E-8</v>
      </c>
      <c r="F144" s="48">
        <f ca="1">CHOOSE($C$16,Primary!E647,Primary!E647*$D144)</f>
        <v>3.4167416048226586E-8</v>
      </c>
      <c r="G144" s="48">
        <f ca="1">CHOOSE($C$16,Primary!F647,Primary!F647*$D144)</f>
        <v>2.0403369426254378E-13</v>
      </c>
      <c r="H144" s="48">
        <f ca="1">CHOOSE($C$16,'mu+'!J51,'mu+'!J51*$D144)</f>
        <v>1.9457116724729538E-6</v>
      </c>
      <c r="I144" s="48">
        <f ca="1">CHOOSE($C$16,'mu-'!J51,'mu-'!J51*$D144)</f>
        <v>1.7160963161381938E-6</v>
      </c>
      <c r="J144" s="48">
        <f ca="1">CHOOSE($C$16,Secondary!N62,Secondary!N62*$D144)</f>
        <v>4.9653622199642418E-8</v>
      </c>
      <c r="K144" s="48">
        <f ca="1">CHOOSE($C$16,Secondary!O62,Secondary!O62*$D144)</f>
        <v>5.7174691510945889E-8</v>
      </c>
      <c r="L144" s="48">
        <f ca="1">CHOOSE($C$16,Secondary!P62,Secondary!P62*$D144)</f>
        <v>5.1883320498373624E-8</v>
      </c>
      <c r="M144" s="112">
        <f ca="1">CHOOSE($C$16,Primary!G647,Primary!G647*$D144)</f>
        <v>2.2909622242625196E-18</v>
      </c>
      <c r="N144" s="112">
        <f ca="1">CHOOSE($C$16,Primary!H647,Primary!H647*$D144)</f>
        <v>5.7855168672584041E-20</v>
      </c>
      <c r="O144" s="112">
        <f ca="1">CHOOSE($C$16,Primary!I647,Primary!I647*$D144)</f>
        <v>6.3186385946791691E-23</v>
      </c>
      <c r="P144" s="112">
        <f ca="1">CHOOSE($C$16,Primary!J647,Primary!J647*$D144)</f>
        <v>9.1114697727054494E-24</v>
      </c>
      <c r="Q144" s="112">
        <f ca="1">CHOOSE($C$16,Primary!K647,Primary!K647*$D144)</f>
        <v>4.4891751806221444E-31</v>
      </c>
      <c r="R144" s="112">
        <f ca="1">CHOOSE($C$16,Primary!L647,Primary!L647*$D144)</f>
        <v>1.0725220121177685E-29</v>
      </c>
      <c r="S144" s="112">
        <f ca="1">CHOOSE($C$16,Primary!M647,Primary!M647*$D144)</f>
        <v>1.2366545193696509E-32</v>
      </c>
      <c r="T144" s="112">
        <f ca="1">CHOOSE($C$16,Primary!N647,Primary!N647*$D144)</f>
        <v>1.1612497459968451E-39</v>
      </c>
      <c r="U144" s="112">
        <f ca="1">CHOOSE($C$16,Primary!O647,Primary!O647*$D144)</f>
        <v>1.991385201315171E-40</v>
      </c>
      <c r="V144" s="112">
        <f ca="1">CHOOSE($C$16,Primary!P647,Primary!P647*$D144)</f>
        <v>1.0968295382745303E-39</v>
      </c>
      <c r="W144" s="112">
        <f ca="1">CHOOSE($C$16,Primary!Q647,Primary!Q647*$D144)</f>
        <v>1.5899780546766047E-40</v>
      </c>
      <c r="X144" s="112">
        <f ca="1">CHOOSE($C$16,Primary!R647,Primary!R647*$D144)</f>
        <v>6.1394494208450505E-40</v>
      </c>
      <c r="Y144" s="112">
        <f ca="1">CHOOSE($C$16,Primary!S647,Primary!S647*$D144)</f>
        <v>2.0193125545107325E-41</v>
      </c>
      <c r="Z144" s="112">
        <f ca="1">CHOOSE($C$16,Primary!T647,Primary!T647*$D144)</f>
        <v>8.5742029202926227E-41</v>
      </c>
      <c r="AA144" s="112">
        <f ca="1">CHOOSE($C$16,Primary!U647,Primary!U647*$D144)</f>
        <v>1.1044507210434964E-41</v>
      </c>
      <c r="AB144" s="112">
        <f ca="1">CHOOSE($C$16,Primary!V647,Primary!V647*$D144)</f>
        <v>2.3346347358030786E-41</v>
      </c>
      <c r="AC144" s="112">
        <f ca="1">CHOOSE($C$16,Primary!W647,Primary!W647*$D144)</f>
        <v>9.7379456471045422E-42</v>
      </c>
      <c r="AD144" s="112">
        <f ca="1">CHOOSE($C$16,Primary!X647,Primary!X647*$D144)</f>
        <v>2.5965122750616759E-48</v>
      </c>
      <c r="AE144" s="112">
        <f ca="1">CHOOSE($C$16,Primary!Y647,Primary!Y647*$D144)</f>
        <v>3.8028512338891816E-49</v>
      </c>
      <c r="AF144" s="112">
        <f ca="1">CHOOSE($C$16,Primary!Z647,Primary!Z647*$D144)</f>
        <v>1.1176244795107053E-48</v>
      </c>
      <c r="AG144" s="112">
        <f ca="1">CHOOSE($C$16,Primary!AA647,Primary!AA647*$D144)</f>
        <v>5.7240413185166104E-49</v>
      </c>
      <c r="AH144" s="112">
        <f ca="1">CHOOSE($C$16,Primary!AB647,Primary!AB647*$D144)</f>
        <v>1.0562723246182373E-48</v>
      </c>
      <c r="AI144" s="112">
        <f ca="1">CHOOSE($C$16,Primary!AC647,Primary!AC647*$D144)</f>
        <v>9.4688790305416236E-49</v>
      </c>
      <c r="AJ144" s="112">
        <f ca="1">CHOOSE($C$16,Primary!AD647,Primary!AD647*$D144)</f>
        <v>1.0804273774220346E-47</v>
      </c>
      <c r="AK144" s="112">
        <f ca="1">CHOOSE($C$16,Primary!AE647,Primary!AE647*$D144)</f>
        <v>1.07023953300229E-49</v>
      </c>
      <c r="AL144" s="112">
        <f ca="1">CHOOSE($C$16,Primary!AF647,Primary!AF647*$D144)</f>
        <v>4.5633374816724738E-49</v>
      </c>
    </row>
    <row r="145" spans="4:38">
      <c r="D145" s="48">
        <f>DCC!B113</f>
        <v>1129.4000000000001</v>
      </c>
      <c r="E145" s="48">
        <f ca="1">CHOOSE($C$16,Neutron!N112,Neutron!N112*D145)</f>
        <v>3.0665064329329134E-8</v>
      </c>
      <c r="F145" s="48">
        <f ca="1">CHOOSE($C$16,Primary!E648,Primary!E648*$D145)</f>
        <v>2.2636701305863015E-8</v>
      </c>
      <c r="G145" s="48">
        <f ca="1">CHOOSE($C$16,Primary!F648,Primary!F648*$D145)</f>
        <v>1.2422683569510827E-13</v>
      </c>
      <c r="H145" s="48">
        <f ca="1">CHOOSE($C$16,'mu+'!J52,'mu+'!J52*$D145)</f>
        <v>1.7950446056906396E-6</v>
      </c>
      <c r="I145" s="48">
        <f ca="1">CHOOSE($C$16,'mu-'!J52,'mu-'!J52*$D145)</f>
        <v>1.5740934782223035E-6</v>
      </c>
      <c r="J145" s="48">
        <f ca="1">CHOOSE($C$16,Secondary!N63,Secondary!N63*$D145)</f>
        <v>3.1464861324397409E-8</v>
      </c>
      <c r="K145" s="48">
        <f ca="1">CHOOSE($C$16,Secondary!O63,Secondary!O63*$D145)</f>
        <v>3.7731999527319937E-8</v>
      </c>
      <c r="L145" s="48">
        <f ca="1">CHOOSE($C$16,Secondary!P63,Secondary!P63*$D145)</f>
        <v>2.9477807303764963E-8</v>
      </c>
      <c r="M145" s="112">
        <f ca="1">CHOOSE($C$16,Primary!G648,Primary!G648*$D145)</f>
        <v>1.0361670952898021E-18</v>
      </c>
      <c r="N145" s="112">
        <f ca="1">CHOOSE($C$16,Primary!H648,Primary!H648*$D145)</f>
        <v>2.4997267887403771E-20</v>
      </c>
      <c r="O145" s="112">
        <f ca="1">CHOOSE($C$16,Primary!I648,Primary!I648*$D145)</f>
        <v>2.2758377939161204E-23</v>
      </c>
      <c r="P145" s="112">
        <f ca="1">CHOOSE($C$16,Primary!J648,Primary!J648*$D145)</f>
        <v>3.1289205317393908E-24</v>
      </c>
      <c r="Q145" s="112">
        <f ca="1">CHOOSE($C$16,Primary!K648,Primary!K648*$D145)</f>
        <v>2.562069999214726E-31</v>
      </c>
      <c r="R145" s="112">
        <f ca="1">CHOOSE($C$16,Primary!L648,Primary!L648*$D145)</f>
        <v>3.2004248908495698E-30</v>
      </c>
      <c r="S145" s="112">
        <f ca="1">CHOOSE($C$16,Primary!M648,Primary!M648*$D145)</f>
        <v>1.3137158831286665E-32</v>
      </c>
      <c r="T145" s="112">
        <f ca="1">CHOOSE($C$16,Primary!N648,Primary!N648*$D145)</f>
        <v>1.2450724549134002E-39</v>
      </c>
      <c r="U145" s="112">
        <f ca="1">CHOOSE($C$16,Primary!O648,Primary!O648*$D145)</f>
        <v>2.146799850565123E-40</v>
      </c>
      <c r="V145" s="112">
        <f ca="1">CHOOSE($C$16,Primary!P648,Primary!P648*$D145)</f>
        <v>1.1867840742999137E-39</v>
      </c>
      <c r="W145" s="112">
        <f ca="1">CHOOSE($C$16,Primary!Q648,Primary!Q648*$D145)</f>
        <v>1.7281435284609579E-40</v>
      </c>
      <c r="X145" s="112">
        <f ca="1">CHOOSE($C$16,Primary!R648,Primary!R648*$D145)</f>
        <v>6.6883082414196551E-40</v>
      </c>
      <c r="Y145" s="112">
        <f ca="1">CHOOSE($C$16,Primary!S648,Primary!S648*$D145)</f>
        <v>2.2207029553304229E-41</v>
      </c>
      <c r="Z145" s="112">
        <f ca="1">CHOOSE($C$16,Primary!T648,Primary!T648*$D145)</f>
        <v>9.4111435642169198E-41</v>
      </c>
      <c r="AA145" s="112">
        <f ca="1">CHOOSE($C$16,Primary!U648,Primary!U648*$D145)</f>
        <v>1.2261827442171411E-41</v>
      </c>
      <c r="AB145" s="112">
        <f ca="1">CHOOSE($C$16,Primary!V648,Primary!V648*$D145)</f>
        <v>2.5837763455951417E-41</v>
      </c>
      <c r="AC145" s="112">
        <f ca="1">CHOOSE($C$16,Primary!W648,Primary!W648*$D145)</f>
        <v>1.0891824055986668E-41</v>
      </c>
      <c r="AD145" s="112">
        <f ca="1">CHOOSE($C$16,Primary!X648,Primary!X648*$D145)</f>
        <v>2.8823508748614535E-48</v>
      </c>
      <c r="AE145" s="112">
        <f ca="1">CHOOSE($C$16,Primary!Y648,Primary!Y648*$D145)</f>
        <v>4.2509548699317459E-49</v>
      </c>
      <c r="AF145" s="112">
        <f ca="1">CHOOSE($C$16,Primary!Z648,Primary!Z648*$D145)</f>
        <v>1.2518157715824572E-48</v>
      </c>
      <c r="AG145" s="112">
        <f ca="1">CHOOSE($C$16,Primary!AA648,Primary!AA648*$D145)</f>
        <v>6.4053585523826842E-49</v>
      </c>
      <c r="AH145" s="112">
        <f ca="1">CHOOSE($C$16,Primary!AB648,Primary!AB648*$D145)</f>
        <v>1.1825902923279825E-48</v>
      </c>
      <c r="AI145" s="112">
        <f ca="1">CHOOSE($C$16,Primary!AC648,Primary!AC648*$D145)</f>
        <v>1.0548800605727495E-48</v>
      </c>
      <c r="AJ145" s="112">
        <f ca="1">CHOOSE($C$16,Primary!AD648,Primary!AD648*$D145)</f>
        <v>1.2003570791459004E-47</v>
      </c>
      <c r="AK145" s="112">
        <f ca="1">CHOOSE($C$16,Primary!AE648,Primary!AE648*$D145)</f>
        <v>1.1897571089464791E-49</v>
      </c>
      <c r="AL145" s="112">
        <f ca="1">CHOOSE($C$16,Primary!AF648,Primary!AF648*$D145)</f>
        <v>5.0848467378336256E-49</v>
      </c>
    </row>
    <row r="146" spans="4:38">
      <c r="D146" s="48">
        <f>DCC!B114</f>
        <v>1421.9</v>
      </c>
      <c r="E146" s="48">
        <f ca="1">CHOOSE($C$16,Neutron!N113,Neutron!N113*D146)</f>
        <v>1.6979698153103429E-8</v>
      </c>
      <c r="F146" s="48">
        <f ca="1">CHOOSE($C$16,Primary!E649,Primary!E649*$D146)</f>
        <v>1.4879433266950609E-8</v>
      </c>
      <c r="G146" s="48">
        <f ca="1">CHOOSE($C$16,Primary!F649,Primary!F649*$D146)</f>
        <v>7.5619828725444658E-14</v>
      </c>
      <c r="H146" s="48">
        <f ca="1">CHOOSE($C$16,'mu+'!J53,'mu+'!J53*$D146)</f>
        <v>1.6216148855855596E-6</v>
      </c>
      <c r="I146" s="48">
        <f ca="1">CHOOSE($C$16,'mu-'!J53,'mu-'!J53*$D146)</f>
        <v>1.4141079492631717E-6</v>
      </c>
      <c r="J146" s="48">
        <f ca="1">CHOOSE($C$16,Secondary!N64,Secondary!N64*$D146)</f>
        <v>1.9868346432817287E-8</v>
      </c>
      <c r="K146" s="48">
        <f ca="1">CHOOSE($C$16,Secondary!O64,Secondary!O64*$D146)</f>
        <v>2.4867235806186807E-8</v>
      </c>
      <c r="L146" s="48">
        <f ca="1">CHOOSE($C$16,Secondary!P64,Secondary!P64*$D146)</f>
        <v>1.6734612103442442E-8</v>
      </c>
      <c r="M146" s="112">
        <f ca="1">CHOOSE($C$16,Primary!G649,Primary!G649*$D146)</f>
        <v>4.6848117621356701E-19</v>
      </c>
      <c r="N146" s="112">
        <f ca="1">CHOOSE($C$16,Primary!H649,Primary!H649*$D146)</f>
        <v>1.0793069889893652E-20</v>
      </c>
      <c r="O146" s="112">
        <f ca="1">CHOOSE($C$16,Primary!I649,Primary!I649*$D146)</f>
        <v>8.2366450090553247E-24</v>
      </c>
      <c r="P146" s="112">
        <f ca="1">CHOOSE($C$16,Primary!J649,Primary!J649*$D146)</f>
        <v>1.0739875261755138E-24</v>
      </c>
      <c r="Q146" s="112">
        <f ca="1">CHOOSE($C$16,Primary!K649,Primary!K649*$D146)</f>
        <v>1.9686533372869714E-31</v>
      </c>
      <c r="R146" s="112">
        <f ca="1">CHOOSE($C$16,Primary!L649,Primary!L649*$D146)</f>
        <v>1.2417740263539696E-30</v>
      </c>
      <c r="S146" s="112">
        <f ca="1">CHOOSE($C$16,Primary!M649,Primary!M649*$D146)</f>
        <v>1.2076020376991608E-32</v>
      </c>
      <c r="T146" s="112">
        <f ca="1">CHOOSE($C$16,Primary!N649,Primary!N649*$D146)</f>
        <v>1.1558405307238629E-39</v>
      </c>
      <c r="U146" s="112">
        <f ca="1">CHOOSE($C$16,Primary!O649,Primary!O649*$D146)</f>
        <v>1.9930678491391464E-40</v>
      </c>
      <c r="V146" s="112">
        <f ca="1">CHOOSE($C$16,Primary!P649,Primary!P649*$D146)</f>
        <v>1.112583377944866E-39</v>
      </c>
      <c r="W146" s="112">
        <f ca="1">CHOOSE($C$16,Primary!Q649,Primary!Q649*$D146)</f>
        <v>1.6201939606326401E-40</v>
      </c>
      <c r="X146" s="112">
        <f ca="1">CHOOSE($C$16,Primary!R649,Primary!R649*$D146)</f>
        <v>6.3136782729492243E-40</v>
      </c>
      <c r="Y146" s="112">
        <f ca="1">CHOOSE($C$16,Primary!S649,Primary!S649*$D146)</f>
        <v>2.0884573165487677E-41</v>
      </c>
      <c r="Z146" s="112">
        <f ca="1">CHOOSE($C$16,Primary!T649,Primary!T649*$D146)</f>
        <v>8.9169237805978332E-41</v>
      </c>
      <c r="AA146" s="112">
        <f ca="1">CHOOSE($C$16,Primary!U649,Primary!U649*$D146)</f>
        <v>1.156424805054119E-41</v>
      </c>
      <c r="AB146" s="112">
        <f ca="1">CHOOSE($C$16,Primary!V649,Primary!V649*$D146)</f>
        <v>2.4384187109309663E-41</v>
      </c>
      <c r="AC146" s="112">
        <f ca="1">CHOOSE($C$16,Primary!W649,Primary!W649*$D146)</f>
        <v>1.0304555179479045E-41</v>
      </c>
      <c r="AD146" s="112">
        <f ca="1">CHOOSE($C$16,Primary!X649,Primary!X649*$D146)</f>
        <v>2.7477029665968432E-48</v>
      </c>
      <c r="AE146" s="112">
        <f ca="1">CHOOSE($C$16,Primary!Y649,Primary!Y649*$D146)</f>
        <v>4.0347625085224543E-49</v>
      </c>
      <c r="AF146" s="112">
        <f ca="1">CHOOSE($C$16,Primary!Z649,Primary!Z649*$D146)</f>
        <v>1.1891054535908061E-48</v>
      </c>
      <c r="AG146" s="112">
        <f ca="1">CHOOSE($C$16,Primary!AA649,Primary!AA649*$D146)</f>
        <v>6.0941212770596532E-49</v>
      </c>
      <c r="AH146" s="112">
        <f ca="1">CHOOSE($C$16,Primary!AB649,Primary!AB649*$D146)</f>
        <v>1.1283022401317496E-48</v>
      </c>
      <c r="AI146" s="112">
        <f ca="1">CHOOSE($C$16,Primary!AC649,Primary!AC649*$D146)</f>
        <v>1.009622580194029E-48</v>
      </c>
      <c r="AJ146" s="112">
        <f ca="1">CHOOSE($C$16,Primary!AD649,Primary!AD649*$D146)</f>
        <v>1.1527888450251158E-47</v>
      </c>
      <c r="AK146" s="112">
        <f ca="1">CHOOSE($C$16,Primary!AE649,Primary!AE649*$D146)</f>
        <v>1.1432449265845251E-49</v>
      </c>
      <c r="AL146" s="112">
        <f ca="1">CHOOSE($C$16,Primary!AF649,Primary!AF649*$D146)</f>
        <v>4.894445294142239E-49</v>
      </c>
    </row>
    <row r="147" spans="4:38">
      <c r="D147" s="48">
        <f>DCC!B115</f>
        <v>1790.1</v>
      </c>
      <c r="E147" s="48">
        <f ca="1">CHOOSE($C$16,Neutron!N114,Neutron!N114*D147)</f>
        <v>9.7134586621743968E-9</v>
      </c>
      <c r="F147" s="48">
        <f ca="1">CHOOSE($C$16,Primary!E650,Primary!E650*$D147)</f>
        <v>9.7018030974068069E-9</v>
      </c>
      <c r="G147" s="48">
        <f ca="1">CHOOSE($C$16,Primary!F650,Primary!F650*$D147)</f>
        <v>4.6034752018059926E-14</v>
      </c>
      <c r="H147" s="48">
        <f ca="1">CHOOSE($C$16,'mu+'!J54,'mu+'!J54*$D147)</f>
        <v>1.431099113972044E-6</v>
      </c>
      <c r="I147" s="48">
        <f ca="1">CHOOSE($C$16,'mu-'!J54,'mu-'!J54*$D147)</f>
        <v>1.2412895595762149E-6</v>
      </c>
      <c r="J147" s="48">
        <f ca="1">CHOOSE($C$16,Secondary!N65,Secondary!N65*$D147)</f>
        <v>1.2513063957925159E-8</v>
      </c>
      <c r="K147" s="48">
        <f ca="1">CHOOSE($C$16,Secondary!O65,Secondary!O65*$D147)</f>
        <v>1.6375454682796047E-8</v>
      </c>
      <c r="L147" s="48">
        <f ca="1">CHOOSE($C$16,Secondary!P65,Secondary!P65*$D147)</f>
        <v>9.4973130903053269E-9</v>
      </c>
      <c r="M147" s="112">
        <f ca="1">CHOOSE($C$16,Primary!G650,Primary!G650*$D147)</f>
        <v>2.1183585418094157E-19</v>
      </c>
      <c r="N147" s="112">
        <f ca="1">CHOOSE($C$16,Primary!H650,Primary!H650*$D147)</f>
        <v>4.6592450820849312E-21</v>
      </c>
      <c r="O147" s="112">
        <f ca="1">CHOOSE($C$16,Primary!I650,Primary!I650*$D147)</f>
        <v>3.0189582027491079E-24</v>
      </c>
      <c r="P147" s="112">
        <f ca="1">CHOOSE($C$16,Primary!J650,Primary!J650*$D147)</f>
        <v>3.6869291586206154E-25</v>
      </c>
      <c r="Q147" s="112">
        <f ca="1">CHOOSE($C$16,Primary!K650,Primary!K650*$D147)</f>
        <v>1.684456652475119E-31</v>
      </c>
      <c r="R147" s="112">
        <f ca="1">CHOOSE($C$16,Primary!L650,Primary!L650*$D147)</f>
        <v>7.0469671822455828E-31</v>
      </c>
      <c r="S147" s="112">
        <f ca="1">CHOOSE($C$16,Primary!M650,Primary!M650*$D147)</f>
        <v>1.0927510426304545E-32</v>
      </c>
      <c r="T147" s="112">
        <f ca="1">CHOOSE($C$16,Primary!N650,Primary!N650*$D147)</f>
        <v>1.0582523892241233E-39</v>
      </c>
      <c r="U147" s="112">
        <f ca="1">CHOOSE($C$16,Primary!O650,Primary!O650*$D147)</f>
        <v>1.8251932314882014E-40</v>
      </c>
      <c r="V147" s="112">
        <f ca="1">CHOOSE($C$16,Primary!P650,Primary!P650*$D147)</f>
        <v>1.0305979281196549E-39</v>
      </c>
      <c r="W147" s="112">
        <f ca="1">CHOOSE($C$16,Primary!Q650,Primary!Q650*$D147)</f>
        <v>1.5009539223106304E-40</v>
      </c>
      <c r="X147" s="112">
        <f ca="1">CHOOSE($C$16,Primary!R650,Primary!R650*$D147)</f>
        <v>5.8986252814476975E-40</v>
      </c>
      <c r="Y147" s="112">
        <f ca="1">CHOOSE($C$16,Primary!S650,Primary!S650*$D147)</f>
        <v>1.943004396792648E-41</v>
      </c>
      <c r="Z147" s="112">
        <f ca="1">CHOOSE($C$16,Primary!T650,Primary!T650*$D147)</f>
        <v>8.3686849482233325E-41</v>
      </c>
      <c r="AA147" s="112">
        <f ca="1">CHOOSE($C$16,Primary!U650,Primary!U650*$D147)</f>
        <v>1.0794675441717596E-41</v>
      </c>
      <c r="AB147" s="112">
        <f ca="1">CHOOSE($C$16,Primary!V650,Primary!V650*$D147)</f>
        <v>2.2774830685095078E-41</v>
      </c>
      <c r="AC147" s="112">
        <f ca="1">CHOOSE($C$16,Primary!W650,Primary!W650*$D147)</f>
        <v>9.6563632068521416E-42</v>
      </c>
      <c r="AD147" s="112">
        <f ca="1">CHOOSE($C$16,Primary!X650,Primary!X650*$D147)</f>
        <v>2.5978381592896143E-48</v>
      </c>
      <c r="AE147" s="112">
        <f ca="1">CHOOSE($C$16,Primary!Y650,Primary!Y650*$D147)</f>
        <v>3.7962689860779556E-49</v>
      </c>
      <c r="AF147" s="112">
        <f ca="1">CHOOSE($C$16,Primary!Z650,Primary!Z650*$D147)</f>
        <v>1.1194219197232517E-48</v>
      </c>
      <c r="AG147" s="112">
        <f ca="1">CHOOSE($C$16,Primary!AA650,Primary!AA650*$D147)</f>
        <v>5.7496276590768254E-49</v>
      </c>
      <c r="AH147" s="112">
        <f ca="1">CHOOSE($C$16,Primary!AB650,Primary!AB650*$D147)</f>
        <v>1.0681541949576712E-48</v>
      </c>
      <c r="AI147" s="112">
        <f ca="1">CHOOSE($C$16,Primary!AC650,Primary!AC650*$D147)</f>
        <v>9.593541383451396E-49</v>
      </c>
      <c r="AJ147" s="112">
        <f ca="1">CHOOSE($C$16,Primary!AD650,Primary!AD650*$D147)</f>
        <v>1.0997354372880361E-47</v>
      </c>
      <c r="AK147" s="112">
        <f ca="1">CHOOSE($C$16,Primary!AE650,Primary!AE650*$D147)</f>
        <v>1.091384876318044E-49</v>
      </c>
      <c r="AL147" s="112">
        <f ca="1">CHOOSE($C$16,Primary!AF650,Primary!AF650*$D147)</f>
        <v>4.6823170618478491E-49</v>
      </c>
    </row>
    <row r="148" spans="4:38">
      <c r="D148" s="48">
        <f>DCC!B116</f>
        <v>2253.6</v>
      </c>
      <c r="E148" s="48">
        <f ca="1">CHOOSE($C$16,Neutron!N115,Neutron!N115*D148)</f>
        <v>5.6484742604827798E-9</v>
      </c>
      <c r="F148" s="48">
        <f ca="1">CHOOSE($C$16,Primary!E651,Primary!E651*$D148)</f>
        <v>6.2488776208951101E-9</v>
      </c>
      <c r="G148" s="48">
        <f ca="1">CHOOSE($C$16,Primary!F651,Primary!F651*$D148)</f>
        <v>2.8026509977971336E-14</v>
      </c>
      <c r="H148" s="48">
        <f ca="1">CHOOSE($C$16,'mu+'!J55,'mu+'!J55*$D148)</f>
        <v>1.2301911857933446E-6</v>
      </c>
      <c r="I148" s="48">
        <f ca="1">CHOOSE($C$16,'mu-'!J55,'mu-'!J55*$D148)</f>
        <v>1.0615579025119688E-6</v>
      </c>
      <c r="J148" s="48">
        <f ca="1">CHOOSE($C$16,Secondary!N66,Secondary!N66*$D148)</f>
        <v>7.8643365267937514E-9</v>
      </c>
      <c r="K148" s="48">
        <f ca="1">CHOOSE($C$16,Secondary!O66,Secondary!O66*$D148)</f>
        <v>1.0777031673234151E-8</v>
      </c>
      <c r="L148" s="48">
        <f ca="1">CHOOSE($C$16,Secondary!P66,Secondary!P66*$D148)</f>
        <v>5.388784877945117E-9</v>
      </c>
      <c r="M148" s="112">
        <f ca="1">CHOOSE($C$16,Primary!G651,Primary!G651*$D148)</f>
        <v>9.5793679844694685E-20</v>
      </c>
      <c r="N148" s="112">
        <f ca="1">CHOOSE($C$16,Primary!H651,Primary!H651*$D148)</f>
        <v>2.0109368788549753E-21</v>
      </c>
      <c r="O148" s="112">
        <f ca="1">CHOOSE($C$16,Primary!I651,Primary!I651*$D148)</f>
        <v>1.1363906292147781E-24</v>
      </c>
      <c r="P148" s="112">
        <f ca="1">CHOOSE($C$16,Primary!J651,Primary!J651*$D148)</f>
        <v>1.2658191822892191E-25</v>
      </c>
      <c r="Q148" s="112">
        <f ca="1">CHOOSE($C$16,Primary!K651,Primary!K651*$D148)</f>
        <v>1.4554407836547041E-31</v>
      </c>
      <c r="R148" s="112">
        <f ca="1">CHOOSE($C$16,Primary!L651,Primary!L651*$D148)</f>
        <v>5.2332606745542142E-31</v>
      </c>
      <c r="S148" s="112">
        <f ca="1">CHOOSE($C$16,Primary!M651,Primary!M651*$D148)</f>
        <v>9.7072349500162206E-33</v>
      </c>
      <c r="T148" s="112">
        <f ca="1">CHOOSE($C$16,Primary!N651,Primary!N651*$D148)</f>
        <v>9.5320503424844592E-40</v>
      </c>
      <c r="U148" s="112">
        <f ca="1">CHOOSE($C$16,Primary!O651,Primary!O651*$D148)</f>
        <v>1.6445183394508946E-40</v>
      </c>
      <c r="V148" s="112">
        <f ca="1">CHOOSE($C$16,Primary!P651,Primary!P651*$D148)</f>
        <v>9.4147687356827588E-40</v>
      </c>
      <c r="W148" s="112">
        <f ca="1">CHOOSE($C$16,Primary!Q651,Primary!Q651*$D148)</f>
        <v>1.3710874644097845E-40</v>
      </c>
      <c r="X148" s="112">
        <f ca="1">CHOOSE($C$16,Primary!R651,Primary!R651*$D148)</f>
        <v>5.441905572747771E-40</v>
      </c>
      <c r="Y148" s="112">
        <f ca="1">CHOOSE($C$16,Primary!S651,Primary!S651*$D148)</f>
        <v>1.7837075592064843E-41</v>
      </c>
      <c r="Z148" s="112">
        <f ca="1">CHOOSE($C$16,Primary!T651,Primary!T651*$D148)</f>
        <v>7.7645588273853335E-41</v>
      </c>
      <c r="AA148" s="112">
        <f ca="1">CHOOSE($C$16,Primary!U651,Primary!U651*$D148)</f>
        <v>9.9503394740534042E-42</v>
      </c>
      <c r="AB148" s="112">
        <f ca="1">CHOOSE($C$16,Primary!V651,Primary!V651*$D148)</f>
        <v>2.1011150058671834E-41</v>
      </c>
      <c r="AC148" s="112">
        <f ca="1">CHOOSE($C$16,Primary!W651,Primary!W651*$D148)</f>
        <v>8.9436451615881189E-42</v>
      </c>
      <c r="AD148" s="112">
        <f ca="1">CHOOSE($C$16,Primary!X651,Primary!X651*$D148)</f>
        <v>2.4320531486418614E-48</v>
      </c>
      <c r="AE148" s="112">
        <f ca="1">CHOOSE($C$16,Primary!Y651,Primary!Y651*$D148)</f>
        <v>3.5331487333408134E-49</v>
      </c>
      <c r="AF148" s="112">
        <f ca="1">CHOOSE($C$16,Primary!Z651,Primary!Z651*$D148)</f>
        <v>1.0427179388496642E-48</v>
      </c>
      <c r="AG148" s="112">
        <f ca="1">CHOOSE($C$16,Primary!AA651,Primary!AA651*$D148)</f>
        <v>5.3689640056616173E-49</v>
      </c>
      <c r="AH148" s="112">
        <f ca="1">CHOOSE($C$16,Primary!AB651,Primary!AB651*$D148)</f>
        <v>1.0015500105847591E-48</v>
      </c>
      <c r="AI148" s="112">
        <f ca="1">CHOOSE($C$16,Primary!AC651,Primary!AC651*$D148)</f>
        <v>9.036009686992928E-49</v>
      </c>
      <c r="AJ148" s="112">
        <f ca="1">CHOOSE($C$16,Primary!AD651,Primary!AD651*$D148)</f>
        <v>1.0406334071029046E-47</v>
      </c>
      <c r="AK148" s="112">
        <f ca="1">CHOOSE($C$16,Primary!AE651,Primary!AE651*$D148)</f>
        <v>1.0337084634861773E-49</v>
      </c>
      <c r="AL148" s="112">
        <f ca="1">CHOOSE($C$16,Primary!AF651,Primary!AF651*$D148)</f>
        <v>4.4463448992484557E-49</v>
      </c>
    </row>
    <row r="149" spans="4:38">
      <c r="D149" s="48">
        <f>DCC!B117</f>
        <v>2837.1</v>
      </c>
      <c r="E149" s="48">
        <f ca="1">CHOOSE($C$16,Neutron!N116,Neutron!N116*D149)</f>
        <v>3.305139043466835E-9</v>
      </c>
      <c r="F149" s="48">
        <f ca="1">CHOOSE($C$16,Primary!E652,Primary!E652*$D149)</f>
        <v>3.9228439464442224E-9</v>
      </c>
      <c r="G149" s="48">
        <f ca="1">CHOOSE($C$16,Primary!F652,Primary!F652*$D149)</f>
        <v>1.7069579628427363E-14</v>
      </c>
      <c r="H149" s="48">
        <f ca="1">CHOOSE($C$16,'mu+'!J56,'mu+'!J56*$D149)</f>
        <v>1.0266989724864005E-6</v>
      </c>
      <c r="I149" s="48">
        <f ca="1">CHOOSE($C$16,'mu-'!J56,'mu-'!J56*$D149)</f>
        <v>8.8165660716449125E-7</v>
      </c>
      <c r="J149" s="48">
        <f ca="1">CHOOSE($C$16,Secondary!N67,Secondary!N67*$D149)</f>
        <v>4.9344155315766238E-9</v>
      </c>
      <c r="K149" s="48">
        <f ca="1">CHOOSE($C$16,Secondary!O67,Secondary!O67*$D149)</f>
        <v>7.0893375828093E-9</v>
      </c>
      <c r="L149" s="48">
        <f ca="1">CHOOSE($C$16,Secondary!P67,Secondary!P67*$D149)</f>
        <v>3.057062592206168E-9</v>
      </c>
      <c r="M149" s="112">
        <f ca="1">CHOOSE($C$16,Primary!G652,Primary!G652*$D149)</f>
        <v>4.3319192467807708E-20</v>
      </c>
      <c r="N149" s="112">
        <f ca="1">CHOOSE($C$16,Primary!H652,Primary!H652*$D149)</f>
        <v>8.6771681230090463E-22</v>
      </c>
      <c r="O149" s="112">
        <f ca="1">CHOOSE($C$16,Primary!I652,Primary!I652*$D149)</f>
        <v>4.5013862163401507E-25</v>
      </c>
      <c r="P149" s="112">
        <f ca="1">CHOOSE($C$16,Primary!J652,Primary!J652*$D149)</f>
        <v>4.3459918346226284E-26</v>
      </c>
      <c r="Q149" s="112">
        <f ca="1">CHOOSE($C$16,Primary!K652,Primary!K652*$D149)</f>
        <v>1.2359590756713146E-31</v>
      </c>
      <c r="R149" s="112">
        <f ca="1">CHOOSE($C$16,Primary!L652,Primary!L652*$D149)</f>
        <v>4.3019497495921996E-31</v>
      </c>
      <c r="S149" s="112">
        <f ca="1">CHOOSE($C$16,Primary!M652,Primary!M652*$D149)</f>
        <v>8.4400279559434076E-33</v>
      </c>
      <c r="T149" s="112">
        <f ca="1">CHOOSE($C$16,Primary!N652,Primary!N652*$D149)</f>
        <v>8.4230264117983161E-40</v>
      </c>
      <c r="U149" s="112">
        <f ca="1">CHOOSE($C$16,Primary!O652,Primary!O652*$D149)</f>
        <v>1.4534028529678502E-40</v>
      </c>
      <c r="V149" s="112">
        <f ca="1">CHOOSE($C$16,Primary!P652,Primary!P652*$D149)</f>
        <v>8.4569845961761943E-40</v>
      </c>
      <c r="W149" s="112">
        <f ca="1">CHOOSE($C$16,Primary!Q652,Primary!Q652*$D149)</f>
        <v>1.2315573033531584E-40</v>
      </c>
      <c r="X149" s="112">
        <f ca="1">CHOOSE($C$16,Primary!R652,Primary!R652*$D149)</f>
        <v>4.9467645199801906E-40</v>
      </c>
      <c r="Y149" s="112">
        <f ca="1">CHOOSE($C$16,Primary!S652,Primary!S652*$D149)</f>
        <v>1.6116713484630773E-41</v>
      </c>
      <c r="Z149" s="112">
        <f ca="1">CHOOSE($C$16,Primary!T652,Primary!T652*$D149)</f>
        <v>7.1047422759407692E-41</v>
      </c>
      <c r="AA149" s="112">
        <f ca="1">CHOOSE($C$16,Primary!U652,Primary!U652*$D149)</f>
        <v>9.0364466977190154E-42</v>
      </c>
      <c r="AB149" s="112">
        <f ca="1">CHOOSE($C$16,Primary!V652,Primary!V652*$D149)</f>
        <v>1.9097086879250897E-41</v>
      </c>
      <c r="AC149" s="112">
        <f ca="1">CHOOSE($C$16,Primary!W652,Primary!W652*$D149)</f>
        <v>8.1690460113186251E-42</v>
      </c>
      <c r="AD149" s="112">
        <f ca="1">CHOOSE($C$16,Primary!X652,Primary!X652*$D149)</f>
        <v>2.249904234539745E-48</v>
      </c>
      <c r="AE149" s="112">
        <f ca="1">CHOOSE($C$16,Primary!Y652,Primary!Y652*$D149)</f>
        <v>3.24542161352832E-49</v>
      </c>
      <c r="AF149" s="112">
        <f ca="1">CHOOSE($C$16,Primary!Z652,Primary!Z652*$D149)</f>
        <v>9.589225928041324E-49</v>
      </c>
      <c r="AG149" s="112">
        <f ca="1">CHOOSE($C$16,Primary!AA652,Primary!AA652*$D149)</f>
        <v>4.9521738079835157E-49</v>
      </c>
      <c r="AH149" s="112">
        <f ca="1">CHOOSE($C$16,Primary!AB652,Primary!AB652*$D149)</f>
        <v>9.2837325344412942E-49</v>
      </c>
      <c r="AI149" s="112">
        <f ca="1">CHOOSE($C$16,Primary!AC652,Primary!AC652*$D149)</f>
        <v>8.4196619369230262E-49</v>
      </c>
      <c r="AJ149" s="112">
        <f ca="1">CHOOSE($C$16,Primary!AD652,Primary!AD652*$D149)</f>
        <v>9.7524728212951554E-48</v>
      </c>
      <c r="AK149" s="112">
        <f ca="1">CHOOSE($C$16,Primary!AE652,Primary!AE652*$D149)</f>
        <v>9.6966558463874102E-50</v>
      </c>
      <c r="AL149" s="112">
        <f ca="1">CHOOSE($C$16,Primary!AF652,Primary!AF652*$D149)</f>
        <v>4.1839927964908752E-49</v>
      </c>
    </row>
    <row r="150" spans="4:38">
      <c r="D150" s="48">
        <f>DCC!B118</f>
        <v>3571.7</v>
      </c>
      <c r="E150" s="48">
        <f ca="1">CHOOSE($C$16,Neutron!N117,Neutron!N117*D150)</f>
        <v>1.9369109491371637E-9</v>
      </c>
      <c r="F150" s="48">
        <f ca="1">CHOOSE($C$16,Primary!E653,Primary!E653*$D150)</f>
        <v>2.3100667731416009E-9</v>
      </c>
      <c r="G150" s="48">
        <f ca="1">CHOOSE($C$16,Primary!F653,Primary!F653*$D150)</f>
        <v>1.0447720149085724E-14</v>
      </c>
      <c r="H150" s="48">
        <f ca="1">CHOOSE($C$16,'mu+'!J57,'mu+'!J57*$D150)</f>
        <v>8.2913621219303827E-7</v>
      </c>
      <c r="I150" s="48">
        <f ca="1">CHOOSE($C$16,'mu-'!J57,'mu-'!J57*$D150)</f>
        <v>7.0877678933622366E-7</v>
      </c>
      <c r="J150" s="48">
        <f ca="1">CHOOSE($C$16,Secondary!N68,Secondary!N68*$D150)</f>
        <v>3.0919336028457933E-9</v>
      </c>
      <c r="K150" s="48">
        <f ca="1">CHOOSE($C$16,Secondary!O68,Secondary!O68*$D150)</f>
        <v>4.6618588862121329E-9</v>
      </c>
      <c r="L150" s="48">
        <f ca="1">CHOOSE($C$16,Secondary!P68,Secondary!P68*$D150)</f>
        <v>1.7340254946967969E-9</v>
      </c>
      <c r="M150" s="112">
        <f ca="1">CHOOSE($C$16,Primary!G653,Primary!G653*$D150)</f>
        <v>1.9589139712279136E-20</v>
      </c>
      <c r="N150" s="112">
        <f ca="1">CHOOSE($C$16,Primary!H653,Primary!H653*$D150)</f>
        <v>3.7432468214077445E-22</v>
      </c>
      <c r="O150" s="112">
        <f ca="1">CHOOSE($C$16,Primary!I653,Primary!I653*$D150)</f>
        <v>1.939574691147839E-25</v>
      </c>
      <c r="P150" s="112">
        <f ca="1">CHOOSE($C$16,Primary!J653,Primary!J653*$D150)</f>
        <v>1.4921064113637883E-26</v>
      </c>
      <c r="Q150" s="112">
        <f ca="1">CHOOSE($C$16,Primary!K653,Primary!K653*$D150)</f>
        <v>1.0226552691577263E-31</v>
      </c>
      <c r="R150" s="112">
        <f ca="1">CHOOSE($C$16,Primary!L653,Primary!L653*$D150)</f>
        <v>3.5925837969218656E-31</v>
      </c>
      <c r="S150" s="112">
        <f ca="1">CHOOSE($C$16,Primary!M653,Primary!M653*$D150)</f>
        <v>7.1600483154711028E-33</v>
      </c>
      <c r="T150" s="112">
        <f ca="1">CHOOSE($C$16,Primary!N653,Primary!N653*$D150)</f>
        <v>7.2799824450265255E-40</v>
      </c>
      <c r="U150" s="112">
        <f ca="1">CHOOSE($C$16,Primary!O653,Primary!O653*$D150)</f>
        <v>1.2563774346561122E-40</v>
      </c>
      <c r="V150" s="112">
        <f ca="1">CHOOSE($C$16,Primary!P653,Primary!P653*$D150)</f>
        <v>7.4489647111274134E-40</v>
      </c>
      <c r="W150" s="112">
        <f ca="1">CHOOSE($C$16,Primary!Q653,Primary!Q653*$D150)</f>
        <v>1.084871826198142E-40</v>
      </c>
      <c r="X150" s="112">
        <f ca="1">CHOOSE($C$16,Primary!R653,Primary!R653*$D150)</f>
        <v>4.4189356290613693E-40</v>
      </c>
      <c r="Y150" s="112">
        <f ca="1">CHOOSE($C$16,Primary!S653,Primary!S653*$D150)</f>
        <v>1.4296972486989335E-41</v>
      </c>
      <c r="Z150" s="112">
        <f ca="1">CHOOSE($C$16,Primary!T653,Primary!T653*$D150)</f>
        <v>6.3960091278291653E-41</v>
      </c>
      <c r="AA150" s="112">
        <f ca="1">CHOOSE($C$16,Primary!U653,Primary!U653*$D150)</f>
        <v>8.061524648853221E-42</v>
      </c>
      <c r="AB150" s="112">
        <f ca="1">CHOOSE($C$16,Primary!V653,Primary!V653*$D150)</f>
        <v>1.7056244357359695E-41</v>
      </c>
      <c r="AC150" s="112">
        <f ca="1">CHOOSE($C$16,Primary!W653,Primary!W653*$D150)</f>
        <v>7.337701411358821E-42</v>
      </c>
      <c r="AD150" s="112">
        <f ca="1">CHOOSE($C$16,Primary!X653,Primary!X653*$D150)</f>
        <v>2.0517208239742537E-48</v>
      </c>
      <c r="AE150" s="112">
        <f ca="1">CHOOSE($C$16,Primary!Y653,Primary!Y653*$D150)</f>
        <v>2.9352139613199684E-49</v>
      </c>
      <c r="AF150" s="112">
        <f ca="1">CHOOSE($C$16,Primary!Z653,Primary!Z653*$D150)</f>
        <v>8.6835234874802096E-49</v>
      </c>
      <c r="AG150" s="112">
        <f ca="1">CHOOSE($C$16,Primary!AA653,Primary!AA653*$D150)</f>
        <v>4.5003308929115831E-49</v>
      </c>
      <c r="AH150" s="112">
        <f ca="1">CHOOSE($C$16,Primary!AB653,Primary!AB653*$D150)</f>
        <v>8.4865543973595221E-49</v>
      </c>
      <c r="AI150" s="112">
        <f ca="1">CHOOSE($C$16,Primary!AC653,Primary!AC653*$D150)</f>
        <v>7.7445729865118455E-49</v>
      </c>
      <c r="AJ150" s="112">
        <f ca="1">CHOOSE($C$16,Primary!AD653,Primary!AD653*$D150)</f>
        <v>9.0312146523854976E-48</v>
      </c>
      <c r="AK150" s="112">
        <f ca="1">CHOOSE($C$16,Primary!AE653,Primary!AE653*$D150)</f>
        <v>8.9915472596020142E-50</v>
      </c>
      <c r="AL150" s="112">
        <f ca="1">CHOOSE($C$16,Primary!AF653,Primary!AF653*$D150)</f>
        <v>3.8940991180219438E-49</v>
      </c>
    </row>
    <row r="151" spans="4:38">
      <c r="D151" s="48">
        <f>DCC!B119</f>
        <v>4496.5</v>
      </c>
      <c r="E151" s="48">
        <f ca="1">CHOOSE($C$16,Neutron!N118,Neutron!N118*D151)</f>
        <v>1.1349747201606976E-9</v>
      </c>
      <c r="F151" s="48">
        <f ca="1">CHOOSE($C$16,Primary!E654,Primary!E654*$D151)</f>
        <v>1.1789201497837282E-9</v>
      </c>
      <c r="G151" s="48">
        <f ca="1">CHOOSE($C$16,Primary!F654,Primary!F654*$D151)</f>
        <v>6.4424704283567127E-15</v>
      </c>
      <c r="H151" s="48">
        <f ca="1">CHOOSE($C$16,'mu+'!J58,'mu+'!J58*$D151)</f>
        <v>6.4586897288051735E-7</v>
      </c>
      <c r="I151" s="48">
        <f ca="1">CHOOSE($C$16,'mu-'!J58,'mu-'!J58*$D151)</f>
        <v>5.4982524250894916E-7</v>
      </c>
      <c r="J151" s="48">
        <f ca="1">CHOOSE($C$16,Secondary!N69,Secondary!N69*$D151)</f>
        <v>1.9354175355105489E-9</v>
      </c>
      <c r="K151" s="48">
        <f ca="1">CHOOSE($C$16,Secondary!O69,Secondary!O69*$D151)</f>
        <v>3.0648208742601672E-9</v>
      </c>
      <c r="L151" s="48">
        <f ca="1">CHOOSE($C$16,Secondary!P69,Secondary!P69*$D151)</f>
        <v>9.8348884882721333E-10</v>
      </c>
      <c r="M151" s="112">
        <f ca="1">CHOOSE($C$16,Primary!G654,Primary!G654*$D151)</f>
        <v>8.8583551696487256E-21</v>
      </c>
      <c r="N151" s="112">
        <f ca="1">CHOOSE($C$16,Primary!H654,Primary!H654*$D151)</f>
        <v>1.6144749473939541E-22</v>
      </c>
      <c r="O151" s="112">
        <f ca="1">CHOOSE($C$16,Primary!I654,Primary!I654*$D151)</f>
        <v>9.3431176268832073E-26</v>
      </c>
      <c r="P151" s="112">
        <f ca="1">CHOOSE($C$16,Primary!J654,Primary!J654*$D151)</f>
        <v>5.1230176073661953E-27</v>
      </c>
      <c r="Q151" s="112">
        <f ca="1">CHOOSE($C$16,Primary!K654,Primary!K654*$D151)</f>
        <v>8.209904853976637E-32</v>
      </c>
      <c r="R151" s="112">
        <f ca="1">CHOOSE($C$16,Primary!L654,Primary!L654*$D151)</f>
        <v>2.9550090566243772E-31</v>
      </c>
      <c r="S151" s="112">
        <f ca="1">CHOOSE($C$16,Primary!M654,Primary!M654*$D151)</f>
        <v>5.9084479969381425E-33</v>
      </c>
      <c r="T151" s="112">
        <f ca="1">CHOOSE($C$16,Primary!N654,Primary!N654*$D151)</f>
        <v>6.1356058379019408E-40</v>
      </c>
      <c r="U151" s="112">
        <f ca="1">CHOOSE($C$16,Primary!O654,Primary!O654*$D151)</f>
        <v>1.0589714297856262E-40</v>
      </c>
      <c r="V151" s="112">
        <f ca="1">CHOOSE($C$16,Primary!P654,Primary!P654*$D151)</f>
        <v>6.4167768576193324E-40</v>
      </c>
      <c r="W151" s="112">
        <f ca="1">CHOOSE($C$16,Primary!Q654,Primary!Q654*$D151)</f>
        <v>9.3439968550369788E-41</v>
      </c>
      <c r="X151" s="112">
        <f ca="1">CHOOSE($C$16,Primary!R654,Primary!R654*$D151)</f>
        <v>3.8682480598473118E-40</v>
      </c>
      <c r="Y151" s="112">
        <f ca="1">CHOOSE($C$16,Primary!S654,Primary!S654*$D151)</f>
        <v>1.2408157360561381E-41</v>
      </c>
      <c r="Z151" s="112">
        <f ca="1">CHOOSE($C$16,Primary!T654,Primary!T654*$D151)</f>
        <v>5.6492787506614248E-41</v>
      </c>
      <c r="AA151" s="112">
        <f ca="1">CHOOSE($C$16,Primary!U654,Primary!U654*$D151)</f>
        <v>7.0443352917405133E-42</v>
      </c>
      <c r="AB151" s="112">
        <f ca="1">CHOOSE($C$16,Primary!V654,Primary!V654*$D151)</f>
        <v>1.492443952899418E-41</v>
      </c>
      <c r="AC151" s="112">
        <f ca="1">CHOOSE($C$16,Primary!W654,Primary!W654*$D151)</f>
        <v>6.4632374320168406E-42</v>
      </c>
      <c r="AD151" s="112">
        <f ca="1">CHOOSE($C$16,Primary!X654,Primary!X654*$D151)</f>
        <v>1.8395178899488336E-48</v>
      </c>
      <c r="AE151" s="112">
        <f ca="1">CHOOSE($C$16,Primary!Y654,Primary!Y654*$D151)</f>
        <v>2.6063782887282802E-49</v>
      </c>
      <c r="AF151" s="112">
        <f ca="1">CHOOSE($C$16,Primary!Z654,Primary!Z654*$D151)</f>
        <v>7.722114153403703E-49</v>
      </c>
      <c r="AG151" s="112">
        <f ca="1">CHOOSE($C$16,Primary!AA654,Primary!AA654*$D151)</f>
        <v>4.0188442818163678E-49</v>
      </c>
      <c r="AH151" s="112">
        <f ca="1">CHOOSE($C$16,Primary!AB654,Primary!AB654*$D151)</f>
        <v>7.6315892371052743E-49</v>
      </c>
      <c r="AI151" s="112">
        <f ca="1">CHOOSE($C$16,Primary!AC654,Primary!AC654*$D151)</f>
        <v>7.015678931650632E-49</v>
      </c>
      <c r="AJ151" s="112">
        <f ca="1">CHOOSE($C$16,Primary!AD654,Primary!AD654*$D151)</f>
        <v>8.2468410211806644E-48</v>
      </c>
      <c r="AK151" s="112">
        <f ca="1">CHOOSE($C$16,Primary!AE654,Primary!AE654*$D151)</f>
        <v>8.222805973936965E-50</v>
      </c>
      <c r="AL151" s="112">
        <f ca="1">CHOOSE($C$16,Primary!AF654,Primary!AF654*$D151)</f>
        <v>3.5772583220203872E-49</v>
      </c>
    </row>
    <row r="152" spans="4:38">
      <c r="D152" s="48">
        <f>DCC!B120</f>
        <v>5660.8</v>
      </c>
      <c r="E152" s="48">
        <f ca="1">CHOOSE($C$16,Neutron!N119,Neutron!N119*D152)</f>
        <v>6.6474318182943744E-10</v>
      </c>
      <c r="F152" s="48">
        <f ca="1">CHOOSE($C$16,Primary!E655,Primary!E655*$D152)</f>
        <v>4.8105194756937021E-10</v>
      </c>
      <c r="G152" s="48">
        <f ca="1">CHOOSE($C$16,Primary!F655,Primary!F655*$D152)</f>
        <v>3.9358896469828092E-15</v>
      </c>
      <c r="H152" s="48">
        <f ca="1">CHOOSE($C$16,'mu+'!J59,'mu+'!J59*$D152)</f>
        <v>4.8395803911440787E-7</v>
      </c>
      <c r="I152" s="48">
        <f ca="1">CHOOSE($C$16,'mu-'!J59,'mu-'!J59*$D152)</f>
        <v>4.1046896702276036E-7</v>
      </c>
      <c r="J152" s="48">
        <f ca="1">CHOOSE($C$16,Secondary!N70,Secondary!N70*$D152)</f>
        <v>1.2104802477002994E-9</v>
      </c>
      <c r="K152" s="48">
        <f ca="1">CHOOSE($C$16,Secondary!O70,Secondary!O70*$D152)</f>
        <v>2.0144888104082558E-9</v>
      </c>
      <c r="L152" s="48">
        <f ca="1">CHOOSE($C$16,Secondary!P70,Secondary!P70*$D152)</f>
        <v>5.5776029131105459E-10</v>
      </c>
      <c r="M152" s="112">
        <f ca="1">CHOOSE($C$16,Primary!G655,Primary!G655*$D152)</f>
        <v>4.0057036012494084E-21</v>
      </c>
      <c r="N152" s="112">
        <f ca="1">CHOOSE($C$16,Primary!H655,Primary!H655*$D152)</f>
        <v>6.9617852189118569E-23</v>
      </c>
      <c r="O152" s="112">
        <f ca="1">CHOOSE($C$16,Primary!I655,Primary!I655*$D152)</f>
        <v>5.0325296539409043E-26</v>
      </c>
      <c r="P152" s="112">
        <f ca="1">CHOOSE($C$16,Primary!J655,Primary!J655*$D152)</f>
        <v>1.7589784760889591E-27</v>
      </c>
      <c r="Q152" s="112">
        <f ca="1">CHOOSE($C$16,Primary!K655,Primary!K655*$D152)</f>
        <v>6.3764265058608102E-32</v>
      </c>
      <c r="R152" s="112">
        <f ca="1">CHOOSE($C$16,Primary!L655,Primary!L655*$D152)</f>
        <v>2.3675691857580912E-31</v>
      </c>
      <c r="S152" s="112">
        <f ca="1">CHOOSE($C$16,Primary!M655,Primary!M655*$D152)</f>
        <v>4.729270798046583E-33</v>
      </c>
      <c r="T152" s="112">
        <f ca="1">CHOOSE($C$16,Primary!N655,Primary!N655*$D152)</f>
        <v>5.0279015530142806E-40</v>
      </c>
      <c r="U152" s="112">
        <f ca="1">CHOOSE($C$16,Primary!O655,Primary!O655*$D152)</f>
        <v>8.6766684278462907E-41</v>
      </c>
      <c r="V152" s="112">
        <f ca="1">CHOOSE($C$16,Primary!P655,Primary!P655*$D152)</f>
        <v>5.3883586864680485E-40</v>
      </c>
      <c r="W152" s="112">
        <f ca="1">CHOOSE($C$16,Primary!Q655,Primary!Q655*$D152)</f>
        <v>7.8450683211816918E-41</v>
      </c>
      <c r="X152" s="112">
        <f ca="1">CHOOSE($C$16,Primary!R655,Primary!R655*$D152)</f>
        <v>3.3081708008353416E-40</v>
      </c>
      <c r="Y152" s="112">
        <f ca="1">CHOOSE($C$16,Primary!S655,Primary!S655*$D152)</f>
        <v>1.0507266690835791E-41</v>
      </c>
      <c r="Z152" s="112">
        <f ca="1">CHOOSE($C$16,Primary!T655,Primary!T655*$D152)</f>
        <v>4.8806132925235045E-41</v>
      </c>
      <c r="AA152" s="112">
        <f ca="1">CHOOSE($C$16,Primary!U655,Primary!U655*$D152)</f>
        <v>6.0090598933126892E-42</v>
      </c>
      <c r="AB152" s="112">
        <f ca="1">CHOOSE($C$16,Primary!V655,Primary!V655*$D152)</f>
        <v>1.2752039145009311E-41</v>
      </c>
      <c r="AC152" s="112">
        <f ca="1">CHOOSE($C$16,Primary!W655,Primary!W655*$D152)</f>
        <v>5.5647874497346116E-42</v>
      </c>
      <c r="AD152" s="112">
        <f ca="1">CHOOSE($C$16,Primary!X655,Primary!X655*$D152)</f>
        <v>1.61709153413502E-48</v>
      </c>
      <c r="AE152" s="112">
        <f ca="1">CHOOSE($C$16,Primary!Y655,Primary!Y655*$D152)</f>
        <v>2.2650544133432292E-49</v>
      </c>
      <c r="AF152" s="112">
        <f ca="1">CHOOSE($C$16,Primary!Z655,Primary!Z655*$D152)</f>
        <v>6.72235657391658E-49</v>
      </c>
      <c r="AG152" s="112">
        <f ca="1">CHOOSE($C$16,Primary!AA655,Primary!AA655*$D152)</f>
        <v>3.5157580617739774E-49</v>
      </c>
      <c r="AH152" s="112">
        <f ca="1">CHOOSE($C$16,Primary!AB655,Primary!AB655*$D152)</f>
        <v>6.7309992195497456E-49</v>
      </c>
      <c r="AI152" s="112">
        <f ca="1">CHOOSE($C$16,Primary!AC655,Primary!AC655*$D152)</f>
        <v>6.2416104961688938E-49</v>
      </c>
      <c r="AJ152" s="112">
        <f ca="1">CHOOSE($C$16,Primary!AD655,Primary!AD655*$D152)</f>
        <v>7.4062990689714425E-48</v>
      </c>
      <c r="AK152" s="112">
        <f ca="1">CHOOSE($C$16,Primary!AE655,Primary!AE655*$D152)</f>
        <v>7.397624326020165E-50</v>
      </c>
      <c r="AL152" s="112">
        <f ca="1">CHOOSE($C$16,Primary!AF655,Primary!AF655*$D152)</f>
        <v>3.2351570074251376E-49</v>
      </c>
    </row>
    <row r="153" spans="4:38">
      <c r="D153" s="48">
        <f>DCC!B121</f>
        <v>7126.5</v>
      </c>
      <c r="E153" s="48">
        <f ca="1">CHOOSE($C$16,Neutron!N120,Neutron!N120*D153)</f>
        <v>3.8918755609708628E-10</v>
      </c>
      <c r="F153" s="48">
        <f ca="1">CHOOSE($C$16,Primary!E656,Primary!E656*$D153)</f>
        <v>1.6702480788018937E-10</v>
      </c>
      <c r="G153" s="48">
        <f ca="1">CHOOSE($C$16,Primary!F656,Primary!F656*$D153)</f>
        <v>2.4006413975350361E-15</v>
      </c>
      <c r="H153" s="48">
        <f ca="1">CHOOSE($C$16,'mu+'!J60,'mu+'!J60*$D153)</f>
        <v>3.4813551277603567E-7</v>
      </c>
      <c r="I153" s="48">
        <f ca="1">CHOOSE($C$16,'mu-'!J60,'mu-'!J60*$D153)</f>
        <v>2.943274283851867E-7</v>
      </c>
      <c r="J153" s="48">
        <f ca="1">CHOOSE($C$16,Secondary!N71,Secondary!N71*$D153)</f>
        <v>7.5661150828585496E-10</v>
      </c>
      <c r="K153" s="48">
        <f ca="1">CHOOSE($C$16,Secondary!O71,Secondary!O71*$D153)</f>
        <v>1.3239601804205355E-9</v>
      </c>
      <c r="L153" s="48">
        <f ca="1">CHOOSE($C$16,Secondary!P71,Secondary!P71*$D153)</f>
        <v>3.1631423869490393E-10</v>
      </c>
      <c r="M153" s="112">
        <f ca="1">CHOOSE($C$16,Primary!G656,Primary!G656*$D153)</f>
        <v>1.8114289899326501E-21</v>
      </c>
      <c r="N153" s="112">
        <f ca="1">CHOOSE($C$16,Primary!H656,Primary!H656*$D153)</f>
        <v>3.0016253304257023E-23</v>
      </c>
      <c r="O153" s="112">
        <f ca="1">CHOOSE($C$16,Primary!I656,Primary!I656*$D153)</f>
        <v>2.9416883641700832E-26</v>
      </c>
      <c r="P153" s="112">
        <f ca="1">CHOOSE($C$16,Primary!J656,Primary!J656*$D153)</f>
        <v>6.0404434535250036E-28</v>
      </c>
      <c r="Q153" s="112">
        <f ca="1">CHOOSE($C$16,Primary!K656,Primary!K656*$D153)</f>
        <v>4.781124225665916E-32</v>
      </c>
      <c r="R153" s="112">
        <f ca="1">CHOOSE($C$16,Primary!L656,Primary!L656*$D153)</f>
        <v>1.8391517111203589E-31</v>
      </c>
      <c r="S153" s="112">
        <f ca="1">CHOOSE($C$16,Primary!M656,Primary!M656*$D153)</f>
        <v>3.6628482483366365E-33</v>
      </c>
      <c r="T153" s="112">
        <f ca="1">CHOOSE($C$16,Primary!N656,Primary!N656*$D153)</f>
        <v>3.9952919314888063E-40</v>
      </c>
      <c r="U153" s="112">
        <f ca="1">CHOOSE($C$16,Primary!O656,Primary!O656*$D153)</f>
        <v>6.8902715061897943E-41</v>
      </c>
      <c r="V153" s="112">
        <f ca="1">CHOOSE($C$16,Primary!P656,Primary!P656*$D153)</f>
        <v>4.3990054589109866E-40</v>
      </c>
      <c r="W153" s="112">
        <f ca="1">CHOOSE($C$16,Primary!Q656,Primary!Q656*$D153)</f>
        <v>6.4008032502640963E-41</v>
      </c>
      <c r="X153" s="112">
        <f ca="1">CHOOSE($C$16,Primary!R656,Primary!R656*$D153)</f>
        <v>2.7564054070096767E-40</v>
      </c>
      <c r="Y153" s="112">
        <f ca="1">CHOOSE($C$16,Primary!S656,Primary!S656*$D153)</f>
        <v>8.6515936356707609E-42</v>
      </c>
      <c r="Z153" s="112">
        <f ca="1">CHOOSE($C$16,Primary!T656,Primary!T656*$D153)</f>
        <v>4.11209882348476E-41</v>
      </c>
      <c r="AA153" s="112">
        <f ca="1">CHOOSE($C$16,Primary!U656,Primary!U656*$D153)</f>
        <v>4.9881624104213633E-42</v>
      </c>
      <c r="AB153" s="112">
        <f ca="1">CHOOSE($C$16,Primary!V656,Primary!V656*$D153)</f>
        <v>1.0605548665674048E-41</v>
      </c>
      <c r="AC153" s="112">
        <f ca="1">CHOOSE($C$16,Primary!W656,Primary!W656*$D153)</f>
        <v>4.667116681329989E-42</v>
      </c>
      <c r="AD153" s="112">
        <f ca="1">CHOOSE($C$16,Primary!X656,Primary!X656*$D153)</f>
        <v>1.38949345409746E-48</v>
      </c>
      <c r="AE153" s="112">
        <f ca="1">CHOOSE($C$16,Primary!Y656,Primary!Y656*$D153)</f>
        <v>1.9202628936936184E-49</v>
      </c>
      <c r="AF153" s="112">
        <f ca="1">CHOOSE($C$16,Primary!Z656,Primary!Z656*$D153)</f>
        <v>5.7107223134625275E-49</v>
      </c>
      <c r="AG153" s="112">
        <f ca="1">CHOOSE($C$16,Primary!AA656,Primary!AA656*$D153)</f>
        <v>3.0037568891622512E-49</v>
      </c>
      <c r="AH153" s="112">
        <f ca="1">CHOOSE($C$16,Primary!AB656,Primary!AB656*$D153)</f>
        <v>5.8053571171024068E-49</v>
      </c>
      <c r="AI153" s="112">
        <f ca="1">CHOOSE($C$16,Primary!AC656,Primary!AC656*$D153)</f>
        <v>5.4382090028628728E-49</v>
      </c>
      <c r="AJ153" s="112">
        <f ca="1">CHOOSE($C$16,Primary!AD656,Primary!AD656*$D153)</f>
        <v>6.5242406460735402E-48</v>
      </c>
      <c r="AK153" s="112">
        <f ca="1">CHOOSE($C$16,Primary!AE656,Primary!AE656*$D153)</f>
        <v>6.5298142497446035E-50</v>
      </c>
      <c r="AL153" s="112">
        <f ca="1">CHOOSE($C$16,Primary!AF656,Primary!AF656*$D153)</f>
        <v>2.8733335619993537E-49</v>
      </c>
    </row>
    <row r="154" spans="4:38">
      <c r="D154" s="48">
        <f>DCC!B122</f>
        <v>8971.7000000000007</v>
      </c>
      <c r="E154" s="48">
        <f ca="1">CHOOSE($C$16,Neutron!N121,Neutron!N121*D154)</f>
        <v>2.2780145413228438E-10</v>
      </c>
      <c r="F154" s="48">
        <f ca="1">CHOOSE($C$16,Primary!E657,Primary!E657*$D154)</f>
        <v>8.1153737119160309E-11</v>
      </c>
      <c r="G154" s="48">
        <f ca="1">CHOOSE($C$16,Primary!F657,Primary!F657*$D154)</f>
        <v>1.463268089629942E-15</v>
      </c>
      <c r="H154" s="48">
        <f ca="1">CHOOSE($C$16,'mu+'!J61,'mu+'!J61*$D154)</f>
        <v>2.4014946860579311E-7</v>
      </c>
      <c r="I154" s="48">
        <f ca="1">CHOOSE($C$16,'mu-'!J61,'mu-'!J61*$D154)</f>
        <v>2.0249039440294454E-7</v>
      </c>
      <c r="J154" s="48">
        <f ca="1">CHOOSE($C$16,Secondary!N72,Secondary!N72*$D154)</f>
        <v>4.7268425549249475E-10</v>
      </c>
      <c r="K154" s="48">
        <f ca="1">CHOOSE($C$16,Secondary!O72,Secondary!O72*$D154)</f>
        <v>8.7004625341961196E-10</v>
      </c>
      <c r="L154" s="48">
        <f ca="1">CHOOSE($C$16,Secondary!P72,Secondary!P72*$D154)</f>
        <v>1.7938124971125582E-10</v>
      </c>
      <c r="M154" s="112">
        <f ca="1">CHOOSE($C$16,Primary!G657,Primary!G657*$D154)</f>
        <v>8.1915191952706289E-22</v>
      </c>
      <c r="N154" s="112">
        <f ca="1">CHOOSE($C$16,Primary!H657,Primary!H657*$D154)</f>
        <v>1.2939905438773064E-23</v>
      </c>
      <c r="O154" s="112">
        <f ca="1">CHOOSE($C$16,Primary!I657,Primary!I657*$D154)</f>
        <v>1.792999585923559E-26</v>
      </c>
      <c r="P154" s="112">
        <f ca="1">CHOOSE($C$16,Primary!J657,Primary!J657*$D154)</f>
        <v>2.0748105567929492E-28</v>
      </c>
      <c r="Q154" s="112">
        <f ca="1">CHOOSE($C$16,Primary!K657,Primary!K657*$D154)</f>
        <v>3.4566648141025267E-32</v>
      </c>
      <c r="R154" s="112">
        <f ca="1">CHOOSE($C$16,Primary!L657,Primary!L657*$D154)</f>
        <v>1.3820243674306582E-31</v>
      </c>
      <c r="S154" s="112">
        <f ca="1">CHOOSE($C$16,Primary!M657,Primary!M657*$D154)</f>
        <v>2.7400921406948411E-33</v>
      </c>
      <c r="T154" s="112">
        <f ca="1">CHOOSE($C$16,Primary!N657,Primary!N657*$D154)</f>
        <v>3.0721974617264985E-40</v>
      </c>
      <c r="U154" s="112">
        <f ca="1">CHOOSE($C$16,Primary!O657,Primary!O657*$D154)</f>
        <v>5.2917652505673029E-41</v>
      </c>
      <c r="V154" s="112">
        <f ca="1">CHOOSE($C$16,Primary!P657,Primary!P657*$D154)</f>
        <v>3.4824238783038284E-40</v>
      </c>
      <c r="W154" s="112">
        <f ca="1">CHOOSE($C$16,Primary!Q657,Primary!Q657*$D154)</f>
        <v>5.0626773372707528E-41</v>
      </c>
      <c r="X154" s="112">
        <f ca="1">CHOOSE($C$16,Primary!R657,Primary!R657*$D154)</f>
        <v>2.2313839564358925E-40</v>
      </c>
      <c r="Y154" s="112">
        <f ca="1">CHOOSE($C$16,Primary!S657,Primary!S657*$D154)</f>
        <v>6.9073717979657114E-42</v>
      </c>
      <c r="Z154" s="112">
        <f ca="1">CHOOSE($C$16,Primary!T657,Primary!T657*$D154)</f>
        <v>3.3695819322211041E-41</v>
      </c>
      <c r="AA154" s="112">
        <f ca="1">CHOOSE($C$16,Primary!U657,Primary!U657*$D154)</f>
        <v>4.0165996727970645E-42</v>
      </c>
      <c r="AB154" s="112">
        <f ca="1">CHOOSE($C$16,Primary!V657,Primary!V657*$D154)</f>
        <v>8.5609661456655348E-42</v>
      </c>
      <c r="AC154" s="112">
        <f ca="1">CHOOSE($C$16,Primary!W657,Primary!W657*$D154)</f>
        <v>3.800320869223086E-42</v>
      </c>
      <c r="AD154" s="112">
        <f ca="1">CHOOSE($C$16,Primary!X657,Primary!X657*$D154)</f>
        <v>1.1635915813992755E-48</v>
      </c>
      <c r="AE154" s="112">
        <f ca="1">CHOOSE($C$16,Primary!Y657,Primary!Y657*$D154)</f>
        <v>1.5831643174707666E-49</v>
      </c>
      <c r="AF154" s="112">
        <f ca="1">CHOOSE($C$16,Primary!Z657,Primary!Z657*$D154)</f>
        <v>4.7182348139166446E-49</v>
      </c>
      <c r="AG154" s="112">
        <f ca="1">CHOOSE($C$16,Primary!AA657,Primary!AA657*$D154)</f>
        <v>2.4980272367885331E-49</v>
      </c>
      <c r="AH154" s="112">
        <f ca="1">CHOOSE($C$16,Primary!AB657,Primary!AB657*$D154)</f>
        <v>4.8803158964537962E-49</v>
      </c>
      <c r="AI154" s="112">
        <f ca="1">CHOOSE($C$16,Primary!AC657,Primary!AC657*$D154)</f>
        <v>4.6260206916409943E-49</v>
      </c>
      <c r="AJ154" s="112">
        <f ca="1">CHOOSE($C$16,Primary!AD657,Primary!AD657*$D154)</f>
        <v>5.6207583371255267E-48</v>
      </c>
      <c r="AK154" s="112">
        <f ca="1">CHOOSE($C$16,Primary!AE657,Primary!AE657*$D154)</f>
        <v>5.6385870705171279E-50</v>
      </c>
      <c r="AL154" s="112">
        <f ca="1">CHOOSE($C$16,Primary!AF657,Primary!AF657*$D154)</f>
        <v>2.4985899962403581E-49</v>
      </c>
    </row>
    <row r="155" spans="4:38">
      <c r="D155" s="48">
        <f>DCC!B123</f>
        <v>11294</v>
      </c>
      <c r="E155" s="48">
        <f ca="1">CHOOSE($C$16,Neutron!N122,Neutron!N122*D155)</f>
        <v>1.3334249910053148E-10</v>
      </c>
      <c r="F155" s="48">
        <f ca="1">CHOOSE($C$16,Primary!E658,Primary!E658*$D155)</f>
        <v>4.8986495257764087E-11</v>
      </c>
      <c r="G155" s="48">
        <f ca="1">CHOOSE($C$16,Primary!F658,Primary!F658*$D155)</f>
        <v>8.9129361245251242E-16</v>
      </c>
      <c r="H155" s="48">
        <f ca="1">CHOOSE($C$16,'mu+'!J62,'mu+'!J62*$D155)</f>
        <v>1.5886532621854975E-7</v>
      </c>
      <c r="I155" s="48">
        <f ca="1">CHOOSE($C$16,'mu-'!J62,'mu-'!J62*$D155)</f>
        <v>1.3366747016975632E-7</v>
      </c>
      <c r="J155" s="48">
        <f ca="1">CHOOSE($C$16,Secondary!N73,Secondary!N73*$D155)</f>
        <v>2.9522395986350987E-10</v>
      </c>
      <c r="K155" s="48">
        <f ca="1">CHOOSE($C$16,Secondary!O73,Secondary!O73*$D155)</f>
        <v>5.717746092743025E-10</v>
      </c>
      <c r="L155" s="48">
        <f ca="1">CHOOSE($C$16,Secondary!P73,Secondary!P73*$D155)</f>
        <v>1.0173936919887821E-10</v>
      </c>
      <c r="M155" s="112">
        <f ca="1">CHOOSE($C$16,Primary!G658,Primary!G658*$D155)</f>
        <v>3.7050643165092104E-22</v>
      </c>
      <c r="N155" s="112">
        <f ca="1">CHOOSE($C$16,Primary!H658,Primary!H658*$D155)</f>
        <v>5.5788416866644218E-24</v>
      </c>
      <c r="O155" s="112">
        <f ca="1">CHOOSE($C$16,Primary!I658,Primary!I658*$D155)</f>
        <v>1.093424684144035E-26</v>
      </c>
      <c r="P155" s="112">
        <f ca="1">CHOOSE($C$16,Primary!J658,Primary!J658*$D155)</f>
        <v>7.1316105460492212E-29</v>
      </c>
      <c r="Q155" s="112">
        <f ca="1">CHOOSE($C$16,Primary!K658,Primary!K658*$D155)</f>
        <v>2.3764230724416623E-32</v>
      </c>
      <c r="R155" s="112">
        <f ca="1">CHOOSE($C$16,Primary!L658,Primary!L658*$D155)</f>
        <v>9.9000379507558754E-32</v>
      </c>
      <c r="S155" s="112">
        <f ca="1">CHOOSE($C$16,Primary!M658,Primary!M658*$D155)</f>
        <v>1.9487982062443229E-33</v>
      </c>
      <c r="T155" s="112">
        <f ca="1">CHOOSE($C$16,Primary!N658,Primary!N658*$D155)</f>
        <v>2.2465969255977075E-40</v>
      </c>
      <c r="U155" s="112">
        <f ca="1">CHOOSE($C$16,Primary!O658,Primary!O658*$D155)</f>
        <v>3.8582790427573043E-41</v>
      </c>
      <c r="V155" s="112">
        <f ca="1">CHOOSE($C$16,Primary!P658,Primary!P658*$D155)</f>
        <v>2.6234205645964111E-40</v>
      </c>
      <c r="W155" s="112">
        <f ca="1">CHOOSE($C$16,Primary!Q658,Primary!Q658*$D155)</f>
        <v>3.8046030036092083E-41</v>
      </c>
      <c r="X155" s="112">
        <f ca="1">CHOOSE($C$16,Primary!R658,Primary!R658*$D155)</f>
        <v>1.7198952626226813E-40</v>
      </c>
      <c r="Y155" s="112">
        <f ca="1">CHOOSE($C$16,Primary!S658,Primary!S658*$D155)</f>
        <v>5.2279996122173733E-42</v>
      </c>
      <c r="Z155" s="112">
        <f ca="1">CHOOSE($C$16,Primary!T658,Primary!T658*$D155)</f>
        <v>2.6268810457013807E-41</v>
      </c>
      <c r="AA155" s="112">
        <f ca="1">CHOOSE($C$16,Primary!U658,Primary!U658*$D155)</f>
        <v>3.0601012102072744E-42</v>
      </c>
      <c r="AB155" s="112">
        <f ca="1">CHOOSE($C$16,Primary!V658,Primary!V658*$D155)</f>
        <v>6.5463956794416547E-42</v>
      </c>
      <c r="AC155" s="112">
        <f ca="1">CHOOSE($C$16,Primary!W658,Primary!W658*$D155)</f>
        <v>2.9264932187755732E-42</v>
      </c>
      <c r="AD155" s="112">
        <f ca="1">CHOOSE($C$16,Primary!X658,Primary!X658*$D155)</f>
        <v>9.2643282876009497E-49</v>
      </c>
      <c r="AE155" s="112">
        <f ca="1">CHOOSE($C$16,Primary!Y658,Primary!Y658*$D155)</f>
        <v>1.2362637680222071E-49</v>
      </c>
      <c r="AF155" s="112">
        <f ca="1">CHOOSE($C$16,Primary!Z658,Primary!Z658*$D155)</f>
        <v>3.6913176423991667E-49</v>
      </c>
      <c r="AG155" s="112">
        <f ca="1">CHOOSE($C$16,Primary!AA658,Primary!AA658*$D155)</f>
        <v>1.9692564922103501E-49</v>
      </c>
      <c r="AH155" s="112">
        <f ca="1">CHOOSE($C$16,Primary!AB658,Primary!AB658*$D155)</f>
        <v>3.8933757473249756E-49</v>
      </c>
      <c r="AI155" s="112">
        <f ca="1">CHOOSE($C$16,Primary!AC658,Primary!AC658*$D155)</f>
        <v>3.7451307008333669E-49</v>
      </c>
      <c r="AJ155" s="112">
        <f ca="1">CHOOSE($C$16,Primary!AD658,Primary!AD658*$D155)</f>
        <v>4.6191352346249655E-48</v>
      </c>
      <c r="AK155" s="112">
        <f ca="1">CHOOSE($C$16,Primary!AE658,Primary!AE658*$D155)</f>
        <v>4.6451303495716252E-50</v>
      </c>
      <c r="AL155" s="112">
        <f ca="1">CHOOSE($C$16,Primary!AF658,Primary!AF658*$D155)</f>
        <v>2.0737166022401938E-49</v>
      </c>
    </row>
    <row r="156" spans="4:38">
      <c r="D156" s="48">
        <f>DCC!B124</f>
        <v>14219</v>
      </c>
      <c r="E156" s="48">
        <f ca="1">CHOOSE($C$16,Neutron!N123,Neutron!N123*D156)</f>
        <v>7.8032577023808787E-11</v>
      </c>
      <c r="F156" s="48">
        <f ca="1">CHOOSE($C$16,Primary!E659,Primary!E659*$D156)</f>
        <v>2.9965106917419742E-11</v>
      </c>
      <c r="G156" s="48">
        <f ca="1">CHOOSE($C$16,Primary!F659,Primary!F659*$D156)</f>
        <v>5.2178881872459706E-16</v>
      </c>
      <c r="H156" s="48">
        <f ca="1">CHOOSE($C$16,'mu+'!J63,'mu+'!J63*$D156)</f>
        <v>1.0085229145263469E-7</v>
      </c>
      <c r="I156" s="48">
        <f ca="1">CHOOSE($C$16,'mu-'!J63,'mu-'!J63*$D156)</f>
        <v>8.4718908387342439E-8</v>
      </c>
      <c r="J156" s="48">
        <f ca="1">CHOOSE($C$16,Secondary!N74,Secondary!N74*$D156)</f>
        <v>1.8428960435469874E-10</v>
      </c>
      <c r="K156" s="48">
        <f ca="1">CHOOSE($C$16,Secondary!O74,Secondary!O74*$D156)</f>
        <v>3.7566139696443415E-10</v>
      </c>
      <c r="L156" s="48">
        <f ca="1">CHOOSE($C$16,Secondary!P74,Secondary!P74*$D156)</f>
        <v>5.7686749140366702E-11</v>
      </c>
      <c r="M156" s="112">
        <f ca="1">CHOOSE($C$16,Primary!G659,Primary!G659*$D156)</f>
        <v>1.6751747306381156E-22</v>
      </c>
      <c r="N156" s="112">
        <f ca="1">CHOOSE($C$16,Primary!H659,Primary!H659*$D156)</f>
        <v>2.4039875114745714E-24</v>
      </c>
      <c r="O156" s="112">
        <f ca="1">CHOOSE($C$16,Primary!I659,Primary!I659*$D156)</f>
        <v>6.5726931906830222E-27</v>
      </c>
      <c r="P156" s="112">
        <f ca="1">CHOOSE($C$16,Primary!J659,Primary!J659*$D156)</f>
        <v>2.0648710878244331E-29</v>
      </c>
      <c r="Q156" s="112">
        <f ca="1">CHOOSE($C$16,Primary!K659,Primary!K659*$D156)</f>
        <v>1.5641284556911191E-32</v>
      </c>
      <c r="R156" s="112">
        <f ca="1">CHOOSE($C$16,Primary!L659,Primary!L659*$D156)</f>
        <v>6.8013317935375348E-32</v>
      </c>
      <c r="S156" s="112">
        <f ca="1">CHOOSE($C$16,Primary!M659,Primary!M659*$D156)</f>
        <v>1.3260306112799558E-33</v>
      </c>
      <c r="T156" s="112">
        <f ca="1">CHOOSE($C$16,Primary!N659,Primary!N659*$D156)</f>
        <v>1.5714618525083403E-40</v>
      </c>
      <c r="U156" s="112">
        <f ca="1">CHOOSE($C$16,Primary!O659,Primary!O659*$D156)</f>
        <v>2.686999016034211E-41</v>
      </c>
      <c r="V156" s="112">
        <f ca="1">CHOOSE($C$16,Primary!P659,Primary!P659*$D156)</f>
        <v>1.8907674427344495E-40</v>
      </c>
      <c r="W156" s="112">
        <f ca="1">CHOOSE($C$16,Primary!Q659,Primary!Q659*$D156)</f>
        <v>2.7319325878174675E-41</v>
      </c>
      <c r="X156" s="112">
        <f ca="1">CHOOSE($C$16,Primary!R659,Primary!R659*$D156)</f>
        <v>1.2685513758499912E-40</v>
      </c>
      <c r="Y156" s="112">
        <f ca="1">CHOOSE($C$16,Primary!S659,Primary!S659*$D156)</f>
        <v>3.771374420952001E-42</v>
      </c>
      <c r="Z156" s="112">
        <f ca="1">CHOOSE($C$16,Primary!T659,Primary!T659*$D156)</f>
        <v>1.9574734785138412E-41</v>
      </c>
      <c r="AA156" s="112">
        <f ca="1">CHOOSE($C$16,Primary!U659,Primary!U659*$D156)</f>
        <v>2.217866947792764E-42</v>
      </c>
      <c r="AB156" s="112">
        <f ca="1">CHOOSE($C$16,Primary!V659,Primary!V659*$D156)</f>
        <v>4.7668799517007285E-42</v>
      </c>
      <c r="AC156" s="112">
        <f ca="1">CHOOSE($C$16,Primary!W659,Primary!W659*$D156)</f>
        <v>2.1417223244527805E-42</v>
      </c>
      <c r="AD156" s="112">
        <f ca="1">CHOOSE($C$16,Primary!X659,Primary!X659*$D156)</f>
        <v>7.0442778686376606E-49</v>
      </c>
      <c r="AE156" s="112">
        <f ca="1">CHOOSE($C$16,Primary!Y659,Primary!Y659*$D156)</f>
        <v>9.1883454640053306E-50</v>
      </c>
      <c r="AF156" s="112">
        <f ca="1">CHOOSE($C$16,Primary!Z659,Primary!Z659*$D156)</f>
        <v>2.7478296671025703E-49</v>
      </c>
      <c r="AG156" s="112">
        <f ca="1">CHOOSE($C$16,Primary!AA659,Primary!AA659*$D156)</f>
        <v>1.4784093484692633E-49</v>
      </c>
      <c r="AH156" s="112">
        <f ca="1">CHOOSE($C$16,Primary!AB659,Primary!AB659*$D156)</f>
        <v>2.9611524126649042E-49</v>
      </c>
      <c r="AI156" s="112">
        <f ca="1">CHOOSE($C$16,Primary!AC659,Primary!AC659*$D156)</f>
        <v>2.8977236508141393E-49</v>
      </c>
      <c r="AJ156" s="112">
        <f ca="1">CHOOSE($C$16,Primary!AD659,Primary!AD659*$D156)</f>
        <v>3.6351952265595429E-48</v>
      </c>
      <c r="AK156" s="112">
        <f ca="1">CHOOSE($C$16,Primary!AE659,Primary!AE659*$D156)</f>
        <v>3.6648211005044641E-50</v>
      </c>
      <c r="AL156" s="112">
        <f ca="1">CHOOSE($C$16,Primary!AF659,Primary!AF659*$D156)</f>
        <v>1.6486518625878538E-49</v>
      </c>
    </row>
    <row r="157" spans="4:38">
      <c r="D157" s="48">
        <f>DCC!B125</f>
        <v>17901</v>
      </c>
      <c r="E157" s="48">
        <f ca="1">CHOOSE($C$16,Neutron!N124,Neutron!N124*D157)</f>
        <v>4.5673396851650171E-11</v>
      </c>
      <c r="F157" s="48">
        <f ca="1">CHOOSE($C$16,Primary!E660,Primary!E660*$D157)</f>
        <v>1.7985070952818547E-11</v>
      </c>
      <c r="G157" s="48">
        <f ca="1">CHOOSE($C$16,Primary!F660,Primary!F660*$D157)</f>
        <v>8.0086924849405338E-18</v>
      </c>
      <c r="H157" s="48">
        <f ca="1">CHOOSE($C$16,'mu+'!J64,'mu+'!J64*$D157)</f>
        <v>6.157664119348958E-8</v>
      </c>
      <c r="I157" s="48">
        <f ca="1">CHOOSE($C$16,'mu-'!J64,'mu-'!J64*$D157)</f>
        <v>5.1667141685217557E-8</v>
      </c>
      <c r="J157" s="48">
        <f ca="1">CHOOSE($C$16,Secondary!N75,Secondary!N75*$D157)</f>
        <v>1.1501995609840109E-10</v>
      </c>
      <c r="K157" s="48">
        <f ca="1">CHOOSE($C$16,Secondary!O75,Secondary!O75*$D157)</f>
        <v>2.4681713855472151E-10</v>
      </c>
      <c r="L157" s="48">
        <f ca="1">CHOOSE($C$16,Secondary!P75,Secondary!P75*$D157)</f>
        <v>3.2710784358613811E-11</v>
      </c>
      <c r="M157" s="112">
        <f ca="1">CHOOSE($C$16,Primary!G660,Primary!G660*$D157)</f>
        <v>3.1000181350635934E-27</v>
      </c>
      <c r="N157" s="112">
        <f ca="1">CHOOSE($C$16,Primary!H660,Primary!H660*$D157)</f>
        <v>1.0543709952261795E-27</v>
      </c>
      <c r="O157" s="112">
        <f ca="1">CHOOSE($C$16,Primary!I660,Primary!I660*$D157)</f>
        <v>3.7937941639808514E-27</v>
      </c>
      <c r="P157" s="112">
        <f ca="1">CHOOSE($C$16,Primary!J660,Primary!J660*$D157)</f>
        <v>5.2971397081414128E-32</v>
      </c>
      <c r="Q157" s="112">
        <f ca="1">CHOOSE($C$16,Primary!K660,Primary!K660*$D157)</f>
        <v>9.9974067732078982E-33</v>
      </c>
      <c r="R157" s="112">
        <f ca="1">CHOOSE($C$16,Primary!L660,Primary!L660*$D157)</f>
        <v>4.5441750861466061E-32</v>
      </c>
      <c r="S157" s="112">
        <f ca="1">CHOOSE($C$16,Primary!M660,Primary!M660*$D157)</f>
        <v>8.7625555096857034E-34</v>
      </c>
      <c r="T157" s="112">
        <f ca="1">CHOOSE($C$16,Primary!N660,Primary!N660*$D157)</f>
        <v>1.0678756998826489E-40</v>
      </c>
      <c r="U157" s="112">
        <f ca="1">CHOOSE($C$16,Primary!O660,Primary!O660*$D157)</f>
        <v>1.8162836407728873E-41</v>
      </c>
      <c r="V157" s="112">
        <f ca="1">CHOOSE($C$16,Primary!P660,Primary!P660*$D157)</f>
        <v>1.3246549067018689E-40</v>
      </c>
      <c r="W157" s="112">
        <f ca="1">CHOOSE($C$16,Primary!Q660,Primary!Q660*$D157)</f>
        <v>1.905740455319016E-41</v>
      </c>
      <c r="X157" s="112">
        <f ca="1">CHOOSE($C$16,Primary!R660,Primary!R660*$D157)</f>
        <v>9.1016659232469865E-41</v>
      </c>
      <c r="Y157" s="112">
        <f ca="1">CHOOSE($C$16,Primary!S660,Primary!S660*$D157)</f>
        <v>2.6408618357533416E-42</v>
      </c>
      <c r="Z157" s="112">
        <f ca="1">CHOOSE($C$16,Primary!T660,Primary!T660*$D157)</f>
        <v>1.4188424296544045E-41</v>
      </c>
      <c r="AA157" s="112">
        <f ca="1">CHOOSE($C$16,Primary!U660,Primary!U660*$D157)</f>
        <v>1.5592454601090147E-42</v>
      </c>
      <c r="AB157" s="112">
        <f ca="1">CHOOSE($C$16,Primary!V660,Primary!V660*$D157)</f>
        <v>3.3696815855702643E-42</v>
      </c>
      <c r="AC157" s="112">
        <f ca="1">CHOOSE($C$16,Primary!W660,Primary!W660*$D157)</f>
        <v>1.5208964322882074E-42</v>
      </c>
      <c r="AD157" s="112">
        <f ca="1">CHOOSE($C$16,Primary!X660,Primary!X660*$D157)</f>
        <v>5.2139531866094966E-49</v>
      </c>
      <c r="AE157" s="112">
        <f ca="1">CHOOSE($C$16,Primary!Y660,Primary!Y660*$D157)</f>
        <v>6.6336798860255717E-50</v>
      </c>
      <c r="AF157" s="112">
        <f ca="1">CHOOSE($C$16,Primary!Z660,Primary!Z660*$D157)</f>
        <v>1.9870503657272771E-49</v>
      </c>
      <c r="AG157" s="112">
        <f ca="1">CHOOSE($C$16,Primary!AA660,Primary!AA660*$D157)</f>
        <v>1.0788204097499421E-49</v>
      </c>
      <c r="AH157" s="112">
        <f ca="1">CHOOSE($C$16,Primary!AB660,Primary!AB660*$D157)</f>
        <v>2.1912434999926553E-49</v>
      </c>
      <c r="AI157" s="112">
        <f ca="1">CHOOSE($C$16,Primary!AC660,Primary!AC660*$D157)</f>
        <v>2.1851983084573975E-49</v>
      </c>
      <c r="AJ157" s="112">
        <f ca="1">CHOOSE($C$16,Primary!AD660,Primary!AD660*$D157)</f>
        <v>2.7923170944747021E-48</v>
      </c>
      <c r="AK157" s="112">
        <f ca="1">CHOOSE($C$16,Primary!AE660,Primary!AE660*$D157)</f>
        <v>2.8225569017063801E-50</v>
      </c>
      <c r="AL157" s="112">
        <f ca="1">CHOOSE($C$16,Primary!AF660,Primary!AF660*$D157)</f>
        <v>1.2803341382212694E-49</v>
      </c>
    </row>
    <row r="158" spans="4:38">
      <c r="D158" s="48">
        <f>DCC!B126</f>
        <v>22536</v>
      </c>
      <c r="E158" s="48">
        <f ca="1">CHOOSE($C$16,Neutron!N125,Neutron!N125*D158)</f>
        <v>2.6739624212571005E-11</v>
      </c>
      <c r="F158" s="48">
        <f ca="1">CHOOSE($C$16,Primary!E661,Primary!E661*$D158)</f>
        <v>1.0588829146102942E-11</v>
      </c>
      <c r="G158" s="48">
        <f ca="1">CHOOSE($C$16,Primary!F661,Primary!F661*$D158)</f>
        <v>4.6377727219708922E-18</v>
      </c>
      <c r="H158" s="48">
        <f ca="1">CHOOSE($C$16,'mu+'!J65,'mu+'!J65*$D158)</f>
        <v>3.6258483569590486E-8</v>
      </c>
      <c r="I158" s="48">
        <f ca="1">CHOOSE($C$16,'mu-'!J65,'mu-'!J65*$D158)</f>
        <v>3.040124190014672E-8</v>
      </c>
      <c r="J158" s="48">
        <f ca="1">CHOOSE($C$16,Secondary!N76,Secondary!N76*$D158)</f>
        <v>7.1776548103296358E-11</v>
      </c>
      <c r="K158" s="48">
        <f ca="1">CHOOSE($C$16,Secondary!O76,Secondary!O76*$D158)</f>
        <v>1.6216520848726035E-10</v>
      </c>
      <c r="L158" s="48">
        <f ca="1">CHOOSE($C$16,Secondary!P76,Secondary!P76*$D158)</f>
        <v>1.8549164842423947E-11</v>
      </c>
      <c r="M158" s="112">
        <f ca="1">CHOOSE($C$16,Primary!G661,Primary!G661*$D158)</f>
        <v>1.7976835635462009E-27</v>
      </c>
      <c r="N158" s="112">
        <f ca="1">CHOOSE($C$16,Primary!H661,Primary!H661*$D158)</f>
        <v>5.9794513459740479E-28</v>
      </c>
      <c r="O158" s="112">
        <f ca="1">CHOOSE($C$16,Primary!I661,Primary!I661*$D158)</f>
        <v>2.2325986709422959E-27</v>
      </c>
      <c r="P158" s="112">
        <f ca="1">CHOOSE($C$16,Primary!J661,Primary!J661*$D158)</f>
        <v>3.3148608492073234E-32</v>
      </c>
      <c r="Q158" s="112">
        <f ca="1">CHOOSE($C$16,Primary!K661,Primary!K661*$D158)</f>
        <v>6.2160642012374484E-33</v>
      </c>
      <c r="R158" s="112">
        <f ca="1">CHOOSE($C$16,Primary!L661,Primary!L661*$D158)</f>
        <v>2.9565757927820735E-32</v>
      </c>
      <c r="S158" s="112">
        <f ca="1">CHOOSE($C$16,Primary!M661,Primary!M661*$D158)</f>
        <v>5.6303488732533454E-34</v>
      </c>
      <c r="T158" s="112">
        <f ca="1">CHOOSE($C$16,Primary!N661,Primary!N661*$D158)</f>
        <v>7.0563891686617647E-41</v>
      </c>
      <c r="U158" s="112">
        <f ca="1">CHOOSE($C$16,Primary!O661,Primary!O661*$D158)</f>
        <v>1.1926529373672875E-41</v>
      </c>
      <c r="V158" s="112">
        <f ca="1">CHOOSE($C$16,Primary!P661,Primary!P661*$D158)</f>
        <v>9.024548643002464E-41</v>
      </c>
      <c r="W158" s="112">
        <f ca="1">CHOOSE($C$16,Primary!Q661,Primary!Q661*$D158)</f>
        <v>1.2918245914092802E-41</v>
      </c>
      <c r="X158" s="112">
        <f ca="1">CHOOSE($C$16,Primary!R661,Primary!R661*$D158)</f>
        <v>6.3527128523158482E-41</v>
      </c>
      <c r="Y158" s="112">
        <f ca="1">CHOOSE($C$16,Primary!S661,Primary!S661*$D158)</f>
        <v>1.7944690716157359E-42</v>
      </c>
      <c r="Z158" s="112">
        <f ca="1">CHOOSE($C$16,Primary!T661,Primary!T661*$D158)</f>
        <v>1.0001209773615769E-41</v>
      </c>
      <c r="AA158" s="112">
        <f ca="1">CHOOSE($C$16,Primary!U661,Primary!U661*$D158)</f>
        <v>1.0628059591410832E-42</v>
      </c>
      <c r="AB158" s="112">
        <f ca="1">CHOOSE($C$16,Primary!V661,Primary!V661*$D158)</f>
        <v>2.3109580301653395E-42</v>
      </c>
      <c r="AC158" s="112">
        <f ca="1">CHOOSE($C$16,Primary!W661,Primary!W661*$D158)</f>
        <v>1.0468464422986617E-42</v>
      </c>
      <c r="AD158" s="112">
        <f ca="1">CHOOSE($C$16,Primary!X661,Primary!X661*$D158)</f>
        <v>3.7528138791600676E-49</v>
      </c>
      <c r="AE158" s="112">
        <f ca="1">CHOOSE($C$16,Primary!Y661,Primary!Y661*$D158)</f>
        <v>4.6477073561028517E-50</v>
      </c>
      <c r="AF158" s="112">
        <f ca="1">CHOOSE($C$16,Primary!Z661,Primary!Z661*$D158)</f>
        <v>1.3941783319349417E-49</v>
      </c>
      <c r="AG158" s="112">
        <f ca="1">CHOOSE($C$16,Primary!AA661,Primary!AA661*$D158)</f>
        <v>7.6440585436581427E-50</v>
      </c>
      <c r="AH158" s="112">
        <f ca="1">CHOOSE($C$16,Primary!AB661,Primary!AB661*$D158)</f>
        <v>1.5758390282870754E-49</v>
      </c>
      <c r="AI158" s="112">
        <f ca="1">CHOOSE($C$16,Primary!AC661,Primary!AC661*$D158)</f>
        <v>1.6039063744332495E-49</v>
      </c>
      <c r="AJ158" s="112">
        <f ca="1">CHOOSE($C$16,Primary!AD661,Primary!AD661*$D158)</f>
        <v>2.0906713480468187E-48</v>
      </c>
      <c r="AK158" s="112">
        <f ca="1">CHOOSE($C$16,Primary!AE661,Primary!AE661*$D158)</f>
        <v>2.1193996730222419E-50</v>
      </c>
      <c r="AL158" s="112">
        <f ca="1">CHOOSE($C$16,Primary!AF661,Primary!AF661*$D158)</f>
        <v>9.6978253811468307E-50</v>
      </c>
    </row>
    <row r="159" spans="4:38">
      <c r="D159" s="48">
        <f>DCC!B127</f>
        <v>28371</v>
      </c>
      <c r="E159" s="48">
        <f ca="1">CHOOSE($C$16,Neutron!N126,Neutron!N126*D159)</f>
        <v>1.5659029623325714E-11</v>
      </c>
      <c r="F159" s="48">
        <f ca="1">CHOOSE($C$16,Primary!E662,Primary!E662*$D159)</f>
        <v>6.1304959071783035E-12</v>
      </c>
      <c r="G159" s="48">
        <f ca="1">CHOOSE($C$16,Primary!F662,Primary!F662*$D159)</f>
        <v>2.6450122854629211E-18</v>
      </c>
      <c r="H159" s="48">
        <f ca="1">CHOOSE($C$16,'mu+'!J66,'mu+'!J66*$D159)</f>
        <v>2.0657877308375102E-8</v>
      </c>
      <c r="I159" s="48">
        <f ca="1">CHOOSE($C$16,'mu-'!J66,'mu-'!J66*$D159)</f>
        <v>1.7314073678267584E-8</v>
      </c>
      <c r="J159" s="48">
        <f ca="1">CHOOSE($C$16,Secondary!N77,Secondary!N77*$D159)</f>
        <v>4.478498706193771E-11</v>
      </c>
      <c r="K159" s="48">
        <f ca="1">CHOOSE($C$16,Secondary!O77,Secondary!O77*$D159)</f>
        <v>1.06545292229521E-10</v>
      </c>
      <c r="L159" s="48">
        <f ca="1">CHOOSE($C$16,Secondary!P77,Secondary!P77*$D159)</f>
        <v>1.0518650544191918E-11</v>
      </c>
      <c r="M159" s="112">
        <f ca="1">CHOOSE($C$16,Primary!G662,Primary!G662*$D159)</f>
        <v>1.0249661038104069E-27</v>
      </c>
      <c r="N159" s="112">
        <f ca="1">CHOOSE($C$16,Primary!H662,Primary!H662*$D159)</f>
        <v>3.3207505896770487E-28</v>
      </c>
      <c r="O159" s="112">
        <f ca="1">CHOOSE($C$16,Primary!I662,Primary!I662*$D159)</f>
        <v>1.2847000714703209E-27</v>
      </c>
      <c r="P159" s="112">
        <f ca="1">CHOOSE($C$16,Primary!J662,Primary!J662*$D159)</f>
        <v>2.0266206432265647E-32</v>
      </c>
      <c r="Q159" s="112">
        <f ca="1">CHOOSE($C$16,Primary!K662,Primary!K662*$D159)</f>
        <v>3.7671885406983094E-33</v>
      </c>
      <c r="R159" s="112">
        <f ca="1">CHOOSE($C$16,Primary!L662,Primary!L662*$D159)</f>
        <v>1.8763025217153428E-32</v>
      </c>
      <c r="S159" s="112">
        <f ca="1">CHOOSE($C$16,Primary!M662,Primary!M662*$D159)</f>
        <v>3.5234051896491234E-34</v>
      </c>
      <c r="T159" s="112">
        <f ca="1">CHOOSE($C$16,Primary!N662,Primary!N662*$D159)</f>
        <v>4.538893607645149E-41</v>
      </c>
      <c r="U159" s="112">
        <f ca="1">CHOOSE($C$16,Primary!O662,Primary!O662*$D159)</f>
        <v>7.6164851506141644E-42</v>
      </c>
      <c r="V159" s="112">
        <f ca="1">CHOOSE($C$16,Primary!P662,Primary!P662*$D159)</f>
        <v>5.9834808500623589E-41</v>
      </c>
      <c r="W159" s="112">
        <f ca="1">CHOOSE($C$16,Primary!Q662,Primary!Q662*$D159)</f>
        <v>8.5146498048569845E-42</v>
      </c>
      <c r="X159" s="112">
        <f ca="1">CHOOSE($C$16,Primary!R662,Primary!R662*$D159)</f>
        <v>4.3148308564186257E-41</v>
      </c>
      <c r="Y159" s="112">
        <f ca="1">CHOOSE($C$16,Primary!S662,Primary!S662*$D159)</f>
        <v>1.1837511719977975E-42</v>
      </c>
      <c r="Z159" s="112">
        <f ca="1">CHOOSE($C$16,Primary!T662,Primary!T662*$D159)</f>
        <v>6.854670209114984E-42</v>
      </c>
      <c r="AA159" s="112">
        <f ca="1">CHOOSE($C$16,Primary!U662,Primary!U662*$D159)</f>
        <v>7.0234331461645529E-43</v>
      </c>
      <c r="AB159" s="112">
        <f ca="1">CHOOSE($C$16,Primary!V662,Primary!V662*$D159)</f>
        <v>1.5376871098052273E-42</v>
      </c>
      <c r="AC159" s="112">
        <f ca="1">CHOOSE($C$16,Primary!W662,Primary!W662*$D159)</f>
        <v>6.9828051226991852E-43</v>
      </c>
      <c r="AD159" s="112">
        <f ca="1">CHOOSE($C$16,Primary!X662,Primary!X662*$D159)</f>
        <v>2.6251511046677616E-49</v>
      </c>
      <c r="AE159" s="112">
        <f ca="1">CHOOSE($C$16,Primary!Y662,Primary!Y662*$D159)</f>
        <v>3.1580210249890233E-50</v>
      </c>
      <c r="AF159" s="112">
        <f ca="1">CHOOSE($C$16,Primary!Z662,Primary!Z662*$D159)</f>
        <v>9.4863460211243908E-50</v>
      </c>
      <c r="AG159" s="112">
        <f ca="1">CHOOSE($C$16,Primary!AA662,Primary!AA662*$D159)</f>
        <v>5.2553928589647312E-50</v>
      </c>
      <c r="AH159" s="112">
        <f ca="1">CHOOSE($C$16,Primary!AB662,Primary!AB662*$D159)</f>
        <v>1.1002520611524901E-49</v>
      </c>
      <c r="AI159" s="112">
        <f ca="1">CHOOSE($C$16,Primary!AC662,Primary!AC662*$D159)</f>
        <v>1.1448890161616043E-49</v>
      </c>
      <c r="AJ159" s="112">
        <f ca="1">CHOOSE($C$16,Primary!AD662,Primary!AD662*$D159)</f>
        <v>1.5243485319852399E-48</v>
      </c>
      <c r="AK159" s="112">
        <f ca="1">CHOOSE($C$16,Primary!AE662,Primary!AE662*$D159)</f>
        <v>1.5497533553559627E-50</v>
      </c>
      <c r="AL159" s="112">
        <f ca="1">CHOOSE($C$16,Primary!AF662,Primary!AF662*$D159)</f>
        <v>7.1562345124350945E-50</v>
      </c>
    </row>
    <row r="160" spans="4:38">
      <c r="D160" s="48">
        <f>DCC!B128</f>
        <v>35717</v>
      </c>
      <c r="E160" s="48">
        <f ca="1">CHOOSE($C$16,Neutron!N127,Neutron!N127*D160)</f>
        <v>9.1729072216518228E-12</v>
      </c>
      <c r="F160" s="48">
        <f ca="1">CHOOSE($C$16,Primary!E663,Primary!E663*$D160)</f>
        <v>3.498495516583293E-12</v>
      </c>
      <c r="G160" s="48">
        <f ca="1">CHOOSE($C$16,Primary!F663,Primary!F663*$D160)</f>
        <v>1.4889236356756167E-18</v>
      </c>
      <c r="H160" s="48">
        <f ca="1">CHOOSE($C$16,'mu+'!J67,'mu+'!J67*$D160)</f>
        <v>1.1428731027053524E-8</v>
      </c>
      <c r="I160" s="48">
        <f ca="1">CHOOSE($C$16,'mu-'!J67,'mu-'!J67*$D160)</f>
        <v>9.5776809507958915E-9</v>
      </c>
      <c r="J160" s="48">
        <f ca="1">CHOOSE($C$16,Secondary!N78,Secondary!N78*$D160)</f>
        <v>2.7940103073202509E-11</v>
      </c>
      <c r="K160" s="48">
        <f ca="1">CHOOSE($C$16,Secondary!O78,Secondary!O78*$D160)</f>
        <v>7.000026754467912E-11</v>
      </c>
      <c r="L160" s="48">
        <f ca="1">CHOOSE($C$16,Secondary!P78,Secondary!P78*$D160)</f>
        <v>5.9646932150236787E-12</v>
      </c>
      <c r="M160" s="112">
        <f ca="1">CHOOSE($C$16,Primary!G663,Primary!G663*$D160)</f>
        <v>5.7592632635781439E-28</v>
      </c>
      <c r="N160" s="112">
        <f ca="1">CHOOSE($C$16,Primary!H663,Primary!H663*$D160)</f>
        <v>1.8107784851564133E-28</v>
      </c>
      <c r="O160" s="112">
        <f ca="1">CHOOSE($C$16,Primary!I663,Primary!I663*$D160)</f>
        <v>7.2468804848157692E-28</v>
      </c>
      <c r="P160" s="112">
        <f ca="1">CHOOSE($C$16,Primary!J663,Primary!J663*$D160)</f>
        <v>1.2132348434988895E-32</v>
      </c>
      <c r="Q160" s="112">
        <f ca="1">CHOOSE($C$16,Primary!K663,Primary!K663*$D160)</f>
        <v>2.2303360958572678E-33</v>
      </c>
      <c r="R160" s="112">
        <f ca="1">CHOOSE($C$16,Primary!L663,Primary!L663*$D160)</f>
        <v>1.1636990583423415E-32</v>
      </c>
      <c r="S160" s="112">
        <f ca="1">CHOOSE($C$16,Primary!M663,Primary!M663*$D160)</f>
        <v>2.1516070865863945E-34</v>
      </c>
      <c r="T160" s="112">
        <f ca="1">CHOOSE($C$16,Primary!N663,Primary!N663*$D160)</f>
        <v>2.8469914752026604E-41</v>
      </c>
      <c r="U160" s="112">
        <f ca="1">CHOOSE($C$16,Primary!O663,Primary!O663*$D160)</f>
        <v>4.7375202075314199E-42</v>
      </c>
      <c r="V160" s="112">
        <f ca="1">CHOOSE($C$16,Primary!P663,Primary!P663*$D160)</f>
        <v>3.8658720078137849E-41</v>
      </c>
      <c r="W160" s="112">
        <f ca="1">CHOOSE($C$16,Primary!Q663,Primary!Q663*$D160)</f>
        <v>5.464108552817016E-42</v>
      </c>
      <c r="X160" s="112">
        <f ca="1">CHOOSE($C$16,Primary!R663,Primary!R663*$D160)</f>
        <v>2.8544235150381359E-41</v>
      </c>
      <c r="Y160" s="112">
        <f ca="1">CHOOSE($C$16,Primary!S663,Primary!S663*$D160)</f>
        <v>7.5874023977782634E-43</v>
      </c>
      <c r="Z160" s="112">
        <f ca="1">CHOOSE($C$16,Primary!T663,Primary!T663*$D160)</f>
        <v>4.5715583384504286E-42</v>
      </c>
      <c r="AA160" s="112">
        <f ca="1">CHOOSE($C$16,Primary!U663,Primary!U663*$D160)</f>
        <v>4.5023509517871734E-43</v>
      </c>
      <c r="AB160" s="112">
        <f ca="1">CHOOSE($C$16,Primary!V663,Primary!V663*$D160)</f>
        <v>9.9334454921992383E-43</v>
      </c>
      <c r="AC160" s="112">
        <f ca="1">CHOOSE($C$16,Primary!W663,Primary!W663*$D160)</f>
        <v>4.5144682739892692E-43</v>
      </c>
      <c r="AD160" s="112">
        <f ca="1">CHOOSE($C$16,Primary!X663,Primary!X663*$D160)</f>
        <v>1.7847769690487859E-49</v>
      </c>
      <c r="AE160" s="112">
        <f ca="1">CHOOSE($C$16,Primary!Y663,Primary!Y663*$D160)</f>
        <v>2.0813365317488189E-50</v>
      </c>
      <c r="AF160" s="112">
        <f ca="1">CHOOSE($C$16,Primary!Z663,Primary!Z663*$D160)</f>
        <v>6.2594592685149355E-50</v>
      </c>
      <c r="AG160" s="112">
        <f ca="1">CHOOSE($C$16,Primary!AA663,Primary!AA663*$D160)</f>
        <v>3.5054885019810562E-50</v>
      </c>
      <c r="AH160" s="112">
        <f ca="1">CHOOSE($C$16,Primary!AB663,Primary!AB663*$D160)</f>
        <v>7.4573426755365854E-50</v>
      </c>
      <c r="AI160" s="112">
        <f ca="1">CHOOSE($C$16,Primary!AC663,Primary!AC663*$D160)</f>
        <v>7.9454240784914263E-50</v>
      </c>
      <c r="AJ160" s="112">
        <f ca="1">CHOOSE($C$16,Primary!AD663,Primary!AD663*$D160)</f>
        <v>1.0818104286231934E-48</v>
      </c>
      <c r="AK160" s="112">
        <f ca="1">CHOOSE($C$16,Primary!AE663,Primary!AE663*$D160)</f>
        <v>1.1030733523303408E-50</v>
      </c>
      <c r="AL160" s="112">
        <f ca="1">CHOOSE($C$16,Primary!AF663,Primary!AF663*$D160)</f>
        <v>5.1407252418030294E-50</v>
      </c>
    </row>
    <row r="161" spans="4:38">
      <c r="D161" s="48">
        <f>DCC!B129</f>
        <v>44965</v>
      </c>
      <c r="E161" s="48">
        <f ca="1">CHOOSE($C$16,Neutron!N128,Neutron!N128*D161)</f>
        <v>5.3754019094423024E-12</v>
      </c>
      <c r="F161" s="48">
        <f ca="1">CHOOSE($C$16,Primary!E664,Primary!E664*$D161)</f>
        <v>1.9722757097293683E-12</v>
      </c>
      <c r="G161" s="48">
        <f ca="1">CHOOSE($C$16,Primary!F664,Primary!F664*$D161)</f>
        <v>8.2895125475561561E-19</v>
      </c>
      <c r="H161" s="48">
        <f ca="1">CHOOSE($C$16,'mu+'!J68,'mu+'!J68*$D161)</f>
        <v>6.1624379071988882E-9</v>
      </c>
      <c r="I161" s="48">
        <f ca="1">CHOOSE($C$16,'mu-'!J68,'mu-'!J68*$D161)</f>
        <v>5.1647652199636574E-9</v>
      </c>
      <c r="J161" s="48">
        <f ca="1">CHOOSE($C$16,Secondary!N79,Secondary!N79*$D161)</f>
        <v>1.7429569074642172E-11</v>
      </c>
      <c r="K161" s="48">
        <f ca="1">CHOOSE($C$16,Secondary!O79,Secondary!O79*$D161)</f>
        <v>4.5989811924668367E-11</v>
      </c>
      <c r="L161" s="48">
        <f ca="1">CHOOSE($C$16,Secondary!P79,Secondary!P79*$D161)</f>
        <v>3.3823379316059701E-12</v>
      </c>
      <c r="M161" s="112">
        <f ca="1">CHOOSE($C$16,Primary!G664,Primary!G664*$D161)</f>
        <v>3.1961253142819811E-28</v>
      </c>
      <c r="N161" s="112">
        <f ca="1">CHOOSE($C$16,Primary!H664,Primary!H664*$D161)</f>
        <v>9.7192754913170291E-29</v>
      </c>
      <c r="O161" s="112">
        <f ca="1">CHOOSE($C$16,Primary!I664,Primary!I664*$D161)</f>
        <v>4.0174291680104335E-28</v>
      </c>
      <c r="P161" s="112">
        <f ca="1">CHOOSE($C$16,Primary!J664,Primary!J664*$D161)</f>
        <v>7.1287151847747792E-33</v>
      </c>
      <c r="Q161" s="112">
        <f ca="1">CHOOSE($C$16,Primary!K664,Primary!K664*$D161)</f>
        <v>1.293058922101377E-33</v>
      </c>
      <c r="R161" s="112">
        <f ca="1">CHOOSE($C$16,Primary!L664,Primary!L664*$D161)</f>
        <v>7.0689102615523796E-33</v>
      </c>
      <c r="S161" s="112">
        <f ca="1">CHOOSE($C$16,Primary!M664,Primary!M664*$D161)</f>
        <v>1.2850093930794929E-34</v>
      </c>
      <c r="T161" s="112">
        <f ca="1">CHOOSE($C$16,Primary!N664,Primary!N664*$D161)</f>
        <v>1.7447792186993967E-41</v>
      </c>
      <c r="U161" s="112">
        <f ca="1">CHOOSE($C$16,Primary!O664,Primary!O664*$D161)</f>
        <v>2.8761569178364412E-42</v>
      </c>
      <c r="V161" s="112">
        <f ca="1">CHOOSE($C$16,Primary!P664,Primary!P664*$D161)</f>
        <v>2.4379716346345238E-41</v>
      </c>
      <c r="W161" s="112">
        <f ca="1">CHOOSE($C$16,Primary!Q664,Primary!Q664*$D161)</f>
        <v>3.419206073590759E-42</v>
      </c>
      <c r="X161" s="112">
        <f ca="1">CHOOSE($C$16,Primary!R664,Primary!R664*$D161)</f>
        <v>1.8418968931996144E-41</v>
      </c>
      <c r="Y161" s="112">
        <f ca="1">CHOOSE($C$16,Primary!S664,Primary!S664*$D161)</f>
        <v>4.7323219222425431E-43</v>
      </c>
      <c r="Z161" s="112">
        <f ca="1">CHOOSE($C$16,Primary!T664,Primary!T664*$D161)</f>
        <v>2.9697781472918549E-42</v>
      </c>
      <c r="AA161" s="112">
        <f ca="1">CHOOSE($C$16,Primary!U664,Primary!U664*$D161)</f>
        <v>2.8030753350594077E-43</v>
      </c>
      <c r="AB161" s="112">
        <f ca="1">CHOOSE($C$16,Primary!V664,Primary!V664*$D161)</f>
        <v>6.2373604241602948E-43</v>
      </c>
      <c r="AC161" s="112">
        <f ca="1">CHOOSE($C$16,Primary!W664,Primary!W664*$D161)</f>
        <v>2.8314003360746481E-43</v>
      </c>
      <c r="AD161" s="112">
        <f ca="1">CHOOSE($C$16,Primary!X664,Primary!X664*$D161)</f>
        <v>1.1800664139151982E-49</v>
      </c>
      <c r="AE161" s="112">
        <f ca="1">CHOOSE($C$16,Primary!Y664,Primary!Y664*$D161)</f>
        <v>1.3315245993142062E-50</v>
      </c>
      <c r="AF161" s="112">
        <f ca="1">CHOOSE($C$16,Primary!Z664,Primary!Z664*$D161)</f>
        <v>4.0077867874075348E-50</v>
      </c>
      <c r="AG161" s="112">
        <f ca="1">CHOOSE($C$16,Primary!AA664,Primary!AA664*$D161)</f>
        <v>2.2699182332212007E-50</v>
      </c>
      <c r="AH161" s="112">
        <f ca="1">CHOOSE($C$16,Primary!AB664,Primary!AB664*$D161)</f>
        <v>4.9080844921718904E-50</v>
      </c>
      <c r="AI161" s="112">
        <f ca="1">CHOOSE($C$16,Primary!AC664,Primary!AC664*$D161)</f>
        <v>5.3620660244352307E-50</v>
      </c>
      <c r="AJ161" s="112">
        <f ca="1">CHOOSE($C$16,Primary!AD664,Primary!AD664*$D161)</f>
        <v>7.4735537788196881E-49</v>
      </c>
      <c r="AK161" s="112">
        <f ca="1">CHOOSE($C$16,Primary!AE664,Primary!AE664*$D161)</f>
        <v>7.6427439166787474E-51</v>
      </c>
      <c r="AL161" s="112">
        <f ca="1">CHOOSE($C$16,Primary!AF664,Primary!AF664*$D161)</f>
        <v>3.594563609125538E-50</v>
      </c>
    </row>
    <row r="162" spans="4:38">
      <c r="D162" s="48">
        <f>DCC!B130</f>
        <v>56608</v>
      </c>
      <c r="E162" s="48">
        <f ca="1">CHOOSE($C$16,Neutron!N129,Neutron!N129*D162)</f>
        <v>3.15127157263098E-12</v>
      </c>
      <c r="F162" s="48">
        <f ca="1">CHOOSE($C$16,Primary!E665,Primary!E665*$D162)</f>
        <v>1.1005505606453788E-12</v>
      </c>
      <c r="G162" s="48">
        <f ca="1">CHOOSE($C$16,Primary!F665,Primary!F665*$D162)</f>
        <v>4.5727834806979759E-19</v>
      </c>
      <c r="H162" s="48">
        <f ca="1">CHOOSE($C$16,'mu+'!J69,'mu+'!J69*$D162)</f>
        <v>3.2500455424314576E-9</v>
      </c>
      <c r="I162" s="48">
        <f ca="1">CHOOSE($C$16,'mu-'!J69,'mu-'!J69*$D162)</f>
        <v>2.7244794815832115E-9</v>
      </c>
      <c r="J162" s="48">
        <f ca="1">CHOOSE($C$16,Secondary!N80,Secondary!N80*$D162)</f>
        <v>1.0871964549998378E-11</v>
      </c>
      <c r="K162" s="48">
        <f ca="1">CHOOSE($C$16,Secondary!O80,Secondary!O80*$D162)</f>
        <v>3.0214368028785626E-11</v>
      </c>
      <c r="L162" s="48">
        <f ca="1">CHOOSE($C$16,Secondary!P80,Secondary!P80*$D162)</f>
        <v>1.9179460934460873E-12</v>
      </c>
      <c r="M162" s="112">
        <f ca="1">CHOOSE($C$16,Primary!G665,Primary!G665*$D162)</f>
        <v>1.7552066022736859E-28</v>
      </c>
      <c r="N162" s="112">
        <f ca="1">CHOOSE($C$16,Primary!H665,Primary!H665*$D162)</f>
        <v>5.146996832974076E-29</v>
      </c>
      <c r="O162" s="112">
        <f ca="1">CHOOSE($C$16,Primary!I665,Primary!I665*$D162)</f>
        <v>2.1939925308689439E-28</v>
      </c>
      <c r="P162" s="112">
        <f ca="1">CHOOSE($C$16,Primary!J665,Primary!J665*$D162)</f>
        <v>4.1207428311437212E-33</v>
      </c>
      <c r="Q162" s="112">
        <f ca="1">CHOOSE($C$16,Primary!K665,Primary!K665*$D162)</f>
        <v>7.3591502914250461E-34</v>
      </c>
      <c r="R162" s="112">
        <f ca="1">CHOOSE($C$16,Primary!L665,Primary!L665*$D162)</f>
        <v>4.2152797615570181E-33</v>
      </c>
      <c r="S162" s="112">
        <f ca="1">CHOOSE($C$16,Primary!M665,Primary!M665*$D162)</f>
        <v>7.5231285004202292E-35</v>
      </c>
      <c r="T162" s="112">
        <f ca="1">CHOOSE($C$16,Primary!N665,Primary!N665*$D162)</f>
        <v>1.0470772722468169E-41</v>
      </c>
      <c r="U162" s="112">
        <f ca="1">CHOOSE($C$16,Primary!O665,Primary!O665*$D162)</f>
        <v>1.708012199801739E-42</v>
      </c>
      <c r="V162" s="112">
        <f ca="1">CHOOSE($C$16,Primary!P665,Primary!P665*$D162)</f>
        <v>1.5036831256004033E-41</v>
      </c>
      <c r="W162" s="112">
        <f ca="1">CHOOSE($C$16,Primary!Q665,Primary!Q665*$D162)</f>
        <v>2.0908692271349378E-42</v>
      </c>
      <c r="X162" s="112">
        <f ca="1">CHOOSE($C$16,Primary!R665,Primary!R665*$D162)</f>
        <v>1.1613298444646849E-41</v>
      </c>
      <c r="Y162" s="112">
        <f ca="1">CHOOSE($C$16,Primary!S665,Primary!S665*$D162)</f>
        <v>2.8774073818183356E-43</v>
      </c>
      <c r="Z162" s="112">
        <f ca="1">CHOOSE($C$16,Primary!T665,Primary!T665*$D162)</f>
        <v>1.8823601509163336E-42</v>
      </c>
      <c r="AA162" s="112">
        <f ca="1">CHOOSE($C$16,Primary!U665,Primary!U665*$D162)</f>
        <v>1.6979290219567783E-43</v>
      </c>
      <c r="AB162" s="112">
        <f ca="1">CHOOSE($C$16,Primary!V665,Primary!V665*$D162)</f>
        <v>3.8132671545814914E-43</v>
      </c>
      <c r="AC162" s="112">
        <f ca="1">CHOOSE($C$16,Primary!W665,Primary!W665*$D162)</f>
        <v>1.7254352353722462E-43</v>
      </c>
      <c r="AD162" s="112">
        <f ca="1">CHOOSE($C$16,Primary!X665,Primary!X665*$D162)</f>
        <v>7.5970880535317153E-50</v>
      </c>
      <c r="AE162" s="112">
        <f ca="1">CHOOSE($C$16,Primary!Y665,Primary!Y665*$D162)</f>
        <v>8.2794411996057227E-51</v>
      </c>
      <c r="AF162" s="112">
        <f ca="1">CHOOSE($C$16,Primary!Z665,Primary!Z665*$D162)</f>
        <v>2.493041288427004E-50</v>
      </c>
      <c r="AG162" s="112">
        <f ca="1">CHOOSE($C$16,Primary!AA665,Primary!AA665*$D162)</f>
        <v>1.4284240963760152E-50</v>
      </c>
      <c r="AH162" s="112">
        <f ca="1">CHOOSE($C$16,Primary!AB665,Primary!AB665*$D162)</f>
        <v>3.1397708210567293E-50</v>
      </c>
      <c r="AI162" s="112">
        <f ca="1">CHOOSE($C$16,Primary!AC665,Primary!AC665*$D162)</f>
        <v>3.5220715643246788E-50</v>
      </c>
      <c r="AJ162" s="112">
        <f ca="1">CHOOSE($C$16,Primary!AD665,Primary!AD665*$D162)</f>
        <v>5.0292705091583E-49</v>
      </c>
      <c r="AK162" s="112">
        <f ca="1">CHOOSE($C$16,Primary!AE665,Primary!AE665*$D162)</f>
        <v>5.1576105113048004E-51</v>
      </c>
      <c r="AL162" s="112">
        <f ca="1">CHOOSE($C$16,Primary!AF665,Primary!AF665*$D162)</f>
        <v>2.4475686108893986E-50</v>
      </c>
    </row>
    <row r="163" spans="4:38">
      <c r="D163" s="48">
        <f>DCC!B131</f>
        <v>71264</v>
      </c>
      <c r="E163" s="48">
        <f ca="1">CHOOSE($C$16,Neutron!N130,Neutron!N130*D163)</f>
        <v>1.8483413871921363E-12</v>
      </c>
      <c r="F163" s="48">
        <f ca="1">CHOOSE($C$16,Primary!E666,Primary!E666*$D163)</f>
        <v>6.0886767177625812E-13</v>
      </c>
      <c r="G163" s="48">
        <f ca="1">CHOOSE($C$16,Primary!F666,Primary!F666*$D163)</f>
        <v>2.503042168658919E-19</v>
      </c>
      <c r="H163" s="48">
        <f ca="1">CHOOSE($C$16,'mu+'!J70,'mu+'!J70*$D163)</f>
        <v>1.6822813482278658E-9</v>
      </c>
      <c r="I163" s="48">
        <f ca="1">CHOOSE($C$16,'mu-'!J70,'mu-'!J70*$D163)</f>
        <v>1.4106755391430793E-9</v>
      </c>
      <c r="J163" s="48">
        <f ca="1">CHOOSE($C$16,Secondary!N81,Secondary!N81*$D163)</f>
        <v>6.7815392384492529E-12</v>
      </c>
      <c r="K163" s="48">
        <f ca="1">CHOOSE($C$16,Secondary!O81,Secondary!O81*$D163)</f>
        <v>1.9851009219435186E-11</v>
      </c>
      <c r="L163" s="48">
        <f ca="1">CHOOSE($C$16,Secondary!P81,Secondary!P81*$D163)</f>
        <v>1.0876321627284353E-12</v>
      </c>
      <c r="M163" s="112">
        <f ca="1">CHOOSE($C$16,Primary!G666,Primary!G666*$D163)</f>
        <v>9.5541947813783197E-29</v>
      </c>
      <c r="N163" s="112">
        <f ca="1">CHOOSE($C$16,Primary!H666,Primary!H666*$D163)</f>
        <v>2.6945832230920212E-29</v>
      </c>
      <c r="O163" s="112">
        <f ca="1">CHOOSE($C$16,Primary!I666,Primary!I666*$D163)</f>
        <v>1.1828499950412443E-28</v>
      </c>
      <c r="P163" s="112">
        <f ca="1">CHOOSE($C$16,Primary!J666,Primary!J666*$D163)</f>
        <v>2.3483701447633626E-33</v>
      </c>
      <c r="Q163" s="112">
        <f ca="1">CHOOSE($C$16,Primary!K666,Primary!K666*$D163)</f>
        <v>4.1209339842750624E-34</v>
      </c>
      <c r="R163" s="112">
        <f ca="1">CHOOSE($C$16,Primary!L666,Primary!L666*$D163)</f>
        <v>2.4727794020656701E-33</v>
      </c>
      <c r="S163" s="112">
        <f ca="1">CHOOSE($C$16,Primary!M666,Primary!M666*$D163)</f>
        <v>4.3275295861411261E-35</v>
      </c>
      <c r="T163" s="112">
        <f ca="1">CHOOSE($C$16,Primary!N666,Primary!N666*$D163)</f>
        <v>6.1667465641144307E-42</v>
      </c>
      <c r="U163" s="112">
        <f ca="1">CHOOSE($C$16,Primary!O666,Primary!O666*$D163)</f>
        <v>9.9444753163866847E-43</v>
      </c>
      <c r="V163" s="112">
        <f ca="1">CHOOSE($C$16,Primary!P666,Primary!P666*$D163)</f>
        <v>9.0904627015398298E-42</v>
      </c>
      <c r="W163" s="112">
        <f ca="1">CHOOSE($C$16,Primary!Q666,Primary!Q666*$D163)</f>
        <v>1.2519826322219075E-42</v>
      </c>
      <c r="X163" s="112">
        <f ca="1">CHOOSE($C$16,Primary!R666,Primary!R666*$D163)</f>
        <v>7.1685573929236399E-42</v>
      </c>
      <c r="Y163" s="112">
        <f ca="1">CHOOSE($C$16,Primary!S666,Primary!S666*$D163)</f>
        <v>1.7092535814629651E-43</v>
      </c>
      <c r="Z163" s="112">
        <f ca="1">CHOOSE($C$16,Primary!T666,Primary!T666*$D163)</f>
        <v>1.1662033009452839E-42</v>
      </c>
      <c r="AA163" s="112">
        <f ca="1">CHOOSE($C$16,Primary!U666,Primary!U666*$D163)</f>
        <v>1.0025659733284655E-43</v>
      </c>
      <c r="AB163" s="112">
        <f ca="1">CHOOSE($C$16,Primary!V666,Primary!V666*$D163)</f>
        <v>2.2744553769995926E-43</v>
      </c>
      <c r="AC163" s="112">
        <f ca="1">CHOOSE($C$16,Primary!W666,Primary!W666*$D163)</f>
        <v>1.0233808505667366E-43</v>
      </c>
      <c r="AD163" s="112">
        <f ca="1">CHOOSE($C$16,Primary!X666,Primary!X666*$D163)</f>
        <v>4.7690835575219507E-50</v>
      </c>
      <c r="AE163" s="112">
        <f ca="1">CHOOSE($C$16,Primary!Y666,Primary!Y666*$D163)</f>
        <v>5.0119511253029827E-51</v>
      </c>
      <c r="AF163" s="112">
        <f ca="1">CHOOSE($C$16,Primary!Z666,Primary!Z666*$D163)</f>
        <v>1.5091752885696259E-50</v>
      </c>
      <c r="AG163" s="112">
        <f ca="1">CHOOSE($C$16,Primary!AA666,Primary!AA666*$D163)</f>
        <v>8.7497763299848023E-51</v>
      </c>
      <c r="AH163" s="112">
        <f ca="1">CHOOSE($C$16,Primary!AB666,Primary!AB666*$D163)</f>
        <v>1.9549755479388239E-50</v>
      </c>
      <c r="AI163" s="112">
        <f ca="1">CHOOSE($C$16,Primary!AC666,Primary!AC666*$D163)</f>
        <v>2.2544072056632341E-50</v>
      </c>
      <c r="AJ163" s="112">
        <f ca="1">CHOOSE($C$16,Primary!AD666,Primary!AD666*$D163)</f>
        <v>3.3002953300672747E-49</v>
      </c>
      <c r="AK163" s="112">
        <f ca="1">CHOOSE($C$16,Primary!AE666,Primary!AE666*$D163)</f>
        <v>3.3935303870893409E-51</v>
      </c>
      <c r="AL163" s="112">
        <f ca="1">CHOOSE($C$16,Primary!AF666,Primary!AF666*$D163)</f>
        <v>1.6242078695237563E-50</v>
      </c>
    </row>
    <row r="164" spans="4:38">
      <c r="D164" s="48">
        <f>DCC!B132</f>
        <v>89716</v>
      </c>
      <c r="E164" s="48">
        <f ca="1">CHOOSE($C$16,Neutron!N131,Neutron!N131*D164)</f>
        <v>1.0846094972623188E-12</v>
      </c>
      <c r="F164" s="48">
        <f ca="1">CHOOSE($C$16,Primary!E667,Primary!E667*$D164)</f>
        <v>3.3446696523301277E-13</v>
      </c>
      <c r="G164" s="48">
        <f ca="1">CHOOSE($C$16,Primary!F667,Primary!F667*$D164)</f>
        <v>1.3613818208057667E-19</v>
      </c>
      <c r="H164" s="48">
        <f ca="1">CHOOSE($C$16,'mu+'!J71,'mu+'!J71*$D164)</f>
        <v>8.5711577389001526E-10</v>
      </c>
      <c r="I164" s="48">
        <f ca="1">CHOOSE($C$16,'mu-'!J71,'mu-'!J71*$D164)</f>
        <v>7.1899092628740126E-10</v>
      </c>
      <c r="J164" s="48">
        <f ca="1">CHOOSE($C$16,Secondary!N82,Secondary!N82*$D164)</f>
        <v>4.2297561330056843E-12</v>
      </c>
      <c r="K164" s="48">
        <f ca="1">CHOOSE($C$16,Secondary!O82,Secondary!O82*$D164)</f>
        <v>1.3041766872068868E-11</v>
      </c>
      <c r="L164" s="48">
        <f ca="1">CHOOSE($C$16,Secondary!P82,Secondary!P82*$D164)</f>
        <v>6.1675027257668355E-13</v>
      </c>
      <c r="M164" s="112">
        <f ca="1">CHOOSE($C$16,Primary!G667,Primary!G667*$D164)</f>
        <v>5.1625873740390831E-29</v>
      </c>
      <c r="N164" s="112">
        <f ca="1">CHOOSE($C$16,Primary!H667,Primary!H667*$D164)</f>
        <v>1.3971824557798793E-29</v>
      </c>
      <c r="O164" s="112">
        <f ca="1">CHOOSE($C$16,Primary!I667,Primary!I667*$D164)</f>
        <v>6.3079584677748647E-29</v>
      </c>
      <c r="P164" s="112">
        <f ca="1">CHOOSE($C$16,Primary!J667,Primary!J667*$D164)</f>
        <v>1.3221281574369399E-33</v>
      </c>
      <c r="Q164" s="112">
        <f ca="1">CHOOSE($C$16,Primary!K667,Primary!K667*$D164)</f>
        <v>2.275577085882803E-34</v>
      </c>
      <c r="R164" s="112">
        <f ca="1">CHOOSE($C$16,Primary!L667,Primary!L667*$D164)</f>
        <v>1.4301913815699565E-33</v>
      </c>
      <c r="S164" s="112">
        <f ca="1">CHOOSE($C$16,Primary!M667,Primary!M667*$D164)</f>
        <v>2.4514468306754894E-35</v>
      </c>
      <c r="T164" s="112">
        <f ca="1">CHOOSE($C$16,Primary!N667,Primary!N667*$D164)</f>
        <v>3.5725577747476015E-42</v>
      </c>
      <c r="U164" s="112">
        <f ca="1">CHOOSE($C$16,Primary!O667,Primary!O667*$D164)</f>
        <v>5.6899146573140398E-43</v>
      </c>
      <c r="V164" s="112">
        <f ca="1">CHOOSE($C$16,Primary!P667,Primary!P667*$D164)</f>
        <v>5.3981319031585296E-42</v>
      </c>
      <c r="W164" s="112">
        <f ca="1">CHOOSE($C$16,Primary!Q667,Primary!Q667*$D164)</f>
        <v>7.3578691265294928E-43</v>
      </c>
      <c r="X164" s="112">
        <f ca="1">CHOOSE($C$16,Primary!R667,Primary!R667*$D164)</f>
        <v>4.3414603899895411E-42</v>
      </c>
      <c r="Y164" s="112">
        <f ca="1">CHOOSE($C$16,Primary!S667,Primary!S667*$D164)</f>
        <v>9.9416316808472557E-44</v>
      </c>
      <c r="Z164" s="112">
        <f ca="1">CHOOSE($C$16,Primary!T667,Primary!T667*$D164)</f>
        <v>7.0770615922559652E-43</v>
      </c>
      <c r="AA164" s="112">
        <f ca="1">CHOOSE($C$16,Primary!U667,Primary!U667*$D164)</f>
        <v>5.7840393102650977E-44</v>
      </c>
      <c r="AB164" s="112">
        <f ca="1">CHOOSE($C$16,Primary!V667,Primary!V667*$D164)</f>
        <v>1.3264910029243566E-43</v>
      </c>
      <c r="AC164" s="112">
        <f ca="1">CHOOSE($C$16,Primary!W667,Primary!W667*$D164)</f>
        <v>5.9214358566509638E-44</v>
      </c>
      <c r="AD164" s="112">
        <f ca="1">CHOOSE($C$16,Primary!X667,Primary!X667*$D164)</f>
        <v>2.9250305363961023E-50</v>
      </c>
      <c r="AE164" s="112">
        <f ca="1">CHOOSE($C$16,Primary!Y667,Primary!Y667*$D164)</f>
        <v>2.9599663047608446E-51</v>
      </c>
      <c r="AF164" s="112">
        <f ca="1">CHOOSE($C$16,Primary!Z667,Primary!Z667*$D164)</f>
        <v>8.9092179001260531E-51</v>
      </c>
      <c r="AG164" s="112">
        <f ca="1">CHOOSE($C$16,Primary!AA667,Primary!AA667*$D164)</f>
        <v>5.2273958485090198E-51</v>
      </c>
      <c r="AH164" s="112">
        <f ca="1">CHOOSE($C$16,Primary!AB667,Primary!AB667*$D164)</f>
        <v>1.1869791289602953E-50</v>
      </c>
      <c r="AI164" s="112">
        <f ca="1">CHOOSE($C$16,Primary!AC667,Primary!AC667*$D164)</f>
        <v>1.4086886704239709E-50</v>
      </c>
      <c r="AJ164" s="112">
        <f ca="1">CHOOSE($C$16,Primary!AD667,Primary!AD667*$D164)</f>
        <v>2.1150908894290463E-49</v>
      </c>
      <c r="AK164" s="112">
        <f ca="1">CHOOSE($C$16,Primary!AE667,Primary!AE667*$D164)</f>
        <v>2.180326961353157E-51</v>
      </c>
      <c r="AL164" s="112">
        <f ca="1">CHOOSE($C$16,Primary!AF667,Primary!AF667*$D164)</f>
        <v>1.0519480414200117E-50</v>
      </c>
    </row>
    <row r="165" spans="4:38">
      <c r="D165" s="48">
        <f>DCC!B133</f>
        <v>112940</v>
      </c>
      <c r="E165" s="48">
        <f ca="1">CHOOSE($C$16,Neutron!N132,Neutron!N132*D165)</f>
        <v>6.368557109883323E-13</v>
      </c>
      <c r="F165" s="48">
        <f ca="1">CHOOSE($C$16,Primary!E668,Primary!E668*$D165)</f>
        <v>1.8271663199680354E-13</v>
      </c>
      <c r="G165" s="48">
        <f ca="1">CHOOSE($C$16,Primary!F668,Primary!F668*$D165)</f>
        <v>7.3678847398554815E-20</v>
      </c>
      <c r="H165" s="48">
        <f ca="1">CHOOSE($C$16,'mu+'!J72,'mu+'!J72*$D165)</f>
        <v>4.3107701058766151E-10</v>
      </c>
      <c r="I165" s="48">
        <f ca="1">CHOOSE($C$16,'mu-'!J72,'mu-'!J72*$D165)</f>
        <v>3.6174468618681705E-10</v>
      </c>
      <c r="J165" s="48">
        <f ca="1">CHOOSE($C$16,Secondary!N83,Secondary!N83*$D165)</f>
        <v>2.63835324630337E-12</v>
      </c>
      <c r="K165" s="48">
        <f ca="1">CHOOSE($C$16,Secondary!O83,Secondary!O83*$D165)</f>
        <v>8.5689720047581064E-12</v>
      </c>
      <c r="L165" s="48">
        <f ca="1">CHOOSE($C$16,Secondary!P83,Secondary!P83*$D165)</f>
        <v>3.497761811554707E-13</v>
      </c>
      <c r="M165" s="112">
        <f ca="1">CHOOSE($C$16,Primary!G668,Primary!G668*$D165)</f>
        <v>2.7739019208849485E-29</v>
      </c>
      <c r="N165" s="112">
        <f ca="1">CHOOSE($C$16,Primary!H668,Primary!H668*$D165)</f>
        <v>7.191700955285981E-30</v>
      </c>
      <c r="O165" s="112">
        <f ca="1">CHOOSE($C$16,Primary!I668,Primary!I668*$D165)</f>
        <v>3.3362559997841459E-29</v>
      </c>
      <c r="P165" s="112">
        <f ca="1">CHOOSE($C$16,Primary!J668,Primary!J668*$D165)</f>
        <v>7.3753103925001339E-34</v>
      </c>
      <c r="Q165" s="112">
        <f ca="1">CHOOSE($C$16,Primary!K668,Primary!K668*$D165)</f>
        <v>1.2433654344626605E-34</v>
      </c>
      <c r="R165" s="112">
        <f ca="1">CHOOSE($C$16,Primary!L668,Primary!L668*$D165)</f>
        <v>8.183754233230364E-34</v>
      </c>
      <c r="S165" s="112">
        <f ca="1">CHOOSE($C$16,Primary!M668,Primary!M668*$D165)</f>
        <v>1.3727103283639235E-35</v>
      </c>
      <c r="T165" s="112">
        <f ca="1">CHOOSE($C$16,Primary!N668,Primary!N668*$D165)</f>
        <v>2.043984046947857E-42</v>
      </c>
      <c r="U165" s="112">
        <f ca="1">CHOOSE($C$16,Primary!O668,Primary!O668*$D165)</f>
        <v>3.2129902722613776E-43</v>
      </c>
      <c r="V165" s="112">
        <f ca="1">CHOOSE($C$16,Primary!P668,Primary!P668*$D165)</f>
        <v>3.1625210738874255E-42</v>
      </c>
      <c r="W165" s="112">
        <f ca="1">CHOOSE($C$16,Primary!Q668,Primary!Q668*$D165)</f>
        <v>4.2633206201085334E-43</v>
      </c>
      <c r="X165" s="112">
        <f ca="1">CHOOSE($C$16,Primary!R668,Primary!R668*$D165)</f>
        <v>2.5916076057497365E-42</v>
      </c>
      <c r="Y165" s="112">
        <f ca="1">CHOOSE($C$16,Primary!S668,Primary!S668*$D165)</f>
        <v>5.6911570655155056E-44</v>
      </c>
      <c r="Z165" s="112">
        <f ca="1">CHOOSE($C$16,Primary!T668,Primary!T668*$D165)</f>
        <v>4.2278994243295489E-43</v>
      </c>
      <c r="AA165" s="112">
        <f ca="1">CHOOSE($C$16,Primary!U668,Primary!U668*$D165)</f>
        <v>3.2787530115924915E-44</v>
      </c>
      <c r="AB165" s="112">
        <f ca="1">CHOOSE($C$16,Primary!V668,Primary!V668*$D165)</f>
        <v>7.6058092337287367E-44</v>
      </c>
      <c r="AC165" s="112">
        <f ca="1">CHOOSE($C$16,Primary!W668,Primary!W668*$D165)</f>
        <v>3.3624059176774419E-44</v>
      </c>
      <c r="AD165" s="112">
        <f ca="1">CHOOSE($C$16,Primary!X668,Primary!X668*$D165)</f>
        <v>1.7625937933861144E-50</v>
      </c>
      <c r="AE165" s="112">
        <f ca="1">CHOOSE($C$16,Primary!Y668,Primary!Y668*$D165)</f>
        <v>1.7155873129973804E-51</v>
      </c>
      <c r="AF165" s="112">
        <f ca="1">CHOOSE($C$16,Primary!Z668,Primary!Z668*$D165)</f>
        <v>5.159925619982833E-51</v>
      </c>
      <c r="AG165" s="112">
        <f ca="1">CHOOSE($C$16,Primary!AA668,Primary!AA668*$D165)</f>
        <v>3.0642997312660342E-51</v>
      </c>
      <c r="AH165" s="112">
        <f ca="1">CHOOSE($C$16,Primary!AB668,Primary!AB668*$D165)</f>
        <v>7.0700013471294157E-51</v>
      </c>
      <c r="AI165" s="112">
        <f ca="1">CHOOSE($C$16,Primary!AC668,Primary!AC668*$D165)</f>
        <v>8.642167469092083E-51</v>
      </c>
      <c r="AJ165" s="112">
        <f ca="1">CHOOSE($C$16,Primary!AD668,Primary!AD668*$D165)</f>
        <v>1.3314016654154453E-49</v>
      </c>
      <c r="AK165" s="112">
        <f ca="1">CHOOSE($C$16,Primary!AE668,Primary!AE668*$D165)</f>
        <v>1.3756661518519919E-51</v>
      </c>
      <c r="AL165" s="112">
        <f ca="1">CHOOSE($C$16,Primary!AF668,Primary!AF668*$D165)</f>
        <v>6.6878863585355152E-51</v>
      </c>
    </row>
    <row r="166" spans="4:38">
      <c r="D166" s="48">
        <f>DCC!B134</f>
        <v>142190</v>
      </c>
      <c r="E166" s="48">
        <f ca="1">CHOOSE($C$16,Neutron!N133,Neutron!N133*D166)</f>
        <v>3.7406529739545216E-13</v>
      </c>
      <c r="F166" s="48">
        <f ca="1">CHOOSE($C$16,Primary!E669,Primary!E669*$D166)</f>
        <v>9.9372774242093652E-14</v>
      </c>
      <c r="G166" s="48">
        <f ca="1">CHOOSE($C$16,Primary!F669,Primary!F669*$D166)</f>
        <v>3.9717194813803962E-20</v>
      </c>
      <c r="H166" s="48">
        <f ca="1">CHOOSE($C$16,'mu+'!J73,'mu+'!J73*$D166)</f>
        <v>2.1441151681037536E-10</v>
      </c>
      <c r="I166" s="48">
        <f ca="1">CHOOSE($C$16,'mu-'!J73,'mu-'!J73*$D166)</f>
        <v>1.7999383169495045E-10</v>
      </c>
      <c r="J166" s="48">
        <f ca="1">CHOOSE($C$16,Secondary!N84,Secondary!N84*$D166)</f>
        <v>1.6453205734702999E-12</v>
      </c>
      <c r="K166" s="48">
        <f ca="1">CHOOSE($C$16,Secondary!O84,Secondary!O84*$D166)</f>
        <v>5.6291244252378228E-12</v>
      </c>
      <c r="L166" s="48">
        <f ca="1">CHOOSE($C$16,Secondary!P84,Secondary!P84*$D166)</f>
        <v>1.9831888802283002E-13</v>
      </c>
      <c r="M166" s="112">
        <f ca="1">CHOOSE($C$16,Primary!G669,Primary!G669*$D166)</f>
        <v>1.4835671049300956E-29</v>
      </c>
      <c r="N166" s="112">
        <f ca="1">CHOOSE($C$16,Primary!H669,Primary!H669*$D166)</f>
        <v>3.6790576965244123E-30</v>
      </c>
      <c r="O166" s="112">
        <f ca="1">CHOOSE($C$16,Primary!I669,Primary!I669*$D166)</f>
        <v>1.7520780619128293E-29</v>
      </c>
      <c r="P166" s="112">
        <f ca="1">CHOOSE($C$16,Primary!J669,Primary!J669*$D166)</f>
        <v>4.0811727834180519E-34</v>
      </c>
      <c r="Q166" s="112">
        <f ca="1">CHOOSE($C$16,Primary!K669,Primary!K669*$D166)</f>
        <v>6.730382318620724E-35</v>
      </c>
      <c r="R166" s="112">
        <f ca="1">CHOOSE($C$16,Primary!L669,Primary!L669*$D166)</f>
        <v>4.6380047773509401E-34</v>
      </c>
      <c r="S166" s="112">
        <f ca="1">CHOOSE($C$16,Primary!M669,Primary!M669*$D166)</f>
        <v>7.6067160194613909E-36</v>
      </c>
      <c r="T166" s="112">
        <f ca="1">CHOOSE($C$16,Primary!N669,Primary!N669*$D166)</f>
        <v>1.1562048582558189E-42</v>
      </c>
      <c r="U166" s="112">
        <f ca="1">CHOOSE($C$16,Primary!O669,Primary!O669*$D166)</f>
        <v>1.7925066526186374E-43</v>
      </c>
      <c r="V166" s="112">
        <f ca="1">CHOOSE($C$16,Primary!P669,Primary!P669*$D166)</f>
        <v>1.8297474909904505E-42</v>
      </c>
      <c r="W166" s="112">
        <f ca="1">CHOOSE($C$16,Primary!Q669,Primary!Q669*$D166)</f>
        <v>2.4380096698890939E-43</v>
      </c>
      <c r="X166" s="112">
        <f ca="1">CHOOSE($C$16,Primary!R669,Primary!R669*$D166)</f>
        <v>1.526219200048923E-42</v>
      </c>
      <c r="Y166" s="112">
        <f ca="1">CHOOSE($C$16,Primary!S669,Primary!S669*$D166)</f>
        <v>3.2093521752994854E-44</v>
      </c>
      <c r="Z166" s="112">
        <f ca="1">CHOOSE($C$16,Primary!T669,Primary!T669*$D166)</f>
        <v>2.4884080171187588E-43</v>
      </c>
      <c r="AA166" s="112">
        <f ca="1">CHOOSE($C$16,Primary!U669,Primary!U669*$D166)</f>
        <v>1.8277214678788736E-44</v>
      </c>
      <c r="AB166" s="112">
        <f ca="1">CHOOSE($C$16,Primary!V669,Primary!V669*$D166)</f>
        <v>4.2908898801525078E-44</v>
      </c>
      <c r="AC166" s="112">
        <f ca="1">CHOOSE($C$16,Primary!W669,Primary!W669*$D166)</f>
        <v>1.8748955066336927E-44</v>
      </c>
      <c r="AD166" s="112">
        <f ca="1">CHOOSE($C$16,Primary!X669,Primary!X669*$D166)</f>
        <v>1.0440213008030421E-50</v>
      </c>
      <c r="AE166" s="112">
        <f ca="1">CHOOSE($C$16,Primary!Y669,Primary!Y669*$D166)</f>
        <v>9.7643155282533343E-52</v>
      </c>
      <c r="AF166" s="112">
        <f ca="1">CHOOSE($C$16,Primary!Z669,Primary!Z669*$D166)</f>
        <v>2.9333989098260989E-51</v>
      </c>
      <c r="AG166" s="112">
        <f ca="1">CHOOSE($C$16,Primary!AA669,Primary!AA669*$D166)</f>
        <v>1.7632747865493209E-51</v>
      </c>
      <c r="AH166" s="112">
        <f ca="1">CHOOSE($C$16,Primary!AB669,Primary!AB669*$D166)</f>
        <v>4.1327077168895467E-51</v>
      </c>
      <c r="AI166" s="112">
        <f ca="1">CHOOSE($C$16,Primary!AC669,Primary!AC669*$D166)</f>
        <v>5.2070742049325253E-51</v>
      </c>
      <c r="AJ166" s="112">
        <f ca="1">CHOOSE($C$16,Primary!AD669,Primary!AD669*$D166)</f>
        <v>8.2328274433155238E-50</v>
      </c>
      <c r="AK166" s="112">
        <f ca="1">CHOOSE($C$16,Primary!AE669,Primary!AE669*$D166)</f>
        <v>8.5249816011308357E-52</v>
      </c>
      <c r="AL166" s="112">
        <f ca="1">CHOOSE($C$16,Primary!AF669,Primary!AF669*$D166)</f>
        <v>4.1737194870741817E-51</v>
      </c>
    </row>
    <row r="167" spans="4:38">
      <c r="D167" s="48">
        <f>DCC!B135</f>
        <v>179010</v>
      </c>
      <c r="E167" s="48">
        <f ca="1">CHOOSE($C$16,Neutron!N134,Neutron!N134*D167)</f>
        <v>2.1985438896872504E-13</v>
      </c>
      <c r="F167" s="48">
        <f ca="1">CHOOSE($C$16,Primary!E670,Primary!E670*$D167)</f>
        <v>5.381152910854169E-14</v>
      </c>
      <c r="G167" s="48">
        <f ca="1">CHOOSE($C$16,Primary!F670,Primary!F670*$D167)</f>
        <v>2.1325512744705581E-20</v>
      </c>
      <c r="H167" s="48">
        <f ca="1">CHOOSE($C$16,'mu+'!J74,'mu+'!J74*$D167)</f>
        <v>1.0571546046100681E-10</v>
      </c>
      <c r="I167" s="48">
        <f ca="1">CHOOSE($C$16,'mu-'!J74,'mu-'!J74*$D167)</f>
        <v>8.8777482714783566E-11</v>
      </c>
      <c r="J167" s="48">
        <f ca="1">CHOOSE($C$16,Secondary!N85,Secondary!N85*$D167)</f>
        <v>1.0260917696778244E-12</v>
      </c>
      <c r="K167" s="48">
        <f ca="1">CHOOSE($C$16,Secondary!O85,Secondary!O85*$D167)</f>
        <v>3.6980775688888189E-12</v>
      </c>
      <c r="L167" s="48">
        <f ca="1">CHOOSE($C$16,Secondary!P85,Secondary!P85*$D167)</f>
        <v>1.1245271477836649E-13</v>
      </c>
      <c r="M167" s="112">
        <f ca="1">CHOOSE($C$16,Primary!G670,Primary!G670*$D167)</f>
        <v>7.8980973911823527E-30</v>
      </c>
      <c r="N167" s="112">
        <f ca="1">CHOOSE($C$16,Primary!H670,Primary!H670*$D167)</f>
        <v>1.8705509170278466E-30</v>
      </c>
      <c r="O167" s="112">
        <f ca="1">CHOOSE($C$16,Primary!I670,Primary!I670*$D167)</f>
        <v>9.1361575760119438E-30</v>
      </c>
      <c r="P167" s="112">
        <f ca="1">CHOOSE($C$16,Primary!J670,Primary!J670*$D167)</f>
        <v>2.2400755541996589E-34</v>
      </c>
      <c r="Q167" s="112">
        <f ca="1">CHOOSE($C$16,Primary!K670,Primary!K670*$D167)</f>
        <v>3.6088087125876889E-35</v>
      </c>
      <c r="R167" s="112">
        <f ca="1">CHOOSE($C$16,Primary!L670,Primary!L670*$D167)</f>
        <v>2.60296357219288E-34</v>
      </c>
      <c r="S167" s="112">
        <f ca="1">CHOOSE($C$16,Primary!M670,Primary!M670*$D167)</f>
        <v>4.1704875582186624E-36</v>
      </c>
      <c r="T167" s="112">
        <f ca="1">CHOOSE($C$16,Primary!N670,Primary!N670*$D167)</f>
        <v>6.464285195840843E-43</v>
      </c>
      <c r="U167" s="112">
        <f ca="1">CHOOSE($C$16,Primary!O670,Primary!O670*$D167)</f>
        <v>9.8767653756772264E-44</v>
      </c>
      <c r="V167" s="112">
        <f ca="1">CHOOSE($C$16,Primary!P670,Primary!P670*$D167)</f>
        <v>1.0449627473685159E-42</v>
      </c>
      <c r="W167" s="112">
        <f ca="1">CHOOSE($C$16,Primary!Q670,Primary!Q670*$D167)</f>
        <v>1.3752059788663174E-43</v>
      </c>
      <c r="X167" s="112">
        <f ca="1">CHOOSE($C$16,Primary!R670,Primary!R670*$D167)</f>
        <v>8.8611710353863057E-43</v>
      </c>
      <c r="Y167" s="112">
        <f ca="1">CHOOSE($C$16,Primary!S670,Primary!S670*$D167)</f>
        <v>1.7814686829725414E-44</v>
      </c>
      <c r="Z167" s="112">
        <f ca="1">CHOOSE($C$16,Primary!T670,Primary!T670*$D167)</f>
        <v>1.4415950515237689E-43</v>
      </c>
      <c r="AA167" s="112">
        <f ca="1">CHOOSE($C$16,Primary!U670,Primary!U670*$D167)</f>
        <v>1.000828389966931E-44</v>
      </c>
      <c r="AB167" s="112">
        <f ca="1">CHOOSE($C$16,Primary!V670,Primary!V670*$D167)</f>
        <v>2.3795406385887553E-44</v>
      </c>
      <c r="AC167" s="112">
        <f ca="1">CHOOSE($C$16,Primary!W670,Primary!W670*$D167)</f>
        <v>1.0252961356423954E-44</v>
      </c>
      <c r="AD167" s="112">
        <f ca="1">CHOOSE($C$16,Primary!X670,Primary!X670*$D167)</f>
        <v>6.0700635208294589E-51</v>
      </c>
      <c r="AE167" s="112">
        <f ca="1">CHOOSE($C$16,Primary!Y670,Primary!Y670*$D167)</f>
        <v>5.4492721186142836E-52</v>
      </c>
      <c r="AF167" s="112">
        <f ca="1">CHOOSE($C$16,Primary!Z670,Primary!Z670*$D167)</f>
        <v>1.6344176791155389E-51</v>
      </c>
      <c r="AG167" s="112">
        <f ca="1">CHOOSE($C$16,Primary!AA670,Primary!AA670*$D167)</f>
        <v>9.9441141142750162E-52</v>
      </c>
      <c r="AH167" s="112">
        <f ca="1">CHOOSE($C$16,Primary!AB670,Primary!AB670*$D167)</f>
        <v>2.3665509756744819E-51</v>
      </c>
      <c r="AI167" s="112">
        <f ca="1">CHOOSE($C$16,Primary!AC670,Primary!AC670*$D167)</f>
        <v>3.0758174457731056E-51</v>
      </c>
      <c r="AJ167" s="112">
        <f ca="1">CHOOSE($C$16,Primary!AD670,Primary!AD670*$D167)</f>
        <v>4.9915400062775926E-50</v>
      </c>
      <c r="AK167" s="112">
        <f ca="1">CHOOSE($C$16,Primary!AE670,Primary!AE670*$D167)</f>
        <v>5.1785709222378671E-52</v>
      </c>
      <c r="AL167" s="112">
        <f ca="1">CHOOSE($C$16,Primary!AF670,Primary!AF670*$D167)</f>
        <v>2.5512238408131876E-51</v>
      </c>
    </row>
    <row r="168" spans="4:38">
      <c r="D168" s="48">
        <f>DCC!B136</f>
        <v>225360</v>
      </c>
      <c r="E168" s="48">
        <f ca="1">CHOOSE($C$16,Neutron!N135,Neutron!N135*D168)</f>
        <v>1.2930207660387698E-13</v>
      </c>
      <c r="F168" s="48">
        <f ca="1">CHOOSE($C$16,Primary!E671,Primary!E671*$D168)</f>
        <v>2.9042450971622959E-14</v>
      </c>
      <c r="G168" s="48">
        <f ca="1">CHOOSE($C$16,Primary!F671,Primary!F671*$D168)</f>
        <v>1.1415798136901242E-20</v>
      </c>
      <c r="H168" s="48">
        <f ca="1">CHOOSE($C$16,'mu+'!J75,'mu+'!J75*$D168)</f>
        <v>5.1752043058331574E-11</v>
      </c>
      <c r="I168" s="48">
        <f ca="1">CHOOSE($C$16,'mu-'!J75,'mu-'!J75*$D168)</f>
        <v>4.3474586551796474E-11</v>
      </c>
      <c r="J168" s="48">
        <f ca="1">CHOOSE($C$16,Secondary!N86,Secondary!N86*$D168)</f>
        <v>6.3993075300989387E-13</v>
      </c>
      <c r="K168" s="48">
        <f ca="1">CHOOSE($C$16,Secondary!O86,Secondary!O86*$D168)</f>
        <v>2.4295537713074068E-12</v>
      </c>
      <c r="L168" s="48">
        <f ca="1">CHOOSE($C$16,Secondary!P86,Secondary!P86*$D168)</f>
        <v>6.3767175035060942E-14</v>
      </c>
      <c r="M168" s="112">
        <f ca="1">CHOOSE($C$16,Primary!G671,Primary!G671*$D168)</f>
        <v>4.1897447757797098E-30</v>
      </c>
      <c r="N168" s="112">
        <f ca="1">CHOOSE($C$16,Primary!H671,Primary!H671*$D168)</f>
        <v>9.464549467222754E-31</v>
      </c>
      <c r="O168" s="112">
        <f ca="1">CHOOSE($C$16,Primary!I671,Primary!I671*$D168)</f>
        <v>4.7371991373558364E-30</v>
      </c>
      <c r="P168" s="112">
        <f ca="1">CHOOSE($C$16,Primary!J671,Primary!J671*$D168)</f>
        <v>1.2215155835028362E-34</v>
      </c>
      <c r="Q168" s="112">
        <f ca="1">CHOOSE($C$16,Primary!K671,Primary!K671*$D168)</f>
        <v>1.9202125349091311E-35</v>
      </c>
      <c r="R168" s="112">
        <f ca="1">CHOOSE($C$16,Primary!L671,Primary!L671*$D168)</f>
        <v>1.449255591765034E-34</v>
      </c>
      <c r="S168" s="112">
        <f ca="1">CHOOSE($C$16,Primary!M671,Primary!M671*$D168)</f>
        <v>2.2667477732163071E-36</v>
      </c>
      <c r="T168" s="112">
        <f ca="1">CHOOSE($C$16,Primary!N671,Primary!N671*$D168)</f>
        <v>3.5794268840137712E-43</v>
      </c>
      <c r="U168" s="112">
        <f ca="1">CHOOSE($C$16,Primary!O671,Primary!O671*$D168)</f>
        <v>5.3863657406456552E-44</v>
      </c>
      <c r="V168" s="112">
        <f ca="1">CHOOSE($C$16,Primary!P671,Primary!P671*$D168)</f>
        <v>5.9035586208558786E-43</v>
      </c>
      <c r="W168" s="112">
        <f ca="1">CHOOSE($C$16,Primary!Q671,Primary!Q671*$D168)</f>
        <v>7.668969989114187E-44</v>
      </c>
      <c r="X168" s="112">
        <f ca="1">CHOOSE($C$16,Primary!R671,Primary!R671*$D168)</f>
        <v>5.0837332944572808E-43</v>
      </c>
      <c r="Y168" s="112">
        <f ca="1">CHOOSE($C$16,Primary!S671,Primary!S671*$D168)</f>
        <v>9.7582589227329438E-45</v>
      </c>
      <c r="Z168" s="112">
        <f ca="1">CHOOSE($C$16,Primary!T671,Primary!T671*$D168)</f>
        <v>8.2406928393384246E-44</v>
      </c>
      <c r="AA168" s="112">
        <f ca="1">CHOOSE($C$16,Primary!U671,Primary!U671*$D168)</f>
        <v>5.3982927585144905E-45</v>
      </c>
      <c r="AB168" s="112">
        <f ca="1">CHOOSE($C$16,Primary!V671,Primary!V671*$D168)</f>
        <v>1.3005353824034089E-44</v>
      </c>
      <c r="AC168" s="112">
        <f ca="1">CHOOSE($C$16,Primary!W671,Primary!W671*$D168)</f>
        <v>5.51453206439378E-45</v>
      </c>
      <c r="AD168" s="112">
        <f ca="1">CHOOSE($C$16,Primary!X671,Primary!X671*$D168)</f>
        <v>3.473477325221118E-51</v>
      </c>
      <c r="AE168" s="112">
        <f ca="1">CHOOSE($C$16,Primary!Y671,Primary!Y671*$D168)</f>
        <v>2.9904200295308019E-52</v>
      </c>
      <c r="AF168" s="112">
        <f ca="1">CHOOSE($C$16,Primary!Z671,Primary!Z671*$D168)</f>
        <v>8.9507338166530069E-52</v>
      </c>
      <c r="AG168" s="112">
        <f ca="1">CHOOSE($C$16,Primary!AA671,Primary!AA671*$D168)</f>
        <v>5.5119959978107094E-52</v>
      </c>
      <c r="AH168" s="112">
        <f ca="1">CHOOSE($C$16,Primary!AB671,Primary!AB671*$D168)</f>
        <v>1.3313416940082366E-51</v>
      </c>
      <c r="AI168" s="112">
        <f ca="1">CHOOSE($C$16,Primary!AC671,Primary!AC671*$D168)</f>
        <v>1.7860683128539014E-51</v>
      </c>
      <c r="AJ168" s="112">
        <f ca="1">CHOOSE($C$16,Primary!AD671,Primary!AD671*$D168)</f>
        <v>2.9751467226344547E-50</v>
      </c>
      <c r="AK168" s="112">
        <f ca="1">CHOOSE($C$16,Primary!AE671,Primary!AE671*$D168)</f>
        <v>3.0917371163684566E-52</v>
      </c>
      <c r="AL168" s="112">
        <f ca="1">CHOOSE($C$16,Primary!AF671,Primary!AF671*$D168)</f>
        <v>1.5314500648626251E-51</v>
      </c>
    </row>
    <row r="169" spans="4:38">
      <c r="D169" s="48">
        <f>DCC!B137</f>
        <v>283710</v>
      </c>
      <c r="E169" s="48">
        <f ca="1">CHOOSE($C$16,Neutron!N136,Neutron!N136*D169)</f>
        <v>7.6094472612926379E-14</v>
      </c>
      <c r="F169" s="48">
        <f ca="1">CHOOSE($C$16,Primary!E672,Primary!E672*$D169)</f>
        <v>1.563151673030199E-14</v>
      </c>
      <c r="G169" s="48">
        <f ca="1">CHOOSE($C$16,Primary!F672,Primary!F672*$D169)</f>
        <v>6.0958486140984547E-21</v>
      </c>
      <c r="H169" s="48">
        <f ca="1">CHOOSE($C$16,'mu+'!J76,'mu+'!J76*$D169)</f>
        <v>2.5187573845045362E-11</v>
      </c>
      <c r="I169" s="48">
        <f ca="1">CHOOSE($C$16,'mu-'!J76,'mu-'!J76*$D169)</f>
        <v>2.1165317417895275E-11</v>
      </c>
      <c r="J169" s="48">
        <f ca="1">CHOOSE($C$16,Secondary!N87,Secondary!N87*$D169)</f>
        <v>3.9909662842963275E-13</v>
      </c>
      <c r="K169" s="48">
        <f ca="1">CHOOSE($C$16,Secondary!O87,Secondary!O87*$D169)</f>
        <v>1.5961723417211358E-12</v>
      </c>
      <c r="L169" s="48">
        <f ca="1">CHOOSE($C$16,Secondary!P87,Secondary!P87*$D169)</f>
        <v>3.6160017997289099E-14</v>
      </c>
      <c r="M169" s="112">
        <f ca="1">CHOOSE($C$16,Primary!G672,Primary!G672*$D169)</f>
        <v>2.2160437825099233E-30</v>
      </c>
      <c r="N169" s="112">
        <f ca="1">CHOOSE($C$16,Primary!H672,Primary!H672*$D169)</f>
        <v>4.7698054464450213E-31</v>
      </c>
      <c r="O169" s="112">
        <f ca="1">CHOOSE($C$16,Primary!I672,Primary!I672*$D169)</f>
        <v>2.4448789334315291E-30</v>
      </c>
      <c r="P169" s="112">
        <f ca="1">CHOOSE($C$16,Primary!J672,Primary!J672*$D169)</f>
        <v>6.6249638396124495E-35</v>
      </c>
      <c r="Q169" s="112">
        <f ca="1">CHOOSE($C$16,Primary!K672,Primary!K672*$D169)</f>
        <v>1.015230026536087E-35</v>
      </c>
      <c r="R169" s="112">
        <f ca="1">CHOOSE($C$16,Primary!L672,Primary!L672*$D169)</f>
        <v>8.0156552010506271E-35</v>
      </c>
      <c r="S169" s="112">
        <f ca="1">CHOOSE($C$16,Primary!M672,Primary!M672*$D169)</f>
        <v>1.2231076114032219E-36</v>
      </c>
      <c r="T169" s="112">
        <f ca="1">CHOOSE($C$16,Primary!N672,Primary!N672*$D169)</f>
        <v>1.9661271564756376E-43</v>
      </c>
      <c r="U169" s="112">
        <f ca="1">CHOOSE($C$16,Primary!O672,Primary!O672*$D169)</f>
        <v>2.9123161906184854E-44</v>
      </c>
      <c r="V169" s="112">
        <f ca="1">CHOOSE($C$16,Primary!P672,Primary!P672*$D169)</f>
        <v>3.3051009921602459E-43</v>
      </c>
      <c r="W169" s="112">
        <f ca="1">CHOOSE($C$16,Primary!Q672,Primary!Q672*$D169)</f>
        <v>4.2357906309797777E-44</v>
      </c>
      <c r="X169" s="112">
        <f ca="1">CHOOSE($C$16,Primary!R672,Primary!R672*$D169)</f>
        <v>2.8873690371805277E-43</v>
      </c>
      <c r="Y169" s="112">
        <f ca="1">CHOOSE($C$16,Primary!S672,Primary!S672*$D169)</f>
        <v>5.2855582680630348E-45</v>
      </c>
      <c r="Z169" s="112">
        <f ca="1">CHOOSE($C$16,Primary!T672,Primary!T672*$D169)</f>
        <v>4.6575320633413974E-44</v>
      </c>
      <c r="AA169" s="112">
        <f ca="1">CHOOSE($C$16,Primary!U672,Primary!U672*$D169)</f>
        <v>2.8746144007042339E-45</v>
      </c>
      <c r="AB169" s="112">
        <f ca="1">CHOOSE($C$16,Primary!V672,Primary!V672*$D169)</f>
        <v>7.0209156228671733E-45</v>
      </c>
      <c r="AC169" s="112">
        <f ca="1">CHOOSE($C$16,Primary!W672,Primary!W672*$D169)</f>
        <v>2.9241840478805316E-45</v>
      </c>
      <c r="AD169" s="112">
        <f ca="1">CHOOSE($C$16,Primary!X672,Primary!X672*$D169)</f>
        <v>1.9607261540439671E-51</v>
      </c>
      <c r="AE169" s="112">
        <f ca="1">CHOOSE($C$16,Primary!Y672,Primary!Y672*$D169)</f>
        <v>1.6176161698860199E-52</v>
      </c>
      <c r="AF169" s="112">
        <f ca="1">CHOOSE($C$16,Primary!Z672,Primary!Z672*$D169)</f>
        <v>4.8299240668401935E-52</v>
      </c>
      <c r="AG169" s="112">
        <f ca="1">CHOOSE($C$16,Primary!AA672,Primary!AA672*$D169)</f>
        <v>3.0103133217735592E-52</v>
      </c>
      <c r="AH169" s="112">
        <f ca="1">CHOOSE($C$16,Primary!AB672,Primary!AB672*$D169)</f>
        <v>7.3760439530569919E-52</v>
      </c>
      <c r="AI169" s="112">
        <f ca="1">CHOOSE($C$16,Primary!AC672,Primary!AC672*$D169)</f>
        <v>1.0219520661470168E-51</v>
      </c>
      <c r="AJ169" s="112">
        <f ca="1">CHOOSE($C$16,Primary!AD672,Primary!AD672*$D169)</f>
        <v>1.7472984290614709E-50</v>
      </c>
      <c r="AK169" s="112">
        <f ca="1">CHOOSE($C$16,Primary!AE672,Primary!AE672*$D169)</f>
        <v>1.8183616366204335E-52</v>
      </c>
      <c r="AL169" s="112">
        <f ca="1">CHOOSE($C$16,Primary!AF672,Primary!AF672*$D169)</f>
        <v>9.0493596378934723E-52</v>
      </c>
    </row>
    <row r="170" spans="4:38">
      <c r="D170" s="48">
        <f>DCC!B138</f>
        <v>357170</v>
      </c>
      <c r="E170" s="48">
        <f ca="1">CHOOSE($C$16,Neutron!N137,Neutron!N137*D170)</f>
        <v>4.4810346506986586E-14</v>
      </c>
      <c r="F170" s="48">
        <f ca="1">CHOOSE($C$16,Primary!E673,Primary!E673*$D170)</f>
        <v>8.3945380751750061E-15</v>
      </c>
      <c r="G170" s="48">
        <f ca="1">CHOOSE($C$16,Primary!F673,Primary!F673*$D170)</f>
        <v>3.2484601533345832E-21</v>
      </c>
      <c r="H170" s="48">
        <f ca="1">CHOOSE($C$16,'mu+'!J77,'mu+'!J77*$D170)</f>
        <v>1.2200830066630907E-11</v>
      </c>
      <c r="I170" s="48">
        <f ca="1">CHOOSE($C$16,'mu-'!J77,'mu-'!J77*$D170)</f>
        <v>1.0255207025826888E-11</v>
      </c>
      <c r="J170" s="48">
        <f ca="1">CHOOSE($C$16,Secondary!N88,Secondary!N88*$D170)</f>
        <v>2.4889368153230448E-13</v>
      </c>
      <c r="K170" s="48">
        <f ca="1">CHOOSE($C$16,Secondary!O88,Secondary!O88*$D170)</f>
        <v>1.0486442057218372E-12</v>
      </c>
      <c r="L170" s="48">
        <f ca="1">CHOOSE($C$16,Secondary!P88,Secondary!P88*$D170)</f>
        <v>2.050472095920125E-14</v>
      </c>
      <c r="M170" s="112">
        <f ca="1">CHOOSE($C$16,Primary!G673,Primary!G673*$D170)</f>
        <v>1.1692956908719831E-30</v>
      </c>
      <c r="N170" s="112">
        <f ca="1">CHOOSE($C$16,Primary!H673,Primary!H673*$D170)</f>
        <v>2.3959664744232798E-31</v>
      </c>
      <c r="O170" s="112">
        <f ca="1">CHOOSE($C$16,Primary!I673,Primary!I673*$D170)</f>
        <v>1.256984785303716E-30</v>
      </c>
      <c r="P170" s="112">
        <f ca="1">CHOOSE($C$16,Primary!J673,Primary!J673*$D170)</f>
        <v>3.5770896601532874E-35</v>
      </c>
      <c r="Q170" s="112">
        <f ca="1">CHOOSE($C$16,Primary!K673,Primary!K673*$D170)</f>
        <v>5.3393984495822253E-36</v>
      </c>
      <c r="R170" s="112">
        <f ca="1">CHOOSE($C$16,Primary!L673,Primary!L673*$D170)</f>
        <v>4.4091568642030658E-35</v>
      </c>
      <c r="S170" s="112">
        <f ca="1">CHOOSE($C$16,Primary!M673,Primary!M673*$D170)</f>
        <v>6.5602038013555305E-37</v>
      </c>
      <c r="T170" s="112">
        <f ca="1">CHOOSE($C$16,Primary!N673,Primary!N673*$D170)</f>
        <v>1.0727542607293651E-43</v>
      </c>
      <c r="U170" s="112">
        <f ca="1">CHOOSE($C$16,Primary!O673,Primary!O673*$D170)</f>
        <v>1.5634025039867316E-44</v>
      </c>
      <c r="V170" s="112">
        <f ca="1">CHOOSE($C$16,Primary!P673,Primary!P673*$D170)</f>
        <v>1.8363741646993367E-43</v>
      </c>
      <c r="W170" s="112">
        <f ca="1">CHOOSE($C$16,Primary!Q673,Primary!Q673*$D170)</f>
        <v>2.3208035786421371E-44</v>
      </c>
      <c r="X170" s="112">
        <f ca="1">CHOOSE($C$16,Primary!R673,Primary!R673*$D170)</f>
        <v>1.6261245896929389E-43</v>
      </c>
      <c r="Y170" s="112">
        <f ca="1">CHOOSE($C$16,Primary!S673,Primary!S673*$D170)</f>
        <v>2.8360887949809928E-45</v>
      </c>
      <c r="Z170" s="112">
        <f ca="1">CHOOSE($C$16,Primary!T673,Primary!T673*$D170)</f>
        <v>2.6074048840725976E-44</v>
      </c>
      <c r="AA170" s="112">
        <f ca="1">CHOOSE($C$16,Primary!U673,Primary!U673*$D170)</f>
        <v>1.51430178025255E-45</v>
      </c>
      <c r="AB170" s="112">
        <f ca="1">CHOOSE($C$16,Primary!V673,Primary!V673*$D170)</f>
        <v>3.7510370707062698E-45</v>
      </c>
      <c r="AC170" s="112">
        <f ca="1">CHOOSE($C$16,Primary!W673,Primary!W673*$D170)</f>
        <v>1.5321214295090508E-45</v>
      </c>
      <c r="AD170" s="112">
        <f ca="1">CHOOSE($C$16,Primary!X673,Primary!X673*$D170)</f>
        <v>1.094058463618517E-51</v>
      </c>
      <c r="AE170" s="112">
        <f ca="1">CHOOSE($C$16,Primary!Y673,Primary!Y673*$D170)</f>
        <v>8.6441357747893964E-53</v>
      </c>
      <c r="AF170" s="112">
        <f ca="1">CHOOSE($C$16,Primary!Z673,Primary!Z673*$D170)</f>
        <v>2.5737764019004825E-52</v>
      </c>
      <c r="AG170" s="112">
        <f ca="1">CHOOSE($C$16,Primary!AA673,Primary!AA673*$D170)</f>
        <v>1.6234543401553934E-52</v>
      </c>
      <c r="AH170" s="112">
        <f ca="1">CHOOSE($C$16,Primary!AB673,Primary!AB673*$D170)</f>
        <v>4.03376323520404E-52</v>
      </c>
      <c r="AI170" s="112">
        <f ca="1">CHOOSE($C$16,Primary!AC673,Primary!AC673*$D170)</f>
        <v>5.774319456644997E-52</v>
      </c>
      <c r="AJ170" s="112">
        <f ca="1">CHOOSE($C$16,Primary!AD673,Primary!AD673*$D170)</f>
        <v>1.0133063265696964E-50</v>
      </c>
      <c r="AK170" s="112">
        <f ca="1">CHOOSE($C$16,Primary!AE673,Primary!AE673*$D170)</f>
        <v>1.0557989584612011E-52</v>
      </c>
      <c r="AL170" s="112">
        <f ca="1">CHOOSE($C$16,Primary!AF673,Primary!AF673*$D170)</f>
        <v>5.2753793989453272E-52</v>
      </c>
    </row>
    <row r="171" spans="4:38">
      <c r="D171" s="48">
        <f>DCC!B139</f>
        <v>449650</v>
      </c>
      <c r="E171" s="48">
        <f ca="1">CHOOSE($C$16,Neutron!N138,Neutron!N138*D171)</f>
        <v>2.6405723243645488E-14</v>
      </c>
      <c r="F171" s="48">
        <f ca="1">CHOOSE($C$16,Primary!E674,Primary!E674*$D171)</f>
        <v>4.5002876280742454E-15</v>
      </c>
      <c r="G171" s="48">
        <f ca="1">CHOOSE($C$16,Primary!F674,Primary!F674*$D171)</f>
        <v>1.7283855752220154E-21</v>
      </c>
      <c r="H171" s="48">
        <f ca="1">CHOOSE($C$16,'mu+'!J78,'mu+'!J78*$D171)</f>
        <v>5.8876976113747156E-12</v>
      </c>
      <c r="I171" s="48">
        <f ca="1">CHOOSE($C$16,'mu-'!J78,'mu-'!J78*$D171)</f>
        <v>4.9499793259793527E-12</v>
      </c>
      <c r="J171" s="48">
        <f ca="1">CHOOSE($C$16,Secondary!N89,Secondary!N89*$D171)</f>
        <v>1.5522009174857504E-13</v>
      </c>
      <c r="K171" s="48">
        <f ca="1">CHOOSE($C$16,Secondary!O89,Secondary!O89*$D171)</f>
        <v>6.8893400253950432E-13</v>
      </c>
      <c r="L171" s="48">
        <f ca="1">CHOOSE($C$16,Secondary!P89,Secondary!P89*$D171)</f>
        <v>1.1627351784874522E-14</v>
      </c>
      <c r="M171" s="112">
        <f ca="1">CHOOSE($C$16,Primary!G674,Primary!G674*$D171)</f>
        <v>6.1582785516279214E-31</v>
      </c>
      <c r="N171" s="112">
        <f ca="1">CHOOSE($C$16,Primary!H674,Primary!H674*$D171)</f>
        <v>1.2004540389843013E-31</v>
      </c>
      <c r="O171" s="112">
        <f ca="1">CHOOSE($C$16,Primary!I674,Primary!I674*$D171)</f>
        <v>6.4429493168208991E-31</v>
      </c>
      <c r="P171" s="112">
        <f ca="1">CHOOSE($C$16,Primary!J674,Primary!J674*$D171)</f>
        <v>1.9245341443086359E-35</v>
      </c>
      <c r="Q171" s="112">
        <f ca="1">CHOOSE($C$16,Primary!K674,Primary!K674*$D171)</f>
        <v>2.7962822041116666E-36</v>
      </c>
      <c r="R171" s="112">
        <f ca="1">CHOOSE($C$16,Primary!L674,Primary!L674*$D171)</f>
        <v>2.4146057615528151E-35</v>
      </c>
      <c r="S171" s="112">
        <f ca="1">CHOOSE($C$16,Primary!M674,Primary!M674*$D171)</f>
        <v>3.5015242889715308E-37</v>
      </c>
      <c r="T171" s="112">
        <f ca="1">CHOOSE($C$16,Primary!N674,Primary!N674*$D171)</f>
        <v>5.8213213817852676E-44</v>
      </c>
      <c r="U171" s="112">
        <f ca="1">CHOOSE($C$16,Primary!O674,Primary!O674*$D171)</f>
        <v>8.3439310043990489E-45</v>
      </c>
      <c r="V171" s="112">
        <f ca="1">CHOOSE($C$16,Primary!P674,Primary!P674*$D171)</f>
        <v>1.014014966447248E-43</v>
      </c>
      <c r="W171" s="112">
        <f ca="1">CHOOSE($C$16,Primary!Q674,Primary!Q674*$D171)</f>
        <v>1.2632405273074885E-44</v>
      </c>
      <c r="X171" s="112">
        <f ca="1">CHOOSE($C$16,Primary!R674,Primary!R674*$D171)</f>
        <v>9.0947528841005468E-44</v>
      </c>
      <c r="Y171" s="112">
        <f ca="1">CHOOSE($C$16,Primary!S674,Primary!S674*$D171)</f>
        <v>1.5100320122137312E-45</v>
      </c>
      <c r="Z171" s="112">
        <f ca="1">CHOOSE($C$16,Primary!T674,Primary!T674*$D171)</f>
        <v>1.4482127071639771E-44</v>
      </c>
      <c r="AA171" s="112">
        <f ca="1">CHOOSE($C$16,Primary!U674,Primary!U674*$D171)</f>
        <v>7.906115070944744E-46</v>
      </c>
      <c r="AB171" s="112">
        <f ca="1">CHOOSE($C$16,Primary!V674,Primary!V674*$D171)</f>
        <v>1.9869309448629413E-45</v>
      </c>
      <c r="AC171" s="112">
        <f ca="1">CHOOSE($C$16,Primary!W674,Primary!W674*$D171)</f>
        <v>7.9479105884737184E-46</v>
      </c>
      <c r="AD171" s="112">
        <f ca="1">CHOOSE($C$16,Primary!X674,Primary!X674*$D171)</f>
        <v>6.0461365251156092E-52</v>
      </c>
      <c r="AE171" s="112">
        <f ca="1">CHOOSE($C$16,Primary!Y674,Primary!Y674*$D171)</f>
        <v>4.5725460583490504E-53</v>
      </c>
      <c r="AF171" s="112">
        <f ca="1">CHOOSE($C$16,Primary!Z674,Primary!Z674*$D171)</f>
        <v>1.3572575834589129E-52</v>
      </c>
      <c r="AG171" s="112">
        <f ca="1">CHOOSE($C$16,Primary!AA674,Primary!AA674*$D171)</f>
        <v>8.6637147800968144E-53</v>
      </c>
      <c r="AH171" s="112">
        <f ca="1">CHOOSE($C$16,Primary!AB674,Primary!AB674*$D171)</f>
        <v>2.1820651401865981E-52</v>
      </c>
      <c r="AI171" s="112">
        <f ca="1">CHOOSE($C$16,Primary!AC674,Primary!AC674*$D171)</f>
        <v>3.2284560296161262E-52</v>
      </c>
      <c r="AJ171" s="112">
        <f ca="1">CHOOSE($C$16,Primary!AD674,Primary!AD674*$D171)</f>
        <v>5.8144600081536504E-51</v>
      </c>
      <c r="AK171" s="112">
        <f ca="1">CHOOSE($C$16,Primary!AE674,Primary!AE674*$D171)</f>
        <v>6.0644975934531026E-53</v>
      </c>
      <c r="AL171" s="112">
        <f ca="1">CHOOSE($C$16,Primary!AF674,Primary!AF674*$D171)</f>
        <v>3.0403852108873208E-52</v>
      </c>
    </row>
    <row r="172" spans="4:38">
      <c r="D172" s="48">
        <f>DCC!B140</f>
        <v>566080</v>
      </c>
      <c r="E172" s="48">
        <f ca="1">CHOOSE($C$16,Neutron!N139,Neutron!N139*D172)</f>
        <v>1.5570824324633248E-14</v>
      </c>
      <c r="F172" s="48">
        <f ca="1">CHOOSE($C$16,Primary!E675,Primary!E675*$D172)</f>
        <v>2.408869453443574E-15</v>
      </c>
      <c r="G172" s="48">
        <f ca="1">CHOOSE($C$16,Primary!F675,Primary!F675*$D172)</f>
        <v>9.1831142053854654E-22</v>
      </c>
      <c r="H172" s="48">
        <f ca="1">CHOOSE($C$16,'mu+'!J79,'mu+'!J79*$D172)</f>
        <v>2.832470090034796E-12</v>
      </c>
      <c r="I172" s="48">
        <f ca="1">CHOOSE($C$16,'mu-'!J79,'mu-'!J79*$D172)</f>
        <v>2.3818420274075595E-12</v>
      </c>
      <c r="J172" s="48">
        <f ca="1">CHOOSE($C$16,Secondary!N90,Secondary!N90*$D172)</f>
        <v>9.6799283886482642E-14</v>
      </c>
      <c r="K172" s="48">
        <f ca="1">CHOOSE($C$16,Secondary!O90,Secondary!O90*$D172)</f>
        <v>4.5260607172805961E-13</v>
      </c>
      <c r="L172" s="48">
        <f ca="1">CHOOSE($C$16,Secondary!P90,Secondary!P90*$D172)</f>
        <v>6.5932403364660023E-15</v>
      </c>
      <c r="M172" s="112">
        <f ca="1">CHOOSE($C$16,Primary!G675,Primary!G675*$D172)</f>
        <v>3.2379671110958535E-31</v>
      </c>
      <c r="N172" s="112">
        <f ca="1">CHOOSE($C$16,Primary!H675,Primary!H675*$D172)</f>
        <v>6.0011474198330645E-32</v>
      </c>
      <c r="O172" s="112">
        <f ca="1">CHOOSE($C$16,Primary!I675,Primary!I675*$D172)</f>
        <v>3.2938204121255657E-31</v>
      </c>
      <c r="P172" s="112">
        <f ca="1">CHOOSE($C$16,Primary!J675,Primary!J675*$D172)</f>
        <v>1.0322720948479194E-35</v>
      </c>
      <c r="Q172" s="112">
        <f ca="1">CHOOSE($C$16,Primary!K675,Primary!K675*$D172)</f>
        <v>1.4591557870515634E-36</v>
      </c>
      <c r="R172" s="112">
        <f ca="1">CHOOSE($C$16,Primary!L675,Primary!L675*$D172)</f>
        <v>1.3173546427493466E-35</v>
      </c>
      <c r="S172" s="112">
        <f ca="1">CHOOSE($C$16,Primary!M675,Primary!M675*$D172)</f>
        <v>1.8612434994858727E-37</v>
      </c>
      <c r="T172" s="112">
        <f ca="1">CHOOSE($C$16,Primary!N675,Primary!N675*$D172)</f>
        <v>3.1444323691208392E-44</v>
      </c>
      <c r="U172" s="112">
        <f ca="1">CHOOSE($C$16,Primary!O675,Primary!O675*$D172)</f>
        <v>4.4312168548780073E-45</v>
      </c>
      <c r="V172" s="112">
        <f ca="1">CHOOSE($C$16,Primary!P675,Primary!P675*$D172)</f>
        <v>5.5698883302509096E-44</v>
      </c>
      <c r="W172" s="112">
        <f ca="1">CHOOSE($C$16,Primary!Q675,Primary!Q675*$D172)</f>
        <v>6.8378059591568838E-45</v>
      </c>
      <c r="X172" s="112">
        <f ca="1">CHOOSE($C$16,Primary!R675,Primary!R675*$D172)</f>
        <v>5.0568256643701901E-44</v>
      </c>
      <c r="Y172" s="112">
        <f ca="1">CHOOSE($C$16,Primary!S675,Primary!S675*$D172)</f>
        <v>7.9873305300479223E-46</v>
      </c>
      <c r="Z172" s="112">
        <f ca="1">CHOOSE($C$16,Primary!T675,Primary!T675*$D172)</f>
        <v>7.9902421770932999E-45</v>
      </c>
      <c r="AA172" s="112">
        <f ca="1">CHOOSE($C$16,Primary!U675,Primary!U675*$D172)</f>
        <v>4.0966368462866253E-46</v>
      </c>
      <c r="AB172" s="112">
        <f ca="1">CHOOSE($C$16,Primary!V675,Primary!V675*$D172)</f>
        <v>1.0448568574011272E-45</v>
      </c>
      <c r="AC172" s="112">
        <f ca="1">CHOOSE($C$16,Primary!W675,Primary!W675*$D172)</f>
        <v>4.0883182770688655E-46</v>
      </c>
      <c r="AD172" s="112">
        <f ca="1">CHOOSE($C$16,Primary!X675,Primary!X675*$D172)</f>
        <v>3.3140859492737637E-52</v>
      </c>
      <c r="AE172" s="112">
        <f ca="1">CHOOSE($C$16,Primary!Y675,Primary!Y675*$D172)</f>
        <v>2.3980304822036974E-53</v>
      </c>
      <c r="AF172" s="112">
        <f ca="1">CHOOSE($C$16,Primary!Z675,Primary!Z675*$D172)</f>
        <v>7.0941801016843564E-53</v>
      </c>
      <c r="AG172" s="112">
        <f ca="1">CHOOSE($C$16,Primary!AA675,Primary!AA675*$D172)</f>
        <v>4.5824037988566084E-53</v>
      </c>
      <c r="AH172" s="112">
        <f ca="1">CHOOSE($C$16,Primary!AB675,Primary!AB675*$D172)</f>
        <v>1.1695156270663972E-52</v>
      </c>
      <c r="AI172" s="112">
        <f ca="1">CHOOSE($C$16,Primary!AC675,Primary!AC675*$D172)</f>
        <v>1.7889415338121297E-52</v>
      </c>
      <c r="AJ172" s="112">
        <f ca="1">CHOOSE($C$16,Primary!AD675,Primary!AD675*$D172)</f>
        <v>3.3063849052908226E-51</v>
      </c>
      <c r="AK172" s="112">
        <f ca="1">CHOOSE($C$16,Primary!AE675,Primary!AE675*$D172)</f>
        <v>3.451513166219277E-53</v>
      </c>
      <c r="AL172" s="112">
        <f ca="1">CHOOSE($C$16,Primary!AF675,Primary!AF675*$D172)</f>
        <v>1.7352882862096215E-52</v>
      </c>
    </row>
    <row r="173" spans="4:38">
      <c r="D173" s="48">
        <f>DCC!B141</f>
        <v>712640</v>
      </c>
      <c r="E173" s="48">
        <f ca="1">CHOOSE($C$16,Neutron!N140,Neutron!N140*D173)</f>
        <v>9.188836129261042E-15</v>
      </c>
      <c r="F173" s="48">
        <f ca="1">CHOOSE($C$16,Primary!E676,Primary!E676*$D173)</f>
        <v>1.2879340402117051E-15</v>
      </c>
      <c r="G173" s="48">
        <f ca="1">CHOOSE($C$16,Primary!F676,Primary!F676*$D173)</f>
        <v>4.8740729799090714E-22</v>
      </c>
      <c r="H173" s="48">
        <f ca="1">CHOOSE($C$16,'mu+'!J80,'mu+'!J80*$D173)</f>
        <v>1.3594316435555624E-12</v>
      </c>
      <c r="I173" s="48">
        <f ca="1">CHOOSE($C$16,'mu-'!J80,'mu-'!J80*$D173)</f>
        <v>1.1433589685699227E-12</v>
      </c>
      <c r="J173" s="48">
        <f ca="1">CHOOSE($C$16,Secondary!N91,Secondary!N91*$D173)</f>
        <v>6.0369365873362089E-14</v>
      </c>
      <c r="K173" s="48">
        <f ca="1">CHOOSE($C$16,Secondary!O91,Secondary!O91*$D173)</f>
        <v>2.9736015698535069E-13</v>
      </c>
      <c r="L173" s="48">
        <f ca="1">CHOOSE($C$16,Secondary!P91,Secondary!P91*$D173)</f>
        <v>3.738898503498503E-15</v>
      </c>
      <c r="M173" s="112">
        <f ca="1">CHOOSE($C$16,Primary!G676,Primary!G676*$D173)</f>
        <v>1.7003999065492329E-31</v>
      </c>
      <c r="N173" s="112">
        <f ca="1">CHOOSE($C$16,Primary!H676,Primary!H676*$D173)</f>
        <v>2.9949228789025413E-32</v>
      </c>
      <c r="O173" s="112">
        <f ca="1">CHOOSE($C$16,Primary!I676,Primary!I676*$D173)</f>
        <v>1.6805119765388404E-31</v>
      </c>
      <c r="P173" s="112">
        <f ca="1">CHOOSE($C$16,Primary!J676,Primary!J676*$D173)</f>
        <v>5.5237076323398364E-36</v>
      </c>
      <c r="Q173" s="112">
        <f ca="1">CHOOSE($C$16,Primary!K676,Primary!K676*$D173)</f>
        <v>7.5926713714502381E-37</v>
      </c>
      <c r="R173" s="112">
        <f ca="1">CHOOSE($C$16,Primary!L676,Primary!L676*$D173)</f>
        <v>7.165888876199238E-36</v>
      </c>
      <c r="S173" s="112">
        <f ca="1">CHOOSE($C$16,Primary!M676,Primary!M676*$D173)</f>
        <v>9.8613189763898579E-38</v>
      </c>
      <c r="T173" s="112">
        <f ca="1">CHOOSE($C$16,Primary!N676,Primary!N676*$D173)</f>
        <v>1.6922652172726782E-44</v>
      </c>
      <c r="U173" s="112">
        <f ca="1">CHOOSE($C$16,Primary!O676,Primary!O676*$D173)</f>
        <v>2.344053531507739E-45</v>
      </c>
      <c r="V173" s="112">
        <f ca="1">CHOOSE($C$16,Primary!P676,Primary!P676*$D173)</f>
        <v>3.0466819268394648E-44</v>
      </c>
      <c r="W173" s="112">
        <f ca="1">CHOOSE($C$16,Primary!Q676,Primary!Q676*$D173)</f>
        <v>3.6847507233164637E-45</v>
      </c>
      <c r="X173" s="112">
        <f ca="1">CHOOSE($C$16,Primary!R676,Primary!R676*$D173)</f>
        <v>2.7984269024725363E-44</v>
      </c>
      <c r="Y173" s="112">
        <f ca="1">CHOOSE($C$16,Primary!S676,Primary!S676*$D173)</f>
        <v>4.2026541188403207E-46</v>
      </c>
      <c r="Z173" s="112">
        <f ca="1">CHOOSE($C$16,Primary!T676,Primary!T676*$D173)</f>
        <v>4.3847211693416874E-45</v>
      </c>
      <c r="AA173" s="112">
        <f ca="1">CHOOSE($C$16,Primary!U676,Primary!U676*$D173)</f>
        <v>2.1097455216951488E-46</v>
      </c>
      <c r="AB173" s="112">
        <f ca="1">CHOOSE($C$16,Primary!V676,Primary!V676*$D173)</f>
        <v>5.4623004605537882E-46</v>
      </c>
      <c r="AC173" s="112">
        <f ca="1">CHOOSE($C$16,Primary!W676,Primary!W676*$D173)</f>
        <v>2.0885970758828747E-46</v>
      </c>
      <c r="AD173" s="112">
        <f ca="1">CHOOSE($C$16,Primary!X676,Primary!X676*$D173)</f>
        <v>1.8044703072378498E-52</v>
      </c>
      <c r="AE173" s="112">
        <f ca="1">CHOOSE($C$16,Primary!Y676,Primary!Y676*$D173)</f>
        <v>1.2488267075542923E-53</v>
      </c>
      <c r="AF173" s="112">
        <f ca="1">CHOOSE($C$16,Primary!Z676,Primary!Z676*$D173)</f>
        <v>3.6812604531530514E-53</v>
      </c>
      <c r="AG173" s="112">
        <f ca="1">CHOOSE($C$16,Primary!AA676,Primary!AA676*$D173)</f>
        <v>2.4060936277141044E-53</v>
      </c>
      <c r="AH173" s="112">
        <f ca="1">CHOOSE($C$16,Primary!AB676,Primary!AB676*$D173)</f>
        <v>6.2208572107773169E-53</v>
      </c>
      <c r="AI173" s="112">
        <f ca="1">CHOOSE($C$16,Primary!AC676,Primary!AC676*$D173)</f>
        <v>9.8402433004904715E-53</v>
      </c>
      <c r="AJ173" s="112">
        <f ca="1">CHOOSE($C$16,Primary!AD676,Primary!AD676*$D173)</f>
        <v>1.8662670884067387E-51</v>
      </c>
      <c r="AK173" s="112">
        <f ca="1">CHOOSE($C$16,Primary!AE676,Primary!AE676*$D173)</f>
        <v>1.9495764505025819E-53</v>
      </c>
      <c r="AL173" s="112">
        <f ca="1">CHOOSE($C$16,Primary!AF676,Primary!AF676*$D173)</f>
        <v>9.8247301730250899E-53</v>
      </c>
    </row>
    <row r="174" spans="4:38">
      <c r="D174" s="48">
        <f>DCC!B142</f>
        <v>897160</v>
      </c>
      <c r="E174" s="48">
        <f ca="1">CHOOSE($C$16,Neutron!N141,Neutron!N141*D174)</f>
        <v>5.4263928183412879E-15</v>
      </c>
      <c r="F174" s="48">
        <f ca="1">CHOOSE($C$16,Primary!E677,Primary!E677*$D174)</f>
        <v>6.8796535298667932E-16</v>
      </c>
      <c r="G174" s="48">
        <f ca="1">CHOOSE($C$16,Primary!F677,Primary!F677*$D174)</f>
        <v>2.5847790836478524E-22</v>
      </c>
      <c r="H174" s="48">
        <f ca="1">CHOOSE($C$16,'mu+'!J81,'mu+'!J81*$D174)</f>
        <v>6.5114187390005705E-13</v>
      </c>
      <c r="I174" s="48">
        <f ca="1">CHOOSE($C$16,'mu-'!J81,'mu-'!J81*$D174)</f>
        <v>5.4773121791189007E-13</v>
      </c>
      <c r="J174" s="48">
        <f ca="1">CHOOSE($C$16,Secondary!N92,Secondary!N92*$D174)</f>
        <v>3.7648228599758299E-14</v>
      </c>
      <c r="K174" s="48">
        <f ca="1">CHOOSE($C$16,Secondary!O92,Secondary!O92*$D174)</f>
        <v>1.9535824099445015E-13</v>
      </c>
      <c r="L174" s="48">
        <f ca="1">CHOOSE($C$16,Secondary!P92,Secondary!P92*$D174)</f>
        <v>2.1201686067720823E-15</v>
      </c>
      <c r="M174" s="112">
        <f ca="1">CHOOSE($C$16,Primary!G677,Primary!G677*$D174)</f>
        <v>8.9204710148578241E-32</v>
      </c>
      <c r="N174" s="112">
        <f ca="1">CHOOSE($C$16,Primary!H677,Primary!H677*$D174)</f>
        <v>1.4925510677805743E-32</v>
      </c>
      <c r="O174" s="112">
        <f ca="1">CHOOSE($C$16,Primary!I677,Primary!I677*$D174)</f>
        <v>8.5598167043385001E-32</v>
      </c>
      <c r="P174" s="112">
        <f ca="1">CHOOSE($C$16,Primary!J677,Primary!J677*$D174)</f>
        <v>2.949977979733294E-36</v>
      </c>
      <c r="Q174" s="112">
        <f ca="1">CHOOSE($C$16,Primary!K677,Primary!K677*$D174)</f>
        <v>3.9416568937871204E-37</v>
      </c>
      <c r="R174" s="112">
        <f ca="1">CHOOSE($C$16,Primary!L677,Primary!L677*$D174)</f>
        <v>3.8884809933338781E-36</v>
      </c>
      <c r="S174" s="112">
        <f ca="1">CHOOSE($C$16,Primary!M677,Primary!M677*$D174)</f>
        <v>5.210778604683553E-38</v>
      </c>
      <c r="T174" s="112">
        <f ca="1">CHOOSE($C$16,Primary!N677,Primary!N677*$D174)</f>
        <v>9.0799914684916381E-45</v>
      </c>
      <c r="U174" s="112">
        <f ca="1">CHOOSE($C$16,Primary!O677,Primary!O677*$D174)</f>
        <v>1.2359632995983041E-45</v>
      </c>
      <c r="V174" s="112">
        <f ca="1">CHOOSE($C$16,Primary!P677,Primary!P677*$D174)</f>
        <v>1.6607569971132737E-44</v>
      </c>
      <c r="W174" s="112">
        <f ca="1">CHOOSE($C$16,Primary!Q677,Primary!Q677*$D174)</f>
        <v>1.9783553215259565E-45</v>
      </c>
      <c r="X174" s="112">
        <f ca="1">CHOOSE($C$16,Primary!R677,Primary!R677*$D174)</f>
        <v>1.5426090957599745E-44</v>
      </c>
      <c r="Y174" s="112">
        <f ca="1">CHOOSE($C$16,Primary!S677,Primary!S677*$D174)</f>
        <v>2.2016616447978628E-46</v>
      </c>
      <c r="Z174" s="112">
        <f ca="1">CHOOSE($C$16,Primary!T677,Primary!T677*$D174)</f>
        <v>2.3954538898159481E-45</v>
      </c>
      <c r="AA174" s="112">
        <f ca="1">CHOOSE($C$16,Primary!U677,Primary!U677*$D174)</f>
        <v>1.081018029396001E-46</v>
      </c>
      <c r="AB174" s="112">
        <f ca="1">CHOOSE($C$16,Primary!V677,Primary!V677*$D174)</f>
        <v>2.8417421596306707E-46</v>
      </c>
      <c r="AC174" s="112">
        <f ca="1">CHOOSE($C$16,Primary!W677,Primary!W677*$D174)</f>
        <v>1.0609487476720751E-46</v>
      </c>
      <c r="AD174" s="112">
        <f ca="1">CHOOSE($C$16,Primary!X677,Primary!X677*$D174)</f>
        <v>9.7709260001225992E-53</v>
      </c>
      <c r="AE174" s="112">
        <f ca="1">CHOOSE($C$16,Primary!Y677,Primary!Y677*$D174)</f>
        <v>6.46581757560134E-54</v>
      </c>
      <c r="AF174" s="112">
        <f ca="1">CHOOSE($C$16,Primary!Z677,Primary!Z677*$D174)</f>
        <v>1.8988344518817825E-53</v>
      </c>
      <c r="AG174" s="112">
        <f ca="1">CHOOSE($C$16,Primary!AA677,Primary!AA677*$D174)</f>
        <v>1.2557651353908097E-53</v>
      </c>
      <c r="AH174" s="112">
        <f ca="1">CHOOSE($C$16,Primary!AB677,Primary!AB677*$D174)</f>
        <v>3.2882371213990655E-53</v>
      </c>
      <c r="AI174" s="112">
        <f ca="1">CHOOSE($C$16,Primary!AC677,Primary!AC677*$D174)</f>
        <v>5.3798191854998305E-53</v>
      </c>
      <c r="AJ174" s="112">
        <f ca="1">CHOOSE($C$16,Primary!AD677,Primary!AD677*$D174)</f>
        <v>1.046922924830367E-51</v>
      </c>
      <c r="AK174" s="112">
        <f ca="1">CHOOSE($C$16,Primary!AE677,Primary!AE677*$D174)</f>
        <v>1.0942973834453E-53</v>
      </c>
      <c r="AL174" s="112">
        <f ca="1">CHOOSE($C$16,Primary!AF677,Primary!AF677*$D174)</f>
        <v>5.5253849148034966E-53</v>
      </c>
    </row>
    <row r="175" spans="4:38">
      <c r="D175" s="18"/>
    </row>
    <row r="176" spans="4:38">
      <c r="D176" s="18"/>
    </row>
    <row r="177" spans="4:4">
      <c r="D177" s="18"/>
    </row>
    <row r="178" spans="4:4">
      <c r="D178" s="18"/>
    </row>
    <row r="179" spans="4:4">
      <c r="D179" s="18"/>
    </row>
    <row r="180" spans="4:4">
      <c r="D180" s="18"/>
    </row>
    <row r="181" spans="4:4">
      <c r="D181" s="18"/>
    </row>
    <row r="182" spans="4:4">
      <c r="D182" s="18"/>
    </row>
    <row r="183" spans="4:4">
      <c r="D183" s="18"/>
    </row>
    <row r="184" spans="4:4">
      <c r="D184" s="18"/>
    </row>
    <row r="185" spans="4:4">
      <c r="D185" s="18"/>
    </row>
    <row r="186" spans="4:4">
      <c r="D186" s="18"/>
    </row>
    <row r="187" spans="4:4">
      <c r="D187" s="18"/>
    </row>
    <row r="188" spans="4:4">
      <c r="D188" s="18"/>
    </row>
    <row r="189" spans="4:4">
      <c r="D189" s="18"/>
    </row>
    <row r="190" spans="4:4">
      <c r="D190" s="18"/>
    </row>
    <row r="191" spans="4:4">
      <c r="D191" s="18"/>
    </row>
    <row r="192" spans="4:4">
      <c r="D192" s="18"/>
    </row>
    <row r="193" spans="4:4">
      <c r="D193" s="18"/>
    </row>
    <row r="194" spans="4:4">
      <c r="D194" s="18"/>
    </row>
    <row r="195" spans="4:4">
      <c r="D195" s="18"/>
    </row>
    <row r="196" spans="4:4">
      <c r="D196" s="18"/>
    </row>
    <row r="197" spans="4:4">
      <c r="D197" s="18"/>
    </row>
    <row r="198" spans="4:4">
      <c r="D198" s="18"/>
    </row>
    <row r="199" spans="4:4">
      <c r="D199" s="18"/>
    </row>
    <row r="200" spans="4:4">
      <c r="D200" s="18"/>
    </row>
    <row r="201" spans="4:4">
      <c r="D201" s="18"/>
    </row>
    <row r="202" spans="4:4">
      <c r="D202" s="18"/>
    </row>
    <row r="203" spans="4:4">
      <c r="D203" s="18"/>
    </row>
    <row r="204" spans="4:4">
      <c r="D204" s="18"/>
    </row>
    <row r="205" spans="4:4">
      <c r="D205" s="18"/>
    </row>
    <row r="206" spans="4:4">
      <c r="D206" s="18"/>
    </row>
    <row r="207" spans="4:4">
      <c r="D207" s="18"/>
    </row>
    <row r="208" spans="4:4">
      <c r="D208" s="18"/>
    </row>
    <row r="209" spans="4:4">
      <c r="D209" s="18"/>
    </row>
    <row r="210" spans="4:4">
      <c r="D210" s="18"/>
    </row>
    <row r="211" spans="4:4">
      <c r="D211" s="18"/>
    </row>
    <row r="212" spans="4:4">
      <c r="D212" s="18"/>
    </row>
    <row r="213" spans="4:4">
      <c r="D213" s="18"/>
    </row>
    <row r="214" spans="4:4">
      <c r="D214" s="18"/>
    </row>
    <row r="215" spans="4:4">
      <c r="D215" s="18"/>
    </row>
    <row r="216" spans="4:4">
      <c r="D216" s="18"/>
    </row>
    <row r="217" spans="4:4">
      <c r="D217" s="18"/>
    </row>
    <row r="218" spans="4:4">
      <c r="D218" s="18"/>
    </row>
    <row r="219" spans="4:4">
      <c r="D219" s="18"/>
    </row>
    <row r="220" spans="4:4">
      <c r="D220" s="18"/>
    </row>
    <row r="221" spans="4:4">
      <c r="D221" s="18"/>
    </row>
    <row r="222" spans="4:4">
      <c r="D222" s="18"/>
    </row>
    <row r="223" spans="4:4">
      <c r="D223" s="18"/>
    </row>
    <row r="224" spans="4:4">
      <c r="D224" s="18"/>
    </row>
    <row r="225" spans="4:4">
      <c r="D225" s="18"/>
    </row>
    <row r="226" spans="4:4">
      <c r="D226" s="18"/>
    </row>
    <row r="227" spans="4:4">
      <c r="D227" s="18"/>
    </row>
    <row r="228" spans="4:4">
      <c r="D228" s="18"/>
    </row>
    <row r="229" spans="4:4">
      <c r="D229" s="18"/>
    </row>
    <row r="230" spans="4:4">
      <c r="D230" s="18"/>
    </row>
    <row r="231" spans="4:4">
      <c r="D231" s="18"/>
    </row>
    <row r="232" spans="4:4">
      <c r="D232" s="18"/>
    </row>
    <row r="233" spans="4:4">
      <c r="D233" s="18"/>
    </row>
    <row r="234" spans="4:4">
      <c r="D234" s="18"/>
    </row>
    <row r="235" spans="4:4">
      <c r="D235" s="18"/>
    </row>
    <row r="236" spans="4:4">
      <c r="D236" s="18"/>
    </row>
    <row r="237" spans="4:4">
      <c r="D237" s="18"/>
    </row>
    <row r="238" spans="4:4">
      <c r="D238" s="18"/>
    </row>
    <row r="239" spans="4:4">
      <c r="D239" s="18"/>
    </row>
    <row r="240" spans="4:4">
      <c r="D240" s="18"/>
    </row>
    <row r="241" spans="4:4">
      <c r="D241" s="18"/>
    </row>
    <row r="242" spans="4:4">
      <c r="D242" s="18"/>
    </row>
    <row r="243" spans="4:4">
      <c r="D243" s="18"/>
    </row>
    <row r="244" spans="4:4">
      <c r="D244" s="18"/>
    </row>
    <row r="245" spans="4:4">
      <c r="D245" s="18"/>
    </row>
    <row r="246" spans="4:4">
      <c r="D246" s="18"/>
    </row>
    <row r="247" spans="4:4">
      <c r="D247" s="18"/>
    </row>
    <row r="248" spans="4:4">
      <c r="D248" s="18"/>
    </row>
    <row r="249" spans="4:4">
      <c r="D249" s="18"/>
    </row>
    <row r="250" spans="4:4">
      <c r="D250" s="18"/>
    </row>
    <row r="251" spans="4:4">
      <c r="D251" s="18"/>
    </row>
    <row r="252" spans="4:4">
      <c r="D252" s="18"/>
    </row>
    <row r="253" spans="4:4">
      <c r="D253" s="18"/>
    </row>
    <row r="254" spans="4:4">
      <c r="D254" s="18"/>
    </row>
    <row r="255" spans="4:4">
      <c r="D255" s="18"/>
    </row>
    <row r="256" spans="4:4">
      <c r="D256" s="18"/>
    </row>
    <row r="257" spans="4:4">
      <c r="D257" s="18"/>
    </row>
    <row r="258" spans="4:4">
      <c r="D258" s="18"/>
    </row>
    <row r="259" spans="4:4">
      <c r="D259" s="18"/>
    </row>
    <row r="260" spans="4:4">
      <c r="D260" s="18"/>
    </row>
    <row r="261" spans="4:4">
      <c r="D261" s="18"/>
    </row>
    <row r="262" spans="4:4">
      <c r="D262" s="18"/>
    </row>
    <row r="263" spans="4:4">
      <c r="D263" s="18"/>
    </row>
    <row r="264" spans="4:4">
      <c r="D264" s="18"/>
    </row>
    <row r="265" spans="4:4">
      <c r="D265" s="18"/>
    </row>
    <row r="266" spans="4:4">
      <c r="D266" s="18"/>
    </row>
    <row r="267" spans="4:4">
      <c r="D267" s="18"/>
    </row>
    <row r="268" spans="4:4">
      <c r="D268" s="18"/>
    </row>
    <row r="269" spans="4:4">
      <c r="D269" s="18"/>
    </row>
    <row r="270" spans="4:4">
      <c r="D270" s="18"/>
    </row>
    <row r="271" spans="4:4">
      <c r="D271" s="18"/>
    </row>
    <row r="272" spans="4:4">
      <c r="D272" s="18"/>
    </row>
    <row r="273" spans="4:4">
      <c r="D273" s="18"/>
    </row>
    <row r="274" spans="4:4">
      <c r="D274" s="18"/>
    </row>
    <row r="275" spans="4:4">
      <c r="D275" s="18"/>
    </row>
    <row r="276" spans="4:4">
      <c r="D276" s="18"/>
    </row>
    <row r="277" spans="4:4">
      <c r="D277" s="18"/>
    </row>
    <row r="278" spans="4:4">
      <c r="D278" s="18"/>
    </row>
    <row r="279" spans="4:4">
      <c r="D279" s="18"/>
    </row>
    <row r="280" spans="4:4">
      <c r="D280" s="18"/>
    </row>
    <row r="281" spans="4:4">
      <c r="D281" s="18"/>
    </row>
    <row r="282" spans="4:4">
      <c r="D282" s="18"/>
    </row>
    <row r="283" spans="4:4">
      <c r="D283" s="18"/>
    </row>
    <row r="284" spans="4:4">
      <c r="D284" s="18"/>
    </row>
    <row r="285" spans="4:4">
      <c r="D285" s="18"/>
    </row>
    <row r="286" spans="4:4">
      <c r="D286" s="18"/>
    </row>
    <row r="287" spans="4:4">
      <c r="D287" s="18"/>
    </row>
    <row r="288" spans="4:4">
      <c r="D288" s="18"/>
    </row>
    <row r="289" spans="4:4">
      <c r="D289" s="18"/>
    </row>
    <row r="290" spans="4:4">
      <c r="D290" s="18"/>
    </row>
    <row r="291" spans="4:4">
      <c r="D291" s="18"/>
    </row>
    <row r="292" spans="4:4">
      <c r="D292" s="18"/>
    </row>
    <row r="293" spans="4:4">
      <c r="D293" s="18"/>
    </row>
    <row r="294" spans="4:4">
      <c r="D294" s="18"/>
    </row>
    <row r="295" spans="4:4">
      <c r="D295" s="18"/>
    </row>
  </sheetData>
  <mergeCells count="20">
    <mergeCell ref="D32:L32"/>
    <mergeCell ref="D33:L33"/>
    <mergeCell ref="A2:L2"/>
    <mergeCell ref="A3:L3"/>
    <mergeCell ref="A23:C23"/>
    <mergeCell ref="A18:C18"/>
    <mergeCell ref="A19:C19"/>
    <mergeCell ref="B29:C29"/>
    <mergeCell ref="A20:C20"/>
    <mergeCell ref="B1:L1"/>
    <mergeCell ref="A8:A9"/>
    <mergeCell ref="A6:C6"/>
    <mergeCell ref="A10:A12"/>
    <mergeCell ref="A22:C22"/>
    <mergeCell ref="A21:C21"/>
    <mergeCell ref="A4:L4"/>
    <mergeCell ref="A5:B5"/>
    <mergeCell ref="C5:D5"/>
    <mergeCell ref="F5:G5"/>
    <mergeCell ref="H5:L5"/>
  </mergeCells>
  <phoneticPr fontId="1"/>
  <conditionalFormatting sqref="B8">
    <cfRule type="expression" dxfId="6" priority="2" stopIfTrue="1">
      <formula>((C8=1)*((B8&lt;0)+(20&lt;B8)))+((C8=2)*((B8&lt;-90)+(90&lt;B8)))</formula>
    </cfRule>
  </conditionalFormatting>
  <conditionalFormatting sqref="B9">
    <cfRule type="expression" dxfId="5" priority="3" stopIfTrue="1">
      <formula>((C8=2)*((B9&lt;-180)+(180&lt;B9)))</formula>
    </cfRule>
  </conditionalFormatting>
  <conditionalFormatting sqref="B11">
    <cfRule type="expression" dxfId="4" priority="4" stopIfTrue="1">
      <formula>((C10=2)*((B11&lt;1)+(12&lt;B11)))</formula>
    </cfRule>
  </conditionalFormatting>
  <conditionalFormatting sqref="B7">
    <cfRule type="expression" dxfId="3" priority="5" stopIfTrue="1">
      <formula>($B$24&lt;0.15)+(1095&lt;$B$24)</formula>
    </cfRule>
  </conditionalFormatting>
  <conditionalFormatting sqref="B14">
    <cfRule type="expression" dxfId="2" priority="6" stopIfTrue="1">
      <formula>((B13=1)*((B14&lt;0)+(1&lt;B14)))+(((B13=2)+(B13=3))*((B14&lt;0)+(5&lt;B14)))</formula>
    </cfRule>
  </conditionalFormatting>
  <conditionalFormatting sqref="B10">
    <cfRule type="expression" dxfId="1" priority="7" stopIfTrue="1">
      <formula>((C10=1)*((B10&lt;-50)+(250&lt;B10)))+((C10=2)*((D6=4)+(D6=5)))+((C10=3)*((B10&lt;4181)+(7403&lt;B10)))</formula>
    </cfRule>
  </conditionalFormatting>
  <conditionalFormatting sqref="B12">
    <cfRule type="expression" dxfId="0" priority="1" stopIfTrue="1">
      <formula>((C10=2)*((B12&lt;1)+(31&lt;B12)))</formula>
    </cfRule>
  </conditionalFormatting>
  <hyperlinks>
    <hyperlink ref="H5:L5" r:id="rId1" display="http://phits.jaea.go.jp/expacs/"/>
    <hyperlink ref="C5:D5" r:id="rId2" display="nsed-expacs@jaea.go.jp"/>
  </hyperlinks>
  <pageMargins left="0.78700000000000003" right="0.78700000000000003" top="0.98399999999999999" bottom="0.98399999999999999" header="0.51200000000000001" footer="0.51200000000000001"/>
  <pageSetup paperSize="9" orientation="portrait" horizontalDpi="360" verticalDpi="360"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8196" r:id="rId6" name="Drop Down 4">
              <controlPr defaultSize="0" autoLine="0" autoPict="0">
                <anchor moveWithCells="1">
                  <from>
                    <xdr:col>1</xdr:col>
                    <xdr:colOff>0</xdr:colOff>
                    <xdr:row>12</xdr:row>
                    <xdr:rowOff>19050</xdr:rowOff>
                  </from>
                  <to>
                    <xdr:col>2</xdr:col>
                    <xdr:colOff>847725</xdr:colOff>
                    <xdr:row>13</xdr:row>
                    <xdr:rowOff>0</xdr:rowOff>
                  </to>
                </anchor>
              </controlPr>
            </control>
          </mc:Choice>
        </mc:AlternateContent>
        <mc:AlternateContent xmlns:mc="http://schemas.openxmlformats.org/markup-compatibility/2006">
          <mc:Choice Requires="x14">
            <control shapeId="8197" r:id="rId7" name="Drop Down 5">
              <controlPr defaultSize="0" autoLine="0" autoPict="0">
                <anchor moveWithCells="1">
                  <from>
                    <xdr:col>2</xdr:col>
                    <xdr:colOff>9525</xdr:colOff>
                    <xdr:row>6</xdr:row>
                    <xdr:rowOff>9525</xdr:rowOff>
                  </from>
                  <to>
                    <xdr:col>2</xdr:col>
                    <xdr:colOff>857250</xdr:colOff>
                    <xdr:row>6</xdr:row>
                    <xdr:rowOff>200025</xdr:rowOff>
                  </to>
                </anchor>
              </controlPr>
            </control>
          </mc:Choice>
        </mc:AlternateContent>
        <mc:AlternateContent xmlns:mc="http://schemas.openxmlformats.org/markup-compatibility/2006">
          <mc:Choice Requires="x14">
            <control shapeId="8221" r:id="rId8" name="Drop Down 29">
              <controlPr defaultSize="0" autoLine="0" autoPict="0">
                <anchor moveWithCells="1">
                  <from>
                    <xdr:col>2</xdr:col>
                    <xdr:colOff>9525</xdr:colOff>
                    <xdr:row>7</xdr:row>
                    <xdr:rowOff>9525</xdr:rowOff>
                  </from>
                  <to>
                    <xdr:col>2</xdr:col>
                    <xdr:colOff>857250</xdr:colOff>
                    <xdr:row>8</xdr:row>
                    <xdr:rowOff>0</xdr:rowOff>
                  </to>
                </anchor>
              </controlPr>
            </control>
          </mc:Choice>
        </mc:AlternateContent>
        <mc:AlternateContent xmlns:mc="http://schemas.openxmlformats.org/markup-compatibility/2006">
          <mc:Choice Requires="x14">
            <control shapeId="8227" r:id="rId9" name="Drop Down 35">
              <controlPr defaultSize="0" autoLine="0" autoPict="0">
                <anchor moveWithCells="1">
                  <from>
                    <xdr:col>2</xdr:col>
                    <xdr:colOff>9525</xdr:colOff>
                    <xdr:row>9</xdr:row>
                    <xdr:rowOff>9525</xdr:rowOff>
                  </from>
                  <to>
                    <xdr:col>2</xdr:col>
                    <xdr:colOff>857250</xdr:colOff>
                    <xdr:row>10</xdr:row>
                    <xdr:rowOff>0</xdr:rowOff>
                  </to>
                </anchor>
              </controlPr>
            </control>
          </mc:Choice>
        </mc:AlternateContent>
        <mc:AlternateContent xmlns:mc="http://schemas.openxmlformats.org/markup-compatibility/2006">
          <mc:Choice Requires="x14">
            <control shapeId="8229" r:id="rId10" name="Drop Down 37">
              <controlPr defaultSize="0" autoLine="0" autoPict="0">
                <anchor moveWithCells="1">
                  <from>
                    <xdr:col>1</xdr:col>
                    <xdr:colOff>9525</xdr:colOff>
                    <xdr:row>15</xdr:row>
                    <xdr:rowOff>9525</xdr:rowOff>
                  </from>
                  <to>
                    <xdr:col>2</xdr:col>
                    <xdr:colOff>847725</xdr:colOff>
                    <xdr:row>16</xdr:row>
                    <xdr:rowOff>9525</xdr:rowOff>
                  </to>
                </anchor>
              </controlPr>
            </control>
          </mc:Choice>
        </mc:AlternateContent>
        <mc:AlternateContent xmlns:mc="http://schemas.openxmlformats.org/markup-compatibility/2006">
          <mc:Choice Requires="x14">
            <control shapeId="8231" r:id="rId11" name="Drop Down 39">
              <controlPr defaultSize="0" autoLine="0" autoPict="0">
                <anchor moveWithCells="1">
                  <from>
                    <xdr:col>1</xdr:col>
                    <xdr:colOff>9525</xdr:colOff>
                    <xdr:row>16</xdr:row>
                    <xdr:rowOff>9525</xdr:rowOff>
                  </from>
                  <to>
                    <xdr:col>2</xdr:col>
                    <xdr:colOff>847725</xdr:colOff>
                    <xdr:row>17</xdr:row>
                    <xdr:rowOff>0</xdr:rowOff>
                  </to>
                </anchor>
              </controlPr>
            </control>
          </mc:Choice>
        </mc:AlternateContent>
        <mc:AlternateContent xmlns:mc="http://schemas.openxmlformats.org/markup-compatibility/2006">
          <mc:Choice Requires="x14">
            <control shapeId="8281" r:id="rId12" name="Drop Down 89">
              <controlPr defaultSize="0" autoLine="0" autoPict="0">
                <anchor moveWithCells="1">
                  <from>
                    <xdr:col>0</xdr:col>
                    <xdr:colOff>9525</xdr:colOff>
                    <xdr:row>0</xdr:row>
                    <xdr:rowOff>9525</xdr:rowOff>
                  </from>
                  <to>
                    <xdr:col>1</xdr:col>
                    <xdr:colOff>0</xdr:colOff>
                    <xdr:row>0</xdr:row>
                    <xdr:rowOff>409575</xdr:rowOff>
                  </to>
                </anchor>
              </controlPr>
            </control>
          </mc:Choice>
        </mc:AlternateContent>
        <mc:AlternateContent xmlns:mc="http://schemas.openxmlformats.org/markup-compatibility/2006">
          <mc:Choice Requires="x14">
            <control shapeId="8588" r:id="rId13" name="Drop Down 396">
              <controlPr defaultSize="0" autoLine="0" autoPict="0">
                <anchor moveWithCells="1">
                  <from>
                    <xdr:col>1</xdr:col>
                    <xdr:colOff>9525</xdr:colOff>
                    <xdr:row>14</xdr:row>
                    <xdr:rowOff>9525</xdr:rowOff>
                  </from>
                  <to>
                    <xdr:col>2</xdr:col>
                    <xdr:colOff>847725</xdr:colOff>
                    <xdr:row>15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6"/>
  <sheetViews>
    <sheetView workbookViewId="0">
      <selection activeCell="F73" sqref="F73"/>
    </sheetView>
  </sheetViews>
  <sheetFormatPr defaultRowHeight="13.5"/>
  <sheetData>
    <row r="1" spans="1:3">
      <c r="A1">
        <f>COLUMN()</f>
        <v>1</v>
      </c>
      <c r="B1">
        <f>COLUMN()</f>
        <v>2</v>
      </c>
      <c r="C1">
        <f>COLUMN()</f>
        <v>3</v>
      </c>
    </row>
    <row r="2" spans="1:3">
      <c r="A2" t="s">
        <v>343</v>
      </c>
    </row>
    <row r="3" spans="1:3">
      <c r="C3">
        <v>9.8066499999999994</v>
      </c>
    </row>
    <row r="4" spans="1:3">
      <c r="A4" t="s">
        <v>344</v>
      </c>
      <c r="B4" t="s">
        <v>345</v>
      </c>
      <c r="C4" t="s">
        <v>346</v>
      </c>
    </row>
    <row r="5" spans="1:3">
      <c r="A5">
        <v>-0.5</v>
      </c>
      <c r="B5">
        <v>107477</v>
      </c>
      <c r="C5">
        <f>B5/$C$3*1000/10000</f>
        <v>1095.960394222288</v>
      </c>
    </row>
    <row r="6" spans="1:3">
      <c r="A6">
        <v>0</v>
      </c>
      <c r="B6">
        <v>101325</v>
      </c>
      <c r="C6">
        <f t="shared" ref="C6:C69" si="0">B6/$C$3*1000/10000</f>
        <v>1033.2274527998859</v>
      </c>
    </row>
    <row r="7" spans="1:3">
      <c r="A7">
        <v>0.5</v>
      </c>
      <c r="B7">
        <v>95461</v>
      </c>
      <c r="C7">
        <f t="shared" si="0"/>
        <v>973.43129407086019</v>
      </c>
    </row>
    <row r="8" spans="1:3">
      <c r="A8">
        <v>1</v>
      </c>
      <c r="B8">
        <v>89876</v>
      </c>
      <c r="C8">
        <f t="shared" si="0"/>
        <v>916.48014357604268</v>
      </c>
    </row>
    <row r="9" spans="1:3">
      <c r="A9">
        <v>1.5</v>
      </c>
      <c r="B9">
        <v>84559</v>
      </c>
      <c r="C9">
        <f t="shared" si="0"/>
        <v>862.26183253200634</v>
      </c>
    </row>
    <row r="10" spans="1:3">
      <c r="A10">
        <v>2</v>
      </c>
      <c r="B10">
        <v>79501</v>
      </c>
      <c r="C10">
        <f t="shared" si="0"/>
        <v>810.68458647958278</v>
      </c>
    </row>
    <row r="11" spans="1:3">
      <c r="A11">
        <v>2.5</v>
      </c>
      <c r="B11">
        <v>74691</v>
      </c>
      <c r="C11">
        <f t="shared" si="0"/>
        <v>761.63623663534452</v>
      </c>
    </row>
    <row r="12" spans="1:3">
      <c r="A12">
        <v>3</v>
      </c>
      <c r="B12">
        <v>70121</v>
      </c>
      <c r="C12">
        <f t="shared" si="0"/>
        <v>715.03520570225305</v>
      </c>
    </row>
    <row r="13" spans="1:3">
      <c r="A13">
        <v>3.5</v>
      </c>
      <c r="B13">
        <v>65780</v>
      </c>
      <c r="C13">
        <f t="shared" si="0"/>
        <v>670.76932489688124</v>
      </c>
    </row>
    <row r="14" spans="1:3">
      <c r="A14">
        <v>4</v>
      </c>
      <c r="B14">
        <v>61660</v>
      </c>
      <c r="C14">
        <f t="shared" si="0"/>
        <v>628.75701692219059</v>
      </c>
    </row>
    <row r="15" spans="1:3">
      <c r="A15">
        <v>4.5</v>
      </c>
      <c r="B15">
        <v>57752</v>
      </c>
      <c r="C15">
        <f t="shared" si="0"/>
        <v>588.90650731901314</v>
      </c>
    </row>
    <row r="16" spans="1:3">
      <c r="A16">
        <v>5</v>
      </c>
      <c r="B16">
        <v>54048</v>
      </c>
      <c r="C16">
        <f t="shared" si="0"/>
        <v>551.13621879031075</v>
      </c>
    </row>
    <row r="17" spans="1:3">
      <c r="A17">
        <v>5.5</v>
      </c>
      <c r="B17">
        <v>50539</v>
      </c>
      <c r="C17">
        <f t="shared" si="0"/>
        <v>515.35437687691513</v>
      </c>
    </row>
    <row r="18" spans="1:3">
      <c r="A18">
        <v>6</v>
      </c>
      <c r="B18">
        <v>47217</v>
      </c>
      <c r="C18">
        <f t="shared" si="0"/>
        <v>481.47940428178839</v>
      </c>
    </row>
    <row r="19" spans="1:3">
      <c r="A19">
        <v>6.5</v>
      </c>
      <c r="B19">
        <v>44075</v>
      </c>
      <c r="C19">
        <f t="shared" si="0"/>
        <v>449.43992087002192</v>
      </c>
    </row>
    <row r="20" spans="1:3">
      <c r="A20">
        <v>7</v>
      </c>
      <c r="B20">
        <v>41105</v>
      </c>
      <c r="C20">
        <f t="shared" si="0"/>
        <v>419.15434934457744</v>
      </c>
    </row>
    <row r="21" spans="1:3">
      <c r="A21">
        <v>7.5</v>
      </c>
      <c r="B21">
        <v>38299</v>
      </c>
      <c r="C21">
        <f t="shared" si="0"/>
        <v>390.54111240841678</v>
      </c>
    </row>
    <row r="22" spans="1:3">
      <c r="A22">
        <v>8</v>
      </c>
      <c r="B22">
        <v>35651</v>
      </c>
      <c r="C22">
        <f t="shared" si="0"/>
        <v>363.53902708876126</v>
      </c>
    </row>
    <row r="23" spans="1:3">
      <c r="A23">
        <v>8.5</v>
      </c>
      <c r="B23">
        <v>33154</v>
      </c>
      <c r="C23">
        <f t="shared" si="0"/>
        <v>338.07671325070237</v>
      </c>
    </row>
    <row r="24" spans="1:3">
      <c r="A24">
        <v>9</v>
      </c>
      <c r="B24">
        <v>30800</v>
      </c>
      <c r="C24">
        <f t="shared" si="0"/>
        <v>314.07259359720189</v>
      </c>
    </row>
    <row r="25" spans="1:3">
      <c r="A25">
        <v>9.5</v>
      </c>
      <c r="B25">
        <v>28584</v>
      </c>
      <c r="C25">
        <f t="shared" si="0"/>
        <v>291.47568231761102</v>
      </c>
    </row>
    <row r="26" spans="1:3">
      <c r="A26">
        <v>10</v>
      </c>
      <c r="B26">
        <v>26499</v>
      </c>
      <c r="C26">
        <f t="shared" si="0"/>
        <v>270.21459927702125</v>
      </c>
    </row>
    <row r="27" spans="1:3">
      <c r="A27">
        <v>10.5</v>
      </c>
      <c r="B27">
        <v>24540</v>
      </c>
      <c r="C27">
        <f t="shared" si="0"/>
        <v>250.23835866478359</v>
      </c>
    </row>
    <row r="28" spans="1:3">
      <c r="A28">
        <v>11</v>
      </c>
      <c r="B28">
        <v>22699</v>
      </c>
      <c r="C28">
        <f t="shared" si="0"/>
        <v>231.46538318385998</v>
      </c>
    </row>
    <row r="29" spans="1:3">
      <c r="A29">
        <v>11.5</v>
      </c>
      <c r="B29">
        <v>20984</v>
      </c>
      <c r="C29">
        <f t="shared" si="0"/>
        <v>213.97725013128849</v>
      </c>
    </row>
    <row r="30" spans="1:3">
      <c r="A30">
        <v>12</v>
      </c>
      <c r="B30">
        <v>19399</v>
      </c>
      <c r="C30">
        <f t="shared" si="0"/>
        <v>197.81474815558832</v>
      </c>
    </row>
    <row r="31" spans="1:3">
      <c r="A31">
        <v>12.5</v>
      </c>
      <c r="B31">
        <v>17933</v>
      </c>
      <c r="C31">
        <f t="shared" si="0"/>
        <v>182.86570847333189</v>
      </c>
    </row>
    <row r="32" spans="1:3">
      <c r="A32">
        <v>13</v>
      </c>
      <c r="B32">
        <v>16579</v>
      </c>
      <c r="C32">
        <f t="shared" si="0"/>
        <v>169.05875094961073</v>
      </c>
    </row>
    <row r="33" spans="1:3">
      <c r="A33">
        <v>13.5</v>
      </c>
      <c r="B33">
        <v>15327</v>
      </c>
      <c r="C33">
        <f t="shared" si="0"/>
        <v>156.29190396312706</v>
      </c>
    </row>
    <row r="34" spans="1:3">
      <c r="A34">
        <v>14</v>
      </c>
      <c r="B34">
        <v>14170</v>
      </c>
      <c r="C34">
        <f t="shared" si="0"/>
        <v>144.49378737897246</v>
      </c>
    </row>
    <row r="35" spans="1:3">
      <c r="A35">
        <v>14.5</v>
      </c>
      <c r="B35">
        <v>13100</v>
      </c>
      <c r="C35">
        <f t="shared" si="0"/>
        <v>133.58282390010862</v>
      </c>
    </row>
    <row r="36" spans="1:3">
      <c r="A36">
        <v>15</v>
      </c>
      <c r="B36">
        <v>12111</v>
      </c>
      <c r="C36">
        <f t="shared" si="0"/>
        <v>123.49783055375688</v>
      </c>
    </row>
    <row r="37" spans="1:3">
      <c r="A37">
        <v>15.5</v>
      </c>
      <c r="B37">
        <v>11197</v>
      </c>
      <c r="C37">
        <f t="shared" si="0"/>
        <v>114.17762436713863</v>
      </c>
    </row>
    <row r="38" spans="1:3">
      <c r="A38">
        <v>16</v>
      </c>
      <c r="B38">
        <v>10352</v>
      </c>
      <c r="C38">
        <f t="shared" si="0"/>
        <v>105.56102236747513</v>
      </c>
    </row>
    <row r="39" spans="1:3">
      <c r="A39">
        <v>16.5</v>
      </c>
      <c r="B39">
        <v>9571</v>
      </c>
      <c r="C39">
        <f t="shared" si="0"/>
        <v>97.597038744117512</v>
      </c>
    </row>
    <row r="40" spans="1:3">
      <c r="A40">
        <v>17</v>
      </c>
      <c r="B40">
        <v>8849</v>
      </c>
      <c r="C40">
        <f t="shared" si="0"/>
        <v>90.234687686416876</v>
      </c>
    </row>
    <row r="41" spans="1:3">
      <c r="A41">
        <v>17.5</v>
      </c>
      <c r="B41">
        <v>8182</v>
      </c>
      <c r="C41">
        <f t="shared" si="0"/>
        <v>83.433180545854086</v>
      </c>
    </row>
    <row r="42" spans="1:3">
      <c r="A42">
        <v>18</v>
      </c>
      <c r="B42">
        <v>7565</v>
      </c>
      <c r="C42">
        <f t="shared" si="0"/>
        <v>77.141531511780272</v>
      </c>
    </row>
    <row r="43" spans="1:3">
      <c r="A43">
        <v>18.5</v>
      </c>
      <c r="B43">
        <v>6994</v>
      </c>
      <c r="C43">
        <f t="shared" si="0"/>
        <v>71.31895193567631</v>
      </c>
    </row>
    <row r="44" spans="1:3">
      <c r="A44">
        <v>19</v>
      </c>
      <c r="B44">
        <v>6467</v>
      </c>
      <c r="C44">
        <f t="shared" si="0"/>
        <v>65.945047493282615</v>
      </c>
    </row>
    <row r="45" spans="1:3">
      <c r="A45">
        <v>19.5</v>
      </c>
      <c r="B45">
        <v>5979</v>
      </c>
      <c r="C45">
        <f t="shared" si="0"/>
        <v>60.968832373950328</v>
      </c>
    </row>
    <row r="46" spans="1:3">
      <c r="A46">
        <v>20</v>
      </c>
      <c r="B46">
        <v>5529</v>
      </c>
      <c r="C46">
        <f t="shared" si="0"/>
        <v>56.380109415549654</v>
      </c>
    </row>
    <row r="47" spans="1:3">
      <c r="A47">
        <v>22</v>
      </c>
      <c r="B47" s="18">
        <v>4047</v>
      </c>
      <c r="C47">
        <f t="shared" si="0"/>
        <v>41.267915139216754</v>
      </c>
    </row>
    <row r="48" spans="1:3">
      <c r="A48">
        <v>24</v>
      </c>
      <c r="B48" s="18">
        <v>2972</v>
      </c>
      <c r="C48">
        <f t="shared" si="0"/>
        <v>30.305965849704027</v>
      </c>
    </row>
    <row r="49" spans="1:3">
      <c r="A49">
        <v>26</v>
      </c>
      <c r="B49" s="18">
        <v>2188</v>
      </c>
      <c r="C49">
        <f t="shared" si="0"/>
        <v>22.311390739957073</v>
      </c>
    </row>
    <row r="50" spans="1:3">
      <c r="A50">
        <v>28</v>
      </c>
      <c r="B50" s="18">
        <v>1616</v>
      </c>
      <c r="C50">
        <f t="shared" si="0"/>
        <v>16.478614001723322</v>
      </c>
    </row>
    <row r="51" spans="1:3">
      <c r="A51">
        <v>30</v>
      </c>
      <c r="B51" s="18">
        <v>1197</v>
      </c>
      <c r="C51">
        <f t="shared" si="0"/>
        <v>12.206003069345801</v>
      </c>
    </row>
    <row r="52" spans="1:3">
      <c r="A52">
        <v>32</v>
      </c>
      <c r="B52" s="18">
        <v>889</v>
      </c>
      <c r="C52">
        <f t="shared" si="0"/>
        <v>9.0652771333737832</v>
      </c>
    </row>
    <row r="53" spans="1:3">
      <c r="A53">
        <v>34</v>
      </c>
      <c r="B53" s="18">
        <v>663.4</v>
      </c>
      <c r="C53">
        <f t="shared" si="0"/>
        <v>6.7647973568955759</v>
      </c>
    </row>
    <row r="54" spans="1:3">
      <c r="A54">
        <v>36</v>
      </c>
      <c r="B54" s="18">
        <v>498.5</v>
      </c>
      <c r="C54">
        <f t="shared" si="0"/>
        <v>5.0832853216949729</v>
      </c>
    </row>
    <row r="55" spans="1:3">
      <c r="A55">
        <v>38</v>
      </c>
      <c r="B55" s="18">
        <v>377.1</v>
      </c>
      <c r="C55">
        <f t="shared" si="0"/>
        <v>3.8453498391397685</v>
      </c>
    </row>
    <row r="56" spans="1:3">
      <c r="A56">
        <v>40</v>
      </c>
      <c r="B56" s="18">
        <v>287.10000000000002</v>
      </c>
      <c r="C56">
        <f t="shared" si="0"/>
        <v>2.9276052474596321</v>
      </c>
    </row>
    <row r="57" spans="1:3">
      <c r="A57">
        <v>42</v>
      </c>
      <c r="B57" s="18">
        <v>220</v>
      </c>
      <c r="C57">
        <f t="shared" si="0"/>
        <v>2.2433756685514421</v>
      </c>
    </row>
    <row r="58" spans="1:3">
      <c r="A58">
        <v>44</v>
      </c>
      <c r="B58" s="18">
        <v>169.5</v>
      </c>
      <c r="C58">
        <f t="shared" si="0"/>
        <v>1.7284189809975883</v>
      </c>
    </row>
    <row r="59" spans="1:3">
      <c r="A59">
        <v>46</v>
      </c>
      <c r="B59" s="18">
        <v>131.30000000000001</v>
      </c>
      <c r="C59">
        <f t="shared" si="0"/>
        <v>1.33888738764002</v>
      </c>
    </row>
    <row r="60" spans="1:3">
      <c r="A60">
        <v>48</v>
      </c>
      <c r="B60" s="18">
        <v>102.3</v>
      </c>
      <c r="C60">
        <f t="shared" si="0"/>
        <v>1.0431696858764208</v>
      </c>
    </row>
    <row r="61" spans="1:3">
      <c r="A61">
        <v>50</v>
      </c>
      <c r="B61" s="18">
        <v>79.77</v>
      </c>
      <c r="C61">
        <f t="shared" si="0"/>
        <v>0.81342762309249339</v>
      </c>
    </row>
    <row r="62" spans="1:3">
      <c r="A62">
        <v>52</v>
      </c>
      <c r="B62" s="18">
        <v>62.21</v>
      </c>
      <c r="C62">
        <f t="shared" si="0"/>
        <v>0.63436545609356931</v>
      </c>
    </row>
    <row r="63" spans="1:3">
      <c r="A63">
        <v>54</v>
      </c>
      <c r="B63" s="18">
        <v>48.33</v>
      </c>
      <c r="C63">
        <f t="shared" si="0"/>
        <v>0.49282884573223273</v>
      </c>
    </row>
    <row r="64" spans="1:3">
      <c r="A64">
        <v>56</v>
      </c>
      <c r="B64" s="18">
        <v>37.36</v>
      </c>
      <c r="C64">
        <f t="shared" si="0"/>
        <v>0.38096597716855402</v>
      </c>
    </row>
    <row r="65" spans="1:3">
      <c r="A65">
        <v>58</v>
      </c>
      <c r="B65" s="18">
        <v>28.72</v>
      </c>
      <c r="C65">
        <f t="shared" si="0"/>
        <v>0.29286249636726097</v>
      </c>
    </row>
    <row r="66" spans="1:3">
      <c r="A66">
        <v>60</v>
      </c>
      <c r="B66" s="18">
        <v>21.96</v>
      </c>
      <c r="C66">
        <f t="shared" si="0"/>
        <v>0.22392968036995303</v>
      </c>
    </row>
    <row r="67" spans="1:3">
      <c r="A67">
        <v>62</v>
      </c>
      <c r="B67" s="18">
        <v>16.690000000000001</v>
      </c>
      <c r="C67">
        <f t="shared" si="0"/>
        <v>0.17019063594601624</v>
      </c>
    </row>
    <row r="68" spans="1:3">
      <c r="A68">
        <v>64</v>
      </c>
      <c r="B68" s="18">
        <v>12.6</v>
      </c>
      <c r="C68">
        <f t="shared" si="0"/>
        <v>0.12848424283521895</v>
      </c>
    </row>
    <row r="69" spans="1:3">
      <c r="A69">
        <v>66</v>
      </c>
      <c r="B69" s="18">
        <v>9.4589999999999996</v>
      </c>
      <c r="C69">
        <f t="shared" si="0"/>
        <v>9.645495658558223E-2</v>
      </c>
    </row>
    <row r="70" spans="1:3">
      <c r="A70">
        <v>68</v>
      </c>
      <c r="B70" s="18">
        <v>7.0510000000000002</v>
      </c>
      <c r="C70">
        <f t="shared" ref="C70:C80" si="1">B70/$C$3*1000/10000</f>
        <v>7.1900190177073733E-2</v>
      </c>
    </row>
    <row r="71" spans="1:3">
      <c r="A71">
        <v>70</v>
      </c>
      <c r="B71" s="18">
        <v>5.22</v>
      </c>
      <c r="C71">
        <f t="shared" si="1"/>
        <v>5.3229186317447851E-2</v>
      </c>
    </row>
    <row r="72" spans="1:3">
      <c r="A72">
        <v>72</v>
      </c>
      <c r="B72" s="18">
        <v>3.835</v>
      </c>
      <c r="C72">
        <f t="shared" si="1"/>
        <v>3.9106116767703557E-2</v>
      </c>
    </row>
    <row r="73" spans="1:3">
      <c r="A73">
        <v>74</v>
      </c>
      <c r="B73" s="18">
        <v>2.8</v>
      </c>
      <c r="C73">
        <f t="shared" si="1"/>
        <v>2.855205396338199E-2</v>
      </c>
    </row>
    <row r="74" spans="1:3">
      <c r="A74">
        <v>76</v>
      </c>
      <c r="B74" s="18">
        <v>2.0329999999999999</v>
      </c>
      <c r="C74">
        <f t="shared" si="1"/>
        <v>2.073083060984128E-2</v>
      </c>
    </row>
    <row r="75" spans="1:3">
      <c r="A75">
        <v>78</v>
      </c>
      <c r="B75" s="18">
        <v>1.4670000000000001</v>
      </c>
      <c r="C75">
        <f t="shared" si="1"/>
        <v>1.4959236844386209E-2</v>
      </c>
    </row>
    <row r="76" spans="1:3">
      <c r="A76">
        <v>80</v>
      </c>
      <c r="B76" s="18">
        <v>1.052</v>
      </c>
      <c r="C76">
        <f t="shared" si="1"/>
        <v>1.0727414560527806E-2</v>
      </c>
    </row>
    <row r="77" spans="1:3">
      <c r="A77">
        <v>82</v>
      </c>
      <c r="B77" s="18">
        <v>0.74980000000000002</v>
      </c>
      <c r="C77">
        <f t="shared" si="1"/>
        <v>7.6458321649085078E-3</v>
      </c>
    </row>
    <row r="78" spans="1:3">
      <c r="A78">
        <v>84</v>
      </c>
      <c r="B78" s="18">
        <v>0.53080000000000005</v>
      </c>
      <c r="C78">
        <f t="shared" si="1"/>
        <v>5.412653658486844E-3</v>
      </c>
    </row>
    <row r="79" spans="1:3">
      <c r="A79">
        <v>86</v>
      </c>
      <c r="B79" s="18">
        <v>0.37319999999999998</v>
      </c>
      <c r="C79">
        <f t="shared" si="1"/>
        <v>3.805580906833628E-3</v>
      </c>
    </row>
    <row r="80" spans="1:3">
      <c r="A80">
        <v>100</v>
      </c>
      <c r="B80" s="18">
        <v>0</v>
      </c>
      <c r="C80">
        <f t="shared" si="1"/>
        <v>0</v>
      </c>
    </row>
    <row r="82" spans="1:3">
      <c r="A82">
        <f>IF(Main!C7=2,Main!B7,Main!B7*0.0003048)</f>
        <v>0</v>
      </c>
      <c r="B82">
        <f ca="1">TREND(B83:B84,$A83:$A84,$A$82,TRUE)</f>
        <v>101325</v>
      </c>
      <c r="C82">
        <f ca="1">TREND(C83:C84,$A83:$A84,$A$82,TRUE)</f>
        <v>1033.2274527998859</v>
      </c>
    </row>
    <row r="83" spans="1:3">
      <c r="A83">
        <f ca="1">INDIRECT(ADDRESS(MATCH($A$82,$A5:$A80)+4,A$1))</f>
        <v>0</v>
      </c>
      <c r="B83">
        <f ca="1">INDIRECT(ADDRESS(MATCH($A$82,$A5:$A80)+4,B$1))</f>
        <v>101325</v>
      </c>
      <c r="C83">
        <f ca="1">INDIRECT(ADDRESS(MATCH($A$82,$A5:$A80)+4,C$1))</f>
        <v>1033.2274527998859</v>
      </c>
    </row>
    <row r="84" spans="1:3">
      <c r="A84">
        <f ca="1">INDIRECT(ADDRESS(MATCH($A$82,$A5:$A80)+5,A$1))</f>
        <v>0.5</v>
      </c>
      <c r="B84">
        <f ca="1">INDIRECT(ADDRESS(MATCH($A$82,$A5:$A80)+5,B$1))</f>
        <v>95461</v>
      </c>
      <c r="C84">
        <f ca="1">INDIRECT(ADDRESS(MATCH($A$82,$A5:$A80)+5,C$1))</f>
        <v>973.43129407086019</v>
      </c>
    </row>
    <row r="86" spans="1:3">
      <c r="B86" t="s">
        <v>585</v>
      </c>
      <c r="C86">
        <f ca="1">CHOOSE(Main!C8,USAir!C82,MSIS!B135)</f>
        <v>1047</v>
      </c>
    </row>
  </sheetData>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7"/>
  <sheetViews>
    <sheetView topLeftCell="Z1" workbookViewId="0">
      <selection activeCell="G123" sqref="G123"/>
    </sheetView>
  </sheetViews>
  <sheetFormatPr defaultRowHeight="13.5"/>
  <cols>
    <col min="2" max="38" width="11" bestFit="1" customWidth="1"/>
  </cols>
  <sheetData>
    <row r="1" spans="1:38">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c r="R1">
        <f>COLUMN()</f>
        <v>18</v>
      </c>
      <c r="S1">
        <f>COLUMN()</f>
        <v>19</v>
      </c>
      <c r="T1">
        <f>COLUMN()</f>
        <v>20</v>
      </c>
      <c r="U1">
        <f>COLUMN()</f>
        <v>21</v>
      </c>
      <c r="V1">
        <f>COLUMN()</f>
        <v>22</v>
      </c>
      <c r="W1">
        <f>COLUMN()</f>
        <v>23</v>
      </c>
      <c r="X1">
        <f>COLUMN()</f>
        <v>24</v>
      </c>
      <c r="Y1">
        <f>COLUMN()</f>
        <v>25</v>
      </c>
      <c r="Z1">
        <f>COLUMN()</f>
        <v>26</v>
      </c>
      <c r="AA1">
        <f>COLUMN()</f>
        <v>27</v>
      </c>
      <c r="AB1">
        <f>COLUMN()</f>
        <v>28</v>
      </c>
      <c r="AC1">
        <f>COLUMN()</f>
        <v>29</v>
      </c>
      <c r="AD1">
        <f>COLUMN()</f>
        <v>30</v>
      </c>
      <c r="AE1">
        <f>COLUMN()</f>
        <v>31</v>
      </c>
      <c r="AF1">
        <f>COLUMN()</f>
        <v>32</v>
      </c>
      <c r="AG1">
        <f>COLUMN()</f>
        <v>33</v>
      </c>
      <c r="AH1">
        <f>COLUMN()</f>
        <v>34</v>
      </c>
      <c r="AI1">
        <f>COLUMN()</f>
        <v>35</v>
      </c>
      <c r="AJ1">
        <f>COLUMN()</f>
        <v>36</v>
      </c>
      <c r="AK1">
        <f>COLUMN()</f>
        <v>37</v>
      </c>
      <c r="AL1">
        <f>COLUMN()</f>
        <v>38</v>
      </c>
    </row>
    <row r="2" spans="1:38">
      <c r="A2" t="s">
        <v>580</v>
      </c>
    </row>
    <row r="3" spans="1:38">
      <c r="A3" t="s">
        <v>581</v>
      </c>
      <c r="B3">
        <f>MIN(87.5,MAX(-87.5,Main!B8))</f>
        <v>35</v>
      </c>
      <c r="C3" t="s">
        <v>583</v>
      </c>
      <c r="D3">
        <f>MAX(3,MIN(37,INT((B3+2.5)/5)+20))</f>
        <v>27</v>
      </c>
      <c r="E3" t="s">
        <v>584</v>
      </c>
      <c r="F3">
        <f ca="1">(B3-INDIRECT(ADDRESS(4,D3)))/(INDIRECT(ADDRESS(4,D3+1))-INDIRECT(ADDRESS(4,D3)))</f>
        <v>0.5</v>
      </c>
    </row>
    <row r="4" spans="1:38">
      <c r="A4" t="s">
        <v>582</v>
      </c>
      <c r="C4">
        <v>-87.5</v>
      </c>
      <c r="D4">
        <f>C4+5</f>
        <v>-82.5</v>
      </c>
      <c r="E4">
        <f t="shared" ref="E4:AL4" si="0">D4+5</f>
        <v>-77.5</v>
      </c>
      <c r="F4">
        <f t="shared" si="0"/>
        <v>-72.5</v>
      </c>
      <c r="G4">
        <f t="shared" si="0"/>
        <v>-67.5</v>
      </c>
      <c r="H4">
        <f t="shared" si="0"/>
        <v>-62.5</v>
      </c>
      <c r="I4">
        <f t="shared" si="0"/>
        <v>-57.5</v>
      </c>
      <c r="J4">
        <f t="shared" si="0"/>
        <v>-52.5</v>
      </c>
      <c r="K4">
        <f t="shared" si="0"/>
        <v>-47.5</v>
      </c>
      <c r="L4">
        <f t="shared" si="0"/>
        <v>-42.5</v>
      </c>
      <c r="M4">
        <f t="shared" si="0"/>
        <v>-37.5</v>
      </c>
      <c r="N4">
        <f t="shared" si="0"/>
        <v>-32.5</v>
      </c>
      <c r="O4">
        <f t="shared" si="0"/>
        <v>-27.5</v>
      </c>
      <c r="P4">
        <f t="shared" si="0"/>
        <v>-22.5</v>
      </c>
      <c r="Q4">
        <f t="shared" si="0"/>
        <v>-17.5</v>
      </c>
      <c r="R4">
        <f t="shared" si="0"/>
        <v>-12.5</v>
      </c>
      <c r="S4">
        <f t="shared" si="0"/>
        <v>-7.5</v>
      </c>
      <c r="T4">
        <f t="shared" si="0"/>
        <v>-2.5</v>
      </c>
      <c r="U4">
        <f t="shared" si="0"/>
        <v>2.5</v>
      </c>
      <c r="V4">
        <f t="shared" si="0"/>
        <v>7.5</v>
      </c>
      <c r="W4">
        <f t="shared" si="0"/>
        <v>12.5</v>
      </c>
      <c r="X4">
        <f t="shared" si="0"/>
        <v>17.5</v>
      </c>
      <c r="Y4">
        <f t="shared" si="0"/>
        <v>22.5</v>
      </c>
      <c r="Z4">
        <f t="shared" si="0"/>
        <v>27.5</v>
      </c>
      <c r="AA4">
        <f t="shared" si="0"/>
        <v>32.5</v>
      </c>
      <c r="AB4">
        <f t="shared" si="0"/>
        <v>37.5</v>
      </c>
      <c r="AC4">
        <f t="shared" si="0"/>
        <v>42.5</v>
      </c>
      <c r="AD4">
        <f t="shared" si="0"/>
        <v>47.5</v>
      </c>
      <c r="AE4">
        <f t="shared" si="0"/>
        <v>52.5</v>
      </c>
      <c r="AF4">
        <f t="shared" si="0"/>
        <v>57.5</v>
      </c>
      <c r="AG4">
        <f t="shared" si="0"/>
        <v>62.5</v>
      </c>
      <c r="AH4">
        <f t="shared" si="0"/>
        <v>67.5</v>
      </c>
      <c r="AI4">
        <f t="shared" si="0"/>
        <v>72.5</v>
      </c>
      <c r="AJ4">
        <f t="shared" si="0"/>
        <v>77.5</v>
      </c>
      <c r="AK4">
        <f t="shared" si="0"/>
        <v>82.5</v>
      </c>
      <c r="AL4">
        <f t="shared" si="0"/>
        <v>87.5</v>
      </c>
    </row>
    <row r="5" spans="1:38">
      <c r="A5">
        <v>-0.6</v>
      </c>
      <c r="B5" s="119">
        <f ca="1">INDIRECT(ADDRESS(ROW(),$D$3))+$F$3*(INDIRECT(ADDRESS(ROW(),$D$3+1))-INDIRECT(ADDRESS(ROW(),$D$3)))</f>
        <v>1122.5</v>
      </c>
      <c r="C5" s="119">
        <v>1105</v>
      </c>
      <c r="D5" s="119">
        <v>1104</v>
      </c>
      <c r="E5" s="119">
        <v>1101</v>
      </c>
      <c r="F5" s="119">
        <v>1098</v>
      </c>
      <c r="G5" s="119">
        <v>1094</v>
      </c>
      <c r="H5" s="119">
        <v>1092</v>
      </c>
      <c r="I5" s="119">
        <v>1090</v>
      </c>
      <c r="J5" s="119">
        <v>1090</v>
      </c>
      <c r="K5" s="119">
        <v>1091</v>
      </c>
      <c r="L5" s="119">
        <v>1093</v>
      </c>
      <c r="M5" s="119">
        <v>1095</v>
      </c>
      <c r="N5" s="119">
        <v>1096</v>
      </c>
      <c r="O5" s="119">
        <v>1097</v>
      </c>
      <c r="P5" s="119">
        <v>1098</v>
      </c>
      <c r="Q5" s="119">
        <v>1098</v>
      </c>
      <c r="R5" s="119">
        <v>1098</v>
      </c>
      <c r="S5" s="119">
        <v>1099</v>
      </c>
      <c r="T5" s="119">
        <v>1100</v>
      </c>
      <c r="U5" s="119">
        <v>1103</v>
      </c>
      <c r="V5" s="119">
        <v>1107</v>
      </c>
      <c r="W5" s="119">
        <v>1111</v>
      </c>
      <c r="X5" s="119">
        <v>1116</v>
      </c>
      <c r="Y5" s="119">
        <v>1120</v>
      </c>
      <c r="Z5" s="119">
        <v>1122</v>
      </c>
      <c r="AA5" s="119">
        <v>1123</v>
      </c>
      <c r="AB5" s="119">
        <v>1122</v>
      </c>
      <c r="AC5" s="119">
        <v>1120</v>
      </c>
      <c r="AD5" s="119">
        <v>1117</v>
      </c>
      <c r="AE5" s="119">
        <v>1113</v>
      </c>
      <c r="AF5" s="119">
        <v>1110</v>
      </c>
      <c r="AG5" s="119">
        <v>1108</v>
      </c>
      <c r="AH5" s="119">
        <v>1106</v>
      </c>
      <c r="AI5" s="119">
        <v>1106</v>
      </c>
      <c r="AJ5" s="119">
        <v>1106</v>
      </c>
      <c r="AK5" s="119">
        <v>1106</v>
      </c>
      <c r="AL5" s="119">
        <v>1107</v>
      </c>
    </row>
    <row r="6" spans="1:38">
      <c r="A6">
        <v>-0.4</v>
      </c>
      <c r="B6" s="119">
        <f t="shared" ref="B6:B69" ca="1" si="1">INDIRECT(ADDRESS(ROW(),$D$3))+$F$3*(INDIRECT(ADDRESS(ROW(),$D$3+1))-INDIRECT(ADDRESS(ROW(),$D$3)))</f>
        <v>1096.5</v>
      </c>
      <c r="C6" s="119">
        <v>1077</v>
      </c>
      <c r="D6" s="119">
        <v>1075</v>
      </c>
      <c r="E6" s="119">
        <v>1073</v>
      </c>
      <c r="F6" s="119">
        <v>1070</v>
      </c>
      <c r="G6" s="119">
        <v>1067</v>
      </c>
      <c r="H6" s="119">
        <v>1065</v>
      </c>
      <c r="I6" s="119">
        <v>1064</v>
      </c>
      <c r="J6" s="119">
        <v>1064</v>
      </c>
      <c r="K6" s="119">
        <v>1065</v>
      </c>
      <c r="L6" s="119">
        <v>1067</v>
      </c>
      <c r="M6" s="119">
        <v>1070</v>
      </c>
      <c r="N6" s="119">
        <v>1071</v>
      </c>
      <c r="O6" s="119">
        <v>1073</v>
      </c>
      <c r="P6" s="119">
        <v>1073</v>
      </c>
      <c r="Q6" s="119">
        <v>1074</v>
      </c>
      <c r="R6" s="119">
        <v>1074</v>
      </c>
      <c r="S6" s="119">
        <v>1075</v>
      </c>
      <c r="T6" s="119">
        <v>1076</v>
      </c>
      <c r="U6" s="119">
        <v>1079</v>
      </c>
      <c r="V6" s="119">
        <v>1082</v>
      </c>
      <c r="W6" s="119">
        <v>1087</v>
      </c>
      <c r="X6" s="119">
        <v>1091</v>
      </c>
      <c r="Y6" s="119">
        <v>1094</v>
      </c>
      <c r="Z6" s="119">
        <v>1097</v>
      </c>
      <c r="AA6" s="119">
        <v>1097</v>
      </c>
      <c r="AB6" s="119">
        <v>1096</v>
      </c>
      <c r="AC6" s="119">
        <v>1094</v>
      </c>
      <c r="AD6" s="119">
        <v>1090</v>
      </c>
      <c r="AE6" s="119">
        <v>1087</v>
      </c>
      <c r="AF6" s="119">
        <v>1083</v>
      </c>
      <c r="AG6" s="119">
        <v>1080</v>
      </c>
      <c r="AH6" s="119">
        <v>1079</v>
      </c>
      <c r="AI6" s="119">
        <v>1078</v>
      </c>
      <c r="AJ6" s="119">
        <v>1078</v>
      </c>
      <c r="AK6" s="119">
        <v>1078</v>
      </c>
      <c r="AL6" s="119">
        <v>1078</v>
      </c>
    </row>
    <row r="7" spans="1:38">
      <c r="A7">
        <v>-0.2</v>
      </c>
      <c r="B7" s="119">
        <f t="shared" ca="1" si="1"/>
        <v>1071.5</v>
      </c>
      <c r="C7" s="119">
        <v>1049</v>
      </c>
      <c r="D7" s="119">
        <v>1048</v>
      </c>
      <c r="E7" s="119">
        <v>1045</v>
      </c>
      <c r="F7" s="119">
        <v>1043</v>
      </c>
      <c r="G7" s="119">
        <v>1040</v>
      </c>
      <c r="H7" s="119">
        <v>1039</v>
      </c>
      <c r="I7" s="119">
        <v>1038</v>
      </c>
      <c r="J7" s="119">
        <v>1039</v>
      </c>
      <c r="K7" s="119">
        <v>1040</v>
      </c>
      <c r="L7" s="119">
        <v>1043</v>
      </c>
      <c r="M7" s="119">
        <v>1045</v>
      </c>
      <c r="N7" s="119">
        <v>1047</v>
      </c>
      <c r="O7" s="119">
        <v>1048</v>
      </c>
      <c r="P7" s="119">
        <v>1049</v>
      </c>
      <c r="Q7" s="119">
        <v>1050</v>
      </c>
      <c r="R7" s="119">
        <v>1050</v>
      </c>
      <c r="S7" s="119">
        <v>1051</v>
      </c>
      <c r="T7" s="119">
        <v>1052</v>
      </c>
      <c r="U7" s="119">
        <v>1055</v>
      </c>
      <c r="V7" s="119">
        <v>1058</v>
      </c>
      <c r="W7" s="119">
        <v>1062</v>
      </c>
      <c r="X7" s="119">
        <v>1066</v>
      </c>
      <c r="Y7" s="119">
        <v>1070</v>
      </c>
      <c r="Z7" s="119">
        <v>1072</v>
      </c>
      <c r="AA7" s="119">
        <v>1072</v>
      </c>
      <c r="AB7" s="119">
        <v>1071</v>
      </c>
      <c r="AC7" s="119">
        <v>1068</v>
      </c>
      <c r="AD7" s="119">
        <v>1065</v>
      </c>
      <c r="AE7" s="119">
        <v>1060</v>
      </c>
      <c r="AF7" s="119">
        <v>1057</v>
      </c>
      <c r="AG7" s="119">
        <v>1054</v>
      </c>
      <c r="AH7" s="119">
        <v>1051</v>
      </c>
      <c r="AI7" s="119">
        <v>1050</v>
      </c>
      <c r="AJ7" s="119">
        <v>1050</v>
      </c>
      <c r="AK7" s="119">
        <v>1050</v>
      </c>
      <c r="AL7" s="119">
        <v>1050</v>
      </c>
    </row>
    <row r="8" spans="1:38">
      <c r="A8">
        <v>0</v>
      </c>
      <c r="B8" s="119">
        <f t="shared" ca="1" si="1"/>
        <v>1047</v>
      </c>
      <c r="C8" s="119">
        <v>1022</v>
      </c>
      <c r="D8" s="119">
        <v>1021</v>
      </c>
      <c r="E8" s="119">
        <v>1019</v>
      </c>
      <c r="F8" s="119">
        <v>1016</v>
      </c>
      <c r="G8" s="119">
        <v>1014</v>
      </c>
      <c r="H8" s="119">
        <v>1013</v>
      </c>
      <c r="I8" s="119">
        <v>1013</v>
      </c>
      <c r="J8" s="119">
        <v>1014</v>
      </c>
      <c r="K8" s="119">
        <v>1016</v>
      </c>
      <c r="L8" s="119">
        <v>1018</v>
      </c>
      <c r="M8" s="119">
        <v>1021</v>
      </c>
      <c r="N8" s="119">
        <v>1023</v>
      </c>
      <c r="O8" s="119">
        <v>1025</v>
      </c>
      <c r="P8" s="119">
        <v>1026</v>
      </c>
      <c r="Q8" s="119">
        <v>1026</v>
      </c>
      <c r="R8" s="119">
        <v>1026</v>
      </c>
      <c r="S8" s="119">
        <v>1027</v>
      </c>
      <c r="T8" s="119">
        <v>1029</v>
      </c>
      <c r="U8" s="119">
        <v>1031</v>
      </c>
      <c r="V8" s="119">
        <v>1035</v>
      </c>
      <c r="W8" s="119">
        <v>1039</v>
      </c>
      <c r="X8" s="119">
        <v>1042</v>
      </c>
      <c r="Y8" s="119">
        <v>1046</v>
      </c>
      <c r="Z8" s="119">
        <v>1048</v>
      </c>
      <c r="AA8" s="119">
        <v>1048</v>
      </c>
      <c r="AB8" s="119">
        <v>1046</v>
      </c>
      <c r="AC8" s="119">
        <v>1043</v>
      </c>
      <c r="AD8" s="119">
        <v>1039</v>
      </c>
      <c r="AE8" s="119">
        <v>1035</v>
      </c>
      <c r="AF8" s="119">
        <v>1031</v>
      </c>
      <c r="AG8" s="119">
        <v>1027</v>
      </c>
      <c r="AH8" s="119">
        <v>1025</v>
      </c>
      <c r="AI8" s="119">
        <v>1024</v>
      </c>
      <c r="AJ8" s="119">
        <v>1023</v>
      </c>
      <c r="AK8" s="119">
        <v>1023</v>
      </c>
      <c r="AL8" s="119">
        <v>1023</v>
      </c>
    </row>
    <row r="9" spans="1:38">
      <c r="A9">
        <v>0.2</v>
      </c>
      <c r="B9" s="119">
        <f t="shared" ca="1" si="1"/>
        <v>1023</v>
      </c>
      <c r="C9" s="119">
        <v>995.3</v>
      </c>
      <c r="D9" s="119">
        <v>994.2</v>
      </c>
      <c r="E9" s="119">
        <v>992.4</v>
      </c>
      <c r="F9" s="119">
        <v>990.3</v>
      </c>
      <c r="G9" s="119">
        <v>988.5</v>
      </c>
      <c r="H9" s="119">
        <v>987.6</v>
      </c>
      <c r="I9" s="119">
        <v>987.8</v>
      </c>
      <c r="J9" s="119">
        <v>989.1</v>
      </c>
      <c r="K9" s="119">
        <v>991.4</v>
      </c>
      <c r="L9" s="119">
        <v>994.2</v>
      </c>
      <c r="M9" s="119">
        <v>997</v>
      </c>
      <c r="N9" s="119">
        <v>999.5</v>
      </c>
      <c r="O9" s="119">
        <v>1001</v>
      </c>
      <c r="P9" s="119">
        <v>1002</v>
      </c>
      <c r="Q9" s="119">
        <v>1003</v>
      </c>
      <c r="R9" s="119">
        <v>1003</v>
      </c>
      <c r="S9" s="119">
        <v>1004</v>
      </c>
      <c r="T9" s="119">
        <v>1006</v>
      </c>
      <c r="U9" s="119">
        <v>1008</v>
      </c>
      <c r="V9" s="119">
        <v>1011</v>
      </c>
      <c r="W9" s="119">
        <v>1015</v>
      </c>
      <c r="X9" s="119">
        <v>1019</v>
      </c>
      <c r="Y9" s="119">
        <v>1022</v>
      </c>
      <c r="Z9" s="119">
        <v>1024</v>
      </c>
      <c r="AA9" s="119">
        <v>1024</v>
      </c>
      <c r="AB9" s="119">
        <v>1022</v>
      </c>
      <c r="AC9" s="119">
        <v>1019</v>
      </c>
      <c r="AD9" s="119">
        <v>1015</v>
      </c>
      <c r="AE9" s="119">
        <v>1010</v>
      </c>
      <c r="AF9" s="119">
        <v>1006</v>
      </c>
      <c r="AG9" s="119">
        <v>1002</v>
      </c>
      <c r="AH9" s="119">
        <v>999.2</v>
      </c>
      <c r="AI9" s="119">
        <v>997.5</v>
      </c>
      <c r="AJ9" s="119">
        <v>996.7</v>
      </c>
      <c r="AK9" s="119">
        <v>996.3</v>
      </c>
      <c r="AL9" s="119">
        <v>996.3</v>
      </c>
    </row>
    <row r="10" spans="1:38">
      <c r="A10">
        <v>0.4</v>
      </c>
      <c r="B10" s="119">
        <f t="shared" ca="1" si="1"/>
        <v>999.1</v>
      </c>
      <c r="C10" s="119">
        <v>969.3</v>
      </c>
      <c r="D10" s="119">
        <v>968.3</v>
      </c>
      <c r="E10" s="119">
        <v>966.8</v>
      </c>
      <c r="F10" s="119">
        <v>965</v>
      </c>
      <c r="G10" s="119">
        <v>963.6</v>
      </c>
      <c r="H10" s="119">
        <v>963</v>
      </c>
      <c r="I10" s="119">
        <v>963.5</v>
      </c>
      <c r="J10" s="119">
        <v>965.2</v>
      </c>
      <c r="K10" s="119">
        <v>967.7</v>
      </c>
      <c r="L10" s="119">
        <v>970.8</v>
      </c>
      <c r="M10" s="119">
        <v>973.8</v>
      </c>
      <c r="N10" s="119">
        <v>976.4</v>
      </c>
      <c r="O10" s="119">
        <v>978.3</v>
      </c>
      <c r="P10" s="119">
        <v>979.5</v>
      </c>
      <c r="Q10" s="119">
        <v>980.1</v>
      </c>
      <c r="R10" s="119">
        <v>980.6</v>
      </c>
      <c r="S10" s="119">
        <v>981.5</v>
      </c>
      <c r="T10" s="119">
        <v>983</v>
      </c>
      <c r="U10" s="119">
        <v>985.4</v>
      </c>
      <c r="V10" s="119">
        <v>988.6</v>
      </c>
      <c r="W10" s="119">
        <v>992.3</v>
      </c>
      <c r="X10" s="119">
        <v>995.9</v>
      </c>
      <c r="Y10" s="119">
        <v>998.7</v>
      </c>
      <c r="Z10" s="119">
        <v>1000</v>
      </c>
      <c r="AA10" s="119">
        <v>1000</v>
      </c>
      <c r="AB10" s="119">
        <v>998.2</v>
      </c>
      <c r="AC10" s="119">
        <v>994.8</v>
      </c>
      <c r="AD10" s="119">
        <v>990.3</v>
      </c>
      <c r="AE10" s="119">
        <v>985.5</v>
      </c>
      <c r="AF10" s="119">
        <v>980.9</v>
      </c>
      <c r="AG10" s="119">
        <v>976.9</v>
      </c>
      <c r="AH10" s="119">
        <v>974</v>
      </c>
      <c r="AI10" s="119">
        <v>972.1</v>
      </c>
      <c r="AJ10" s="119">
        <v>971</v>
      </c>
      <c r="AK10" s="119">
        <v>970.5</v>
      </c>
      <c r="AL10" s="119">
        <v>970.3</v>
      </c>
    </row>
    <row r="11" spans="1:38">
      <c r="A11">
        <v>0.6</v>
      </c>
      <c r="B11" s="119">
        <f t="shared" ca="1" si="1"/>
        <v>975.95</v>
      </c>
      <c r="C11" s="119">
        <v>943.9</v>
      </c>
      <c r="D11" s="119">
        <v>943.1</v>
      </c>
      <c r="E11" s="119">
        <v>941.7</v>
      </c>
      <c r="F11" s="119">
        <v>940.2</v>
      </c>
      <c r="G11" s="119">
        <v>939.2</v>
      </c>
      <c r="H11" s="119">
        <v>938.9</v>
      </c>
      <c r="I11" s="119">
        <v>939.8</v>
      </c>
      <c r="J11" s="119">
        <v>941.8</v>
      </c>
      <c r="K11" s="119">
        <v>944.6</v>
      </c>
      <c r="L11" s="119">
        <v>947.9</v>
      </c>
      <c r="M11" s="119">
        <v>951.1</v>
      </c>
      <c r="N11" s="119">
        <v>953.9</v>
      </c>
      <c r="O11" s="119">
        <v>955.9</v>
      </c>
      <c r="P11" s="119">
        <v>957.1</v>
      </c>
      <c r="Q11" s="119">
        <v>957.8</v>
      </c>
      <c r="R11" s="119">
        <v>958.4</v>
      </c>
      <c r="S11" s="119">
        <v>959.2</v>
      </c>
      <c r="T11" s="119">
        <v>960.7</v>
      </c>
      <c r="U11" s="119">
        <v>963.1</v>
      </c>
      <c r="V11" s="119">
        <v>966.2</v>
      </c>
      <c r="W11" s="119">
        <v>969.8</v>
      </c>
      <c r="X11" s="119">
        <v>973.2</v>
      </c>
      <c r="Y11" s="119">
        <v>975.9</v>
      </c>
      <c r="Z11" s="119">
        <v>977.3</v>
      </c>
      <c r="AA11" s="119">
        <v>977</v>
      </c>
      <c r="AB11" s="119">
        <v>974.9</v>
      </c>
      <c r="AC11" s="119">
        <v>971.3</v>
      </c>
      <c r="AD11" s="119">
        <v>966.7</v>
      </c>
      <c r="AE11" s="119">
        <v>961.6</v>
      </c>
      <c r="AF11" s="119">
        <v>956.8</v>
      </c>
      <c r="AG11" s="119">
        <v>952.6</v>
      </c>
      <c r="AH11" s="119">
        <v>949.4</v>
      </c>
      <c r="AI11" s="119">
        <v>947.2</v>
      </c>
      <c r="AJ11" s="119">
        <v>945.9</v>
      </c>
      <c r="AK11" s="119">
        <v>945.2</v>
      </c>
      <c r="AL11" s="119">
        <v>945</v>
      </c>
    </row>
    <row r="12" spans="1:38">
      <c r="A12">
        <v>0.8</v>
      </c>
      <c r="B12" s="119">
        <f t="shared" ca="1" si="1"/>
        <v>953.3</v>
      </c>
      <c r="C12" s="119">
        <v>919.1</v>
      </c>
      <c r="D12" s="119">
        <v>918.4</v>
      </c>
      <c r="E12" s="119">
        <v>917.2</v>
      </c>
      <c r="F12" s="119">
        <v>916</v>
      </c>
      <c r="G12" s="119">
        <v>915.3</v>
      </c>
      <c r="H12" s="119">
        <v>915.4</v>
      </c>
      <c r="I12" s="119">
        <v>916.6</v>
      </c>
      <c r="J12" s="119">
        <v>918.9</v>
      </c>
      <c r="K12" s="119">
        <v>922</v>
      </c>
      <c r="L12" s="119">
        <v>925.5</v>
      </c>
      <c r="M12" s="119">
        <v>928.9</v>
      </c>
      <c r="N12" s="119">
        <v>931.7</v>
      </c>
      <c r="O12" s="119">
        <v>933.8</v>
      </c>
      <c r="P12" s="119">
        <v>935.2</v>
      </c>
      <c r="Q12" s="119">
        <v>935.9</v>
      </c>
      <c r="R12" s="119">
        <v>936.5</v>
      </c>
      <c r="S12" s="119">
        <v>937.4</v>
      </c>
      <c r="T12" s="119">
        <v>938.9</v>
      </c>
      <c r="U12" s="119">
        <v>941.2</v>
      </c>
      <c r="V12" s="119">
        <v>944.2</v>
      </c>
      <c r="W12" s="119">
        <v>947.7</v>
      </c>
      <c r="X12" s="119">
        <v>951</v>
      </c>
      <c r="Y12" s="119">
        <v>953.6</v>
      </c>
      <c r="Z12" s="119">
        <v>954.8</v>
      </c>
      <c r="AA12" s="119">
        <v>954.4</v>
      </c>
      <c r="AB12" s="119">
        <v>952.2</v>
      </c>
      <c r="AC12" s="119">
        <v>948.4</v>
      </c>
      <c r="AD12" s="119">
        <v>943.6</v>
      </c>
      <c r="AE12" s="119">
        <v>938.3</v>
      </c>
      <c r="AF12" s="119">
        <v>933.2</v>
      </c>
      <c r="AG12" s="119">
        <v>928.8</v>
      </c>
      <c r="AH12" s="119">
        <v>925.3</v>
      </c>
      <c r="AI12" s="119">
        <v>922.9</v>
      </c>
      <c r="AJ12" s="119">
        <v>921.4</v>
      </c>
      <c r="AK12" s="119">
        <v>920.5</v>
      </c>
      <c r="AL12" s="119">
        <v>920.2</v>
      </c>
    </row>
    <row r="13" spans="1:38">
      <c r="A13">
        <v>1</v>
      </c>
      <c r="B13" s="119">
        <f t="shared" ca="1" si="1"/>
        <v>931.05</v>
      </c>
      <c r="C13" s="119">
        <v>894.8</v>
      </c>
      <c r="D13" s="119">
        <v>894.3</v>
      </c>
      <c r="E13" s="119">
        <v>893.3</v>
      </c>
      <c r="F13" s="119">
        <v>892.4</v>
      </c>
      <c r="G13" s="119">
        <v>891.9</v>
      </c>
      <c r="H13" s="119">
        <v>892.4</v>
      </c>
      <c r="I13" s="119">
        <v>893.9</v>
      </c>
      <c r="J13" s="119">
        <v>896.4</v>
      </c>
      <c r="K13" s="119">
        <v>899.8</v>
      </c>
      <c r="L13" s="119">
        <v>903.5</v>
      </c>
      <c r="M13" s="119">
        <v>907</v>
      </c>
      <c r="N13" s="119">
        <v>910</v>
      </c>
      <c r="O13" s="119">
        <v>912.2</v>
      </c>
      <c r="P13" s="119">
        <v>913.6</v>
      </c>
      <c r="Q13" s="119">
        <v>914.5</v>
      </c>
      <c r="R13" s="119">
        <v>915.1</v>
      </c>
      <c r="S13" s="119">
        <v>915.9</v>
      </c>
      <c r="T13" s="119">
        <v>917.4</v>
      </c>
      <c r="U13" s="119">
        <v>919.7</v>
      </c>
      <c r="V13" s="119">
        <v>922.7</v>
      </c>
      <c r="W13" s="119">
        <v>926</v>
      </c>
      <c r="X13" s="119">
        <v>929.2</v>
      </c>
      <c r="Y13" s="119">
        <v>931.7</v>
      </c>
      <c r="Z13" s="119">
        <v>932.8</v>
      </c>
      <c r="AA13" s="119">
        <v>932.2</v>
      </c>
      <c r="AB13" s="119">
        <v>929.9</v>
      </c>
      <c r="AC13" s="119">
        <v>925.9</v>
      </c>
      <c r="AD13" s="119">
        <v>921</v>
      </c>
      <c r="AE13" s="119">
        <v>915.5</v>
      </c>
      <c r="AF13" s="119">
        <v>910.2</v>
      </c>
      <c r="AG13" s="119">
        <v>905.5</v>
      </c>
      <c r="AH13" s="119">
        <v>901.8</v>
      </c>
      <c r="AI13" s="119">
        <v>899.1</v>
      </c>
      <c r="AJ13" s="119">
        <v>897.4</v>
      </c>
      <c r="AK13" s="119">
        <v>896.5</v>
      </c>
      <c r="AL13" s="119">
        <v>896</v>
      </c>
    </row>
    <row r="14" spans="1:38">
      <c r="A14">
        <v>1.2</v>
      </c>
      <c r="B14" s="119">
        <f t="shared" ca="1" si="1"/>
        <v>909.25</v>
      </c>
      <c r="C14" s="119">
        <v>871.2</v>
      </c>
      <c r="D14" s="119">
        <v>870.7</v>
      </c>
      <c r="E14" s="119">
        <v>869.9</v>
      </c>
      <c r="F14" s="119">
        <v>869.2</v>
      </c>
      <c r="G14" s="119">
        <v>869.1</v>
      </c>
      <c r="H14" s="119">
        <v>869.8</v>
      </c>
      <c r="I14" s="119">
        <v>871.7</v>
      </c>
      <c r="J14" s="119">
        <v>874.5</v>
      </c>
      <c r="K14" s="119">
        <v>878.1</v>
      </c>
      <c r="L14" s="119">
        <v>882</v>
      </c>
      <c r="M14" s="119">
        <v>885.7</v>
      </c>
      <c r="N14" s="119">
        <v>888.8</v>
      </c>
      <c r="O14" s="119">
        <v>891.1</v>
      </c>
      <c r="P14" s="119">
        <v>892.5</v>
      </c>
      <c r="Q14" s="119">
        <v>893.4</v>
      </c>
      <c r="R14" s="119">
        <v>894</v>
      </c>
      <c r="S14" s="119">
        <v>894.9</v>
      </c>
      <c r="T14" s="119">
        <v>896.4</v>
      </c>
      <c r="U14" s="119">
        <v>898.6</v>
      </c>
      <c r="V14" s="119">
        <v>901.5</v>
      </c>
      <c r="W14" s="119">
        <v>904.7</v>
      </c>
      <c r="X14" s="119">
        <v>907.8</v>
      </c>
      <c r="Y14" s="119">
        <v>910.2</v>
      </c>
      <c r="Z14" s="119">
        <v>911.2</v>
      </c>
      <c r="AA14" s="119">
        <v>910.5</v>
      </c>
      <c r="AB14" s="119">
        <v>908</v>
      </c>
      <c r="AC14" s="119">
        <v>904</v>
      </c>
      <c r="AD14" s="119">
        <v>898.8</v>
      </c>
      <c r="AE14" s="119">
        <v>893.2</v>
      </c>
      <c r="AF14" s="119">
        <v>887.7</v>
      </c>
      <c r="AG14" s="119">
        <v>882.8</v>
      </c>
      <c r="AH14" s="119">
        <v>878.8</v>
      </c>
      <c r="AI14" s="119">
        <v>875.9</v>
      </c>
      <c r="AJ14" s="119">
        <v>874</v>
      </c>
      <c r="AK14" s="119">
        <v>872.9</v>
      </c>
      <c r="AL14" s="119">
        <v>872.5</v>
      </c>
    </row>
    <row r="15" spans="1:38">
      <c r="A15">
        <v>1.4</v>
      </c>
      <c r="B15" s="119">
        <f t="shared" ca="1" si="1"/>
        <v>887.90000000000009</v>
      </c>
      <c r="C15" s="119">
        <v>848</v>
      </c>
      <c r="D15" s="119">
        <v>847.6</v>
      </c>
      <c r="E15" s="119">
        <v>847</v>
      </c>
      <c r="F15" s="119">
        <v>846.6</v>
      </c>
      <c r="G15" s="119">
        <v>846.8</v>
      </c>
      <c r="H15" s="119">
        <v>847.8</v>
      </c>
      <c r="I15" s="119">
        <v>849.9</v>
      </c>
      <c r="J15" s="119">
        <v>853</v>
      </c>
      <c r="K15" s="119">
        <v>856.8</v>
      </c>
      <c r="L15" s="119">
        <v>860.9</v>
      </c>
      <c r="M15" s="119">
        <v>864.7</v>
      </c>
      <c r="N15" s="119">
        <v>868</v>
      </c>
      <c r="O15" s="119">
        <v>870.3</v>
      </c>
      <c r="P15" s="119">
        <v>871.9</v>
      </c>
      <c r="Q15" s="119">
        <v>872.7</v>
      </c>
      <c r="R15" s="119">
        <v>873.4</v>
      </c>
      <c r="S15" s="119">
        <v>874.3</v>
      </c>
      <c r="T15" s="119">
        <v>875.7</v>
      </c>
      <c r="U15" s="119">
        <v>877.9</v>
      </c>
      <c r="V15" s="119">
        <v>880.7</v>
      </c>
      <c r="W15" s="119">
        <v>883.9</v>
      </c>
      <c r="X15" s="119">
        <v>886.9</v>
      </c>
      <c r="Y15" s="119">
        <v>889.1</v>
      </c>
      <c r="Z15" s="119">
        <v>890</v>
      </c>
      <c r="AA15" s="119">
        <v>889.2</v>
      </c>
      <c r="AB15" s="119">
        <v>886.6</v>
      </c>
      <c r="AC15" s="119">
        <v>882.4</v>
      </c>
      <c r="AD15" s="119">
        <v>877.1</v>
      </c>
      <c r="AE15" s="119">
        <v>871.3</v>
      </c>
      <c r="AF15" s="119">
        <v>865.6</v>
      </c>
      <c r="AG15" s="119">
        <v>860.5</v>
      </c>
      <c r="AH15" s="119">
        <v>856.4</v>
      </c>
      <c r="AI15" s="119">
        <v>853.3</v>
      </c>
      <c r="AJ15" s="119">
        <v>851.2</v>
      </c>
      <c r="AK15" s="119">
        <v>850</v>
      </c>
      <c r="AL15" s="119">
        <v>849.4</v>
      </c>
    </row>
    <row r="16" spans="1:38">
      <c r="A16">
        <v>1.6</v>
      </c>
      <c r="B16" s="119">
        <f t="shared" ca="1" si="1"/>
        <v>866.95</v>
      </c>
      <c r="C16" s="119">
        <v>825.4</v>
      </c>
      <c r="D16" s="119">
        <v>825</v>
      </c>
      <c r="E16" s="119">
        <v>824.6</v>
      </c>
      <c r="F16" s="119">
        <v>824.5</v>
      </c>
      <c r="G16" s="119">
        <v>824.9</v>
      </c>
      <c r="H16" s="119">
        <v>826.2</v>
      </c>
      <c r="I16" s="119">
        <v>828.6</v>
      </c>
      <c r="J16" s="119">
        <v>832</v>
      </c>
      <c r="K16" s="119">
        <v>836</v>
      </c>
      <c r="L16" s="119">
        <v>840.2</v>
      </c>
      <c r="M16" s="119">
        <v>844.2</v>
      </c>
      <c r="N16" s="119">
        <v>847.5</v>
      </c>
      <c r="O16" s="119">
        <v>850</v>
      </c>
      <c r="P16" s="119">
        <v>851.6</v>
      </c>
      <c r="Q16" s="119">
        <v>852.5</v>
      </c>
      <c r="R16" s="119">
        <v>853.2</v>
      </c>
      <c r="S16" s="119">
        <v>854</v>
      </c>
      <c r="T16" s="119">
        <v>855.4</v>
      </c>
      <c r="U16" s="119">
        <v>857.6</v>
      </c>
      <c r="V16" s="119">
        <v>860.3</v>
      </c>
      <c r="W16" s="119">
        <v>863.4</v>
      </c>
      <c r="X16" s="119">
        <v>866.4</v>
      </c>
      <c r="Y16" s="119">
        <v>868.5</v>
      </c>
      <c r="Z16" s="119">
        <v>869.3</v>
      </c>
      <c r="AA16" s="119">
        <v>868.3</v>
      </c>
      <c r="AB16" s="119">
        <v>865.6</v>
      </c>
      <c r="AC16" s="119">
        <v>861.3</v>
      </c>
      <c r="AD16" s="119">
        <v>855.9</v>
      </c>
      <c r="AE16" s="119">
        <v>849.9</v>
      </c>
      <c r="AF16" s="119">
        <v>844</v>
      </c>
      <c r="AG16" s="119">
        <v>838.8</v>
      </c>
      <c r="AH16" s="119">
        <v>834.4</v>
      </c>
      <c r="AI16" s="119">
        <v>831.1</v>
      </c>
      <c r="AJ16" s="119">
        <v>828.9</v>
      </c>
      <c r="AK16" s="119">
        <v>827.5</v>
      </c>
      <c r="AL16" s="119">
        <v>826.9</v>
      </c>
    </row>
    <row r="17" spans="1:38">
      <c r="A17">
        <v>1.8</v>
      </c>
      <c r="B17" s="119">
        <f t="shared" ca="1" si="1"/>
        <v>846.5</v>
      </c>
      <c r="C17" s="119">
        <v>803.2</v>
      </c>
      <c r="D17" s="119">
        <v>803</v>
      </c>
      <c r="E17" s="119">
        <v>802.8</v>
      </c>
      <c r="F17" s="119">
        <v>802.8</v>
      </c>
      <c r="G17" s="119">
        <v>803.5</v>
      </c>
      <c r="H17" s="119">
        <v>805.1</v>
      </c>
      <c r="I17" s="119">
        <v>807.8</v>
      </c>
      <c r="J17" s="119">
        <v>811.3</v>
      </c>
      <c r="K17" s="119">
        <v>815.6</v>
      </c>
      <c r="L17" s="119">
        <v>820</v>
      </c>
      <c r="M17" s="119">
        <v>824.1</v>
      </c>
      <c r="N17" s="119">
        <v>827.5</v>
      </c>
      <c r="O17" s="119">
        <v>830</v>
      </c>
      <c r="P17" s="119">
        <v>831.7</v>
      </c>
      <c r="Q17" s="119">
        <v>832.6</v>
      </c>
      <c r="R17" s="119">
        <v>833.3</v>
      </c>
      <c r="S17" s="119">
        <v>834.2</v>
      </c>
      <c r="T17" s="119">
        <v>835.6</v>
      </c>
      <c r="U17" s="119">
        <v>837.6</v>
      </c>
      <c r="V17" s="119">
        <v>840.4</v>
      </c>
      <c r="W17" s="119">
        <v>843.4</v>
      </c>
      <c r="X17" s="119">
        <v>846.2</v>
      </c>
      <c r="Y17" s="119">
        <v>848.2</v>
      </c>
      <c r="Z17" s="119">
        <v>848.9</v>
      </c>
      <c r="AA17" s="119">
        <v>847.9</v>
      </c>
      <c r="AB17" s="119">
        <v>845.1</v>
      </c>
      <c r="AC17" s="119">
        <v>840.7</v>
      </c>
      <c r="AD17" s="119">
        <v>835.1</v>
      </c>
      <c r="AE17" s="119">
        <v>829</v>
      </c>
      <c r="AF17" s="119">
        <v>822.9</v>
      </c>
      <c r="AG17" s="119">
        <v>817.5</v>
      </c>
      <c r="AH17" s="119">
        <v>812.9</v>
      </c>
      <c r="AI17" s="119">
        <v>809.5</v>
      </c>
      <c r="AJ17" s="119">
        <v>807.1</v>
      </c>
      <c r="AK17" s="119">
        <v>805.6</v>
      </c>
      <c r="AL17" s="119">
        <v>805</v>
      </c>
    </row>
    <row r="18" spans="1:38">
      <c r="A18">
        <v>2</v>
      </c>
      <c r="B18" s="119">
        <f t="shared" ca="1" si="1"/>
        <v>826.45</v>
      </c>
      <c r="C18" s="119">
        <v>781.6</v>
      </c>
      <c r="D18" s="119">
        <v>781.5</v>
      </c>
      <c r="E18" s="119">
        <v>781.4</v>
      </c>
      <c r="F18" s="119">
        <v>781.7</v>
      </c>
      <c r="G18" s="119">
        <v>782.6</v>
      </c>
      <c r="H18" s="119">
        <v>784.5</v>
      </c>
      <c r="I18" s="119">
        <v>787.4</v>
      </c>
      <c r="J18" s="119">
        <v>791.2</v>
      </c>
      <c r="K18" s="119">
        <v>795.6</v>
      </c>
      <c r="L18" s="119">
        <v>800.1</v>
      </c>
      <c r="M18" s="119">
        <v>804.4</v>
      </c>
      <c r="N18" s="119">
        <v>807.9</v>
      </c>
      <c r="O18" s="119">
        <v>810.5</v>
      </c>
      <c r="P18" s="119">
        <v>812.2</v>
      </c>
      <c r="Q18" s="119">
        <v>813.2</v>
      </c>
      <c r="R18" s="119">
        <v>813.9</v>
      </c>
      <c r="S18" s="119">
        <v>814.7</v>
      </c>
      <c r="T18" s="119">
        <v>816.1</v>
      </c>
      <c r="U18" s="119">
        <v>818.1</v>
      </c>
      <c r="V18" s="119">
        <v>820.8</v>
      </c>
      <c r="W18" s="119">
        <v>823.7</v>
      </c>
      <c r="X18" s="119">
        <v>826.5</v>
      </c>
      <c r="Y18" s="119">
        <v>828.4</v>
      </c>
      <c r="Z18" s="119">
        <v>829</v>
      </c>
      <c r="AA18" s="119">
        <v>827.9</v>
      </c>
      <c r="AB18" s="119">
        <v>825</v>
      </c>
      <c r="AC18" s="119">
        <v>820.4</v>
      </c>
      <c r="AD18" s="119">
        <v>814.7</v>
      </c>
      <c r="AE18" s="119">
        <v>808.5</v>
      </c>
      <c r="AF18" s="119">
        <v>802.3</v>
      </c>
      <c r="AG18" s="119">
        <v>796.7</v>
      </c>
      <c r="AH18" s="119">
        <v>792</v>
      </c>
      <c r="AI18" s="119">
        <v>788.3</v>
      </c>
      <c r="AJ18" s="119">
        <v>785.8</v>
      </c>
      <c r="AK18" s="119">
        <v>784.2</v>
      </c>
      <c r="AL18" s="119">
        <v>783.5</v>
      </c>
    </row>
    <row r="19" spans="1:38">
      <c r="A19">
        <v>2.5</v>
      </c>
      <c r="B19" s="119">
        <f t="shared" ca="1" si="1"/>
        <v>777.95</v>
      </c>
      <c r="C19" s="119">
        <v>729.7</v>
      </c>
      <c r="D19" s="119">
        <v>729.7</v>
      </c>
      <c r="E19" s="119">
        <v>730</v>
      </c>
      <c r="F19" s="119">
        <v>730.7</v>
      </c>
      <c r="G19" s="119">
        <v>732.2</v>
      </c>
      <c r="H19" s="119">
        <v>734.7</v>
      </c>
      <c r="I19" s="119">
        <v>738.2</v>
      </c>
      <c r="J19" s="119">
        <v>742.5</v>
      </c>
      <c r="K19" s="119">
        <v>747.3</v>
      </c>
      <c r="L19" s="119">
        <v>752.3</v>
      </c>
      <c r="M19" s="119">
        <v>756.8</v>
      </c>
      <c r="N19" s="119">
        <v>760.5</v>
      </c>
      <c r="O19" s="119">
        <v>763.3</v>
      </c>
      <c r="P19" s="119">
        <v>765.1</v>
      </c>
      <c r="Q19" s="119">
        <v>766.2</v>
      </c>
      <c r="R19" s="119">
        <v>766.9</v>
      </c>
      <c r="S19" s="119">
        <v>767.8</v>
      </c>
      <c r="T19" s="119">
        <v>769.1</v>
      </c>
      <c r="U19" s="119">
        <v>771</v>
      </c>
      <c r="V19" s="119">
        <v>773.5</v>
      </c>
      <c r="W19" s="119">
        <v>776.3</v>
      </c>
      <c r="X19" s="119">
        <v>778.8</v>
      </c>
      <c r="Y19" s="119">
        <v>780.5</v>
      </c>
      <c r="Z19" s="119">
        <v>780.9</v>
      </c>
      <c r="AA19" s="119">
        <v>779.5</v>
      </c>
      <c r="AB19" s="119">
        <v>776.4</v>
      </c>
      <c r="AC19" s="119">
        <v>771.6</v>
      </c>
      <c r="AD19" s="119">
        <v>765.6</v>
      </c>
      <c r="AE19" s="119">
        <v>759.1</v>
      </c>
      <c r="AF19" s="119">
        <v>752.5</v>
      </c>
      <c r="AG19" s="119">
        <v>746.6</v>
      </c>
      <c r="AH19" s="119">
        <v>741.5</v>
      </c>
      <c r="AI19" s="119">
        <v>737.5</v>
      </c>
      <c r="AJ19" s="119">
        <v>734.7</v>
      </c>
      <c r="AK19" s="119">
        <v>732.9</v>
      </c>
      <c r="AL19" s="119">
        <v>732.1</v>
      </c>
    </row>
    <row r="20" spans="1:38">
      <c r="A20">
        <v>3</v>
      </c>
      <c r="B20" s="119">
        <f t="shared" ca="1" si="1"/>
        <v>731.90000000000009</v>
      </c>
      <c r="C20" s="119">
        <v>680.6</v>
      </c>
      <c r="D20" s="119">
        <v>680.9</v>
      </c>
      <c r="E20" s="119">
        <v>681.4</v>
      </c>
      <c r="F20" s="119">
        <v>682.6</v>
      </c>
      <c r="G20" s="119">
        <v>684.6</v>
      </c>
      <c r="H20" s="119">
        <v>687.5</v>
      </c>
      <c r="I20" s="119">
        <v>691.5</v>
      </c>
      <c r="J20" s="119">
        <v>696.2</v>
      </c>
      <c r="K20" s="119">
        <v>701.5</v>
      </c>
      <c r="L20" s="119">
        <v>706.7</v>
      </c>
      <c r="M20" s="119">
        <v>711.5</v>
      </c>
      <c r="N20" s="119">
        <v>715.5</v>
      </c>
      <c r="O20" s="119">
        <v>718.4</v>
      </c>
      <c r="P20" s="119">
        <v>720.3</v>
      </c>
      <c r="Q20" s="119">
        <v>721.5</v>
      </c>
      <c r="R20" s="119">
        <v>722.3</v>
      </c>
      <c r="S20" s="119">
        <v>723.1</v>
      </c>
      <c r="T20" s="119">
        <v>724.4</v>
      </c>
      <c r="U20" s="119">
        <v>726.2</v>
      </c>
      <c r="V20" s="119">
        <v>728.6</v>
      </c>
      <c r="W20" s="119">
        <v>731.2</v>
      </c>
      <c r="X20" s="119">
        <v>733.5</v>
      </c>
      <c r="Y20" s="119">
        <v>735</v>
      </c>
      <c r="Z20" s="119">
        <v>735.1</v>
      </c>
      <c r="AA20" s="119">
        <v>733.6</v>
      </c>
      <c r="AB20" s="119">
        <v>730.2</v>
      </c>
      <c r="AC20" s="119">
        <v>725.2</v>
      </c>
      <c r="AD20" s="119">
        <v>719</v>
      </c>
      <c r="AE20" s="119">
        <v>712.2</v>
      </c>
      <c r="AF20" s="119">
        <v>705.4</v>
      </c>
      <c r="AG20" s="119">
        <v>699.1</v>
      </c>
      <c r="AH20" s="119">
        <v>693.8</v>
      </c>
      <c r="AI20" s="119">
        <v>689.6</v>
      </c>
      <c r="AJ20" s="119">
        <v>686.5</v>
      </c>
      <c r="AK20" s="119">
        <v>684.6</v>
      </c>
      <c r="AL20" s="119">
        <v>683.6</v>
      </c>
    </row>
    <row r="21" spans="1:38">
      <c r="A21">
        <v>3.5</v>
      </c>
      <c r="B21" s="119">
        <f t="shared" ca="1" si="1"/>
        <v>688</v>
      </c>
      <c r="C21" s="119">
        <v>634.4</v>
      </c>
      <c r="D21" s="119">
        <v>634.79999999999995</v>
      </c>
      <c r="E21" s="119">
        <v>635.6</v>
      </c>
      <c r="F21" s="119">
        <v>637.1</v>
      </c>
      <c r="G21" s="119">
        <v>639.4</v>
      </c>
      <c r="H21" s="119">
        <v>642.79999999999995</v>
      </c>
      <c r="I21" s="119">
        <v>647.20000000000005</v>
      </c>
      <c r="J21" s="119">
        <v>652.29999999999995</v>
      </c>
      <c r="K21" s="119">
        <v>657.9</v>
      </c>
      <c r="L21" s="119">
        <v>663.4</v>
      </c>
      <c r="M21" s="119">
        <v>668.5</v>
      </c>
      <c r="N21" s="119">
        <v>672.6</v>
      </c>
      <c r="O21" s="119">
        <v>675.7</v>
      </c>
      <c r="P21" s="119">
        <v>677.8</v>
      </c>
      <c r="Q21" s="119">
        <v>679</v>
      </c>
      <c r="R21" s="119">
        <v>679.9</v>
      </c>
      <c r="S21" s="119">
        <v>680.7</v>
      </c>
      <c r="T21" s="119">
        <v>682</v>
      </c>
      <c r="U21" s="119">
        <v>683.7</v>
      </c>
      <c r="V21" s="119">
        <v>686</v>
      </c>
      <c r="W21" s="119">
        <v>688.4</v>
      </c>
      <c r="X21" s="119">
        <v>690.5</v>
      </c>
      <c r="Y21" s="119">
        <v>691.8</v>
      </c>
      <c r="Z21" s="119">
        <v>691.7</v>
      </c>
      <c r="AA21" s="119">
        <v>689.8</v>
      </c>
      <c r="AB21" s="119">
        <v>686.2</v>
      </c>
      <c r="AC21" s="119">
        <v>681</v>
      </c>
      <c r="AD21" s="119">
        <v>674.6</v>
      </c>
      <c r="AE21" s="119">
        <v>667.6</v>
      </c>
      <c r="AF21" s="119">
        <v>660.6</v>
      </c>
      <c r="AG21" s="119">
        <v>654.20000000000005</v>
      </c>
      <c r="AH21" s="119">
        <v>648.6</v>
      </c>
      <c r="AI21" s="119">
        <v>644.29999999999995</v>
      </c>
      <c r="AJ21" s="119">
        <v>641</v>
      </c>
      <c r="AK21" s="119">
        <v>639</v>
      </c>
      <c r="AL21" s="119">
        <v>638</v>
      </c>
    </row>
    <row r="22" spans="1:38">
      <c r="A22">
        <v>4</v>
      </c>
      <c r="B22" s="119">
        <f t="shared" ca="1" si="1"/>
        <v>646.34999999999991</v>
      </c>
      <c r="C22" s="119">
        <v>590.79999999999995</v>
      </c>
      <c r="D22" s="119">
        <v>591.29999999999995</v>
      </c>
      <c r="E22" s="119">
        <v>592.29999999999995</v>
      </c>
      <c r="F22" s="119">
        <v>594.1</v>
      </c>
      <c r="G22" s="119">
        <v>596.70000000000005</v>
      </c>
      <c r="H22" s="119">
        <v>600.5</v>
      </c>
      <c r="I22" s="119">
        <v>605.1</v>
      </c>
      <c r="J22" s="119">
        <v>610.6</v>
      </c>
      <c r="K22" s="119">
        <v>616.5</v>
      </c>
      <c r="L22" s="119">
        <v>622.29999999999995</v>
      </c>
      <c r="M22" s="119">
        <v>627.5</v>
      </c>
      <c r="N22" s="119">
        <v>631.9</v>
      </c>
      <c r="O22" s="119">
        <v>635.20000000000005</v>
      </c>
      <c r="P22" s="119">
        <v>637.4</v>
      </c>
      <c r="Q22" s="119">
        <v>638.70000000000005</v>
      </c>
      <c r="R22" s="119">
        <v>639.6</v>
      </c>
      <c r="S22" s="119">
        <v>640.5</v>
      </c>
      <c r="T22" s="119">
        <v>641.70000000000005</v>
      </c>
      <c r="U22" s="119">
        <v>643.4</v>
      </c>
      <c r="V22" s="119">
        <v>645.5</v>
      </c>
      <c r="W22" s="119">
        <v>647.70000000000005</v>
      </c>
      <c r="X22" s="119">
        <v>649.6</v>
      </c>
      <c r="Y22" s="119">
        <v>650.70000000000005</v>
      </c>
      <c r="Z22" s="119">
        <v>650.29999999999995</v>
      </c>
      <c r="AA22" s="119">
        <v>648.29999999999995</v>
      </c>
      <c r="AB22" s="119">
        <v>644.4</v>
      </c>
      <c r="AC22" s="119">
        <v>639</v>
      </c>
      <c r="AD22" s="119">
        <v>632.4</v>
      </c>
      <c r="AE22" s="119">
        <v>625.29999999999995</v>
      </c>
      <c r="AF22" s="119">
        <v>618.20000000000005</v>
      </c>
      <c r="AG22" s="119">
        <v>611.6</v>
      </c>
      <c r="AH22" s="119">
        <v>606</v>
      </c>
      <c r="AI22" s="119">
        <v>601.5</v>
      </c>
      <c r="AJ22" s="119">
        <v>598.20000000000005</v>
      </c>
      <c r="AK22" s="119">
        <v>596.1</v>
      </c>
      <c r="AL22" s="119">
        <v>595</v>
      </c>
    </row>
    <row r="23" spans="1:38">
      <c r="A23">
        <v>4.5</v>
      </c>
      <c r="B23" s="119">
        <f t="shared" ca="1" si="1"/>
        <v>606.70000000000005</v>
      </c>
      <c r="C23" s="119">
        <v>549.70000000000005</v>
      </c>
      <c r="D23" s="119">
        <v>550.29999999999995</v>
      </c>
      <c r="E23" s="119">
        <v>551.5</v>
      </c>
      <c r="F23" s="119">
        <v>553.4</v>
      </c>
      <c r="G23" s="119">
        <v>556.4</v>
      </c>
      <c r="H23" s="119">
        <v>560.4</v>
      </c>
      <c r="I23" s="119">
        <v>565.29999999999995</v>
      </c>
      <c r="J23" s="119">
        <v>571</v>
      </c>
      <c r="K23" s="119">
        <v>577.1</v>
      </c>
      <c r="L23" s="119">
        <v>583.20000000000005</v>
      </c>
      <c r="M23" s="119">
        <v>588.6</v>
      </c>
      <c r="N23" s="119">
        <v>593.20000000000005</v>
      </c>
      <c r="O23" s="119">
        <v>596.6</v>
      </c>
      <c r="P23" s="119">
        <v>599</v>
      </c>
      <c r="Q23" s="119">
        <v>600.4</v>
      </c>
      <c r="R23" s="119">
        <v>601.4</v>
      </c>
      <c r="S23" s="119">
        <v>602.29999999999995</v>
      </c>
      <c r="T23" s="119">
        <v>603.5</v>
      </c>
      <c r="U23" s="119">
        <v>605.1</v>
      </c>
      <c r="V23" s="119">
        <v>607.1</v>
      </c>
      <c r="W23" s="119">
        <v>609.1</v>
      </c>
      <c r="X23" s="119">
        <v>610.79999999999995</v>
      </c>
      <c r="Y23" s="119">
        <v>611.6</v>
      </c>
      <c r="Z23" s="119">
        <v>611</v>
      </c>
      <c r="AA23" s="119">
        <v>608.70000000000005</v>
      </c>
      <c r="AB23" s="119">
        <v>604.70000000000005</v>
      </c>
      <c r="AC23" s="119">
        <v>599.1</v>
      </c>
      <c r="AD23" s="119">
        <v>592.4</v>
      </c>
      <c r="AE23" s="119">
        <v>585.1</v>
      </c>
      <c r="AF23" s="119">
        <v>577.9</v>
      </c>
      <c r="AG23" s="119">
        <v>571.29999999999995</v>
      </c>
      <c r="AH23" s="119">
        <v>565.6</v>
      </c>
      <c r="AI23" s="119">
        <v>561.1</v>
      </c>
      <c r="AJ23" s="119">
        <v>557.79999999999995</v>
      </c>
      <c r="AK23" s="119">
        <v>555.70000000000005</v>
      </c>
      <c r="AL23" s="119">
        <v>554.6</v>
      </c>
    </row>
    <row r="24" spans="1:38">
      <c r="A24">
        <v>5</v>
      </c>
      <c r="B24" s="119">
        <f t="shared" ca="1" si="1"/>
        <v>569</v>
      </c>
      <c r="C24" s="119">
        <v>511.1</v>
      </c>
      <c r="D24" s="119">
        <v>511.7</v>
      </c>
      <c r="E24" s="119">
        <v>513</v>
      </c>
      <c r="F24" s="119">
        <v>515.1</v>
      </c>
      <c r="G24" s="119">
        <v>518.20000000000005</v>
      </c>
      <c r="H24" s="119">
        <v>522.4</v>
      </c>
      <c r="I24" s="119">
        <v>527.6</v>
      </c>
      <c r="J24" s="119">
        <v>533.5</v>
      </c>
      <c r="K24" s="119">
        <v>539.79999999999995</v>
      </c>
      <c r="L24" s="119">
        <v>546</v>
      </c>
      <c r="M24" s="119">
        <v>551.70000000000005</v>
      </c>
      <c r="N24" s="119">
        <v>556.4</v>
      </c>
      <c r="O24" s="119">
        <v>560</v>
      </c>
      <c r="P24" s="119">
        <v>562.5</v>
      </c>
      <c r="Q24" s="119">
        <v>564.1</v>
      </c>
      <c r="R24" s="119">
        <v>565.20000000000005</v>
      </c>
      <c r="S24" s="119">
        <v>566.1</v>
      </c>
      <c r="T24" s="119">
        <v>567.29999999999995</v>
      </c>
      <c r="U24" s="119">
        <v>568.79999999999995</v>
      </c>
      <c r="V24" s="119">
        <v>570.70000000000005</v>
      </c>
      <c r="W24" s="119">
        <v>572.5</v>
      </c>
      <c r="X24" s="119">
        <v>574</v>
      </c>
      <c r="Y24" s="119">
        <v>574.5</v>
      </c>
      <c r="Z24" s="119">
        <v>573.70000000000005</v>
      </c>
      <c r="AA24" s="119">
        <v>571.1</v>
      </c>
      <c r="AB24" s="119">
        <v>566.9</v>
      </c>
      <c r="AC24" s="119">
        <v>561.1</v>
      </c>
      <c r="AD24" s="119">
        <v>554.29999999999995</v>
      </c>
      <c r="AE24" s="119">
        <v>547</v>
      </c>
      <c r="AF24" s="119">
        <v>539.79999999999995</v>
      </c>
      <c r="AG24" s="119">
        <v>533.20000000000005</v>
      </c>
      <c r="AH24" s="119">
        <v>527.6</v>
      </c>
      <c r="AI24" s="119">
        <v>523.1</v>
      </c>
      <c r="AJ24" s="119">
        <v>519.79999999999995</v>
      </c>
      <c r="AK24" s="119">
        <v>517.6</v>
      </c>
      <c r="AL24" s="119">
        <v>516.6</v>
      </c>
    </row>
    <row r="25" spans="1:38">
      <c r="A25">
        <v>5.5</v>
      </c>
      <c r="B25" s="119">
        <f t="shared" ca="1" si="1"/>
        <v>533.20000000000005</v>
      </c>
      <c r="C25" s="119">
        <v>474.7</v>
      </c>
      <c r="D25" s="119">
        <v>475.4</v>
      </c>
      <c r="E25" s="119">
        <v>476.8</v>
      </c>
      <c r="F25" s="119">
        <v>479</v>
      </c>
      <c r="G25" s="119">
        <v>482.3</v>
      </c>
      <c r="H25" s="119">
        <v>486.6</v>
      </c>
      <c r="I25" s="119">
        <v>491.9</v>
      </c>
      <c r="J25" s="119">
        <v>497.9</v>
      </c>
      <c r="K25" s="119">
        <v>504.4</v>
      </c>
      <c r="L25" s="119">
        <v>510.7</v>
      </c>
      <c r="M25" s="119">
        <v>516.6</v>
      </c>
      <c r="N25" s="119">
        <v>521.5</v>
      </c>
      <c r="O25" s="119">
        <v>525.29999999999995</v>
      </c>
      <c r="P25" s="119">
        <v>527.9</v>
      </c>
      <c r="Q25" s="119">
        <v>529.6</v>
      </c>
      <c r="R25" s="119">
        <v>530.79999999999995</v>
      </c>
      <c r="S25" s="119">
        <v>531.79999999999995</v>
      </c>
      <c r="T25" s="119">
        <v>533</v>
      </c>
      <c r="U25" s="119">
        <v>534.4</v>
      </c>
      <c r="V25" s="119">
        <v>536.1</v>
      </c>
      <c r="W25" s="119">
        <v>537.79999999999995</v>
      </c>
      <c r="X25" s="119">
        <v>539</v>
      </c>
      <c r="Y25" s="119">
        <v>539.29999999999995</v>
      </c>
      <c r="Z25" s="119">
        <v>538.20000000000005</v>
      </c>
      <c r="AA25" s="119">
        <v>535.4</v>
      </c>
      <c r="AB25" s="119">
        <v>531</v>
      </c>
      <c r="AC25" s="119">
        <v>525.1</v>
      </c>
      <c r="AD25" s="119">
        <v>518.20000000000005</v>
      </c>
      <c r="AE25" s="119">
        <v>510.9</v>
      </c>
      <c r="AF25" s="119">
        <v>503.7</v>
      </c>
      <c r="AG25" s="119">
        <v>497.2</v>
      </c>
      <c r="AH25" s="119">
        <v>491.6</v>
      </c>
      <c r="AI25" s="119">
        <v>487.2</v>
      </c>
      <c r="AJ25" s="119">
        <v>484</v>
      </c>
      <c r="AK25" s="119">
        <v>481.9</v>
      </c>
      <c r="AL25" s="119">
        <v>480.9</v>
      </c>
    </row>
    <row r="26" spans="1:38">
      <c r="A26">
        <v>6</v>
      </c>
      <c r="B26" s="119">
        <f t="shared" ca="1" si="1"/>
        <v>499.2</v>
      </c>
      <c r="C26" s="119">
        <v>440.6</v>
      </c>
      <c r="D26" s="119">
        <v>441.3</v>
      </c>
      <c r="E26" s="119">
        <v>442.7</v>
      </c>
      <c r="F26" s="119">
        <v>445</v>
      </c>
      <c r="G26" s="119">
        <v>448.4</v>
      </c>
      <c r="H26" s="119">
        <v>452.7</v>
      </c>
      <c r="I26" s="119">
        <v>458.1</v>
      </c>
      <c r="J26" s="119">
        <v>464.3</v>
      </c>
      <c r="K26" s="119">
        <v>470.8</v>
      </c>
      <c r="L26" s="119">
        <v>477.3</v>
      </c>
      <c r="M26" s="119">
        <v>483.3</v>
      </c>
      <c r="N26" s="119">
        <v>488.3</v>
      </c>
      <c r="O26" s="119">
        <v>492.3</v>
      </c>
      <c r="P26" s="119">
        <v>495.1</v>
      </c>
      <c r="Q26" s="119">
        <v>496.9</v>
      </c>
      <c r="R26" s="119">
        <v>498.2</v>
      </c>
      <c r="S26" s="119">
        <v>499.3</v>
      </c>
      <c r="T26" s="119">
        <v>500.4</v>
      </c>
      <c r="U26" s="119">
        <v>501.8</v>
      </c>
      <c r="V26" s="119">
        <v>503.4</v>
      </c>
      <c r="W26" s="119">
        <v>504.9</v>
      </c>
      <c r="X26" s="119">
        <v>505.9</v>
      </c>
      <c r="Y26" s="119">
        <v>505.9</v>
      </c>
      <c r="Z26" s="119">
        <v>504.5</v>
      </c>
      <c r="AA26" s="119">
        <v>501.5</v>
      </c>
      <c r="AB26" s="119">
        <v>496.9</v>
      </c>
      <c r="AC26" s="119">
        <v>490.9</v>
      </c>
      <c r="AD26" s="119">
        <v>484</v>
      </c>
      <c r="AE26" s="119">
        <v>476.7</v>
      </c>
      <c r="AF26" s="119">
        <v>469.6</v>
      </c>
      <c r="AG26" s="119">
        <v>463.2</v>
      </c>
      <c r="AH26" s="119">
        <v>457.7</v>
      </c>
      <c r="AI26" s="119">
        <v>453.5</v>
      </c>
      <c r="AJ26" s="119">
        <v>450.3</v>
      </c>
      <c r="AK26" s="119">
        <v>448.4</v>
      </c>
      <c r="AL26" s="119">
        <v>447.4</v>
      </c>
    </row>
    <row r="27" spans="1:38">
      <c r="A27">
        <v>6.5</v>
      </c>
      <c r="B27" s="119">
        <f t="shared" ca="1" si="1"/>
        <v>467</v>
      </c>
      <c r="C27" s="119">
        <v>408.6</v>
      </c>
      <c r="D27" s="119">
        <v>409.3</v>
      </c>
      <c r="E27" s="119">
        <v>410.8</v>
      </c>
      <c r="F27" s="119">
        <v>413.1</v>
      </c>
      <c r="G27" s="119">
        <v>416.4</v>
      </c>
      <c r="H27" s="119">
        <v>420.9</v>
      </c>
      <c r="I27" s="119">
        <v>426.3</v>
      </c>
      <c r="J27" s="119">
        <v>432.5</v>
      </c>
      <c r="K27" s="119">
        <v>439.1</v>
      </c>
      <c r="L27" s="119">
        <v>445.7</v>
      </c>
      <c r="M27" s="119">
        <v>451.7</v>
      </c>
      <c r="N27" s="119">
        <v>456.9</v>
      </c>
      <c r="O27" s="119">
        <v>461</v>
      </c>
      <c r="P27" s="119">
        <v>463.9</v>
      </c>
      <c r="Q27" s="119">
        <v>465.9</v>
      </c>
      <c r="R27" s="119">
        <v>467.3</v>
      </c>
      <c r="S27" s="119">
        <v>468.4</v>
      </c>
      <c r="T27" s="119">
        <v>469.6</v>
      </c>
      <c r="U27" s="119">
        <v>470.9</v>
      </c>
      <c r="V27" s="119">
        <v>472.3</v>
      </c>
      <c r="W27" s="119">
        <v>473.6</v>
      </c>
      <c r="X27" s="119">
        <v>474.4</v>
      </c>
      <c r="Y27" s="119">
        <v>474.2</v>
      </c>
      <c r="Z27" s="119">
        <v>472.6</v>
      </c>
      <c r="AA27" s="119">
        <v>469.4</v>
      </c>
      <c r="AB27" s="119">
        <v>464.6</v>
      </c>
      <c r="AC27" s="119">
        <v>458.5</v>
      </c>
      <c r="AD27" s="119">
        <v>451.6</v>
      </c>
      <c r="AE27" s="119">
        <v>444.4</v>
      </c>
      <c r="AF27" s="119">
        <v>437.4</v>
      </c>
      <c r="AG27" s="119">
        <v>431.1</v>
      </c>
      <c r="AH27" s="119">
        <v>425.8</v>
      </c>
      <c r="AI27" s="119">
        <v>421.7</v>
      </c>
      <c r="AJ27" s="119">
        <v>418.8</v>
      </c>
      <c r="AK27" s="119">
        <v>416.9</v>
      </c>
      <c r="AL27" s="119">
        <v>415.9</v>
      </c>
    </row>
    <row r="28" spans="1:38">
      <c r="A28">
        <v>7</v>
      </c>
      <c r="B28" s="119">
        <f t="shared" ca="1" si="1"/>
        <v>436.45</v>
      </c>
      <c r="C28" s="119">
        <v>378.7</v>
      </c>
      <c r="D28" s="119">
        <v>379.3</v>
      </c>
      <c r="E28" s="119">
        <v>380.8</v>
      </c>
      <c r="F28" s="119">
        <v>383.1</v>
      </c>
      <c r="G28" s="119">
        <v>386.5</v>
      </c>
      <c r="H28" s="119">
        <v>390.9</v>
      </c>
      <c r="I28" s="119">
        <v>396.3</v>
      </c>
      <c r="J28" s="119">
        <v>402.5</v>
      </c>
      <c r="K28" s="119">
        <v>409.1</v>
      </c>
      <c r="L28" s="119">
        <v>415.7</v>
      </c>
      <c r="M28" s="119">
        <v>421.8</v>
      </c>
      <c r="N28" s="119">
        <v>427.1</v>
      </c>
      <c r="O28" s="119">
        <v>431.3</v>
      </c>
      <c r="P28" s="119">
        <v>434.4</v>
      </c>
      <c r="Q28" s="119">
        <v>436.5</v>
      </c>
      <c r="R28" s="119">
        <v>438</v>
      </c>
      <c r="S28" s="119">
        <v>439.2</v>
      </c>
      <c r="T28" s="119">
        <v>440.3</v>
      </c>
      <c r="U28" s="119">
        <v>441.5</v>
      </c>
      <c r="V28" s="119">
        <v>442.9</v>
      </c>
      <c r="W28" s="119">
        <v>444</v>
      </c>
      <c r="X28" s="119">
        <v>444.5</v>
      </c>
      <c r="Y28" s="119">
        <v>444.1</v>
      </c>
      <c r="Z28" s="119">
        <v>442.2</v>
      </c>
      <c r="AA28" s="119">
        <v>438.9</v>
      </c>
      <c r="AB28" s="119">
        <v>434</v>
      </c>
      <c r="AC28" s="119">
        <v>427.8</v>
      </c>
      <c r="AD28" s="119">
        <v>420.9</v>
      </c>
      <c r="AE28" s="119">
        <v>413.8</v>
      </c>
      <c r="AF28" s="119">
        <v>407</v>
      </c>
      <c r="AG28" s="119">
        <v>400.9</v>
      </c>
      <c r="AH28" s="119">
        <v>395.9</v>
      </c>
      <c r="AI28" s="119">
        <v>391.9</v>
      </c>
      <c r="AJ28" s="119">
        <v>389.1</v>
      </c>
      <c r="AK28" s="119">
        <v>387.3</v>
      </c>
      <c r="AL28" s="119">
        <v>386.5</v>
      </c>
    </row>
    <row r="29" spans="1:38">
      <c r="A29">
        <v>7.5</v>
      </c>
      <c r="B29" s="119">
        <f t="shared" ca="1" si="1"/>
        <v>407.45</v>
      </c>
      <c r="C29" s="119">
        <v>350.6</v>
      </c>
      <c r="D29" s="119">
        <v>351.3</v>
      </c>
      <c r="E29" s="119">
        <v>352.7</v>
      </c>
      <c r="F29" s="119">
        <v>355</v>
      </c>
      <c r="G29" s="119">
        <v>358.3</v>
      </c>
      <c r="H29" s="119">
        <v>362.7</v>
      </c>
      <c r="I29" s="119">
        <v>368</v>
      </c>
      <c r="J29" s="119">
        <v>374.2</v>
      </c>
      <c r="K29" s="119">
        <v>380.8</v>
      </c>
      <c r="L29" s="119">
        <v>387.4</v>
      </c>
      <c r="M29" s="119">
        <v>393.6</v>
      </c>
      <c r="N29" s="119">
        <v>398.9</v>
      </c>
      <c r="O29" s="119">
        <v>403.2</v>
      </c>
      <c r="P29" s="119">
        <v>406.4</v>
      </c>
      <c r="Q29" s="119">
        <v>408.6</v>
      </c>
      <c r="R29" s="119">
        <v>410.2</v>
      </c>
      <c r="S29" s="119">
        <v>411.4</v>
      </c>
      <c r="T29" s="119">
        <v>412.5</v>
      </c>
      <c r="U29" s="119">
        <v>413.7</v>
      </c>
      <c r="V29" s="119">
        <v>414.9</v>
      </c>
      <c r="W29" s="119">
        <v>415.9</v>
      </c>
      <c r="X29" s="119">
        <v>416.2</v>
      </c>
      <c r="Y29" s="119">
        <v>415.5</v>
      </c>
      <c r="Z29" s="119">
        <v>413.5</v>
      </c>
      <c r="AA29" s="119">
        <v>409.9</v>
      </c>
      <c r="AB29" s="119">
        <v>405</v>
      </c>
      <c r="AC29" s="119">
        <v>398.8</v>
      </c>
      <c r="AD29" s="119">
        <v>392</v>
      </c>
      <c r="AE29" s="119">
        <v>385</v>
      </c>
      <c r="AF29" s="119">
        <v>378.4</v>
      </c>
      <c r="AG29" s="119">
        <v>372.5</v>
      </c>
      <c r="AH29" s="119">
        <v>367.7</v>
      </c>
      <c r="AI29" s="119">
        <v>364</v>
      </c>
      <c r="AJ29" s="119">
        <v>361.3</v>
      </c>
      <c r="AK29" s="119">
        <v>359.7</v>
      </c>
      <c r="AL29" s="119">
        <v>358.9</v>
      </c>
    </row>
    <row r="30" spans="1:38">
      <c r="A30">
        <v>8</v>
      </c>
      <c r="B30" s="119">
        <f t="shared" ca="1" si="1"/>
        <v>380.05</v>
      </c>
      <c r="C30" s="119">
        <v>324.39999999999998</v>
      </c>
      <c r="D30" s="119">
        <v>325.10000000000002</v>
      </c>
      <c r="E30" s="119">
        <v>326.5</v>
      </c>
      <c r="F30" s="119">
        <v>328.8</v>
      </c>
      <c r="G30" s="119">
        <v>332</v>
      </c>
      <c r="H30" s="119">
        <v>336.3</v>
      </c>
      <c r="I30" s="119">
        <v>341.5</v>
      </c>
      <c r="J30" s="119">
        <v>347.6</v>
      </c>
      <c r="K30" s="119">
        <v>354.1</v>
      </c>
      <c r="L30" s="119">
        <v>360.7</v>
      </c>
      <c r="M30" s="119">
        <v>366.8</v>
      </c>
      <c r="N30" s="119">
        <v>372.2</v>
      </c>
      <c r="O30" s="119">
        <v>376.6</v>
      </c>
      <c r="P30" s="119">
        <v>379.9</v>
      </c>
      <c r="Q30" s="119">
        <v>382.2</v>
      </c>
      <c r="R30" s="119">
        <v>383.8</v>
      </c>
      <c r="S30" s="119">
        <v>385.1</v>
      </c>
      <c r="T30" s="119">
        <v>386.2</v>
      </c>
      <c r="U30" s="119">
        <v>387.3</v>
      </c>
      <c r="V30" s="119">
        <v>388.4</v>
      </c>
      <c r="W30" s="119">
        <v>389.2</v>
      </c>
      <c r="X30" s="119">
        <v>389.3</v>
      </c>
      <c r="Y30" s="119">
        <v>388.4</v>
      </c>
      <c r="Z30" s="119">
        <v>386.2</v>
      </c>
      <c r="AA30" s="119">
        <v>382.6</v>
      </c>
      <c r="AB30" s="119">
        <v>377.5</v>
      </c>
      <c r="AC30" s="119">
        <v>371.4</v>
      </c>
      <c r="AD30" s="119">
        <v>364.7</v>
      </c>
      <c r="AE30" s="119">
        <v>357.9</v>
      </c>
      <c r="AF30" s="119">
        <v>351.5</v>
      </c>
      <c r="AG30" s="119">
        <v>345.9</v>
      </c>
      <c r="AH30" s="119">
        <v>341.3</v>
      </c>
      <c r="AI30" s="119">
        <v>337.8</v>
      </c>
      <c r="AJ30" s="119">
        <v>335.3</v>
      </c>
      <c r="AK30" s="119">
        <v>333.8</v>
      </c>
      <c r="AL30" s="119">
        <v>333.1</v>
      </c>
    </row>
    <row r="31" spans="1:38">
      <c r="A31">
        <v>8.5</v>
      </c>
      <c r="B31" s="119">
        <f t="shared" ca="1" si="1"/>
        <v>354.15</v>
      </c>
      <c r="C31" s="119">
        <v>300</v>
      </c>
      <c r="D31" s="119">
        <v>300.7</v>
      </c>
      <c r="E31" s="119">
        <v>302</v>
      </c>
      <c r="F31" s="119">
        <v>304.2</v>
      </c>
      <c r="G31" s="119">
        <v>307.39999999999998</v>
      </c>
      <c r="H31" s="119">
        <v>311.60000000000002</v>
      </c>
      <c r="I31" s="119">
        <v>316.7</v>
      </c>
      <c r="J31" s="119">
        <v>322.60000000000002</v>
      </c>
      <c r="K31" s="119">
        <v>329</v>
      </c>
      <c r="L31" s="119">
        <v>335.5</v>
      </c>
      <c r="M31" s="119">
        <v>341.6</v>
      </c>
      <c r="N31" s="119">
        <v>347</v>
      </c>
      <c r="O31" s="119">
        <v>351.4</v>
      </c>
      <c r="P31" s="119">
        <v>354.7</v>
      </c>
      <c r="Q31" s="119">
        <v>357.1</v>
      </c>
      <c r="R31" s="119">
        <v>358.8</v>
      </c>
      <c r="S31" s="119">
        <v>360.1</v>
      </c>
      <c r="T31" s="119">
        <v>361.2</v>
      </c>
      <c r="U31" s="119">
        <v>362.3</v>
      </c>
      <c r="V31" s="119">
        <v>363.3</v>
      </c>
      <c r="W31" s="119">
        <v>363.9</v>
      </c>
      <c r="X31" s="119">
        <v>363.8</v>
      </c>
      <c r="Y31" s="119">
        <v>362.8</v>
      </c>
      <c r="Z31" s="119">
        <v>360.4</v>
      </c>
      <c r="AA31" s="119">
        <v>356.7</v>
      </c>
      <c r="AB31" s="119">
        <v>351.6</v>
      </c>
      <c r="AC31" s="119">
        <v>345.6</v>
      </c>
      <c r="AD31" s="119">
        <v>339</v>
      </c>
      <c r="AE31" s="119">
        <v>332.4</v>
      </c>
      <c r="AF31" s="119">
        <v>326.3</v>
      </c>
      <c r="AG31" s="119">
        <v>320.89999999999998</v>
      </c>
      <c r="AH31" s="119">
        <v>316.60000000000002</v>
      </c>
      <c r="AI31" s="119">
        <v>313.3</v>
      </c>
      <c r="AJ31" s="119">
        <v>311.10000000000002</v>
      </c>
      <c r="AK31" s="119">
        <v>309.60000000000002</v>
      </c>
      <c r="AL31" s="119">
        <v>309</v>
      </c>
    </row>
    <row r="32" spans="1:38">
      <c r="A32">
        <v>9</v>
      </c>
      <c r="B32" s="119">
        <f t="shared" ca="1" si="1"/>
        <v>329.7</v>
      </c>
      <c r="C32" s="119">
        <v>277.3</v>
      </c>
      <c r="D32" s="119">
        <v>277.89999999999998</v>
      </c>
      <c r="E32" s="119">
        <v>279.2</v>
      </c>
      <c r="F32" s="119">
        <v>281.39999999999998</v>
      </c>
      <c r="G32" s="119">
        <v>284.39999999999998</v>
      </c>
      <c r="H32" s="119">
        <v>288.5</v>
      </c>
      <c r="I32" s="119">
        <v>293.5</v>
      </c>
      <c r="J32" s="119">
        <v>299.2</v>
      </c>
      <c r="K32" s="119">
        <v>305.5</v>
      </c>
      <c r="L32" s="119">
        <v>311.8</v>
      </c>
      <c r="M32" s="119">
        <v>317.8</v>
      </c>
      <c r="N32" s="119">
        <v>323.2</v>
      </c>
      <c r="O32" s="119">
        <v>327.5</v>
      </c>
      <c r="P32" s="119">
        <v>330.9</v>
      </c>
      <c r="Q32" s="119">
        <v>333.3</v>
      </c>
      <c r="R32" s="119">
        <v>335.1</v>
      </c>
      <c r="S32" s="119">
        <v>336.4</v>
      </c>
      <c r="T32" s="119">
        <v>337.5</v>
      </c>
      <c r="U32" s="119">
        <v>338.5</v>
      </c>
      <c r="V32" s="119">
        <v>339.4</v>
      </c>
      <c r="W32" s="119">
        <v>339.9</v>
      </c>
      <c r="X32" s="119">
        <v>339.7</v>
      </c>
      <c r="Y32" s="119">
        <v>338.5</v>
      </c>
      <c r="Z32" s="119">
        <v>336</v>
      </c>
      <c r="AA32" s="119">
        <v>332.2</v>
      </c>
      <c r="AB32" s="119">
        <v>327.2</v>
      </c>
      <c r="AC32" s="119">
        <v>321.3</v>
      </c>
      <c r="AD32" s="119">
        <v>314.89999999999998</v>
      </c>
      <c r="AE32" s="119">
        <v>308.5</v>
      </c>
      <c r="AF32" s="119">
        <v>302.7</v>
      </c>
      <c r="AG32" s="119">
        <v>297.60000000000002</v>
      </c>
      <c r="AH32" s="119">
        <v>293.5</v>
      </c>
      <c r="AI32" s="119">
        <v>290.5</v>
      </c>
      <c r="AJ32" s="119">
        <v>288.39999999999998</v>
      </c>
      <c r="AK32" s="119">
        <v>287.10000000000002</v>
      </c>
      <c r="AL32" s="119">
        <v>286.5</v>
      </c>
    </row>
    <row r="33" spans="1:38">
      <c r="A33">
        <v>9.5</v>
      </c>
      <c r="B33" s="119">
        <f t="shared" ca="1" si="1"/>
        <v>306.64999999999998</v>
      </c>
      <c r="C33" s="119">
        <v>256.10000000000002</v>
      </c>
      <c r="D33" s="119">
        <v>256.7</v>
      </c>
      <c r="E33" s="119">
        <v>258</v>
      </c>
      <c r="F33" s="119">
        <v>260.10000000000002</v>
      </c>
      <c r="G33" s="119">
        <v>263</v>
      </c>
      <c r="H33" s="119">
        <v>266.89999999999998</v>
      </c>
      <c r="I33" s="119">
        <v>271.8</v>
      </c>
      <c r="J33" s="119">
        <v>277.3</v>
      </c>
      <c r="K33" s="119">
        <v>283.39999999999998</v>
      </c>
      <c r="L33" s="119">
        <v>289.60000000000002</v>
      </c>
      <c r="M33" s="119">
        <v>295.39999999999998</v>
      </c>
      <c r="N33" s="119">
        <v>300.7</v>
      </c>
      <c r="O33" s="119">
        <v>305</v>
      </c>
      <c r="P33" s="119">
        <v>308.39999999999998</v>
      </c>
      <c r="Q33" s="119">
        <v>310.8</v>
      </c>
      <c r="R33" s="119">
        <v>312.60000000000002</v>
      </c>
      <c r="S33" s="119">
        <v>313.89999999999998</v>
      </c>
      <c r="T33" s="119">
        <v>315</v>
      </c>
      <c r="U33" s="119">
        <v>315.89999999999998</v>
      </c>
      <c r="V33" s="119">
        <v>316.7</v>
      </c>
      <c r="W33" s="119">
        <v>317.10000000000002</v>
      </c>
      <c r="X33" s="119">
        <v>316.8</v>
      </c>
      <c r="Y33" s="119">
        <v>315.39999999999998</v>
      </c>
      <c r="Z33" s="119">
        <v>312.89999999999998</v>
      </c>
      <c r="AA33" s="119">
        <v>309.10000000000002</v>
      </c>
      <c r="AB33" s="119">
        <v>304.2</v>
      </c>
      <c r="AC33" s="119">
        <v>298.39999999999998</v>
      </c>
      <c r="AD33" s="119">
        <v>292.2</v>
      </c>
      <c r="AE33" s="119">
        <v>286.2</v>
      </c>
      <c r="AF33" s="119">
        <v>280.60000000000002</v>
      </c>
      <c r="AG33" s="119">
        <v>275.8</v>
      </c>
      <c r="AH33" s="119">
        <v>272</v>
      </c>
      <c r="AI33" s="119">
        <v>269.10000000000002</v>
      </c>
      <c r="AJ33" s="119">
        <v>267.2</v>
      </c>
      <c r="AK33" s="119">
        <v>266.10000000000002</v>
      </c>
      <c r="AL33" s="119">
        <v>265.5</v>
      </c>
    </row>
    <row r="34" spans="1:38">
      <c r="A34">
        <v>10</v>
      </c>
      <c r="B34" s="119">
        <f t="shared" ca="1" si="1"/>
        <v>284.95</v>
      </c>
      <c r="C34" s="119">
        <v>236.5</v>
      </c>
      <c r="D34" s="119">
        <v>237.1</v>
      </c>
      <c r="E34" s="119">
        <v>238.3</v>
      </c>
      <c r="F34" s="119">
        <v>240.3</v>
      </c>
      <c r="G34" s="119">
        <v>243.1</v>
      </c>
      <c r="H34" s="119">
        <v>246.9</v>
      </c>
      <c r="I34" s="119">
        <v>251.5</v>
      </c>
      <c r="J34" s="119">
        <v>256.89999999999998</v>
      </c>
      <c r="K34" s="119">
        <v>262.7</v>
      </c>
      <c r="L34" s="119">
        <v>268.7</v>
      </c>
      <c r="M34" s="119">
        <v>274.39999999999998</v>
      </c>
      <c r="N34" s="119">
        <v>279.5</v>
      </c>
      <c r="O34" s="119">
        <v>283.7</v>
      </c>
      <c r="P34" s="119">
        <v>287</v>
      </c>
      <c r="Q34" s="119">
        <v>289.5</v>
      </c>
      <c r="R34" s="119">
        <v>291.2</v>
      </c>
      <c r="S34" s="119">
        <v>292.5</v>
      </c>
      <c r="T34" s="119">
        <v>293.60000000000002</v>
      </c>
      <c r="U34" s="119">
        <v>294.5</v>
      </c>
      <c r="V34" s="119">
        <v>295.2</v>
      </c>
      <c r="W34" s="119">
        <v>295.39999999999998</v>
      </c>
      <c r="X34" s="119">
        <v>295</v>
      </c>
      <c r="Y34" s="119">
        <v>293.60000000000002</v>
      </c>
      <c r="Z34" s="119">
        <v>291.10000000000002</v>
      </c>
      <c r="AA34" s="119">
        <v>287.39999999999998</v>
      </c>
      <c r="AB34" s="119">
        <v>282.5</v>
      </c>
      <c r="AC34" s="119">
        <v>277</v>
      </c>
      <c r="AD34" s="119">
        <v>271</v>
      </c>
      <c r="AE34" s="119">
        <v>265.2</v>
      </c>
      <c r="AF34" s="119">
        <v>260</v>
      </c>
      <c r="AG34" s="119">
        <v>255.5</v>
      </c>
      <c r="AH34" s="119">
        <v>251.9</v>
      </c>
      <c r="AI34" s="119">
        <v>249.3</v>
      </c>
      <c r="AJ34" s="119">
        <v>247.5</v>
      </c>
      <c r="AK34" s="119">
        <v>246.5</v>
      </c>
      <c r="AL34" s="119">
        <v>246</v>
      </c>
    </row>
    <row r="35" spans="1:38">
      <c r="A35">
        <v>10.5</v>
      </c>
      <c r="B35" s="119">
        <f t="shared" ca="1" si="1"/>
        <v>264.5</v>
      </c>
      <c r="C35" s="119">
        <v>218.3</v>
      </c>
      <c r="D35" s="119">
        <v>218.9</v>
      </c>
      <c r="E35" s="119">
        <v>220.1</v>
      </c>
      <c r="F35" s="119">
        <v>222</v>
      </c>
      <c r="G35" s="119">
        <v>224.7</v>
      </c>
      <c r="H35" s="119">
        <v>228.3</v>
      </c>
      <c r="I35" s="119">
        <v>232.7</v>
      </c>
      <c r="J35" s="119">
        <v>237.9</v>
      </c>
      <c r="K35" s="119">
        <v>243.4</v>
      </c>
      <c r="L35" s="119">
        <v>249.2</v>
      </c>
      <c r="M35" s="119">
        <v>254.6</v>
      </c>
      <c r="N35" s="119">
        <v>259.5</v>
      </c>
      <c r="O35" s="119">
        <v>263.60000000000002</v>
      </c>
      <c r="P35" s="119">
        <v>266.8</v>
      </c>
      <c r="Q35" s="119">
        <v>269.2</v>
      </c>
      <c r="R35" s="119">
        <v>271</v>
      </c>
      <c r="S35" s="119">
        <v>272.3</v>
      </c>
      <c r="T35" s="119">
        <v>273.3</v>
      </c>
      <c r="U35" s="119">
        <v>274.10000000000002</v>
      </c>
      <c r="V35" s="119">
        <v>274.7</v>
      </c>
      <c r="W35" s="119">
        <v>274.89999999999998</v>
      </c>
      <c r="X35" s="119">
        <v>274.39999999999998</v>
      </c>
      <c r="Y35" s="119">
        <v>273</v>
      </c>
      <c r="Z35" s="119">
        <v>270.5</v>
      </c>
      <c r="AA35" s="119">
        <v>266.8</v>
      </c>
      <c r="AB35" s="119">
        <v>262.2</v>
      </c>
      <c r="AC35" s="119">
        <v>256.89999999999998</v>
      </c>
      <c r="AD35" s="119">
        <v>251.2</v>
      </c>
      <c r="AE35" s="119">
        <v>245.7</v>
      </c>
      <c r="AF35" s="119">
        <v>240.8</v>
      </c>
      <c r="AG35" s="119">
        <v>236.6</v>
      </c>
      <c r="AH35" s="119">
        <v>233.3</v>
      </c>
      <c r="AI35" s="119">
        <v>230.8</v>
      </c>
      <c r="AJ35" s="119">
        <v>229.2</v>
      </c>
      <c r="AK35" s="119">
        <v>228.3</v>
      </c>
      <c r="AL35" s="119">
        <v>227.9</v>
      </c>
    </row>
    <row r="36" spans="1:38">
      <c r="A36">
        <v>11</v>
      </c>
      <c r="B36" s="119">
        <f t="shared" ca="1" si="1"/>
        <v>245.35</v>
      </c>
      <c r="C36" s="119">
        <v>201.5</v>
      </c>
      <c r="D36" s="119">
        <v>202</v>
      </c>
      <c r="E36" s="119">
        <v>203.2</v>
      </c>
      <c r="F36" s="119">
        <v>205</v>
      </c>
      <c r="G36" s="119">
        <v>207.6</v>
      </c>
      <c r="H36" s="119">
        <v>211</v>
      </c>
      <c r="I36" s="119">
        <v>215.3</v>
      </c>
      <c r="J36" s="119">
        <v>220.1</v>
      </c>
      <c r="K36" s="119">
        <v>225.5</v>
      </c>
      <c r="L36" s="119">
        <v>230.9</v>
      </c>
      <c r="M36" s="119">
        <v>236.1</v>
      </c>
      <c r="N36" s="119">
        <v>240.8</v>
      </c>
      <c r="O36" s="119">
        <v>244.7</v>
      </c>
      <c r="P36" s="119">
        <v>247.8</v>
      </c>
      <c r="Q36" s="119">
        <v>250.1</v>
      </c>
      <c r="R36" s="119">
        <v>251.8</v>
      </c>
      <c r="S36" s="119">
        <v>253</v>
      </c>
      <c r="T36" s="119">
        <v>254</v>
      </c>
      <c r="U36" s="119">
        <v>254.8</v>
      </c>
      <c r="V36" s="119">
        <v>255.3</v>
      </c>
      <c r="W36" s="119">
        <v>255.5</v>
      </c>
      <c r="X36" s="119">
        <v>254.9</v>
      </c>
      <c r="Y36" s="119">
        <v>253.5</v>
      </c>
      <c r="Z36" s="119">
        <v>251.1</v>
      </c>
      <c r="AA36" s="119">
        <v>247.6</v>
      </c>
      <c r="AB36" s="119">
        <v>243.1</v>
      </c>
      <c r="AC36" s="119">
        <v>238.1</v>
      </c>
      <c r="AD36" s="119">
        <v>232.7</v>
      </c>
      <c r="AE36" s="119">
        <v>227.6</v>
      </c>
      <c r="AF36" s="119">
        <v>222.9</v>
      </c>
      <c r="AG36" s="119">
        <v>219</v>
      </c>
      <c r="AH36" s="119">
        <v>215.9</v>
      </c>
      <c r="AI36" s="119">
        <v>213.7</v>
      </c>
      <c r="AJ36" s="119">
        <v>212.2</v>
      </c>
      <c r="AK36" s="119">
        <v>211.4</v>
      </c>
      <c r="AL36" s="119">
        <v>211</v>
      </c>
    </row>
    <row r="37" spans="1:38">
      <c r="A37">
        <v>11.5</v>
      </c>
      <c r="B37" s="119">
        <f t="shared" ca="1" si="1"/>
        <v>227.35000000000002</v>
      </c>
      <c r="C37" s="119">
        <v>185.9</v>
      </c>
      <c r="D37" s="119">
        <v>186.4</v>
      </c>
      <c r="E37" s="119">
        <v>187.5</v>
      </c>
      <c r="F37" s="119">
        <v>189.3</v>
      </c>
      <c r="G37" s="119">
        <v>191.8</v>
      </c>
      <c r="H37" s="119">
        <v>195.1</v>
      </c>
      <c r="I37" s="119">
        <v>199.1</v>
      </c>
      <c r="J37" s="119">
        <v>203.7</v>
      </c>
      <c r="K37" s="119">
        <v>208.7</v>
      </c>
      <c r="L37" s="119">
        <v>213.8</v>
      </c>
      <c r="M37" s="119">
        <v>218.7</v>
      </c>
      <c r="N37" s="119">
        <v>223.2</v>
      </c>
      <c r="O37" s="119">
        <v>226.9</v>
      </c>
      <c r="P37" s="119">
        <v>229.8</v>
      </c>
      <c r="Q37" s="119">
        <v>232</v>
      </c>
      <c r="R37" s="119">
        <v>233.6</v>
      </c>
      <c r="S37" s="119">
        <v>234.8</v>
      </c>
      <c r="T37" s="119">
        <v>235.7</v>
      </c>
      <c r="U37" s="119">
        <v>236.4</v>
      </c>
      <c r="V37" s="119">
        <v>236.9</v>
      </c>
      <c r="W37" s="119">
        <v>237</v>
      </c>
      <c r="X37" s="119">
        <v>236.5</v>
      </c>
      <c r="Y37" s="119">
        <v>235.1</v>
      </c>
      <c r="Z37" s="119">
        <v>232.8</v>
      </c>
      <c r="AA37" s="119">
        <v>229.4</v>
      </c>
      <c r="AB37" s="119">
        <v>225.3</v>
      </c>
      <c r="AC37" s="119">
        <v>220.5</v>
      </c>
      <c r="AD37" s="119">
        <v>215.5</v>
      </c>
      <c r="AE37" s="119">
        <v>210.7</v>
      </c>
      <c r="AF37" s="119">
        <v>206.4</v>
      </c>
      <c r="AG37" s="119">
        <v>202.7</v>
      </c>
      <c r="AH37" s="119">
        <v>199.9</v>
      </c>
      <c r="AI37" s="119">
        <v>197.8</v>
      </c>
      <c r="AJ37" s="119">
        <v>196.5</v>
      </c>
      <c r="AK37" s="119">
        <v>195.7</v>
      </c>
      <c r="AL37" s="119">
        <v>195.3</v>
      </c>
    </row>
    <row r="38" spans="1:38">
      <c r="A38">
        <v>12</v>
      </c>
      <c r="B38" s="119">
        <f t="shared" ca="1" si="1"/>
        <v>210.45</v>
      </c>
      <c r="C38" s="119">
        <v>171.5</v>
      </c>
      <c r="D38" s="119">
        <v>172</v>
      </c>
      <c r="E38" s="119">
        <v>173.1</v>
      </c>
      <c r="F38" s="119">
        <v>174.8</v>
      </c>
      <c r="G38" s="119">
        <v>177.2</v>
      </c>
      <c r="H38" s="119">
        <v>180.3</v>
      </c>
      <c r="I38" s="119">
        <v>184.1</v>
      </c>
      <c r="J38" s="119">
        <v>188.4</v>
      </c>
      <c r="K38" s="119">
        <v>193.1</v>
      </c>
      <c r="L38" s="119">
        <v>197.9</v>
      </c>
      <c r="M38" s="119">
        <v>202.5</v>
      </c>
      <c r="N38" s="119">
        <v>206.6</v>
      </c>
      <c r="O38" s="119">
        <v>210.1</v>
      </c>
      <c r="P38" s="119">
        <v>212.8</v>
      </c>
      <c r="Q38" s="119">
        <v>214.9</v>
      </c>
      <c r="R38" s="119">
        <v>216.4</v>
      </c>
      <c r="S38" s="119">
        <v>217.5</v>
      </c>
      <c r="T38" s="119">
        <v>218.4</v>
      </c>
      <c r="U38" s="119">
        <v>219.1</v>
      </c>
      <c r="V38" s="119">
        <v>219.5</v>
      </c>
      <c r="W38" s="119">
        <v>219.6</v>
      </c>
      <c r="X38" s="119">
        <v>219.1</v>
      </c>
      <c r="Y38" s="119">
        <v>217.8</v>
      </c>
      <c r="Z38" s="119">
        <v>215.6</v>
      </c>
      <c r="AA38" s="119">
        <v>212.4</v>
      </c>
      <c r="AB38" s="119">
        <v>208.5</v>
      </c>
      <c r="AC38" s="119">
        <v>204.1</v>
      </c>
      <c r="AD38" s="119">
        <v>199.5</v>
      </c>
      <c r="AE38" s="119">
        <v>195</v>
      </c>
      <c r="AF38" s="119">
        <v>191</v>
      </c>
      <c r="AG38" s="119">
        <v>187.6</v>
      </c>
      <c r="AH38" s="119">
        <v>185</v>
      </c>
      <c r="AI38" s="119">
        <v>183.1</v>
      </c>
      <c r="AJ38" s="119">
        <v>181.9</v>
      </c>
      <c r="AK38" s="119">
        <v>181.2</v>
      </c>
      <c r="AL38" s="119">
        <v>180.8</v>
      </c>
    </row>
    <row r="39" spans="1:38">
      <c r="A39">
        <v>12.5</v>
      </c>
      <c r="B39" s="119">
        <f t="shared" ca="1" si="1"/>
        <v>194.7</v>
      </c>
      <c r="C39" s="119">
        <v>158.19999999999999</v>
      </c>
      <c r="D39" s="119">
        <v>158.69999999999999</v>
      </c>
      <c r="E39" s="119">
        <v>159.80000000000001</v>
      </c>
      <c r="F39" s="119">
        <v>161.4</v>
      </c>
      <c r="G39" s="119">
        <v>163.69999999999999</v>
      </c>
      <c r="H39" s="119">
        <v>166.6</v>
      </c>
      <c r="I39" s="119">
        <v>170.2</v>
      </c>
      <c r="J39" s="119">
        <v>174.3</v>
      </c>
      <c r="K39" s="119">
        <v>178.7</v>
      </c>
      <c r="L39" s="119">
        <v>183.1</v>
      </c>
      <c r="M39" s="119">
        <v>187.4</v>
      </c>
      <c r="N39" s="119">
        <v>191.2</v>
      </c>
      <c r="O39" s="119">
        <v>194.4</v>
      </c>
      <c r="P39" s="119">
        <v>196.9</v>
      </c>
      <c r="Q39" s="119">
        <v>198.8</v>
      </c>
      <c r="R39" s="119">
        <v>200.2</v>
      </c>
      <c r="S39" s="119">
        <v>201.2</v>
      </c>
      <c r="T39" s="119">
        <v>202</v>
      </c>
      <c r="U39" s="119">
        <v>202.6</v>
      </c>
      <c r="V39" s="119">
        <v>203</v>
      </c>
      <c r="W39" s="119">
        <v>203.1</v>
      </c>
      <c r="X39" s="119">
        <v>202.6</v>
      </c>
      <c r="Y39" s="119">
        <v>201.4</v>
      </c>
      <c r="Z39" s="119">
        <v>199.4</v>
      </c>
      <c r="AA39" s="119">
        <v>196.5</v>
      </c>
      <c r="AB39" s="119">
        <v>192.9</v>
      </c>
      <c r="AC39" s="119">
        <v>188.9</v>
      </c>
      <c r="AD39" s="119">
        <v>184.6</v>
      </c>
      <c r="AE39" s="119">
        <v>180.5</v>
      </c>
      <c r="AF39" s="119">
        <v>176.8</v>
      </c>
      <c r="AG39" s="119">
        <v>173.7</v>
      </c>
      <c r="AH39" s="119">
        <v>171.3</v>
      </c>
      <c r="AI39" s="119">
        <v>169.5</v>
      </c>
      <c r="AJ39" s="119">
        <v>168.4</v>
      </c>
      <c r="AK39" s="119">
        <v>167.7</v>
      </c>
      <c r="AL39" s="119">
        <v>167.4</v>
      </c>
    </row>
    <row r="40" spans="1:38">
      <c r="A40">
        <v>13</v>
      </c>
      <c r="B40" s="119">
        <f t="shared" ca="1" si="1"/>
        <v>180.05</v>
      </c>
      <c r="C40" s="119">
        <v>146</v>
      </c>
      <c r="D40" s="119">
        <v>146.5</v>
      </c>
      <c r="E40" s="119">
        <v>147.5</v>
      </c>
      <c r="F40" s="119">
        <v>149.1</v>
      </c>
      <c r="G40" s="119">
        <v>151.19999999999999</v>
      </c>
      <c r="H40" s="119">
        <v>154</v>
      </c>
      <c r="I40" s="119">
        <v>157.4</v>
      </c>
      <c r="J40" s="119">
        <v>161.19999999999999</v>
      </c>
      <c r="K40" s="119">
        <v>165.3</v>
      </c>
      <c r="L40" s="119">
        <v>169.4</v>
      </c>
      <c r="M40" s="119">
        <v>173.2</v>
      </c>
      <c r="N40" s="119">
        <v>176.7</v>
      </c>
      <c r="O40" s="119">
        <v>179.6</v>
      </c>
      <c r="P40" s="119">
        <v>181.9</v>
      </c>
      <c r="Q40" s="119">
        <v>183.6</v>
      </c>
      <c r="R40" s="119">
        <v>184.9</v>
      </c>
      <c r="S40" s="119">
        <v>185.8</v>
      </c>
      <c r="T40" s="119">
        <v>186.6</v>
      </c>
      <c r="U40" s="119">
        <v>187.2</v>
      </c>
      <c r="V40" s="119">
        <v>187.5</v>
      </c>
      <c r="W40" s="119">
        <v>187.6</v>
      </c>
      <c r="X40" s="119">
        <v>187.2</v>
      </c>
      <c r="Y40" s="119">
        <v>186.1</v>
      </c>
      <c r="Z40" s="119">
        <v>184.3</v>
      </c>
      <c r="AA40" s="119">
        <v>181.7</v>
      </c>
      <c r="AB40" s="119">
        <v>178.4</v>
      </c>
      <c r="AC40" s="119">
        <v>174.7</v>
      </c>
      <c r="AD40" s="119">
        <v>170.8</v>
      </c>
      <c r="AE40" s="119">
        <v>167</v>
      </c>
      <c r="AF40" s="119">
        <v>163.6</v>
      </c>
      <c r="AG40" s="119">
        <v>160.80000000000001</v>
      </c>
      <c r="AH40" s="119">
        <v>158.5</v>
      </c>
      <c r="AI40" s="119">
        <v>156.9</v>
      </c>
      <c r="AJ40" s="119">
        <v>155.80000000000001</v>
      </c>
      <c r="AK40" s="119">
        <v>155.19999999999999</v>
      </c>
      <c r="AL40" s="119">
        <v>154.9</v>
      </c>
    </row>
    <row r="41" spans="1:38">
      <c r="A41">
        <v>13.5</v>
      </c>
      <c r="B41" s="119">
        <f t="shared" ca="1" si="1"/>
        <v>166.3</v>
      </c>
      <c r="C41" s="119">
        <v>134.6</v>
      </c>
      <c r="D41" s="119">
        <v>135.1</v>
      </c>
      <c r="E41" s="119">
        <v>136.1</v>
      </c>
      <c r="F41" s="119">
        <v>137.69999999999999</v>
      </c>
      <c r="G41" s="119">
        <v>139.80000000000001</v>
      </c>
      <c r="H41" s="119">
        <v>142.4</v>
      </c>
      <c r="I41" s="119">
        <v>145.6</v>
      </c>
      <c r="J41" s="119">
        <v>149.1</v>
      </c>
      <c r="K41" s="119">
        <v>152.80000000000001</v>
      </c>
      <c r="L41" s="119">
        <v>156.6</v>
      </c>
      <c r="M41" s="119">
        <v>160.1</v>
      </c>
      <c r="N41" s="119">
        <v>163.19999999999999</v>
      </c>
      <c r="O41" s="119">
        <v>165.8</v>
      </c>
      <c r="P41" s="119">
        <v>167.9</v>
      </c>
      <c r="Q41" s="119">
        <v>169.4</v>
      </c>
      <c r="R41" s="119">
        <v>170.5</v>
      </c>
      <c r="S41" s="119">
        <v>171.4</v>
      </c>
      <c r="T41" s="119">
        <v>172.1</v>
      </c>
      <c r="U41" s="119">
        <v>172.6</v>
      </c>
      <c r="V41" s="119">
        <v>173</v>
      </c>
      <c r="W41" s="119">
        <v>173.1</v>
      </c>
      <c r="X41" s="119">
        <v>172.7</v>
      </c>
      <c r="Y41" s="119">
        <v>171.8</v>
      </c>
      <c r="Z41" s="119">
        <v>170.1</v>
      </c>
      <c r="AA41" s="119">
        <v>167.8</v>
      </c>
      <c r="AB41" s="119">
        <v>164.8</v>
      </c>
      <c r="AC41" s="119">
        <v>161.5</v>
      </c>
      <c r="AD41" s="119">
        <v>158</v>
      </c>
      <c r="AE41" s="119">
        <v>154.6</v>
      </c>
      <c r="AF41" s="119">
        <v>151.5</v>
      </c>
      <c r="AG41" s="119">
        <v>148.9</v>
      </c>
      <c r="AH41" s="119">
        <v>146.80000000000001</v>
      </c>
      <c r="AI41" s="119">
        <v>145.30000000000001</v>
      </c>
      <c r="AJ41" s="119">
        <v>144.30000000000001</v>
      </c>
      <c r="AK41" s="119">
        <v>143.6</v>
      </c>
      <c r="AL41" s="119">
        <v>143.4</v>
      </c>
    </row>
    <row r="42" spans="1:38">
      <c r="A42">
        <v>14</v>
      </c>
      <c r="B42" s="119">
        <f t="shared" ca="1" si="1"/>
        <v>153.60000000000002</v>
      </c>
      <c r="C42" s="119">
        <v>124.2</v>
      </c>
      <c r="D42" s="119">
        <v>124.7</v>
      </c>
      <c r="E42" s="119">
        <v>125.7</v>
      </c>
      <c r="F42" s="119">
        <v>127.2</v>
      </c>
      <c r="G42" s="119">
        <v>129.19999999999999</v>
      </c>
      <c r="H42" s="119">
        <v>131.69999999999999</v>
      </c>
      <c r="I42" s="119">
        <v>134.6</v>
      </c>
      <c r="J42" s="119">
        <v>137.9</v>
      </c>
      <c r="K42" s="119">
        <v>141.30000000000001</v>
      </c>
      <c r="L42" s="119">
        <v>144.69999999999999</v>
      </c>
      <c r="M42" s="119">
        <v>147.9</v>
      </c>
      <c r="N42" s="119">
        <v>150.69999999999999</v>
      </c>
      <c r="O42" s="119">
        <v>153</v>
      </c>
      <c r="P42" s="119">
        <v>154.80000000000001</v>
      </c>
      <c r="Q42" s="119">
        <v>156.1</v>
      </c>
      <c r="R42" s="119">
        <v>157.1</v>
      </c>
      <c r="S42" s="119">
        <v>157.9</v>
      </c>
      <c r="T42" s="119">
        <v>158.5</v>
      </c>
      <c r="U42" s="119">
        <v>159</v>
      </c>
      <c r="V42" s="119">
        <v>159.30000000000001</v>
      </c>
      <c r="W42" s="119">
        <v>159.4</v>
      </c>
      <c r="X42" s="119">
        <v>159.19999999999999</v>
      </c>
      <c r="Y42" s="119">
        <v>158.4</v>
      </c>
      <c r="Z42" s="119">
        <v>156.9</v>
      </c>
      <c r="AA42" s="119">
        <v>154.9</v>
      </c>
      <c r="AB42" s="119">
        <v>152.30000000000001</v>
      </c>
      <c r="AC42" s="119">
        <v>149.30000000000001</v>
      </c>
      <c r="AD42" s="119">
        <v>146.1</v>
      </c>
      <c r="AE42" s="119">
        <v>143</v>
      </c>
      <c r="AF42" s="119">
        <v>140.19999999999999</v>
      </c>
      <c r="AG42" s="119">
        <v>137.80000000000001</v>
      </c>
      <c r="AH42" s="119">
        <v>135.9</v>
      </c>
      <c r="AI42" s="119">
        <v>134.5</v>
      </c>
      <c r="AJ42" s="119">
        <v>133.5</v>
      </c>
      <c r="AK42" s="119">
        <v>133</v>
      </c>
      <c r="AL42" s="119">
        <v>132.69999999999999</v>
      </c>
    </row>
    <row r="43" spans="1:38">
      <c r="A43">
        <v>14.5</v>
      </c>
      <c r="B43" s="119">
        <f t="shared" ca="1" si="1"/>
        <v>141.75</v>
      </c>
      <c r="C43" s="119">
        <v>114.6</v>
      </c>
      <c r="D43" s="119">
        <v>115.1</v>
      </c>
      <c r="E43" s="119">
        <v>116</v>
      </c>
      <c r="F43" s="119">
        <v>117.5</v>
      </c>
      <c r="G43" s="119">
        <v>119.4</v>
      </c>
      <c r="H43" s="119">
        <v>121.8</v>
      </c>
      <c r="I43" s="119">
        <v>124.5</v>
      </c>
      <c r="J43" s="119">
        <v>127.5</v>
      </c>
      <c r="K43" s="119">
        <v>130.69999999999999</v>
      </c>
      <c r="L43" s="119">
        <v>133.69999999999999</v>
      </c>
      <c r="M43" s="119">
        <v>136.6</v>
      </c>
      <c r="N43" s="119">
        <v>139</v>
      </c>
      <c r="O43" s="119">
        <v>141.1</v>
      </c>
      <c r="P43" s="119">
        <v>142.6</v>
      </c>
      <c r="Q43" s="119">
        <v>143.80000000000001</v>
      </c>
      <c r="R43" s="119">
        <v>144.6</v>
      </c>
      <c r="S43" s="119">
        <v>145.30000000000001</v>
      </c>
      <c r="T43" s="119">
        <v>145.80000000000001</v>
      </c>
      <c r="U43" s="119">
        <v>146.30000000000001</v>
      </c>
      <c r="V43" s="119">
        <v>146.6</v>
      </c>
      <c r="W43" s="119">
        <v>146.69999999999999</v>
      </c>
      <c r="X43" s="119">
        <v>146.5</v>
      </c>
      <c r="Y43" s="119">
        <v>145.9</v>
      </c>
      <c r="Z43" s="119">
        <v>144.69999999999999</v>
      </c>
      <c r="AA43" s="119">
        <v>142.9</v>
      </c>
      <c r="AB43" s="119">
        <v>140.6</v>
      </c>
      <c r="AC43" s="119">
        <v>137.9</v>
      </c>
      <c r="AD43" s="119">
        <v>135.1</v>
      </c>
      <c r="AE43" s="119">
        <v>132.4</v>
      </c>
      <c r="AF43" s="119">
        <v>129.80000000000001</v>
      </c>
      <c r="AG43" s="119">
        <v>127.6</v>
      </c>
      <c r="AH43" s="119">
        <v>125.9</v>
      </c>
      <c r="AI43" s="119">
        <v>124.5</v>
      </c>
      <c r="AJ43" s="119">
        <v>123.6</v>
      </c>
      <c r="AK43" s="119">
        <v>123.1</v>
      </c>
      <c r="AL43" s="119">
        <v>122.8</v>
      </c>
    </row>
    <row r="44" spans="1:38">
      <c r="A44">
        <v>15</v>
      </c>
      <c r="B44" s="119">
        <f t="shared" ca="1" si="1"/>
        <v>130.75</v>
      </c>
      <c r="C44" s="119">
        <v>105.7</v>
      </c>
      <c r="D44" s="119">
        <v>106.2</v>
      </c>
      <c r="E44" s="119">
        <v>107.1</v>
      </c>
      <c r="F44" s="119">
        <v>108.5</v>
      </c>
      <c r="G44" s="119">
        <v>110.4</v>
      </c>
      <c r="H44" s="119">
        <v>112.6</v>
      </c>
      <c r="I44" s="119">
        <v>115.2</v>
      </c>
      <c r="J44" s="119">
        <v>118</v>
      </c>
      <c r="K44" s="119">
        <v>120.8</v>
      </c>
      <c r="L44" s="119">
        <v>123.6</v>
      </c>
      <c r="M44" s="119">
        <v>126.1</v>
      </c>
      <c r="N44" s="119">
        <v>128.19999999999999</v>
      </c>
      <c r="O44" s="119">
        <v>130</v>
      </c>
      <c r="P44" s="119">
        <v>131.30000000000001</v>
      </c>
      <c r="Q44" s="119">
        <v>132.30000000000001</v>
      </c>
      <c r="R44" s="119">
        <v>133</v>
      </c>
      <c r="S44" s="119">
        <v>133.6</v>
      </c>
      <c r="T44" s="119">
        <v>134</v>
      </c>
      <c r="U44" s="119">
        <v>134.5</v>
      </c>
      <c r="V44" s="119">
        <v>134.80000000000001</v>
      </c>
      <c r="W44" s="119">
        <v>135</v>
      </c>
      <c r="X44" s="119">
        <v>134.80000000000001</v>
      </c>
      <c r="Y44" s="119">
        <v>134.30000000000001</v>
      </c>
      <c r="Z44" s="119">
        <v>133.30000000000001</v>
      </c>
      <c r="AA44" s="119">
        <v>131.69999999999999</v>
      </c>
      <c r="AB44" s="119">
        <v>129.80000000000001</v>
      </c>
      <c r="AC44" s="119">
        <v>127.4</v>
      </c>
      <c r="AD44" s="119">
        <v>124.9</v>
      </c>
      <c r="AE44" s="119">
        <v>122.5</v>
      </c>
      <c r="AF44" s="119">
        <v>120.2</v>
      </c>
      <c r="AG44" s="119">
        <v>118.2</v>
      </c>
      <c r="AH44" s="119">
        <v>116.6</v>
      </c>
      <c r="AI44" s="119">
        <v>115.3</v>
      </c>
      <c r="AJ44" s="119">
        <v>114.4</v>
      </c>
      <c r="AK44" s="119">
        <v>113.9</v>
      </c>
      <c r="AL44" s="119">
        <v>113.6</v>
      </c>
    </row>
    <row r="45" spans="1:38">
      <c r="A45">
        <v>15.5</v>
      </c>
      <c r="B45" s="119">
        <f t="shared" ca="1" si="1"/>
        <v>120.55000000000001</v>
      </c>
      <c r="C45" s="119">
        <v>97.52</v>
      </c>
      <c r="D45" s="119">
        <v>97.98</v>
      </c>
      <c r="E45" s="119">
        <v>98.9</v>
      </c>
      <c r="F45" s="119">
        <v>100.3</v>
      </c>
      <c r="G45" s="119">
        <v>102</v>
      </c>
      <c r="H45" s="119">
        <v>104.2</v>
      </c>
      <c r="I45" s="119">
        <v>106.5</v>
      </c>
      <c r="J45" s="119">
        <v>109.1</v>
      </c>
      <c r="K45" s="119">
        <v>111.7</v>
      </c>
      <c r="L45" s="119">
        <v>114.1</v>
      </c>
      <c r="M45" s="119">
        <v>116.4</v>
      </c>
      <c r="N45" s="119">
        <v>118.2</v>
      </c>
      <c r="O45" s="119">
        <v>119.7</v>
      </c>
      <c r="P45" s="119">
        <v>120.8</v>
      </c>
      <c r="Q45" s="119">
        <v>121.6</v>
      </c>
      <c r="R45" s="119">
        <v>122.2</v>
      </c>
      <c r="S45" s="119">
        <v>122.7</v>
      </c>
      <c r="T45" s="119">
        <v>123.1</v>
      </c>
      <c r="U45" s="119">
        <v>123.5</v>
      </c>
      <c r="V45" s="119">
        <v>123.8</v>
      </c>
      <c r="W45" s="119">
        <v>124</v>
      </c>
      <c r="X45" s="119">
        <v>124</v>
      </c>
      <c r="Y45" s="119">
        <v>123.6</v>
      </c>
      <c r="Z45" s="119">
        <v>122.7</v>
      </c>
      <c r="AA45" s="119">
        <v>121.4</v>
      </c>
      <c r="AB45" s="119">
        <v>119.7</v>
      </c>
      <c r="AC45" s="119">
        <v>117.7</v>
      </c>
      <c r="AD45" s="119">
        <v>115.5</v>
      </c>
      <c r="AE45" s="119">
        <v>113.3</v>
      </c>
      <c r="AF45" s="119">
        <v>111.3</v>
      </c>
      <c r="AG45" s="119">
        <v>109.4</v>
      </c>
      <c r="AH45" s="119">
        <v>107.9</v>
      </c>
      <c r="AI45" s="119">
        <v>106.8</v>
      </c>
      <c r="AJ45" s="119">
        <v>106</v>
      </c>
      <c r="AK45" s="119">
        <v>105.4</v>
      </c>
      <c r="AL45" s="119">
        <v>105.2</v>
      </c>
    </row>
    <row r="46" spans="1:38">
      <c r="A46">
        <v>16</v>
      </c>
      <c r="B46" s="119">
        <f t="shared" ca="1" si="1"/>
        <v>111.2</v>
      </c>
      <c r="C46" s="119">
        <v>89.95</v>
      </c>
      <c r="D46" s="119">
        <v>90.41</v>
      </c>
      <c r="E46" s="119">
        <v>91.31</v>
      </c>
      <c r="F46" s="119">
        <v>92.63</v>
      </c>
      <c r="G46" s="119">
        <v>94.32</v>
      </c>
      <c r="H46" s="119">
        <v>96.33</v>
      </c>
      <c r="I46" s="119">
        <v>98.57</v>
      </c>
      <c r="J46" s="119">
        <v>100.9</v>
      </c>
      <c r="K46" s="119">
        <v>103.3</v>
      </c>
      <c r="L46" s="119">
        <v>105.4</v>
      </c>
      <c r="M46" s="119">
        <v>107.4</v>
      </c>
      <c r="N46" s="119">
        <v>109</v>
      </c>
      <c r="O46" s="119">
        <v>110.2</v>
      </c>
      <c r="P46" s="119">
        <v>111.2</v>
      </c>
      <c r="Q46" s="119">
        <v>111.8</v>
      </c>
      <c r="R46" s="119">
        <v>112.3</v>
      </c>
      <c r="S46" s="119">
        <v>112.7</v>
      </c>
      <c r="T46" s="119">
        <v>113.1</v>
      </c>
      <c r="U46" s="119">
        <v>113.4</v>
      </c>
      <c r="V46" s="119">
        <v>113.8</v>
      </c>
      <c r="W46" s="119">
        <v>114</v>
      </c>
      <c r="X46" s="119">
        <v>114</v>
      </c>
      <c r="Y46" s="119">
        <v>113.7</v>
      </c>
      <c r="Z46" s="119">
        <v>113</v>
      </c>
      <c r="AA46" s="119">
        <v>111.9</v>
      </c>
      <c r="AB46" s="119">
        <v>110.5</v>
      </c>
      <c r="AC46" s="119">
        <v>108.7</v>
      </c>
      <c r="AD46" s="119">
        <v>106.8</v>
      </c>
      <c r="AE46" s="119">
        <v>104.9</v>
      </c>
      <c r="AF46" s="119">
        <v>103</v>
      </c>
      <c r="AG46" s="119">
        <v>101.4</v>
      </c>
      <c r="AH46" s="119">
        <v>99.97</v>
      </c>
      <c r="AI46" s="119">
        <v>98.88</v>
      </c>
      <c r="AJ46" s="119">
        <v>98.09</v>
      </c>
      <c r="AK46" s="119">
        <v>97.58</v>
      </c>
      <c r="AL46" s="119">
        <v>97.33</v>
      </c>
    </row>
    <row r="47" spans="1:38">
      <c r="A47">
        <v>16.5</v>
      </c>
      <c r="B47" s="119">
        <f t="shared" ca="1" si="1"/>
        <v>102.55000000000001</v>
      </c>
      <c r="C47" s="119">
        <v>82.96</v>
      </c>
      <c r="D47" s="119">
        <v>83.41</v>
      </c>
      <c r="E47" s="119">
        <v>84.29</v>
      </c>
      <c r="F47" s="119">
        <v>85.57</v>
      </c>
      <c r="G47" s="119">
        <v>87.2</v>
      </c>
      <c r="H47" s="119">
        <v>89.1</v>
      </c>
      <c r="I47" s="119">
        <v>91.19</v>
      </c>
      <c r="J47" s="119">
        <v>93.35</v>
      </c>
      <c r="K47" s="119">
        <v>95.47</v>
      </c>
      <c r="L47" s="119">
        <v>97.42</v>
      </c>
      <c r="M47" s="119">
        <v>99.11</v>
      </c>
      <c r="N47" s="119">
        <v>100.5</v>
      </c>
      <c r="O47" s="119">
        <v>101.5</v>
      </c>
      <c r="P47" s="119">
        <v>102.3</v>
      </c>
      <c r="Q47" s="119">
        <v>102.8</v>
      </c>
      <c r="R47" s="119">
        <v>103.2</v>
      </c>
      <c r="S47" s="119">
        <v>103.5</v>
      </c>
      <c r="T47" s="119">
        <v>103.8</v>
      </c>
      <c r="U47" s="119">
        <v>104.2</v>
      </c>
      <c r="V47" s="119">
        <v>104.5</v>
      </c>
      <c r="W47" s="119">
        <v>104.7</v>
      </c>
      <c r="X47" s="119">
        <v>104.8</v>
      </c>
      <c r="Y47" s="119">
        <v>104.6</v>
      </c>
      <c r="Z47" s="119">
        <v>104</v>
      </c>
      <c r="AA47" s="119">
        <v>103.2</v>
      </c>
      <c r="AB47" s="119">
        <v>101.9</v>
      </c>
      <c r="AC47" s="119">
        <v>100.4</v>
      </c>
      <c r="AD47" s="119">
        <v>98.77</v>
      </c>
      <c r="AE47" s="119">
        <v>97.05</v>
      </c>
      <c r="AF47" s="119">
        <v>95.38</v>
      </c>
      <c r="AG47" s="119">
        <v>93.87</v>
      </c>
      <c r="AH47" s="119">
        <v>92.59</v>
      </c>
      <c r="AI47" s="119">
        <v>91.56</v>
      </c>
      <c r="AJ47" s="119">
        <v>90.81</v>
      </c>
      <c r="AK47" s="119">
        <v>90.31</v>
      </c>
      <c r="AL47" s="119">
        <v>90.07</v>
      </c>
    </row>
    <row r="48" spans="1:38">
      <c r="A48">
        <v>17</v>
      </c>
      <c r="B48" s="119">
        <f t="shared" ca="1" si="1"/>
        <v>94.56</v>
      </c>
      <c r="C48" s="119">
        <v>76.5</v>
      </c>
      <c r="D48" s="119">
        <v>76.94</v>
      </c>
      <c r="E48" s="119">
        <v>77.8</v>
      </c>
      <c r="F48" s="119">
        <v>79.040000000000006</v>
      </c>
      <c r="G48" s="119">
        <v>80.599999999999994</v>
      </c>
      <c r="H48" s="119">
        <v>82.41</v>
      </c>
      <c r="I48" s="119">
        <v>84.37</v>
      </c>
      <c r="J48" s="119">
        <v>86.36</v>
      </c>
      <c r="K48" s="119">
        <v>88.27</v>
      </c>
      <c r="L48" s="119">
        <v>90.01</v>
      </c>
      <c r="M48" s="119">
        <v>91.48</v>
      </c>
      <c r="N48" s="119">
        <v>92.64</v>
      </c>
      <c r="O48" s="119">
        <v>93.5</v>
      </c>
      <c r="P48" s="119">
        <v>94.1</v>
      </c>
      <c r="Q48" s="119">
        <v>94.51</v>
      </c>
      <c r="R48" s="119">
        <v>94.81</v>
      </c>
      <c r="S48" s="119">
        <v>95.07</v>
      </c>
      <c r="T48" s="119">
        <v>95.34</v>
      </c>
      <c r="U48" s="119">
        <v>95.65</v>
      </c>
      <c r="V48" s="119">
        <v>95.95</v>
      </c>
      <c r="W48" s="119">
        <v>96.19</v>
      </c>
      <c r="X48" s="119">
        <v>96.29</v>
      </c>
      <c r="Y48" s="119">
        <v>96.18</v>
      </c>
      <c r="Z48" s="119">
        <v>95.78</v>
      </c>
      <c r="AA48" s="119">
        <v>95.07</v>
      </c>
      <c r="AB48" s="119">
        <v>94.05</v>
      </c>
      <c r="AC48" s="119">
        <v>92.77</v>
      </c>
      <c r="AD48" s="119">
        <v>91.32</v>
      </c>
      <c r="AE48" s="119">
        <v>89.8</v>
      </c>
      <c r="AF48" s="119">
        <v>88.31</v>
      </c>
      <c r="AG48" s="119">
        <v>86.93</v>
      </c>
      <c r="AH48" s="119">
        <v>85.75</v>
      </c>
      <c r="AI48" s="119">
        <v>84.78</v>
      </c>
      <c r="AJ48" s="119">
        <v>84.06</v>
      </c>
      <c r="AK48" s="119">
        <v>83.59</v>
      </c>
      <c r="AL48" s="119">
        <v>83.35</v>
      </c>
    </row>
    <row r="49" spans="1:38">
      <c r="A49">
        <v>17.5</v>
      </c>
      <c r="B49" s="119">
        <f t="shared" ca="1" si="1"/>
        <v>87.204999999999998</v>
      </c>
      <c r="C49" s="119">
        <v>70.540000000000006</v>
      </c>
      <c r="D49" s="119">
        <v>70.97</v>
      </c>
      <c r="E49" s="119">
        <v>71.8</v>
      </c>
      <c r="F49" s="119">
        <v>73</v>
      </c>
      <c r="G49" s="119">
        <v>74.5</v>
      </c>
      <c r="H49" s="119">
        <v>76.22</v>
      </c>
      <c r="I49" s="119">
        <v>78.05</v>
      </c>
      <c r="J49" s="119">
        <v>79.89</v>
      </c>
      <c r="K49" s="119">
        <v>81.63</v>
      </c>
      <c r="L49" s="119">
        <v>83.17</v>
      </c>
      <c r="M49" s="119">
        <v>84.44</v>
      </c>
      <c r="N49" s="119">
        <v>85.43</v>
      </c>
      <c r="O49" s="119">
        <v>86.13</v>
      </c>
      <c r="P49" s="119">
        <v>86.59</v>
      </c>
      <c r="Q49" s="119">
        <v>86.9</v>
      </c>
      <c r="R49" s="119">
        <v>87.13</v>
      </c>
      <c r="S49" s="119">
        <v>87.34</v>
      </c>
      <c r="T49" s="119">
        <v>87.58</v>
      </c>
      <c r="U49" s="119">
        <v>87.85</v>
      </c>
      <c r="V49" s="119">
        <v>88.14</v>
      </c>
      <c r="W49" s="119">
        <v>88.39</v>
      </c>
      <c r="X49" s="119">
        <v>88.54</v>
      </c>
      <c r="Y49" s="119">
        <v>88.49</v>
      </c>
      <c r="Z49" s="119">
        <v>88.2</v>
      </c>
      <c r="AA49" s="119">
        <v>87.63</v>
      </c>
      <c r="AB49" s="119">
        <v>86.78</v>
      </c>
      <c r="AC49" s="119">
        <v>85.7</v>
      </c>
      <c r="AD49" s="119">
        <v>84.44</v>
      </c>
      <c r="AE49" s="119">
        <v>83.09</v>
      </c>
      <c r="AF49" s="119">
        <v>81.760000000000005</v>
      </c>
      <c r="AG49" s="119">
        <v>80.5</v>
      </c>
      <c r="AH49" s="119">
        <v>79.41</v>
      </c>
      <c r="AI49" s="119">
        <v>78.5</v>
      </c>
      <c r="AJ49" s="119">
        <v>77.81</v>
      </c>
      <c r="AK49" s="119">
        <v>77.36</v>
      </c>
      <c r="AL49" s="119">
        <v>77.13</v>
      </c>
    </row>
    <row r="50" spans="1:38">
      <c r="A50">
        <v>18</v>
      </c>
      <c r="B50" s="119">
        <f t="shared" ca="1" si="1"/>
        <v>80.44</v>
      </c>
      <c r="C50" s="119">
        <v>65.03</v>
      </c>
      <c r="D50" s="119">
        <v>65.45</v>
      </c>
      <c r="E50" s="119">
        <v>66.260000000000005</v>
      </c>
      <c r="F50" s="119">
        <v>67.42</v>
      </c>
      <c r="G50" s="119">
        <v>68.86</v>
      </c>
      <c r="H50" s="119">
        <v>70.489999999999995</v>
      </c>
      <c r="I50" s="119">
        <v>72.209999999999994</v>
      </c>
      <c r="J50" s="119">
        <v>73.91</v>
      </c>
      <c r="K50" s="119">
        <v>75.489999999999995</v>
      </c>
      <c r="L50" s="119">
        <v>76.86</v>
      </c>
      <c r="M50" s="119">
        <v>77.97</v>
      </c>
      <c r="N50" s="119">
        <v>78.790000000000006</v>
      </c>
      <c r="O50" s="119">
        <v>79.36</v>
      </c>
      <c r="P50" s="119">
        <v>79.709999999999994</v>
      </c>
      <c r="Q50" s="119">
        <v>79.94</v>
      </c>
      <c r="R50" s="119">
        <v>80.099999999999994</v>
      </c>
      <c r="S50" s="119">
        <v>80.27</v>
      </c>
      <c r="T50" s="119">
        <v>80.47</v>
      </c>
      <c r="U50" s="119">
        <v>80.73</v>
      </c>
      <c r="V50" s="119">
        <v>81.010000000000005</v>
      </c>
      <c r="W50" s="119">
        <v>81.260000000000005</v>
      </c>
      <c r="X50" s="119">
        <v>81.430000000000007</v>
      </c>
      <c r="Y50" s="119">
        <v>81.45</v>
      </c>
      <c r="Z50" s="119">
        <v>81.239999999999995</v>
      </c>
      <c r="AA50" s="119">
        <v>80.790000000000006</v>
      </c>
      <c r="AB50" s="119">
        <v>80.09</v>
      </c>
      <c r="AC50" s="119">
        <v>79.17</v>
      </c>
      <c r="AD50" s="119">
        <v>78.069999999999993</v>
      </c>
      <c r="AE50" s="119">
        <v>76.89</v>
      </c>
      <c r="AF50" s="119">
        <v>75.69</v>
      </c>
      <c r="AG50" s="119">
        <v>74.55</v>
      </c>
      <c r="AH50" s="119">
        <v>73.53</v>
      </c>
      <c r="AI50" s="119">
        <v>72.680000000000007</v>
      </c>
      <c r="AJ50" s="119">
        <v>72.03</v>
      </c>
      <c r="AK50" s="119">
        <v>71.59</v>
      </c>
      <c r="AL50" s="119">
        <v>71.37</v>
      </c>
    </row>
    <row r="51" spans="1:38">
      <c r="A51">
        <v>18.5</v>
      </c>
      <c r="B51" s="119">
        <f t="shared" ca="1" si="1"/>
        <v>74.22</v>
      </c>
      <c r="C51" s="119">
        <v>59.95</v>
      </c>
      <c r="D51" s="119">
        <v>60.35</v>
      </c>
      <c r="E51" s="119">
        <v>61.14</v>
      </c>
      <c r="F51" s="119">
        <v>62.26</v>
      </c>
      <c r="G51" s="119">
        <v>63.63</v>
      </c>
      <c r="H51" s="119">
        <v>65.180000000000007</v>
      </c>
      <c r="I51" s="119">
        <v>66.8</v>
      </c>
      <c r="J51" s="119">
        <v>68.38</v>
      </c>
      <c r="K51" s="119">
        <v>69.819999999999993</v>
      </c>
      <c r="L51" s="119">
        <v>71.040000000000006</v>
      </c>
      <c r="M51" s="119">
        <v>72.010000000000005</v>
      </c>
      <c r="N51" s="119">
        <v>72.7</v>
      </c>
      <c r="O51" s="119">
        <v>73.150000000000006</v>
      </c>
      <c r="P51" s="119">
        <v>73.41</v>
      </c>
      <c r="Q51" s="119">
        <v>73.56</v>
      </c>
      <c r="R51" s="119">
        <v>73.67</v>
      </c>
      <c r="S51" s="119">
        <v>73.8</v>
      </c>
      <c r="T51" s="119">
        <v>73.98</v>
      </c>
      <c r="U51" s="119">
        <v>74.209999999999994</v>
      </c>
      <c r="V51" s="119">
        <v>74.48</v>
      </c>
      <c r="W51" s="119">
        <v>74.739999999999995</v>
      </c>
      <c r="X51" s="119">
        <v>74.930000000000007</v>
      </c>
      <c r="Y51" s="119">
        <v>74.989999999999995</v>
      </c>
      <c r="Z51" s="119">
        <v>74.86</v>
      </c>
      <c r="AA51" s="119">
        <v>74.510000000000005</v>
      </c>
      <c r="AB51" s="119">
        <v>73.930000000000007</v>
      </c>
      <c r="AC51" s="119">
        <v>73.14</v>
      </c>
      <c r="AD51" s="119">
        <v>72.19</v>
      </c>
      <c r="AE51" s="119">
        <v>71.14</v>
      </c>
      <c r="AF51" s="119">
        <v>70.06</v>
      </c>
      <c r="AG51" s="119">
        <v>69.02</v>
      </c>
      <c r="AH51" s="119">
        <v>68.08</v>
      </c>
      <c r="AI51" s="119">
        <v>67.28</v>
      </c>
      <c r="AJ51" s="119">
        <v>66.67</v>
      </c>
      <c r="AK51" s="119">
        <v>66.239999999999995</v>
      </c>
      <c r="AL51" s="119">
        <v>66.03</v>
      </c>
    </row>
    <row r="52" spans="1:38">
      <c r="A52">
        <v>19</v>
      </c>
      <c r="B52" s="119">
        <f t="shared" ca="1" si="1"/>
        <v>68.5</v>
      </c>
      <c r="C52" s="119">
        <v>55.25</v>
      </c>
      <c r="D52" s="119">
        <v>55.64</v>
      </c>
      <c r="E52" s="119">
        <v>56.4</v>
      </c>
      <c r="F52" s="119">
        <v>57.48</v>
      </c>
      <c r="G52" s="119">
        <v>58.8</v>
      </c>
      <c r="H52" s="119">
        <v>60.27</v>
      </c>
      <c r="I52" s="119">
        <v>61.8</v>
      </c>
      <c r="J52" s="119">
        <v>63.26</v>
      </c>
      <c r="K52" s="119">
        <v>64.58</v>
      </c>
      <c r="L52" s="119">
        <v>65.680000000000007</v>
      </c>
      <c r="M52" s="119">
        <v>66.52</v>
      </c>
      <c r="N52" s="119">
        <v>67.09</v>
      </c>
      <c r="O52" s="119">
        <v>67.45</v>
      </c>
      <c r="P52" s="119">
        <v>67.64</v>
      </c>
      <c r="Q52" s="119">
        <v>67.73</v>
      </c>
      <c r="R52" s="119">
        <v>67.8</v>
      </c>
      <c r="S52" s="119">
        <v>67.900000000000006</v>
      </c>
      <c r="T52" s="119">
        <v>68.05</v>
      </c>
      <c r="U52" s="119">
        <v>68.27</v>
      </c>
      <c r="V52" s="119">
        <v>68.53</v>
      </c>
      <c r="W52" s="119">
        <v>68.78</v>
      </c>
      <c r="X52" s="119">
        <v>68.989999999999995</v>
      </c>
      <c r="Y52" s="119">
        <v>69.08</v>
      </c>
      <c r="Z52" s="119">
        <v>69</v>
      </c>
      <c r="AA52" s="119">
        <v>68.739999999999995</v>
      </c>
      <c r="AB52" s="119">
        <v>68.260000000000005</v>
      </c>
      <c r="AC52" s="119">
        <v>67.59</v>
      </c>
      <c r="AD52" s="119">
        <v>66.760000000000005</v>
      </c>
      <c r="AE52" s="119">
        <v>65.83</v>
      </c>
      <c r="AF52" s="119">
        <v>64.849999999999994</v>
      </c>
      <c r="AG52" s="119">
        <v>63.9</v>
      </c>
      <c r="AH52" s="119">
        <v>63.03</v>
      </c>
      <c r="AI52" s="119">
        <v>62.29</v>
      </c>
      <c r="AJ52" s="119">
        <v>61.7</v>
      </c>
      <c r="AK52" s="119">
        <v>61.3</v>
      </c>
      <c r="AL52" s="119">
        <v>61.09</v>
      </c>
    </row>
    <row r="53" spans="1:38">
      <c r="A53">
        <v>19.5</v>
      </c>
      <c r="B53" s="119">
        <f t="shared" ca="1" si="1"/>
        <v>63.234999999999999</v>
      </c>
      <c r="C53" s="119">
        <v>50.92</v>
      </c>
      <c r="D53" s="119">
        <v>51.3</v>
      </c>
      <c r="E53" s="119">
        <v>52.03</v>
      </c>
      <c r="F53" s="119">
        <v>53.07</v>
      </c>
      <c r="G53" s="119">
        <v>54.33</v>
      </c>
      <c r="H53" s="119">
        <v>55.73</v>
      </c>
      <c r="I53" s="119">
        <v>57.17</v>
      </c>
      <c r="J53" s="119">
        <v>58.53</v>
      </c>
      <c r="K53" s="119">
        <v>59.74</v>
      </c>
      <c r="L53" s="119">
        <v>60.73</v>
      </c>
      <c r="M53" s="119">
        <v>61.46</v>
      </c>
      <c r="N53" s="119">
        <v>61.95</v>
      </c>
      <c r="O53" s="119">
        <v>62.22</v>
      </c>
      <c r="P53" s="119">
        <v>62.35</v>
      </c>
      <c r="Q53" s="119">
        <v>62.4</v>
      </c>
      <c r="R53" s="119">
        <v>62.43</v>
      </c>
      <c r="S53" s="119">
        <v>62.5</v>
      </c>
      <c r="T53" s="119">
        <v>62.64</v>
      </c>
      <c r="U53" s="119">
        <v>62.84</v>
      </c>
      <c r="V53" s="119">
        <v>63.08</v>
      </c>
      <c r="W53" s="119">
        <v>63.34</v>
      </c>
      <c r="X53" s="119">
        <v>63.55</v>
      </c>
      <c r="Y53" s="119">
        <v>63.66</v>
      </c>
      <c r="Z53" s="119">
        <v>63.63</v>
      </c>
      <c r="AA53" s="119">
        <v>63.43</v>
      </c>
      <c r="AB53" s="119">
        <v>63.04</v>
      </c>
      <c r="AC53" s="119">
        <v>62.46</v>
      </c>
      <c r="AD53" s="119">
        <v>61.74</v>
      </c>
      <c r="AE53" s="119">
        <v>60.91</v>
      </c>
      <c r="AF53" s="119">
        <v>60.03</v>
      </c>
      <c r="AG53" s="119">
        <v>59.16</v>
      </c>
      <c r="AH53" s="119">
        <v>58.35</v>
      </c>
      <c r="AI53" s="119">
        <v>57.65</v>
      </c>
      <c r="AJ53" s="119">
        <v>57.1</v>
      </c>
      <c r="AK53" s="119">
        <v>56.72</v>
      </c>
      <c r="AL53" s="119">
        <v>56.52</v>
      </c>
    </row>
    <row r="54" spans="1:38">
      <c r="A54">
        <v>20</v>
      </c>
      <c r="B54" s="119">
        <f t="shared" ca="1" si="1"/>
        <v>58.39</v>
      </c>
      <c r="C54" s="119">
        <v>46.93</v>
      </c>
      <c r="D54" s="119">
        <v>47.29</v>
      </c>
      <c r="E54" s="119">
        <v>48</v>
      </c>
      <c r="F54" s="119">
        <v>48.99</v>
      </c>
      <c r="G54" s="119">
        <v>50.2</v>
      </c>
      <c r="H54" s="119">
        <v>51.53</v>
      </c>
      <c r="I54" s="119">
        <v>52.88</v>
      </c>
      <c r="J54" s="119">
        <v>54.16</v>
      </c>
      <c r="K54" s="119">
        <v>55.27</v>
      </c>
      <c r="L54" s="119">
        <v>56.16</v>
      </c>
      <c r="M54" s="119">
        <v>56.81</v>
      </c>
      <c r="N54" s="119">
        <v>57.21</v>
      </c>
      <c r="O54" s="119">
        <v>57.42</v>
      </c>
      <c r="P54" s="119">
        <v>57.5</v>
      </c>
      <c r="Q54" s="119">
        <v>57.51</v>
      </c>
      <c r="R54" s="119">
        <v>57.52</v>
      </c>
      <c r="S54" s="119">
        <v>57.57</v>
      </c>
      <c r="T54" s="119">
        <v>57.69</v>
      </c>
      <c r="U54" s="119">
        <v>57.88</v>
      </c>
      <c r="V54" s="119">
        <v>58.11</v>
      </c>
      <c r="W54" s="119">
        <v>58.36</v>
      </c>
      <c r="X54" s="119">
        <v>58.57</v>
      </c>
      <c r="Y54" s="119">
        <v>58.7</v>
      </c>
      <c r="Z54" s="119">
        <v>58.7</v>
      </c>
      <c r="AA54" s="119">
        <v>58.55</v>
      </c>
      <c r="AB54" s="119">
        <v>58.23</v>
      </c>
      <c r="AC54" s="119">
        <v>57.73</v>
      </c>
      <c r="AD54" s="119">
        <v>57.1</v>
      </c>
      <c r="AE54" s="119">
        <v>56.36</v>
      </c>
      <c r="AF54" s="119">
        <v>55.56</v>
      </c>
      <c r="AG54" s="119">
        <v>54.76</v>
      </c>
      <c r="AH54" s="119">
        <v>54.01</v>
      </c>
      <c r="AI54" s="119">
        <v>53.36</v>
      </c>
      <c r="AJ54" s="119">
        <v>52.84</v>
      </c>
      <c r="AK54" s="119">
        <v>52.48</v>
      </c>
      <c r="AL54" s="119">
        <v>52.29</v>
      </c>
    </row>
    <row r="55" spans="1:38">
      <c r="A55">
        <v>21</v>
      </c>
      <c r="B55" s="119">
        <f t="shared" ca="1" si="1"/>
        <v>49.84</v>
      </c>
      <c r="C55" s="119">
        <v>39.86</v>
      </c>
      <c r="D55" s="119">
        <v>40.200000000000003</v>
      </c>
      <c r="E55" s="119">
        <v>40.85</v>
      </c>
      <c r="F55" s="119">
        <v>41.75</v>
      </c>
      <c r="G55" s="119">
        <v>42.85</v>
      </c>
      <c r="H55" s="119">
        <v>44.05</v>
      </c>
      <c r="I55" s="119">
        <v>45.26</v>
      </c>
      <c r="J55" s="119">
        <v>46.38</v>
      </c>
      <c r="K55" s="119">
        <v>47.33</v>
      </c>
      <c r="L55" s="119">
        <v>48.07</v>
      </c>
      <c r="M55" s="119">
        <v>48.57</v>
      </c>
      <c r="N55" s="119">
        <v>48.86</v>
      </c>
      <c r="O55" s="119">
        <v>48.98</v>
      </c>
      <c r="P55" s="119">
        <v>48.99</v>
      </c>
      <c r="Q55" s="119">
        <v>48.95</v>
      </c>
      <c r="R55" s="119">
        <v>48.93</v>
      </c>
      <c r="S55" s="119">
        <v>48.95</v>
      </c>
      <c r="T55" s="119">
        <v>49.04</v>
      </c>
      <c r="U55" s="119">
        <v>49.2</v>
      </c>
      <c r="V55" s="119">
        <v>49.4</v>
      </c>
      <c r="W55" s="119">
        <v>49.63</v>
      </c>
      <c r="X55" s="119">
        <v>49.84</v>
      </c>
      <c r="Y55" s="119">
        <v>49.99</v>
      </c>
      <c r="Z55" s="119">
        <v>50.03</v>
      </c>
      <c r="AA55" s="119">
        <v>49.95</v>
      </c>
      <c r="AB55" s="119">
        <v>49.73</v>
      </c>
      <c r="AC55" s="119">
        <v>49.36</v>
      </c>
      <c r="AD55" s="119">
        <v>48.86</v>
      </c>
      <c r="AE55" s="119">
        <v>48.26</v>
      </c>
      <c r="AF55" s="119">
        <v>47.6</v>
      </c>
      <c r="AG55" s="119">
        <v>46.93</v>
      </c>
      <c r="AH55" s="119">
        <v>46.28</v>
      </c>
      <c r="AI55" s="119">
        <v>45.71</v>
      </c>
      <c r="AJ55" s="119">
        <v>45.25</v>
      </c>
      <c r="AK55" s="119">
        <v>44.93</v>
      </c>
      <c r="AL55" s="119">
        <v>44.76</v>
      </c>
    </row>
    <row r="56" spans="1:38">
      <c r="A56">
        <v>22</v>
      </c>
      <c r="B56" s="119">
        <f t="shared" ca="1" si="1"/>
        <v>42.59</v>
      </c>
      <c r="C56" s="119">
        <v>33.880000000000003</v>
      </c>
      <c r="D56" s="119">
        <v>34.18</v>
      </c>
      <c r="E56" s="119">
        <v>34.770000000000003</v>
      </c>
      <c r="F56" s="119">
        <v>35.590000000000003</v>
      </c>
      <c r="G56" s="119">
        <v>36.58</v>
      </c>
      <c r="H56" s="119">
        <v>37.659999999999997</v>
      </c>
      <c r="I56" s="119">
        <v>38.729999999999997</v>
      </c>
      <c r="J56" s="119">
        <v>39.72</v>
      </c>
      <c r="K56" s="119">
        <v>40.549999999999997</v>
      </c>
      <c r="L56" s="119">
        <v>41.17</v>
      </c>
      <c r="M56" s="119">
        <v>41.57</v>
      </c>
      <c r="N56" s="119">
        <v>41.78</v>
      </c>
      <c r="O56" s="119">
        <v>41.84</v>
      </c>
      <c r="P56" s="119">
        <v>41.81</v>
      </c>
      <c r="Q56" s="119">
        <v>41.75</v>
      </c>
      <c r="R56" s="119">
        <v>41.7</v>
      </c>
      <c r="S56" s="119">
        <v>41.71</v>
      </c>
      <c r="T56" s="119">
        <v>41.78</v>
      </c>
      <c r="U56" s="119">
        <v>41.91</v>
      </c>
      <c r="V56" s="119">
        <v>42.1</v>
      </c>
      <c r="W56" s="119">
        <v>42.3</v>
      </c>
      <c r="X56" s="119">
        <v>42.5</v>
      </c>
      <c r="Y56" s="119">
        <v>42.64</v>
      </c>
      <c r="Z56" s="119">
        <v>42.71</v>
      </c>
      <c r="AA56" s="119">
        <v>42.67</v>
      </c>
      <c r="AB56" s="119">
        <v>42.51</v>
      </c>
      <c r="AC56" s="119">
        <v>42.23</v>
      </c>
      <c r="AD56" s="119">
        <v>41.83</v>
      </c>
      <c r="AE56" s="119">
        <v>41.33</v>
      </c>
      <c r="AF56" s="119">
        <v>40.78</v>
      </c>
      <c r="AG56" s="119">
        <v>40.21</v>
      </c>
      <c r="AH56" s="119">
        <v>39.65</v>
      </c>
      <c r="AI56" s="119">
        <v>39.15</v>
      </c>
      <c r="AJ56" s="119">
        <v>38.75</v>
      </c>
      <c r="AK56" s="119">
        <v>38.46</v>
      </c>
      <c r="AL56" s="119">
        <v>38.31</v>
      </c>
    </row>
    <row r="57" spans="1:38">
      <c r="A57">
        <v>23</v>
      </c>
      <c r="B57" s="119">
        <f t="shared" ca="1" si="1"/>
        <v>36.435000000000002</v>
      </c>
      <c r="C57" s="119">
        <v>28.82</v>
      </c>
      <c r="D57" s="119">
        <v>29.09</v>
      </c>
      <c r="E57" s="119">
        <v>29.62</v>
      </c>
      <c r="F57" s="119">
        <v>30.35</v>
      </c>
      <c r="G57" s="119">
        <v>31.24</v>
      </c>
      <c r="H57" s="119">
        <v>32.200000000000003</v>
      </c>
      <c r="I57" s="119">
        <v>33.159999999999997</v>
      </c>
      <c r="J57" s="119">
        <v>34.03</v>
      </c>
      <c r="K57" s="119">
        <v>34.75</v>
      </c>
      <c r="L57" s="119">
        <v>35.28</v>
      </c>
      <c r="M57" s="119">
        <v>35.61</v>
      </c>
      <c r="N57" s="119">
        <v>35.770000000000003</v>
      </c>
      <c r="O57" s="119">
        <v>35.799999999999997</v>
      </c>
      <c r="P57" s="119">
        <v>35.75</v>
      </c>
      <c r="Q57" s="119">
        <v>35.67</v>
      </c>
      <c r="R57" s="119">
        <v>35.61</v>
      </c>
      <c r="S57" s="119">
        <v>35.61</v>
      </c>
      <c r="T57" s="119">
        <v>35.659999999999997</v>
      </c>
      <c r="U57" s="119">
        <v>35.78</v>
      </c>
      <c r="V57" s="119">
        <v>35.94</v>
      </c>
      <c r="W57" s="119">
        <v>36.119999999999997</v>
      </c>
      <c r="X57" s="119">
        <v>36.299999999999997</v>
      </c>
      <c r="Y57" s="119">
        <v>36.44</v>
      </c>
      <c r="Z57" s="119">
        <v>36.51</v>
      </c>
      <c r="AA57" s="119">
        <v>36.49</v>
      </c>
      <c r="AB57" s="119">
        <v>36.380000000000003</v>
      </c>
      <c r="AC57" s="119">
        <v>36.15</v>
      </c>
      <c r="AD57" s="119">
        <v>35.82</v>
      </c>
      <c r="AE57" s="119">
        <v>35.409999999999997</v>
      </c>
      <c r="AF57" s="119">
        <v>34.94</v>
      </c>
      <c r="AG57" s="119">
        <v>34.450000000000003</v>
      </c>
      <c r="AH57" s="119">
        <v>33.97</v>
      </c>
      <c r="AI57" s="119">
        <v>33.54</v>
      </c>
      <c r="AJ57" s="119">
        <v>33.18</v>
      </c>
      <c r="AK57" s="119">
        <v>32.93</v>
      </c>
      <c r="AL57" s="119">
        <v>32.799999999999997</v>
      </c>
    </row>
    <row r="58" spans="1:38">
      <c r="A58">
        <v>24</v>
      </c>
      <c r="B58" s="119">
        <f t="shared" ca="1" si="1"/>
        <v>31.204999999999998</v>
      </c>
      <c r="C58" s="119">
        <v>24.54</v>
      </c>
      <c r="D58" s="119">
        <v>24.78</v>
      </c>
      <c r="E58" s="119">
        <v>25.25</v>
      </c>
      <c r="F58" s="119">
        <v>25.9</v>
      </c>
      <c r="G58" s="119">
        <v>26.69</v>
      </c>
      <c r="H58" s="119">
        <v>27.55</v>
      </c>
      <c r="I58" s="119">
        <v>28.39</v>
      </c>
      <c r="J58" s="119">
        <v>29.16</v>
      </c>
      <c r="K58" s="119">
        <v>29.79</v>
      </c>
      <c r="L58" s="119">
        <v>30.25</v>
      </c>
      <c r="M58" s="119">
        <v>30.53</v>
      </c>
      <c r="N58" s="119">
        <v>30.66</v>
      </c>
      <c r="O58" s="119">
        <v>30.66</v>
      </c>
      <c r="P58" s="119">
        <v>30.6</v>
      </c>
      <c r="Q58" s="119">
        <v>30.53</v>
      </c>
      <c r="R58" s="119">
        <v>30.47</v>
      </c>
      <c r="S58" s="119">
        <v>30.45</v>
      </c>
      <c r="T58" s="119">
        <v>30.5</v>
      </c>
      <c r="U58" s="119">
        <v>30.6</v>
      </c>
      <c r="V58" s="119">
        <v>30.74</v>
      </c>
      <c r="W58" s="119">
        <v>30.9</v>
      </c>
      <c r="X58" s="119">
        <v>31.05</v>
      </c>
      <c r="Y58" s="119">
        <v>31.18</v>
      </c>
      <c r="Z58" s="119">
        <v>31.25</v>
      </c>
      <c r="AA58" s="119">
        <v>31.25</v>
      </c>
      <c r="AB58" s="119">
        <v>31.16</v>
      </c>
      <c r="AC58" s="119">
        <v>30.97</v>
      </c>
      <c r="AD58" s="119">
        <v>30.7</v>
      </c>
      <c r="AE58" s="119">
        <v>30.35</v>
      </c>
      <c r="AF58" s="119">
        <v>29.95</v>
      </c>
      <c r="AG58" s="119">
        <v>29.53</v>
      </c>
      <c r="AH58" s="119">
        <v>29.11</v>
      </c>
      <c r="AI58" s="119">
        <v>28.73</v>
      </c>
      <c r="AJ58" s="119">
        <v>28.42</v>
      </c>
      <c r="AK58" s="119">
        <v>28.19</v>
      </c>
      <c r="AL58" s="119">
        <v>28.08</v>
      </c>
    </row>
    <row r="59" spans="1:38">
      <c r="A59">
        <v>25</v>
      </c>
      <c r="B59" s="119">
        <f t="shared" ca="1" si="1"/>
        <v>26.745000000000001</v>
      </c>
      <c r="C59" s="119">
        <v>20.93</v>
      </c>
      <c r="D59" s="119">
        <v>21.14</v>
      </c>
      <c r="E59" s="119">
        <v>21.55</v>
      </c>
      <c r="F59" s="119">
        <v>22.13</v>
      </c>
      <c r="G59" s="119">
        <v>22.82</v>
      </c>
      <c r="H59" s="119">
        <v>23.58</v>
      </c>
      <c r="I59" s="119">
        <v>24.32</v>
      </c>
      <c r="J59" s="119">
        <v>25</v>
      </c>
      <c r="K59" s="119">
        <v>25.55</v>
      </c>
      <c r="L59" s="119">
        <v>25.95</v>
      </c>
      <c r="M59" s="119">
        <v>26.2</v>
      </c>
      <c r="N59" s="119">
        <v>26.3</v>
      </c>
      <c r="O59" s="119">
        <v>26.3</v>
      </c>
      <c r="P59" s="119">
        <v>26.24</v>
      </c>
      <c r="Q59" s="119">
        <v>26.16</v>
      </c>
      <c r="R59" s="119">
        <v>26.11</v>
      </c>
      <c r="S59" s="119">
        <v>26.09</v>
      </c>
      <c r="T59" s="119">
        <v>26.13</v>
      </c>
      <c r="U59" s="119">
        <v>26.21</v>
      </c>
      <c r="V59" s="119">
        <v>26.33</v>
      </c>
      <c r="W59" s="119">
        <v>26.47</v>
      </c>
      <c r="X59" s="119">
        <v>26.61</v>
      </c>
      <c r="Y59" s="119">
        <v>26.72</v>
      </c>
      <c r="Z59" s="119">
        <v>26.78</v>
      </c>
      <c r="AA59" s="119">
        <v>26.78</v>
      </c>
      <c r="AB59" s="119">
        <v>26.71</v>
      </c>
      <c r="AC59" s="119">
        <v>26.56</v>
      </c>
      <c r="AD59" s="119">
        <v>26.33</v>
      </c>
      <c r="AE59" s="119">
        <v>26.03</v>
      </c>
      <c r="AF59" s="119">
        <v>25.68</v>
      </c>
      <c r="AG59" s="119">
        <v>25.31</v>
      </c>
      <c r="AH59" s="119">
        <v>24.95</v>
      </c>
      <c r="AI59" s="119">
        <v>24.62</v>
      </c>
      <c r="AJ59" s="119">
        <v>24.34</v>
      </c>
      <c r="AK59" s="119">
        <v>24.15</v>
      </c>
      <c r="AL59" s="119">
        <v>24.04</v>
      </c>
    </row>
    <row r="60" spans="1:38">
      <c r="A60">
        <v>26</v>
      </c>
      <c r="B60" s="119">
        <f t="shared" ca="1" si="1"/>
        <v>22.954999999999998</v>
      </c>
      <c r="C60" s="119">
        <v>17.88</v>
      </c>
      <c r="D60" s="119">
        <v>18.059999999999999</v>
      </c>
      <c r="E60" s="119">
        <v>18.420000000000002</v>
      </c>
      <c r="F60" s="119">
        <v>18.93</v>
      </c>
      <c r="G60" s="119">
        <v>19.53</v>
      </c>
      <c r="H60" s="119">
        <v>20.190000000000001</v>
      </c>
      <c r="I60" s="119">
        <v>20.85</v>
      </c>
      <c r="J60" s="119">
        <v>21.44</v>
      </c>
      <c r="K60" s="119">
        <v>21.93</v>
      </c>
      <c r="L60" s="119">
        <v>22.28</v>
      </c>
      <c r="M60" s="119">
        <v>22.49</v>
      </c>
      <c r="N60" s="119">
        <v>22.58</v>
      </c>
      <c r="O60" s="119">
        <v>22.58</v>
      </c>
      <c r="P60" s="119">
        <v>22.52</v>
      </c>
      <c r="Q60" s="119">
        <v>22.46</v>
      </c>
      <c r="R60" s="119">
        <v>22.41</v>
      </c>
      <c r="S60" s="119">
        <v>22.39</v>
      </c>
      <c r="T60" s="119">
        <v>22.42</v>
      </c>
      <c r="U60" s="119">
        <v>22.49</v>
      </c>
      <c r="V60" s="119">
        <v>22.59</v>
      </c>
      <c r="W60" s="119">
        <v>22.71</v>
      </c>
      <c r="X60" s="119">
        <v>22.83</v>
      </c>
      <c r="Y60" s="119">
        <v>22.93</v>
      </c>
      <c r="Z60" s="119">
        <v>22.98</v>
      </c>
      <c r="AA60" s="119">
        <v>22.99</v>
      </c>
      <c r="AB60" s="119">
        <v>22.92</v>
      </c>
      <c r="AC60" s="119">
        <v>22.79</v>
      </c>
      <c r="AD60" s="119">
        <v>22.59</v>
      </c>
      <c r="AE60" s="119">
        <v>22.33</v>
      </c>
      <c r="AF60" s="119">
        <v>22.03</v>
      </c>
      <c r="AG60" s="119">
        <v>21.71</v>
      </c>
      <c r="AH60" s="119">
        <v>21.39</v>
      </c>
      <c r="AI60" s="119">
        <v>21.1</v>
      </c>
      <c r="AJ60" s="119">
        <v>20.86</v>
      </c>
      <c r="AK60" s="119">
        <v>20.69</v>
      </c>
      <c r="AL60" s="119">
        <v>20.6</v>
      </c>
    </row>
    <row r="61" spans="1:38">
      <c r="A61">
        <v>27</v>
      </c>
      <c r="B61" s="119">
        <f t="shared" ca="1" si="1"/>
        <v>19.72</v>
      </c>
      <c r="C61" s="119">
        <v>15.3</v>
      </c>
      <c r="D61" s="119">
        <v>15.46</v>
      </c>
      <c r="E61" s="119">
        <v>15.77</v>
      </c>
      <c r="F61" s="119">
        <v>16.21</v>
      </c>
      <c r="G61" s="119">
        <v>16.739999999999998</v>
      </c>
      <c r="H61" s="119">
        <v>17.309999999999999</v>
      </c>
      <c r="I61" s="119">
        <v>17.88</v>
      </c>
      <c r="J61" s="119">
        <v>18.399999999999999</v>
      </c>
      <c r="K61" s="119">
        <v>18.829999999999998</v>
      </c>
      <c r="L61" s="119">
        <v>19.14</v>
      </c>
      <c r="M61" s="119">
        <v>19.329999999999998</v>
      </c>
      <c r="N61" s="119">
        <v>19.41</v>
      </c>
      <c r="O61" s="119">
        <v>19.41</v>
      </c>
      <c r="P61" s="119">
        <v>19.36</v>
      </c>
      <c r="Q61" s="119">
        <v>19.3</v>
      </c>
      <c r="R61" s="119">
        <v>19.260000000000002</v>
      </c>
      <c r="S61" s="119">
        <v>19.239999999999998</v>
      </c>
      <c r="T61" s="119">
        <v>19.27</v>
      </c>
      <c r="U61" s="119">
        <v>19.329999999999998</v>
      </c>
      <c r="V61" s="119">
        <v>19.41</v>
      </c>
      <c r="W61" s="119">
        <v>19.52</v>
      </c>
      <c r="X61" s="119">
        <v>19.61</v>
      </c>
      <c r="Y61" s="119">
        <v>19.7</v>
      </c>
      <c r="Z61" s="119">
        <v>19.739999999999998</v>
      </c>
      <c r="AA61" s="119">
        <v>19.75</v>
      </c>
      <c r="AB61" s="119">
        <v>19.690000000000001</v>
      </c>
      <c r="AC61" s="119">
        <v>19.579999999999998</v>
      </c>
      <c r="AD61" s="119">
        <v>19.399999999999999</v>
      </c>
      <c r="AE61" s="119">
        <v>19.18</v>
      </c>
      <c r="AF61" s="119">
        <v>18.91</v>
      </c>
      <c r="AG61" s="119">
        <v>18.63</v>
      </c>
      <c r="AH61" s="119">
        <v>18.350000000000001</v>
      </c>
      <c r="AI61" s="119">
        <v>18.100000000000001</v>
      </c>
      <c r="AJ61" s="119">
        <v>17.88</v>
      </c>
      <c r="AK61" s="119">
        <v>17.73</v>
      </c>
      <c r="AL61" s="119">
        <v>17.649999999999999</v>
      </c>
    </row>
    <row r="62" spans="1:38">
      <c r="A62">
        <v>28</v>
      </c>
      <c r="B62" s="119">
        <f t="shared" ca="1" si="1"/>
        <v>16.954999999999998</v>
      </c>
      <c r="C62" s="119">
        <v>13.12</v>
      </c>
      <c r="D62" s="119">
        <v>13.26</v>
      </c>
      <c r="E62" s="119">
        <v>13.53</v>
      </c>
      <c r="F62" s="119">
        <v>13.91</v>
      </c>
      <c r="G62" s="119">
        <v>14.36</v>
      </c>
      <c r="H62" s="119">
        <v>14.86</v>
      </c>
      <c r="I62" s="119">
        <v>15.35</v>
      </c>
      <c r="J62" s="119">
        <v>15.81</v>
      </c>
      <c r="K62" s="119">
        <v>16.18</v>
      </c>
      <c r="L62" s="119">
        <v>16.45</v>
      </c>
      <c r="M62" s="119">
        <v>16.62</v>
      </c>
      <c r="N62" s="119">
        <v>16.690000000000001</v>
      </c>
      <c r="O62" s="119">
        <v>16.7</v>
      </c>
      <c r="P62" s="119">
        <v>16.66</v>
      </c>
      <c r="Q62" s="119">
        <v>16.61</v>
      </c>
      <c r="R62" s="119">
        <v>16.579999999999998</v>
      </c>
      <c r="S62" s="119">
        <v>16.559999999999999</v>
      </c>
      <c r="T62" s="119">
        <v>16.579999999999998</v>
      </c>
      <c r="U62" s="119">
        <v>16.63</v>
      </c>
      <c r="V62" s="119">
        <v>16.71</v>
      </c>
      <c r="W62" s="119">
        <v>16.79</v>
      </c>
      <c r="X62" s="119">
        <v>16.88</v>
      </c>
      <c r="Y62" s="119">
        <v>16.940000000000001</v>
      </c>
      <c r="Z62" s="119">
        <v>16.98</v>
      </c>
      <c r="AA62" s="119">
        <v>16.98</v>
      </c>
      <c r="AB62" s="119">
        <v>16.93</v>
      </c>
      <c r="AC62" s="119">
        <v>16.829999999999998</v>
      </c>
      <c r="AD62" s="119">
        <v>16.68</v>
      </c>
      <c r="AE62" s="119">
        <v>16.48</v>
      </c>
      <c r="AF62" s="119">
        <v>16.25</v>
      </c>
      <c r="AG62" s="119">
        <v>16</v>
      </c>
      <c r="AH62" s="119">
        <v>15.75</v>
      </c>
      <c r="AI62" s="119">
        <v>15.53</v>
      </c>
      <c r="AJ62" s="119">
        <v>15.34</v>
      </c>
      <c r="AK62" s="119">
        <v>15.21</v>
      </c>
      <c r="AL62" s="119">
        <v>15.14</v>
      </c>
    </row>
    <row r="63" spans="1:38">
      <c r="A63">
        <v>29</v>
      </c>
      <c r="B63" s="119">
        <f t="shared" ca="1" si="1"/>
        <v>14.6</v>
      </c>
      <c r="C63" s="119">
        <v>11.28</v>
      </c>
      <c r="D63" s="119">
        <v>11.4</v>
      </c>
      <c r="E63" s="119">
        <v>11.63</v>
      </c>
      <c r="F63" s="119">
        <v>11.95</v>
      </c>
      <c r="G63" s="119">
        <v>12.34</v>
      </c>
      <c r="H63" s="119">
        <v>12.77</v>
      </c>
      <c r="I63" s="119">
        <v>13.2</v>
      </c>
      <c r="J63" s="119">
        <v>13.59</v>
      </c>
      <c r="K63" s="119">
        <v>13.91</v>
      </c>
      <c r="L63" s="119">
        <v>14.15</v>
      </c>
      <c r="M63" s="119">
        <v>14.3</v>
      </c>
      <c r="N63" s="119">
        <v>14.37</v>
      </c>
      <c r="O63" s="119">
        <v>14.38</v>
      </c>
      <c r="P63" s="119">
        <v>14.36</v>
      </c>
      <c r="Q63" s="119">
        <v>14.32</v>
      </c>
      <c r="R63" s="119">
        <v>14.29</v>
      </c>
      <c r="S63" s="119">
        <v>14.28</v>
      </c>
      <c r="T63" s="119">
        <v>14.3</v>
      </c>
      <c r="U63" s="119">
        <v>14.34</v>
      </c>
      <c r="V63" s="119">
        <v>14.4</v>
      </c>
      <c r="W63" s="119">
        <v>14.47</v>
      </c>
      <c r="X63" s="119">
        <v>14.54</v>
      </c>
      <c r="Y63" s="119">
        <v>14.59</v>
      </c>
      <c r="Z63" s="119">
        <v>14.63</v>
      </c>
      <c r="AA63" s="119">
        <v>14.62</v>
      </c>
      <c r="AB63" s="119">
        <v>14.58</v>
      </c>
      <c r="AC63" s="119">
        <v>14.49</v>
      </c>
      <c r="AD63" s="119">
        <v>14.35</v>
      </c>
      <c r="AE63" s="119">
        <v>14.17</v>
      </c>
      <c r="AF63" s="119">
        <v>13.97</v>
      </c>
      <c r="AG63" s="119">
        <v>13.75</v>
      </c>
      <c r="AH63" s="119">
        <v>13.54</v>
      </c>
      <c r="AI63" s="119">
        <v>13.34</v>
      </c>
      <c r="AJ63" s="119">
        <v>13.17</v>
      </c>
      <c r="AK63" s="119">
        <v>13.06</v>
      </c>
      <c r="AL63" s="119">
        <v>13</v>
      </c>
    </row>
    <row r="64" spans="1:38">
      <c r="A64">
        <v>30</v>
      </c>
      <c r="B64" s="119">
        <f t="shared" ca="1" si="1"/>
        <v>12.585000000000001</v>
      </c>
      <c r="C64" s="119">
        <v>9.7200000000000006</v>
      </c>
      <c r="D64" s="119">
        <v>9.8209999999999997</v>
      </c>
      <c r="E64" s="119">
        <v>10.02</v>
      </c>
      <c r="F64" s="119">
        <v>10.29</v>
      </c>
      <c r="G64" s="119">
        <v>10.62</v>
      </c>
      <c r="H64" s="119">
        <v>10.99</v>
      </c>
      <c r="I64" s="119">
        <v>11.35</v>
      </c>
      <c r="J64" s="119">
        <v>11.69</v>
      </c>
      <c r="K64" s="119">
        <v>11.97</v>
      </c>
      <c r="L64" s="119">
        <v>12.19</v>
      </c>
      <c r="M64" s="119">
        <v>12.32</v>
      </c>
      <c r="N64" s="119">
        <v>12.39</v>
      </c>
      <c r="O64" s="119">
        <v>12.4</v>
      </c>
      <c r="P64" s="119">
        <v>12.39</v>
      </c>
      <c r="Q64" s="119">
        <v>12.36</v>
      </c>
      <c r="R64" s="119">
        <v>12.33</v>
      </c>
      <c r="S64" s="119">
        <v>12.33</v>
      </c>
      <c r="T64" s="119">
        <v>12.34</v>
      </c>
      <c r="U64" s="119">
        <v>12.38</v>
      </c>
      <c r="V64" s="119">
        <v>12.43</v>
      </c>
      <c r="W64" s="119">
        <v>12.49</v>
      </c>
      <c r="X64" s="119">
        <v>12.54</v>
      </c>
      <c r="Y64" s="119">
        <v>12.59</v>
      </c>
      <c r="Z64" s="119">
        <v>12.61</v>
      </c>
      <c r="AA64" s="119">
        <v>12.61</v>
      </c>
      <c r="AB64" s="119">
        <v>12.56</v>
      </c>
      <c r="AC64" s="119">
        <v>12.48</v>
      </c>
      <c r="AD64" s="119">
        <v>12.36</v>
      </c>
      <c r="AE64" s="119">
        <v>12.2</v>
      </c>
      <c r="AF64" s="119">
        <v>12.02</v>
      </c>
      <c r="AG64" s="119">
        <v>11.83</v>
      </c>
      <c r="AH64" s="119">
        <v>11.64</v>
      </c>
      <c r="AI64" s="119">
        <v>11.47</v>
      </c>
      <c r="AJ64" s="119">
        <v>11.32</v>
      </c>
      <c r="AK64" s="119">
        <v>11.22</v>
      </c>
      <c r="AL64" s="119">
        <v>11.17</v>
      </c>
    </row>
    <row r="65" spans="1:38">
      <c r="A65">
        <v>31</v>
      </c>
      <c r="B65" s="119">
        <f t="shared" ca="1" si="1"/>
        <v>10.86</v>
      </c>
      <c r="C65" s="119">
        <v>8.3970000000000002</v>
      </c>
      <c r="D65" s="119">
        <v>8.4819999999999993</v>
      </c>
      <c r="E65" s="119">
        <v>8.6460000000000008</v>
      </c>
      <c r="F65" s="119">
        <v>8.8770000000000007</v>
      </c>
      <c r="G65" s="119">
        <v>9.16</v>
      </c>
      <c r="H65" s="119">
        <v>9.4700000000000006</v>
      </c>
      <c r="I65" s="119">
        <v>9.7829999999999995</v>
      </c>
      <c r="J65" s="119">
        <v>10.07</v>
      </c>
      <c r="K65" s="119">
        <v>10.32</v>
      </c>
      <c r="L65" s="119">
        <v>10.5</v>
      </c>
      <c r="M65" s="119">
        <v>10.63</v>
      </c>
      <c r="N65" s="119">
        <v>10.69</v>
      </c>
      <c r="O65" s="119">
        <v>10.71</v>
      </c>
      <c r="P65" s="119">
        <v>10.7</v>
      </c>
      <c r="Q65" s="119">
        <v>10.68</v>
      </c>
      <c r="R65" s="119">
        <v>10.66</v>
      </c>
      <c r="S65" s="119">
        <v>10.66</v>
      </c>
      <c r="T65" s="119">
        <v>10.67</v>
      </c>
      <c r="U65" s="119">
        <v>10.7</v>
      </c>
      <c r="V65" s="119">
        <v>10.74</v>
      </c>
      <c r="W65" s="119">
        <v>10.79</v>
      </c>
      <c r="X65" s="119">
        <v>10.84</v>
      </c>
      <c r="Y65" s="119">
        <v>10.87</v>
      </c>
      <c r="Z65" s="119">
        <v>10.89</v>
      </c>
      <c r="AA65" s="119">
        <v>10.88</v>
      </c>
      <c r="AB65" s="119">
        <v>10.84</v>
      </c>
      <c r="AC65" s="119">
        <v>10.77</v>
      </c>
      <c r="AD65" s="119">
        <v>10.66</v>
      </c>
      <c r="AE65" s="119">
        <v>10.52</v>
      </c>
      <c r="AF65" s="119">
        <v>10.36</v>
      </c>
      <c r="AG65" s="119">
        <v>10.19</v>
      </c>
      <c r="AH65" s="119">
        <v>10.02</v>
      </c>
      <c r="AI65" s="119">
        <v>9.8699999999999992</v>
      </c>
      <c r="AJ65" s="119">
        <v>9.7430000000000003</v>
      </c>
      <c r="AK65" s="119">
        <v>9.6519999999999992</v>
      </c>
      <c r="AL65" s="119">
        <v>9.6039999999999992</v>
      </c>
    </row>
    <row r="66" spans="1:38">
      <c r="A66">
        <v>32</v>
      </c>
      <c r="B66" s="119">
        <f t="shared" ca="1" si="1"/>
        <v>9.3865000000000016</v>
      </c>
      <c r="C66" s="119">
        <v>7.2709999999999999</v>
      </c>
      <c r="D66" s="119">
        <v>7.343</v>
      </c>
      <c r="E66" s="119">
        <v>7.4809999999999999</v>
      </c>
      <c r="F66" s="119">
        <v>7.6760000000000002</v>
      </c>
      <c r="G66" s="119">
        <v>7.9139999999999997</v>
      </c>
      <c r="H66" s="119">
        <v>8.1769999999999996</v>
      </c>
      <c r="I66" s="119">
        <v>8.4429999999999996</v>
      </c>
      <c r="J66" s="119">
        <v>8.6910000000000007</v>
      </c>
      <c r="K66" s="119">
        <v>8.9019999999999992</v>
      </c>
      <c r="L66" s="119">
        <v>9.0649999999999995</v>
      </c>
      <c r="M66" s="119">
        <v>9.1750000000000007</v>
      </c>
      <c r="N66" s="119">
        <v>9.2349999999999994</v>
      </c>
      <c r="O66" s="119">
        <v>9.2569999999999997</v>
      </c>
      <c r="P66" s="119">
        <v>9.2550000000000008</v>
      </c>
      <c r="Q66" s="119">
        <v>9.2430000000000003</v>
      </c>
      <c r="R66" s="119">
        <v>9.2330000000000005</v>
      </c>
      <c r="S66" s="119">
        <v>9.2319999999999993</v>
      </c>
      <c r="T66" s="119">
        <v>9.2439999999999998</v>
      </c>
      <c r="U66" s="119">
        <v>9.2680000000000007</v>
      </c>
      <c r="V66" s="119">
        <v>9.3030000000000008</v>
      </c>
      <c r="W66" s="119">
        <v>9.3409999999999993</v>
      </c>
      <c r="X66" s="119">
        <v>9.3780000000000001</v>
      </c>
      <c r="Y66" s="119">
        <v>9.4060000000000006</v>
      </c>
      <c r="Z66" s="119">
        <v>9.4169999999999998</v>
      </c>
      <c r="AA66" s="119">
        <v>9.4060000000000006</v>
      </c>
      <c r="AB66" s="119">
        <v>9.3670000000000009</v>
      </c>
      <c r="AC66" s="119">
        <v>9.2989999999999995</v>
      </c>
      <c r="AD66" s="119">
        <v>9.2010000000000005</v>
      </c>
      <c r="AE66" s="119">
        <v>9.0790000000000006</v>
      </c>
      <c r="AF66" s="119">
        <v>8.9380000000000006</v>
      </c>
      <c r="AG66" s="119">
        <v>8.7889999999999997</v>
      </c>
      <c r="AH66" s="119">
        <v>8.6419999999999995</v>
      </c>
      <c r="AI66" s="119">
        <v>8.5060000000000002</v>
      </c>
      <c r="AJ66" s="119">
        <v>8.3940000000000001</v>
      </c>
      <c r="AK66" s="119">
        <v>8.3140000000000001</v>
      </c>
      <c r="AL66" s="119">
        <v>8.2720000000000002</v>
      </c>
    </row>
    <row r="67" spans="1:38">
      <c r="A67">
        <v>33</v>
      </c>
      <c r="B67" s="119">
        <f t="shared" ca="1" si="1"/>
        <v>8.1240000000000006</v>
      </c>
      <c r="C67" s="119">
        <v>6.3129999999999997</v>
      </c>
      <c r="D67" s="119">
        <v>6.3730000000000002</v>
      </c>
      <c r="E67" s="119">
        <v>6.4889999999999999</v>
      </c>
      <c r="F67" s="119">
        <v>6.6529999999999996</v>
      </c>
      <c r="G67" s="119">
        <v>6.8529999999999998</v>
      </c>
      <c r="H67" s="119">
        <v>7.0750000000000002</v>
      </c>
      <c r="I67" s="119">
        <v>7.3</v>
      </c>
      <c r="J67" s="119">
        <v>7.5110000000000001</v>
      </c>
      <c r="K67" s="119">
        <v>7.6929999999999996</v>
      </c>
      <c r="L67" s="119">
        <v>7.8339999999999996</v>
      </c>
      <c r="M67" s="119">
        <v>7.9320000000000004</v>
      </c>
      <c r="N67" s="119">
        <v>7.99</v>
      </c>
      <c r="O67" s="119">
        <v>8.0150000000000006</v>
      </c>
      <c r="P67" s="119">
        <v>8.0190000000000001</v>
      </c>
      <c r="Q67" s="119">
        <v>8.0129999999999999</v>
      </c>
      <c r="R67" s="119">
        <v>8.0079999999999991</v>
      </c>
      <c r="S67" s="119">
        <v>8.01</v>
      </c>
      <c r="T67" s="119">
        <v>8.0220000000000002</v>
      </c>
      <c r="U67" s="119">
        <v>8.0429999999999993</v>
      </c>
      <c r="V67" s="119">
        <v>8.0709999999999997</v>
      </c>
      <c r="W67" s="119">
        <v>8.1020000000000003</v>
      </c>
      <c r="X67" s="119">
        <v>8.1300000000000008</v>
      </c>
      <c r="Y67" s="119">
        <v>8.15</v>
      </c>
      <c r="Z67" s="119">
        <v>8.1560000000000006</v>
      </c>
      <c r="AA67" s="119">
        <v>8.1430000000000007</v>
      </c>
      <c r="AB67" s="119">
        <v>8.1050000000000004</v>
      </c>
      <c r="AC67" s="119">
        <v>8.0419999999999998</v>
      </c>
      <c r="AD67" s="119">
        <v>7.9539999999999997</v>
      </c>
      <c r="AE67" s="119">
        <v>7.8449999999999998</v>
      </c>
      <c r="AF67" s="119">
        <v>7.7210000000000001</v>
      </c>
      <c r="AG67" s="119">
        <v>7.59</v>
      </c>
      <c r="AH67" s="119">
        <v>7.46</v>
      </c>
      <c r="AI67" s="119">
        <v>7.3419999999999996</v>
      </c>
      <c r="AJ67" s="119">
        <v>7.2430000000000003</v>
      </c>
      <c r="AK67" s="119">
        <v>7.1719999999999997</v>
      </c>
      <c r="AL67" s="119">
        <v>7.1360000000000001</v>
      </c>
    </row>
    <row r="68" spans="1:38">
      <c r="A68">
        <v>34</v>
      </c>
      <c r="B68" s="119">
        <f t="shared" ca="1" si="1"/>
        <v>7.0419999999999998</v>
      </c>
      <c r="C68" s="119">
        <v>5.4939999999999998</v>
      </c>
      <c r="D68" s="119">
        <v>5.5439999999999996</v>
      </c>
      <c r="E68" s="119">
        <v>5.641</v>
      </c>
      <c r="F68" s="119">
        <v>5.7789999999999999</v>
      </c>
      <c r="G68" s="119">
        <v>5.9470000000000001</v>
      </c>
      <c r="H68" s="119">
        <v>6.1340000000000003</v>
      </c>
      <c r="I68" s="119">
        <v>6.3239999999999998</v>
      </c>
      <c r="J68" s="119">
        <v>6.5030000000000001</v>
      </c>
      <c r="K68" s="119">
        <v>6.6580000000000004</v>
      </c>
      <c r="L68" s="119">
        <v>6.7809999999999997</v>
      </c>
      <c r="M68" s="119">
        <v>6.8689999999999998</v>
      </c>
      <c r="N68" s="119">
        <v>6.923</v>
      </c>
      <c r="O68" s="119">
        <v>6.95</v>
      </c>
      <c r="P68" s="119">
        <v>6.9589999999999996</v>
      </c>
      <c r="Q68" s="119">
        <v>6.9589999999999996</v>
      </c>
      <c r="R68" s="119">
        <v>6.9589999999999996</v>
      </c>
      <c r="S68" s="119">
        <v>6.9630000000000001</v>
      </c>
      <c r="T68" s="119">
        <v>6.9740000000000002</v>
      </c>
      <c r="U68" s="119">
        <v>6.992</v>
      </c>
      <c r="V68" s="119">
        <v>7.0149999999999997</v>
      </c>
      <c r="W68" s="119">
        <v>7.04</v>
      </c>
      <c r="X68" s="119">
        <v>7.0609999999999999</v>
      </c>
      <c r="Y68" s="119">
        <v>7.0750000000000002</v>
      </c>
      <c r="Z68" s="119">
        <v>7.0759999999999996</v>
      </c>
      <c r="AA68" s="119">
        <v>7.06</v>
      </c>
      <c r="AB68" s="119">
        <v>7.024</v>
      </c>
      <c r="AC68" s="119">
        <v>6.9649999999999999</v>
      </c>
      <c r="AD68" s="119">
        <v>6.8860000000000001</v>
      </c>
      <c r="AE68" s="119">
        <v>6.79</v>
      </c>
      <c r="AF68" s="119">
        <v>6.68</v>
      </c>
      <c r="AG68" s="119">
        <v>6.5640000000000001</v>
      </c>
      <c r="AH68" s="119">
        <v>6.4509999999999996</v>
      </c>
      <c r="AI68" s="119">
        <v>6.3470000000000004</v>
      </c>
      <c r="AJ68" s="119">
        <v>6.26</v>
      </c>
      <c r="AK68" s="119">
        <v>6.1980000000000004</v>
      </c>
      <c r="AL68" s="119">
        <v>6.1660000000000004</v>
      </c>
    </row>
    <row r="69" spans="1:38">
      <c r="A69">
        <v>35</v>
      </c>
      <c r="B69" s="119">
        <f t="shared" ca="1" si="1"/>
        <v>6.1135000000000002</v>
      </c>
      <c r="C69" s="119">
        <v>4.7919999999999998</v>
      </c>
      <c r="D69" s="119">
        <v>4.8339999999999996</v>
      </c>
      <c r="E69" s="119">
        <v>4.9160000000000004</v>
      </c>
      <c r="F69" s="119">
        <v>5.0309999999999997</v>
      </c>
      <c r="G69" s="119">
        <v>5.1719999999999997</v>
      </c>
      <c r="H69" s="119">
        <v>5.3280000000000003</v>
      </c>
      <c r="I69" s="119">
        <v>5.4889999999999999</v>
      </c>
      <c r="J69" s="119">
        <v>5.64</v>
      </c>
      <c r="K69" s="119">
        <v>5.7729999999999997</v>
      </c>
      <c r="L69" s="119">
        <v>5.88</v>
      </c>
      <c r="M69" s="119">
        <v>5.9580000000000002</v>
      </c>
      <c r="N69" s="119">
        <v>6.008</v>
      </c>
      <c r="O69" s="119">
        <v>6.0359999999999996</v>
      </c>
      <c r="P69" s="119">
        <v>6.0490000000000004</v>
      </c>
      <c r="Q69" s="119">
        <v>6.0540000000000003</v>
      </c>
      <c r="R69" s="119">
        <v>6.0570000000000004</v>
      </c>
      <c r="S69" s="119">
        <v>6.0640000000000001</v>
      </c>
      <c r="T69" s="119">
        <v>6.0750000000000002</v>
      </c>
      <c r="U69" s="119">
        <v>6.09</v>
      </c>
      <c r="V69" s="119">
        <v>6.109</v>
      </c>
      <c r="W69" s="119">
        <v>6.1280000000000001</v>
      </c>
      <c r="X69" s="119">
        <v>6.1440000000000001</v>
      </c>
      <c r="Y69" s="119">
        <v>6.1520000000000001</v>
      </c>
      <c r="Z69" s="119">
        <v>6.149</v>
      </c>
      <c r="AA69" s="119">
        <v>6.1310000000000002</v>
      </c>
      <c r="AB69" s="119">
        <v>6.0960000000000001</v>
      </c>
      <c r="AC69" s="119">
        <v>6.0430000000000001</v>
      </c>
      <c r="AD69" s="119">
        <v>5.9720000000000004</v>
      </c>
      <c r="AE69" s="119">
        <v>5.8849999999999998</v>
      </c>
      <c r="AF69" s="119">
        <v>5.7880000000000003</v>
      </c>
      <c r="AG69" s="119">
        <v>5.6870000000000003</v>
      </c>
      <c r="AH69" s="119">
        <v>5.5869999999999997</v>
      </c>
      <c r="AI69" s="119">
        <v>5.4960000000000004</v>
      </c>
      <c r="AJ69" s="119">
        <v>5.42</v>
      </c>
      <c r="AK69" s="119">
        <v>5.3659999999999997</v>
      </c>
      <c r="AL69" s="119">
        <v>5.3369999999999997</v>
      </c>
    </row>
    <row r="70" spans="1:38">
      <c r="A70">
        <v>36</v>
      </c>
      <c r="B70" s="119">
        <f t="shared" ref="B70:B133" ca="1" si="2">INDIRECT(ADDRESS(ROW(),$D$3))+$F$3*(INDIRECT(ADDRESS(ROW(),$D$3+1))-INDIRECT(ADDRESS(ROW(),$D$3)))</f>
        <v>5.3179999999999996</v>
      </c>
      <c r="C70" s="119">
        <v>4.1890000000000001</v>
      </c>
      <c r="D70" s="119">
        <v>4.2240000000000002</v>
      </c>
      <c r="E70" s="119">
        <v>4.2919999999999998</v>
      </c>
      <c r="F70" s="119">
        <v>4.3890000000000002</v>
      </c>
      <c r="G70" s="119">
        <v>4.5069999999999997</v>
      </c>
      <c r="H70" s="119">
        <v>4.6379999999999999</v>
      </c>
      <c r="I70" s="119">
        <v>4.7729999999999997</v>
      </c>
      <c r="J70" s="119">
        <v>4.9009999999999998</v>
      </c>
      <c r="K70" s="119">
        <v>5.0149999999999997</v>
      </c>
      <c r="L70" s="119">
        <v>5.1070000000000002</v>
      </c>
      <c r="M70" s="119">
        <v>5.1769999999999996</v>
      </c>
      <c r="N70" s="119">
        <v>5.2229999999999999</v>
      </c>
      <c r="O70" s="119">
        <v>5.2519999999999998</v>
      </c>
      <c r="P70" s="119">
        <v>5.2670000000000003</v>
      </c>
      <c r="Q70" s="119">
        <v>5.2750000000000004</v>
      </c>
      <c r="R70" s="119">
        <v>5.2809999999999997</v>
      </c>
      <c r="S70" s="119">
        <v>5.2889999999999997</v>
      </c>
      <c r="T70" s="119">
        <v>5.3</v>
      </c>
      <c r="U70" s="119">
        <v>5.3140000000000001</v>
      </c>
      <c r="V70" s="119">
        <v>5.3289999999999997</v>
      </c>
      <c r="W70" s="119">
        <v>5.3440000000000003</v>
      </c>
      <c r="X70" s="119">
        <v>5.3550000000000004</v>
      </c>
      <c r="Y70" s="119">
        <v>5.359</v>
      </c>
      <c r="Z70" s="119">
        <v>5.3529999999999998</v>
      </c>
      <c r="AA70" s="119">
        <v>5.335</v>
      </c>
      <c r="AB70" s="119">
        <v>5.3010000000000002</v>
      </c>
      <c r="AC70" s="119">
        <v>5.2519999999999998</v>
      </c>
      <c r="AD70" s="119">
        <v>5.1870000000000003</v>
      </c>
      <c r="AE70" s="119">
        <v>5.1100000000000003</v>
      </c>
      <c r="AF70" s="119">
        <v>5.0250000000000004</v>
      </c>
      <c r="AG70" s="119">
        <v>4.9349999999999996</v>
      </c>
      <c r="AH70" s="119">
        <v>4.8470000000000004</v>
      </c>
      <c r="AI70" s="119">
        <v>4.7670000000000003</v>
      </c>
      <c r="AJ70" s="119">
        <v>4.7009999999999996</v>
      </c>
      <c r="AK70" s="119">
        <v>4.6529999999999996</v>
      </c>
      <c r="AL70" s="119">
        <v>4.6280000000000001</v>
      </c>
    </row>
    <row r="71" spans="1:38">
      <c r="A71">
        <v>37</v>
      </c>
      <c r="B71" s="119">
        <f t="shared" ca="1" si="2"/>
        <v>4.6340000000000003</v>
      </c>
      <c r="C71" s="119">
        <v>3.669</v>
      </c>
      <c r="D71" s="119">
        <v>3.6989999999999998</v>
      </c>
      <c r="E71" s="119">
        <v>3.7559999999999998</v>
      </c>
      <c r="F71" s="119">
        <v>3.8359999999999999</v>
      </c>
      <c r="G71" s="119">
        <v>3.9350000000000001</v>
      </c>
      <c r="H71" s="119">
        <v>4.0449999999999999</v>
      </c>
      <c r="I71" s="119">
        <v>4.1589999999999998</v>
      </c>
      <c r="J71" s="119">
        <v>4.2670000000000003</v>
      </c>
      <c r="K71" s="119">
        <v>4.3639999999999999</v>
      </c>
      <c r="L71" s="119">
        <v>4.4450000000000003</v>
      </c>
      <c r="M71" s="119">
        <v>4.5060000000000002</v>
      </c>
      <c r="N71" s="119">
        <v>4.5490000000000004</v>
      </c>
      <c r="O71" s="119">
        <v>4.577</v>
      </c>
      <c r="P71" s="119">
        <v>4.5940000000000003</v>
      </c>
      <c r="Q71" s="119">
        <v>4.6040000000000001</v>
      </c>
      <c r="R71" s="119">
        <v>4.6120000000000001</v>
      </c>
      <c r="S71" s="119">
        <v>4.6210000000000004</v>
      </c>
      <c r="T71" s="119">
        <v>4.6310000000000002</v>
      </c>
      <c r="U71" s="119">
        <v>4.6429999999999998</v>
      </c>
      <c r="V71" s="119">
        <v>4.6559999999999997</v>
      </c>
      <c r="W71" s="119">
        <v>4.6669999999999998</v>
      </c>
      <c r="X71" s="119">
        <v>4.6749999999999998</v>
      </c>
      <c r="Y71" s="119">
        <v>4.6760000000000002</v>
      </c>
      <c r="Z71" s="119">
        <v>4.6689999999999996</v>
      </c>
      <c r="AA71" s="119">
        <v>4.6500000000000004</v>
      </c>
      <c r="AB71" s="119">
        <v>4.6180000000000003</v>
      </c>
      <c r="AC71" s="119">
        <v>4.5720000000000001</v>
      </c>
      <c r="AD71" s="119">
        <v>4.5140000000000002</v>
      </c>
      <c r="AE71" s="119">
        <v>4.4450000000000003</v>
      </c>
      <c r="AF71" s="119">
        <v>4.3689999999999998</v>
      </c>
      <c r="AG71" s="119">
        <v>4.29</v>
      </c>
      <c r="AH71" s="119">
        <v>4.2130000000000001</v>
      </c>
      <c r="AI71" s="119">
        <v>4.1429999999999998</v>
      </c>
      <c r="AJ71" s="119">
        <v>4.085</v>
      </c>
      <c r="AK71" s="119">
        <v>4.0430000000000001</v>
      </c>
      <c r="AL71" s="119">
        <v>4.0209999999999999</v>
      </c>
    </row>
    <row r="72" spans="1:38">
      <c r="A72">
        <v>38</v>
      </c>
      <c r="B72" s="119">
        <f t="shared" ca="1" si="2"/>
        <v>4.0449999999999999</v>
      </c>
      <c r="C72" s="119">
        <v>3.22</v>
      </c>
      <c r="D72" s="119">
        <v>3.2450000000000001</v>
      </c>
      <c r="E72" s="119">
        <v>3.2919999999999998</v>
      </c>
      <c r="F72" s="119">
        <v>3.36</v>
      </c>
      <c r="G72" s="119">
        <v>3.4420000000000002</v>
      </c>
      <c r="H72" s="119">
        <v>3.5350000000000001</v>
      </c>
      <c r="I72" s="119">
        <v>3.63</v>
      </c>
      <c r="J72" s="119">
        <v>3.722</v>
      </c>
      <c r="K72" s="119">
        <v>3.8050000000000002</v>
      </c>
      <c r="L72" s="119">
        <v>3.875</v>
      </c>
      <c r="M72" s="119">
        <v>3.9289999999999998</v>
      </c>
      <c r="N72" s="119">
        <v>3.9689999999999999</v>
      </c>
      <c r="O72" s="119">
        <v>3.996</v>
      </c>
      <c r="P72" s="119">
        <v>4.0129999999999999</v>
      </c>
      <c r="Q72" s="119">
        <v>4.0250000000000004</v>
      </c>
      <c r="R72" s="119">
        <v>4.0339999999999998</v>
      </c>
      <c r="S72" s="119">
        <v>4.0430000000000001</v>
      </c>
      <c r="T72" s="119">
        <v>4.0529999999999999</v>
      </c>
      <c r="U72" s="119">
        <v>4.0640000000000001</v>
      </c>
      <c r="V72" s="119">
        <v>4.0739999999999998</v>
      </c>
      <c r="W72" s="119">
        <v>4.0830000000000002</v>
      </c>
      <c r="X72" s="119">
        <v>4.0880000000000001</v>
      </c>
      <c r="Y72" s="119">
        <v>4.0869999999999997</v>
      </c>
      <c r="Z72" s="119">
        <v>4.0789999999999997</v>
      </c>
      <c r="AA72" s="119">
        <v>4.0599999999999996</v>
      </c>
      <c r="AB72" s="119">
        <v>4.03</v>
      </c>
      <c r="AC72" s="119">
        <v>3.988</v>
      </c>
      <c r="AD72" s="119">
        <v>3.9350000000000001</v>
      </c>
      <c r="AE72" s="119">
        <v>3.8740000000000001</v>
      </c>
      <c r="AF72" s="119">
        <v>3.806</v>
      </c>
      <c r="AG72" s="119">
        <v>3.7360000000000002</v>
      </c>
      <c r="AH72" s="119">
        <v>3.669</v>
      </c>
      <c r="AI72" s="119">
        <v>3.6070000000000002</v>
      </c>
      <c r="AJ72" s="119">
        <v>3.556</v>
      </c>
      <c r="AK72" s="119">
        <v>3.5190000000000001</v>
      </c>
      <c r="AL72" s="119">
        <v>3.5</v>
      </c>
    </row>
    <row r="73" spans="1:38">
      <c r="A73">
        <v>39</v>
      </c>
      <c r="B73" s="119">
        <f t="shared" ca="1" si="2"/>
        <v>3.5369999999999999</v>
      </c>
      <c r="C73" s="119">
        <v>2.831</v>
      </c>
      <c r="D73" s="119">
        <v>2.851</v>
      </c>
      <c r="E73" s="119">
        <v>2.891</v>
      </c>
      <c r="F73" s="119">
        <v>2.9470000000000001</v>
      </c>
      <c r="G73" s="119">
        <v>3.016</v>
      </c>
      <c r="H73" s="119">
        <v>3.0939999999999999</v>
      </c>
      <c r="I73" s="119">
        <v>3.1739999999999999</v>
      </c>
      <c r="J73" s="119">
        <v>3.2519999999999998</v>
      </c>
      <c r="K73" s="119">
        <v>3.323</v>
      </c>
      <c r="L73" s="119">
        <v>3.3839999999999999</v>
      </c>
      <c r="M73" s="119">
        <v>3.4329999999999998</v>
      </c>
      <c r="N73" s="119">
        <v>3.4689999999999999</v>
      </c>
      <c r="O73" s="119">
        <v>3.4940000000000002</v>
      </c>
      <c r="P73" s="119">
        <v>3.512</v>
      </c>
      <c r="Q73" s="119">
        <v>3.524</v>
      </c>
      <c r="R73" s="119">
        <v>3.5339999999999998</v>
      </c>
      <c r="S73" s="119">
        <v>3.5430000000000001</v>
      </c>
      <c r="T73" s="119">
        <v>3.552</v>
      </c>
      <c r="U73" s="119">
        <v>3.5609999999999999</v>
      </c>
      <c r="V73" s="119">
        <v>3.57</v>
      </c>
      <c r="W73" s="119">
        <v>3.577</v>
      </c>
      <c r="X73" s="119">
        <v>3.58</v>
      </c>
      <c r="Y73" s="119">
        <v>3.5779999999999998</v>
      </c>
      <c r="Z73" s="119">
        <v>3.569</v>
      </c>
      <c r="AA73" s="119">
        <v>3.5510000000000002</v>
      </c>
      <c r="AB73" s="119">
        <v>3.5230000000000001</v>
      </c>
      <c r="AC73" s="119">
        <v>3.484</v>
      </c>
      <c r="AD73" s="119">
        <v>3.4369999999999998</v>
      </c>
      <c r="AE73" s="119">
        <v>3.3820000000000001</v>
      </c>
      <c r="AF73" s="119">
        <v>3.3220000000000001</v>
      </c>
      <c r="AG73" s="119">
        <v>3.26</v>
      </c>
      <c r="AH73" s="119">
        <v>3.2</v>
      </c>
      <c r="AI73" s="119">
        <v>3.1459999999999999</v>
      </c>
      <c r="AJ73" s="119">
        <v>3.101</v>
      </c>
      <c r="AK73" s="119">
        <v>3.069</v>
      </c>
      <c r="AL73" s="119">
        <v>3.052</v>
      </c>
    </row>
    <row r="74" spans="1:38">
      <c r="A74">
        <v>40</v>
      </c>
      <c r="B74" s="119">
        <f t="shared" ca="1" si="2"/>
        <v>3.0979999999999999</v>
      </c>
      <c r="C74" s="119">
        <v>2.492</v>
      </c>
      <c r="D74" s="119">
        <v>2.5089999999999999</v>
      </c>
      <c r="E74" s="119">
        <v>2.5419999999999998</v>
      </c>
      <c r="F74" s="119">
        <v>2.589</v>
      </c>
      <c r="G74" s="119">
        <v>2.6469999999999998</v>
      </c>
      <c r="H74" s="119">
        <v>2.7120000000000002</v>
      </c>
      <c r="I74" s="119">
        <v>2.78</v>
      </c>
      <c r="J74" s="119">
        <v>2.847</v>
      </c>
      <c r="K74" s="119">
        <v>2.9079999999999999</v>
      </c>
      <c r="L74" s="119">
        <v>2.9609999999999999</v>
      </c>
      <c r="M74" s="119">
        <v>3.004</v>
      </c>
      <c r="N74" s="119">
        <v>3.0369999999999999</v>
      </c>
      <c r="O74" s="119">
        <v>3.0609999999999999</v>
      </c>
      <c r="P74" s="119">
        <v>3.0779999999999998</v>
      </c>
      <c r="Q74" s="119">
        <v>3.09</v>
      </c>
      <c r="R74" s="119">
        <v>3.0990000000000002</v>
      </c>
      <c r="S74" s="119">
        <v>3.1080000000000001</v>
      </c>
      <c r="T74" s="119">
        <v>3.1160000000000001</v>
      </c>
      <c r="U74" s="119">
        <v>3.125</v>
      </c>
      <c r="V74" s="119">
        <v>3.1320000000000001</v>
      </c>
      <c r="W74" s="119">
        <v>3.1379999999999999</v>
      </c>
      <c r="X74" s="119">
        <v>3.14</v>
      </c>
      <c r="Y74" s="119">
        <v>3.1379999999999999</v>
      </c>
      <c r="Z74" s="119">
        <v>3.1280000000000001</v>
      </c>
      <c r="AA74" s="119">
        <v>3.1110000000000002</v>
      </c>
      <c r="AB74" s="119">
        <v>3.085</v>
      </c>
      <c r="AC74" s="119">
        <v>3.05</v>
      </c>
      <c r="AD74" s="119">
        <v>3.0070000000000001</v>
      </c>
      <c r="AE74" s="119">
        <v>2.9569999999999999</v>
      </c>
      <c r="AF74" s="119">
        <v>2.9039999999999999</v>
      </c>
      <c r="AG74" s="119">
        <v>2.8490000000000002</v>
      </c>
      <c r="AH74" s="119">
        <v>2.7959999999999998</v>
      </c>
      <c r="AI74" s="119">
        <v>2.7490000000000001</v>
      </c>
      <c r="AJ74" s="119">
        <v>2.7090000000000001</v>
      </c>
      <c r="AK74" s="119">
        <v>2.681</v>
      </c>
      <c r="AL74" s="119">
        <v>2.6669999999999998</v>
      </c>
    </row>
    <row r="75" spans="1:38">
      <c r="A75">
        <v>41</v>
      </c>
      <c r="B75" s="119">
        <f t="shared" ca="1" si="2"/>
        <v>2.718</v>
      </c>
      <c r="C75" s="119">
        <v>2.1970000000000001</v>
      </c>
      <c r="D75" s="119">
        <v>2.2109999999999999</v>
      </c>
      <c r="E75" s="119">
        <v>2.2389999999999999</v>
      </c>
      <c r="F75" s="119">
        <v>2.278</v>
      </c>
      <c r="G75" s="119">
        <v>2.327</v>
      </c>
      <c r="H75" s="119">
        <v>2.3820000000000001</v>
      </c>
      <c r="I75" s="119">
        <v>2.4390000000000001</v>
      </c>
      <c r="J75" s="119">
        <v>2.496</v>
      </c>
      <c r="K75" s="119">
        <v>2.548</v>
      </c>
      <c r="L75" s="119">
        <v>2.5950000000000002</v>
      </c>
      <c r="M75" s="119">
        <v>2.633</v>
      </c>
      <c r="N75" s="119">
        <v>2.6629999999999998</v>
      </c>
      <c r="O75" s="119">
        <v>2.6850000000000001</v>
      </c>
      <c r="P75" s="119">
        <v>2.7010000000000001</v>
      </c>
      <c r="Q75" s="119">
        <v>2.7130000000000001</v>
      </c>
      <c r="R75" s="119">
        <v>2.722</v>
      </c>
      <c r="S75" s="119">
        <v>2.73</v>
      </c>
      <c r="T75" s="119">
        <v>2.738</v>
      </c>
      <c r="U75" s="119">
        <v>2.7450000000000001</v>
      </c>
      <c r="V75" s="119">
        <v>2.7509999999999999</v>
      </c>
      <c r="W75" s="119">
        <v>2.7559999999999998</v>
      </c>
      <c r="X75" s="119">
        <v>2.758</v>
      </c>
      <c r="Y75" s="119">
        <v>2.7549999999999999</v>
      </c>
      <c r="Z75" s="119">
        <v>2.746</v>
      </c>
      <c r="AA75" s="119">
        <v>2.73</v>
      </c>
      <c r="AB75" s="119">
        <v>2.706</v>
      </c>
      <c r="AC75" s="119">
        <v>2.6739999999999999</v>
      </c>
      <c r="AD75" s="119">
        <v>2.6349999999999998</v>
      </c>
      <c r="AE75" s="119">
        <v>2.59</v>
      </c>
      <c r="AF75" s="119">
        <v>2.5430000000000001</v>
      </c>
      <c r="AG75" s="119">
        <v>2.4940000000000002</v>
      </c>
      <c r="AH75" s="119">
        <v>2.448</v>
      </c>
      <c r="AI75" s="119">
        <v>2.4060000000000001</v>
      </c>
      <c r="AJ75" s="119">
        <v>2.371</v>
      </c>
      <c r="AK75" s="119">
        <v>2.347</v>
      </c>
      <c r="AL75" s="119">
        <v>2.3340000000000001</v>
      </c>
    </row>
    <row r="76" spans="1:38">
      <c r="A76">
        <v>42</v>
      </c>
      <c r="B76" s="119">
        <f t="shared" ca="1" si="2"/>
        <v>2.3879999999999999</v>
      </c>
      <c r="C76" s="119">
        <v>1.9390000000000001</v>
      </c>
      <c r="D76" s="119">
        <v>1.9510000000000001</v>
      </c>
      <c r="E76" s="119">
        <v>1.974</v>
      </c>
      <c r="F76" s="119">
        <v>2.0070000000000001</v>
      </c>
      <c r="G76" s="119">
        <v>2.048</v>
      </c>
      <c r="H76" s="119">
        <v>2.0939999999999999</v>
      </c>
      <c r="I76" s="119">
        <v>2.1429999999999998</v>
      </c>
      <c r="J76" s="119">
        <v>2.1909999999999998</v>
      </c>
      <c r="K76" s="119">
        <v>2.2360000000000002</v>
      </c>
      <c r="L76" s="119">
        <v>2.2770000000000001</v>
      </c>
      <c r="M76" s="119">
        <v>2.3109999999999999</v>
      </c>
      <c r="N76" s="119">
        <v>2.3380000000000001</v>
      </c>
      <c r="O76" s="119">
        <v>2.359</v>
      </c>
      <c r="P76" s="119">
        <v>2.3740000000000001</v>
      </c>
      <c r="Q76" s="119">
        <v>2.3849999999999998</v>
      </c>
      <c r="R76" s="119">
        <v>2.3929999999999998</v>
      </c>
      <c r="S76" s="119">
        <v>2.4009999999999998</v>
      </c>
      <c r="T76" s="119">
        <v>2.407</v>
      </c>
      <c r="U76" s="119">
        <v>2.4140000000000001</v>
      </c>
      <c r="V76" s="119">
        <v>2.419</v>
      </c>
      <c r="W76" s="119">
        <v>2.423</v>
      </c>
      <c r="X76" s="119">
        <v>2.4249999999999998</v>
      </c>
      <c r="Y76" s="119">
        <v>2.4220000000000002</v>
      </c>
      <c r="Z76" s="119">
        <v>2.4140000000000001</v>
      </c>
      <c r="AA76" s="119">
        <v>2.399</v>
      </c>
      <c r="AB76" s="119">
        <v>2.3769999999999998</v>
      </c>
      <c r="AC76" s="119">
        <v>2.3479999999999999</v>
      </c>
      <c r="AD76" s="119">
        <v>2.3119999999999998</v>
      </c>
      <c r="AE76" s="119">
        <v>2.2719999999999998</v>
      </c>
      <c r="AF76" s="119">
        <v>2.23</v>
      </c>
      <c r="AG76" s="119">
        <v>2.1869999999999998</v>
      </c>
      <c r="AH76" s="119">
        <v>2.1459999999999999</v>
      </c>
      <c r="AI76" s="119">
        <v>2.109</v>
      </c>
      <c r="AJ76" s="119">
        <v>2.0779999999999998</v>
      </c>
      <c r="AK76" s="119">
        <v>2.0569999999999999</v>
      </c>
      <c r="AL76" s="119">
        <v>2.0459999999999998</v>
      </c>
    </row>
    <row r="77" spans="1:38">
      <c r="A77">
        <v>43</v>
      </c>
      <c r="B77" s="119">
        <f t="shared" ca="1" si="2"/>
        <v>2.0999999999999996</v>
      </c>
      <c r="C77" s="119">
        <v>1.714</v>
      </c>
      <c r="D77" s="119">
        <v>1.724</v>
      </c>
      <c r="E77" s="119">
        <v>1.7430000000000001</v>
      </c>
      <c r="F77" s="119">
        <v>1.77</v>
      </c>
      <c r="G77" s="119">
        <v>1.804</v>
      </c>
      <c r="H77" s="119">
        <v>1.843</v>
      </c>
      <c r="I77" s="119">
        <v>1.8839999999999999</v>
      </c>
      <c r="J77" s="119">
        <v>1.9259999999999999</v>
      </c>
      <c r="K77" s="119">
        <v>1.9650000000000001</v>
      </c>
      <c r="L77" s="119">
        <v>2.0009999999999999</v>
      </c>
      <c r="M77" s="119">
        <v>2.0310000000000001</v>
      </c>
      <c r="N77" s="119">
        <v>2.056</v>
      </c>
      <c r="O77" s="119">
        <v>2.0750000000000002</v>
      </c>
      <c r="P77" s="119">
        <v>2.0880000000000001</v>
      </c>
      <c r="Q77" s="119">
        <v>2.0990000000000002</v>
      </c>
      <c r="R77" s="119">
        <v>2.1059999999999999</v>
      </c>
      <c r="S77" s="119">
        <v>2.113</v>
      </c>
      <c r="T77" s="119">
        <v>2.1190000000000002</v>
      </c>
      <c r="U77" s="119">
        <v>2.1240000000000001</v>
      </c>
      <c r="V77" s="119">
        <v>2.129</v>
      </c>
      <c r="W77" s="119">
        <v>2.133</v>
      </c>
      <c r="X77" s="119">
        <v>2.1339999999999999</v>
      </c>
      <c r="Y77" s="119">
        <v>2.1309999999999998</v>
      </c>
      <c r="Z77" s="119">
        <v>2.1240000000000001</v>
      </c>
      <c r="AA77" s="119">
        <v>2.11</v>
      </c>
      <c r="AB77" s="119">
        <v>2.09</v>
      </c>
      <c r="AC77" s="119">
        <v>2.0640000000000001</v>
      </c>
      <c r="AD77" s="119">
        <v>2.032</v>
      </c>
      <c r="AE77" s="119">
        <v>1.996</v>
      </c>
      <c r="AF77" s="119">
        <v>1.958</v>
      </c>
      <c r="AG77" s="119">
        <v>1.92</v>
      </c>
      <c r="AH77" s="119">
        <v>1.8839999999999999</v>
      </c>
      <c r="AI77" s="119">
        <v>1.851</v>
      </c>
      <c r="AJ77" s="119">
        <v>1.825</v>
      </c>
      <c r="AK77" s="119">
        <v>1.806</v>
      </c>
      <c r="AL77" s="119">
        <v>1.796</v>
      </c>
    </row>
    <row r="78" spans="1:38">
      <c r="A78">
        <v>44</v>
      </c>
      <c r="B78" s="119">
        <f t="shared" ca="1" si="2"/>
        <v>1.8490000000000002</v>
      </c>
      <c r="C78" s="119">
        <v>1.516</v>
      </c>
      <c r="D78" s="119">
        <v>1.524</v>
      </c>
      <c r="E78" s="119">
        <v>1.54</v>
      </c>
      <c r="F78" s="119">
        <v>1.5629999999999999</v>
      </c>
      <c r="G78" s="119">
        <v>1.591</v>
      </c>
      <c r="H78" s="119">
        <v>1.6240000000000001</v>
      </c>
      <c r="I78" s="119">
        <v>1.659</v>
      </c>
      <c r="J78" s="119">
        <v>1.6950000000000001</v>
      </c>
      <c r="K78" s="119">
        <v>1.7290000000000001</v>
      </c>
      <c r="L78" s="119">
        <v>1.76</v>
      </c>
      <c r="M78" s="119">
        <v>1.7869999999999999</v>
      </c>
      <c r="N78" s="119">
        <v>1.8089999999999999</v>
      </c>
      <c r="O78" s="119">
        <v>1.827</v>
      </c>
      <c r="P78" s="119">
        <v>1.839</v>
      </c>
      <c r="Q78" s="119">
        <v>1.8480000000000001</v>
      </c>
      <c r="R78" s="119">
        <v>1.855</v>
      </c>
      <c r="S78" s="119">
        <v>1.861</v>
      </c>
      <c r="T78" s="119">
        <v>1.8660000000000001</v>
      </c>
      <c r="U78" s="119">
        <v>1.871</v>
      </c>
      <c r="V78" s="119">
        <v>1.875</v>
      </c>
      <c r="W78" s="119">
        <v>1.879</v>
      </c>
      <c r="X78" s="119">
        <v>1.88</v>
      </c>
      <c r="Y78" s="119">
        <v>1.877</v>
      </c>
      <c r="Z78" s="119">
        <v>1.871</v>
      </c>
      <c r="AA78" s="119">
        <v>1.8580000000000001</v>
      </c>
      <c r="AB78" s="119">
        <v>1.84</v>
      </c>
      <c r="AC78" s="119">
        <v>1.8160000000000001</v>
      </c>
      <c r="AD78" s="119">
        <v>1.788</v>
      </c>
      <c r="AE78" s="119">
        <v>1.7549999999999999</v>
      </c>
      <c r="AF78" s="119">
        <v>1.722</v>
      </c>
      <c r="AG78" s="119">
        <v>1.6879999999999999</v>
      </c>
      <c r="AH78" s="119">
        <v>1.6559999999999999</v>
      </c>
      <c r="AI78" s="119">
        <v>1.627</v>
      </c>
      <c r="AJ78" s="119">
        <v>1.6040000000000001</v>
      </c>
      <c r="AK78" s="119">
        <v>1.587</v>
      </c>
      <c r="AL78" s="119">
        <v>1.579</v>
      </c>
    </row>
    <row r="79" spans="1:38">
      <c r="A79">
        <v>45</v>
      </c>
      <c r="B79" s="119">
        <f t="shared" ca="1" si="2"/>
        <v>1.6294999999999999</v>
      </c>
      <c r="C79" s="119">
        <v>1.3420000000000001</v>
      </c>
      <c r="D79" s="119">
        <v>1.3480000000000001</v>
      </c>
      <c r="E79" s="119">
        <v>1.3620000000000001</v>
      </c>
      <c r="F79" s="119">
        <v>1.381</v>
      </c>
      <c r="G79" s="119">
        <v>1.4039999999999999</v>
      </c>
      <c r="H79" s="119">
        <v>1.4319999999999999</v>
      </c>
      <c r="I79" s="119">
        <v>1.462</v>
      </c>
      <c r="J79" s="119">
        <v>1.492</v>
      </c>
      <c r="K79" s="119">
        <v>1.522</v>
      </c>
      <c r="L79" s="119">
        <v>1.55</v>
      </c>
      <c r="M79" s="119">
        <v>1.5740000000000001</v>
      </c>
      <c r="N79" s="119">
        <v>1.5940000000000001</v>
      </c>
      <c r="O79" s="119">
        <v>1.609</v>
      </c>
      <c r="P79" s="119">
        <v>1.621</v>
      </c>
      <c r="Q79" s="119">
        <v>1.629</v>
      </c>
      <c r="R79" s="119">
        <v>1.635</v>
      </c>
      <c r="S79" s="119">
        <v>1.64</v>
      </c>
      <c r="T79" s="119">
        <v>1.645</v>
      </c>
      <c r="U79" s="119">
        <v>1.649</v>
      </c>
      <c r="V79" s="119">
        <v>1.653</v>
      </c>
      <c r="W79" s="119">
        <v>1.6559999999999999</v>
      </c>
      <c r="X79" s="119">
        <v>1.657</v>
      </c>
      <c r="Y79" s="119">
        <v>1.655</v>
      </c>
      <c r="Z79" s="119">
        <v>1.649</v>
      </c>
      <c r="AA79" s="119">
        <v>1.6379999999999999</v>
      </c>
      <c r="AB79" s="119">
        <v>1.621</v>
      </c>
      <c r="AC79" s="119">
        <v>1.6</v>
      </c>
      <c r="AD79" s="119">
        <v>1.5740000000000001</v>
      </c>
      <c r="AE79" s="119">
        <v>1.5449999999999999</v>
      </c>
      <c r="AF79" s="119">
        <v>1.5149999999999999</v>
      </c>
      <c r="AG79" s="119">
        <v>1.4850000000000001</v>
      </c>
      <c r="AH79" s="119">
        <v>1.4570000000000001</v>
      </c>
      <c r="AI79" s="119">
        <v>1.4319999999999999</v>
      </c>
      <c r="AJ79" s="119">
        <v>1.411</v>
      </c>
      <c r="AK79" s="119">
        <v>1.397</v>
      </c>
      <c r="AL79" s="119">
        <v>1.39</v>
      </c>
    </row>
    <row r="80" spans="1:38">
      <c r="A80">
        <v>46</v>
      </c>
      <c r="B80" s="119">
        <f t="shared" ca="1" si="2"/>
        <v>1.4365000000000001</v>
      </c>
      <c r="C80" s="119">
        <v>1.1879999999999999</v>
      </c>
      <c r="D80" s="119">
        <v>1.194</v>
      </c>
      <c r="E80" s="119">
        <v>1.204</v>
      </c>
      <c r="F80" s="119">
        <v>1.22</v>
      </c>
      <c r="G80" s="119">
        <v>1.24</v>
      </c>
      <c r="H80" s="119">
        <v>1.2629999999999999</v>
      </c>
      <c r="I80" s="119">
        <v>1.2889999999999999</v>
      </c>
      <c r="J80" s="119">
        <v>1.3149999999999999</v>
      </c>
      <c r="K80" s="119">
        <v>1.341</v>
      </c>
      <c r="L80" s="119">
        <v>1.365</v>
      </c>
      <c r="M80" s="119">
        <v>1.387</v>
      </c>
      <c r="N80" s="119">
        <v>1.405</v>
      </c>
      <c r="O80" s="119">
        <v>1.419</v>
      </c>
      <c r="P80" s="119">
        <v>1.429</v>
      </c>
      <c r="Q80" s="119">
        <v>1.4370000000000001</v>
      </c>
      <c r="R80" s="119">
        <v>1.4419999999999999</v>
      </c>
      <c r="S80" s="119">
        <v>1.4470000000000001</v>
      </c>
      <c r="T80" s="119">
        <v>1.4510000000000001</v>
      </c>
      <c r="U80" s="119">
        <v>1.454</v>
      </c>
      <c r="V80" s="119">
        <v>1.458</v>
      </c>
      <c r="W80" s="119">
        <v>1.46</v>
      </c>
      <c r="X80" s="119">
        <v>1.4610000000000001</v>
      </c>
      <c r="Y80" s="119">
        <v>1.4590000000000001</v>
      </c>
      <c r="Z80" s="119">
        <v>1.454</v>
      </c>
      <c r="AA80" s="119">
        <v>1.444</v>
      </c>
      <c r="AB80" s="119">
        <v>1.429</v>
      </c>
      <c r="AC80" s="119">
        <v>1.41</v>
      </c>
      <c r="AD80" s="119">
        <v>1.3859999999999999</v>
      </c>
      <c r="AE80" s="119">
        <v>1.361</v>
      </c>
      <c r="AF80" s="119">
        <v>1.3340000000000001</v>
      </c>
      <c r="AG80" s="119">
        <v>1.3069999999999999</v>
      </c>
      <c r="AH80" s="119">
        <v>1.2829999999999999</v>
      </c>
      <c r="AI80" s="119">
        <v>1.2609999999999999</v>
      </c>
      <c r="AJ80" s="119">
        <v>1.2430000000000001</v>
      </c>
      <c r="AK80" s="119">
        <v>1.2310000000000001</v>
      </c>
      <c r="AL80" s="119">
        <v>1.224</v>
      </c>
    </row>
    <row r="81" spans="1:38">
      <c r="A81">
        <v>47</v>
      </c>
      <c r="B81" s="119">
        <f t="shared" ca="1" si="2"/>
        <v>1.2665</v>
      </c>
      <c r="C81" s="119">
        <v>1.052</v>
      </c>
      <c r="D81" s="119">
        <v>1.0569999999999999</v>
      </c>
      <c r="E81" s="119">
        <v>1.0660000000000001</v>
      </c>
      <c r="F81" s="119">
        <v>1.079</v>
      </c>
      <c r="G81" s="119">
        <v>1.095</v>
      </c>
      <c r="H81" s="119">
        <v>1.115</v>
      </c>
      <c r="I81" s="119">
        <v>1.137</v>
      </c>
      <c r="J81" s="119">
        <v>1.159</v>
      </c>
      <c r="K81" s="119">
        <v>1.1819999999999999</v>
      </c>
      <c r="L81" s="119">
        <v>1.2030000000000001</v>
      </c>
      <c r="M81" s="119">
        <v>1.222</v>
      </c>
      <c r="N81" s="119">
        <v>1.238</v>
      </c>
      <c r="O81" s="119">
        <v>1.2509999999999999</v>
      </c>
      <c r="P81" s="119">
        <v>1.2609999999999999</v>
      </c>
      <c r="Q81" s="119">
        <v>1.268</v>
      </c>
      <c r="R81" s="119">
        <v>1.2729999999999999</v>
      </c>
      <c r="S81" s="119">
        <v>1.276</v>
      </c>
      <c r="T81" s="119">
        <v>1.28</v>
      </c>
      <c r="U81" s="119">
        <v>1.2829999999999999</v>
      </c>
      <c r="V81" s="119">
        <v>1.286</v>
      </c>
      <c r="W81" s="119">
        <v>1.288</v>
      </c>
      <c r="X81" s="119">
        <v>1.2889999999999999</v>
      </c>
      <c r="Y81" s="119">
        <v>1.2869999999999999</v>
      </c>
      <c r="Z81" s="119">
        <v>1.282</v>
      </c>
      <c r="AA81" s="119">
        <v>1.2729999999999999</v>
      </c>
      <c r="AB81" s="119">
        <v>1.26</v>
      </c>
      <c r="AC81" s="119">
        <v>1.242</v>
      </c>
      <c r="AD81" s="119">
        <v>1.2210000000000001</v>
      </c>
      <c r="AE81" s="119">
        <v>1.198</v>
      </c>
      <c r="AF81" s="119">
        <v>1.175</v>
      </c>
      <c r="AG81" s="119">
        <v>1.1519999999999999</v>
      </c>
      <c r="AH81" s="119">
        <v>1.1299999999999999</v>
      </c>
      <c r="AI81" s="119">
        <v>1.111</v>
      </c>
      <c r="AJ81" s="119">
        <v>1.0960000000000001</v>
      </c>
      <c r="AK81" s="119">
        <v>1.085</v>
      </c>
      <c r="AL81" s="119">
        <v>1.08</v>
      </c>
    </row>
    <row r="82" spans="1:38">
      <c r="A82">
        <v>48</v>
      </c>
      <c r="B82" s="119">
        <f t="shared" ca="1" si="2"/>
        <v>1.1160000000000001</v>
      </c>
      <c r="C82" s="119">
        <v>0.93210000000000004</v>
      </c>
      <c r="D82" s="119">
        <v>0.93589999999999995</v>
      </c>
      <c r="E82" s="119">
        <v>0.94330000000000003</v>
      </c>
      <c r="F82" s="119">
        <v>0.95399999999999996</v>
      </c>
      <c r="G82" s="119">
        <v>0.96779999999999999</v>
      </c>
      <c r="H82" s="119">
        <v>0.98419999999999996</v>
      </c>
      <c r="I82" s="119">
        <v>1.002</v>
      </c>
      <c r="J82" s="119">
        <v>1.022</v>
      </c>
      <c r="K82" s="119">
        <v>1.0409999999999999</v>
      </c>
      <c r="L82" s="119">
        <v>1.06</v>
      </c>
      <c r="M82" s="119">
        <v>1.077</v>
      </c>
      <c r="N82" s="119">
        <v>1.0920000000000001</v>
      </c>
      <c r="O82" s="119">
        <v>1.103</v>
      </c>
      <c r="P82" s="119">
        <v>1.1120000000000001</v>
      </c>
      <c r="Q82" s="119">
        <v>1.119</v>
      </c>
      <c r="R82" s="119">
        <v>1.123</v>
      </c>
      <c r="S82" s="119">
        <v>1.1259999999999999</v>
      </c>
      <c r="T82" s="119">
        <v>1.129</v>
      </c>
      <c r="U82" s="119">
        <v>1.1319999999999999</v>
      </c>
      <c r="V82" s="119">
        <v>1.1339999999999999</v>
      </c>
      <c r="W82" s="119">
        <v>1.1359999999999999</v>
      </c>
      <c r="X82" s="119">
        <v>1.137</v>
      </c>
      <c r="Y82" s="119">
        <v>1.135</v>
      </c>
      <c r="Z82" s="119">
        <v>1.131</v>
      </c>
      <c r="AA82" s="119">
        <v>1.1220000000000001</v>
      </c>
      <c r="AB82" s="119">
        <v>1.1100000000000001</v>
      </c>
      <c r="AC82" s="119">
        <v>1.0940000000000001</v>
      </c>
      <c r="AD82" s="119">
        <v>1.0760000000000001</v>
      </c>
      <c r="AE82" s="119">
        <v>1.056</v>
      </c>
      <c r="AF82" s="119">
        <v>1.0349999999999999</v>
      </c>
      <c r="AG82" s="119">
        <v>1.0149999999999999</v>
      </c>
      <c r="AH82" s="119">
        <v>0.99590000000000001</v>
      </c>
      <c r="AI82" s="119">
        <v>0.97960000000000003</v>
      </c>
      <c r="AJ82" s="119">
        <v>0.96650000000000003</v>
      </c>
      <c r="AK82" s="119">
        <v>0.95740000000000003</v>
      </c>
      <c r="AL82" s="119">
        <v>0.95269999999999999</v>
      </c>
    </row>
    <row r="83" spans="1:38">
      <c r="A83">
        <v>49</v>
      </c>
      <c r="B83" s="119">
        <f t="shared" ca="1" si="2"/>
        <v>0.98364999999999991</v>
      </c>
      <c r="C83" s="119">
        <v>0.82579999999999998</v>
      </c>
      <c r="D83" s="119">
        <v>0.82879999999999998</v>
      </c>
      <c r="E83" s="119">
        <v>0.83479999999999999</v>
      </c>
      <c r="F83" s="119">
        <v>0.84360000000000002</v>
      </c>
      <c r="G83" s="119">
        <v>0.85509999999999997</v>
      </c>
      <c r="H83" s="119">
        <v>0.86870000000000003</v>
      </c>
      <c r="I83" s="119">
        <v>0.8841</v>
      </c>
      <c r="J83" s="119">
        <v>0.90059999999999996</v>
      </c>
      <c r="K83" s="119">
        <v>0.91759999999999997</v>
      </c>
      <c r="L83" s="119">
        <v>0.93400000000000005</v>
      </c>
      <c r="M83" s="119">
        <v>0.94920000000000004</v>
      </c>
      <c r="N83" s="119">
        <v>0.96230000000000004</v>
      </c>
      <c r="O83" s="119">
        <v>0.97289999999999999</v>
      </c>
      <c r="P83" s="119">
        <v>0.98099999999999998</v>
      </c>
      <c r="Q83" s="119">
        <v>0.9869</v>
      </c>
      <c r="R83" s="119">
        <v>0.99099999999999999</v>
      </c>
      <c r="S83" s="119">
        <v>0.99409999999999998</v>
      </c>
      <c r="T83" s="119">
        <v>0.99660000000000004</v>
      </c>
      <c r="U83" s="119">
        <v>0.99890000000000001</v>
      </c>
      <c r="V83" s="119">
        <v>1.0009999999999999</v>
      </c>
      <c r="W83" s="119">
        <v>1.0029999999999999</v>
      </c>
      <c r="X83" s="119">
        <v>1.0029999999999999</v>
      </c>
      <c r="Y83" s="119">
        <v>1.0009999999999999</v>
      </c>
      <c r="Z83" s="119">
        <v>0.99680000000000002</v>
      </c>
      <c r="AA83" s="119">
        <v>0.98919999999999997</v>
      </c>
      <c r="AB83" s="119">
        <v>0.97809999999999997</v>
      </c>
      <c r="AC83" s="119">
        <v>0.96399999999999997</v>
      </c>
      <c r="AD83" s="119">
        <v>0.94750000000000001</v>
      </c>
      <c r="AE83" s="119">
        <v>0.92969999999999997</v>
      </c>
      <c r="AF83" s="119">
        <v>0.91149999999999998</v>
      </c>
      <c r="AG83" s="119">
        <v>0.89390000000000003</v>
      </c>
      <c r="AH83" s="119">
        <v>0.87780000000000002</v>
      </c>
      <c r="AI83" s="119">
        <v>0.86380000000000001</v>
      </c>
      <c r="AJ83" s="119">
        <v>0.85270000000000001</v>
      </c>
      <c r="AK83" s="119">
        <v>0.84499999999999997</v>
      </c>
      <c r="AL83" s="119">
        <v>0.84099999999999997</v>
      </c>
    </row>
    <row r="84" spans="1:38">
      <c r="A84">
        <v>50</v>
      </c>
      <c r="B84" s="119">
        <f t="shared" ca="1" si="2"/>
        <v>0.86619999999999997</v>
      </c>
      <c r="C84" s="119">
        <v>0.73140000000000005</v>
      </c>
      <c r="D84" s="119">
        <v>0.73380000000000001</v>
      </c>
      <c r="E84" s="119">
        <v>0.73870000000000002</v>
      </c>
      <c r="F84" s="119">
        <v>0.74590000000000001</v>
      </c>
      <c r="G84" s="119">
        <v>0.75529999999999997</v>
      </c>
      <c r="H84" s="119">
        <v>0.76659999999999995</v>
      </c>
      <c r="I84" s="119">
        <v>0.77949999999999997</v>
      </c>
      <c r="J84" s="119">
        <v>0.79359999999999997</v>
      </c>
      <c r="K84" s="119">
        <v>0.80820000000000003</v>
      </c>
      <c r="L84" s="119">
        <v>0.8226</v>
      </c>
      <c r="M84" s="119">
        <v>0.83599999999999997</v>
      </c>
      <c r="N84" s="119">
        <v>0.8478</v>
      </c>
      <c r="O84" s="119">
        <v>0.85750000000000004</v>
      </c>
      <c r="P84" s="119">
        <v>0.86499999999999999</v>
      </c>
      <c r="Q84" s="119">
        <v>0.87050000000000005</v>
      </c>
      <c r="R84" s="119">
        <v>0.87439999999999996</v>
      </c>
      <c r="S84" s="119">
        <v>0.87719999999999998</v>
      </c>
      <c r="T84" s="119">
        <v>0.87949999999999995</v>
      </c>
      <c r="U84" s="119">
        <v>0.88149999999999995</v>
      </c>
      <c r="V84" s="119">
        <v>0.88319999999999999</v>
      </c>
      <c r="W84" s="119">
        <v>0.88439999999999996</v>
      </c>
      <c r="X84" s="119">
        <v>0.88439999999999996</v>
      </c>
      <c r="Y84" s="119">
        <v>0.88260000000000005</v>
      </c>
      <c r="Z84" s="119">
        <v>0.87829999999999997</v>
      </c>
      <c r="AA84" s="119">
        <v>0.87119999999999997</v>
      </c>
      <c r="AB84" s="119">
        <v>0.86119999999999997</v>
      </c>
      <c r="AC84" s="119">
        <v>0.84850000000000003</v>
      </c>
      <c r="AD84" s="119">
        <v>0.83399999999999996</v>
      </c>
      <c r="AE84" s="119">
        <v>0.81840000000000002</v>
      </c>
      <c r="AF84" s="119">
        <v>0.80259999999999998</v>
      </c>
      <c r="AG84" s="119">
        <v>0.78739999999999999</v>
      </c>
      <c r="AH84" s="119">
        <v>0.77359999999999995</v>
      </c>
      <c r="AI84" s="119">
        <v>0.76180000000000003</v>
      </c>
      <c r="AJ84" s="119">
        <v>0.75239999999999996</v>
      </c>
      <c r="AK84" s="119">
        <v>0.74580000000000002</v>
      </c>
      <c r="AL84" s="119">
        <v>0.74250000000000005</v>
      </c>
    </row>
    <row r="85" spans="1:38">
      <c r="A85">
        <v>51</v>
      </c>
      <c r="B85" s="119">
        <f t="shared" ca="1" si="2"/>
        <v>0.76215000000000011</v>
      </c>
      <c r="C85" s="119">
        <v>0.64759999999999995</v>
      </c>
      <c r="D85" s="119">
        <v>0.64959999999999996</v>
      </c>
      <c r="E85" s="119">
        <v>0.65349999999999997</v>
      </c>
      <c r="F85" s="119">
        <v>0.6593</v>
      </c>
      <c r="G85" s="119">
        <v>0.66690000000000005</v>
      </c>
      <c r="H85" s="119">
        <v>0.67620000000000002</v>
      </c>
      <c r="I85" s="119">
        <v>0.68700000000000006</v>
      </c>
      <c r="J85" s="119">
        <v>0.69889999999999997</v>
      </c>
      <c r="K85" s="119">
        <v>0.71140000000000003</v>
      </c>
      <c r="L85" s="119">
        <v>0.72399999999999998</v>
      </c>
      <c r="M85" s="119">
        <v>0.7359</v>
      </c>
      <c r="N85" s="119">
        <v>0.74650000000000005</v>
      </c>
      <c r="O85" s="119">
        <v>0.75539999999999996</v>
      </c>
      <c r="P85" s="119">
        <v>0.76239999999999997</v>
      </c>
      <c r="Q85" s="119">
        <v>0.76759999999999995</v>
      </c>
      <c r="R85" s="119">
        <v>0.77129999999999999</v>
      </c>
      <c r="S85" s="119">
        <v>0.77390000000000003</v>
      </c>
      <c r="T85" s="119">
        <v>0.77600000000000002</v>
      </c>
      <c r="U85" s="119">
        <v>0.77769999999999995</v>
      </c>
      <c r="V85" s="119">
        <v>0.77900000000000003</v>
      </c>
      <c r="W85" s="119">
        <v>0.77980000000000005</v>
      </c>
      <c r="X85" s="119">
        <v>0.77949999999999997</v>
      </c>
      <c r="Y85" s="119">
        <v>0.77749999999999997</v>
      </c>
      <c r="Z85" s="119">
        <v>0.77329999999999999</v>
      </c>
      <c r="AA85" s="119">
        <v>0.76670000000000005</v>
      </c>
      <c r="AB85" s="119">
        <v>0.75760000000000005</v>
      </c>
      <c r="AC85" s="119">
        <v>0.74629999999999996</v>
      </c>
      <c r="AD85" s="119">
        <v>0.73350000000000004</v>
      </c>
      <c r="AE85" s="119">
        <v>0.71989999999999998</v>
      </c>
      <c r="AF85" s="119">
        <v>0.70630000000000004</v>
      </c>
      <c r="AG85" s="119">
        <v>0.69340000000000002</v>
      </c>
      <c r="AH85" s="119">
        <v>0.68169999999999997</v>
      </c>
      <c r="AI85" s="119">
        <v>0.67169999999999996</v>
      </c>
      <c r="AJ85" s="119">
        <v>0.66379999999999995</v>
      </c>
      <c r="AK85" s="119">
        <v>0.65839999999999999</v>
      </c>
      <c r="AL85" s="119">
        <v>0.65559999999999996</v>
      </c>
    </row>
    <row r="86" spans="1:38">
      <c r="A86">
        <v>52</v>
      </c>
      <c r="B86" s="119">
        <f t="shared" ca="1" si="2"/>
        <v>0.66995000000000005</v>
      </c>
      <c r="C86" s="119">
        <v>0.57310000000000005</v>
      </c>
      <c r="D86" s="119">
        <v>0.57469999999999999</v>
      </c>
      <c r="E86" s="119">
        <v>0.57779999999999998</v>
      </c>
      <c r="F86" s="119">
        <v>0.58240000000000003</v>
      </c>
      <c r="G86" s="119">
        <v>0.58860000000000001</v>
      </c>
      <c r="H86" s="119">
        <v>0.59619999999999995</v>
      </c>
      <c r="I86" s="119">
        <v>0.60509999999999997</v>
      </c>
      <c r="J86" s="119">
        <v>0.61509999999999998</v>
      </c>
      <c r="K86" s="119">
        <v>0.62580000000000002</v>
      </c>
      <c r="L86" s="119">
        <v>0.63670000000000004</v>
      </c>
      <c r="M86" s="119">
        <v>0.6472</v>
      </c>
      <c r="N86" s="119">
        <v>0.65669999999999995</v>
      </c>
      <c r="O86" s="119">
        <v>0.66490000000000005</v>
      </c>
      <c r="P86" s="119">
        <v>0.6714</v>
      </c>
      <c r="Q86" s="119">
        <v>0.6764</v>
      </c>
      <c r="R86" s="119">
        <v>0.67989999999999995</v>
      </c>
      <c r="S86" s="119">
        <v>0.6825</v>
      </c>
      <c r="T86" s="119">
        <v>0.68440000000000001</v>
      </c>
      <c r="U86" s="119">
        <v>0.68579999999999997</v>
      </c>
      <c r="V86" s="119">
        <v>0.68689999999999996</v>
      </c>
      <c r="W86" s="119">
        <v>0.68720000000000003</v>
      </c>
      <c r="X86" s="119">
        <v>0.68659999999999999</v>
      </c>
      <c r="Y86" s="119">
        <v>0.68440000000000001</v>
      </c>
      <c r="Z86" s="119">
        <v>0.68030000000000002</v>
      </c>
      <c r="AA86" s="119">
        <v>0.67410000000000003</v>
      </c>
      <c r="AB86" s="119">
        <v>0.66579999999999995</v>
      </c>
      <c r="AC86" s="119">
        <v>0.65580000000000005</v>
      </c>
      <c r="AD86" s="119">
        <v>0.64449999999999996</v>
      </c>
      <c r="AE86" s="119">
        <v>0.63280000000000003</v>
      </c>
      <c r="AF86" s="119">
        <v>0.62119999999999997</v>
      </c>
      <c r="AG86" s="119">
        <v>0.61029999999999995</v>
      </c>
      <c r="AH86" s="119">
        <v>0.60050000000000003</v>
      </c>
      <c r="AI86" s="119">
        <v>0.59219999999999995</v>
      </c>
      <c r="AJ86" s="119">
        <v>0.58560000000000001</v>
      </c>
      <c r="AK86" s="119">
        <v>0.58109999999999995</v>
      </c>
      <c r="AL86" s="119">
        <v>0.57879999999999998</v>
      </c>
    </row>
    <row r="87" spans="1:38">
      <c r="A87">
        <v>53</v>
      </c>
      <c r="B87" s="119">
        <f t="shared" ca="1" si="2"/>
        <v>0.58830000000000005</v>
      </c>
      <c r="C87" s="119">
        <v>0.50700000000000001</v>
      </c>
      <c r="D87" s="119">
        <v>0.50819999999999999</v>
      </c>
      <c r="E87" s="119">
        <v>0.51060000000000005</v>
      </c>
      <c r="F87" s="119">
        <v>0.51429999999999998</v>
      </c>
      <c r="G87" s="119">
        <v>0.51919999999999999</v>
      </c>
      <c r="H87" s="119">
        <v>0.52529999999999999</v>
      </c>
      <c r="I87" s="119">
        <v>0.53269999999999995</v>
      </c>
      <c r="J87" s="119">
        <v>0.54100000000000004</v>
      </c>
      <c r="K87" s="119">
        <v>0.55010000000000003</v>
      </c>
      <c r="L87" s="119">
        <v>0.5595</v>
      </c>
      <c r="M87" s="119">
        <v>0.56869999999999998</v>
      </c>
      <c r="N87" s="119">
        <v>0.57720000000000005</v>
      </c>
      <c r="O87" s="119">
        <v>0.5847</v>
      </c>
      <c r="P87" s="119">
        <v>0.59079999999999999</v>
      </c>
      <c r="Q87" s="119">
        <v>0.59560000000000002</v>
      </c>
      <c r="R87" s="119">
        <v>0.59899999999999998</v>
      </c>
      <c r="S87" s="119">
        <v>0.60150000000000003</v>
      </c>
      <c r="T87" s="119">
        <v>0.60329999999999995</v>
      </c>
      <c r="U87" s="119">
        <v>0.60450000000000004</v>
      </c>
      <c r="V87" s="119">
        <v>0.60519999999999996</v>
      </c>
      <c r="W87" s="119">
        <v>0.60519999999999996</v>
      </c>
      <c r="X87" s="119">
        <v>0.60429999999999995</v>
      </c>
      <c r="Y87" s="119">
        <v>0.60189999999999999</v>
      </c>
      <c r="Z87" s="119">
        <v>0.59789999999999999</v>
      </c>
      <c r="AA87" s="119">
        <v>0.59209999999999996</v>
      </c>
      <c r="AB87" s="119">
        <v>0.58450000000000002</v>
      </c>
      <c r="AC87" s="119">
        <v>0.5756</v>
      </c>
      <c r="AD87" s="119">
        <v>0.56579999999999997</v>
      </c>
      <c r="AE87" s="119">
        <v>0.55579999999999996</v>
      </c>
      <c r="AF87" s="119">
        <v>0.54590000000000005</v>
      </c>
      <c r="AG87" s="119">
        <v>0.53680000000000005</v>
      </c>
      <c r="AH87" s="119">
        <v>0.52859999999999996</v>
      </c>
      <c r="AI87" s="119">
        <v>0.52180000000000004</v>
      </c>
      <c r="AJ87" s="119">
        <v>0.51639999999999997</v>
      </c>
      <c r="AK87" s="119">
        <v>0.51270000000000004</v>
      </c>
      <c r="AL87" s="119">
        <v>0.51080000000000003</v>
      </c>
    </row>
    <row r="88" spans="1:38">
      <c r="A88">
        <v>54</v>
      </c>
      <c r="B88" s="119">
        <f t="shared" ca="1" si="2"/>
        <v>0.51594999999999991</v>
      </c>
      <c r="C88" s="119">
        <v>0.4481</v>
      </c>
      <c r="D88" s="119">
        <v>0.44900000000000001</v>
      </c>
      <c r="E88" s="119">
        <v>0.45090000000000002</v>
      </c>
      <c r="F88" s="119">
        <v>0.45379999999999998</v>
      </c>
      <c r="G88" s="119">
        <v>0.45760000000000001</v>
      </c>
      <c r="H88" s="119">
        <v>0.46250000000000002</v>
      </c>
      <c r="I88" s="119">
        <v>0.46850000000000003</v>
      </c>
      <c r="J88" s="119">
        <v>0.47539999999999999</v>
      </c>
      <c r="K88" s="119">
        <v>0.48299999999999998</v>
      </c>
      <c r="L88" s="119">
        <v>0.49109999999999998</v>
      </c>
      <c r="M88" s="119">
        <v>0.49919999999999998</v>
      </c>
      <c r="N88" s="119">
        <v>0.50690000000000002</v>
      </c>
      <c r="O88" s="119">
        <v>0.51370000000000005</v>
      </c>
      <c r="P88" s="119">
        <v>0.51939999999999997</v>
      </c>
      <c r="Q88" s="119">
        <v>0.52390000000000003</v>
      </c>
      <c r="R88" s="119">
        <v>0.52729999999999999</v>
      </c>
      <c r="S88" s="119">
        <v>0.52969999999999995</v>
      </c>
      <c r="T88" s="119">
        <v>0.53129999999999999</v>
      </c>
      <c r="U88" s="119">
        <v>0.53239999999999998</v>
      </c>
      <c r="V88" s="119">
        <v>0.53280000000000005</v>
      </c>
      <c r="W88" s="119">
        <v>0.53249999999999997</v>
      </c>
      <c r="X88" s="119">
        <v>0.53129999999999999</v>
      </c>
      <c r="Y88" s="119">
        <v>0.52880000000000005</v>
      </c>
      <c r="Z88" s="119">
        <v>0.52480000000000004</v>
      </c>
      <c r="AA88" s="119">
        <v>0.51939999999999997</v>
      </c>
      <c r="AB88" s="119">
        <v>0.51249999999999996</v>
      </c>
      <c r="AC88" s="119">
        <v>0.50470000000000004</v>
      </c>
      <c r="AD88" s="119">
        <v>0.49619999999999997</v>
      </c>
      <c r="AE88" s="119">
        <v>0.48759999999999998</v>
      </c>
      <c r="AF88" s="119">
        <v>0.47939999999999999</v>
      </c>
      <c r="AG88" s="119">
        <v>0.4718</v>
      </c>
      <c r="AH88" s="119">
        <v>0.46510000000000001</v>
      </c>
      <c r="AI88" s="119">
        <v>0.45950000000000002</v>
      </c>
      <c r="AJ88" s="119">
        <v>0.45519999999999999</v>
      </c>
      <c r="AK88" s="119">
        <v>0.45219999999999999</v>
      </c>
      <c r="AL88" s="119">
        <v>0.45069999999999999</v>
      </c>
    </row>
    <row r="89" spans="1:38">
      <c r="A89">
        <v>55</v>
      </c>
      <c r="B89" s="119">
        <f t="shared" ca="1" si="2"/>
        <v>0.45195000000000002</v>
      </c>
      <c r="C89" s="119">
        <v>0.39579999999999999</v>
      </c>
      <c r="D89" s="119">
        <v>0.39650000000000002</v>
      </c>
      <c r="E89" s="119">
        <v>0.39789999999999998</v>
      </c>
      <c r="F89" s="119">
        <v>0.40010000000000001</v>
      </c>
      <c r="G89" s="119">
        <v>0.40300000000000002</v>
      </c>
      <c r="H89" s="119">
        <v>0.40689999999999998</v>
      </c>
      <c r="I89" s="119">
        <v>0.41170000000000001</v>
      </c>
      <c r="J89" s="119">
        <v>0.4173</v>
      </c>
      <c r="K89" s="119">
        <v>0.42370000000000002</v>
      </c>
      <c r="L89" s="119">
        <v>0.43059999999999998</v>
      </c>
      <c r="M89" s="119">
        <v>0.43769999999999998</v>
      </c>
      <c r="N89" s="119">
        <v>0.44450000000000001</v>
      </c>
      <c r="O89" s="119">
        <v>0.45079999999999998</v>
      </c>
      <c r="P89" s="119">
        <v>0.45610000000000001</v>
      </c>
      <c r="Q89" s="119">
        <v>0.46039999999999998</v>
      </c>
      <c r="R89" s="119">
        <v>0.46360000000000001</v>
      </c>
      <c r="S89" s="119">
        <v>0.46600000000000003</v>
      </c>
      <c r="T89" s="119">
        <v>0.46750000000000003</v>
      </c>
      <c r="U89" s="119">
        <v>0.46839999999999998</v>
      </c>
      <c r="V89" s="119">
        <v>0.46860000000000002</v>
      </c>
      <c r="W89" s="119">
        <v>0.46810000000000002</v>
      </c>
      <c r="X89" s="119">
        <v>0.46660000000000001</v>
      </c>
      <c r="Y89" s="119">
        <v>0.46400000000000002</v>
      </c>
      <c r="Z89" s="119">
        <v>0.4602</v>
      </c>
      <c r="AA89" s="119">
        <v>0.45500000000000002</v>
      </c>
      <c r="AB89" s="119">
        <v>0.44890000000000002</v>
      </c>
      <c r="AC89" s="119">
        <v>0.44190000000000002</v>
      </c>
      <c r="AD89" s="119">
        <v>0.43459999999999999</v>
      </c>
      <c r="AE89" s="119">
        <v>0.4274</v>
      </c>
      <c r="AF89" s="119">
        <v>0.42049999999999998</v>
      </c>
      <c r="AG89" s="119">
        <v>0.4143</v>
      </c>
      <c r="AH89" s="119">
        <v>0.40889999999999999</v>
      </c>
      <c r="AI89" s="119">
        <v>0.40439999999999998</v>
      </c>
      <c r="AJ89" s="119">
        <v>0.40100000000000002</v>
      </c>
      <c r="AK89" s="119">
        <v>0.39860000000000001</v>
      </c>
      <c r="AL89" s="119">
        <v>0.39739999999999998</v>
      </c>
    </row>
    <row r="90" spans="1:38">
      <c r="A90">
        <v>56</v>
      </c>
      <c r="B90" s="119">
        <f t="shared" ca="1" si="2"/>
        <v>0.39539999999999997</v>
      </c>
      <c r="C90" s="119">
        <v>0.3493</v>
      </c>
      <c r="D90" s="119">
        <v>0.3498</v>
      </c>
      <c r="E90" s="119">
        <v>0.3508</v>
      </c>
      <c r="F90" s="119">
        <v>0.35239999999999999</v>
      </c>
      <c r="G90" s="119">
        <v>0.35470000000000002</v>
      </c>
      <c r="H90" s="119">
        <v>0.35770000000000002</v>
      </c>
      <c r="I90" s="119">
        <v>0.3614</v>
      </c>
      <c r="J90" s="119">
        <v>0.36599999999999999</v>
      </c>
      <c r="K90" s="119">
        <v>0.37130000000000002</v>
      </c>
      <c r="L90" s="119">
        <v>0.37719999999999998</v>
      </c>
      <c r="M90" s="119">
        <v>0.38329999999999997</v>
      </c>
      <c r="N90" s="119">
        <v>0.38940000000000002</v>
      </c>
      <c r="O90" s="119">
        <v>0.39510000000000001</v>
      </c>
      <c r="P90" s="119">
        <v>0.4</v>
      </c>
      <c r="Q90" s="119">
        <v>0.40410000000000001</v>
      </c>
      <c r="R90" s="119">
        <v>0.40720000000000001</v>
      </c>
      <c r="S90" s="119">
        <v>0.40939999999999999</v>
      </c>
      <c r="T90" s="119">
        <v>0.41089999999999999</v>
      </c>
      <c r="U90" s="119">
        <v>0.41160000000000002</v>
      </c>
      <c r="V90" s="119">
        <v>0.41170000000000001</v>
      </c>
      <c r="W90" s="119">
        <v>0.41089999999999999</v>
      </c>
      <c r="X90" s="119">
        <v>0.4093</v>
      </c>
      <c r="Y90" s="119">
        <v>0.40660000000000002</v>
      </c>
      <c r="Z90" s="119">
        <v>0.40289999999999998</v>
      </c>
      <c r="AA90" s="119">
        <v>0.3982</v>
      </c>
      <c r="AB90" s="119">
        <v>0.3926</v>
      </c>
      <c r="AC90" s="119">
        <v>0.38650000000000001</v>
      </c>
      <c r="AD90" s="119">
        <v>0.38030000000000003</v>
      </c>
      <c r="AE90" s="119">
        <v>0.37419999999999998</v>
      </c>
      <c r="AF90" s="119">
        <v>0.36849999999999999</v>
      </c>
      <c r="AG90" s="119">
        <v>0.36349999999999999</v>
      </c>
      <c r="AH90" s="119">
        <v>0.35920000000000002</v>
      </c>
      <c r="AI90" s="119">
        <v>0.35570000000000002</v>
      </c>
      <c r="AJ90" s="119">
        <v>0.35289999999999999</v>
      </c>
      <c r="AK90" s="119">
        <v>0.35110000000000002</v>
      </c>
      <c r="AL90" s="119">
        <v>0.35010000000000002</v>
      </c>
    </row>
    <row r="91" spans="1:38">
      <c r="A91">
        <v>57</v>
      </c>
      <c r="B91" s="119">
        <f t="shared" ca="1" si="2"/>
        <v>0.34539999999999998</v>
      </c>
      <c r="C91" s="119">
        <v>0.30790000000000001</v>
      </c>
      <c r="D91" s="119">
        <v>0.30830000000000002</v>
      </c>
      <c r="E91" s="119">
        <v>0.309</v>
      </c>
      <c r="F91" s="119">
        <v>0.31009999999999999</v>
      </c>
      <c r="G91" s="119">
        <v>0.31180000000000002</v>
      </c>
      <c r="H91" s="119">
        <v>0.31409999999999999</v>
      </c>
      <c r="I91" s="119">
        <v>0.317</v>
      </c>
      <c r="J91" s="119">
        <v>0.32069999999999999</v>
      </c>
      <c r="K91" s="119">
        <v>0.3251</v>
      </c>
      <c r="L91" s="119">
        <v>0.33</v>
      </c>
      <c r="M91" s="119">
        <v>0.33529999999999999</v>
      </c>
      <c r="N91" s="119">
        <v>0.3407</v>
      </c>
      <c r="O91" s="119">
        <v>0.3458</v>
      </c>
      <c r="P91" s="119">
        <v>0.3503</v>
      </c>
      <c r="Q91" s="119">
        <v>0.35410000000000003</v>
      </c>
      <c r="R91" s="119">
        <v>0.35709999999999997</v>
      </c>
      <c r="S91" s="119">
        <v>0.35920000000000002</v>
      </c>
      <c r="T91" s="119">
        <v>0.36059999999999998</v>
      </c>
      <c r="U91" s="119">
        <v>0.36120000000000002</v>
      </c>
      <c r="V91" s="119">
        <v>0.36109999999999998</v>
      </c>
      <c r="W91" s="119">
        <v>0.36020000000000002</v>
      </c>
      <c r="X91" s="119">
        <v>0.35849999999999999</v>
      </c>
      <c r="Y91" s="119">
        <v>0.35589999999999999</v>
      </c>
      <c r="Z91" s="119">
        <v>0.3523</v>
      </c>
      <c r="AA91" s="119">
        <v>0.34789999999999999</v>
      </c>
      <c r="AB91" s="119">
        <v>0.34289999999999998</v>
      </c>
      <c r="AC91" s="119">
        <v>0.33760000000000001</v>
      </c>
      <c r="AD91" s="119">
        <v>0.33229999999999998</v>
      </c>
      <c r="AE91" s="119">
        <v>0.32719999999999999</v>
      </c>
      <c r="AF91" s="119">
        <v>0.32269999999999999</v>
      </c>
      <c r="AG91" s="119">
        <v>0.31859999999999999</v>
      </c>
      <c r="AH91" s="119">
        <v>0.31519999999999998</v>
      </c>
      <c r="AI91" s="119">
        <v>0.3125</v>
      </c>
      <c r="AJ91" s="119">
        <v>0.31040000000000001</v>
      </c>
      <c r="AK91" s="119">
        <v>0.309</v>
      </c>
      <c r="AL91" s="119">
        <v>0.30830000000000002</v>
      </c>
    </row>
    <row r="92" spans="1:38">
      <c r="A92">
        <v>58</v>
      </c>
      <c r="B92" s="119">
        <f t="shared" ca="1" si="2"/>
        <v>0.30135000000000001</v>
      </c>
      <c r="C92" s="119">
        <v>0.2712</v>
      </c>
      <c r="D92" s="119">
        <v>0.27139999999999997</v>
      </c>
      <c r="E92" s="119">
        <v>0.27189999999999998</v>
      </c>
      <c r="F92" s="119">
        <v>0.2727</v>
      </c>
      <c r="G92" s="119">
        <v>0.27379999999999999</v>
      </c>
      <c r="H92" s="119">
        <v>0.27550000000000002</v>
      </c>
      <c r="I92" s="119">
        <v>0.2777</v>
      </c>
      <c r="J92" s="119">
        <v>0.28070000000000001</v>
      </c>
      <c r="K92" s="119">
        <v>0.28420000000000001</v>
      </c>
      <c r="L92" s="119">
        <v>0.28839999999999999</v>
      </c>
      <c r="M92" s="119">
        <v>0.29289999999999999</v>
      </c>
      <c r="N92" s="119">
        <v>0.29759999999999998</v>
      </c>
      <c r="O92" s="119">
        <v>0.30220000000000002</v>
      </c>
      <c r="P92" s="119">
        <v>0.30640000000000001</v>
      </c>
      <c r="Q92" s="119">
        <v>0.30990000000000001</v>
      </c>
      <c r="R92" s="119">
        <v>0.31269999999999998</v>
      </c>
      <c r="S92" s="119">
        <v>0.31469999999999998</v>
      </c>
      <c r="T92" s="119">
        <v>0.316</v>
      </c>
      <c r="U92" s="119">
        <v>0.3165</v>
      </c>
      <c r="V92" s="119">
        <v>0.31630000000000003</v>
      </c>
      <c r="W92" s="119">
        <v>0.31530000000000002</v>
      </c>
      <c r="X92" s="119">
        <v>0.3135</v>
      </c>
      <c r="Y92" s="119">
        <v>0.311</v>
      </c>
      <c r="Z92" s="119">
        <v>0.30759999999999998</v>
      </c>
      <c r="AA92" s="119">
        <v>0.30359999999999998</v>
      </c>
      <c r="AB92" s="119">
        <v>0.29909999999999998</v>
      </c>
      <c r="AC92" s="119">
        <v>0.29449999999999998</v>
      </c>
      <c r="AD92" s="119">
        <v>0.29010000000000002</v>
      </c>
      <c r="AE92" s="119">
        <v>0.28589999999999999</v>
      </c>
      <c r="AF92" s="119">
        <v>0.28220000000000001</v>
      </c>
      <c r="AG92" s="119">
        <v>0.27900000000000003</v>
      </c>
      <c r="AH92" s="119">
        <v>0.27639999999999998</v>
      </c>
      <c r="AI92" s="119">
        <v>0.27429999999999999</v>
      </c>
      <c r="AJ92" s="119">
        <v>0.27279999999999999</v>
      </c>
      <c r="AK92" s="119">
        <v>0.2717</v>
      </c>
      <c r="AL92" s="119">
        <v>0.2712</v>
      </c>
    </row>
    <row r="93" spans="1:38">
      <c r="A93">
        <v>59</v>
      </c>
      <c r="B93" s="119">
        <f t="shared" ca="1" si="2"/>
        <v>0.26255000000000001</v>
      </c>
      <c r="C93" s="119">
        <v>0.23860000000000001</v>
      </c>
      <c r="D93" s="119">
        <v>0.2387</v>
      </c>
      <c r="E93" s="119">
        <v>0.23899999999999999</v>
      </c>
      <c r="F93" s="119">
        <v>0.2394</v>
      </c>
      <c r="G93" s="119">
        <v>0.2402</v>
      </c>
      <c r="H93" s="119">
        <v>0.2414</v>
      </c>
      <c r="I93" s="119">
        <v>0.24310000000000001</v>
      </c>
      <c r="J93" s="119">
        <v>0.24529999999999999</v>
      </c>
      <c r="K93" s="119">
        <v>0.2482</v>
      </c>
      <c r="L93" s="119">
        <v>0.25169999999999998</v>
      </c>
      <c r="M93" s="119">
        <v>0.25559999999999999</v>
      </c>
      <c r="N93" s="119">
        <v>0.25969999999999999</v>
      </c>
      <c r="O93" s="119">
        <v>0.26379999999999998</v>
      </c>
      <c r="P93" s="119">
        <v>0.26750000000000002</v>
      </c>
      <c r="Q93" s="119">
        <v>0.27079999999999999</v>
      </c>
      <c r="R93" s="119">
        <v>0.27329999999999999</v>
      </c>
      <c r="S93" s="119">
        <v>0.2752</v>
      </c>
      <c r="T93" s="119">
        <v>0.27639999999999998</v>
      </c>
      <c r="U93" s="119">
        <v>0.27679999999999999</v>
      </c>
      <c r="V93" s="119">
        <v>0.27650000000000002</v>
      </c>
      <c r="W93" s="119">
        <v>0.27550000000000002</v>
      </c>
      <c r="X93" s="119">
        <v>0.27379999999999999</v>
      </c>
      <c r="Y93" s="119">
        <v>0.27129999999999999</v>
      </c>
      <c r="Z93" s="119">
        <v>0.26819999999999999</v>
      </c>
      <c r="AA93" s="119">
        <v>0.26450000000000001</v>
      </c>
      <c r="AB93" s="119">
        <v>0.2606</v>
      </c>
      <c r="AC93" s="119">
        <v>0.25659999999999999</v>
      </c>
      <c r="AD93" s="119">
        <v>0.25290000000000001</v>
      </c>
      <c r="AE93" s="119">
        <v>0.2495</v>
      </c>
      <c r="AF93" s="119">
        <v>0.2465</v>
      </c>
      <c r="AG93" s="119">
        <v>0.24410000000000001</v>
      </c>
      <c r="AH93" s="119">
        <v>0.24210000000000001</v>
      </c>
      <c r="AI93" s="119">
        <v>0.24060000000000001</v>
      </c>
      <c r="AJ93" s="119">
        <v>0.2394</v>
      </c>
      <c r="AK93" s="119">
        <v>0.2387</v>
      </c>
      <c r="AL93" s="119">
        <v>0.23830000000000001</v>
      </c>
    </row>
    <row r="94" spans="1:38">
      <c r="A94">
        <v>60</v>
      </c>
      <c r="B94" s="119">
        <f t="shared" ca="1" si="2"/>
        <v>0.22844999999999999</v>
      </c>
      <c r="C94" s="119">
        <v>0.20960000000000001</v>
      </c>
      <c r="D94" s="119">
        <v>0.2097</v>
      </c>
      <c r="E94" s="119">
        <v>0.20979999999999999</v>
      </c>
      <c r="F94" s="119">
        <v>0.21</v>
      </c>
      <c r="G94" s="119">
        <v>0.21049999999999999</v>
      </c>
      <c r="H94" s="119">
        <v>0.21129999999999999</v>
      </c>
      <c r="I94" s="119">
        <v>0.21249999999999999</v>
      </c>
      <c r="J94" s="119">
        <v>0.2142</v>
      </c>
      <c r="K94" s="119">
        <v>0.2165</v>
      </c>
      <c r="L94" s="119">
        <v>0.21940000000000001</v>
      </c>
      <c r="M94" s="119">
        <v>0.22270000000000001</v>
      </c>
      <c r="N94" s="119">
        <v>0.2263</v>
      </c>
      <c r="O94" s="119">
        <v>0.2298</v>
      </c>
      <c r="P94" s="119">
        <v>0.23319999999999999</v>
      </c>
      <c r="Q94" s="119">
        <v>0.23619999999999999</v>
      </c>
      <c r="R94" s="119">
        <v>0.23849999999999999</v>
      </c>
      <c r="S94" s="119">
        <v>0.2402</v>
      </c>
      <c r="T94" s="119">
        <v>0.24129999999999999</v>
      </c>
      <c r="U94" s="119">
        <v>0.2417</v>
      </c>
      <c r="V94" s="119">
        <v>0.24129999999999999</v>
      </c>
      <c r="W94" s="119">
        <v>0.24030000000000001</v>
      </c>
      <c r="X94" s="119">
        <v>0.23860000000000001</v>
      </c>
      <c r="Y94" s="119">
        <v>0.23630000000000001</v>
      </c>
      <c r="Z94" s="119">
        <v>0.2334</v>
      </c>
      <c r="AA94" s="119">
        <v>0.23019999999999999</v>
      </c>
      <c r="AB94" s="119">
        <v>0.22670000000000001</v>
      </c>
      <c r="AC94" s="119">
        <v>0.2233</v>
      </c>
      <c r="AD94" s="119">
        <v>0.22020000000000001</v>
      </c>
      <c r="AE94" s="119">
        <v>0.21740000000000001</v>
      </c>
      <c r="AF94" s="119">
        <v>0.21510000000000001</v>
      </c>
      <c r="AG94" s="119">
        <v>0.21329999999999999</v>
      </c>
      <c r="AH94" s="119">
        <v>0.21179999999999999</v>
      </c>
      <c r="AI94" s="119">
        <v>0.2107</v>
      </c>
      <c r="AJ94" s="119">
        <v>0.2099</v>
      </c>
      <c r="AK94" s="119">
        <v>0.2094</v>
      </c>
      <c r="AL94" s="119">
        <v>0.2092</v>
      </c>
    </row>
    <row r="95" spans="1:38">
      <c r="A95">
        <v>61</v>
      </c>
      <c r="B95" s="119">
        <f t="shared" ca="1" si="2"/>
        <v>0.19850000000000001</v>
      </c>
      <c r="C95" s="119">
        <v>0.18390000000000001</v>
      </c>
      <c r="D95" s="119">
        <v>0.18390000000000001</v>
      </c>
      <c r="E95" s="119">
        <v>0.18390000000000001</v>
      </c>
      <c r="F95" s="119">
        <v>0.184</v>
      </c>
      <c r="G95" s="119">
        <v>0.1842</v>
      </c>
      <c r="H95" s="119">
        <v>0.18459999999999999</v>
      </c>
      <c r="I95" s="119">
        <v>0.1855</v>
      </c>
      <c r="J95" s="119">
        <v>0.18679999999999999</v>
      </c>
      <c r="K95" s="119">
        <v>0.18859999999999999</v>
      </c>
      <c r="L95" s="119">
        <v>0.191</v>
      </c>
      <c r="M95" s="119">
        <v>0.1938</v>
      </c>
      <c r="N95" s="119">
        <v>0.1968</v>
      </c>
      <c r="O95" s="119">
        <v>0.2</v>
      </c>
      <c r="P95" s="119">
        <v>0.20300000000000001</v>
      </c>
      <c r="Q95" s="119">
        <v>0.2056</v>
      </c>
      <c r="R95" s="119">
        <v>0.2077</v>
      </c>
      <c r="S95" s="119">
        <v>0.20930000000000001</v>
      </c>
      <c r="T95" s="119">
        <v>0.21029999999999999</v>
      </c>
      <c r="U95" s="119">
        <v>0.21060000000000001</v>
      </c>
      <c r="V95" s="119">
        <v>0.2102</v>
      </c>
      <c r="W95" s="119">
        <v>0.2092</v>
      </c>
      <c r="X95" s="119">
        <v>0.2077</v>
      </c>
      <c r="Y95" s="119">
        <v>0.20549999999999999</v>
      </c>
      <c r="Z95" s="119">
        <v>0.2029</v>
      </c>
      <c r="AA95" s="119">
        <v>0.2</v>
      </c>
      <c r="AB95" s="119">
        <v>0.19700000000000001</v>
      </c>
      <c r="AC95" s="119">
        <v>0.19409999999999999</v>
      </c>
      <c r="AD95" s="119">
        <v>0.1915</v>
      </c>
      <c r="AE95" s="119">
        <v>0.1893</v>
      </c>
      <c r="AF95" s="119">
        <v>0.1875</v>
      </c>
      <c r="AG95" s="119">
        <v>0.18609999999999999</v>
      </c>
      <c r="AH95" s="119">
        <v>0.18509999999999999</v>
      </c>
      <c r="AI95" s="119">
        <v>0.18440000000000001</v>
      </c>
      <c r="AJ95" s="119">
        <v>0.18390000000000001</v>
      </c>
      <c r="AK95" s="119">
        <v>0.1835</v>
      </c>
      <c r="AL95" s="119">
        <v>0.18340000000000001</v>
      </c>
    </row>
    <row r="96" spans="1:38">
      <c r="A96">
        <v>62</v>
      </c>
      <c r="B96" s="119">
        <f t="shared" ca="1" si="2"/>
        <v>0.17219999999999999</v>
      </c>
      <c r="C96" s="119">
        <v>0.16120000000000001</v>
      </c>
      <c r="D96" s="119">
        <v>0.16109999999999999</v>
      </c>
      <c r="E96" s="119">
        <v>0.161</v>
      </c>
      <c r="F96" s="119">
        <v>0.16089999999999999</v>
      </c>
      <c r="G96" s="119">
        <v>0.16089999999999999</v>
      </c>
      <c r="H96" s="119">
        <v>0.16120000000000001</v>
      </c>
      <c r="I96" s="119">
        <v>0.16170000000000001</v>
      </c>
      <c r="J96" s="119">
        <v>0.16270000000000001</v>
      </c>
      <c r="K96" s="119">
        <v>0.1641</v>
      </c>
      <c r="L96" s="119">
        <v>0.16600000000000001</v>
      </c>
      <c r="M96" s="119">
        <v>0.16839999999999999</v>
      </c>
      <c r="N96" s="119">
        <v>0.17100000000000001</v>
      </c>
      <c r="O96" s="119">
        <v>0.17369999999999999</v>
      </c>
      <c r="P96" s="119">
        <v>0.17630000000000001</v>
      </c>
      <c r="Q96" s="119">
        <v>0.1787</v>
      </c>
      <c r="R96" s="119">
        <v>0.18060000000000001</v>
      </c>
      <c r="S96" s="119">
        <v>0.182</v>
      </c>
      <c r="T96" s="119">
        <v>0.18279999999999999</v>
      </c>
      <c r="U96" s="119">
        <v>0.18310000000000001</v>
      </c>
      <c r="V96" s="119">
        <v>0.1827</v>
      </c>
      <c r="W96" s="119">
        <v>0.18179999999999999</v>
      </c>
      <c r="X96" s="119">
        <v>0.1804</v>
      </c>
      <c r="Y96" s="119">
        <v>0.1784</v>
      </c>
      <c r="Z96" s="119">
        <v>0.17610000000000001</v>
      </c>
      <c r="AA96" s="119">
        <v>0.17349999999999999</v>
      </c>
      <c r="AB96" s="119">
        <v>0.1709</v>
      </c>
      <c r="AC96" s="119">
        <v>0.16850000000000001</v>
      </c>
      <c r="AD96" s="119">
        <v>0.1663</v>
      </c>
      <c r="AE96" s="119">
        <v>0.1646</v>
      </c>
      <c r="AF96" s="119">
        <v>0.16320000000000001</v>
      </c>
      <c r="AG96" s="119">
        <v>0.16220000000000001</v>
      </c>
      <c r="AH96" s="119">
        <v>0.1615</v>
      </c>
      <c r="AI96" s="119">
        <v>0.16109999999999999</v>
      </c>
      <c r="AJ96" s="119">
        <v>0.1608</v>
      </c>
      <c r="AK96" s="119">
        <v>0.16059999999999999</v>
      </c>
      <c r="AL96" s="119">
        <v>0.16059999999999999</v>
      </c>
    </row>
    <row r="97" spans="1:38">
      <c r="A97">
        <v>63</v>
      </c>
      <c r="B97" s="119">
        <f t="shared" ca="1" si="2"/>
        <v>0.1492</v>
      </c>
      <c r="C97" s="119">
        <v>0.14099999999999999</v>
      </c>
      <c r="D97" s="119">
        <v>0.1409</v>
      </c>
      <c r="E97" s="119">
        <v>0.14069999999999999</v>
      </c>
      <c r="F97" s="119">
        <v>0.1406</v>
      </c>
      <c r="G97" s="119">
        <v>0.14050000000000001</v>
      </c>
      <c r="H97" s="119">
        <v>0.14050000000000001</v>
      </c>
      <c r="I97" s="119">
        <v>0.14080000000000001</v>
      </c>
      <c r="J97" s="119">
        <v>0.14149999999999999</v>
      </c>
      <c r="K97" s="119">
        <v>0.1426</v>
      </c>
      <c r="L97" s="119">
        <v>0.14410000000000001</v>
      </c>
      <c r="M97" s="119">
        <v>0.14610000000000001</v>
      </c>
      <c r="N97" s="119">
        <v>0.14829999999999999</v>
      </c>
      <c r="O97" s="119">
        <v>0.1507</v>
      </c>
      <c r="P97" s="119">
        <v>0.15290000000000001</v>
      </c>
      <c r="Q97" s="119">
        <v>0.155</v>
      </c>
      <c r="R97" s="119">
        <v>0.15670000000000001</v>
      </c>
      <c r="S97" s="119">
        <v>0.15790000000000001</v>
      </c>
      <c r="T97" s="119">
        <v>0.15870000000000001</v>
      </c>
      <c r="U97" s="119">
        <v>0.15890000000000001</v>
      </c>
      <c r="V97" s="119">
        <v>0.1585</v>
      </c>
      <c r="W97" s="119">
        <v>0.15770000000000001</v>
      </c>
      <c r="X97" s="119">
        <v>0.15640000000000001</v>
      </c>
      <c r="Y97" s="119">
        <v>0.15459999999999999</v>
      </c>
      <c r="Z97" s="119">
        <v>0.1525</v>
      </c>
      <c r="AA97" s="119">
        <v>0.15029999999999999</v>
      </c>
      <c r="AB97" s="119">
        <v>0.14810000000000001</v>
      </c>
      <c r="AC97" s="119">
        <v>0.14610000000000001</v>
      </c>
      <c r="AD97" s="119">
        <v>0.14430000000000001</v>
      </c>
      <c r="AE97" s="119">
        <v>0.1429</v>
      </c>
      <c r="AF97" s="119">
        <v>0.1419</v>
      </c>
      <c r="AG97" s="119">
        <v>0.14119999999999999</v>
      </c>
      <c r="AH97" s="119">
        <v>0.14080000000000001</v>
      </c>
      <c r="AI97" s="119">
        <v>0.1406</v>
      </c>
      <c r="AJ97" s="119">
        <v>0.1404</v>
      </c>
      <c r="AK97" s="119">
        <v>0.1404</v>
      </c>
      <c r="AL97" s="119">
        <v>0.1404</v>
      </c>
    </row>
    <row r="98" spans="1:38">
      <c r="A98">
        <v>64</v>
      </c>
      <c r="B98" s="119">
        <f t="shared" ca="1" si="2"/>
        <v>0.12909999999999999</v>
      </c>
      <c r="C98" s="119">
        <v>0.1232</v>
      </c>
      <c r="D98" s="119">
        <v>0.1231</v>
      </c>
      <c r="E98" s="119">
        <v>0.1229</v>
      </c>
      <c r="F98" s="119">
        <v>0.1226</v>
      </c>
      <c r="G98" s="119">
        <v>0.12239999999999999</v>
      </c>
      <c r="H98" s="119">
        <v>0.12230000000000001</v>
      </c>
      <c r="I98" s="119">
        <v>0.12239999999999999</v>
      </c>
      <c r="J98" s="119">
        <v>0.1229</v>
      </c>
      <c r="K98" s="119">
        <v>0.1237</v>
      </c>
      <c r="L98" s="119">
        <v>0.125</v>
      </c>
      <c r="M98" s="119">
        <v>0.12659999999999999</v>
      </c>
      <c r="N98" s="119">
        <v>0.12839999999999999</v>
      </c>
      <c r="O98" s="119">
        <v>0.13039999999999999</v>
      </c>
      <c r="P98" s="119">
        <v>0.13239999999999999</v>
      </c>
      <c r="Q98" s="119">
        <v>0.13420000000000001</v>
      </c>
      <c r="R98" s="119">
        <v>0.13569999999999999</v>
      </c>
      <c r="S98" s="119">
        <v>0.1368</v>
      </c>
      <c r="T98" s="119">
        <v>0.13739999999999999</v>
      </c>
      <c r="U98" s="119">
        <v>0.1376</v>
      </c>
      <c r="V98" s="119">
        <v>0.13730000000000001</v>
      </c>
      <c r="W98" s="119">
        <v>0.13650000000000001</v>
      </c>
      <c r="X98" s="119">
        <v>0.1353</v>
      </c>
      <c r="Y98" s="119">
        <v>0.1338</v>
      </c>
      <c r="Z98" s="119">
        <v>0.13189999999999999</v>
      </c>
      <c r="AA98" s="119">
        <v>0.13</v>
      </c>
      <c r="AB98" s="119">
        <v>0.12820000000000001</v>
      </c>
      <c r="AC98" s="119">
        <v>0.1265</v>
      </c>
      <c r="AD98" s="119">
        <v>0.125</v>
      </c>
      <c r="AE98" s="119">
        <v>0.124</v>
      </c>
      <c r="AF98" s="119">
        <v>0.1232</v>
      </c>
      <c r="AG98" s="119">
        <v>0.12280000000000001</v>
      </c>
      <c r="AH98" s="119">
        <v>0.1225</v>
      </c>
      <c r="AI98" s="119">
        <v>0.1225</v>
      </c>
      <c r="AJ98" s="119">
        <v>0.1225</v>
      </c>
      <c r="AK98" s="119">
        <v>0.1225</v>
      </c>
      <c r="AL98" s="119">
        <v>0.1225</v>
      </c>
    </row>
    <row r="99" spans="1:38">
      <c r="A99">
        <v>65</v>
      </c>
      <c r="B99" s="119">
        <f t="shared" ca="1" si="2"/>
        <v>0.1115</v>
      </c>
      <c r="C99" s="119">
        <v>0.1074</v>
      </c>
      <c r="D99" s="119">
        <v>0.10730000000000001</v>
      </c>
      <c r="E99" s="119">
        <v>0.1071</v>
      </c>
      <c r="F99" s="119">
        <v>0.10680000000000001</v>
      </c>
      <c r="G99" s="119">
        <v>0.1065</v>
      </c>
      <c r="H99" s="119">
        <v>0.10630000000000001</v>
      </c>
      <c r="I99" s="119">
        <v>0.10630000000000001</v>
      </c>
      <c r="J99" s="119">
        <v>0.1066</v>
      </c>
      <c r="K99" s="119">
        <v>0.1072</v>
      </c>
      <c r="L99" s="119">
        <v>0.1082</v>
      </c>
      <c r="M99" s="119">
        <v>0.1095</v>
      </c>
      <c r="N99" s="119">
        <v>0.1111</v>
      </c>
      <c r="O99" s="119">
        <v>0.1128</v>
      </c>
      <c r="P99" s="119">
        <v>0.1144</v>
      </c>
      <c r="Q99" s="119">
        <v>0.11600000000000001</v>
      </c>
      <c r="R99" s="119">
        <v>0.1172</v>
      </c>
      <c r="S99" s="119">
        <v>0.1182</v>
      </c>
      <c r="T99" s="119">
        <v>0.1187</v>
      </c>
      <c r="U99" s="119">
        <v>0.11890000000000001</v>
      </c>
      <c r="V99" s="119">
        <v>0.1186</v>
      </c>
      <c r="W99" s="119">
        <v>0.1179</v>
      </c>
      <c r="X99" s="119">
        <v>0.1169</v>
      </c>
      <c r="Y99" s="119">
        <v>0.11550000000000001</v>
      </c>
      <c r="Z99" s="119">
        <v>0.114</v>
      </c>
      <c r="AA99" s="119">
        <v>0.1123</v>
      </c>
      <c r="AB99" s="119">
        <v>0.11070000000000001</v>
      </c>
      <c r="AC99" s="119">
        <v>0.10929999999999999</v>
      </c>
      <c r="AD99" s="119">
        <v>0.1082</v>
      </c>
      <c r="AE99" s="119">
        <v>0.1074</v>
      </c>
      <c r="AF99" s="119">
        <v>0.10680000000000001</v>
      </c>
      <c r="AG99" s="119">
        <v>0.1066</v>
      </c>
      <c r="AH99" s="119">
        <v>0.1065</v>
      </c>
      <c r="AI99" s="119">
        <v>0.1066</v>
      </c>
      <c r="AJ99" s="119">
        <v>0.1067</v>
      </c>
      <c r="AK99" s="119">
        <v>0.10680000000000001</v>
      </c>
      <c r="AL99" s="119">
        <v>0.10680000000000001</v>
      </c>
    </row>
    <row r="100" spans="1:38">
      <c r="A100">
        <v>66</v>
      </c>
      <c r="B100" s="119">
        <f t="shared" ca="1" si="2"/>
        <v>9.622E-2</v>
      </c>
      <c r="C100" s="119">
        <v>9.3539999999999998E-2</v>
      </c>
      <c r="D100" s="119">
        <v>9.3399999999999997E-2</v>
      </c>
      <c r="E100" s="119">
        <v>9.3140000000000001E-2</v>
      </c>
      <c r="F100" s="119">
        <v>9.282E-2</v>
      </c>
      <c r="G100" s="119">
        <v>9.2499999999999999E-2</v>
      </c>
      <c r="H100" s="119">
        <v>9.2249999999999999E-2</v>
      </c>
      <c r="I100" s="119">
        <v>9.2160000000000006E-2</v>
      </c>
      <c r="J100" s="119">
        <v>9.2319999999999999E-2</v>
      </c>
      <c r="K100" s="119">
        <v>9.2770000000000005E-2</v>
      </c>
      <c r="L100" s="119">
        <v>9.3549999999999994E-2</v>
      </c>
      <c r="M100" s="119">
        <v>9.461E-2</v>
      </c>
      <c r="N100" s="119">
        <v>9.5909999999999995E-2</v>
      </c>
      <c r="O100" s="119">
        <v>9.733E-2</v>
      </c>
      <c r="P100" s="119">
        <v>9.8750000000000004E-2</v>
      </c>
      <c r="Q100" s="119">
        <v>0.1</v>
      </c>
      <c r="R100" s="119">
        <v>0.1011</v>
      </c>
      <c r="S100" s="119">
        <v>0.1019</v>
      </c>
      <c r="T100" s="119">
        <v>0.1024</v>
      </c>
      <c r="U100" s="119">
        <v>0.10249999999999999</v>
      </c>
      <c r="V100" s="119">
        <v>0.1023</v>
      </c>
      <c r="W100" s="119">
        <v>0.1017</v>
      </c>
      <c r="X100" s="119">
        <v>0.1008</v>
      </c>
      <c r="Y100" s="119">
        <v>9.9599999999999994E-2</v>
      </c>
      <c r="Z100" s="119">
        <v>9.8269999999999996E-2</v>
      </c>
      <c r="AA100" s="119">
        <v>9.6879999999999994E-2</v>
      </c>
      <c r="AB100" s="119">
        <v>9.5560000000000006E-2</v>
      </c>
      <c r="AC100" s="119">
        <v>9.4399999999999998E-2</v>
      </c>
      <c r="AD100" s="119">
        <v>9.3490000000000004E-2</v>
      </c>
      <c r="AE100" s="119">
        <v>9.2859999999999998E-2</v>
      </c>
      <c r="AF100" s="119">
        <v>9.2509999999999995E-2</v>
      </c>
      <c r="AG100" s="119">
        <v>9.2380000000000004E-2</v>
      </c>
      <c r="AH100" s="119">
        <v>9.2429999999999998E-2</v>
      </c>
      <c r="AI100" s="119">
        <v>9.2560000000000003E-2</v>
      </c>
      <c r="AJ100" s="119">
        <v>9.2730000000000007E-2</v>
      </c>
      <c r="AK100" s="119">
        <v>9.2859999999999998E-2</v>
      </c>
      <c r="AL100" s="119">
        <v>9.2939999999999995E-2</v>
      </c>
    </row>
    <row r="101" spans="1:38">
      <c r="A101">
        <v>67</v>
      </c>
      <c r="B101" s="119">
        <f t="shared" ca="1" si="2"/>
        <v>8.2900000000000001E-2</v>
      </c>
      <c r="C101" s="119">
        <v>8.1290000000000001E-2</v>
      </c>
      <c r="D101" s="119">
        <v>8.115E-2</v>
      </c>
      <c r="E101" s="119">
        <v>8.0890000000000004E-2</v>
      </c>
      <c r="F101" s="119">
        <v>8.0560000000000007E-2</v>
      </c>
      <c r="G101" s="119">
        <v>8.0210000000000004E-2</v>
      </c>
      <c r="H101" s="119">
        <v>7.9930000000000001E-2</v>
      </c>
      <c r="I101" s="119">
        <v>7.9780000000000004E-2</v>
      </c>
      <c r="J101" s="119">
        <v>7.9839999999999994E-2</v>
      </c>
      <c r="K101" s="119">
        <v>8.0159999999999995E-2</v>
      </c>
      <c r="L101" s="119">
        <v>8.0759999999999998E-2</v>
      </c>
      <c r="M101" s="119">
        <v>8.1619999999999998E-2</v>
      </c>
      <c r="N101" s="119">
        <v>8.269E-2</v>
      </c>
      <c r="O101" s="119">
        <v>8.387E-2</v>
      </c>
      <c r="P101" s="119">
        <v>8.5059999999999997E-2</v>
      </c>
      <c r="Q101" s="119">
        <v>8.6150000000000004E-2</v>
      </c>
      <c r="R101" s="119">
        <v>8.7059999999999998E-2</v>
      </c>
      <c r="S101" s="119">
        <v>8.7730000000000002E-2</v>
      </c>
      <c r="T101" s="119">
        <v>8.8120000000000004E-2</v>
      </c>
      <c r="U101" s="119">
        <v>8.8209999999999997E-2</v>
      </c>
      <c r="V101" s="119">
        <v>8.7999999999999995E-2</v>
      </c>
      <c r="W101" s="119">
        <v>8.7499999999999994E-2</v>
      </c>
      <c r="X101" s="119">
        <v>8.6730000000000002E-2</v>
      </c>
      <c r="Y101" s="119">
        <v>8.5739999999999997E-2</v>
      </c>
      <c r="Z101" s="119">
        <v>8.4610000000000005E-2</v>
      </c>
      <c r="AA101" s="119">
        <v>8.3449999999999996E-2</v>
      </c>
      <c r="AB101" s="119">
        <v>8.2350000000000007E-2</v>
      </c>
      <c r="AC101" s="119">
        <v>8.14E-2</v>
      </c>
      <c r="AD101" s="119">
        <v>8.0680000000000002E-2</v>
      </c>
      <c r="AE101" s="119">
        <v>8.022E-2</v>
      </c>
      <c r="AF101" s="119">
        <v>7.9990000000000006E-2</v>
      </c>
      <c r="AG101" s="119">
        <v>7.9960000000000003E-2</v>
      </c>
      <c r="AH101" s="119">
        <v>8.0079999999999998E-2</v>
      </c>
      <c r="AI101" s="119">
        <v>8.0269999999999994E-2</v>
      </c>
      <c r="AJ101" s="119">
        <v>8.0479999999999996E-2</v>
      </c>
      <c r="AK101" s="119">
        <v>8.0640000000000003E-2</v>
      </c>
      <c r="AL101" s="119">
        <v>8.0740000000000006E-2</v>
      </c>
    </row>
    <row r="102" spans="1:38">
      <c r="A102">
        <v>68</v>
      </c>
      <c r="B102" s="119">
        <f t="shared" ca="1" si="2"/>
        <v>7.1315000000000003E-2</v>
      </c>
      <c r="C102" s="119">
        <v>7.0519999999999999E-2</v>
      </c>
      <c r="D102" s="119">
        <v>7.0379999999999998E-2</v>
      </c>
      <c r="E102" s="119">
        <v>7.0129999999999998E-2</v>
      </c>
      <c r="F102" s="119">
        <v>6.9800000000000001E-2</v>
      </c>
      <c r="G102" s="119">
        <v>6.9440000000000002E-2</v>
      </c>
      <c r="H102" s="119">
        <v>6.9139999999999993E-2</v>
      </c>
      <c r="I102" s="119">
        <v>6.8949999999999997E-2</v>
      </c>
      <c r="J102" s="119">
        <v>6.8940000000000001E-2</v>
      </c>
      <c r="K102" s="119">
        <v>6.9159999999999999E-2</v>
      </c>
      <c r="L102" s="119">
        <v>6.9620000000000001E-2</v>
      </c>
      <c r="M102" s="119">
        <v>7.0309999999999997E-2</v>
      </c>
      <c r="N102" s="119">
        <v>7.1190000000000003E-2</v>
      </c>
      <c r="O102" s="119">
        <v>7.2160000000000002E-2</v>
      </c>
      <c r="P102" s="119">
        <v>7.3150000000000007E-2</v>
      </c>
      <c r="Q102" s="119">
        <v>7.4060000000000001E-2</v>
      </c>
      <c r="R102" s="119">
        <v>7.4819999999999998E-2</v>
      </c>
      <c r="S102" s="119">
        <v>7.5380000000000003E-2</v>
      </c>
      <c r="T102" s="119">
        <v>7.5700000000000003E-2</v>
      </c>
      <c r="U102" s="119">
        <v>7.5770000000000004E-2</v>
      </c>
      <c r="V102" s="119">
        <v>7.5590000000000004E-2</v>
      </c>
      <c r="W102" s="119">
        <v>7.5170000000000001E-2</v>
      </c>
      <c r="X102" s="119">
        <v>7.4520000000000003E-2</v>
      </c>
      <c r="Y102" s="119">
        <v>7.3690000000000005E-2</v>
      </c>
      <c r="Z102" s="119">
        <v>7.2739999999999999E-2</v>
      </c>
      <c r="AA102" s="119">
        <v>7.177E-2</v>
      </c>
      <c r="AB102" s="119">
        <v>7.0860000000000006E-2</v>
      </c>
      <c r="AC102" s="119">
        <v>7.0099999999999996E-2</v>
      </c>
      <c r="AD102" s="119">
        <v>6.9529999999999995E-2</v>
      </c>
      <c r="AE102" s="119">
        <v>6.9190000000000002E-2</v>
      </c>
      <c r="AF102" s="119">
        <v>6.9059999999999996E-2</v>
      </c>
      <c r="AG102" s="119">
        <v>6.9110000000000005E-2</v>
      </c>
      <c r="AH102" s="119">
        <v>6.9269999999999998E-2</v>
      </c>
      <c r="AI102" s="119">
        <v>6.9500000000000006E-2</v>
      </c>
      <c r="AJ102" s="119">
        <v>6.973E-2</v>
      </c>
      <c r="AK102" s="119">
        <v>6.9900000000000004E-2</v>
      </c>
      <c r="AL102" s="119">
        <v>7.0000000000000007E-2</v>
      </c>
    </row>
    <row r="103" spans="1:38">
      <c r="A103">
        <v>69</v>
      </c>
      <c r="B103" s="119">
        <f t="shared" ca="1" si="2"/>
        <v>6.1270000000000005E-2</v>
      </c>
      <c r="C103" s="119">
        <v>6.1060000000000003E-2</v>
      </c>
      <c r="D103" s="119">
        <v>6.0929999999999998E-2</v>
      </c>
      <c r="E103" s="119">
        <v>6.0679999999999998E-2</v>
      </c>
      <c r="F103" s="119">
        <v>6.0359999999999997E-2</v>
      </c>
      <c r="G103" s="119">
        <v>6.0010000000000001E-2</v>
      </c>
      <c r="H103" s="119">
        <v>5.9700000000000003E-2</v>
      </c>
      <c r="I103" s="119">
        <v>5.9490000000000001E-2</v>
      </c>
      <c r="J103" s="119">
        <v>5.944E-2</v>
      </c>
      <c r="K103" s="119">
        <v>5.9580000000000001E-2</v>
      </c>
      <c r="L103" s="119">
        <v>5.9929999999999997E-2</v>
      </c>
      <c r="M103" s="119">
        <v>6.0479999999999999E-2</v>
      </c>
      <c r="N103" s="119">
        <v>6.1190000000000001E-2</v>
      </c>
      <c r="O103" s="119">
        <v>6.1990000000000003E-2</v>
      </c>
      <c r="P103" s="119">
        <v>6.2810000000000005E-2</v>
      </c>
      <c r="Q103" s="119">
        <v>6.3560000000000005E-2</v>
      </c>
      <c r="R103" s="119">
        <v>6.4180000000000001E-2</v>
      </c>
      <c r="S103" s="119">
        <v>6.4640000000000003E-2</v>
      </c>
      <c r="T103" s="119">
        <v>6.4909999999999995E-2</v>
      </c>
      <c r="U103" s="119">
        <v>6.497E-2</v>
      </c>
      <c r="V103" s="119">
        <v>6.4820000000000003E-2</v>
      </c>
      <c r="W103" s="119">
        <v>6.4460000000000003E-2</v>
      </c>
      <c r="X103" s="119">
        <v>6.3920000000000005E-2</v>
      </c>
      <c r="Y103" s="119">
        <v>6.3229999999999995E-2</v>
      </c>
      <c r="Z103" s="119">
        <v>6.2449999999999999E-2</v>
      </c>
      <c r="AA103" s="119">
        <v>6.164E-2</v>
      </c>
      <c r="AB103" s="119">
        <v>6.0900000000000003E-2</v>
      </c>
      <c r="AC103" s="119">
        <v>6.028E-2</v>
      </c>
      <c r="AD103" s="119">
        <v>5.9839999999999997E-2</v>
      </c>
      <c r="AE103" s="119">
        <v>5.9589999999999997E-2</v>
      </c>
      <c r="AF103" s="119">
        <v>5.953E-2</v>
      </c>
      <c r="AG103" s="119">
        <v>5.9619999999999999E-2</v>
      </c>
      <c r="AH103" s="119">
        <v>5.9819999999999998E-2</v>
      </c>
      <c r="AI103" s="119">
        <v>6.0060000000000002E-2</v>
      </c>
      <c r="AJ103" s="119">
        <v>6.0299999999999999E-2</v>
      </c>
      <c r="AK103" s="119">
        <v>6.0479999999999999E-2</v>
      </c>
      <c r="AL103" s="119">
        <v>6.0580000000000002E-2</v>
      </c>
    </row>
    <row r="104" spans="1:38">
      <c r="A104">
        <v>70</v>
      </c>
      <c r="B104" s="119">
        <f t="shared" ca="1" si="2"/>
        <v>5.2565000000000001E-2</v>
      </c>
      <c r="C104" s="119">
        <v>5.2760000000000001E-2</v>
      </c>
      <c r="D104" s="119">
        <v>5.2630000000000003E-2</v>
      </c>
      <c r="E104" s="119">
        <v>5.2400000000000002E-2</v>
      </c>
      <c r="F104" s="119">
        <v>5.2089999999999997E-2</v>
      </c>
      <c r="G104" s="119">
        <v>5.176E-2</v>
      </c>
      <c r="H104" s="119">
        <v>5.1459999999999999E-2</v>
      </c>
      <c r="I104" s="119">
        <v>5.1249999999999997E-2</v>
      </c>
      <c r="J104" s="119">
        <v>5.1159999999999997E-2</v>
      </c>
      <c r="K104" s="119">
        <v>5.1249999999999997E-2</v>
      </c>
      <c r="L104" s="119">
        <v>5.151E-2</v>
      </c>
      <c r="M104" s="119">
        <v>5.1950000000000003E-2</v>
      </c>
      <c r="N104" s="119">
        <v>5.253E-2</v>
      </c>
      <c r="O104" s="119">
        <v>5.3179999999999998E-2</v>
      </c>
      <c r="P104" s="119">
        <v>5.3850000000000002E-2</v>
      </c>
      <c r="Q104" s="119">
        <v>5.4460000000000001E-2</v>
      </c>
      <c r="R104" s="119">
        <v>5.4969999999999998E-2</v>
      </c>
      <c r="S104" s="119">
        <v>5.534E-2</v>
      </c>
      <c r="T104" s="119">
        <v>5.5559999999999998E-2</v>
      </c>
      <c r="U104" s="119">
        <v>5.561E-2</v>
      </c>
      <c r="V104" s="119">
        <v>5.5480000000000002E-2</v>
      </c>
      <c r="W104" s="119">
        <v>5.5190000000000003E-2</v>
      </c>
      <c r="X104" s="119">
        <v>5.475E-2</v>
      </c>
      <c r="Y104" s="119">
        <v>5.4179999999999999E-2</v>
      </c>
      <c r="Z104" s="119">
        <v>5.3530000000000001E-2</v>
      </c>
      <c r="AA104" s="119">
        <v>5.287E-2</v>
      </c>
      <c r="AB104" s="119">
        <v>5.2260000000000001E-2</v>
      </c>
      <c r="AC104" s="119">
        <v>5.1769999999999997E-2</v>
      </c>
      <c r="AD104" s="119">
        <v>5.142E-2</v>
      </c>
      <c r="AE104" s="119">
        <v>5.1249999999999997E-2</v>
      </c>
      <c r="AF104" s="119">
        <v>5.1240000000000001E-2</v>
      </c>
      <c r="AG104" s="119">
        <v>5.1360000000000003E-2</v>
      </c>
      <c r="AH104" s="119">
        <v>5.1560000000000002E-2</v>
      </c>
      <c r="AI104" s="119">
        <v>5.1810000000000002E-2</v>
      </c>
      <c r="AJ104" s="119">
        <v>5.2040000000000003E-2</v>
      </c>
      <c r="AK104" s="119">
        <v>5.2229999999999999E-2</v>
      </c>
      <c r="AL104" s="119">
        <v>5.2330000000000002E-2</v>
      </c>
    </row>
    <row r="105" spans="1:38">
      <c r="A105">
        <v>71</v>
      </c>
      <c r="B105" s="119">
        <f t="shared" ca="1" si="2"/>
        <v>4.5035000000000006E-2</v>
      </c>
      <c r="C105" s="119">
        <v>4.5490000000000003E-2</v>
      </c>
      <c r="D105" s="119">
        <v>4.5379999999999997E-2</v>
      </c>
      <c r="E105" s="119">
        <v>4.5159999999999999E-2</v>
      </c>
      <c r="F105" s="119">
        <v>4.4880000000000003E-2</v>
      </c>
      <c r="G105" s="119">
        <v>4.4569999999999999E-2</v>
      </c>
      <c r="H105" s="119">
        <v>4.428E-2</v>
      </c>
      <c r="I105" s="119">
        <v>4.4069999999999998E-2</v>
      </c>
      <c r="J105" s="119">
        <v>4.3970000000000002E-2</v>
      </c>
      <c r="K105" s="119">
        <v>4.4010000000000001E-2</v>
      </c>
      <c r="L105" s="119">
        <v>4.4209999999999999E-2</v>
      </c>
      <c r="M105" s="119">
        <v>4.4560000000000002E-2</v>
      </c>
      <c r="N105" s="119">
        <v>4.5019999999999998E-2</v>
      </c>
      <c r="O105" s="119">
        <v>4.555E-2</v>
      </c>
      <c r="P105" s="119">
        <v>4.6100000000000002E-2</v>
      </c>
      <c r="Q105" s="119">
        <v>4.6600000000000003E-2</v>
      </c>
      <c r="R105" s="119">
        <v>4.7010000000000003E-2</v>
      </c>
      <c r="S105" s="119">
        <v>4.7309999999999998E-2</v>
      </c>
      <c r="T105" s="119">
        <v>4.7480000000000001E-2</v>
      </c>
      <c r="U105" s="119">
        <v>4.752E-2</v>
      </c>
      <c r="V105" s="119">
        <v>4.7419999999999997E-2</v>
      </c>
      <c r="W105" s="119">
        <v>4.718E-2</v>
      </c>
      <c r="X105" s="119">
        <v>4.6820000000000001E-2</v>
      </c>
      <c r="Y105" s="119">
        <v>4.6350000000000002E-2</v>
      </c>
      <c r="Z105" s="119">
        <v>4.582E-2</v>
      </c>
      <c r="AA105" s="119">
        <v>4.5280000000000001E-2</v>
      </c>
      <c r="AB105" s="119">
        <v>4.4790000000000003E-2</v>
      </c>
      <c r="AC105" s="119">
        <v>4.4389999999999999E-2</v>
      </c>
      <c r="AD105" s="119">
        <v>4.4119999999999999E-2</v>
      </c>
      <c r="AE105" s="119">
        <v>4.4010000000000001E-2</v>
      </c>
      <c r="AF105" s="119">
        <v>4.403E-2</v>
      </c>
      <c r="AG105" s="119">
        <v>4.4159999999999998E-2</v>
      </c>
      <c r="AH105" s="119">
        <v>4.437E-2</v>
      </c>
      <c r="AI105" s="119">
        <v>4.4609999999999997E-2</v>
      </c>
      <c r="AJ105" s="119">
        <v>4.4830000000000002E-2</v>
      </c>
      <c r="AK105" s="119">
        <v>4.5010000000000001E-2</v>
      </c>
      <c r="AL105" s="119">
        <v>4.5100000000000001E-2</v>
      </c>
    </row>
    <row r="106" spans="1:38">
      <c r="A106">
        <v>72</v>
      </c>
      <c r="B106" s="119">
        <f t="shared" ca="1" si="2"/>
        <v>3.8530000000000002E-2</v>
      </c>
      <c r="C106" s="119">
        <v>3.9140000000000001E-2</v>
      </c>
      <c r="D106" s="119">
        <v>3.9039999999999998E-2</v>
      </c>
      <c r="E106" s="119">
        <v>3.884E-2</v>
      </c>
      <c r="F106" s="119">
        <v>3.8580000000000003E-2</v>
      </c>
      <c r="G106" s="119">
        <v>3.8289999999999998E-2</v>
      </c>
      <c r="H106" s="119">
        <v>3.8030000000000001E-2</v>
      </c>
      <c r="I106" s="119">
        <v>3.7830000000000003E-2</v>
      </c>
      <c r="J106" s="119">
        <v>3.7719999999999997E-2</v>
      </c>
      <c r="K106" s="119">
        <v>3.773E-2</v>
      </c>
      <c r="L106" s="119">
        <v>3.7879999999999997E-2</v>
      </c>
      <c r="M106" s="119">
        <v>3.8159999999999999E-2</v>
      </c>
      <c r="N106" s="119">
        <v>3.8530000000000002E-2</v>
      </c>
      <c r="O106" s="119">
        <v>3.8969999999999998E-2</v>
      </c>
      <c r="P106" s="119">
        <v>3.9410000000000001E-2</v>
      </c>
      <c r="Q106" s="119">
        <v>3.9809999999999998E-2</v>
      </c>
      <c r="R106" s="119">
        <v>4.0149999999999998E-2</v>
      </c>
      <c r="S106" s="119">
        <v>4.0390000000000002E-2</v>
      </c>
      <c r="T106" s="119">
        <v>4.052E-2</v>
      </c>
      <c r="U106" s="119">
        <v>4.0550000000000003E-2</v>
      </c>
      <c r="V106" s="119">
        <v>4.0469999999999999E-2</v>
      </c>
      <c r="W106" s="119">
        <v>4.0280000000000003E-2</v>
      </c>
      <c r="X106" s="119">
        <v>3.9989999999999998E-2</v>
      </c>
      <c r="Y106" s="119">
        <v>3.9609999999999999E-2</v>
      </c>
      <c r="Z106" s="119">
        <v>3.9170000000000003E-2</v>
      </c>
      <c r="AA106" s="119">
        <v>3.8730000000000001E-2</v>
      </c>
      <c r="AB106" s="119">
        <v>3.8330000000000003E-2</v>
      </c>
      <c r="AC106" s="119">
        <v>3.8010000000000002E-2</v>
      </c>
      <c r="AD106" s="119">
        <v>3.78E-2</v>
      </c>
      <c r="AE106" s="119">
        <v>3.7719999999999997E-2</v>
      </c>
      <c r="AF106" s="119">
        <v>3.7760000000000002E-2</v>
      </c>
      <c r="AG106" s="119">
        <v>3.7900000000000003E-2</v>
      </c>
      <c r="AH106" s="119">
        <v>3.8100000000000002E-2</v>
      </c>
      <c r="AI106" s="119">
        <v>3.8330000000000003E-2</v>
      </c>
      <c r="AJ106" s="119">
        <v>3.8539999999999998E-2</v>
      </c>
      <c r="AK106" s="119">
        <v>3.8699999999999998E-2</v>
      </c>
      <c r="AL106" s="119">
        <v>3.8789999999999998E-2</v>
      </c>
    </row>
    <row r="107" spans="1:38">
      <c r="A107">
        <v>73</v>
      </c>
      <c r="B107" s="119">
        <f t="shared" ca="1" si="2"/>
        <v>3.2915E-2</v>
      </c>
      <c r="C107" s="119">
        <v>3.3599999999999998E-2</v>
      </c>
      <c r="D107" s="119">
        <v>3.3509999999999998E-2</v>
      </c>
      <c r="E107" s="119">
        <v>3.3329999999999999E-2</v>
      </c>
      <c r="F107" s="119">
        <v>3.3090000000000001E-2</v>
      </c>
      <c r="G107" s="119">
        <v>3.2840000000000001E-2</v>
      </c>
      <c r="H107" s="119">
        <v>3.2599999999999997E-2</v>
      </c>
      <c r="I107" s="119">
        <v>3.2410000000000001E-2</v>
      </c>
      <c r="J107" s="119">
        <v>3.2300000000000002E-2</v>
      </c>
      <c r="K107" s="119">
        <v>3.2300000000000002E-2</v>
      </c>
      <c r="L107" s="119">
        <v>3.2419999999999997E-2</v>
      </c>
      <c r="M107" s="119">
        <v>3.2629999999999999E-2</v>
      </c>
      <c r="N107" s="119">
        <v>3.2939999999999997E-2</v>
      </c>
      <c r="O107" s="119">
        <v>3.329E-2</v>
      </c>
      <c r="P107" s="119">
        <v>3.3649999999999999E-2</v>
      </c>
      <c r="Q107" s="119">
        <v>3.397E-2</v>
      </c>
      <c r="R107" s="119">
        <v>3.424E-2</v>
      </c>
      <c r="S107" s="119">
        <v>3.4430000000000002E-2</v>
      </c>
      <c r="T107" s="119">
        <v>3.4540000000000001E-2</v>
      </c>
      <c r="U107" s="119">
        <v>3.4569999999999997E-2</v>
      </c>
      <c r="V107" s="119">
        <v>3.4500000000000003E-2</v>
      </c>
      <c r="W107" s="119">
        <v>3.4349999999999999E-2</v>
      </c>
      <c r="X107" s="119">
        <v>3.4110000000000001E-2</v>
      </c>
      <c r="Y107" s="119">
        <v>3.3799999999999997E-2</v>
      </c>
      <c r="Z107" s="119">
        <v>3.3439999999999998E-2</v>
      </c>
      <c r="AA107" s="119">
        <v>3.3079999999999998E-2</v>
      </c>
      <c r="AB107" s="119">
        <v>3.2750000000000001E-2</v>
      </c>
      <c r="AC107" s="119">
        <v>3.2500000000000001E-2</v>
      </c>
      <c r="AD107" s="119">
        <v>3.2340000000000001E-2</v>
      </c>
      <c r="AE107" s="119">
        <v>3.2280000000000003E-2</v>
      </c>
      <c r="AF107" s="119">
        <v>3.2329999999999998E-2</v>
      </c>
      <c r="AG107" s="119">
        <v>3.2469999999999999E-2</v>
      </c>
      <c r="AH107" s="119">
        <v>3.2649999999999998E-2</v>
      </c>
      <c r="AI107" s="119">
        <v>3.286E-2</v>
      </c>
      <c r="AJ107" s="119">
        <v>3.3059999999999999E-2</v>
      </c>
      <c r="AK107" s="119">
        <v>3.3210000000000003E-2</v>
      </c>
      <c r="AL107" s="119">
        <v>3.329E-2</v>
      </c>
    </row>
    <row r="108" spans="1:38">
      <c r="A108">
        <v>74</v>
      </c>
      <c r="B108" s="119">
        <f t="shared" ca="1" si="2"/>
        <v>2.8074999999999999E-2</v>
      </c>
      <c r="C108" s="119">
        <v>2.877E-2</v>
      </c>
      <c r="D108" s="119">
        <v>2.8680000000000001E-2</v>
      </c>
      <c r="E108" s="119">
        <v>2.852E-2</v>
      </c>
      <c r="F108" s="119">
        <v>2.8320000000000001E-2</v>
      </c>
      <c r="G108" s="119">
        <v>2.809E-2</v>
      </c>
      <c r="H108" s="119">
        <v>2.7869999999999999E-2</v>
      </c>
      <c r="I108" s="119">
        <v>2.7709999999999999E-2</v>
      </c>
      <c r="J108" s="119">
        <v>2.7609999999999999E-2</v>
      </c>
      <c r="K108" s="119">
        <v>2.759E-2</v>
      </c>
      <c r="L108" s="119">
        <v>2.768E-2</v>
      </c>
      <c r="M108" s="119">
        <v>2.7859999999999999E-2</v>
      </c>
      <c r="N108" s="119">
        <v>2.81E-2</v>
      </c>
      <c r="O108" s="119">
        <v>2.8389999999999999E-2</v>
      </c>
      <c r="P108" s="119">
        <v>2.8680000000000001E-2</v>
      </c>
      <c r="Q108" s="119">
        <v>2.894E-2</v>
      </c>
      <c r="R108" s="119">
        <v>2.9159999999999998E-2</v>
      </c>
      <c r="S108" s="119">
        <v>2.9309999999999999E-2</v>
      </c>
      <c r="T108" s="119">
        <v>2.9399999999999999E-2</v>
      </c>
      <c r="U108" s="119">
        <v>2.9420000000000002E-2</v>
      </c>
      <c r="V108" s="119">
        <v>2.937E-2</v>
      </c>
      <c r="W108" s="119">
        <v>2.9239999999999999E-2</v>
      </c>
      <c r="X108" s="119">
        <v>2.9049999999999999E-2</v>
      </c>
      <c r="Y108" s="119">
        <v>2.8799999999999999E-2</v>
      </c>
      <c r="Z108" s="119">
        <v>2.8510000000000001E-2</v>
      </c>
      <c r="AA108" s="119">
        <v>2.8209999999999999E-2</v>
      </c>
      <c r="AB108" s="119">
        <v>2.794E-2</v>
      </c>
      <c r="AC108" s="119">
        <v>2.7730000000000001E-2</v>
      </c>
      <c r="AD108" s="119">
        <v>2.76E-2</v>
      </c>
      <c r="AE108" s="119">
        <v>2.7570000000000001E-2</v>
      </c>
      <c r="AF108" s="119">
        <v>2.7619999999999999E-2</v>
      </c>
      <c r="AG108" s="119">
        <v>2.775E-2</v>
      </c>
      <c r="AH108" s="119">
        <v>2.792E-2</v>
      </c>
      <c r="AI108" s="119">
        <v>2.811E-2</v>
      </c>
      <c r="AJ108" s="119">
        <v>2.828E-2</v>
      </c>
      <c r="AK108" s="119">
        <v>2.8420000000000001E-2</v>
      </c>
      <c r="AL108" s="119">
        <v>2.8500000000000001E-2</v>
      </c>
    </row>
    <row r="109" spans="1:38">
      <c r="A109">
        <v>75</v>
      </c>
      <c r="B109" s="119">
        <f t="shared" ca="1" si="2"/>
        <v>2.3899999999999998E-2</v>
      </c>
      <c r="C109" s="119">
        <v>2.4559999999999998E-2</v>
      </c>
      <c r="D109" s="119">
        <v>2.4479999999999998E-2</v>
      </c>
      <c r="E109" s="119">
        <v>2.4340000000000001E-2</v>
      </c>
      <c r="F109" s="119">
        <v>2.4160000000000001E-2</v>
      </c>
      <c r="G109" s="119">
        <v>2.3959999999999999E-2</v>
      </c>
      <c r="H109" s="119">
        <v>2.3779999999999999E-2</v>
      </c>
      <c r="I109" s="119">
        <v>2.3630000000000002E-2</v>
      </c>
      <c r="J109" s="119">
        <v>2.3539999999999998E-2</v>
      </c>
      <c r="K109" s="119">
        <v>2.3529999999999999E-2</v>
      </c>
      <c r="L109" s="119">
        <v>2.359E-2</v>
      </c>
      <c r="M109" s="119">
        <v>2.3740000000000001E-2</v>
      </c>
      <c r="N109" s="119">
        <v>2.3939999999999999E-2</v>
      </c>
      <c r="O109" s="119">
        <v>2.418E-2</v>
      </c>
      <c r="P109" s="119">
        <v>2.4420000000000001E-2</v>
      </c>
      <c r="Q109" s="119">
        <v>2.4629999999999999E-2</v>
      </c>
      <c r="R109" s="119">
        <v>2.4799999999999999E-2</v>
      </c>
      <c r="S109" s="119">
        <v>2.4920000000000001E-2</v>
      </c>
      <c r="T109" s="119">
        <v>2.4989999999999998E-2</v>
      </c>
      <c r="U109" s="119">
        <v>2.5010000000000001E-2</v>
      </c>
      <c r="V109" s="119">
        <v>2.4969999999999999E-2</v>
      </c>
      <c r="W109" s="119">
        <v>2.487E-2</v>
      </c>
      <c r="X109" s="119">
        <v>2.4709999999999999E-2</v>
      </c>
      <c r="Y109" s="119">
        <v>2.4500000000000001E-2</v>
      </c>
      <c r="Z109" s="119">
        <v>2.426E-2</v>
      </c>
      <c r="AA109" s="119">
        <v>2.401E-2</v>
      </c>
      <c r="AB109" s="119">
        <v>2.3789999999999999E-2</v>
      </c>
      <c r="AC109" s="119">
        <v>2.3619999999999999E-2</v>
      </c>
      <c r="AD109" s="119">
        <v>2.351E-2</v>
      </c>
      <c r="AE109" s="119">
        <v>2.349E-2</v>
      </c>
      <c r="AF109" s="119">
        <v>2.3539999999999998E-2</v>
      </c>
      <c r="AG109" s="119">
        <v>2.3650000000000001E-2</v>
      </c>
      <c r="AH109" s="119">
        <v>2.3800000000000002E-2</v>
      </c>
      <c r="AI109" s="119">
        <v>2.3970000000000002E-2</v>
      </c>
      <c r="AJ109" s="119">
        <v>2.4129999999999999E-2</v>
      </c>
      <c r="AK109" s="119">
        <v>2.4250000000000001E-2</v>
      </c>
      <c r="AL109" s="119">
        <v>2.4309999999999998E-2</v>
      </c>
    </row>
    <row r="110" spans="1:38">
      <c r="A110">
        <v>76</v>
      </c>
      <c r="B110" s="119">
        <f t="shared" ca="1" si="2"/>
        <v>2.0315E-2</v>
      </c>
      <c r="C110" s="119">
        <v>2.0889999999999999E-2</v>
      </c>
      <c r="D110" s="119">
        <v>2.0830000000000001E-2</v>
      </c>
      <c r="E110" s="119">
        <v>2.07E-2</v>
      </c>
      <c r="F110" s="119">
        <v>2.0549999999999999E-2</v>
      </c>
      <c r="G110" s="119">
        <v>2.0379999999999999E-2</v>
      </c>
      <c r="H110" s="119">
        <v>2.0219999999999998E-2</v>
      </c>
      <c r="I110" s="119">
        <v>2.01E-2</v>
      </c>
      <c r="J110" s="119">
        <v>2.002E-2</v>
      </c>
      <c r="K110" s="119">
        <v>2.001E-2</v>
      </c>
      <c r="L110" s="119">
        <v>2.0070000000000001E-2</v>
      </c>
      <c r="M110" s="119">
        <v>2.019E-2</v>
      </c>
      <c r="N110" s="119">
        <v>2.036E-2</v>
      </c>
      <c r="O110" s="119">
        <v>2.0559999999999998E-2</v>
      </c>
      <c r="P110" s="119">
        <v>2.0760000000000001E-2</v>
      </c>
      <c r="Q110" s="119">
        <v>2.0930000000000001E-2</v>
      </c>
      <c r="R110" s="119">
        <v>2.1069999999999998E-2</v>
      </c>
      <c r="S110" s="119">
        <v>2.1170000000000001E-2</v>
      </c>
      <c r="T110" s="119">
        <v>2.1219999999999999E-2</v>
      </c>
      <c r="U110" s="119">
        <v>2.1229999999999999E-2</v>
      </c>
      <c r="V110" s="119">
        <v>2.12E-2</v>
      </c>
      <c r="W110" s="119">
        <v>2.112E-2</v>
      </c>
      <c r="X110" s="119">
        <v>2.1000000000000001E-2</v>
      </c>
      <c r="Y110" s="119">
        <v>2.0820000000000002E-2</v>
      </c>
      <c r="Z110" s="119">
        <v>2.0619999999999999E-2</v>
      </c>
      <c r="AA110" s="119">
        <v>2.0410000000000001E-2</v>
      </c>
      <c r="AB110" s="119">
        <v>2.0219999999999998E-2</v>
      </c>
      <c r="AC110" s="119">
        <v>2.0080000000000001E-2</v>
      </c>
      <c r="AD110" s="119">
        <v>1.9990000000000001E-2</v>
      </c>
      <c r="AE110" s="119">
        <v>1.9970000000000002E-2</v>
      </c>
      <c r="AF110" s="119">
        <v>2.001E-2</v>
      </c>
      <c r="AG110" s="119">
        <v>2.01E-2</v>
      </c>
      <c r="AH110" s="119">
        <v>2.0230000000000001E-2</v>
      </c>
      <c r="AI110" s="119">
        <v>2.0379999999999999E-2</v>
      </c>
      <c r="AJ110" s="119">
        <v>2.051E-2</v>
      </c>
      <c r="AK110" s="119">
        <v>2.0619999999999999E-2</v>
      </c>
      <c r="AL110" s="119">
        <v>2.0670000000000001E-2</v>
      </c>
    </row>
    <row r="111" spans="1:38">
      <c r="A111">
        <v>77</v>
      </c>
      <c r="B111" s="119">
        <f t="shared" ca="1" si="2"/>
        <v>1.7239999999999998E-2</v>
      </c>
      <c r="C111" s="119">
        <v>1.771E-2</v>
      </c>
      <c r="D111" s="119">
        <v>1.7649999999999999E-2</v>
      </c>
      <c r="E111" s="119">
        <v>1.755E-2</v>
      </c>
      <c r="F111" s="119">
        <v>1.7420000000000001E-2</v>
      </c>
      <c r="G111" s="119">
        <v>1.728E-2</v>
      </c>
      <c r="H111" s="119">
        <v>1.7149999999999999E-2</v>
      </c>
      <c r="I111" s="119">
        <v>1.7049999999999999E-2</v>
      </c>
      <c r="J111" s="119">
        <v>1.6990000000000002E-2</v>
      </c>
      <c r="K111" s="119">
        <v>1.6979999999999999E-2</v>
      </c>
      <c r="L111" s="119">
        <v>1.704E-2</v>
      </c>
      <c r="M111" s="119">
        <v>1.7139999999999999E-2</v>
      </c>
      <c r="N111" s="119">
        <v>1.729E-2</v>
      </c>
      <c r="O111" s="119">
        <v>1.746E-2</v>
      </c>
      <c r="P111" s="119">
        <v>1.762E-2</v>
      </c>
      <c r="Q111" s="119">
        <v>1.7770000000000001E-2</v>
      </c>
      <c r="R111" s="119">
        <v>1.788E-2</v>
      </c>
      <c r="S111" s="119">
        <v>1.796E-2</v>
      </c>
      <c r="T111" s="119">
        <v>1.7999999999999999E-2</v>
      </c>
      <c r="U111" s="119">
        <v>1.8010000000000002E-2</v>
      </c>
      <c r="V111" s="119">
        <v>1.7989999999999999E-2</v>
      </c>
      <c r="W111" s="119">
        <v>1.7919999999999998E-2</v>
      </c>
      <c r="X111" s="119">
        <v>1.7819999999999999E-2</v>
      </c>
      <c r="Y111" s="119">
        <v>1.7670000000000002E-2</v>
      </c>
      <c r="Z111" s="119">
        <v>1.7500000000000002E-2</v>
      </c>
      <c r="AA111" s="119">
        <v>1.7319999999999999E-2</v>
      </c>
      <c r="AB111" s="119">
        <v>1.7160000000000002E-2</v>
      </c>
      <c r="AC111" s="119">
        <v>1.703E-2</v>
      </c>
      <c r="AD111" s="119">
        <v>1.695E-2</v>
      </c>
      <c r="AE111" s="119">
        <v>1.6930000000000001E-2</v>
      </c>
      <c r="AF111" s="119">
        <v>1.6959999999999999E-2</v>
      </c>
      <c r="AG111" s="119">
        <v>1.703E-2</v>
      </c>
      <c r="AH111" s="119">
        <v>1.7139999999999999E-2</v>
      </c>
      <c r="AI111" s="119">
        <v>1.7260000000000001E-2</v>
      </c>
      <c r="AJ111" s="119">
        <v>1.737E-2</v>
      </c>
      <c r="AK111" s="119">
        <v>1.746E-2</v>
      </c>
      <c r="AL111" s="119">
        <v>1.7510000000000001E-2</v>
      </c>
    </row>
    <row r="112" spans="1:38">
      <c r="A112">
        <v>78</v>
      </c>
      <c r="B112" s="119">
        <f t="shared" ca="1" si="2"/>
        <v>1.46E-2</v>
      </c>
      <c r="C112" s="119">
        <v>1.495E-2</v>
      </c>
      <c r="D112" s="119">
        <v>1.49E-2</v>
      </c>
      <c r="E112" s="119">
        <v>1.482E-2</v>
      </c>
      <c r="F112" s="119">
        <v>1.4710000000000001E-2</v>
      </c>
      <c r="G112" s="119">
        <v>1.46E-2</v>
      </c>
      <c r="H112" s="119">
        <v>1.4489999999999999E-2</v>
      </c>
      <c r="I112" s="119">
        <v>1.4409999999999999E-2</v>
      </c>
      <c r="J112" s="119">
        <v>1.4370000000000001E-2</v>
      </c>
      <c r="K112" s="119">
        <v>1.438E-2</v>
      </c>
      <c r="L112" s="119">
        <v>1.443E-2</v>
      </c>
      <c r="M112" s="119">
        <v>1.452E-2</v>
      </c>
      <c r="N112" s="119">
        <v>1.465E-2</v>
      </c>
      <c r="O112" s="119">
        <v>1.4800000000000001E-2</v>
      </c>
      <c r="P112" s="119">
        <v>1.494E-2</v>
      </c>
      <c r="Q112" s="119">
        <v>1.506E-2</v>
      </c>
      <c r="R112" s="119">
        <v>1.516E-2</v>
      </c>
      <c r="S112" s="119">
        <v>1.5219999999999999E-2</v>
      </c>
      <c r="T112" s="119">
        <v>1.525E-2</v>
      </c>
      <c r="U112" s="119">
        <v>1.5259999999999999E-2</v>
      </c>
      <c r="V112" s="119">
        <v>1.524E-2</v>
      </c>
      <c r="W112" s="119">
        <v>1.519E-2</v>
      </c>
      <c r="X112" s="119">
        <v>1.5100000000000001E-2</v>
      </c>
      <c r="Y112" s="119">
        <v>1.498E-2</v>
      </c>
      <c r="Z112" s="119">
        <v>1.4829999999999999E-2</v>
      </c>
      <c r="AA112" s="119">
        <v>1.4670000000000001E-2</v>
      </c>
      <c r="AB112" s="119">
        <v>1.453E-2</v>
      </c>
      <c r="AC112" s="119">
        <v>1.4409999999999999E-2</v>
      </c>
      <c r="AD112" s="119">
        <v>1.434E-2</v>
      </c>
      <c r="AE112" s="119">
        <v>1.431E-2</v>
      </c>
      <c r="AF112" s="119">
        <v>1.4330000000000001E-2</v>
      </c>
      <c r="AG112" s="119">
        <v>1.438E-2</v>
      </c>
      <c r="AH112" s="119">
        <v>1.447E-2</v>
      </c>
      <c r="AI112" s="119">
        <v>1.456E-2</v>
      </c>
      <c r="AJ112" s="119">
        <v>1.4659999999999999E-2</v>
      </c>
      <c r="AK112" s="119">
        <v>1.473E-2</v>
      </c>
      <c r="AL112" s="119">
        <v>1.478E-2</v>
      </c>
    </row>
    <row r="113" spans="1:38">
      <c r="A113">
        <v>79</v>
      </c>
      <c r="B113" s="119">
        <f t="shared" ca="1" si="2"/>
        <v>1.2344999999999998E-2</v>
      </c>
      <c r="C113" s="119">
        <v>1.257E-2</v>
      </c>
      <c r="D113" s="119">
        <v>1.2529999999999999E-2</v>
      </c>
      <c r="E113" s="119">
        <v>1.2460000000000001E-2</v>
      </c>
      <c r="F113" s="119">
        <v>1.238E-2</v>
      </c>
      <c r="G113" s="119">
        <v>1.2290000000000001E-2</v>
      </c>
      <c r="H113" s="119">
        <v>1.221E-2</v>
      </c>
      <c r="I113" s="119">
        <v>1.2149999999999999E-2</v>
      </c>
      <c r="J113" s="119">
        <v>1.2120000000000001E-2</v>
      </c>
      <c r="K113" s="119">
        <v>1.214E-2</v>
      </c>
      <c r="L113" s="119">
        <v>1.2189999999999999E-2</v>
      </c>
      <c r="M113" s="119">
        <v>1.2279999999999999E-2</v>
      </c>
      <c r="N113" s="119">
        <v>1.24E-2</v>
      </c>
      <c r="O113" s="119">
        <v>1.2529999999999999E-2</v>
      </c>
      <c r="P113" s="119">
        <v>1.265E-2</v>
      </c>
      <c r="Q113" s="119">
        <v>1.2749999999999999E-2</v>
      </c>
      <c r="R113" s="119">
        <v>1.2829999999999999E-2</v>
      </c>
      <c r="S113" s="119">
        <v>1.2880000000000001E-2</v>
      </c>
      <c r="T113" s="119">
        <v>1.291E-2</v>
      </c>
      <c r="U113" s="119">
        <v>1.291E-2</v>
      </c>
      <c r="V113" s="119">
        <v>1.29E-2</v>
      </c>
      <c r="W113" s="119">
        <v>1.286E-2</v>
      </c>
      <c r="X113" s="119">
        <v>1.278E-2</v>
      </c>
      <c r="Y113" s="119">
        <v>1.268E-2</v>
      </c>
      <c r="Z113" s="119">
        <v>1.255E-2</v>
      </c>
      <c r="AA113" s="119">
        <v>1.2409999999999999E-2</v>
      </c>
      <c r="AB113" s="119">
        <v>1.2279999999999999E-2</v>
      </c>
      <c r="AC113" s="119">
        <v>1.217E-2</v>
      </c>
      <c r="AD113" s="119">
        <v>1.21E-2</v>
      </c>
      <c r="AE113" s="119">
        <v>1.206E-2</v>
      </c>
      <c r="AF113" s="119">
        <v>1.2070000000000001E-2</v>
      </c>
      <c r="AG113" s="119">
        <v>1.2109999999999999E-2</v>
      </c>
      <c r="AH113" s="119">
        <v>1.217E-2</v>
      </c>
      <c r="AI113" s="119">
        <v>1.2239999999999999E-2</v>
      </c>
      <c r="AJ113" s="119">
        <v>1.2319999999999999E-2</v>
      </c>
      <c r="AK113" s="119">
        <v>1.238E-2</v>
      </c>
      <c r="AL113" s="119">
        <v>1.2409999999999999E-2</v>
      </c>
    </row>
    <row r="114" spans="1:38">
      <c r="A114">
        <v>80</v>
      </c>
      <c r="B114" s="119">
        <f t="shared" ca="1" si="2"/>
        <v>1.0409999999999999E-2</v>
      </c>
      <c r="C114" s="119">
        <v>1.0529999999999999E-2</v>
      </c>
      <c r="D114" s="119">
        <v>1.0500000000000001E-2</v>
      </c>
      <c r="E114" s="119">
        <v>1.044E-2</v>
      </c>
      <c r="F114" s="119">
        <v>1.0370000000000001E-2</v>
      </c>
      <c r="G114" s="119">
        <v>1.03E-2</v>
      </c>
      <c r="H114" s="119">
        <v>1.025E-2</v>
      </c>
      <c r="I114" s="119">
        <v>1.021E-2</v>
      </c>
      <c r="J114" s="119">
        <v>1.0200000000000001E-2</v>
      </c>
      <c r="K114" s="119">
        <v>1.022E-2</v>
      </c>
      <c r="L114" s="119">
        <v>1.027E-2</v>
      </c>
      <c r="M114" s="119">
        <v>1.0359999999999999E-2</v>
      </c>
      <c r="N114" s="119">
        <v>1.047E-2</v>
      </c>
      <c r="O114" s="119">
        <v>1.0580000000000001E-2</v>
      </c>
      <c r="P114" s="119">
        <v>1.069E-2</v>
      </c>
      <c r="Q114" s="119">
        <v>1.078E-2</v>
      </c>
      <c r="R114" s="119">
        <v>1.085E-2</v>
      </c>
      <c r="S114" s="119">
        <v>1.089E-2</v>
      </c>
      <c r="T114" s="119">
        <v>1.091E-2</v>
      </c>
      <c r="U114" s="119">
        <v>1.091E-2</v>
      </c>
      <c r="V114" s="119">
        <v>1.09E-2</v>
      </c>
      <c r="W114" s="119">
        <v>1.0869999999999999E-2</v>
      </c>
      <c r="X114" s="119">
        <v>1.0800000000000001E-2</v>
      </c>
      <c r="Y114" s="119">
        <v>1.0710000000000001E-2</v>
      </c>
      <c r="Z114" s="119">
        <v>1.06E-2</v>
      </c>
      <c r="AA114" s="119">
        <v>1.047E-2</v>
      </c>
      <c r="AB114" s="119">
        <v>1.035E-2</v>
      </c>
      <c r="AC114" s="119">
        <v>1.025E-2</v>
      </c>
      <c r="AD114" s="119">
        <v>1.018E-2</v>
      </c>
      <c r="AE114" s="119">
        <v>1.014E-2</v>
      </c>
      <c r="AF114" s="119">
        <v>1.013E-2</v>
      </c>
      <c r="AG114" s="119">
        <v>1.0149999999999999E-2</v>
      </c>
      <c r="AH114" s="119">
        <v>1.0200000000000001E-2</v>
      </c>
      <c r="AI114" s="119">
        <v>1.025E-2</v>
      </c>
      <c r="AJ114" s="119">
        <v>1.031E-2</v>
      </c>
      <c r="AK114" s="119">
        <v>1.0359999999999999E-2</v>
      </c>
      <c r="AL114" s="119">
        <v>1.039E-2</v>
      </c>
    </row>
    <row r="115" spans="1:38">
      <c r="A115">
        <v>81</v>
      </c>
      <c r="B115" s="119">
        <f t="shared" ca="1" si="2"/>
        <v>8.7624999999999995E-3</v>
      </c>
      <c r="C115" s="119">
        <v>8.7810000000000006E-3</v>
      </c>
      <c r="D115" s="119">
        <v>8.7559999999999999E-3</v>
      </c>
      <c r="E115" s="119">
        <v>8.7130000000000003E-3</v>
      </c>
      <c r="F115" s="119">
        <v>8.6599999999999993E-3</v>
      </c>
      <c r="G115" s="119">
        <v>8.6090000000000003E-3</v>
      </c>
      <c r="H115" s="119">
        <v>8.5690000000000002E-3</v>
      </c>
      <c r="I115" s="119">
        <v>8.5470000000000008E-3</v>
      </c>
      <c r="J115" s="119">
        <v>8.548E-3</v>
      </c>
      <c r="K115" s="119">
        <v>8.5780000000000006E-3</v>
      </c>
      <c r="L115" s="119">
        <v>8.6350000000000003E-3</v>
      </c>
      <c r="M115" s="119">
        <v>8.7170000000000008E-3</v>
      </c>
      <c r="N115" s="119">
        <v>8.8159999999999992E-3</v>
      </c>
      <c r="O115" s="119">
        <v>8.9210000000000001E-3</v>
      </c>
      <c r="P115" s="119">
        <v>9.018E-3</v>
      </c>
      <c r="Q115" s="119">
        <v>9.0969999999999992E-3</v>
      </c>
      <c r="R115" s="119">
        <v>9.1540000000000007E-3</v>
      </c>
      <c r="S115" s="119">
        <v>9.1889999999999993E-3</v>
      </c>
      <c r="T115" s="119">
        <v>9.2069999999999999E-3</v>
      </c>
      <c r="U115" s="119">
        <v>9.2110000000000004E-3</v>
      </c>
      <c r="V115" s="119">
        <v>9.1999999999999998E-3</v>
      </c>
      <c r="W115" s="119">
        <v>9.1690000000000001E-3</v>
      </c>
      <c r="X115" s="119">
        <v>9.1140000000000006E-3</v>
      </c>
      <c r="Y115" s="119">
        <v>9.0340000000000004E-3</v>
      </c>
      <c r="Z115" s="119">
        <v>8.9309999999999997E-3</v>
      </c>
      <c r="AA115" s="119">
        <v>8.8179999999999994E-3</v>
      </c>
      <c r="AB115" s="119">
        <v>8.7069999999999995E-3</v>
      </c>
      <c r="AC115" s="119">
        <v>8.6099999999999996E-3</v>
      </c>
      <c r="AD115" s="119">
        <v>8.5380000000000005E-3</v>
      </c>
      <c r="AE115" s="119">
        <v>8.4930000000000005E-3</v>
      </c>
      <c r="AF115" s="119">
        <v>8.4759999999999992E-3</v>
      </c>
      <c r="AG115" s="119">
        <v>8.4849999999999995E-3</v>
      </c>
      <c r="AH115" s="119">
        <v>8.5129999999999997E-3</v>
      </c>
      <c r="AI115" s="119">
        <v>8.5529999999999998E-3</v>
      </c>
      <c r="AJ115" s="119">
        <v>8.5970000000000005E-3</v>
      </c>
      <c r="AK115" s="119">
        <v>8.6350000000000003E-3</v>
      </c>
      <c r="AL115" s="119">
        <v>8.6560000000000005E-3</v>
      </c>
    </row>
    <row r="116" spans="1:38">
      <c r="A116">
        <v>82</v>
      </c>
      <c r="B116" s="119">
        <f t="shared" ca="1" si="2"/>
        <v>7.3565000000000002E-3</v>
      </c>
      <c r="C116" s="119">
        <v>7.2950000000000003E-3</v>
      </c>
      <c r="D116" s="119">
        <v>7.2760000000000003E-3</v>
      </c>
      <c r="E116" s="119">
        <v>7.2430000000000003E-3</v>
      </c>
      <c r="F116" s="119">
        <v>7.2030000000000002E-3</v>
      </c>
      <c r="G116" s="119">
        <v>7.1659999999999996E-3</v>
      </c>
      <c r="H116" s="119">
        <v>7.1409999999999998E-3</v>
      </c>
      <c r="I116" s="119">
        <v>7.1310000000000002E-3</v>
      </c>
      <c r="J116" s="119">
        <v>7.143E-3</v>
      </c>
      <c r="K116" s="119">
        <v>7.1780000000000004E-3</v>
      </c>
      <c r="L116" s="119">
        <v>7.2370000000000004E-3</v>
      </c>
      <c r="M116" s="119">
        <v>7.3159999999999996E-3</v>
      </c>
      <c r="N116" s="119">
        <v>7.4089999999999998E-3</v>
      </c>
      <c r="O116" s="119">
        <v>7.5050000000000004E-3</v>
      </c>
      <c r="P116" s="119">
        <v>7.5929999999999999E-3</v>
      </c>
      <c r="Q116" s="119">
        <v>7.6629999999999997E-3</v>
      </c>
      <c r="R116" s="119">
        <v>7.7120000000000001E-3</v>
      </c>
      <c r="S116" s="119">
        <v>7.7419999999999998E-3</v>
      </c>
      <c r="T116" s="119">
        <v>7.757E-3</v>
      </c>
      <c r="U116" s="119">
        <v>7.7600000000000004E-3</v>
      </c>
      <c r="V116" s="119">
        <v>7.7499999999999999E-3</v>
      </c>
      <c r="W116" s="119">
        <v>7.724E-3</v>
      </c>
      <c r="X116" s="119">
        <v>7.6759999999999997E-3</v>
      </c>
      <c r="Y116" s="119">
        <v>7.6039999999999996E-3</v>
      </c>
      <c r="Z116" s="119">
        <v>7.5119999999999996E-3</v>
      </c>
      <c r="AA116" s="119">
        <v>7.4079999999999997E-3</v>
      </c>
      <c r="AB116" s="119">
        <v>7.3049999999999999E-3</v>
      </c>
      <c r="AC116" s="119">
        <v>7.2129999999999998E-3</v>
      </c>
      <c r="AD116" s="119">
        <v>7.1409999999999998E-3</v>
      </c>
      <c r="AE116" s="119">
        <v>7.0930000000000003E-3</v>
      </c>
      <c r="AF116" s="119">
        <v>7.0679999999999996E-3</v>
      </c>
      <c r="AG116" s="119">
        <v>7.0660000000000002E-3</v>
      </c>
      <c r="AH116" s="119">
        <v>7.0809999999999996E-3</v>
      </c>
      <c r="AI116" s="119">
        <v>7.1089999999999999E-3</v>
      </c>
      <c r="AJ116" s="119">
        <v>7.1409999999999998E-3</v>
      </c>
      <c r="AK116" s="119">
        <v>7.169E-3</v>
      </c>
      <c r="AL116" s="119">
        <v>7.1859999999999997E-3</v>
      </c>
    </row>
    <row r="117" spans="1:38">
      <c r="A117">
        <v>83</v>
      </c>
      <c r="B117" s="119">
        <f t="shared" ca="1" si="2"/>
        <v>6.1600000000000005E-3</v>
      </c>
      <c r="C117" s="119">
        <v>6.038E-3</v>
      </c>
      <c r="D117" s="119">
        <v>6.0229999999999997E-3</v>
      </c>
      <c r="E117" s="119">
        <v>5.9969999999999997E-3</v>
      </c>
      <c r="F117" s="119">
        <v>5.9680000000000002E-3</v>
      </c>
      <c r="G117" s="119">
        <v>5.9430000000000004E-3</v>
      </c>
      <c r="H117" s="119">
        <v>5.9290000000000002E-3</v>
      </c>
      <c r="I117" s="119">
        <v>5.9290000000000002E-3</v>
      </c>
      <c r="J117" s="119">
        <v>5.9490000000000003E-3</v>
      </c>
      <c r="K117" s="119">
        <v>5.9880000000000003E-3</v>
      </c>
      <c r="L117" s="119">
        <v>6.0470000000000003E-3</v>
      </c>
      <c r="M117" s="119">
        <v>6.1240000000000001E-3</v>
      </c>
      <c r="N117" s="119">
        <v>6.2110000000000004E-3</v>
      </c>
      <c r="O117" s="119">
        <v>6.2989999999999999E-3</v>
      </c>
      <c r="P117" s="119">
        <v>6.378E-3</v>
      </c>
      <c r="Q117" s="119">
        <v>6.4409999999999997E-3</v>
      </c>
      <c r="R117" s="119">
        <v>6.4840000000000002E-3</v>
      </c>
      <c r="S117" s="119">
        <v>6.5100000000000002E-3</v>
      </c>
      <c r="T117" s="119">
        <v>6.522E-3</v>
      </c>
      <c r="U117" s="119">
        <v>6.5250000000000004E-3</v>
      </c>
      <c r="V117" s="119">
        <v>6.5170000000000002E-3</v>
      </c>
      <c r="W117" s="119">
        <v>6.4939999999999998E-3</v>
      </c>
      <c r="X117" s="119">
        <v>6.4520000000000003E-3</v>
      </c>
      <c r="Y117" s="119">
        <v>6.3870000000000003E-3</v>
      </c>
      <c r="Z117" s="119">
        <v>6.3039999999999997E-3</v>
      </c>
      <c r="AA117" s="119">
        <v>6.208E-3</v>
      </c>
      <c r="AB117" s="119">
        <v>6.1120000000000002E-3</v>
      </c>
      <c r="AC117" s="119">
        <v>6.0260000000000001E-3</v>
      </c>
      <c r="AD117" s="119">
        <v>5.9550000000000002E-3</v>
      </c>
      <c r="AE117" s="119">
        <v>5.9040000000000004E-3</v>
      </c>
      <c r="AF117" s="119">
        <v>5.8739999999999999E-3</v>
      </c>
      <c r="AG117" s="119">
        <v>5.8640000000000003E-3</v>
      </c>
      <c r="AH117" s="119">
        <v>5.8690000000000001E-3</v>
      </c>
      <c r="AI117" s="119">
        <v>5.8859999999999997E-3</v>
      </c>
      <c r="AJ117" s="119">
        <v>5.9090000000000002E-3</v>
      </c>
      <c r="AK117" s="119">
        <v>5.9300000000000004E-3</v>
      </c>
      <c r="AL117" s="119">
        <v>5.9430000000000004E-3</v>
      </c>
    </row>
    <row r="118" spans="1:38">
      <c r="A118">
        <v>84</v>
      </c>
      <c r="B118" s="119">
        <f t="shared" ca="1" si="2"/>
        <v>5.1435000000000005E-3</v>
      </c>
      <c r="C118" s="119">
        <v>4.9779999999999998E-3</v>
      </c>
      <c r="D118" s="119">
        <v>4.9670000000000001E-3</v>
      </c>
      <c r="E118" s="119">
        <v>4.9480000000000001E-3</v>
      </c>
      <c r="F118" s="119">
        <v>4.9259999999999998E-3</v>
      </c>
      <c r="G118" s="119">
        <v>4.9100000000000003E-3</v>
      </c>
      <c r="H118" s="119">
        <v>4.9040000000000004E-3</v>
      </c>
      <c r="I118" s="119">
        <v>4.9119999999999997E-3</v>
      </c>
      <c r="J118" s="119">
        <v>4.9360000000000003E-3</v>
      </c>
      <c r="K118" s="119">
        <v>4.9779999999999998E-3</v>
      </c>
      <c r="L118" s="119">
        <v>5.0369999999999998E-3</v>
      </c>
      <c r="M118" s="119">
        <v>5.1089999999999998E-3</v>
      </c>
      <c r="N118" s="119">
        <v>5.1910000000000003E-3</v>
      </c>
      <c r="O118" s="119">
        <v>5.2719999999999998E-3</v>
      </c>
      <c r="P118" s="119">
        <v>5.3439999999999998E-3</v>
      </c>
      <c r="Q118" s="119">
        <v>5.4000000000000003E-3</v>
      </c>
      <c r="R118" s="119">
        <v>5.4390000000000003E-3</v>
      </c>
      <c r="S118" s="119">
        <v>5.4609999999999997E-3</v>
      </c>
      <c r="T118" s="119">
        <v>5.4720000000000003E-3</v>
      </c>
      <c r="U118" s="119">
        <v>5.4739999999999997E-3</v>
      </c>
      <c r="V118" s="119">
        <v>5.4669999999999996E-3</v>
      </c>
      <c r="W118" s="119">
        <v>5.4469999999999996E-3</v>
      </c>
      <c r="X118" s="119">
        <v>5.4089999999999997E-3</v>
      </c>
      <c r="Y118" s="119">
        <v>5.3509999999999999E-3</v>
      </c>
      <c r="Z118" s="119">
        <v>5.2750000000000002E-3</v>
      </c>
      <c r="AA118" s="119">
        <v>5.1879999999999999E-3</v>
      </c>
      <c r="AB118" s="119">
        <v>5.0990000000000002E-3</v>
      </c>
      <c r="AC118" s="119">
        <v>5.0179999999999999E-3</v>
      </c>
      <c r="AD118" s="119">
        <v>4.9500000000000004E-3</v>
      </c>
      <c r="AE118" s="119">
        <v>4.8979999999999996E-3</v>
      </c>
      <c r="AF118" s="119">
        <v>4.8650000000000004E-3</v>
      </c>
      <c r="AG118" s="119">
        <v>4.849E-3</v>
      </c>
      <c r="AH118" s="119">
        <v>4.8469999999999997E-3</v>
      </c>
      <c r="AI118" s="119">
        <v>4.8570000000000002E-3</v>
      </c>
      <c r="AJ118" s="119">
        <v>4.8729999999999997E-3</v>
      </c>
      <c r="AK118" s="119">
        <v>4.8890000000000001E-3</v>
      </c>
      <c r="AL118" s="119">
        <v>4.8979999999999996E-3</v>
      </c>
    </row>
    <row r="119" spans="1:38">
      <c r="A119">
        <v>85</v>
      </c>
      <c r="B119" s="119">
        <f t="shared" ca="1" si="2"/>
        <v>4.2810000000000001E-3</v>
      </c>
      <c r="C119" s="119">
        <v>4.0889999999999998E-3</v>
      </c>
      <c r="D119" s="119">
        <v>4.0810000000000004E-3</v>
      </c>
      <c r="E119" s="119">
        <v>4.0660000000000002E-3</v>
      </c>
      <c r="F119" s="119">
        <v>4.0509999999999999E-3</v>
      </c>
      <c r="G119" s="119">
        <v>4.0410000000000003E-3</v>
      </c>
      <c r="H119" s="119">
        <v>4.0410000000000003E-3</v>
      </c>
      <c r="I119" s="119">
        <v>4.0540000000000003E-3</v>
      </c>
      <c r="J119" s="119">
        <v>4.0810000000000004E-3</v>
      </c>
      <c r="K119" s="119">
        <v>4.1229999999999999E-3</v>
      </c>
      <c r="L119" s="119">
        <v>4.1799999999999997E-3</v>
      </c>
      <c r="M119" s="119">
        <v>4.2490000000000002E-3</v>
      </c>
      <c r="N119" s="119">
        <v>4.3239999999999997E-3</v>
      </c>
      <c r="O119" s="119">
        <v>4.3990000000000001E-3</v>
      </c>
      <c r="P119" s="119">
        <v>4.4640000000000001E-3</v>
      </c>
      <c r="Q119" s="119">
        <v>4.5149999999999999E-3</v>
      </c>
      <c r="R119" s="119">
        <v>4.5490000000000001E-3</v>
      </c>
      <c r="S119" s="119">
        <v>4.5690000000000001E-3</v>
      </c>
      <c r="T119" s="119">
        <v>4.5779999999999996E-3</v>
      </c>
      <c r="U119" s="119">
        <v>4.5799999999999999E-3</v>
      </c>
      <c r="V119" s="119">
        <v>4.5729999999999998E-3</v>
      </c>
      <c r="W119" s="119">
        <v>4.5560000000000002E-3</v>
      </c>
      <c r="X119" s="119">
        <v>4.522E-3</v>
      </c>
      <c r="Y119" s="119">
        <v>4.47E-3</v>
      </c>
      <c r="Z119" s="119">
        <v>4.4010000000000004E-3</v>
      </c>
      <c r="AA119" s="119">
        <v>4.3220000000000003E-3</v>
      </c>
      <c r="AB119" s="119">
        <v>4.2399999999999998E-3</v>
      </c>
      <c r="AC119" s="119">
        <v>4.1640000000000002E-3</v>
      </c>
      <c r="AD119" s="119">
        <v>4.1000000000000003E-3</v>
      </c>
      <c r="AE119" s="119">
        <v>4.0499999999999998E-3</v>
      </c>
      <c r="AF119" s="119">
        <v>4.0150000000000003E-3</v>
      </c>
      <c r="AG119" s="119">
        <v>3.9960000000000004E-3</v>
      </c>
      <c r="AH119" s="119">
        <v>3.9899999999999996E-3</v>
      </c>
      <c r="AI119" s="119">
        <v>3.9940000000000002E-3</v>
      </c>
      <c r="AJ119" s="119">
        <v>4.0049999999999999E-3</v>
      </c>
      <c r="AK119" s="119">
        <v>4.0159999999999996E-3</v>
      </c>
      <c r="AL119" s="119">
        <v>4.0229999999999997E-3</v>
      </c>
    </row>
    <row r="120" spans="1:38">
      <c r="A120">
        <v>86</v>
      </c>
      <c r="B120" s="119">
        <f t="shared" ca="1" si="2"/>
        <v>3.5504999999999998E-3</v>
      </c>
      <c r="C120" s="119">
        <v>3.3470000000000001E-3</v>
      </c>
      <c r="D120" s="119">
        <v>3.3400000000000001E-3</v>
      </c>
      <c r="E120" s="119">
        <v>3.3289999999999999E-3</v>
      </c>
      <c r="F120" s="119">
        <v>3.3180000000000002E-3</v>
      </c>
      <c r="G120" s="119">
        <v>3.313E-3</v>
      </c>
      <c r="H120" s="119">
        <v>3.3159999999999999E-3</v>
      </c>
      <c r="I120" s="119">
        <v>3.3319999999999999E-3</v>
      </c>
      <c r="J120" s="119">
        <v>3.3600000000000001E-3</v>
      </c>
      <c r="K120" s="119">
        <v>3.4009999999999999E-3</v>
      </c>
      <c r="L120" s="119">
        <v>3.4559999999999999E-3</v>
      </c>
      <c r="M120" s="119">
        <v>3.5200000000000001E-3</v>
      </c>
      <c r="N120" s="119">
        <v>3.5890000000000002E-3</v>
      </c>
      <c r="O120" s="119">
        <v>3.6570000000000001E-3</v>
      </c>
      <c r="P120" s="119">
        <v>3.7169999999999998E-3</v>
      </c>
      <c r="Q120" s="119">
        <v>3.7620000000000002E-3</v>
      </c>
      <c r="R120" s="119">
        <v>3.7929999999999999E-3</v>
      </c>
      <c r="S120" s="119">
        <v>3.81E-3</v>
      </c>
      <c r="T120" s="119">
        <v>3.8180000000000002E-3</v>
      </c>
      <c r="U120" s="119">
        <v>3.8189999999999999E-3</v>
      </c>
      <c r="V120" s="119">
        <v>3.8140000000000001E-3</v>
      </c>
      <c r="W120" s="119">
        <v>3.7980000000000002E-3</v>
      </c>
      <c r="X120" s="119">
        <v>3.7680000000000001E-3</v>
      </c>
      <c r="Y120" s="119">
        <v>3.7209999999999999E-3</v>
      </c>
      <c r="Z120" s="119">
        <v>3.6589999999999999E-3</v>
      </c>
      <c r="AA120" s="119">
        <v>3.588E-3</v>
      </c>
      <c r="AB120" s="119">
        <v>3.5130000000000001E-3</v>
      </c>
      <c r="AC120" s="119">
        <v>3.4429999999999999E-3</v>
      </c>
      <c r="AD120" s="119">
        <v>3.3830000000000002E-3</v>
      </c>
      <c r="AE120" s="119">
        <v>3.3349999999999999E-3</v>
      </c>
      <c r="AF120" s="119">
        <v>3.3010000000000001E-3</v>
      </c>
      <c r="AG120" s="119">
        <v>3.2799999999999999E-3</v>
      </c>
      <c r="AH120" s="119">
        <v>3.2720000000000002E-3</v>
      </c>
      <c r="AI120" s="119">
        <v>3.2729999999999999E-3</v>
      </c>
      <c r="AJ120" s="119">
        <v>3.2799999999999999E-3</v>
      </c>
      <c r="AK120" s="119">
        <v>3.2880000000000001E-3</v>
      </c>
      <c r="AL120" s="119">
        <v>3.2940000000000001E-3</v>
      </c>
    </row>
    <row r="121" spans="1:38">
      <c r="A121">
        <v>87</v>
      </c>
      <c r="B121" s="119">
        <f t="shared" ca="1" si="2"/>
        <v>2.9315000000000001E-3</v>
      </c>
      <c r="C121" s="119">
        <v>2.728E-3</v>
      </c>
      <c r="D121" s="119">
        <v>2.7230000000000002E-3</v>
      </c>
      <c r="E121" s="119">
        <v>2.7139999999999998E-3</v>
      </c>
      <c r="F121" s="119">
        <v>2.7070000000000002E-3</v>
      </c>
      <c r="G121" s="119">
        <v>2.7039999999999998E-3</v>
      </c>
      <c r="H121" s="119">
        <v>2.7100000000000002E-3</v>
      </c>
      <c r="I121" s="119">
        <v>2.7260000000000001E-3</v>
      </c>
      <c r="J121" s="119">
        <v>2.7539999999999999E-3</v>
      </c>
      <c r="K121" s="119">
        <v>2.794E-3</v>
      </c>
      <c r="L121" s="119">
        <v>2.8440000000000002E-3</v>
      </c>
      <c r="M121" s="119">
        <v>2.9039999999999999E-3</v>
      </c>
      <c r="N121" s="119">
        <v>2.967E-3</v>
      </c>
      <c r="O121" s="119">
        <v>3.0279999999999999E-3</v>
      </c>
      <c r="P121" s="119">
        <v>3.0820000000000001E-3</v>
      </c>
      <c r="Q121" s="119">
        <v>3.1229999999999999E-3</v>
      </c>
      <c r="R121" s="119">
        <v>3.15E-3</v>
      </c>
      <c r="S121" s="119">
        <v>3.1649999999999998E-3</v>
      </c>
      <c r="T121" s="119">
        <v>3.1719999999999999E-3</v>
      </c>
      <c r="U121" s="119">
        <v>3.173E-3</v>
      </c>
      <c r="V121" s="119">
        <v>3.1679999999999998E-3</v>
      </c>
      <c r="W121" s="119">
        <v>3.1540000000000001E-3</v>
      </c>
      <c r="X121" s="119">
        <v>3.127E-3</v>
      </c>
      <c r="Y121" s="119">
        <v>3.0860000000000002E-3</v>
      </c>
      <c r="Z121" s="119">
        <v>3.0300000000000001E-3</v>
      </c>
      <c r="AA121" s="119">
        <v>2.9650000000000002E-3</v>
      </c>
      <c r="AB121" s="119">
        <v>2.898E-3</v>
      </c>
      <c r="AC121" s="119">
        <v>2.8349999999999998E-3</v>
      </c>
      <c r="AD121" s="119">
        <v>2.7799999999999999E-3</v>
      </c>
      <c r="AE121" s="119">
        <v>2.735E-3</v>
      </c>
      <c r="AF121" s="119">
        <v>2.7030000000000001E-3</v>
      </c>
      <c r="AG121" s="119">
        <v>2.6819999999999999E-3</v>
      </c>
      <c r="AH121" s="119">
        <v>2.673E-3</v>
      </c>
      <c r="AI121" s="119">
        <v>2.6719999999999999E-3</v>
      </c>
      <c r="AJ121" s="119">
        <v>2.6770000000000001E-3</v>
      </c>
      <c r="AK121" s="119">
        <v>2.6830000000000001E-3</v>
      </c>
      <c r="AL121" s="119">
        <v>2.6879999999999999E-3</v>
      </c>
    </row>
    <row r="122" spans="1:38">
      <c r="A122">
        <v>88</v>
      </c>
      <c r="B122" s="119">
        <f t="shared" ca="1" si="2"/>
        <v>2.4095000000000002E-3</v>
      </c>
      <c r="C122" s="119">
        <v>2.2139999999999998E-3</v>
      </c>
      <c r="D122" s="119">
        <v>2.2100000000000002E-3</v>
      </c>
      <c r="E122" s="119">
        <v>2.2030000000000001E-3</v>
      </c>
      <c r="F122" s="119">
        <v>2.1979999999999999E-3</v>
      </c>
      <c r="G122" s="119">
        <v>2.1970000000000002E-3</v>
      </c>
      <c r="H122" s="119">
        <v>2.2039999999999998E-3</v>
      </c>
      <c r="I122" s="119">
        <v>2.2200000000000002E-3</v>
      </c>
      <c r="J122" s="119">
        <v>2.2469999999999999E-3</v>
      </c>
      <c r="K122" s="119">
        <v>2.2829999999999999E-3</v>
      </c>
      <c r="L122" s="119">
        <v>2.33E-3</v>
      </c>
      <c r="M122" s="119">
        <v>2.3830000000000001E-3</v>
      </c>
      <c r="N122" s="119">
        <v>2.4399999999999999E-3</v>
      </c>
      <c r="O122" s="119">
        <v>2.4949999999999998E-3</v>
      </c>
      <c r="P122" s="119">
        <v>2.5430000000000001E-3</v>
      </c>
      <c r="Q122" s="119">
        <v>2.5799999999999998E-3</v>
      </c>
      <c r="R122" s="119">
        <v>2.604E-3</v>
      </c>
      <c r="S122" s="119">
        <v>2.617E-3</v>
      </c>
      <c r="T122" s="119">
        <v>2.6229999999999999E-3</v>
      </c>
      <c r="U122" s="119">
        <v>2.624E-3</v>
      </c>
      <c r="V122" s="119">
        <v>2.6189999999999998E-3</v>
      </c>
      <c r="W122" s="119">
        <v>2.6069999999999999E-3</v>
      </c>
      <c r="X122" s="119">
        <v>2.5829999999999998E-3</v>
      </c>
      <c r="Y122" s="119">
        <v>2.5460000000000001E-3</v>
      </c>
      <c r="Z122" s="119">
        <v>2.4970000000000001E-3</v>
      </c>
      <c r="AA122" s="119">
        <v>2.4390000000000002E-3</v>
      </c>
      <c r="AB122" s="119">
        <v>2.3800000000000002E-3</v>
      </c>
      <c r="AC122" s="119">
        <v>2.323E-3</v>
      </c>
      <c r="AD122" s="119">
        <v>2.2729999999999998E-3</v>
      </c>
      <c r="AE122" s="119">
        <v>2.2330000000000002E-3</v>
      </c>
      <c r="AF122" s="119">
        <v>2.2030000000000001E-3</v>
      </c>
      <c r="AG122" s="119">
        <v>2.1840000000000002E-3</v>
      </c>
      <c r="AH122" s="119">
        <v>2.1740000000000002E-3</v>
      </c>
      <c r="AI122" s="119">
        <v>2.1719999999999999E-3</v>
      </c>
      <c r="AJ122" s="119">
        <v>2.176E-3</v>
      </c>
      <c r="AK122" s="119">
        <v>2.1810000000000002E-3</v>
      </c>
      <c r="AL122" s="119">
        <v>2.1849999999999999E-3</v>
      </c>
    </row>
    <row r="123" spans="1:38">
      <c r="A123">
        <v>89</v>
      </c>
      <c r="B123" s="119">
        <f t="shared" ca="1" si="2"/>
        <v>1.9684999999999998E-3</v>
      </c>
      <c r="C123" s="119">
        <v>1.789E-3</v>
      </c>
      <c r="D123" s="119">
        <v>1.7849999999999999E-3</v>
      </c>
      <c r="E123" s="119">
        <v>1.7799999999999999E-3</v>
      </c>
      <c r="F123" s="119">
        <v>1.776E-3</v>
      </c>
      <c r="G123" s="119">
        <v>1.776E-3</v>
      </c>
      <c r="H123" s="119">
        <v>1.7830000000000001E-3</v>
      </c>
      <c r="I123" s="119">
        <v>1.7979999999999999E-3</v>
      </c>
      <c r="J123" s="119">
        <v>1.8220000000000001E-3</v>
      </c>
      <c r="K123" s="119">
        <v>1.856E-3</v>
      </c>
      <c r="L123" s="119">
        <v>1.897E-3</v>
      </c>
      <c r="M123" s="119">
        <v>1.9449999999999999E-3</v>
      </c>
      <c r="N123" s="119">
        <v>1.9949999999999998E-3</v>
      </c>
      <c r="O123" s="119">
        <v>2.0439999999999998E-3</v>
      </c>
      <c r="P123" s="119">
        <v>2.0860000000000002E-3</v>
      </c>
      <c r="Q123" s="119">
        <v>2.1180000000000001E-3</v>
      </c>
      <c r="R123" s="119">
        <v>2.14E-3</v>
      </c>
      <c r="S123" s="119">
        <v>2.1510000000000001E-3</v>
      </c>
      <c r="T123" s="119">
        <v>2.1570000000000001E-3</v>
      </c>
      <c r="U123" s="119">
        <v>2.1570000000000001E-3</v>
      </c>
      <c r="V123" s="119">
        <v>2.153E-3</v>
      </c>
      <c r="W123" s="119">
        <v>2.1419999999999998E-3</v>
      </c>
      <c r="X123" s="119">
        <v>2.1210000000000001E-3</v>
      </c>
      <c r="Y123" s="119">
        <v>2.088E-3</v>
      </c>
      <c r="Z123" s="119">
        <v>2.0449999999999999E-3</v>
      </c>
      <c r="AA123" s="119">
        <v>1.9949999999999998E-3</v>
      </c>
      <c r="AB123" s="119">
        <v>1.9419999999999999E-3</v>
      </c>
      <c r="AC123" s="119">
        <v>1.892E-3</v>
      </c>
      <c r="AD123" s="119">
        <v>1.8489999999999999E-3</v>
      </c>
      <c r="AE123" s="119">
        <v>1.8129999999999999E-3</v>
      </c>
      <c r="AF123" s="119">
        <v>1.786E-3</v>
      </c>
      <c r="AG123" s="119">
        <v>1.769E-3</v>
      </c>
      <c r="AH123" s="119">
        <v>1.7600000000000001E-3</v>
      </c>
      <c r="AI123" s="119">
        <v>1.758E-3</v>
      </c>
      <c r="AJ123" s="119">
        <v>1.761E-3</v>
      </c>
      <c r="AK123" s="119">
        <v>1.7650000000000001E-3</v>
      </c>
      <c r="AL123" s="119">
        <v>1.768E-3</v>
      </c>
    </row>
    <row r="124" spans="1:38">
      <c r="A124">
        <v>90</v>
      </c>
      <c r="B124" s="119">
        <f t="shared" ca="1" si="2"/>
        <v>1.5969999999999999E-3</v>
      </c>
      <c r="C124" s="119">
        <v>1.436E-3</v>
      </c>
      <c r="D124" s="119">
        <v>1.433E-3</v>
      </c>
      <c r="E124" s="119">
        <v>1.4289999999999999E-3</v>
      </c>
      <c r="F124" s="119">
        <v>1.426E-3</v>
      </c>
      <c r="G124" s="119">
        <v>1.426E-3</v>
      </c>
      <c r="H124" s="119">
        <v>1.433E-3</v>
      </c>
      <c r="I124" s="119">
        <v>1.446E-3</v>
      </c>
      <c r="J124" s="119">
        <v>1.4679999999999999E-3</v>
      </c>
      <c r="K124" s="119">
        <v>1.498E-3</v>
      </c>
      <c r="L124" s="119">
        <v>1.534E-3</v>
      </c>
      <c r="M124" s="119">
        <v>1.5759999999999999E-3</v>
      </c>
      <c r="N124" s="119">
        <v>1.6199999999999999E-3</v>
      </c>
      <c r="O124" s="119">
        <v>1.663E-3</v>
      </c>
      <c r="P124" s="119">
        <v>1.699E-3</v>
      </c>
      <c r="Q124" s="119">
        <v>1.727E-3</v>
      </c>
      <c r="R124" s="119">
        <v>1.7459999999999999E-3</v>
      </c>
      <c r="S124" s="119">
        <v>1.756E-3</v>
      </c>
      <c r="T124" s="119">
        <v>1.7600000000000001E-3</v>
      </c>
      <c r="U124" s="119">
        <v>1.761E-3</v>
      </c>
      <c r="V124" s="119">
        <v>1.7570000000000001E-3</v>
      </c>
      <c r="W124" s="119">
        <v>1.7470000000000001E-3</v>
      </c>
      <c r="X124" s="119">
        <v>1.7290000000000001E-3</v>
      </c>
      <c r="Y124" s="119">
        <v>1.701E-3</v>
      </c>
      <c r="Z124" s="119">
        <v>1.663E-3</v>
      </c>
      <c r="AA124" s="119">
        <v>1.6199999999999999E-3</v>
      </c>
      <c r="AB124" s="119">
        <v>1.5740000000000001E-3</v>
      </c>
      <c r="AC124" s="119">
        <v>1.531E-3</v>
      </c>
      <c r="AD124" s="119">
        <v>1.493E-3</v>
      </c>
      <c r="AE124" s="119">
        <v>1.462E-3</v>
      </c>
      <c r="AF124" s="119">
        <v>1.439E-3</v>
      </c>
      <c r="AG124" s="119">
        <v>1.4239999999999999E-3</v>
      </c>
      <c r="AH124" s="119">
        <v>1.4159999999999999E-3</v>
      </c>
      <c r="AI124" s="119">
        <v>1.415E-3</v>
      </c>
      <c r="AJ124" s="119">
        <v>1.4170000000000001E-3</v>
      </c>
      <c r="AK124" s="119">
        <v>1.421E-3</v>
      </c>
      <c r="AL124" s="119">
        <v>1.423E-3</v>
      </c>
    </row>
    <row r="125" spans="1:38">
      <c r="A125">
        <v>91</v>
      </c>
      <c r="B125" s="119">
        <f t="shared" ca="1" si="2"/>
        <v>1.2845000000000001E-3</v>
      </c>
      <c r="C125" s="119">
        <v>1.145E-3</v>
      </c>
      <c r="D125" s="119">
        <v>1.142E-3</v>
      </c>
      <c r="E125" s="119">
        <v>1.139E-3</v>
      </c>
      <c r="F125" s="119">
        <v>1.1360000000000001E-3</v>
      </c>
      <c r="G125" s="119">
        <v>1.137E-3</v>
      </c>
      <c r="H125" s="119">
        <v>1.1429999999999999E-3</v>
      </c>
      <c r="I125" s="119">
        <v>1.1540000000000001E-3</v>
      </c>
      <c r="J125" s="119">
        <v>1.173E-3</v>
      </c>
      <c r="K125" s="119">
        <v>1.199E-3</v>
      </c>
      <c r="L125" s="119">
        <v>1.23E-3</v>
      </c>
      <c r="M125" s="119">
        <v>1.266E-3</v>
      </c>
      <c r="N125" s="119">
        <v>1.304E-3</v>
      </c>
      <c r="O125" s="119">
        <v>1.34E-3</v>
      </c>
      <c r="P125" s="119">
        <v>1.372E-3</v>
      </c>
      <c r="Q125" s="119">
        <v>1.3960000000000001E-3</v>
      </c>
      <c r="R125" s="119">
        <v>1.4109999999999999E-3</v>
      </c>
      <c r="S125" s="119">
        <v>1.42E-3</v>
      </c>
      <c r="T125" s="119">
        <v>1.4239999999999999E-3</v>
      </c>
      <c r="U125" s="119">
        <v>1.4239999999999999E-3</v>
      </c>
      <c r="V125" s="119">
        <v>1.421E-3</v>
      </c>
      <c r="W125" s="119">
        <v>1.413E-3</v>
      </c>
      <c r="X125" s="119">
        <v>1.397E-3</v>
      </c>
      <c r="Y125" s="119">
        <v>1.3730000000000001E-3</v>
      </c>
      <c r="Z125" s="119">
        <v>1.341E-3</v>
      </c>
      <c r="AA125" s="119">
        <v>1.304E-3</v>
      </c>
      <c r="AB125" s="119">
        <v>1.2650000000000001E-3</v>
      </c>
      <c r="AC125" s="119">
        <v>1.2290000000000001E-3</v>
      </c>
      <c r="AD125" s="119">
        <v>1.196E-3</v>
      </c>
      <c r="AE125" s="119">
        <v>1.17E-3</v>
      </c>
      <c r="AF125" s="119">
        <v>1.1509999999999999E-3</v>
      </c>
      <c r="AG125" s="119">
        <v>1.1379999999999999E-3</v>
      </c>
      <c r="AH125" s="119">
        <v>1.1310000000000001E-3</v>
      </c>
      <c r="AI125" s="119">
        <v>1.1299999999999999E-3</v>
      </c>
      <c r="AJ125" s="119">
        <v>1.132E-3</v>
      </c>
      <c r="AK125" s="119">
        <v>1.1360000000000001E-3</v>
      </c>
      <c r="AL125" s="119">
        <v>1.1379999999999999E-3</v>
      </c>
    </row>
    <row r="126" spans="1:38">
      <c r="A126">
        <v>92</v>
      </c>
      <c r="B126" s="119">
        <f t="shared" ca="1" si="2"/>
        <v>1.0219999999999999E-3</v>
      </c>
      <c r="C126" s="119">
        <v>9.0419999999999997E-4</v>
      </c>
      <c r="D126" s="119">
        <v>9.0209999999999997E-4</v>
      </c>
      <c r="E126" s="119">
        <v>8.9899999999999995E-4</v>
      </c>
      <c r="F126" s="119">
        <v>8.9680000000000001E-4</v>
      </c>
      <c r="G126" s="119">
        <v>8.9729999999999996E-4</v>
      </c>
      <c r="H126" s="119">
        <v>9.0209999999999997E-4</v>
      </c>
      <c r="I126" s="119">
        <v>9.1219999999999995E-4</v>
      </c>
      <c r="J126" s="119">
        <v>9.2789999999999995E-4</v>
      </c>
      <c r="K126" s="119">
        <v>9.4930000000000004E-4</v>
      </c>
      <c r="L126" s="119">
        <v>9.7570000000000003E-4</v>
      </c>
      <c r="M126" s="119">
        <v>1.0059999999999999E-3</v>
      </c>
      <c r="N126" s="119">
        <v>1.0380000000000001E-3</v>
      </c>
      <c r="O126" s="119">
        <v>1.0679999999999999E-3</v>
      </c>
      <c r="P126" s="119">
        <v>1.0939999999999999E-3</v>
      </c>
      <c r="Q126" s="119">
        <v>1.1150000000000001E-3</v>
      </c>
      <c r="R126" s="119">
        <v>1.1280000000000001E-3</v>
      </c>
      <c r="S126" s="119">
        <v>1.1360000000000001E-3</v>
      </c>
      <c r="T126" s="119">
        <v>1.139E-3</v>
      </c>
      <c r="U126" s="119">
        <v>1.139E-3</v>
      </c>
      <c r="V126" s="119">
        <v>1.1360000000000001E-3</v>
      </c>
      <c r="W126" s="119">
        <v>1.129E-3</v>
      </c>
      <c r="X126" s="119">
        <v>1.1150000000000001E-3</v>
      </c>
      <c r="Y126" s="119">
        <v>1.0950000000000001E-3</v>
      </c>
      <c r="Z126" s="119">
        <v>1.0679999999999999E-3</v>
      </c>
      <c r="AA126" s="119">
        <v>1.0380000000000001E-3</v>
      </c>
      <c r="AB126" s="119">
        <v>1.0059999999999999E-3</v>
      </c>
      <c r="AC126" s="119">
        <v>9.7519999999999996E-4</v>
      </c>
      <c r="AD126" s="119">
        <v>9.4850000000000002E-4</v>
      </c>
      <c r="AE126" s="119">
        <v>9.2679999999999998E-4</v>
      </c>
      <c r="AF126" s="119">
        <v>9.1069999999999996E-4</v>
      </c>
      <c r="AG126" s="119">
        <v>9.0030000000000004E-4</v>
      </c>
      <c r="AH126" s="119">
        <v>8.9519999999999997E-4</v>
      </c>
      <c r="AI126" s="119">
        <v>8.9439999999999995E-4</v>
      </c>
      <c r="AJ126" s="119">
        <v>8.9630000000000005E-4</v>
      </c>
      <c r="AK126" s="119">
        <v>8.9919999999999996E-4</v>
      </c>
      <c r="AL126" s="119">
        <v>9.012E-4</v>
      </c>
    </row>
    <row r="127" spans="1:38">
      <c r="A127">
        <v>93</v>
      </c>
      <c r="B127" s="119">
        <f t="shared" ca="1" si="2"/>
        <v>8.0110000000000001E-4</v>
      </c>
      <c r="C127" s="119">
        <v>7.0509999999999995E-4</v>
      </c>
      <c r="D127" s="119">
        <v>7.0330000000000002E-4</v>
      </c>
      <c r="E127" s="119">
        <v>7.0080000000000001E-4</v>
      </c>
      <c r="F127" s="119">
        <v>6.9890000000000002E-4</v>
      </c>
      <c r="G127" s="119">
        <v>6.9930000000000003E-4</v>
      </c>
      <c r="H127" s="119">
        <v>7.0310000000000001E-4</v>
      </c>
      <c r="I127" s="119">
        <v>7.113E-4</v>
      </c>
      <c r="J127" s="119">
        <v>7.2420000000000004E-4</v>
      </c>
      <c r="K127" s="119">
        <v>7.4169999999999998E-4</v>
      </c>
      <c r="L127" s="119">
        <v>7.6329999999999996E-4</v>
      </c>
      <c r="M127" s="119">
        <v>7.8799999999999996E-4</v>
      </c>
      <c r="N127" s="119">
        <v>8.139E-4</v>
      </c>
      <c r="O127" s="119">
        <v>8.3889999999999995E-4</v>
      </c>
      <c r="P127" s="119">
        <v>8.6059999999999999E-4</v>
      </c>
      <c r="Q127" s="119">
        <v>8.7719999999999996E-4</v>
      </c>
      <c r="R127" s="119">
        <v>8.8829999999999996E-4</v>
      </c>
      <c r="S127" s="119">
        <v>8.9459999999999995E-4</v>
      </c>
      <c r="T127" s="119">
        <v>8.9729999999999996E-4</v>
      </c>
      <c r="U127" s="119">
        <v>8.9740000000000002E-4</v>
      </c>
      <c r="V127" s="119">
        <v>8.9490000000000001E-4</v>
      </c>
      <c r="W127" s="119">
        <v>8.8869999999999997E-4</v>
      </c>
      <c r="X127" s="119">
        <v>8.7759999999999997E-4</v>
      </c>
      <c r="Y127" s="119">
        <v>8.6089999999999995E-4</v>
      </c>
      <c r="Z127" s="119">
        <v>8.3909999999999996E-4</v>
      </c>
      <c r="AA127" s="119">
        <v>8.141E-4</v>
      </c>
      <c r="AB127" s="119">
        <v>7.8810000000000002E-4</v>
      </c>
      <c r="AC127" s="119">
        <v>7.6340000000000002E-4</v>
      </c>
      <c r="AD127" s="119">
        <v>7.4180000000000003E-4</v>
      </c>
      <c r="AE127" s="119">
        <v>7.2429999999999999E-4</v>
      </c>
      <c r="AF127" s="119">
        <v>7.1140000000000005E-4</v>
      </c>
      <c r="AG127" s="119">
        <v>7.0319999999999996E-4</v>
      </c>
      <c r="AH127" s="119">
        <v>6.9930000000000003E-4</v>
      </c>
      <c r="AI127" s="119">
        <v>6.9890000000000002E-4</v>
      </c>
      <c r="AJ127" s="119">
        <v>7.0069999999999996E-4</v>
      </c>
      <c r="AK127" s="119">
        <v>7.0319999999999996E-4</v>
      </c>
      <c r="AL127" s="119">
        <v>7.0489999999999995E-4</v>
      </c>
    </row>
    <row r="128" spans="1:38">
      <c r="A128">
        <v>94</v>
      </c>
      <c r="B128" s="119">
        <f t="shared" ca="1" si="2"/>
        <v>6.1625000000000004E-4</v>
      </c>
      <c r="C128" s="119">
        <v>5.4029999999999996E-4</v>
      </c>
      <c r="D128" s="119">
        <v>5.3890000000000003E-4</v>
      </c>
      <c r="E128" s="119">
        <v>5.3680000000000004E-4</v>
      </c>
      <c r="F128" s="119">
        <v>5.352E-4</v>
      </c>
      <c r="G128" s="119">
        <v>5.354E-4</v>
      </c>
      <c r="H128" s="119">
        <v>5.3839999999999997E-4</v>
      </c>
      <c r="I128" s="119">
        <v>5.4489999999999996E-4</v>
      </c>
      <c r="J128" s="119">
        <v>5.5509999999999999E-4</v>
      </c>
      <c r="K128" s="119">
        <v>5.689E-4</v>
      </c>
      <c r="L128" s="119">
        <v>5.8609999999999999E-4</v>
      </c>
      <c r="M128" s="119">
        <v>6.0570000000000003E-4</v>
      </c>
      <c r="N128" s="119">
        <v>6.2640000000000005E-4</v>
      </c>
      <c r="O128" s="119">
        <v>6.4630000000000004E-4</v>
      </c>
      <c r="P128" s="119">
        <v>6.6359999999999998E-4</v>
      </c>
      <c r="Q128" s="119">
        <v>6.7690000000000003E-4</v>
      </c>
      <c r="R128" s="119">
        <v>6.8579999999999997E-4</v>
      </c>
      <c r="S128" s="119">
        <v>6.9099999999999999E-4</v>
      </c>
      <c r="T128" s="119">
        <v>6.9320000000000004E-4</v>
      </c>
      <c r="U128" s="119">
        <v>6.9320000000000004E-4</v>
      </c>
      <c r="V128" s="119">
        <v>6.9110000000000005E-4</v>
      </c>
      <c r="W128" s="119">
        <v>6.8599999999999998E-4</v>
      </c>
      <c r="X128" s="119">
        <v>6.7699999999999998E-4</v>
      </c>
      <c r="Y128" s="119">
        <v>6.6359999999999998E-4</v>
      </c>
      <c r="Z128" s="119">
        <v>6.4630000000000004E-4</v>
      </c>
      <c r="AA128" s="119">
        <v>6.265E-4</v>
      </c>
      <c r="AB128" s="119">
        <v>6.0599999999999998E-4</v>
      </c>
      <c r="AC128" s="119">
        <v>5.8659999999999995E-4</v>
      </c>
      <c r="AD128" s="119">
        <v>5.6959999999999997E-4</v>
      </c>
      <c r="AE128" s="119">
        <v>5.5590000000000001E-4</v>
      </c>
      <c r="AF128" s="119">
        <v>5.4589999999999999E-4</v>
      </c>
      <c r="AG128" s="119">
        <v>5.396E-4</v>
      </c>
      <c r="AH128" s="119">
        <v>5.3669999999999998E-4</v>
      </c>
      <c r="AI128" s="119">
        <v>5.3660000000000003E-4</v>
      </c>
      <c r="AJ128" s="119">
        <v>5.3819999999999996E-4</v>
      </c>
      <c r="AK128" s="119">
        <v>5.4040000000000002E-4</v>
      </c>
      <c r="AL128" s="119">
        <v>5.4180000000000005E-4</v>
      </c>
    </row>
    <row r="129" spans="1:38">
      <c r="A129">
        <v>95</v>
      </c>
      <c r="B129" s="119">
        <f t="shared" ca="1" si="2"/>
        <v>4.617E-4</v>
      </c>
      <c r="C129" s="119">
        <v>4.038E-4</v>
      </c>
      <c r="D129" s="119">
        <v>4.0269999999999998E-4</v>
      </c>
      <c r="E129" s="119">
        <v>4.0109999999999999E-4</v>
      </c>
      <c r="F129" s="119">
        <v>3.9980000000000001E-4</v>
      </c>
      <c r="G129" s="119">
        <v>3.9990000000000002E-4</v>
      </c>
      <c r="H129" s="119">
        <v>4.0210000000000002E-4</v>
      </c>
      <c r="I129" s="119">
        <v>4.0700000000000003E-4</v>
      </c>
      <c r="J129" s="119">
        <v>4.147E-4</v>
      </c>
      <c r="K129" s="119">
        <v>4.2539999999999999E-4</v>
      </c>
      <c r="L129" s="119">
        <v>4.3859999999999998E-4</v>
      </c>
      <c r="M129" s="119">
        <v>4.5360000000000002E-4</v>
      </c>
      <c r="N129" s="119">
        <v>4.6940000000000003E-4</v>
      </c>
      <c r="O129" s="119">
        <v>4.8470000000000002E-4</v>
      </c>
      <c r="P129" s="119">
        <v>4.9799999999999996E-4</v>
      </c>
      <c r="Q129" s="119">
        <v>5.0830000000000005E-4</v>
      </c>
      <c r="R129" s="119">
        <v>5.153E-4</v>
      </c>
      <c r="S129" s="119">
        <v>5.1940000000000005E-4</v>
      </c>
      <c r="T129" s="119">
        <v>5.2110000000000004E-4</v>
      </c>
      <c r="U129" s="119">
        <v>5.2119999999999998E-4</v>
      </c>
      <c r="V129" s="119">
        <v>5.1940000000000005E-4</v>
      </c>
      <c r="W129" s="119">
        <v>5.153E-4</v>
      </c>
      <c r="X129" s="119">
        <v>5.0830000000000005E-4</v>
      </c>
      <c r="Y129" s="119">
        <v>4.9790000000000001E-4</v>
      </c>
      <c r="Z129" s="119">
        <v>4.8470000000000002E-4</v>
      </c>
      <c r="AA129" s="119">
        <v>4.6949999999999997E-4</v>
      </c>
      <c r="AB129" s="119">
        <v>4.5389999999999997E-4</v>
      </c>
      <c r="AC129" s="119">
        <v>4.3909999999999999E-4</v>
      </c>
      <c r="AD129" s="119">
        <v>4.2620000000000001E-4</v>
      </c>
      <c r="AE129" s="119">
        <v>4.1590000000000003E-4</v>
      </c>
      <c r="AF129" s="119">
        <v>4.083E-4</v>
      </c>
      <c r="AG129" s="119">
        <v>4.037E-4</v>
      </c>
      <c r="AH129" s="119">
        <v>4.016E-4</v>
      </c>
      <c r="AI129" s="119">
        <v>4.0170000000000001E-4</v>
      </c>
      <c r="AJ129" s="119">
        <v>4.0319999999999999E-4</v>
      </c>
      <c r="AK129" s="119">
        <v>4.0489999999999998E-4</v>
      </c>
      <c r="AL129" s="119">
        <v>4.061E-4</v>
      </c>
    </row>
    <row r="130" spans="1:38">
      <c r="A130">
        <v>96</v>
      </c>
      <c r="B130" s="119">
        <f t="shared" ca="1" si="2"/>
        <v>3.3264999999999998E-4</v>
      </c>
      <c r="C130" s="119">
        <v>2.9070000000000002E-4</v>
      </c>
      <c r="D130" s="119">
        <v>2.898E-4</v>
      </c>
      <c r="E130" s="119">
        <v>2.8860000000000002E-4</v>
      </c>
      <c r="F130" s="119">
        <v>2.876E-4</v>
      </c>
      <c r="G130" s="119">
        <v>2.876E-4</v>
      </c>
      <c r="H130" s="119">
        <v>2.8919999999999998E-4</v>
      </c>
      <c r="I130" s="119">
        <v>2.9270000000000001E-4</v>
      </c>
      <c r="J130" s="119">
        <v>2.9839999999999999E-4</v>
      </c>
      <c r="K130" s="119">
        <v>3.0610000000000001E-4</v>
      </c>
      <c r="L130" s="119">
        <v>3.1569999999999998E-4</v>
      </c>
      <c r="M130" s="119">
        <v>3.2670000000000003E-4</v>
      </c>
      <c r="N130" s="119">
        <v>3.3829999999999998E-4</v>
      </c>
      <c r="O130" s="119">
        <v>3.4949999999999998E-4</v>
      </c>
      <c r="P130" s="119">
        <v>3.5930000000000001E-4</v>
      </c>
      <c r="Q130" s="119">
        <v>3.6689999999999997E-4</v>
      </c>
      <c r="R130" s="119">
        <v>3.7219999999999999E-4</v>
      </c>
      <c r="S130" s="119">
        <v>3.7520000000000001E-4</v>
      </c>
      <c r="T130" s="119">
        <v>3.7659999999999999E-4</v>
      </c>
      <c r="U130" s="119">
        <v>3.7649999999999999E-4</v>
      </c>
      <c r="V130" s="119">
        <v>3.7520000000000001E-4</v>
      </c>
      <c r="W130" s="119">
        <v>3.7209999999999999E-4</v>
      </c>
      <c r="X130" s="119">
        <v>3.6680000000000003E-4</v>
      </c>
      <c r="Y130" s="119">
        <v>3.591E-4</v>
      </c>
      <c r="Z130" s="119">
        <v>3.4939999999999998E-4</v>
      </c>
      <c r="AA130" s="119">
        <v>3.3829999999999998E-4</v>
      </c>
      <c r="AB130" s="119">
        <v>3.2699999999999998E-4</v>
      </c>
      <c r="AC130" s="119">
        <v>3.1619999999999999E-4</v>
      </c>
      <c r="AD130" s="119">
        <v>3.0689999999999998E-4</v>
      </c>
      <c r="AE130" s="119">
        <v>2.9950000000000002E-4</v>
      </c>
      <c r="AF130" s="119">
        <v>2.9409999999999999E-4</v>
      </c>
      <c r="AG130" s="119">
        <v>2.9080000000000002E-4</v>
      </c>
      <c r="AH130" s="119">
        <v>2.8939999999999999E-4</v>
      </c>
      <c r="AI130" s="119">
        <v>2.8959999999999999E-4</v>
      </c>
      <c r="AJ130" s="119">
        <v>2.9080000000000002E-4</v>
      </c>
      <c r="AK130" s="119">
        <v>2.921E-4</v>
      </c>
      <c r="AL130" s="119">
        <v>2.9300000000000002E-4</v>
      </c>
    </row>
    <row r="131" spans="1:38">
      <c r="A131">
        <v>97</v>
      </c>
      <c r="B131" s="119">
        <f t="shared" ca="1" si="2"/>
        <v>2.2515000000000002E-4</v>
      </c>
      <c r="C131" s="119">
        <v>1.9680000000000001E-4</v>
      </c>
      <c r="D131" s="119">
        <v>1.962E-4</v>
      </c>
      <c r="E131" s="119">
        <v>1.953E-4</v>
      </c>
      <c r="F131" s="119">
        <v>1.9459999999999999E-4</v>
      </c>
      <c r="G131" s="119">
        <v>1.9459999999999999E-4</v>
      </c>
      <c r="H131" s="119">
        <v>1.9560000000000001E-4</v>
      </c>
      <c r="I131" s="119">
        <v>1.9799999999999999E-4</v>
      </c>
      <c r="J131" s="119">
        <v>2.018E-4</v>
      </c>
      <c r="K131" s="119">
        <v>2.0709999999999999E-4</v>
      </c>
      <c r="L131" s="119">
        <v>2.1359999999999999E-4</v>
      </c>
      <c r="M131" s="119">
        <v>2.2110000000000001E-4</v>
      </c>
      <c r="N131" s="119">
        <v>2.2900000000000001E-4</v>
      </c>
      <c r="O131" s="119">
        <v>2.3670000000000001E-4</v>
      </c>
      <c r="P131" s="119">
        <v>2.4340000000000001E-4</v>
      </c>
      <c r="Q131" s="119">
        <v>2.4869999999999997E-4</v>
      </c>
      <c r="R131" s="119">
        <v>2.5230000000000001E-4</v>
      </c>
      <c r="S131" s="119">
        <v>2.5450000000000001E-4</v>
      </c>
      <c r="T131" s="119">
        <v>2.5539999999999997E-4</v>
      </c>
      <c r="U131" s="119">
        <v>2.5539999999999997E-4</v>
      </c>
      <c r="V131" s="119">
        <v>2.544E-4</v>
      </c>
      <c r="W131" s="119">
        <v>2.522E-4</v>
      </c>
      <c r="X131" s="119">
        <v>2.4850000000000002E-4</v>
      </c>
      <c r="Y131" s="119">
        <v>2.432E-4</v>
      </c>
      <c r="Z131" s="119">
        <v>2.365E-4</v>
      </c>
      <c r="AA131" s="119">
        <v>2.2900000000000001E-4</v>
      </c>
      <c r="AB131" s="119">
        <v>2.2130000000000001E-4</v>
      </c>
      <c r="AC131" s="119">
        <v>2.14E-4</v>
      </c>
      <c r="AD131" s="119">
        <v>2.0770000000000001E-4</v>
      </c>
      <c r="AE131" s="119">
        <v>2.0269999999999999E-4</v>
      </c>
      <c r="AF131" s="119">
        <v>1.9909999999999999E-4</v>
      </c>
      <c r="AG131" s="119">
        <v>1.9699999999999999E-4</v>
      </c>
      <c r="AH131" s="119">
        <v>1.961E-4</v>
      </c>
      <c r="AI131" s="119">
        <v>1.963E-4</v>
      </c>
      <c r="AJ131" s="119">
        <v>1.972E-4</v>
      </c>
      <c r="AK131" s="119">
        <v>1.9809999999999999E-4</v>
      </c>
      <c r="AL131" s="119">
        <v>1.9880000000000001E-4</v>
      </c>
    </row>
    <row r="132" spans="1:38">
      <c r="A132">
        <v>98</v>
      </c>
      <c r="B132" s="119">
        <f t="shared" ca="1" si="2"/>
        <v>1.3574999999999999E-4</v>
      </c>
      <c r="C132" s="119">
        <v>1.188E-4</v>
      </c>
      <c r="D132" s="119">
        <v>1.184E-4</v>
      </c>
      <c r="E132" s="119">
        <v>1.1790000000000001E-4</v>
      </c>
      <c r="F132" s="119">
        <v>1.1739999999999999E-4</v>
      </c>
      <c r="G132" s="119">
        <v>1.1739999999999999E-4</v>
      </c>
      <c r="H132" s="119">
        <v>1.18E-4</v>
      </c>
      <c r="I132" s="119">
        <v>1.194E-4</v>
      </c>
      <c r="J132" s="119">
        <v>1.217E-4</v>
      </c>
      <c r="K132" s="119">
        <v>1.249E-4</v>
      </c>
      <c r="L132" s="119">
        <v>1.2879999999999999E-4</v>
      </c>
      <c r="M132" s="119">
        <v>1.3329999999999999E-4</v>
      </c>
      <c r="N132" s="119">
        <v>1.381E-4</v>
      </c>
      <c r="O132" s="119">
        <v>1.427E-4</v>
      </c>
      <c r="P132" s="119">
        <v>1.4679999999999999E-4</v>
      </c>
      <c r="Q132" s="119">
        <v>1.4999999999999999E-4</v>
      </c>
      <c r="R132" s="119">
        <v>1.5229999999999999E-4</v>
      </c>
      <c r="S132" s="119">
        <v>1.5359999999999999E-4</v>
      </c>
      <c r="T132" s="119">
        <v>1.5420000000000001E-4</v>
      </c>
      <c r="U132" s="119">
        <v>1.5420000000000001E-4</v>
      </c>
      <c r="V132" s="119">
        <v>1.5359999999999999E-4</v>
      </c>
      <c r="W132" s="119">
        <v>1.5220000000000001E-4</v>
      </c>
      <c r="X132" s="119">
        <v>1.4990000000000001E-4</v>
      </c>
      <c r="Y132" s="119">
        <v>1.4660000000000001E-4</v>
      </c>
      <c r="Z132" s="119">
        <v>1.426E-4</v>
      </c>
      <c r="AA132" s="119">
        <v>1.381E-4</v>
      </c>
      <c r="AB132" s="119">
        <v>1.3339999999999999E-4</v>
      </c>
      <c r="AC132" s="119">
        <v>1.2909999999999999E-4</v>
      </c>
      <c r="AD132" s="119">
        <v>1.2530000000000001E-4</v>
      </c>
      <c r="AE132" s="119">
        <v>1.2229999999999999E-4</v>
      </c>
      <c r="AF132" s="119">
        <v>1.2019999999999999E-4</v>
      </c>
      <c r="AG132" s="119">
        <v>1.189E-4</v>
      </c>
      <c r="AH132" s="119">
        <v>1.1849999999999999E-4</v>
      </c>
      <c r="AI132" s="119">
        <v>1.186E-4</v>
      </c>
      <c r="AJ132" s="119">
        <v>1.192E-4</v>
      </c>
      <c r="AK132" s="119">
        <v>1.198E-4</v>
      </c>
      <c r="AL132" s="119">
        <v>1.2019999999999999E-4</v>
      </c>
    </row>
    <row r="133" spans="1:38">
      <c r="A133">
        <v>99</v>
      </c>
      <c r="B133" s="119">
        <f t="shared" ca="1" si="2"/>
        <v>6.1519999999999994E-5</v>
      </c>
      <c r="C133" s="119">
        <v>5.3949999999999997E-5</v>
      </c>
      <c r="D133" s="119">
        <v>5.3789999999999998E-5</v>
      </c>
      <c r="E133" s="119">
        <v>5.3539999999999999E-5</v>
      </c>
      <c r="F133" s="119">
        <v>5.3340000000000001E-5</v>
      </c>
      <c r="G133" s="119">
        <v>5.3310000000000003E-5</v>
      </c>
      <c r="H133" s="119">
        <v>5.3569999999999997E-5</v>
      </c>
      <c r="I133" s="119">
        <v>5.4200000000000003E-5</v>
      </c>
      <c r="J133" s="119">
        <v>5.5229999999999998E-5</v>
      </c>
      <c r="K133" s="119">
        <v>5.6650000000000001E-5</v>
      </c>
      <c r="L133" s="119">
        <v>5.842E-5</v>
      </c>
      <c r="M133" s="119">
        <v>6.0449999999999999E-5</v>
      </c>
      <c r="N133" s="119">
        <v>6.2589999999999995E-5</v>
      </c>
      <c r="O133" s="119">
        <v>6.4679999999999997E-5</v>
      </c>
      <c r="P133" s="119">
        <v>6.6530000000000002E-5</v>
      </c>
      <c r="Q133" s="119">
        <v>6.7999999999999999E-5</v>
      </c>
      <c r="R133" s="119">
        <v>6.9049999999999998E-5</v>
      </c>
      <c r="S133" s="119">
        <v>6.9679999999999997E-5</v>
      </c>
      <c r="T133" s="119">
        <v>6.9969999999999996E-5</v>
      </c>
      <c r="U133" s="119">
        <v>6.9950000000000006E-5</v>
      </c>
      <c r="V133" s="119">
        <v>6.9640000000000004E-5</v>
      </c>
      <c r="W133" s="119">
        <v>6.8979999999999993E-5</v>
      </c>
      <c r="X133" s="119">
        <v>6.792E-5</v>
      </c>
      <c r="Y133" s="119">
        <v>6.6429999999999999E-5</v>
      </c>
      <c r="Z133" s="119">
        <v>6.4599999999999998E-5</v>
      </c>
      <c r="AA133" s="119">
        <v>6.2559999999999997E-5</v>
      </c>
      <c r="AB133" s="119">
        <v>6.0479999999999997E-5</v>
      </c>
      <c r="AC133" s="119">
        <v>5.8539999999999999E-5</v>
      </c>
      <c r="AD133" s="119">
        <v>5.6860000000000001E-5</v>
      </c>
      <c r="AE133" s="119">
        <v>5.5519999999999997E-5</v>
      </c>
      <c r="AF133" s="119">
        <v>5.4580000000000003E-5</v>
      </c>
      <c r="AG133" s="119">
        <v>5.4030000000000003E-5</v>
      </c>
      <c r="AH133" s="119">
        <v>5.384E-5</v>
      </c>
      <c r="AI133" s="119">
        <v>5.393E-5</v>
      </c>
      <c r="AJ133" s="119">
        <v>5.4190000000000001E-5</v>
      </c>
      <c r="AK133" s="119">
        <v>5.448E-5</v>
      </c>
      <c r="AL133" s="119">
        <v>5.4660000000000002E-5</v>
      </c>
    </row>
    <row r="135" spans="1:38">
      <c r="A135">
        <f>IF(Main!C7=2,Main!B7,Main!B7*0.0003048)</f>
        <v>0</v>
      </c>
      <c r="B135" s="18">
        <f ca="1">TREND(B136:B137,$A136:$A137,$A$135,TRUE)</f>
        <v>1047</v>
      </c>
    </row>
    <row r="136" spans="1:38">
      <c r="A136">
        <f ca="1">INDIRECT(ADDRESS(MATCH($A$135,$A5:$A133)+4,A$1))</f>
        <v>0</v>
      </c>
      <c r="B136">
        <f ca="1">INDIRECT(ADDRESS(MATCH($A$135,$A5:$A133)+4,B$1))</f>
        <v>1047</v>
      </c>
    </row>
    <row r="137" spans="1:38">
      <c r="A137">
        <f ca="1">INDIRECT(ADDRESS(MATCH($A$135,$A5:$A133)+5,A$1))</f>
        <v>0.2</v>
      </c>
      <c r="B137">
        <f ca="1">INDIRECT(ADDRESS(MATCH($A$135,$A5:$A133)+5,B$1))</f>
        <v>1023</v>
      </c>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367"/>
  <sheetViews>
    <sheetView workbookViewId="0">
      <pane xSplit="1" ySplit="6" topLeftCell="B7" activePane="bottomRight" state="frozen"/>
      <selection pane="topRight" activeCell="B1" sqref="B1"/>
      <selection pane="bottomLeft" activeCell="A7" sqref="A7"/>
      <selection pane="bottomRight" activeCell="J11" sqref="J11"/>
    </sheetView>
  </sheetViews>
  <sheetFormatPr defaultRowHeight="13.5"/>
  <sheetData>
    <row r="1" spans="1:182">
      <c r="A1" t="s">
        <v>98</v>
      </c>
      <c r="B1">
        <f>MIN(90,MAX(-90,Main!B8))</f>
        <v>35</v>
      </c>
      <c r="C1" t="s">
        <v>97</v>
      </c>
      <c r="D1" s="49">
        <f ca="1">INDIRECT(ADDRESS(186-MIN(INT($B$2/$B$5),179),1))</f>
        <v>143</v>
      </c>
      <c r="E1" s="49">
        <f ca="1">INDIRECT(ADDRESS(186-MIN(INT($B$2/$B$5),179),91-MIN(INT($B$1/$B$5),89)))</f>
        <v>10.9</v>
      </c>
      <c r="F1" s="49">
        <f ca="1">INDIRECT(ADDRESS(186-MIN(INT($B$2/$B$5),179),92-MIN(INT($B$1/$B$5),89)))</f>
        <v>11.5</v>
      </c>
      <c r="I1" s="49">
        <f ca="1">E2+(B2-D2)/(D1-D2)*(E1-E2)</f>
        <v>11</v>
      </c>
      <c r="J1" s="49">
        <f ca="1">F2+(B2-D2)/(D1-D2)*(F1-F2)</f>
        <v>11.5</v>
      </c>
    </row>
    <row r="2" spans="1:182">
      <c r="A2" t="s">
        <v>96</v>
      </c>
      <c r="B2">
        <f>MIN(180,MAX(-180,Main!B9))</f>
        <v>142</v>
      </c>
      <c r="C2" t="s">
        <v>97</v>
      </c>
      <c r="D2" s="49">
        <f ca="1">INDIRECT(ADDRESS(187-MIN(INT($B$2/$B$5),179),1))</f>
        <v>142</v>
      </c>
      <c r="E2" s="49">
        <f ca="1">INDIRECT(ADDRESS(187-MIN(INT($B$2/$B$5),179),91-MIN(INT($B$1/$B$5),89)))</f>
        <v>11</v>
      </c>
      <c r="F2" s="49">
        <f ca="1">INDIRECT(ADDRESS(187-MIN(INT($B$2/$B$5),179),92-MIN(INT($B$1/$B$5),89)))</f>
        <v>11.5</v>
      </c>
    </row>
    <row r="3" spans="1:182">
      <c r="A3" t="s">
        <v>99</v>
      </c>
      <c r="B3">
        <f ca="1">I1+(B1-E3)/(F3-E3)*(J1-I1)</f>
        <v>11.5</v>
      </c>
      <c r="C3" t="s">
        <v>100</v>
      </c>
      <c r="D3" s="49"/>
      <c r="E3" s="49">
        <f ca="1">INDIRECT(ADDRESS(6,91-MIN(INT($B$1/$B$5),89)))</f>
        <v>36</v>
      </c>
      <c r="F3" s="49">
        <f ca="1">INDIRECT(ADDRESS(6,92-MIN(INT($B$1/$B$5),89)))</f>
        <v>35</v>
      </c>
    </row>
    <row r="5" spans="1:182">
      <c r="A5" t="s">
        <v>101</v>
      </c>
      <c r="B5">
        <v>1</v>
      </c>
      <c r="C5" t="s">
        <v>97</v>
      </c>
    </row>
    <row r="6" spans="1:182">
      <c r="B6">
        <v>90</v>
      </c>
      <c r="C6">
        <v>89</v>
      </c>
      <c r="D6">
        <v>88</v>
      </c>
      <c r="E6">
        <v>87</v>
      </c>
      <c r="F6">
        <v>86</v>
      </c>
      <c r="G6">
        <v>85</v>
      </c>
      <c r="H6">
        <v>84</v>
      </c>
      <c r="I6">
        <v>83</v>
      </c>
      <c r="J6">
        <v>82</v>
      </c>
      <c r="K6">
        <v>81</v>
      </c>
      <c r="L6">
        <v>80</v>
      </c>
      <c r="M6">
        <v>79</v>
      </c>
      <c r="N6">
        <v>78</v>
      </c>
      <c r="O6">
        <v>77</v>
      </c>
      <c r="P6">
        <v>76</v>
      </c>
      <c r="Q6">
        <v>75</v>
      </c>
      <c r="R6">
        <v>74</v>
      </c>
      <c r="S6">
        <v>73</v>
      </c>
      <c r="T6">
        <v>72</v>
      </c>
      <c r="U6">
        <v>71</v>
      </c>
      <c r="V6">
        <v>70</v>
      </c>
      <c r="W6">
        <v>69</v>
      </c>
      <c r="X6">
        <v>68</v>
      </c>
      <c r="Y6">
        <v>67</v>
      </c>
      <c r="Z6">
        <v>66</v>
      </c>
      <c r="AA6">
        <v>65</v>
      </c>
      <c r="AB6">
        <v>64</v>
      </c>
      <c r="AC6">
        <v>63</v>
      </c>
      <c r="AD6">
        <v>62</v>
      </c>
      <c r="AE6">
        <v>61</v>
      </c>
      <c r="AF6">
        <v>60</v>
      </c>
      <c r="AG6">
        <v>59</v>
      </c>
      <c r="AH6">
        <v>58</v>
      </c>
      <c r="AI6">
        <v>57</v>
      </c>
      <c r="AJ6">
        <v>56</v>
      </c>
      <c r="AK6">
        <v>55</v>
      </c>
      <c r="AL6">
        <v>54</v>
      </c>
      <c r="AM6">
        <v>53</v>
      </c>
      <c r="AN6">
        <v>52</v>
      </c>
      <c r="AO6">
        <v>51</v>
      </c>
      <c r="AP6">
        <v>50</v>
      </c>
      <c r="AQ6">
        <v>49</v>
      </c>
      <c r="AR6">
        <v>48</v>
      </c>
      <c r="AS6">
        <v>47</v>
      </c>
      <c r="AT6">
        <v>46</v>
      </c>
      <c r="AU6">
        <v>45</v>
      </c>
      <c r="AV6">
        <v>44</v>
      </c>
      <c r="AW6">
        <v>43</v>
      </c>
      <c r="AX6">
        <v>42</v>
      </c>
      <c r="AY6">
        <v>41</v>
      </c>
      <c r="AZ6">
        <v>40</v>
      </c>
      <c r="BA6">
        <v>39</v>
      </c>
      <c r="BB6">
        <v>38</v>
      </c>
      <c r="BC6">
        <v>37</v>
      </c>
      <c r="BD6">
        <v>36</v>
      </c>
      <c r="BE6">
        <v>35</v>
      </c>
      <c r="BF6">
        <v>34</v>
      </c>
      <c r="BG6">
        <v>33</v>
      </c>
      <c r="BH6">
        <v>32</v>
      </c>
      <c r="BI6">
        <v>31</v>
      </c>
      <c r="BJ6">
        <v>30</v>
      </c>
      <c r="BK6">
        <v>29</v>
      </c>
      <c r="BL6">
        <v>28</v>
      </c>
      <c r="BM6">
        <v>27</v>
      </c>
      <c r="BN6">
        <v>26</v>
      </c>
      <c r="BO6">
        <v>25</v>
      </c>
      <c r="BP6">
        <v>24</v>
      </c>
      <c r="BQ6">
        <v>23</v>
      </c>
      <c r="BR6">
        <v>22</v>
      </c>
      <c r="BS6">
        <v>21</v>
      </c>
      <c r="BT6">
        <v>20</v>
      </c>
      <c r="BU6">
        <v>19</v>
      </c>
      <c r="BV6">
        <v>18</v>
      </c>
      <c r="BW6">
        <v>17</v>
      </c>
      <c r="BX6">
        <v>16</v>
      </c>
      <c r="BY6">
        <v>15</v>
      </c>
      <c r="BZ6">
        <v>14</v>
      </c>
      <c r="CA6">
        <v>13</v>
      </c>
      <c r="CB6">
        <v>12</v>
      </c>
      <c r="CC6">
        <v>11</v>
      </c>
      <c r="CD6">
        <v>10</v>
      </c>
      <c r="CE6">
        <v>9</v>
      </c>
      <c r="CF6">
        <v>8</v>
      </c>
      <c r="CG6">
        <v>7</v>
      </c>
      <c r="CH6">
        <v>6</v>
      </c>
      <c r="CI6">
        <v>5</v>
      </c>
      <c r="CJ6">
        <v>4</v>
      </c>
      <c r="CK6">
        <v>3</v>
      </c>
      <c r="CL6">
        <v>2</v>
      </c>
      <c r="CM6">
        <v>1</v>
      </c>
      <c r="CN6">
        <v>0</v>
      </c>
      <c r="CO6">
        <v>-1</v>
      </c>
      <c r="CP6">
        <v>-2</v>
      </c>
      <c r="CQ6">
        <v>-3</v>
      </c>
      <c r="CR6">
        <v>-4</v>
      </c>
      <c r="CS6">
        <v>-5</v>
      </c>
      <c r="CT6">
        <v>-6</v>
      </c>
      <c r="CU6">
        <v>-7</v>
      </c>
      <c r="CV6">
        <v>-8</v>
      </c>
      <c r="CW6">
        <v>-9</v>
      </c>
      <c r="CX6">
        <v>-10</v>
      </c>
      <c r="CY6">
        <v>-11</v>
      </c>
      <c r="CZ6">
        <v>-12</v>
      </c>
      <c r="DA6">
        <v>-13</v>
      </c>
      <c r="DB6">
        <v>-14</v>
      </c>
      <c r="DC6">
        <v>-15</v>
      </c>
      <c r="DD6">
        <v>-16</v>
      </c>
      <c r="DE6">
        <v>-17</v>
      </c>
      <c r="DF6">
        <v>-18</v>
      </c>
      <c r="DG6">
        <v>-19</v>
      </c>
      <c r="DH6">
        <v>-20</v>
      </c>
      <c r="DI6">
        <v>-21</v>
      </c>
      <c r="DJ6">
        <v>-22</v>
      </c>
      <c r="DK6">
        <v>-23</v>
      </c>
      <c r="DL6">
        <v>-24</v>
      </c>
      <c r="DM6">
        <v>-25</v>
      </c>
      <c r="DN6">
        <v>-26</v>
      </c>
      <c r="DO6">
        <v>-27</v>
      </c>
      <c r="DP6">
        <v>-28</v>
      </c>
      <c r="DQ6">
        <v>-29</v>
      </c>
      <c r="DR6">
        <v>-30</v>
      </c>
      <c r="DS6">
        <v>-31</v>
      </c>
      <c r="DT6">
        <v>-32</v>
      </c>
      <c r="DU6">
        <v>-33</v>
      </c>
      <c r="DV6">
        <v>-34</v>
      </c>
      <c r="DW6">
        <v>-35</v>
      </c>
      <c r="DX6">
        <v>-36</v>
      </c>
      <c r="DY6">
        <v>-37</v>
      </c>
      <c r="DZ6">
        <v>-38</v>
      </c>
      <c r="EA6">
        <v>-39</v>
      </c>
      <c r="EB6">
        <v>-40</v>
      </c>
      <c r="EC6">
        <v>-41</v>
      </c>
      <c r="ED6">
        <v>-42</v>
      </c>
      <c r="EE6">
        <v>-43</v>
      </c>
      <c r="EF6">
        <v>-44</v>
      </c>
      <c r="EG6">
        <v>-45</v>
      </c>
      <c r="EH6">
        <v>-46</v>
      </c>
      <c r="EI6">
        <v>-47</v>
      </c>
      <c r="EJ6">
        <v>-48</v>
      </c>
      <c r="EK6">
        <v>-49</v>
      </c>
      <c r="EL6">
        <v>-50</v>
      </c>
      <c r="EM6">
        <v>-51</v>
      </c>
      <c r="EN6">
        <v>-52</v>
      </c>
      <c r="EO6">
        <v>-53</v>
      </c>
      <c r="EP6">
        <v>-54</v>
      </c>
      <c r="EQ6">
        <v>-55</v>
      </c>
      <c r="ER6">
        <v>-56</v>
      </c>
      <c r="ES6">
        <v>-57</v>
      </c>
      <c r="ET6">
        <v>-58</v>
      </c>
      <c r="EU6">
        <v>-59</v>
      </c>
      <c r="EV6">
        <v>-60</v>
      </c>
      <c r="EW6">
        <v>-61</v>
      </c>
      <c r="EX6">
        <v>-62</v>
      </c>
      <c r="EY6">
        <v>-63</v>
      </c>
      <c r="EZ6">
        <v>-64</v>
      </c>
      <c r="FA6">
        <v>-65</v>
      </c>
      <c r="FB6">
        <v>-66</v>
      </c>
      <c r="FC6">
        <v>-67</v>
      </c>
      <c r="FD6">
        <v>-68</v>
      </c>
      <c r="FE6">
        <v>-69</v>
      </c>
      <c r="FF6">
        <v>-70</v>
      </c>
      <c r="FG6">
        <v>-71</v>
      </c>
      <c r="FH6">
        <v>-72</v>
      </c>
      <c r="FI6">
        <v>-73</v>
      </c>
      <c r="FJ6">
        <v>-74</v>
      </c>
      <c r="FK6">
        <v>-75</v>
      </c>
      <c r="FL6">
        <v>-76</v>
      </c>
      <c r="FM6">
        <v>-77</v>
      </c>
      <c r="FN6">
        <v>-78</v>
      </c>
      <c r="FO6">
        <v>-79</v>
      </c>
      <c r="FP6">
        <v>-80</v>
      </c>
      <c r="FQ6">
        <v>-81</v>
      </c>
      <c r="FR6">
        <v>-82</v>
      </c>
      <c r="FS6">
        <v>-83</v>
      </c>
      <c r="FT6">
        <v>-84</v>
      </c>
      <c r="FU6">
        <v>-85</v>
      </c>
      <c r="FV6">
        <v>-86</v>
      </c>
      <c r="FW6">
        <v>-87</v>
      </c>
      <c r="FX6">
        <v>-88</v>
      </c>
      <c r="FY6">
        <v>-89</v>
      </c>
      <c r="FZ6">
        <v>-90</v>
      </c>
    </row>
    <row r="7" spans="1:182">
      <c r="A7">
        <v>180</v>
      </c>
      <c r="B7">
        <v>0</v>
      </c>
      <c r="C7">
        <v>0</v>
      </c>
      <c r="D7">
        <v>0</v>
      </c>
      <c r="E7">
        <v>0</v>
      </c>
      <c r="F7">
        <v>0</v>
      </c>
      <c r="G7">
        <v>0</v>
      </c>
      <c r="H7">
        <v>0</v>
      </c>
      <c r="I7">
        <v>0</v>
      </c>
      <c r="J7">
        <v>0.02</v>
      </c>
      <c r="K7">
        <v>0.04</v>
      </c>
      <c r="L7">
        <v>0.05</v>
      </c>
      <c r="M7">
        <v>7.0000000000000007E-2</v>
      </c>
      <c r="N7">
        <v>0.08</v>
      </c>
      <c r="O7">
        <v>0.12</v>
      </c>
      <c r="P7">
        <v>0.15</v>
      </c>
      <c r="Q7">
        <v>0.19</v>
      </c>
      <c r="R7">
        <v>0.22</v>
      </c>
      <c r="S7">
        <v>0.27</v>
      </c>
      <c r="T7">
        <v>0.33</v>
      </c>
      <c r="U7">
        <v>0.39</v>
      </c>
      <c r="V7">
        <v>0.46</v>
      </c>
      <c r="W7">
        <v>0.56000000000000005</v>
      </c>
      <c r="X7">
        <v>0.64</v>
      </c>
      <c r="Y7">
        <v>0.71</v>
      </c>
      <c r="Z7">
        <v>0.85</v>
      </c>
      <c r="AA7">
        <v>0.95</v>
      </c>
      <c r="AB7">
        <v>1.08</v>
      </c>
      <c r="AC7">
        <v>1.24</v>
      </c>
      <c r="AD7">
        <v>1.38</v>
      </c>
      <c r="AE7">
        <v>1.56</v>
      </c>
      <c r="AF7">
        <v>1.69</v>
      </c>
      <c r="AG7">
        <v>1.88</v>
      </c>
      <c r="AH7">
        <v>2.09</v>
      </c>
      <c r="AI7">
        <v>2.31</v>
      </c>
      <c r="AJ7">
        <v>2.5299999999999998</v>
      </c>
      <c r="AK7">
        <v>2.73</v>
      </c>
      <c r="AL7">
        <v>2.95</v>
      </c>
      <c r="AM7">
        <v>3.19</v>
      </c>
      <c r="AN7">
        <v>3.46</v>
      </c>
      <c r="AO7">
        <v>3.81</v>
      </c>
      <c r="AP7">
        <v>4.16</v>
      </c>
      <c r="AQ7">
        <v>4.45</v>
      </c>
      <c r="AR7">
        <v>4.5599999999999996</v>
      </c>
      <c r="AS7">
        <v>4.91</v>
      </c>
      <c r="AT7">
        <v>5.17</v>
      </c>
      <c r="AU7">
        <v>5.48</v>
      </c>
      <c r="AV7">
        <v>5.75</v>
      </c>
      <c r="AW7">
        <v>6.18</v>
      </c>
      <c r="AX7">
        <v>6.58</v>
      </c>
      <c r="AY7">
        <v>7.1</v>
      </c>
      <c r="AZ7">
        <v>7.68</v>
      </c>
      <c r="BA7">
        <v>8.15</v>
      </c>
      <c r="BB7">
        <v>8.64</v>
      </c>
      <c r="BC7">
        <v>9.1999999999999993</v>
      </c>
      <c r="BD7">
        <v>9.2200000000000006</v>
      </c>
      <c r="BE7">
        <v>9.31</v>
      </c>
      <c r="BF7">
        <v>9.68</v>
      </c>
      <c r="BG7">
        <v>10.1</v>
      </c>
      <c r="BH7">
        <v>10.5</v>
      </c>
      <c r="BI7">
        <v>11.1</v>
      </c>
      <c r="BJ7">
        <v>11.5</v>
      </c>
      <c r="BK7">
        <v>11.8</v>
      </c>
      <c r="BL7">
        <v>12.1</v>
      </c>
      <c r="BM7">
        <v>12.4</v>
      </c>
      <c r="BN7">
        <v>12.6</v>
      </c>
      <c r="BO7">
        <v>12.8</v>
      </c>
      <c r="BP7">
        <v>13</v>
      </c>
      <c r="BQ7">
        <v>13.2</v>
      </c>
      <c r="BR7">
        <v>13.4</v>
      </c>
      <c r="BS7">
        <v>13.5</v>
      </c>
      <c r="BT7">
        <v>13.7</v>
      </c>
      <c r="BU7">
        <v>13.8</v>
      </c>
      <c r="BV7">
        <v>14</v>
      </c>
      <c r="BW7">
        <v>14.1</v>
      </c>
      <c r="BX7">
        <v>14.2</v>
      </c>
      <c r="BY7">
        <v>14.4</v>
      </c>
      <c r="BZ7">
        <v>14.5</v>
      </c>
      <c r="CA7">
        <v>14.6</v>
      </c>
      <c r="CB7">
        <v>14.7</v>
      </c>
      <c r="CC7">
        <v>14.8</v>
      </c>
      <c r="CD7">
        <v>14.8</v>
      </c>
      <c r="CE7">
        <v>14.9</v>
      </c>
      <c r="CF7">
        <v>15</v>
      </c>
      <c r="CG7">
        <v>15</v>
      </c>
      <c r="CH7">
        <v>15.1</v>
      </c>
      <c r="CI7">
        <v>15.1</v>
      </c>
      <c r="CJ7">
        <v>15.2</v>
      </c>
      <c r="CK7">
        <v>15.2</v>
      </c>
      <c r="CL7">
        <v>15.2</v>
      </c>
      <c r="CM7">
        <v>15.2</v>
      </c>
      <c r="CN7">
        <v>15.2</v>
      </c>
      <c r="CO7">
        <v>15.2</v>
      </c>
      <c r="CP7">
        <v>15.2</v>
      </c>
      <c r="CQ7">
        <v>15.1</v>
      </c>
      <c r="CR7">
        <v>15.1</v>
      </c>
      <c r="CS7">
        <v>15</v>
      </c>
      <c r="CT7">
        <v>15</v>
      </c>
      <c r="CU7">
        <v>14.9</v>
      </c>
      <c r="CV7">
        <v>14.8</v>
      </c>
      <c r="CW7">
        <v>14.7</v>
      </c>
      <c r="CX7">
        <v>14.6</v>
      </c>
      <c r="CY7">
        <v>14.4</v>
      </c>
      <c r="CZ7">
        <v>14.2</v>
      </c>
      <c r="DA7">
        <v>14.1</v>
      </c>
      <c r="DB7">
        <v>13.9</v>
      </c>
      <c r="DC7">
        <v>13.7</v>
      </c>
      <c r="DD7">
        <v>13.4</v>
      </c>
      <c r="DE7">
        <v>13.2</v>
      </c>
      <c r="DF7">
        <v>12.9</v>
      </c>
      <c r="DG7">
        <v>12.6</v>
      </c>
      <c r="DH7">
        <v>12.3</v>
      </c>
      <c r="DI7">
        <v>11.9</v>
      </c>
      <c r="DJ7">
        <v>11.5</v>
      </c>
      <c r="DK7">
        <v>10.8</v>
      </c>
      <c r="DL7">
        <v>10.199999999999999</v>
      </c>
      <c r="DM7">
        <v>9.74</v>
      </c>
      <c r="DN7">
        <v>9.9499999999999993</v>
      </c>
      <c r="DO7">
        <v>9.42</v>
      </c>
      <c r="DP7">
        <v>9.0500000000000007</v>
      </c>
      <c r="DQ7">
        <v>8.4</v>
      </c>
      <c r="DR7">
        <v>7.72</v>
      </c>
      <c r="DS7">
        <v>7.09</v>
      </c>
      <c r="DT7">
        <v>6.62</v>
      </c>
      <c r="DU7">
        <v>6.26</v>
      </c>
      <c r="DV7">
        <v>5.86</v>
      </c>
      <c r="DW7">
        <v>5.48</v>
      </c>
      <c r="DX7">
        <v>5.2</v>
      </c>
      <c r="DY7">
        <v>4.9000000000000004</v>
      </c>
      <c r="DZ7">
        <v>4.71</v>
      </c>
      <c r="EA7">
        <v>4.42</v>
      </c>
      <c r="EB7">
        <v>4.1100000000000003</v>
      </c>
      <c r="EC7">
        <v>3.71</v>
      </c>
      <c r="ED7">
        <v>3.36</v>
      </c>
      <c r="EE7">
        <v>3.2</v>
      </c>
      <c r="EF7">
        <v>2.91</v>
      </c>
      <c r="EG7">
        <v>2.72</v>
      </c>
      <c r="EH7">
        <v>2.4500000000000002</v>
      </c>
      <c r="EI7">
        <v>2.2200000000000002</v>
      </c>
      <c r="EJ7">
        <v>2.06</v>
      </c>
      <c r="EK7">
        <v>1.82</v>
      </c>
      <c r="EL7">
        <v>1.7</v>
      </c>
      <c r="EM7">
        <v>1.51</v>
      </c>
      <c r="EN7">
        <v>1.37</v>
      </c>
      <c r="EO7">
        <v>1.23</v>
      </c>
      <c r="EP7">
        <v>1.0900000000000001</v>
      </c>
      <c r="EQ7">
        <v>0.97</v>
      </c>
      <c r="ER7">
        <v>0.85</v>
      </c>
      <c r="ES7">
        <v>0.76</v>
      </c>
      <c r="ET7">
        <v>0.67</v>
      </c>
      <c r="EU7">
        <v>0.61</v>
      </c>
      <c r="EV7">
        <v>0.5</v>
      </c>
      <c r="EW7">
        <v>0.48</v>
      </c>
      <c r="EX7">
        <v>0.41</v>
      </c>
      <c r="EY7">
        <v>0.35</v>
      </c>
      <c r="EZ7">
        <v>0.3</v>
      </c>
      <c r="FA7">
        <v>0.24</v>
      </c>
      <c r="FB7">
        <v>0.23</v>
      </c>
      <c r="FC7">
        <v>0.19</v>
      </c>
      <c r="FD7">
        <v>0.16</v>
      </c>
      <c r="FE7">
        <v>0.14000000000000001</v>
      </c>
      <c r="FF7">
        <v>0.12</v>
      </c>
      <c r="FG7">
        <v>0.1</v>
      </c>
      <c r="FH7">
        <v>0.09</v>
      </c>
      <c r="FI7">
        <v>7.0000000000000007E-2</v>
      </c>
      <c r="FJ7">
        <v>0.05</v>
      </c>
      <c r="FK7">
        <v>0.05</v>
      </c>
      <c r="FL7">
        <v>0.04</v>
      </c>
      <c r="FM7">
        <v>0.03</v>
      </c>
      <c r="FN7">
        <v>0.04</v>
      </c>
      <c r="FO7">
        <v>0.03</v>
      </c>
      <c r="FP7">
        <v>0.03</v>
      </c>
      <c r="FQ7">
        <v>0.03</v>
      </c>
      <c r="FR7">
        <v>0.03</v>
      </c>
      <c r="FS7">
        <v>0.04</v>
      </c>
      <c r="FT7">
        <v>0.04</v>
      </c>
      <c r="FU7">
        <v>0.04</v>
      </c>
      <c r="FV7">
        <v>0.06</v>
      </c>
      <c r="FW7">
        <v>0.05</v>
      </c>
      <c r="FX7">
        <v>7.0000000000000007E-2</v>
      </c>
      <c r="FY7">
        <v>0.08</v>
      </c>
      <c r="FZ7">
        <v>0.1</v>
      </c>
    </row>
    <row r="8" spans="1:182">
      <c r="A8">
        <v>179</v>
      </c>
      <c r="B8">
        <v>0</v>
      </c>
      <c r="C8">
        <v>0</v>
      </c>
      <c r="D8">
        <v>0</v>
      </c>
      <c r="E8">
        <v>0</v>
      </c>
      <c r="F8">
        <v>0</v>
      </c>
      <c r="G8">
        <v>0</v>
      </c>
      <c r="H8">
        <v>0</v>
      </c>
      <c r="I8">
        <v>0</v>
      </c>
      <c r="J8">
        <v>0.02</v>
      </c>
      <c r="K8">
        <v>0.04</v>
      </c>
      <c r="L8">
        <v>0.05</v>
      </c>
      <c r="M8">
        <v>0.08</v>
      </c>
      <c r="N8">
        <v>0.09</v>
      </c>
      <c r="O8">
        <v>0.12</v>
      </c>
      <c r="P8">
        <v>0.15</v>
      </c>
      <c r="Q8">
        <v>0.19</v>
      </c>
      <c r="R8">
        <v>0.22</v>
      </c>
      <c r="S8">
        <v>0.27</v>
      </c>
      <c r="T8">
        <v>0.33</v>
      </c>
      <c r="U8">
        <v>0.39</v>
      </c>
      <c r="V8">
        <v>0.48</v>
      </c>
      <c r="W8">
        <v>0.53</v>
      </c>
      <c r="X8">
        <v>0.65</v>
      </c>
      <c r="Y8">
        <v>0.72</v>
      </c>
      <c r="Z8">
        <v>0.83</v>
      </c>
      <c r="AA8">
        <v>0.98</v>
      </c>
      <c r="AB8">
        <v>1.08</v>
      </c>
      <c r="AC8">
        <v>1.23</v>
      </c>
      <c r="AD8">
        <v>1.38</v>
      </c>
      <c r="AE8">
        <v>1.59</v>
      </c>
      <c r="AF8">
        <v>1.71</v>
      </c>
      <c r="AG8">
        <v>1.92</v>
      </c>
      <c r="AH8">
        <v>2.09</v>
      </c>
      <c r="AI8">
        <v>2.33</v>
      </c>
      <c r="AJ8">
        <v>2.58</v>
      </c>
      <c r="AK8">
        <v>2.77</v>
      </c>
      <c r="AL8">
        <v>3.05</v>
      </c>
      <c r="AM8">
        <v>3.19</v>
      </c>
      <c r="AN8">
        <v>3.51</v>
      </c>
      <c r="AO8">
        <v>3.84</v>
      </c>
      <c r="AP8">
        <v>4.17</v>
      </c>
      <c r="AQ8">
        <v>4.4000000000000004</v>
      </c>
      <c r="AR8">
        <v>4.59</v>
      </c>
      <c r="AS8">
        <v>4.9800000000000004</v>
      </c>
      <c r="AT8">
        <v>5.18</v>
      </c>
      <c r="AU8">
        <v>5.61</v>
      </c>
      <c r="AV8">
        <v>5.82</v>
      </c>
      <c r="AW8">
        <v>6.24</v>
      </c>
      <c r="AX8">
        <v>6.65</v>
      </c>
      <c r="AY8">
        <v>7.19</v>
      </c>
      <c r="AZ8">
        <v>7.72</v>
      </c>
      <c r="BA8">
        <v>8.2100000000000009</v>
      </c>
      <c r="BB8">
        <v>8.68</v>
      </c>
      <c r="BC8">
        <v>9.2799999999999994</v>
      </c>
      <c r="BD8">
        <v>9.4499999999999993</v>
      </c>
      <c r="BE8">
        <v>9.35</v>
      </c>
      <c r="BF8">
        <v>9.77</v>
      </c>
      <c r="BG8">
        <v>10.199999999999999</v>
      </c>
      <c r="BH8">
        <v>10.6</v>
      </c>
      <c r="BI8">
        <v>11.2</v>
      </c>
      <c r="BJ8">
        <v>11.6</v>
      </c>
      <c r="BK8">
        <v>11.9</v>
      </c>
      <c r="BL8">
        <v>12.2</v>
      </c>
      <c r="BM8">
        <v>12.4</v>
      </c>
      <c r="BN8">
        <v>12.7</v>
      </c>
      <c r="BO8">
        <v>12.9</v>
      </c>
      <c r="BP8">
        <v>13.1</v>
      </c>
      <c r="BQ8">
        <v>13.3</v>
      </c>
      <c r="BR8">
        <v>13.4</v>
      </c>
      <c r="BS8">
        <v>13.6</v>
      </c>
      <c r="BT8">
        <v>13.7</v>
      </c>
      <c r="BU8">
        <v>13.9</v>
      </c>
      <c r="BV8">
        <v>14</v>
      </c>
      <c r="BW8">
        <v>14.1</v>
      </c>
      <c r="BX8">
        <v>14.3</v>
      </c>
      <c r="BY8">
        <v>14.4</v>
      </c>
      <c r="BZ8">
        <v>14.5</v>
      </c>
      <c r="CA8">
        <v>14.6</v>
      </c>
      <c r="CB8">
        <v>14.7</v>
      </c>
      <c r="CC8">
        <v>14.8</v>
      </c>
      <c r="CD8">
        <v>14.9</v>
      </c>
      <c r="CE8">
        <v>14.9</v>
      </c>
      <c r="CF8">
        <v>15</v>
      </c>
      <c r="CG8">
        <v>15.1</v>
      </c>
      <c r="CH8">
        <v>15.1</v>
      </c>
      <c r="CI8">
        <v>15.2</v>
      </c>
      <c r="CJ8">
        <v>15.2</v>
      </c>
      <c r="CK8">
        <v>15.2</v>
      </c>
      <c r="CL8">
        <v>15.2</v>
      </c>
      <c r="CM8">
        <v>15.2</v>
      </c>
      <c r="CN8">
        <v>15.2</v>
      </c>
      <c r="CO8">
        <v>15.2</v>
      </c>
      <c r="CP8">
        <v>15.2</v>
      </c>
      <c r="CQ8">
        <v>15.2</v>
      </c>
      <c r="CR8">
        <v>15.1</v>
      </c>
      <c r="CS8">
        <v>15.1</v>
      </c>
      <c r="CT8">
        <v>15</v>
      </c>
      <c r="CU8">
        <v>14.9</v>
      </c>
      <c r="CV8">
        <v>14.8</v>
      </c>
      <c r="CW8">
        <v>14.7</v>
      </c>
      <c r="CX8">
        <v>14.5</v>
      </c>
      <c r="CY8">
        <v>14.4</v>
      </c>
      <c r="CZ8">
        <v>14.2</v>
      </c>
      <c r="DA8">
        <v>14.1</v>
      </c>
      <c r="DB8">
        <v>13.9</v>
      </c>
      <c r="DC8">
        <v>13.7</v>
      </c>
      <c r="DD8">
        <v>13.4</v>
      </c>
      <c r="DE8">
        <v>13.2</v>
      </c>
      <c r="DF8">
        <v>12.9</v>
      </c>
      <c r="DG8">
        <v>12.6</v>
      </c>
      <c r="DH8">
        <v>12.2</v>
      </c>
      <c r="DI8">
        <v>11.8</v>
      </c>
      <c r="DJ8">
        <v>11.4</v>
      </c>
      <c r="DK8">
        <v>10.6</v>
      </c>
      <c r="DL8">
        <v>10.1</v>
      </c>
      <c r="DM8">
        <v>9.7100000000000009</v>
      </c>
      <c r="DN8">
        <v>9.9600000000000009</v>
      </c>
      <c r="DO8">
        <v>9.32</v>
      </c>
      <c r="DP8">
        <v>8.9600000000000009</v>
      </c>
      <c r="DQ8">
        <v>8.3000000000000007</v>
      </c>
      <c r="DR8">
        <v>7.66</v>
      </c>
      <c r="DS8">
        <v>7</v>
      </c>
      <c r="DT8">
        <v>6.57</v>
      </c>
      <c r="DU8">
        <v>6.15</v>
      </c>
      <c r="DV8">
        <v>5.79</v>
      </c>
      <c r="DW8">
        <v>5.45</v>
      </c>
      <c r="DX8">
        <v>5.0999999999999996</v>
      </c>
      <c r="DY8">
        <v>4.8899999999999997</v>
      </c>
      <c r="DZ8">
        <v>4.63</v>
      </c>
      <c r="EA8">
        <v>4.4000000000000004</v>
      </c>
      <c r="EB8">
        <v>3.99</v>
      </c>
      <c r="EC8">
        <v>3.64</v>
      </c>
      <c r="ED8">
        <v>3.33</v>
      </c>
      <c r="EE8">
        <v>3.14</v>
      </c>
      <c r="EF8">
        <v>2.92</v>
      </c>
      <c r="EG8">
        <v>2.66</v>
      </c>
      <c r="EH8">
        <v>2.42</v>
      </c>
      <c r="EI8">
        <v>2.17</v>
      </c>
      <c r="EJ8">
        <v>2</v>
      </c>
      <c r="EK8">
        <v>1.79</v>
      </c>
      <c r="EL8">
        <v>1.66</v>
      </c>
      <c r="EM8">
        <v>1.49</v>
      </c>
      <c r="EN8">
        <v>1.31</v>
      </c>
      <c r="EO8">
        <v>1.22</v>
      </c>
      <c r="EP8">
        <v>1.05</v>
      </c>
      <c r="EQ8">
        <v>0.94</v>
      </c>
      <c r="ER8">
        <v>0.82</v>
      </c>
      <c r="ES8">
        <v>0.74</v>
      </c>
      <c r="ET8">
        <v>0.66</v>
      </c>
      <c r="EU8">
        <v>0.56000000000000005</v>
      </c>
      <c r="EV8">
        <v>0.5</v>
      </c>
      <c r="EW8">
        <v>0.44</v>
      </c>
      <c r="EX8">
        <v>0.39</v>
      </c>
      <c r="EY8">
        <v>0.34</v>
      </c>
      <c r="EZ8">
        <v>0.28999999999999998</v>
      </c>
      <c r="FA8">
        <v>0.24</v>
      </c>
      <c r="FB8">
        <v>0.21</v>
      </c>
      <c r="FC8">
        <v>0.18</v>
      </c>
      <c r="FD8">
        <v>0.15</v>
      </c>
      <c r="FE8">
        <v>0.13</v>
      </c>
      <c r="FF8">
        <v>0.11</v>
      </c>
      <c r="FG8">
        <v>0.1</v>
      </c>
      <c r="FH8">
        <v>7.0000000000000007E-2</v>
      </c>
      <c r="FI8">
        <v>0.06</v>
      </c>
      <c r="FJ8">
        <v>0.06</v>
      </c>
      <c r="FK8">
        <v>0.04</v>
      </c>
      <c r="FL8">
        <v>0.04</v>
      </c>
      <c r="FM8">
        <v>0.04</v>
      </c>
      <c r="FN8">
        <v>0.03</v>
      </c>
      <c r="FO8">
        <v>0.03</v>
      </c>
      <c r="FP8">
        <v>0.03</v>
      </c>
      <c r="FQ8">
        <v>0.03</v>
      </c>
      <c r="FR8">
        <v>0.03</v>
      </c>
      <c r="FS8">
        <v>0.04</v>
      </c>
      <c r="FT8">
        <v>0.03</v>
      </c>
      <c r="FU8">
        <v>0.04</v>
      </c>
      <c r="FV8">
        <v>0.05</v>
      </c>
      <c r="FW8">
        <v>0.05</v>
      </c>
      <c r="FX8">
        <v>7.0000000000000007E-2</v>
      </c>
      <c r="FY8">
        <v>0.08</v>
      </c>
      <c r="FZ8">
        <v>0.1</v>
      </c>
    </row>
    <row r="9" spans="1:182">
      <c r="A9">
        <v>178</v>
      </c>
      <c r="B9">
        <v>0</v>
      </c>
      <c r="C9">
        <v>0</v>
      </c>
      <c r="D9">
        <v>0</v>
      </c>
      <c r="E9">
        <v>0</v>
      </c>
      <c r="F9">
        <v>0</v>
      </c>
      <c r="G9">
        <v>0</v>
      </c>
      <c r="H9">
        <v>0</v>
      </c>
      <c r="I9">
        <v>0</v>
      </c>
      <c r="J9">
        <v>0.02</v>
      </c>
      <c r="K9">
        <v>0.04</v>
      </c>
      <c r="L9">
        <v>0.05</v>
      </c>
      <c r="M9">
        <v>0.08</v>
      </c>
      <c r="N9">
        <v>0.1</v>
      </c>
      <c r="O9">
        <v>0.12</v>
      </c>
      <c r="P9">
        <v>0.16</v>
      </c>
      <c r="Q9">
        <v>0.19</v>
      </c>
      <c r="R9">
        <v>0.24</v>
      </c>
      <c r="S9">
        <v>0.28000000000000003</v>
      </c>
      <c r="T9">
        <v>0.34</v>
      </c>
      <c r="U9">
        <v>0.4</v>
      </c>
      <c r="V9">
        <v>0.48</v>
      </c>
      <c r="W9">
        <v>0.57999999999999996</v>
      </c>
      <c r="X9">
        <v>0.63</v>
      </c>
      <c r="Y9">
        <v>0.75</v>
      </c>
      <c r="Z9">
        <v>0.88</v>
      </c>
      <c r="AA9">
        <v>0.97</v>
      </c>
      <c r="AB9">
        <v>1.0900000000000001</v>
      </c>
      <c r="AC9">
        <v>1.23</v>
      </c>
      <c r="AD9">
        <v>1.39</v>
      </c>
      <c r="AE9">
        <v>1.55</v>
      </c>
      <c r="AF9">
        <v>1.7</v>
      </c>
      <c r="AG9">
        <v>1.94</v>
      </c>
      <c r="AH9">
        <v>2.12</v>
      </c>
      <c r="AI9">
        <v>2.29</v>
      </c>
      <c r="AJ9">
        <v>2.5499999999999998</v>
      </c>
      <c r="AK9">
        <v>2.79</v>
      </c>
      <c r="AL9">
        <v>3</v>
      </c>
      <c r="AM9">
        <v>3.24</v>
      </c>
      <c r="AN9">
        <v>3.56</v>
      </c>
      <c r="AO9">
        <v>3.89</v>
      </c>
      <c r="AP9">
        <v>4.1900000000000004</v>
      </c>
      <c r="AQ9">
        <v>4.4000000000000004</v>
      </c>
      <c r="AR9">
        <v>4.66</v>
      </c>
      <c r="AS9">
        <v>4.96</v>
      </c>
      <c r="AT9">
        <v>5.21</v>
      </c>
      <c r="AU9">
        <v>5.51</v>
      </c>
      <c r="AV9">
        <v>5.84</v>
      </c>
      <c r="AW9">
        <v>6.26</v>
      </c>
      <c r="AX9">
        <v>6.72</v>
      </c>
      <c r="AY9">
        <v>7.22</v>
      </c>
      <c r="AZ9">
        <v>7.86</v>
      </c>
      <c r="BA9">
        <v>8.2799999999999994</v>
      </c>
      <c r="BB9">
        <v>8.77</v>
      </c>
      <c r="BC9">
        <v>9.3699999999999992</v>
      </c>
      <c r="BD9">
        <v>9.44</v>
      </c>
      <c r="BE9">
        <v>9.44</v>
      </c>
      <c r="BF9">
        <v>9.85</v>
      </c>
      <c r="BG9">
        <v>10.3</v>
      </c>
      <c r="BH9">
        <v>10.8</v>
      </c>
      <c r="BI9">
        <v>11.3</v>
      </c>
      <c r="BJ9">
        <v>11.6</v>
      </c>
      <c r="BK9">
        <v>11.9</v>
      </c>
      <c r="BL9">
        <v>12.2</v>
      </c>
      <c r="BM9">
        <v>12.5</v>
      </c>
      <c r="BN9">
        <v>12.7</v>
      </c>
      <c r="BO9">
        <v>12.9</v>
      </c>
      <c r="BP9">
        <v>13.1</v>
      </c>
      <c r="BQ9">
        <v>13.3</v>
      </c>
      <c r="BR9">
        <v>13.5</v>
      </c>
      <c r="BS9">
        <v>13.6</v>
      </c>
      <c r="BT9">
        <v>13.8</v>
      </c>
      <c r="BU9">
        <v>13.9</v>
      </c>
      <c r="BV9">
        <v>14.1</v>
      </c>
      <c r="BW9">
        <v>14.2</v>
      </c>
      <c r="BX9">
        <v>14.3</v>
      </c>
      <c r="BY9">
        <v>14.4</v>
      </c>
      <c r="BZ9">
        <v>14.5</v>
      </c>
      <c r="CA9">
        <v>14.6</v>
      </c>
      <c r="CB9">
        <v>14.7</v>
      </c>
      <c r="CC9">
        <v>14.8</v>
      </c>
      <c r="CD9">
        <v>14.9</v>
      </c>
      <c r="CE9">
        <v>15</v>
      </c>
      <c r="CF9">
        <v>15</v>
      </c>
      <c r="CG9">
        <v>15.1</v>
      </c>
      <c r="CH9">
        <v>15.2</v>
      </c>
      <c r="CI9">
        <v>15.2</v>
      </c>
      <c r="CJ9">
        <v>15.2</v>
      </c>
      <c r="CK9">
        <v>15.3</v>
      </c>
      <c r="CL9">
        <v>15.3</v>
      </c>
      <c r="CM9">
        <v>15.3</v>
      </c>
      <c r="CN9">
        <v>15.3</v>
      </c>
      <c r="CO9">
        <v>15.2</v>
      </c>
      <c r="CP9">
        <v>15.2</v>
      </c>
      <c r="CQ9">
        <v>15.2</v>
      </c>
      <c r="CR9">
        <v>15.1</v>
      </c>
      <c r="CS9">
        <v>15.1</v>
      </c>
      <c r="CT9">
        <v>15</v>
      </c>
      <c r="CU9">
        <v>14.9</v>
      </c>
      <c r="CV9">
        <v>14.8</v>
      </c>
      <c r="CW9">
        <v>14.7</v>
      </c>
      <c r="CX9">
        <v>14.6</v>
      </c>
      <c r="CY9">
        <v>14.4</v>
      </c>
      <c r="CZ9">
        <v>14.2</v>
      </c>
      <c r="DA9">
        <v>14.1</v>
      </c>
      <c r="DB9">
        <v>13.9</v>
      </c>
      <c r="DC9">
        <v>13.7</v>
      </c>
      <c r="DD9">
        <v>13.4</v>
      </c>
      <c r="DE9">
        <v>13.2</v>
      </c>
      <c r="DF9">
        <v>12.9</v>
      </c>
      <c r="DG9">
        <v>12.6</v>
      </c>
      <c r="DH9">
        <v>12.2</v>
      </c>
      <c r="DI9">
        <v>11.8</v>
      </c>
      <c r="DJ9">
        <v>11.4</v>
      </c>
      <c r="DK9">
        <v>10.5</v>
      </c>
      <c r="DL9">
        <v>10.1</v>
      </c>
      <c r="DM9">
        <v>9.7100000000000009</v>
      </c>
      <c r="DN9">
        <v>9.86</v>
      </c>
      <c r="DO9">
        <v>9.48</v>
      </c>
      <c r="DP9">
        <v>8.74</v>
      </c>
      <c r="DQ9">
        <v>8.1999999999999993</v>
      </c>
      <c r="DR9">
        <v>7.51</v>
      </c>
      <c r="DS9">
        <v>6.91</v>
      </c>
      <c r="DT9">
        <v>6.49</v>
      </c>
      <c r="DU9">
        <v>6.08</v>
      </c>
      <c r="DV9">
        <v>5.7</v>
      </c>
      <c r="DW9">
        <v>5.33</v>
      </c>
      <c r="DX9">
        <v>5.0599999999999996</v>
      </c>
      <c r="DY9">
        <v>4.83</v>
      </c>
      <c r="DZ9">
        <v>4.6100000000000003</v>
      </c>
      <c r="EA9">
        <v>4.3600000000000003</v>
      </c>
      <c r="EB9">
        <v>3.92</v>
      </c>
      <c r="EC9">
        <v>3.53</v>
      </c>
      <c r="ED9">
        <v>3.33</v>
      </c>
      <c r="EE9">
        <v>3.09</v>
      </c>
      <c r="EF9">
        <v>2.87</v>
      </c>
      <c r="EG9">
        <v>2.58</v>
      </c>
      <c r="EH9">
        <v>2.37</v>
      </c>
      <c r="EI9">
        <v>2.19</v>
      </c>
      <c r="EJ9">
        <v>1.97</v>
      </c>
      <c r="EK9">
        <v>1.77</v>
      </c>
      <c r="EL9">
        <v>1.63</v>
      </c>
      <c r="EM9">
        <v>1.47</v>
      </c>
      <c r="EN9">
        <v>1.28</v>
      </c>
      <c r="EO9">
        <v>1.17</v>
      </c>
      <c r="EP9">
        <v>1.03</v>
      </c>
      <c r="EQ9">
        <v>0.94</v>
      </c>
      <c r="ER9">
        <v>0.83</v>
      </c>
      <c r="ES9">
        <v>0.72</v>
      </c>
      <c r="ET9">
        <v>0.64</v>
      </c>
      <c r="EU9">
        <v>0.56000000000000005</v>
      </c>
      <c r="EV9">
        <v>0.49</v>
      </c>
      <c r="EW9">
        <v>0.42</v>
      </c>
      <c r="EX9">
        <v>0.37</v>
      </c>
      <c r="EY9">
        <v>0.32</v>
      </c>
      <c r="EZ9">
        <v>0.28000000000000003</v>
      </c>
      <c r="FA9">
        <v>0.23</v>
      </c>
      <c r="FB9">
        <v>0.2</v>
      </c>
      <c r="FC9">
        <v>0.16</v>
      </c>
      <c r="FD9">
        <v>0.14000000000000001</v>
      </c>
      <c r="FE9">
        <v>0.12</v>
      </c>
      <c r="FF9">
        <v>0.11</v>
      </c>
      <c r="FG9">
        <v>0.09</v>
      </c>
      <c r="FH9">
        <v>0.08</v>
      </c>
      <c r="FI9">
        <v>0.05</v>
      </c>
      <c r="FJ9">
        <v>0.05</v>
      </c>
      <c r="FK9">
        <v>0.05</v>
      </c>
      <c r="FL9">
        <v>0.04</v>
      </c>
      <c r="FM9">
        <v>0.03</v>
      </c>
      <c r="FN9">
        <v>0.03</v>
      </c>
      <c r="FO9">
        <v>0.03</v>
      </c>
      <c r="FP9">
        <v>0.02</v>
      </c>
      <c r="FQ9">
        <v>0.03</v>
      </c>
      <c r="FR9">
        <v>0.03</v>
      </c>
      <c r="FS9">
        <v>0.03</v>
      </c>
      <c r="FT9">
        <v>0.04</v>
      </c>
      <c r="FU9">
        <v>0.04</v>
      </c>
      <c r="FV9">
        <v>0.05</v>
      </c>
      <c r="FW9">
        <v>0.05</v>
      </c>
      <c r="FX9">
        <v>7.0000000000000007E-2</v>
      </c>
      <c r="FY9">
        <v>0.08</v>
      </c>
      <c r="FZ9">
        <v>0.1</v>
      </c>
    </row>
    <row r="10" spans="1:182">
      <c r="A10">
        <v>177</v>
      </c>
      <c r="B10">
        <v>0</v>
      </c>
      <c r="C10">
        <v>0</v>
      </c>
      <c r="D10">
        <v>0</v>
      </c>
      <c r="E10">
        <v>0</v>
      </c>
      <c r="F10">
        <v>0</v>
      </c>
      <c r="G10">
        <v>0</v>
      </c>
      <c r="H10">
        <v>0</v>
      </c>
      <c r="I10">
        <v>0</v>
      </c>
      <c r="J10">
        <v>0.02</v>
      </c>
      <c r="K10">
        <v>0.03</v>
      </c>
      <c r="L10">
        <v>0.05</v>
      </c>
      <c r="M10">
        <v>0.08</v>
      </c>
      <c r="N10">
        <v>0.1</v>
      </c>
      <c r="O10">
        <v>0.13</v>
      </c>
      <c r="P10">
        <v>0.16</v>
      </c>
      <c r="Q10">
        <v>0.19</v>
      </c>
      <c r="R10">
        <v>0.23</v>
      </c>
      <c r="S10">
        <v>0.28999999999999998</v>
      </c>
      <c r="T10">
        <v>0.34</v>
      </c>
      <c r="U10">
        <v>0.41</v>
      </c>
      <c r="V10">
        <v>0.48</v>
      </c>
      <c r="W10">
        <v>0.54</v>
      </c>
      <c r="X10">
        <v>0.63</v>
      </c>
      <c r="Y10">
        <v>0.77</v>
      </c>
      <c r="Z10">
        <v>0.86</v>
      </c>
      <c r="AA10">
        <v>0.99</v>
      </c>
      <c r="AB10">
        <v>1.1399999999999999</v>
      </c>
      <c r="AC10">
        <v>1.22</v>
      </c>
      <c r="AD10">
        <v>1.4</v>
      </c>
      <c r="AE10">
        <v>1.56</v>
      </c>
      <c r="AF10">
        <v>1.73</v>
      </c>
      <c r="AG10">
        <v>1.94</v>
      </c>
      <c r="AH10">
        <v>2.1800000000000002</v>
      </c>
      <c r="AI10">
        <v>2.39</v>
      </c>
      <c r="AJ10">
        <v>2.64</v>
      </c>
      <c r="AK10">
        <v>2.85</v>
      </c>
      <c r="AL10">
        <v>3.09</v>
      </c>
      <c r="AM10">
        <v>3.26</v>
      </c>
      <c r="AN10">
        <v>3.61</v>
      </c>
      <c r="AO10">
        <v>3.95</v>
      </c>
      <c r="AP10">
        <v>4.22</v>
      </c>
      <c r="AQ10">
        <v>4.51</v>
      </c>
      <c r="AR10">
        <v>4.6900000000000004</v>
      </c>
      <c r="AS10">
        <v>5</v>
      </c>
      <c r="AT10">
        <v>5.22</v>
      </c>
      <c r="AU10">
        <v>5.59</v>
      </c>
      <c r="AV10">
        <v>5.82</v>
      </c>
      <c r="AW10">
        <v>6.38</v>
      </c>
      <c r="AX10">
        <v>6.83</v>
      </c>
      <c r="AY10">
        <v>7.33</v>
      </c>
      <c r="AZ10">
        <v>7.91</v>
      </c>
      <c r="BA10">
        <v>8.32</v>
      </c>
      <c r="BB10">
        <v>8.86</v>
      </c>
      <c r="BC10">
        <v>9.49</v>
      </c>
      <c r="BD10">
        <v>9.3699999999999992</v>
      </c>
      <c r="BE10">
        <v>9.51</v>
      </c>
      <c r="BF10">
        <v>9.93</v>
      </c>
      <c r="BG10">
        <v>10.3</v>
      </c>
      <c r="BH10">
        <v>10.9</v>
      </c>
      <c r="BI10">
        <v>11.3</v>
      </c>
      <c r="BJ10">
        <v>11.6</v>
      </c>
      <c r="BK10">
        <v>12</v>
      </c>
      <c r="BL10">
        <v>12.3</v>
      </c>
      <c r="BM10">
        <v>12.5</v>
      </c>
      <c r="BN10">
        <v>12.8</v>
      </c>
      <c r="BO10">
        <v>13</v>
      </c>
      <c r="BP10">
        <v>13.2</v>
      </c>
      <c r="BQ10">
        <v>13.3</v>
      </c>
      <c r="BR10">
        <v>13.5</v>
      </c>
      <c r="BS10">
        <v>13.7</v>
      </c>
      <c r="BT10">
        <v>13.8</v>
      </c>
      <c r="BU10">
        <v>14</v>
      </c>
      <c r="BV10">
        <v>14.1</v>
      </c>
      <c r="BW10">
        <v>14.2</v>
      </c>
      <c r="BX10">
        <v>14.3</v>
      </c>
      <c r="BY10">
        <v>14.5</v>
      </c>
      <c r="BZ10">
        <v>14.6</v>
      </c>
      <c r="CA10">
        <v>14.7</v>
      </c>
      <c r="CB10">
        <v>14.8</v>
      </c>
      <c r="CC10">
        <v>14.9</v>
      </c>
      <c r="CD10">
        <v>14.9</v>
      </c>
      <c r="CE10">
        <v>15</v>
      </c>
      <c r="CF10">
        <v>15.1</v>
      </c>
      <c r="CG10">
        <v>15.1</v>
      </c>
      <c r="CH10">
        <v>15.2</v>
      </c>
      <c r="CI10">
        <v>15.2</v>
      </c>
      <c r="CJ10">
        <v>15.3</v>
      </c>
      <c r="CK10">
        <v>15.3</v>
      </c>
      <c r="CL10">
        <v>15.3</v>
      </c>
      <c r="CM10">
        <v>15.3</v>
      </c>
      <c r="CN10">
        <v>15.3</v>
      </c>
      <c r="CO10">
        <v>15.3</v>
      </c>
      <c r="CP10">
        <v>15.2</v>
      </c>
      <c r="CQ10">
        <v>15.2</v>
      </c>
      <c r="CR10">
        <v>15.1</v>
      </c>
      <c r="CS10">
        <v>15.1</v>
      </c>
      <c r="CT10">
        <v>15</v>
      </c>
      <c r="CU10">
        <v>14.9</v>
      </c>
      <c r="CV10">
        <v>14.8</v>
      </c>
      <c r="CW10">
        <v>14.7</v>
      </c>
      <c r="CX10">
        <v>14.6</v>
      </c>
      <c r="CY10">
        <v>14.4</v>
      </c>
      <c r="CZ10">
        <v>14.3</v>
      </c>
      <c r="DA10">
        <v>14.1</v>
      </c>
      <c r="DB10">
        <v>13.9</v>
      </c>
      <c r="DC10">
        <v>13.6</v>
      </c>
      <c r="DD10">
        <v>13.4</v>
      </c>
      <c r="DE10">
        <v>13.2</v>
      </c>
      <c r="DF10">
        <v>12.9</v>
      </c>
      <c r="DG10">
        <v>12.5</v>
      </c>
      <c r="DH10">
        <v>12.2</v>
      </c>
      <c r="DI10">
        <v>11.8</v>
      </c>
      <c r="DJ10">
        <v>11.3</v>
      </c>
      <c r="DK10">
        <v>10.5</v>
      </c>
      <c r="DL10">
        <v>10</v>
      </c>
      <c r="DM10">
        <v>9.67</v>
      </c>
      <c r="DN10">
        <v>9.77</v>
      </c>
      <c r="DO10">
        <v>9.41</v>
      </c>
      <c r="DP10">
        <v>8.7799999999999994</v>
      </c>
      <c r="DQ10">
        <v>8.1</v>
      </c>
      <c r="DR10">
        <v>7.49</v>
      </c>
      <c r="DS10">
        <v>6.88</v>
      </c>
      <c r="DT10">
        <v>6.43</v>
      </c>
      <c r="DU10">
        <v>6.03</v>
      </c>
      <c r="DV10">
        <v>5.69</v>
      </c>
      <c r="DW10">
        <v>5.31</v>
      </c>
      <c r="DX10">
        <v>5.04</v>
      </c>
      <c r="DY10">
        <v>4.87</v>
      </c>
      <c r="DZ10">
        <v>4.47</v>
      </c>
      <c r="EA10">
        <v>4.28</v>
      </c>
      <c r="EB10">
        <v>3.87</v>
      </c>
      <c r="EC10">
        <v>3.56</v>
      </c>
      <c r="ED10">
        <v>3.26</v>
      </c>
      <c r="EE10">
        <v>3</v>
      </c>
      <c r="EF10">
        <v>2.83</v>
      </c>
      <c r="EG10">
        <v>2.5499999999999998</v>
      </c>
      <c r="EH10">
        <v>2.3199999999999998</v>
      </c>
      <c r="EI10">
        <v>2.15</v>
      </c>
      <c r="EJ10">
        <v>1.92</v>
      </c>
      <c r="EK10">
        <v>1.74</v>
      </c>
      <c r="EL10">
        <v>1.58</v>
      </c>
      <c r="EM10">
        <v>1.42</v>
      </c>
      <c r="EN10">
        <v>1.28</v>
      </c>
      <c r="EO10">
        <v>1.1399999999999999</v>
      </c>
      <c r="EP10">
        <v>0.98</v>
      </c>
      <c r="EQ10">
        <v>0.9</v>
      </c>
      <c r="ER10">
        <v>0.8</v>
      </c>
      <c r="ES10">
        <v>0.71</v>
      </c>
      <c r="ET10">
        <v>0.6</v>
      </c>
      <c r="EU10">
        <v>0.55000000000000004</v>
      </c>
      <c r="EV10">
        <v>0.47</v>
      </c>
      <c r="EW10">
        <v>0.43</v>
      </c>
      <c r="EX10">
        <v>0.36</v>
      </c>
      <c r="EY10">
        <v>0.3</v>
      </c>
      <c r="EZ10">
        <v>0.26</v>
      </c>
      <c r="FA10">
        <v>0.21</v>
      </c>
      <c r="FB10">
        <v>0.19</v>
      </c>
      <c r="FC10">
        <v>0.16</v>
      </c>
      <c r="FD10">
        <v>0.14000000000000001</v>
      </c>
      <c r="FE10">
        <v>0.12</v>
      </c>
      <c r="FF10">
        <v>0.1</v>
      </c>
      <c r="FG10">
        <v>0.08</v>
      </c>
      <c r="FH10">
        <v>0.06</v>
      </c>
      <c r="FI10">
        <v>0.06</v>
      </c>
      <c r="FJ10">
        <v>0.04</v>
      </c>
      <c r="FK10">
        <v>0.04</v>
      </c>
      <c r="FL10">
        <v>0.03</v>
      </c>
      <c r="FM10">
        <v>0.03</v>
      </c>
      <c r="FN10">
        <v>0.02</v>
      </c>
      <c r="FO10">
        <v>0.02</v>
      </c>
      <c r="FP10">
        <v>0.02</v>
      </c>
      <c r="FQ10">
        <v>0.02</v>
      </c>
      <c r="FR10">
        <v>0.03</v>
      </c>
      <c r="FS10">
        <v>0.03</v>
      </c>
      <c r="FT10">
        <v>0.04</v>
      </c>
      <c r="FU10">
        <v>0.04</v>
      </c>
      <c r="FV10">
        <v>0.05</v>
      </c>
      <c r="FW10">
        <v>0.06</v>
      </c>
      <c r="FX10">
        <v>7.0000000000000007E-2</v>
      </c>
      <c r="FY10">
        <v>0.08</v>
      </c>
      <c r="FZ10">
        <v>0.1</v>
      </c>
    </row>
    <row r="11" spans="1:182">
      <c r="A11">
        <v>176</v>
      </c>
      <c r="B11">
        <v>0</v>
      </c>
      <c r="C11">
        <v>0</v>
      </c>
      <c r="D11">
        <v>0</v>
      </c>
      <c r="E11">
        <v>0</v>
      </c>
      <c r="F11">
        <v>0</v>
      </c>
      <c r="G11">
        <v>0</v>
      </c>
      <c r="H11">
        <v>0</v>
      </c>
      <c r="I11">
        <v>0</v>
      </c>
      <c r="J11">
        <v>0.02</v>
      </c>
      <c r="K11">
        <v>0.03</v>
      </c>
      <c r="L11">
        <v>0.06</v>
      </c>
      <c r="M11">
        <v>0.08</v>
      </c>
      <c r="N11">
        <v>0.1</v>
      </c>
      <c r="O11">
        <v>0.12</v>
      </c>
      <c r="P11">
        <v>0.16</v>
      </c>
      <c r="Q11">
        <v>0.2</v>
      </c>
      <c r="R11">
        <v>0.23</v>
      </c>
      <c r="S11">
        <v>0.28999999999999998</v>
      </c>
      <c r="T11">
        <v>0.36</v>
      </c>
      <c r="U11">
        <v>0.42</v>
      </c>
      <c r="V11">
        <v>0.48</v>
      </c>
      <c r="W11">
        <v>0.55000000000000004</v>
      </c>
      <c r="X11">
        <v>0.64</v>
      </c>
      <c r="Y11">
        <v>0.76</v>
      </c>
      <c r="Z11">
        <v>0.86</v>
      </c>
      <c r="AA11">
        <v>0.97</v>
      </c>
      <c r="AB11">
        <v>1.1100000000000001</v>
      </c>
      <c r="AC11">
        <v>1.28</v>
      </c>
      <c r="AD11">
        <v>1.42</v>
      </c>
      <c r="AE11">
        <v>1.59</v>
      </c>
      <c r="AF11">
        <v>1.8</v>
      </c>
      <c r="AG11">
        <v>1.97</v>
      </c>
      <c r="AH11">
        <v>2.16</v>
      </c>
      <c r="AI11">
        <v>2.33</v>
      </c>
      <c r="AJ11">
        <v>2.66</v>
      </c>
      <c r="AK11">
        <v>2.84</v>
      </c>
      <c r="AL11">
        <v>3.08</v>
      </c>
      <c r="AM11">
        <v>3.29</v>
      </c>
      <c r="AN11">
        <v>3.62</v>
      </c>
      <c r="AO11">
        <v>3.99</v>
      </c>
      <c r="AP11">
        <v>4.3099999999999996</v>
      </c>
      <c r="AQ11">
        <v>4.4800000000000004</v>
      </c>
      <c r="AR11">
        <v>4.75</v>
      </c>
      <c r="AS11">
        <v>5.07</v>
      </c>
      <c r="AT11">
        <v>5.33</v>
      </c>
      <c r="AU11">
        <v>5.63</v>
      </c>
      <c r="AV11">
        <v>5.95</v>
      </c>
      <c r="AW11">
        <v>6.42</v>
      </c>
      <c r="AX11">
        <v>6.86</v>
      </c>
      <c r="AY11">
        <v>7.4</v>
      </c>
      <c r="AZ11">
        <v>7.98</v>
      </c>
      <c r="BA11">
        <v>8.42</v>
      </c>
      <c r="BB11">
        <v>8.99</v>
      </c>
      <c r="BC11">
        <v>9.5500000000000007</v>
      </c>
      <c r="BD11">
        <v>9.2899999999999991</v>
      </c>
      <c r="BE11">
        <v>9.5299999999999994</v>
      </c>
      <c r="BF11">
        <v>10</v>
      </c>
      <c r="BG11">
        <v>10.4</v>
      </c>
      <c r="BH11">
        <v>11</v>
      </c>
      <c r="BI11">
        <v>11.4</v>
      </c>
      <c r="BJ11">
        <v>11.7</v>
      </c>
      <c r="BK11">
        <v>12</v>
      </c>
      <c r="BL11">
        <v>12.3</v>
      </c>
      <c r="BM11">
        <v>12.6</v>
      </c>
      <c r="BN11">
        <v>12.8</v>
      </c>
      <c r="BO11">
        <v>13</v>
      </c>
      <c r="BP11">
        <v>13.2</v>
      </c>
      <c r="BQ11">
        <v>13.4</v>
      </c>
      <c r="BR11">
        <v>13.6</v>
      </c>
      <c r="BS11">
        <v>13.7</v>
      </c>
      <c r="BT11">
        <v>13.9</v>
      </c>
      <c r="BU11">
        <v>14</v>
      </c>
      <c r="BV11">
        <v>14.1</v>
      </c>
      <c r="BW11">
        <v>14.3</v>
      </c>
      <c r="BX11">
        <v>14.4</v>
      </c>
      <c r="BY11">
        <v>14.5</v>
      </c>
      <c r="BZ11">
        <v>14.6</v>
      </c>
      <c r="CA11">
        <v>14.7</v>
      </c>
      <c r="CB11">
        <v>14.8</v>
      </c>
      <c r="CC11">
        <v>14.9</v>
      </c>
      <c r="CD11">
        <v>15</v>
      </c>
      <c r="CE11">
        <v>15</v>
      </c>
      <c r="CF11">
        <v>15.1</v>
      </c>
      <c r="CG11">
        <v>15.2</v>
      </c>
      <c r="CH11">
        <v>15.2</v>
      </c>
      <c r="CI11">
        <v>15.3</v>
      </c>
      <c r="CJ11">
        <v>15.3</v>
      </c>
      <c r="CK11">
        <v>15.3</v>
      </c>
      <c r="CL11">
        <v>15.3</v>
      </c>
      <c r="CM11">
        <v>15.3</v>
      </c>
      <c r="CN11">
        <v>15.3</v>
      </c>
      <c r="CO11">
        <v>15.3</v>
      </c>
      <c r="CP11">
        <v>15.3</v>
      </c>
      <c r="CQ11">
        <v>15.2</v>
      </c>
      <c r="CR11">
        <v>15.2</v>
      </c>
      <c r="CS11">
        <v>15.1</v>
      </c>
      <c r="CT11">
        <v>15</v>
      </c>
      <c r="CU11">
        <v>14.9</v>
      </c>
      <c r="CV11">
        <v>14.8</v>
      </c>
      <c r="CW11">
        <v>14.7</v>
      </c>
      <c r="CX11">
        <v>14.6</v>
      </c>
      <c r="CY11">
        <v>14.4</v>
      </c>
      <c r="CZ11">
        <v>14.2</v>
      </c>
      <c r="DA11">
        <v>14.1</v>
      </c>
      <c r="DB11">
        <v>13.9</v>
      </c>
      <c r="DC11">
        <v>13.6</v>
      </c>
      <c r="DD11">
        <v>13.4</v>
      </c>
      <c r="DE11">
        <v>13.1</v>
      </c>
      <c r="DF11">
        <v>12.8</v>
      </c>
      <c r="DG11">
        <v>12.5</v>
      </c>
      <c r="DH11">
        <v>12.1</v>
      </c>
      <c r="DI11">
        <v>11.7</v>
      </c>
      <c r="DJ11">
        <v>11.2</v>
      </c>
      <c r="DK11">
        <v>10.5</v>
      </c>
      <c r="DL11">
        <v>9.99</v>
      </c>
      <c r="DM11">
        <v>9.83</v>
      </c>
      <c r="DN11">
        <v>9.68</v>
      </c>
      <c r="DO11">
        <v>9.33</v>
      </c>
      <c r="DP11">
        <v>8.58</v>
      </c>
      <c r="DQ11">
        <v>7.96</v>
      </c>
      <c r="DR11">
        <v>7.32</v>
      </c>
      <c r="DS11">
        <v>6.76</v>
      </c>
      <c r="DT11">
        <v>6.39</v>
      </c>
      <c r="DU11">
        <v>6.01</v>
      </c>
      <c r="DV11">
        <v>5.61</v>
      </c>
      <c r="DW11">
        <v>5.28</v>
      </c>
      <c r="DX11">
        <v>4.99</v>
      </c>
      <c r="DY11">
        <v>4.84</v>
      </c>
      <c r="DZ11">
        <v>4.5</v>
      </c>
      <c r="EA11">
        <v>4.1900000000000004</v>
      </c>
      <c r="EB11">
        <v>3.82</v>
      </c>
      <c r="EC11">
        <v>3.51</v>
      </c>
      <c r="ED11">
        <v>3.26</v>
      </c>
      <c r="EE11">
        <v>2.95</v>
      </c>
      <c r="EF11">
        <v>2.8</v>
      </c>
      <c r="EG11">
        <v>2.52</v>
      </c>
      <c r="EH11">
        <v>2.25</v>
      </c>
      <c r="EI11">
        <v>2.1</v>
      </c>
      <c r="EJ11">
        <v>1.89</v>
      </c>
      <c r="EK11">
        <v>1.74</v>
      </c>
      <c r="EL11">
        <v>1.5</v>
      </c>
      <c r="EM11">
        <v>1.38</v>
      </c>
      <c r="EN11">
        <v>1.25</v>
      </c>
      <c r="EO11">
        <v>1.1000000000000001</v>
      </c>
      <c r="EP11">
        <v>0.98</v>
      </c>
      <c r="EQ11">
        <v>0.9</v>
      </c>
      <c r="ER11">
        <v>0.74</v>
      </c>
      <c r="ES11">
        <v>0.68</v>
      </c>
      <c r="ET11">
        <v>0.57999999999999996</v>
      </c>
      <c r="EU11">
        <v>0.53</v>
      </c>
      <c r="EV11">
        <v>0.45</v>
      </c>
      <c r="EW11">
        <v>0.39</v>
      </c>
      <c r="EX11">
        <v>0.33</v>
      </c>
      <c r="EY11">
        <v>0.3</v>
      </c>
      <c r="EZ11">
        <v>0.25</v>
      </c>
      <c r="FA11">
        <v>0.21</v>
      </c>
      <c r="FB11">
        <v>0.18</v>
      </c>
      <c r="FC11">
        <v>0.16</v>
      </c>
      <c r="FD11">
        <v>0.13</v>
      </c>
      <c r="FE11">
        <v>0.11</v>
      </c>
      <c r="FF11">
        <v>0.09</v>
      </c>
      <c r="FG11">
        <v>0.08</v>
      </c>
      <c r="FH11">
        <v>7.0000000000000007E-2</v>
      </c>
      <c r="FI11">
        <v>0.05</v>
      </c>
      <c r="FJ11">
        <v>0.04</v>
      </c>
      <c r="FK11">
        <v>0.04</v>
      </c>
      <c r="FL11">
        <v>0.03</v>
      </c>
      <c r="FM11">
        <v>0.02</v>
      </c>
      <c r="FN11">
        <v>0.02</v>
      </c>
      <c r="FO11">
        <v>0.02</v>
      </c>
      <c r="FP11">
        <v>0.02</v>
      </c>
      <c r="FQ11">
        <v>0.02</v>
      </c>
      <c r="FR11">
        <v>0.02</v>
      </c>
      <c r="FS11">
        <v>0.03</v>
      </c>
      <c r="FT11">
        <v>0.03</v>
      </c>
      <c r="FU11">
        <v>0.04</v>
      </c>
      <c r="FV11">
        <v>0.04</v>
      </c>
      <c r="FW11">
        <v>0.06</v>
      </c>
      <c r="FX11">
        <v>7.0000000000000007E-2</v>
      </c>
      <c r="FY11">
        <v>0.08</v>
      </c>
      <c r="FZ11">
        <v>0.1</v>
      </c>
    </row>
    <row r="12" spans="1:182">
      <c r="A12">
        <v>175</v>
      </c>
      <c r="B12">
        <v>0</v>
      </c>
      <c r="C12">
        <v>0</v>
      </c>
      <c r="D12">
        <v>0</v>
      </c>
      <c r="E12">
        <v>0</v>
      </c>
      <c r="F12">
        <v>0</v>
      </c>
      <c r="G12">
        <v>0</v>
      </c>
      <c r="H12">
        <v>0</v>
      </c>
      <c r="I12">
        <v>0</v>
      </c>
      <c r="J12">
        <v>0.02</v>
      </c>
      <c r="K12">
        <v>0.04</v>
      </c>
      <c r="L12">
        <v>0.06</v>
      </c>
      <c r="M12">
        <v>0.08</v>
      </c>
      <c r="N12">
        <v>0.1</v>
      </c>
      <c r="O12">
        <v>0.13</v>
      </c>
      <c r="P12">
        <v>0.16</v>
      </c>
      <c r="Q12">
        <v>0.2</v>
      </c>
      <c r="R12">
        <v>0.25</v>
      </c>
      <c r="S12">
        <v>0.28999999999999998</v>
      </c>
      <c r="T12">
        <v>0.34</v>
      </c>
      <c r="U12">
        <v>0.4</v>
      </c>
      <c r="V12">
        <v>0.49</v>
      </c>
      <c r="W12">
        <v>0.56999999999999995</v>
      </c>
      <c r="X12">
        <v>0.66</v>
      </c>
      <c r="Y12">
        <v>0.76</v>
      </c>
      <c r="Z12">
        <v>0.87</v>
      </c>
      <c r="AA12">
        <v>1.01</v>
      </c>
      <c r="AB12">
        <v>1.1299999999999999</v>
      </c>
      <c r="AC12">
        <v>1.26</v>
      </c>
      <c r="AD12">
        <v>1.42</v>
      </c>
      <c r="AE12">
        <v>1.63</v>
      </c>
      <c r="AF12">
        <v>1.79</v>
      </c>
      <c r="AG12">
        <v>2</v>
      </c>
      <c r="AH12">
        <v>2.21</v>
      </c>
      <c r="AI12">
        <v>2.35</v>
      </c>
      <c r="AJ12">
        <v>2.61</v>
      </c>
      <c r="AK12">
        <v>2.87</v>
      </c>
      <c r="AL12">
        <v>3.08</v>
      </c>
      <c r="AM12">
        <v>3.32</v>
      </c>
      <c r="AN12">
        <v>3.66</v>
      </c>
      <c r="AO12">
        <v>4.05</v>
      </c>
      <c r="AP12">
        <v>4.3099999999999996</v>
      </c>
      <c r="AQ12">
        <v>4.53</v>
      </c>
      <c r="AR12">
        <v>4.74</v>
      </c>
      <c r="AS12">
        <v>5.09</v>
      </c>
      <c r="AT12">
        <v>5.36</v>
      </c>
      <c r="AU12">
        <v>5.63</v>
      </c>
      <c r="AV12">
        <v>6.03</v>
      </c>
      <c r="AW12">
        <v>6.48</v>
      </c>
      <c r="AX12">
        <v>6.92</v>
      </c>
      <c r="AY12">
        <v>7.58</v>
      </c>
      <c r="AZ12">
        <v>8.02</v>
      </c>
      <c r="BA12">
        <v>8.4600000000000009</v>
      </c>
      <c r="BB12">
        <v>9.08</v>
      </c>
      <c r="BC12">
        <v>9.43</v>
      </c>
      <c r="BD12">
        <v>9.35</v>
      </c>
      <c r="BE12">
        <v>9.6300000000000008</v>
      </c>
      <c r="BF12">
        <v>10</v>
      </c>
      <c r="BG12">
        <v>10.4</v>
      </c>
      <c r="BH12">
        <v>11</v>
      </c>
      <c r="BI12">
        <v>11.5</v>
      </c>
      <c r="BJ12">
        <v>11.8</v>
      </c>
      <c r="BK12">
        <v>12.1</v>
      </c>
      <c r="BL12">
        <v>12.4</v>
      </c>
      <c r="BM12">
        <v>12.6</v>
      </c>
      <c r="BN12">
        <v>12.9</v>
      </c>
      <c r="BO12">
        <v>13.1</v>
      </c>
      <c r="BP12">
        <v>13.3</v>
      </c>
      <c r="BQ12">
        <v>13.4</v>
      </c>
      <c r="BR12">
        <v>13.6</v>
      </c>
      <c r="BS12">
        <v>13.8</v>
      </c>
      <c r="BT12">
        <v>13.9</v>
      </c>
      <c r="BU12">
        <v>14</v>
      </c>
      <c r="BV12">
        <v>14.2</v>
      </c>
      <c r="BW12">
        <v>14.3</v>
      </c>
      <c r="BX12">
        <v>14.4</v>
      </c>
      <c r="BY12">
        <v>14.5</v>
      </c>
      <c r="BZ12">
        <v>14.6</v>
      </c>
      <c r="CA12">
        <v>14.7</v>
      </c>
      <c r="CB12">
        <v>14.8</v>
      </c>
      <c r="CC12">
        <v>14.9</v>
      </c>
      <c r="CD12">
        <v>15</v>
      </c>
      <c r="CE12">
        <v>15.1</v>
      </c>
      <c r="CF12">
        <v>15.1</v>
      </c>
      <c r="CG12">
        <v>15.2</v>
      </c>
      <c r="CH12">
        <v>15.2</v>
      </c>
      <c r="CI12">
        <v>15.3</v>
      </c>
      <c r="CJ12">
        <v>15.3</v>
      </c>
      <c r="CK12">
        <v>15.3</v>
      </c>
      <c r="CL12">
        <v>15.3</v>
      </c>
      <c r="CM12">
        <v>15.3</v>
      </c>
      <c r="CN12">
        <v>15.3</v>
      </c>
      <c r="CO12">
        <v>15.3</v>
      </c>
      <c r="CP12">
        <v>15.3</v>
      </c>
      <c r="CQ12">
        <v>15.2</v>
      </c>
      <c r="CR12">
        <v>15.2</v>
      </c>
      <c r="CS12">
        <v>15.1</v>
      </c>
      <c r="CT12">
        <v>15</v>
      </c>
      <c r="CU12">
        <v>14.9</v>
      </c>
      <c r="CV12">
        <v>14.8</v>
      </c>
      <c r="CW12">
        <v>14.7</v>
      </c>
      <c r="CX12">
        <v>14.6</v>
      </c>
      <c r="CY12">
        <v>14.4</v>
      </c>
      <c r="CZ12">
        <v>14.2</v>
      </c>
      <c r="DA12">
        <v>14.1</v>
      </c>
      <c r="DB12">
        <v>13.8</v>
      </c>
      <c r="DC12">
        <v>13.6</v>
      </c>
      <c r="DD12">
        <v>13.4</v>
      </c>
      <c r="DE12">
        <v>13.1</v>
      </c>
      <c r="DF12">
        <v>12.8</v>
      </c>
      <c r="DG12">
        <v>12.5</v>
      </c>
      <c r="DH12">
        <v>12.1</v>
      </c>
      <c r="DI12">
        <v>11.7</v>
      </c>
      <c r="DJ12">
        <v>11.2</v>
      </c>
      <c r="DK12">
        <v>10.4</v>
      </c>
      <c r="DL12">
        <v>9.92</v>
      </c>
      <c r="DM12">
        <v>10.1</v>
      </c>
      <c r="DN12">
        <v>9.58</v>
      </c>
      <c r="DO12">
        <v>9.25</v>
      </c>
      <c r="DP12">
        <v>8.6</v>
      </c>
      <c r="DQ12">
        <v>7.84</v>
      </c>
      <c r="DR12">
        <v>7.25</v>
      </c>
      <c r="DS12">
        <v>6.73</v>
      </c>
      <c r="DT12">
        <v>6.29</v>
      </c>
      <c r="DU12">
        <v>5.94</v>
      </c>
      <c r="DV12">
        <v>5.59</v>
      </c>
      <c r="DW12">
        <v>5.26</v>
      </c>
      <c r="DX12">
        <v>4.93</v>
      </c>
      <c r="DY12">
        <v>4.7699999999999996</v>
      </c>
      <c r="DZ12">
        <v>4.4800000000000004</v>
      </c>
      <c r="EA12">
        <v>4.0999999999999996</v>
      </c>
      <c r="EB12">
        <v>3.75</v>
      </c>
      <c r="EC12">
        <v>3.4</v>
      </c>
      <c r="ED12">
        <v>3.18</v>
      </c>
      <c r="EE12">
        <v>3</v>
      </c>
      <c r="EF12">
        <v>2.72</v>
      </c>
      <c r="EG12">
        <v>2.44</v>
      </c>
      <c r="EH12">
        <v>2.25</v>
      </c>
      <c r="EI12">
        <v>2.09</v>
      </c>
      <c r="EJ12">
        <v>1.86</v>
      </c>
      <c r="EK12">
        <v>1.65</v>
      </c>
      <c r="EL12">
        <v>1.5</v>
      </c>
      <c r="EM12">
        <v>1.32</v>
      </c>
      <c r="EN12">
        <v>1.21</v>
      </c>
      <c r="EO12">
        <v>1.1000000000000001</v>
      </c>
      <c r="EP12">
        <v>0.97</v>
      </c>
      <c r="EQ12">
        <v>0.84</v>
      </c>
      <c r="ER12">
        <v>0.75</v>
      </c>
      <c r="ES12">
        <v>0.65</v>
      </c>
      <c r="ET12">
        <v>0.56999999999999995</v>
      </c>
      <c r="EU12">
        <v>0.51</v>
      </c>
      <c r="EV12">
        <v>0.46</v>
      </c>
      <c r="EW12">
        <v>0.38</v>
      </c>
      <c r="EX12">
        <v>0.33</v>
      </c>
      <c r="EY12">
        <v>0.28000000000000003</v>
      </c>
      <c r="EZ12">
        <v>0.25</v>
      </c>
      <c r="FA12">
        <v>0.2</v>
      </c>
      <c r="FB12">
        <v>0.18</v>
      </c>
      <c r="FC12">
        <v>0.15</v>
      </c>
      <c r="FD12">
        <v>0.12</v>
      </c>
      <c r="FE12">
        <v>0.1</v>
      </c>
      <c r="FF12">
        <v>0.09</v>
      </c>
      <c r="FG12">
        <v>7.0000000000000007E-2</v>
      </c>
      <c r="FH12">
        <v>0.06</v>
      </c>
      <c r="FI12">
        <v>0.04</v>
      </c>
      <c r="FJ12">
        <v>0.03</v>
      </c>
      <c r="FK12">
        <v>0.03</v>
      </c>
      <c r="FL12">
        <v>0.02</v>
      </c>
      <c r="FM12">
        <v>0.02</v>
      </c>
      <c r="FN12">
        <v>0.02</v>
      </c>
      <c r="FO12">
        <v>0</v>
      </c>
      <c r="FP12">
        <v>0</v>
      </c>
      <c r="FQ12">
        <v>0.02</v>
      </c>
      <c r="FR12">
        <v>0.02</v>
      </c>
      <c r="FS12">
        <v>0.03</v>
      </c>
      <c r="FT12">
        <v>0.03</v>
      </c>
      <c r="FU12">
        <v>0.03</v>
      </c>
      <c r="FV12">
        <v>0.04</v>
      </c>
      <c r="FW12">
        <v>0.06</v>
      </c>
      <c r="FX12">
        <v>0.06</v>
      </c>
      <c r="FY12">
        <v>7.0000000000000007E-2</v>
      </c>
      <c r="FZ12">
        <v>0.1</v>
      </c>
    </row>
    <row r="13" spans="1:182">
      <c r="A13">
        <v>174</v>
      </c>
      <c r="B13">
        <v>0</v>
      </c>
      <c r="C13">
        <v>0</v>
      </c>
      <c r="D13">
        <v>0</v>
      </c>
      <c r="E13">
        <v>0</v>
      </c>
      <c r="F13">
        <v>0</v>
      </c>
      <c r="G13">
        <v>0</v>
      </c>
      <c r="H13">
        <v>0</v>
      </c>
      <c r="I13">
        <v>0</v>
      </c>
      <c r="J13">
        <v>0.02</v>
      </c>
      <c r="K13">
        <v>0.04</v>
      </c>
      <c r="L13">
        <v>0.06</v>
      </c>
      <c r="M13">
        <v>0.08</v>
      </c>
      <c r="N13">
        <v>0.11</v>
      </c>
      <c r="O13">
        <v>0.13</v>
      </c>
      <c r="P13">
        <v>0.17</v>
      </c>
      <c r="Q13">
        <v>0.2</v>
      </c>
      <c r="R13">
        <v>0.25</v>
      </c>
      <c r="S13">
        <v>0.3</v>
      </c>
      <c r="T13">
        <v>0.35</v>
      </c>
      <c r="U13">
        <v>0.44</v>
      </c>
      <c r="V13">
        <v>0.51</v>
      </c>
      <c r="W13">
        <v>0.59</v>
      </c>
      <c r="X13">
        <v>0.67</v>
      </c>
      <c r="Y13">
        <v>0.75</v>
      </c>
      <c r="Z13">
        <v>0.9</v>
      </c>
      <c r="AA13">
        <v>0.98</v>
      </c>
      <c r="AB13">
        <v>1.1499999999999999</v>
      </c>
      <c r="AC13">
        <v>1.29</v>
      </c>
      <c r="AD13">
        <v>1.42</v>
      </c>
      <c r="AE13">
        <v>1.64</v>
      </c>
      <c r="AF13">
        <v>1.84</v>
      </c>
      <c r="AG13">
        <v>2</v>
      </c>
      <c r="AH13">
        <v>2.2200000000000002</v>
      </c>
      <c r="AI13">
        <v>2.4300000000000002</v>
      </c>
      <c r="AJ13">
        <v>2.65</v>
      </c>
      <c r="AK13">
        <v>2.92</v>
      </c>
      <c r="AL13">
        <v>3.09</v>
      </c>
      <c r="AM13">
        <v>3.31</v>
      </c>
      <c r="AN13">
        <v>3.65</v>
      </c>
      <c r="AO13">
        <v>4.03</v>
      </c>
      <c r="AP13">
        <v>4.3499999999999996</v>
      </c>
      <c r="AQ13">
        <v>4.53</v>
      </c>
      <c r="AR13">
        <v>4.76</v>
      </c>
      <c r="AS13">
        <v>5.13</v>
      </c>
      <c r="AT13">
        <v>5.37</v>
      </c>
      <c r="AU13">
        <v>5.68</v>
      </c>
      <c r="AV13">
        <v>6.02</v>
      </c>
      <c r="AW13">
        <v>6.49</v>
      </c>
      <c r="AX13">
        <v>7</v>
      </c>
      <c r="AY13">
        <v>7.61</v>
      </c>
      <c r="AZ13">
        <v>8.1</v>
      </c>
      <c r="BA13">
        <v>8.5500000000000007</v>
      </c>
      <c r="BB13">
        <v>9.16</v>
      </c>
      <c r="BC13">
        <v>9.2799999999999994</v>
      </c>
      <c r="BD13">
        <v>9.3699999999999992</v>
      </c>
      <c r="BE13">
        <v>9.7100000000000009</v>
      </c>
      <c r="BF13">
        <v>10.1</v>
      </c>
      <c r="BG13">
        <v>10.5</v>
      </c>
      <c r="BH13">
        <v>11.1</v>
      </c>
      <c r="BI13">
        <v>11.5</v>
      </c>
      <c r="BJ13">
        <v>11.8</v>
      </c>
      <c r="BK13">
        <v>12.2</v>
      </c>
      <c r="BL13">
        <v>12.4</v>
      </c>
      <c r="BM13">
        <v>12.7</v>
      </c>
      <c r="BN13">
        <v>12.9</v>
      </c>
      <c r="BO13">
        <v>13.1</v>
      </c>
      <c r="BP13">
        <v>13.3</v>
      </c>
      <c r="BQ13">
        <v>13.5</v>
      </c>
      <c r="BR13">
        <v>13.6</v>
      </c>
      <c r="BS13">
        <v>13.8</v>
      </c>
      <c r="BT13">
        <v>13.9</v>
      </c>
      <c r="BU13">
        <v>14.1</v>
      </c>
      <c r="BV13">
        <v>14.2</v>
      </c>
      <c r="BW13">
        <v>14.3</v>
      </c>
      <c r="BX13">
        <v>14.5</v>
      </c>
      <c r="BY13">
        <v>14.6</v>
      </c>
      <c r="BZ13">
        <v>14.7</v>
      </c>
      <c r="CA13">
        <v>14.8</v>
      </c>
      <c r="CB13">
        <v>14.9</v>
      </c>
      <c r="CC13">
        <v>15</v>
      </c>
      <c r="CD13">
        <v>15</v>
      </c>
      <c r="CE13">
        <v>15.1</v>
      </c>
      <c r="CF13">
        <v>15.2</v>
      </c>
      <c r="CG13">
        <v>15.2</v>
      </c>
      <c r="CH13">
        <v>15.3</v>
      </c>
      <c r="CI13">
        <v>15.3</v>
      </c>
      <c r="CJ13">
        <v>15.3</v>
      </c>
      <c r="CK13">
        <v>15.4</v>
      </c>
      <c r="CL13">
        <v>15.4</v>
      </c>
      <c r="CM13">
        <v>15.4</v>
      </c>
      <c r="CN13">
        <v>15.3</v>
      </c>
      <c r="CO13">
        <v>15.3</v>
      </c>
      <c r="CP13">
        <v>15.3</v>
      </c>
      <c r="CQ13">
        <v>15.2</v>
      </c>
      <c r="CR13">
        <v>15.2</v>
      </c>
      <c r="CS13">
        <v>15.1</v>
      </c>
      <c r="CT13">
        <v>15</v>
      </c>
      <c r="CU13">
        <v>14.9</v>
      </c>
      <c r="CV13">
        <v>14.8</v>
      </c>
      <c r="CW13">
        <v>14.7</v>
      </c>
      <c r="CX13">
        <v>14.6</v>
      </c>
      <c r="CY13">
        <v>14.4</v>
      </c>
      <c r="CZ13">
        <v>14.2</v>
      </c>
      <c r="DA13">
        <v>14.1</v>
      </c>
      <c r="DB13">
        <v>13.8</v>
      </c>
      <c r="DC13">
        <v>13.6</v>
      </c>
      <c r="DD13">
        <v>13.4</v>
      </c>
      <c r="DE13">
        <v>13.1</v>
      </c>
      <c r="DF13">
        <v>12.8</v>
      </c>
      <c r="DG13">
        <v>12.4</v>
      </c>
      <c r="DH13">
        <v>12.1</v>
      </c>
      <c r="DI13">
        <v>11.6</v>
      </c>
      <c r="DJ13">
        <v>11</v>
      </c>
      <c r="DK13">
        <v>10.4</v>
      </c>
      <c r="DL13">
        <v>9.89</v>
      </c>
      <c r="DM13">
        <v>10.1</v>
      </c>
      <c r="DN13">
        <v>9.48</v>
      </c>
      <c r="DO13">
        <v>9.17</v>
      </c>
      <c r="DP13">
        <v>8.4</v>
      </c>
      <c r="DQ13">
        <v>7.77</v>
      </c>
      <c r="DR13">
        <v>7.15</v>
      </c>
      <c r="DS13">
        <v>6.67</v>
      </c>
      <c r="DT13">
        <v>6.27</v>
      </c>
      <c r="DU13">
        <v>5.88</v>
      </c>
      <c r="DV13">
        <v>5.51</v>
      </c>
      <c r="DW13">
        <v>5.19</v>
      </c>
      <c r="DX13">
        <v>5</v>
      </c>
      <c r="DY13">
        <v>4.6900000000000004</v>
      </c>
      <c r="DZ13">
        <v>4.45</v>
      </c>
      <c r="EA13">
        <v>4.07</v>
      </c>
      <c r="EB13">
        <v>3.66</v>
      </c>
      <c r="EC13">
        <v>3.41</v>
      </c>
      <c r="ED13">
        <v>3.15</v>
      </c>
      <c r="EE13">
        <v>2.95</v>
      </c>
      <c r="EF13">
        <v>2.67</v>
      </c>
      <c r="EG13">
        <v>2.38</v>
      </c>
      <c r="EH13">
        <v>2.2400000000000002</v>
      </c>
      <c r="EI13">
        <v>2</v>
      </c>
      <c r="EJ13">
        <v>1.8</v>
      </c>
      <c r="EK13">
        <v>1.63</v>
      </c>
      <c r="EL13">
        <v>1.45</v>
      </c>
      <c r="EM13">
        <v>1.34</v>
      </c>
      <c r="EN13">
        <v>1.2</v>
      </c>
      <c r="EO13">
        <v>1.05</v>
      </c>
      <c r="EP13">
        <v>0.95</v>
      </c>
      <c r="EQ13">
        <v>0.83</v>
      </c>
      <c r="ER13">
        <v>0.71</v>
      </c>
      <c r="ES13">
        <v>0.64</v>
      </c>
      <c r="ET13">
        <v>0.57999999999999996</v>
      </c>
      <c r="EU13">
        <v>0.48</v>
      </c>
      <c r="EV13">
        <v>0.42</v>
      </c>
      <c r="EW13">
        <v>0.37</v>
      </c>
      <c r="EX13">
        <v>0.31</v>
      </c>
      <c r="EY13">
        <v>0.28000000000000003</v>
      </c>
      <c r="EZ13">
        <v>0.23</v>
      </c>
      <c r="FA13">
        <v>0.19</v>
      </c>
      <c r="FB13">
        <v>0.17</v>
      </c>
      <c r="FC13">
        <v>0.14000000000000001</v>
      </c>
      <c r="FD13">
        <v>0.11</v>
      </c>
      <c r="FE13">
        <v>0.1</v>
      </c>
      <c r="FF13">
        <v>0.08</v>
      </c>
      <c r="FG13">
        <v>7.0000000000000007E-2</v>
      </c>
      <c r="FH13">
        <v>0.06</v>
      </c>
      <c r="FI13">
        <v>0.04</v>
      </c>
      <c r="FJ13">
        <v>0.04</v>
      </c>
      <c r="FK13">
        <v>0.02</v>
      </c>
      <c r="FL13">
        <v>0.02</v>
      </c>
      <c r="FM13">
        <v>0</v>
      </c>
      <c r="FN13">
        <v>0</v>
      </c>
      <c r="FO13">
        <v>0</v>
      </c>
      <c r="FP13">
        <v>0</v>
      </c>
      <c r="FQ13">
        <v>0</v>
      </c>
      <c r="FR13">
        <v>0.02</v>
      </c>
      <c r="FS13">
        <v>0.02</v>
      </c>
      <c r="FT13">
        <v>0.03</v>
      </c>
      <c r="FU13">
        <v>0.03</v>
      </c>
      <c r="FV13">
        <v>0.04</v>
      </c>
      <c r="FW13">
        <v>0.06</v>
      </c>
      <c r="FX13">
        <v>7.0000000000000007E-2</v>
      </c>
      <c r="FY13">
        <v>7.0000000000000007E-2</v>
      </c>
      <c r="FZ13">
        <v>0.1</v>
      </c>
    </row>
    <row r="14" spans="1:182">
      <c r="A14">
        <v>173</v>
      </c>
      <c r="B14">
        <v>0</v>
      </c>
      <c r="C14">
        <v>0</v>
      </c>
      <c r="D14">
        <v>0</v>
      </c>
      <c r="E14">
        <v>0</v>
      </c>
      <c r="F14">
        <v>0</v>
      </c>
      <c r="G14">
        <v>0</v>
      </c>
      <c r="H14">
        <v>0</v>
      </c>
      <c r="I14">
        <v>0</v>
      </c>
      <c r="J14">
        <v>0.03</v>
      </c>
      <c r="K14">
        <v>0.04</v>
      </c>
      <c r="L14">
        <v>0.05</v>
      </c>
      <c r="M14">
        <v>0.08</v>
      </c>
      <c r="N14">
        <v>0.11</v>
      </c>
      <c r="O14">
        <v>0.13</v>
      </c>
      <c r="P14">
        <v>0.17</v>
      </c>
      <c r="Q14">
        <v>0.21</v>
      </c>
      <c r="R14">
        <v>0.25</v>
      </c>
      <c r="S14">
        <v>0.28999999999999998</v>
      </c>
      <c r="T14">
        <v>0.35</v>
      </c>
      <c r="U14">
        <v>0.42</v>
      </c>
      <c r="V14">
        <v>0.49</v>
      </c>
      <c r="W14">
        <v>0.59</v>
      </c>
      <c r="X14">
        <v>0.68</v>
      </c>
      <c r="Y14">
        <v>0.79</v>
      </c>
      <c r="Z14">
        <v>0.88</v>
      </c>
      <c r="AA14">
        <v>1.03</v>
      </c>
      <c r="AB14">
        <v>1.1499999999999999</v>
      </c>
      <c r="AC14">
        <v>1.32</v>
      </c>
      <c r="AD14">
        <v>1.44</v>
      </c>
      <c r="AE14">
        <v>1.62</v>
      </c>
      <c r="AF14">
        <v>1.82</v>
      </c>
      <c r="AG14">
        <v>2.0499999999999998</v>
      </c>
      <c r="AH14">
        <v>2.25</v>
      </c>
      <c r="AI14">
        <v>2.4500000000000002</v>
      </c>
      <c r="AJ14">
        <v>2.7</v>
      </c>
      <c r="AK14">
        <v>2.94</v>
      </c>
      <c r="AL14">
        <v>3.11</v>
      </c>
      <c r="AM14">
        <v>3.38</v>
      </c>
      <c r="AN14">
        <v>3.75</v>
      </c>
      <c r="AO14">
        <v>4.09</v>
      </c>
      <c r="AP14">
        <v>4.42</v>
      </c>
      <c r="AQ14">
        <v>4.5</v>
      </c>
      <c r="AR14">
        <v>4.84</v>
      </c>
      <c r="AS14">
        <v>5.08</v>
      </c>
      <c r="AT14">
        <v>5.39</v>
      </c>
      <c r="AU14">
        <v>5.63</v>
      </c>
      <c r="AV14">
        <v>6.09</v>
      </c>
      <c r="AW14">
        <v>6.58</v>
      </c>
      <c r="AX14">
        <v>7.07</v>
      </c>
      <c r="AY14">
        <v>7.68</v>
      </c>
      <c r="AZ14">
        <v>8.18</v>
      </c>
      <c r="BA14">
        <v>8.64</v>
      </c>
      <c r="BB14">
        <v>9.2200000000000006</v>
      </c>
      <c r="BC14">
        <v>9.3000000000000007</v>
      </c>
      <c r="BD14">
        <v>9.39</v>
      </c>
      <c r="BE14">
        <v>9.76</v>
      </c>
      <c r="BF14">
        <v>10.199999999999999</v>
      </c>
      <c r="BG14">
        <v>10.6</v>
      </c>
      <c r="BH14">
        <v>11.2</v>
      </c>
      <c r="BI14">
        <v>11.6</v>
      </c>
      <c r="BJ14">
        <v>11.9</v>
      </c>
      <c r="BK14">
        <v>12.2</v>
      </c>
      <c r="BL14">
        <v>12.5</v>
      </c>
      <c r="BM14">
        <v>12.7</v>
      </c>
      <c r="BN14">
        <v>13</v>
      </c>
      <c r="BO14">
        <v>13.2</v>
      </c>
      <c r="BP14">
        <v>13.4</v>
      </c>
      <c r="BQ14">
        <v>13.5</v>
      </c>
      <c r="BR14">
        <v>13.7</v>
      </c>
      <c r="BS14">
        <v>13.8</v>
      </c>
      <c r="BT14">
        <v>14</v>
      </c>
      <c r="BU14">
        <v>14.1</v>
      </c>
      <c r="BV14">
        <v>14.3</v>
      </c>
      <c r="BW14">
        <v>14.4</v>
      </c>
      <c r="BX14">
        <v>14.5</v>
      </c>
      <c r="BY14">
        <v>14.6</v>
      </c>
      <c r="BZ14">
        <v>14.7</v>
      </c>
      <c r="CA14">
        <v>14.8</v>
      </c>
      <c r="CB14">
        <v>14.9</v>
      </c>
      <c r="CC14">
        <v>15</v>
      </c>
      <c r="CD14">
        <v>15.1</v>
      </c>
      <c r="CE14">
        <v>15.1</v>
      </c>
      <c r="CF14">
        <v>15.2</v>
      </c>
      <c r="CG14">
        <v>15.3</v>
      </c>
      <c r="CH14">
        <v>15.3</v>
      </c>
      <c r="CI14">
        <v>15.3</v>
      </c>
      <c r="CJ14">
        <v>15.4</v>
      </c>
      <c r="CK14">
        <v>15.4</v>
      </c>
      <c r="CL14">
        <v>15.4</v>
      </c>
      <c r="CM14">
        <v>15.4</v>
      </c>
      <c r="CN14">
        <v>15.4</v>
      </c>
      <c r="CO14">
        <v>15.3</v>
      </c>
      <c r="CP14">
        <v>15.3</v>
      </c>
      <c r="CQ14">
        <v>15.3</v>
      </c>
      <c r="CR14">
        <v>15.2</v>
      </c>
      <c r="CS14">
        <v>15.1</v>
      </c>
      <c r="CT14">
        <v>15</v>
      </c>
      <c r="CU14">
        <v>14.9</v>
      </c>
      <c r="CV14">
        <v>14.8</v>
      </c>
      <c r="CW14">
        <v>14.7</v>
      </c>
      <c r="CX14">
        <v>14.6</v>
      </c>
      <c r="CY14">
        <v>14.4</v>
      </c>
      <c r="CZ14">
        <v>14.2</v>
      </c>
      <c r="DA14">
        <v>14</v>
      </c>
      <c r="DB14">
        <v>13.8</v>
      </c>
      <c r="DC14">
        <v>13.6</v>
      </c>
      <c r="DD14">
        <v>13.4</v>
      </c>
      <c r="DE14">
        <v>13.1</v>
      </c>
      <c r="DF14">
        <v>12.8</v>
      </c>
      <c r="DG14">
        <v>12.4</v>
      </c>
      <c r="DH14">
        <v>12</v>
      </c>
      <c r="DI14">
        <v>11.6</v>
      </c>
      <c r="DJ14">
        <v>10.9</v>
      </c>
      <c r="DK14">
        <v>10.3</v>
      </c>
      <c r="DL14">
        <v>9.86</v>
      </c>
      <c r="DM14">
        <v>9.9</v>
      </c>
      <c r="DN14">
        <v>9.39</v>
      </c>
      <c r="DO14">
        <v>9.08</v>
      </c>
      <c r="DP14">
        <v>8.4</v>
      </c>
      <c r="DQ14">
        <v>7.69</v>
      </c>
      <c r="DR14">
        <v>7.11</v>
      </c>
      <c r="DS14">
        <v>6.6</v>
      </c>
      <c r="DT14">
        <v>6.2</v>
      </c>
      <c r="DU14">
        <v>5.83</v>
      </c>
      <c r="DV14">
        <v>5.47</v>
      </c>
      <c r="DW14">
        <v>5.13</v>
      </c>
      <c r="DX14">
        <v>4.97</v>
      </c>
      <c r="DY14">
        <v>4.6399999999999997</v>
      </c>
      <c r="DZ14">
        <v>4.38</v>
      </c>
      <c r="EA14">
        <v>3.97</v>
      </c>
      <c r="EB14">
        <v>3.61</v>
      </c>
      <c r="EC14">
        <v>3.37</v>
      </c>
      <c r="ED14">
        <v>3.1</v>
      </c>
      <c r="EE14">
        <v>2.87</v>
      </c>
      <c r="EF14">
        <v>2.62</v>
      </c>
      <c r="EG14">
        <v>2.36</v>
      </c>
      <c r="EH14">
        <v>2.1800000000000002</v>
      </c>
      <c r="EI14">
        <v>1.96</v>
      </c>
      <c r="EJ14">
        <v>1.79</v>
      </c>
      <c r="EK14">
        <v>1.61</v>
      </c>
      <c r="EL14">
        <v>1.45</v>
      </c>
      <c r="EM14">
        <v>1.28</v>
      </c>
      <c r="EN14">
        <v>1.17</v>
      </c>
      <c r="EO14">
        <v>1.02</v>
      </c>
      <c r="EP14">
        <v>0.92</v>
      </c>
      <c r="EQ14">
        <v>0.83</v>
      </c>
      <c r="ER14">
        <v>0.72</v>
      </c>
      <c r="ES14">
        <v>0.63</v>
      </c>
      <c r="ET14">
        <v>0.54</v>
      </c>
      <c r="EU14">
        <v>0.48</v>
      </c>
      <c r="EV14">
        <v>0.43</v>
      </c>
      <c r="EW14">
        <v>0.36</v>
      </c>
      <c r="EX14">
        <v>0.31</v>
      </c>
      <c r="EY14">
        <v>0.24</v>
      </c>
      <c r="EZ14">
        <v>0.22</v>
      </c>
      <c r="FA14">
        <v>0.19</v>
      </c>
      <c r="FB14">
        <v>0.16</v>
      </c>
      <c r="FC14">
        <v>0.13</v>
      </c>
      <c r="FD14">
        <v>0.11</v>
      </c>
      <c r="FE14">
        <v>0.09</v>
      </c>
      <c r="FF14">
        <v>0.08</v>
      </c>
      <c r="FG14">
        <v>0.05</v>
      </c>
      <c r="FH14">
        <v>0.05</v>
      </c>
      <c r="FI14">
        <v>0.03</v>
      </c>
      <c r="FJ14">
        <v>0.03</v>
      </c>
      <c r="FK14">
        <v>0.02</v>
      </c>
      <c r="FL14">
        <v>0</v>
      </c>
      <c r="FM14">
        <v>0</v>
      </c>
      <c r="FN14">
        <v>0</v>
      </c>
      <c r="FO14">
        <v>0</v>
      </c>
      <c r="FP14">
        <v>0</v>
      </c>
      <c r="FQ14">
        <v>0</v>
      </c>
      <c r="FR14">
        <v>0.02</v>
      </c>
      <c r="FS14">
        <v>0.02</v>
      </c>
      <c r="FT14">
        <v>0.03</v>
      </c>
      <c r="FU14">
        <v>0.04</v>
      </c>
      <c r="FV14">
        <v>0.04</v>
      </c>
      <c r="FW14">
        <v>0.05</v>
      </c>
      <c r="FX14">
        <v>7.0000000000000007E-2</v>
      </c>
      <c r="FY14">
        <v>0.08</v>
      </c>
      <c r="FZ14">
        <v>0.1</v>
      </c>
    </row>
    <row r="15" spans="1:182">
      <c r="A15">
        <v>172</v>
      </c>
      <c r="B15">
        <v>0</v>
      </c>
      <c r="C15">
        <v>0</v>
      </c>
      <c r="D15">
        <v>0</v>
      </c>
      <c r="E15">
        <v>0</v>
      </c>
      <c r="F15">
        <v>0</v>
      </c>
      <c r="G15">
        <v>0</v>
      </c>
      <c r="H15">
        <v>0</v>
      </c>
      <c r="I15">
        <v>0</v>
      </c>
      <c r="J15">
        <v>0.03</v>
      </c>
      <c r="K15">
        <v>0.04</v>
      </c>
      <c r="L15">
        <v>0.05</v>
      </c>
      <c r="M15">
        <v>0.09</v>
      </c>
      <c r="N15">
        <v>0.11</v>
      </c>
      <c r="O15">
        <v>0.14000000000000001</v>
      </c>
      <c r="P15">
        <v>0.17</v>
      </c>
      <c r="Q15">
        <v>0.2</v>
      </c>
      <c r="R15">
        <v>0.25</v>
      </c>
      <c r="S15">
        <v>0.31</v>
      </c>
      <c r="T15">
        <v>0.35</v>
      </c>
      <c r="U15">
        <v>0.44</v>
      </c>
      <c r="V15">
        <v>0.51</v>
      </c>
      <c r="W15">
        <v>0.56999999999999995</v>
      </c>
      <c r="X15">
        <v>0.67</v>
      </c>
      <c r="Y15">
        <v>0.8</v>
      </c>
      <c r="Z15">
        <v>0.89</v>
      </c>
      <c r="AA15">
        <v>1.04</v>
      </c>
      <c r="AB15">
        <v>1.17</v>
      </c>
      <c r="AC15">
        <v>1.3</v>
      </c>
      <c r="AD15">
        <v>1.45</v>
      </c>
      <c r="AE15">
        <v>1.66</v>
      </c>
      <c r="AF15">
        <v>1.82</v>
      </c>
      <c r="AG15">
        <v>2.0099999999999998</v>
      </c>
      <c r="AH15">
        <v>2.2200000000000002</v>
      </c>
      <c r="AI15">
        <v>2.4300000000000002</v>
      </c>
      <c r="AJ15">
        <v>2.7</v>
      </c>
      <c r="AK15">
        <v>2.98</v>
      </c>
      <c r="AL15">
        <v>3.1</v>
      </c>
      <c r="AM15">
        <v>3.46</v>
      </c>
      <c r="AN15">
        <v>3.77</v>
      </c>
      <c r="AO15">
        <v>4.0599999999999996</v>
      </c>
      <c r="AP15">
        <v>4.45</v>
      </c>
      <c r="AQ15">
        <v>4.58</v>
      </c>
      <c r="AR15">
        <v>4.8899999999999997</v>
      </c>
      <c r="AS15">
        <v>5.12</v>
      </c>
      <c r="AT15">
        <v>5.45</v>
      </c>
      <c r="AU15">
        <v>5.75</v>
      </c>
      <c r="AV15">
        <v>6.17</v>
      </c>
      <c r="AW15">
        <v>6.61</v>
      </c>
      <c r="AX15">
        <v>7.19</v>
      </c>
      <c r="AY15">
        <v>7.75</v>
      </c>
      <c r="AZ15">
        <v>8.25</v>
      </c>
      <c r="BA15">
        <v>8.7100000000000009</v>
      </c>
      <c r="BB15">
        <v>9.32</v>
      </c>
      <c r="BC15">
        <v>9.57</v>
      </c>
      <c r="BD15">
        <v>9.48</v>
      </c>
      <c r="BE15">
        <v>9.86</v>
      </c>
      <c r="BF15">
        <v>10.199999999999999</v>
      </c>
      <c r="BG15">
        <v>10.8</v>
      </c>
      <c r="BH15">
        <v>11.2</v>
      </c>
      <c r="BI15">
        <v>11.6</v>
      </c>
      <c r="BJ15">
        <v>12</v>
      </c>
      <c r="BK15">
        <v>12.3</v>
      </c>
      <c r="BL15">
        <v>12.5</v>
      </c>
      <c r="BM15">
        <v>12.8</v>
      </c>
      <c r="BN15">
        <v>13</v>
      </c>
      <c r="BO15">
        <v>13.2</v>
      </c>
      <c r="BP15">
        <v>13.4</v>
      </c>
      <c r="BQ15">
        <v>13.6</v>
      </c>
      <c r="BR15">
        <v>13.7</v>
      </c>
      <c r="BS15">
        <v>13.9</v>
      </c>
      <c r="BT15">
        <v>14</v>
      </c>
      <c r="BU15">
        <v>14.2</v>
      </c>
      <c r="BV15">
        <v>14.3</v>
      </c>
      <c r="BW15">
        <v>14.4</v>
      </c>
      <c r="BX15">
        <v>14.5</v>
      </c>
      <c r="BY15">
        <v>14.7</v>
      </c>
      <c r="BZ15">
        <v>14.8</v>
      </c>
      <c r="CA15">
        <v>14.9</v>
      </c>
      <c r="CB15">
        <v>14.9</v>
      </c>
      <c r="CC15">
        <v>15</v>
      </c>
      <c r="CD15">
        <v>15.1</v>
      </c>
      <c r="CE15">
        <v>15.2</v>
      </c>
      <c r="CF15">
        <v>15.2</v>
      </c>
      <c r="CG15">
        <v>15.3</v>
      </c>
      <c r="CH15">
        <v>15.3</v>
      </c>
      <c r="CI15">
        <v>15.4</v>
      </c>
      <c r="CJ15">
        <v>15.4</v>
      </c>
      <c r="CK15">
        <v>15.4</v>
      </c>
      <c r="CL15">
        <v>15.4</v>
      </c>
      <c r="CM15">
        <v>15.4</v>
      </c>
      <c r="CN15">
        <v>15.4</v>
      </c>
      <c r="CO15">
        <v>15.4</v>
      </c>
      <c r="CP15">
        <v>15.3</v>
      </c>
      <c r="CQ15">
        <v>15.3</v>
      </c>
      <c r="CR15">
        <v>15.2</v>
      </c>
      <c r="CS15">
        <v>15.1</v>
      </c>
      <c r="CT15">
        <v>15.1</v>
      </c>
      <c r="CU15">
        <v>15</v>
      </c>
      <c r="CV15">
        <v>14.8</v>
      </c>
      <c r="CW15">
        <v>14.7</v>
      </c>
      <c r="CX15">
        <v>14.6</v>
      </c>
      <c r="CY15">
        <v>14.4</v>
      </c>
      <c r="CZ15">
        <v>14.2</v>
      </c>
      <c r="DA15">
        <v>14</v>
      </c>
      <c r="DB15">
        <v>13.8</v>
      </c>
      <c r="DC15">
        <v>13.6</v>
      </c>
      <c r="DD15">
        <v>13.3</v>
      </c>
      <c r="DE15">
        <v>13.1</v>
      </c>
      <c r="DF15">
        <v>12.7</v>
      </c>
      <c r="DG15">
        <v>12.4</v>
      </c>
      <c r="DH15">
        <v>12</v>
      </c>
      <c r="DI15">
        <v>11.6</v>
      </c>
      <c r="DJ15">
        <v>10.7</v>
      </c>
      <c r="DK15">
        <v>10.3</v>
      </c>
      <c r="DL15">
        <v>9.83</v>
      </c>
      <c r="DM15">
        <v>9.94</v>
      </c>
      <c r="DN15">
        <v>9.6199999999999992</v>
      </c>
      <c r="DO15">
        <v>8.99</v>
      </c>
      <c r="DP15">
        <v>8.2100000000000009</v>
      </c>
      <c r="DQ15">
        <v>7.58</v>
      </c>
      <c r="DR15">
        <v>7</v>
      </c>
      <c r="DS15">
        <v>6.5</v>
      </c>
      <c r="DT15">
        <v>6.19</v>
      </c>
      <c r="DU15">
        <v>5.79</v>
      </c>
      <c r="DV15">
        <v>5.41</v>
      </c>
      <c r="DW15">
        <v>5.08</v>
      </c>
      <c r="DX15">
        <v>4.93</v>
      </c>
      <c r="DY15">
        <v>4.55</v>
      </c>
      <c r="DZ15">
        <v>4.3499999999999996</v>
      </c>
      <c r="EA15">
        <v>3.9</v>
      </c>
      <c r="EB15">
        <v>3.56</v>
      </c>
      <c r="EC15">
        <v>3.27</v>
      </c>
      <c r="ED15">
        <v>3</v>
      </c>
      <c r="EE15">
        <v>2.87</v>
      </c>
      <c r="EF15">
        <v>2.59</v>
      </c>
      <c r="EG15">
        <v>2.34</v>
      </c>
      <c r="EH15">
        <v>2.15</v>
      </c>
      <c r="EI15">
        <v>1.91</v>
      </c>
      <c r="EJ15">
        <v>1.78</v>
      </c>
      <c r="EK15">
        <v>1.58</v>
      </c>
      <c r="EL15">
        <v>1.43</v>
      </c>
      <c r="EM15">
        <v>1.29</v>
      </c>
      <c r="EN15">
        <v>1.1599999999999999</v>
      </c>
      <c r="EO15">
        <v>0.98</v>
      </c>
      <c r="EP15">
        <v>0.88</v>
      </c>
      <c r="EQ15">
        <v>0.78</v>
      </c>
      <c r="ER15">
        <v>0.68</v>
      </c>
      <c r="ES15">
        <v>0.61</v>
      </c>
      <c r="ET15">
        <v>0.52</v>
      </c>
      <c r="EU15">
        <v>0.47</v>
      </c>
      <c r="EV15">
        <v>0.4</v>
      </c>
      <c r="EW15">
        <v>0.34</v>
      </c>
      <c r="EX15">
        <v>0.3</v>
      </c>
      <c r="EY15">
        <v>0.25</v>
      </c>
      <c r="EZ15">
        <v>0.21</v>
      </c>
      <c r="FA15">
        <v>0.18</v>
      </c>
      <c r="FB15">
        <v>0.15</v>
      </c>
      <c r="FC15">
        <v>0.13</v>
      </c>
      <c r="FD15">
        <v>0.1</v>
      </c>
      <c r="FE15">
        <v>0.09</v>
      </c>
      <c r="FF15">
        <v>7.0000000000000007E-2</v>
      </c>
      <c r="FG15">
        <v>0.05</v>
      </c>
      <c r="FH15">
        <v>0.04</v>
      </c>
      <c r="FI15">
        <v>0.04</v>
      </c>
      <c r="FJ15">
        <v>0.03</v>
      </c>
      <c r="FK15">
        <v>0.02</v>
      </c>
      <c r="FL15">
        <v>0</v>
      </c>
      <c r="FM15">
        <v>0</v>
      </c>
      <c r="FN15">
        <v>0</v>
      </c>
      <c r="FO15">
        <v>0</v>
      </c>
      <c r="FP15">
        <v>0</v>
      </c>
      <c r="FQ15">
        <v>0</v>
      </c>
      <c r="FR15">
        <v>0</v>
      </c>
      <c r="FS15">
        <v>0.02</v>
      </c>
      <c r="FT15">
        <v>0.02</v>
      </c>
      <c r="FU15">
        <v>0.04</v>
      </c>
      <c r="FV15">
        <v>0.04</v>
      </c>
      <c r="FW15">
        <v>0.06</v>
      </c>
      <c r="FX15">
        <v>0.06</v>
      </c>
      <c r="FY15">
        <v>0.08</v>
      </c>
      <c r="FZ15">
        <v>0.1</v>
      </c>
    </row>
    <row r="16" spans="1:182">
      <c r="A16">
        <v>171</v>
      </c>
      <c r="B16">
        <v>0</v>
      </c>
      <c r="C16">
        <v>0</v>
      </c>
      <c r="D16">
        <v>0</v>
      </c>
      <c r="E16">
        <v>0</v>
      </c>
      <c r="F16">
        <v>0</v>
      </c>
      <c r="G16">
        <v>0</v>
      </c>
      <c r="H16">
        <v>0</v>
      </c>
      <c r="I16">
        <v>0</v>
      </c>
      <c r="J16">
        <v>0.02</v>
      </c>
      <c r="K16">
        <v>0.04</v>
      </c>
      <c r="L16">
        <v>7.0000000000000007E-2</v>
      </c>
      <c r="M16">
        <v>0.09</v>
      </c>
      <c r="N16">
        <v>0.11</v>
      </c>
      <c r="O16">
        <v>0.14000000000000001</v>
      </c>
      <c r="P16">
        <v>0.17</v>
      </c>
      <c r="Q16">
        <v>0.21</v>
      </c>
      <c r="R16">
        <v>0.26</v>
      </c>
      <c r="S16">
        <v>0.32</v>
      </c>
      <c r="T16">
        <v>0.38</v>
      </c>
      <c r="U16">
        <v>0.43</v>
      </c>
      <c r="V16">
        <v>0.52</v>
      </c>
      <c r="W16">
        <v>0.61</v>
      </c>
      <c r="X16">
        <v>0.69</v>
      </c>
      <c r="Y16">
        <v>0.8</v>
      </c>
      <c r="Z16">
        <v>0.9</v>
      </c>
      <c r="AA16">
        <v>1.05</v>
      </c>
      <c r="AB16">
        <v>1.18</v>
      </c>
      <c r="AC16">
        <v>1.35</v>
      </c>
      <c r="AD16">
        <v>1.49</v>
      </c>
      <c r="AE16">
        <v>1.68</v>
      </c>
      <c r="AF16">
        <v>1.84</v>
      </c>
      <c r="AG16">
        <v>2.0699999999999998</v>
      </c>
      <c r="AH16">
        <v>2.29</v>
      </c>
      <c r="AI16">
        <v>2.52</v>
      </c>
      <c r="AJ16">
        <v>2.71</v>
      </c>
      <c r="AK16">
        <v>2.99</v>
      </c>
      <c r="AL16">
        <v>3.16</v>
      </c>
      <c r="AM16">
        <v>3.45</v>
      </c>
      <c r="AN16">
        <v>3.81</v>
      </c>
      <c r="AO16">
        <v>4.12</v>
      </c>
      <c r="AP16">
        <v>4.47</v>
      </c>
      <c r="AQ16">
        <v>4.58</v>
      </c>
      <c r="AR16">
        <v>4.87</v>
      </c>
      <c r="AS16">
        <v>5.2</v>
      </c>
      <c r="AT16">
        <v>5.46</v>
      </c>
      <c r="AU16">
        <v>5.83</v>
      </c>
      <c r="AV16">
        <v>6.23</v>
      </c>
      <c r="AW16">
        <v>6.68</v>
      </c>
      <c r="AX16">
        <v>7.24</v>
      </c>
      <c r="AY16">
        <v>7.82</v>
      </c>
      <c r="AZ16">
        <v>8.3000000000000007</v>
      </c>
      <c r="BA16">
        <v>8.8000000000000007</v>
      </c>
      <c r="BB16">
        <v>9.3800000000000008</v>
      </c>
      <c r="BC16">
        <v>9.4700000000000006</v>
      </c>
      <c r="BD16">
        <v>9.5</v>
      </c>
      <c r="BE16">
        <v>9.9499999999999993</v>
      </c>
      <c r="BF16">
        <v>10.4</v>
      </c>
      <c r="BG16">
        <v>10.9</v>
      </c>
      <c r="BH16">
        <v>11.3</v>
      </c>
      <c r="BI16">
        <v>11.7</v>
      </c>
      <c r="BJ16">
        <v>12</v>
      </c>
      <c r="BK16">
        <v>12.3</v>
      </c>
      <c r="BL16">
        <v>12.6</v>
      </c>
      <c r="BM16">
        <v>12.9</v>
      </c>
      <c r="BN16">
        <v>13.1</v>
      </c>
      <c r="BO16">
        <v>13.3</v>
      </c>
      <c r="BP16">
        <v>13.5</v>
      </c>
      <c r="BQ16">
        <v>13.6</v>
      </c>
      <c r="BR16">
        <v>13.8</v>
      </c>
      <c r="BS16">
        <v>13.9</v>
      </c>
      <c r="BT16">
        <v>14.1</v>
      </c>
      <c r="BU16">
        <v>14.2</v>
      </c>
      <c r="BV16">
        <v>14.3</v>
      </c>
      <c r="BW16">
        <v>14.5</v>
      </c>
      <c r="BX16">
        <v>14.6</v>
      </c>
      <c r="BY16">
        <v>14.7</v>
      </c>
      <c r="BZ16">
        <v>14.8</v>
      </c>
      <c r="CA16">
        <v>14.9</v>
      </c>
      <c r="CB16">
        <v>15</v>
      </c>
      <c r="CC16">
        <v>15.1</v>
      </c>
      <c r="CD16">
        <v>15.1</v>
      </c>
      <c r="CE16">
        <v>15.2</v>
      </c>
      <c r="CF16">
        <v>15.3</v>
      </c>
      <c r="CG16">
        <v>15.3</v>
      </c>
      <c r="CH16">
        <v>15.4</v>
      </c>
      <c r="CI16">
        <v>15.4</v>
      </c>
      <c r="CJ16">
        <v>15.4</v>
      </c>
      <c r="CK16">
        <v>15.4</v>
      </c>
      <c r="CL16">
        <v>15.4</v>
      </c>
      <c r="CM16">
        <v>15.4</v>
      </c>
      <c r="CN16">
        <v>15.4</v>
      </c>
      <c r="CO16">
        <v>15.4</v>
      </c>
      <c r="CP16">
        <v>15.3</v>
      </c>
      <c r="CQ16">
        <v>15.3</v>
      </c>
      <c r="CR16">
        <v>15.2</v>
      </c>
      <c r="CS16">
        <v>15.2</v>
      </c>
      <c r="CT16">
        <v>15.1</v>
      </c>
      <c r="CU16">
        <v>15</v>
      </c>
      <c r="CV16">
        <v>14.8</v>
      </c>
      <c r="CW16">
        <v>14.7</v>
      </c>
      <c r="CX16">
        <v>14.6</v>
      </c>
      <c r="CY16">
        <v>14.4</v>
      </c>
      <c r="CZ16">
        <v>14.2</v>
      </c>
      <c r="DA16">
        <v>14</v>
      </c>
      <c r="DB16">
        <v>13.8</v>
      </c>
      <c r="DC16">
        <v>13.6</v>
      </c>
      <c r="DD16">
        <v>13.3</v>
      </c>
      <c r="DE16">
        <v>13</v>
      </c>
      <c r="DF16">
        <v>12.7</v>
      </c>
      <c r="DG16">
        <v>12.4</v>
      </c>
      <c r="DH16">
        <v>12</v>
      </c>
      <c r="DI16">
        <v>11.5</v>
      </c>
      <c r="DJ16">
        <v>10.7</v>
      </c>
      <c r="DK16">
        <v>10.199999999999999</v>
      </c>
      <c r="DL16">
        <v>9.8000000000000007</v>
      </c>
      <c r="DM16">
        <v>9.84</v>
      </c>
      <c r="DN16">
        <v>9.5399999999999991</v>
      </c>
      <c r="DO16">
        <v>8.9</v>
      </c>
      <c r="DP16">
        <v>8.11</v>
      </c>
      <c r="DQ16">
        <v>7.53</v>
      </c>
      <c r="DR16">
        <v>6.91</v>
      </c>
      <c r="DS16">
        <v>6.47</v>
      </c>
      <c r="DT16">
        <v>6.09</v>
      </c>
      <c r="DU16">
        <v>5.72</v>
      </c>
      <c r="DV16">
        <v>5.38</v>
      </c>
      <c r="DW16">
        <v>5.03</v>
      </c>
      <c r="DX16">
        <v>4.87</v>
      </c>
      <c r="DY16">
        <v>4.5199999999999996</v>
      </c>
      <c r="DZ16">
        <v>4.21</v>
      </c>
      <c r="EA16">
        <v>3.84</v>
      </c>
      <c r="EB16">
        <v>3.54</v>
      </c>
      <c r="EC16">
        <v>3.28</v>
      </c>
      <c r="ED16">
        <v>3.01</v>
      </c>
      <c r="EE16">
        <v>2.83</v>
      </c>
      <c r="EF16">
        <v>2.5299999999999998</v>
      </c>
      <c r="EG16">
        <v>2.2999999999999998</v>
      </c>
      <c r="EH16">
        <v>2.1</v>
      </c>
      <c r="EI16">
        <v>1.91</v>
      </c>
      <c r="EJ16">
        <v>1.73</v>
      </c>
      <c r="EK16">
        <v>1.57</v>
      </c>
      <c r="EL16">
        <v>1.38</v>
      </c>
      <c r="EM16">
        <v>1.26</v>
      </c>
      <c r="EN16">
        <v>1.1200000000000001</v>
      </c>
      <c r="EO16">
        <v>0.97</v>
      </c>
      <c r="EP16">
        <v>0.87</v>
      </c>
      <c r="EQ16">
        <v>0.77</v>
      </c>
      <c r="ER16">
        <v>0.66</v>
      </c>
      <c r="ES16">
        <v>0.57999999999999996</v>
      </c>
      <c r="ET16">
        <v>0.52</v>
      </c>
      <c r="EU16">
        <v>0.45</v>
      </c>
      <c r="EV16">
        <v>0.38</v>
      </c>
      <c r="EW16">
        <v>0.34</v>
      </c>
      <c r="EX16">
        <v>0.28000000000000003</v>
      </c>
      <c r="EY16">
        <v>0.24</v>
      </c>
      <c r="EZ16">
        <v>0.2</v>
      </c>
      <c r="FA16">
        <v>0.16</v>
      </c>
      <c r="FB16">
        <v>0.14000000000000001</v>
      </c>
      <c r="FC16">
        <v>0.12</v>
      </c>
      <c r="FD16">
        <v>0.1</v>
      </c>
      <c r="FE16">
        <v>7.0000000000000007E-2</v>
      </c>
      <c r="FF16">
        <v>7.0000000000000007E-2</v>
      </c>
      <c r="FG16">
        <v>0.05</v>
      </c>
      <c r="FH16">
        <v>0.04</v>
      </c>
      <c r="FI16">
        <v>0.03</v>
      </c>
      <c r="FJ16">
        <v>0.02</v>
      </c>
      <c r="FK16">
        <v>0</v>
      </c>
      <c r="FL16">
        <v>0</v>
      </c>
      <c r="FM16">
        <v>0</v>
      </c>
      <c r="FN16">
        <v>0</v>
      </c>
      <c r="FO16">
        <v>0</v>
      </c>
      <c r="FP16">
        <v>0</v>
      </c>
      <c r="FQ16">
        <v>0</v>
      </c>
      <c r="FR16">
        <v>0</v>
      </c>
      <c r="FS16">
        <v>0.02</v>
      </c>
      <c r="FT16">
        <v>0.03</v>
      </c>
      <c r="FU16">
        <v>0.04</v>
      </c>
      <c r="FV16">
        <v>0.04</v>
      </c>
      <c r="FW16">
        <v>0.05</v>
      </c>
      <c r="FX16">
        <v>7.0000000000000007E-2</v>
      </c>
      <c r="FY16">
        <v>0.08</v>
      </c>
      <c r="FZ16">
        <v>0.1</v>
      </c>
    </row>
    <row r="17" spans="1:182">
      <c r="A17">
        <v>170</v>
      </c>
      <c r="B17">
        <v>0</v>
      </c>
      <c r="C17">
        <v>0</v>
      </c>
      <c r="D17">
        <v>0</v>
      </c>
      <c r="E17">
        <v>0</v>
      </c>
      <c r="F17">
        <v>0</v>
      </c>
      <c r="G17">
        <v>0</v>
      </c>
      <c r="H17">
        <v>0</v>
      </c>
      <c r="I17">
        <v>0</v>
      </c>
      <c r="J17">
        <v>0.03</v>
      </c>
      <c r="K17">
        <v>0.04</v>
      </c>
      <c r="L17">
        <v>7.0000000000000007E-2</v>
      </c>
      <c r="M17">
        <v>0.09</v>
      </c>
      <c r="N17">
        <v>0.11</v>
      </c>
      <c r="O17">
        <v>0.14000000000000001</v>
      </c>
      <c r="P17">
        <v>0.17</v>
      </c>
      <c r="Q17">
        <v>0.22</v>
      </c>
      <c r="R17">
        <v>0.25</v>
      </c>
      <c r="S17">
        <v>0.31</v>
      </c>
      <c r="T17">
        <v>0.38</v>
      </c>
      <c r="U17">
        <v>0.45</v>
      </c>
      <c r="V17">
        <v>0.54</v>
      </c>
      <c r="W17">
        <v>0.56999999999999995</v>
      </c>
      <c r="X17">
        <v>0.69</v>
      </c>
      <c r="Y17">
        <v>0.8</v>
      </c>
      <c r="Z17">
        <v>0.92</v>
      </c>
      <c r="AA17">
        <v>1.06</v>
      </c>
      <c r="AB17">
        <v>1.2</v>
      </c>
      <c r="AC17">
        <v>1.34</v>
      </c>
      <c r="AD17">
        <v>1.48</v>
      </c>
      <c r="AE17">
        <v>1.69</v>
      </c>
      <c r="AF17">
        <v>1.85</v>
      </c>
      <c r="AG17">
        <v>2.09</v>
      </c>
      <c r="AH17">
        <v>2.2599999999999998</v>
      </c>
      <c r="AI17">
        <v>2.46</v>
      </c>
      <c r="AJ17">
        <v>2.73</v>
      </c>
      <c r="AK17">
        <v>2.99</v>
      </c>
      <c r="AL17">
        <v>3.2</v>
      </c>
      <c r="AM17">
        <v>3.46</v>
      </c>
      <c r="AN17">
        <v>3.82</v>
      </c>
      <c r="AO17">
        <v>4.1399999999999997</v>
      </c>
      <c r="AP17">
        <v>4.53</v>
      </c>
      <c r="AQ17">
        <v>4.58</v>
      </c>
      <c r="AR17">
        <v>4.91</v>
      </c>
      <c r="AS17">
        <v>5.22</v>
      </c>
      <c r="AT17">
        <v>5.51</v>
      </c>
      <c r="AU17">
        <v>5.81</v>
      </c>
      <c r="AV17">
        <v>6.28</v>
      </c>
      <c r="AW17">
        <v>6.78</v>
      </c>
      <c r="AX17">
        <v>7.29</v>
      </c>
      <c r="AY17">
        <v>7.92</v>
      </c>
      <c r="AZ17">
        <v>8.36</v>
      </c>
      <c r="BA17">
        <v>8.9</v>
      </c>
      <c r="BB17">
        <v>9.4600000000000009</v>
      </c>
      <c r="BC17">
        <v>9.42</v>
      </c>
      <c r="BD17">
        <v>9.5500000000000007</v>
      </c>
      <c r="BE17">
        <v>9.99</v>
      </c>
      <c r="BF17">
        <v>10.4</v>
      </c>
      <c r="BG17">
        <v>11</v>
      </c>
      <c r="BH17">
        <v>11.4</v>
      </c>
      <c r="BI17">
        <v>11.8</v>
      </c>
      <c r="BJ17">
        <v>12.1</v>
      </c>
      <c r="BK17">
        <v>12.4</v>
      </c>
      <c r="BL17">
        <v>12.7</v>
      </c>
      <c r="BM17">
        <v>12.9</v>
      </c>
      <c r="BN17">
        <v>13.1</v>
      </c>
      <c r="BO17">
        <v>13.3</v>
      </c>
      <c r="BP17">
        <v>13.5</v>
      </c>
      <c r="BQ17">
        <v>13.7</v>
      </c>
      <c r="BR17">
        <v>13.8</v>
      </c>
      <c r="BS17">
        <v>14</v>
      </c>
      <c r="BT17">
        <v>14.1</v>
      </c>
      <c r="BU17">
        <v>14.3</v>
      </c>
      <c r="BV17">
        <v>14.4</v>
      </c>
      <c r="BW17">
        <v>14.5</v>
      </c>
      <c r="BX17">
        <v>14.6</v>
      </c>
      <c r="BY17">
        <v>14.7</v>
      </c>
      <c r="BZ17">
        <v>14.8</v>
      </c>
      <c r="CA17">
        <v>14.9</v>
      </c>
      <c r="CB17">
        <v>15</v>
      </c>
      <c r="CC17">
        <v>15.1</v>
      </c>
      <c r="CD17">
        <v>15.2</v>
      </c>
      <c r="CE17">
        <v>15.2</v>
      </c>
      <c r="CF17">
        <v>15.3</v>
      </c>
      <c r="CG17">
        <v>15.3</v>
      </c>
      <c r="CH17">
        <v>15.4</v>
      </c>
      <c r="CI17">
        <v>15.4</v>
      </c>
      <c r="CJ17">
        <v>15.4</v>
      </c>
      <c r="CK17">
        <v>15.4</v>
      </c>
      <c r="CL17">
        <v>15.5</v>
      </c>
      <c r="CM17">
        <v>15.4</v>
      </c>
      <c r="CN17">
        <v>15.4</v>
      </c>
      <c r="CO17">
        <v>15.4</v>
      </c>
      <c r="CP17">
        <v>15.4</v>
      </c>
      <c r="CQ17">
        <v>15.3</v>
      </c>
      <c r="CR17">
        <v>15.2</v>
      </c>
      <c r="CS17">
        <v>15.2</v>
      </c>
      <c r="CT17">
        <v>15.1</v>
      </c>
      <c r="CU17">
        <v>15</v>
      </c>
      <c r="CV17">
        <v>14.9</v>
      </c>
      <c r="CW17">
        <v>14.7</v>
      </c>
      <c r="CX17">
        <v>14.6</v>
      </c>
      <c r="CY17">
        <v>14.4</v>
      </c>
      <c r="CZ17">
        <v>14.2</v>
      </c>
      <c r="DA17">
        <v>14</v>
      </c>
      <c r="DB17">
        <v>13.8</v>
      </c>
      <c r="DC17">
        <v>13.5</v>
      </c>
      <c r="DD17">
        <v>13.3</v>
      </c>
      <c r="DE17">
        <v>13</v>
      </c>
      <c r="DF17">
        <v>12.7</v>
      </c>
      <c r="DG17">
        <v>12.3</v>
      </c>
      <c r="DH17">
        <v>11.9</v>
      </c>
      <c r="DI17">
        <v>11.4</v>
      </c>
      <c r="DJ17">
        <v>10.6</v>
      </c>
      <c r="DK17">
        <v>10.1</v>
      </c>
      <c r="DL17">
        <v>9.9499999999999993</v>
      </c>
      <c r="DM17">
        <v>9.74</v>
      </c>
      <c r="DN17">
        <v>9.4700000000000006</v>
      </c>
      <c r="DO17">
        <v>8.6999999999999993</v>
      </c>
      <c r="DP17">
        <v>8.06</v>
      </c>
      <c r="DQ17">
        <v>7.41</v>
      </c>
      <c r="DR17">
        <v>6.82</v>
      </c>
      <c r="DS17">
        <v>6.42</v>
      </c>
      <c r="DT17">
        <v>6.06</v>
      </c>
      <c r="DU17">
        <v>5.67</v>
      </c>
      <c r="DV17">
        <v>5.36</v>
      </c>
      <c r="DW17">
        <v>5</v>
      </c>
      <c r="DX17">
        <v>4.8499999999999996</v>
      </c>
      <c r="DY17">
        <v>4.4800000000000004</v>
      </c>
      <c r="DZ17">
        <v>4.1500000000000004</v>
      </c>
      <c r="EA17">
        <v>3.78</v>
      </c>
      <c r="EB17">
        <v>3.49</v>
      </c>
      <c r="EC17">
        <v>3.23</v>
      </c>
      <c r="ED17">
        <v>2.98</v>
      </c>
      <c r="EE17">
        <v>2.77</v>
      </c>
      <c r="EF17">
        <v>2.48</v>
      </c>
      <c r="EG17">
        <v>2.2200000000000002</v>
      </c>
      <c r="EH17">
        <v>2.0699999999999998</v>
      </c>
      <c r="EI17">
        <v>1.82</v>
      </c>
      <c r="EJ17">
        <v>1.68</v>
      </c>
      <c r="EK17">
        <v>1.47</v>
      </c>
      <c r="EL17">
        <v>1.35</v>
      </c>
      <c r="EM17">
        <v>1.21</v>
      </c>
      <c r="EN17">
        <v>1.0900000000000001</v>
      </c>
      <c r="EO17">
        <v>0.97</v>
      </c>
      <c r="EP17">
        <v>0.85</v>
      </c>
      <c r="EQ17">
        <v>0.76</v>
      </c>
      <c r="ER17">
        <v>0.64</v>
      </c>
      <c r="ES17">
        <v>0.56000000000000005</v>
      </c>
      <c r="ET17">
        <v>0.49</v>
      </c>
      <c r="EU17">
        <v>0.42</v>
      </c>
      <c r="EV17">
        <v>0.37</v>
      </c>
      <c r="EW17">
        <v>0.3</v>
      </c>
      <c r="EX17">
        <v>0.26</v>
      </c>
      <c r="EY17">
        <v>0.22</v>
      </c>
      <c r="EZ17">
        <v>0.19</v>
      </c>
      <c r="FA17">
        <v>0.16</v>
      </c>
      <c r="FB17">
        <v>0.13</v>
      </c>
      <c r="FC17">
        <v>0.11</v>
      </c>
      <c r="FD17">
        <v>0.09</v>
      </c>
      <c r="FE17">
        <v>0.08</v>
      </c>
      <c r="FF17">
        <v>0.06</v>
      </c>
      <c r="FG17">
        <v>0.04</v>
      </c>
      <c r="FH17">
        <v>0.04</v>
      </c>
      <c r="FI17">
        <v>0.03</v>
      </c>
      <c r="FJ17">
        <v>0.02</v>
      </c>
      <c r="FK17">
        <v>0</v>
      </c>
      <c r="FL17">
        <v>0</v>
      </c>
      <c r="FM17">
        <v>0</v>
      </c>
      <c r="FN17">
        <v>0</v>
      </c>
      <c r="FO17">
        <v>0</v>
      </c>
      <c r="FP17">
        <v>0</v>
      </c>
      <c r="FQ17">
        <v>0</v>
      </c>
      <c r="FR17">
        <v>0</v>
      </c>
      <c r="FS17">
        <v>0</v>
      </c>
      <c r="FT17">
        <v>0.02</v>
      </c>
      <c r="FU17">
        <v>0.03</v>
      </c>
      <c r="FV17">
        <v>0.04</v>
      </c>
      <c r="FW17">
        <v>0.06</v>
      </c>
      <c r="FX17">
        <v>7.0000000000000007E-2</v>
      </c>
      <c r="FY17">
        <v>0.08</v>
      </c>
      <c r="FZ17">
        <v>0.1</v>
      </c>
    </row>
    <row r="18" spans="1:182">
      <c r="A18">
        <v>169</v>
      </c>
      <c r="B18">
        <v>0</v>
      </c>
      <c r="C18">
        <v>0</v>
      </c>
      <c r="D18">
        <v>0</v>
      </c>
      <c r="E18">
        <v>0</v>
      </c>
      <c r="F18">
        <v>0</v>
      </c>
      <c r="G18">
        <v>0</v>
      </c>
      <c r="H18">
        <v>0</v>
      </c>
      <c r="I18">
        <v>0</v>
      </c>
      <c r="J18">
        <v>0.03</v>
      </c>
      <c r="K18">
        <v>0.04</v>
      </c>
      <c r="L18">
        <v>7.0000000000000007E-2</v>
      </c>
      <c r="M18">
        <v>0.09</v>
      </c>
      <c r="N18">
        <v>0.11</v>
      </c>
      <c r="O18">
        <v>0.14000000000000001</v>
      </c>
      <c r="P18">
        <v>0.18</v>
      </c>
      <c r="Q18">
        <v>0.2</v>
      </c>
      <c r="R18">
        <v>0.27</v>
      </c>
      <c r="S18">
        <v>0.32</v>
      </c>
      <c r="T18">
        <v>0.38</v>
      </c>
      <c r="U18">
        <v>0.46</v>
      </c>
      <c r="V18">
        <v>0.5</v>
      </c>
      <c r="W18">
        <v>0.6</v>
      </c>
      <c r="X18">
        <v>0.72</v>
      </c>
      <c r="Y18">
        <v>0.8</v>
      </c>
      <c r="Z18">
        <v>0.95</v>
      </c>
      <c r="AA18">
        <v>1.05</v>
      </c>
      <c r="AB18">
        <v>1.2</v>
      </c>
      <c r="AC18">
        <v>1.34</v>
      </c>
      <c r="AD18">
        <v>1.49</v>
      </c>
      <c r="AE18">
        <v>1.68</v>
      </c>
      <c r="AF18">
        <v>1.86</v>
      </c>
      <c r="AG18">
        <v>2.0699999999999998</v>
      </c>
      <c r="AH18">
        <v>2.2599999999999998</v>
      </c>
      <c r="AI18">
        <v>2.5</v>
      </c>
      <c r="AJ18">
        <v>2.75</v>
      </c>
      <c r="AK18">
        <v>3.06</v>
      </c>
      <c r="AL18">
        <v>3.18</v>
      </c>
      <c r="AM18">
        <v>3.48</v>
      </c>
      <c r="AN18">
        <v>3.9</v>
      </c>
      <c r="AO18">
        <v>4.16</v>
      </c>
      <c r="AP18">
        <v>4.5199999999999996</v>
      </c>
      <c r="AQ18">
        <v>4.66</v>
      </c>
      <c r="AR18">
        <v>4.95</v>
      </c>
      <c r="AS18">
        <v>5.22</v>
      </c>
      <c r="AT18">
        <v>5.57</v>
      </c>
      <c r="AU18">
        <v>5.89</v>
      </c>
      <c r="AV18">
        <v>6.34</v>
      </c>
      <c r="AW18">
        <v>6.84</v>
      </c>
      <c r="AX18">
        <v>7.38</v>
      </c>
      <c r="AY18">
        <v>7.97</v>
      </c>
      <c r="AZ18">
        <v>8.39</v>
      </c>
      <c r="BA18">
        <v>8.93</v>
      </c>
      <c r="BB18">
        <v>9.56</v>
      </c>
      <c r="BC18">
        <v>9.35</v>
      </c>
      <c r="BD18">
        <v>9.6300000000000008</v>
      </c>
      <c r="BE18">
        <v>10.1</v>
      </c>
      <c r="BF18">
        <v>10.5</v>
      </c>
      <c r="BG18">
        <v>11.1</v>
      </c>
      <c r="BH18">
        <v>11.5</v>
      </c>
      <c r="BI18">
        <v>11.8</v>
      </c>
      <c r="BJ18">
        <v>12.1</v>
      </c>
      <c r="BK18">
        <v>12.4</v>
      </c>
      <c r="BL18">
        <v>12.7</v>
      </c>
      <c r="BM18">
        <v>13</v>
      </c>
      <c r="BN18">
        <v>13.2</v>
      </c>
      <c r="BO18">
        <v>13.4</v>
      </c>
      <c r="BP18">
        <v>13.6</v>
      </c>
      <c r="BQ18">
        <v>13.7</v>
      </c>
      <c r="BR18">
        <v>13.9</v>
      </c>
      <c r="BS18">
        <v>14</v>
      </c>
      <c r="BT18">
        <v>14.2</v>
      </c>
      <c r="BU18">
        <v>14.3</v>
      </c>
      <c r="BV18">
        <v>14.4</v>
      </c>
      <c r="BW18">
        <v>14.5</v>
      </c>
      <c r="BX18">
        <v>14.7</v>
      </c>
      <c r="BY18">
        <v>14.8</v>
      </c>
      <c r="BZ18">
        <v>14.9</v>
      </c>
      <c r="CA18">
        <v>15</v>
      </c>
      <c r="CB18">
        <v>15.1</v>
      </c>
      <c r="CC18">
        <v>15.1</v>
      </c>
      <c r="CD18">
        <v>15.2</v>
      </c>
      <c r="CE18">
        <v>15.3</v>
      </c>
      <c r="CF18">
        <v>15.3</v>
      </c>
      <c r="CG18">
        <v>15.4</v>
      </c>
      <c r="CH18">
        <v>15.4</v>
      </c>
      <c r="CI18">
        <v>15.4</v>
      </c>
      <c r="CJ18">
        <v>15.5</v>
      </c>
      <c r="CK18">
        <v>15.5</v>
      </c>
      <c r="CL18">
        <v>15.5</v>
      </c>
      <c r="CM18">
        <v>15.5</v>
      </c>
      <c r="CN18">
        <v>15.4</v>
      </c>
      <c r="CO18">
        <v>15.4</v>
      </c>
      <c r="CP18">
        <v>15.4</v>
      </c>
      <c r="CQ18">
        <v>15.3</v>
      </c>
      <c r="CR18">
        <v>15.3</v>
      </c>
      <c r="CS18">
        <v>15.2</v>
      </c>
      <c r="CT18">
        <v>15.1</v>
      </c>
      <c r="CU18">
        <v>15</v>
      </c>
      <c r="CV18">
        <v>14.9</v>
      </c>
      <c r="CW18">
        <v>14.7</v>
      </c>
      <c r="CX18">
        <v>14.6</v>
      </c>
      <c r="CY18">
        <v>14.4</v>
      </c>
      <c r="CZ18">
        <v>14.2</v>
      </c>
      <c r="DA18">
        <v>14</v>
      </c>
      <c r="DB18">
        <v>13.8</v>
      </c>
      <c r="DC18">
        <v>13.5</v>
      </c>
      <c r="DD18">
        <v>13.3</v>
      </c>
      <c r="DE18">
        <v>13</v>
      </c>
      <c r="DF18">
        <v>12.7</v>
      </c>
      <c r="DG18">
        <v>12.3</v>
      </c>
      <c r="DH18">
        <v>11.9</v>
      </c>
      <c r="DI18">
        <v>11.4</v>
      </c>
      <c r="DJ18">
        <v>10.6</v>
      </c>
      <c r="DK18">
        <v>10.1</v>
      </c>
      <c r="DL18">
        <v>10.199999999999999</v>
      </c>
      <c r="DM18">
        <v>9.61</v>
      </c>
      <c r="DN18">
        <v>9.39</v>
      </c>
      <c r="DO18">
        <v>8.73</v>
      </c>
      <c r="DP18">
        <v>7.93</v>
      </c>
      <c r="DQ18">
        <v>7.33</v>
      </c>
      <c r="DR18">
        <v>6.82</v>
      </c>
      <c r="DS18">
        <v>6.35</v>
      </c>
      <c r="DT18">
        <v>6.01</v>
      </c>
      <c r="DU18">
        <v>5.67</v>
      </c>
      <c r="DV18">
        <v>5.3</v>
      </c>
      <c r="DW18">
        <v>5</v>
      </c>
      <c r="DX18">
        <v>4.72</v>
      </c>
      <c r="DY18">
        <v>4.43</v>
      </c>
      <c r="DZ18">
        <v>4.12</v>
      </c>
      <c r="EA18">
        <v>3.7</v>
      </c>
      <c r="EB18">
        <v>3.43</v>
      </c>
      <c r="EC18">
        <v>3.19</v>
      </c>
      <c r="ED18">
        <v>2.99</v>
      </c>
      <c r="EE18">
        <v>2.7</v>
      </c>
      <c r="EF18">
        <v>2.4300000000000002</v>
      </c>
      <c r="EG18">
        <v>2.2200000000000002</v>
      </c>
      <c r="EH18">
        <v>2.0099999999999998</v>
      </c>
      <c r="EI18">
        <v>1.79</v>
      </c>
      <c r="EJ18">
        <v>1.63</v>
      </c>
      <c r="EK18">
        <v>1.49</v>
      </c>
      <c r="EL18">
        <v>1.31</v>
      </c>
      <c r="EM18">
        <v>1.19</v>
      </c>
      <c r="EN18">
        <v>1.06</v>
      </c>
      <c r="EO18">
        <v>0.91</v>
      </c>
      <c r="EP18">
        <v>0.84</v>
      </c>
      <c r="EQ18">
        <v>0.71</v>
      </c>
      <c r="ER18">
        <v>0.64</v>
      </c>
      <c r="ES18">
        <v>0.56000000000000005</v>
      </c>
      <c r="ET18">
        <v>0.47</v>
      </c>
      <c r="EU18">
        <v>0.4</v>
      </c>
      <c r="EV18">
        <v>0.35</v>
      </c>
      <c r="EW18">
        <v>0.28999999999999998</v>
      </c>
      <c r="EX18">
        <v>0.25</v>
      </c>
      <c r="EY18">
        <v>0.22</v>
      </c>
      <c r="EZ18">
        <v>0.18</v>
      </c>
      <c r="FA18">
        <v>0.15</v>
      </c>
      <c r="FB18">
        <v>0.12</v>
      </c>
      <c r="FC18">
        <v>0.11</v>
      </c>
      <c r="FD18">
        <v>0.09</v>
      </c>
      <c r="FE18">
        <v>7.0000000000000007E-2</v>
      </c>
      <c r="FF18">
        <v>0.06</v>
      </c>
      <c r="FG18">
        <v>0.04</v>
      </c>
      <c r="FH18">
        <v>0.03</v>
      </c>
      <c r="FI18">
        <v>0.02</v>
      </c>
      <c r="FJ18">
        <v>0</v>
      </c>
      <c r="FK18">
        <v>0</v>
      </c>
      <c r="FL18">
        <v>0</v>
      </c>
      <c r="FM18">
        <v>0</v>
      </c>
      <c r="FN18">
        <v>0</v>
      </c>
      <c r="FO18">
        <v>0</v>
      </c>
      <c r="FP18">
        <v>0</v>
      </c>
      <c r="FQ18">
        <v>0</v>
      </c>
      <c r="FR18">
        <v>0</v>
      </c>
      <c r="FS18">
        <v>0</v>
      </c>
      <c r="FT18">
        <v>0.02</v>
      </c>
      <c r="FU18">
        <v>0.03</v>
      </c>
      <c r="FV18">
        <v>0.04</v>
      </c>
      <c r="FW18">
        <v>0.05</v>
      </c>
      <c r="FX18">
        <v>7.0000000000000007E-2</v>
      </c>
      <c r="FY18">
        <v>0.08</v>
      </c>
      <c r="FZ18">
        <v>0.1</v>
      </c>
    </row>
    <row r="19" spans="1:182">
      <c r="A19">
        <v>168</v>
      </c>
      <c r="B19">
        <v>0</v>
      </c>
      <c r="C19">
        <v>0</v>
      </c>
      <c r="D19">
        <v>0</v>
      </c>
      <c r="E19">
        <v>0</v>
      </c>
      <c r="F19">
        <v>0</v>
      </c>
      <c r="G19">
        <v>0</v>
      </c>
      <c r="H19">
        <v>0</v>
      </c>
      <c r="I19">
        <v>0</v>
      </c>
      <c r="J19">
        <v>0.03</v>
      </c>
      <c r="K19">
        <v>0.04</v>
      </c>
      <c r="L19">
        <v>7.0000000000000007E-2</v>
      </c>
      <c r="M19">
        <v>0.09</v>
      </c>
      <c r="N19">
        <v>0.11</v>
      </c>
      <c r="O19">
        <v>0.14000000000000001</v>
      </c>
      <c r="P19">
        <v>0.18</v>
      </c>
      <c r="Q19">
        <v>0.21</v>
      </c>
      <c r="R19">
        <v>0.26</v>
      </c>
      <c r="S19">
        <v>0.33</v>
      </c>
      <c r="T19">
        <v>0.38</v>
      </c>
      <c r="U19">
        <v>0.45</v>
      </c>
      <c r="V19">
        <v>0.53</v>
      </c>
      <c r="W19">
        <v>0.61</v>
      </c>
      <c r="X19">
        <v>0.71</v>
      </c>
      <c r="Y19">
        <v>0.83</v>
      </c>
      <c r="Z19">
        <v>0.93</v>
      </c>
      <c r="AA19">
        <v>1.03</v>
      </c>
      <c r="AB19">
        <v>1.2</v>
      </c>
      <c r="AC19">
        <v>1.36</v>
      </c>
      <c r="AD19">
        <v>1.51</v>
      </c>
      <c r="AE19">
        <v>1.69</v>
      </c>
      <c r="AF19">
        <v>1.88</v>
      </c>
      <c r="AG19">
        <v>2.0699999999999998</v>
      </c>
      <c r="AH19">
        <v>2.33</v>
      </c>
      <c r="AI19">
        <v>2.4900000000000002</v>
      </c>
      <c r="AJ19">
        <v>2.77</v>
      </c>
      <c r="AK19">
        <v>3.06</v>
      </c>
      <c r="AL19">
        <v>3.17</v>
      </c>
      <c r="AM19">
        <v>3.52</v>
      </c>
      <c r="AN19">
        <v>3.89</v>
      </c>
      <c r="AO19">
        <v>4.17</v>
      </c>
      <c r="AP19">
        <v>4.54</v>
      </c>
      <c r="AQ19">
        <v>4.6100000000000003</v>
      </c>
      <c r="AR19">
        <v>4.99</v>
      </c>
      <c r="AS19">
        <v>5.26</v>
      </c>
      <c r="AT19">
        <v>5.61</v>
      </c>
      <c r="AU19">
        <v>5.95</v>
      </c>
      <c r="AV19">
        <v>6.38</v>
      </c>
      <c r="AW19">
        <v>6.84</v>
      </c>
      <c r="AX19">
        <v>7.42</v>
      </c>
      <c r="AY19">
        <v>7.98</v>
      </c>
      <c r="AZ19">
        <v>8.44</v>
      </c>
      <c r="BA19">
        <v>9.02</v>
      </c>
      <c r="BB19">
        <v>9.64</v>
      </c>
      <c r="BC19">
        <v>9.42</v>
      </c>
      <c r="BD19">
        <v>9.65</v>
      </c>
      <c r="BE19">
        <v>10.199999999999999</v>
      </c>
      <c r="BF19">
        <v>10.5</v>
      </c>
      <c r="BG19">
        <v>11.1</v>
      </c>
      <c r="BH19">
        <v>11.5</v>
      </c>
      <c r="BI19">
        <v>11.9</v>
      </c>
      <c r="BJ19">
        <v>12.2</v>
      </c>
      <c r="BK19">
        <v>12.5</v>
      </c>
      <c r="BL19">
        <v>12.8</v>
      </c>
      <c r="BM19">
        <v>13</v>
      </c>
      <c r="BN19">
        <v>13.2</v>
      </c>
      <c r="BO19">
        <v>13.4</v>
      </c>
      <c r="BP19">
        <v>13.6</v>
      </c>
      <c r="BQ19">
        <v>13.8</v>
      </c>
      <c r="BR19">
        <v>13.9</v>
      </c>
      <c r="BS19">
        <v>14.1</v>
      </c>
      <c r="BT19">
        <v>14.2</v>
      </c>
      <c r="BU19">
        <v>14.3</v>
      </c>
      <c r="BV19">
        <v>14.5</v>
      </c>
      <c r="BW19">
        <v>14.6</v>
      </c>
      <c r="BX19">
        <v>14.7</v>
      </c>
      <c r="BY19">
        <v>14.8</v>
      </c>
      <c r="BZ19">
        <v>14.9</v>
      </c>
      <c r="CA19">
        <v>15</v>
      </c>
      <c r="CB19">
        <v>15.1</v>
      </c>
      <c r="CC19">
        <v>15.2</v>
      </c>
      <c r="CD19">
        <v>15.2</v>
      </c>
      <c r="CE19">
        <v>15.3</v>
      </c>
      <c r="CF19">
        <v>15.4</v>
      </c>
      <c r="CG19">
        <v>15.4</v>
      </c>
      <c r="CH19">
        <v>15.4</v>
      </c>
      <c r="CI19">
        <v>15.5</v>
      </c>
      <c r="CJ19">
        <v>15.5</v>
      </c>
      <c r="CK19">
        <v>15.5</v>
      </c>
      <c r="CL19">
        <v>15.5</v>
      </c>
      <c r="CM19">
        <v>15.5</v>
      </c>
      <c r="CN19">
        <v>15.5</v>
      </c>
      <c r="CO19">
        <v>15.4</v>
      </c>
      <c r="CP19">
        <v>15.4</v>
      </c>
      <c r="CQ19">
        <v>15.3</v>
      </c>
      <c r="CR19">
        <v>15.3</v>
      </c>
      <c r="CS19">
        <v>15.2</v>
      </c>
      <c r="CT19">
        <v>15.1</v>
      </c>
      <c r="CU19">
        <v>15</v>
      </c>
      <c r="CV19">
        <v>14.9</v>
      </c>
      <c r="CW19">
        <v>14.7</v>
      </c>
      <c r="CX19">
        <v>14.6</v>
      </c>
      <c r="CY19">
        <v>14.4</v>
      </c>
      <c r="CZ19">
        <v>14.2</v>
      </c>
      <c r="DA19">
        <v>14</v>
      </c>
      <c r="DB19">
        <v>13.8</v>
      </c>
      <c r="DC19">
        <v>13.5</v>
      </c>
      <c r="DD19">
        <v>13.3</v>
      </c>
      <c r="DE19">
        <v>13</v>
      </c>
      <c r="DF19">
        <v>12.6</v>
      </c>
      <c r="DG19">
        <v>12.3</v>
      </c>
      <c r="DH19">
        <v>11.8</v>
      </c>
      <c r="DI19">
        <v>11.3</v>
      </c>
      <c r="DJ19">
        <v>10.5</v>
      </c>
      <c r="DK19">
        <v>10.1</v>
      </c>
      <c r="DL19">
        <v>10.1</v>
      </c>
      <c r="DM19">
        <v>9.52</v>
      </c>
      <c r="DN19">
        <v>9.31</v>
      </c>
      <c r="DO19">
        <v>8.6199999999999992</v>
      </c>
      <c r="DP19">
        <v>7.83</v>
      </c>
      <c r="DQ19">
        <v>7.22</v>
      </c>
      <c r="DR19">
        <v>6.74</v>
      </c>
      <c r="DS19">
        <v>6.27</v>
      </c>
      <c r="DT19">
        <v>5.96</v>
      </c>
      <c r="DU19">
        <v>5.55</v>
      </c>
      <c r="DV19">
        <v>5.25</v>
      </c>
      <c r="DW19">
        <v>5.0599999999999996</v>
      </c>
      <c r="DX19">
        <v>4.68</v>
      </c>
      <c r="DY19">
        <v>4.42</v>
      </c>
      <c r="DZ19">
        <v>4.04</v>
      </c>
      <c r="EA19">
        <v>3.71</v>
      </c>
      <c r="EB19">
        <v>3.39</v>
      </c>
      <c r="EC19">
        <v>3.14</v>
      </c>
      <c r="ED19">
        <v>2.96</v>
      </c>
      <c r="EE19">
        <v>2.66</v>
      </c>
      <c r="EF19">
        <v>2.41</v>
      </c>
      <c r="EG19">
        <v>2.2200000000000002</v>
      </c>
      <c r="EH19">
        <v>1.99</v>
      </c>
      <c r="EI19">
        <v>1.8</v>
      </c>
      <c r="EJ19">
        <v>1.61</v>
      </c>
      <c r="EK19">
        <v>1.45</v>
      </c>
      <c r="EL19">
        <v>1.27</v>
      </c>
      <c r="EM19">
        <v>1.1599999999999999</v>
      </c>
      <c r="EN19">
        <v>1.01</v>
      </c>
      <c r="EO19">
        <v>0.92</v>
      </c>
      <c r="EP19">
        <v>0.82</v>
      </c>
      <c r="EQ19">
        <v>0.7</v>
      </c>
      <c r="ER19">
        <v>0.61</v>
      </c>
      <c r="ES19">
        <v>0.54</v>
      </c>
      <c r="ET19">
        <v>0.47</v>
      </c>
      <c r="EU19">
        <v>0.41</v>
      </c>
      <c r="EV19">
        <v>0.35</v>
      </c>
      <c r="EW19">
        <v>0.3</v>
      </c>
      <c r="EX19">
        <v>0.25</v>
      </c>
      <c r="EY19">
        <v>0.2</v>
      </c>
      <c r="EZ19">
        <v>0.18</v>
      </c>
      <c r="FA19">
        <v>0.15</v>
      </c>
      <c r="FB19">
        <v>0.12</v>
      </c>
      <c r="FC19">
        <v>0.1</v>
      </c>
      <c r="FD19">
        <v>0.08</v>
      </c>
      <c r="FE19">
        <v>7.0000000000000007E-2</v>
      </c>
      <c r="FF19">
        <v>0.05</v>
      </c>
      <c r="FG19">
        <v>0.04</v>
      </c>
      <c r="FH19">
        <v>0.03</v>
      </c>
      <c r="FI19">
        <v>0</v>
      </c>
      <c r="FJ19">
        <v>0</v>
      </c>
      <c r="FK19">
        <v>0</v>
      </c>
      <c r="FL19">
        <v>0</v>
      </c>
      <c r="FM19">
        <v>0</v>
      </c>
      <c r="FN19">
        <v>0</v>
      </c>
      <c r="FO19">
        <v>0</v>
      </c>
      <c r="FP19">
        <v>0</v>
      </c>
      <c r="FQ19">
        <v>0</v>
      </c>
      <c r="FR19">
        <v>0</v>
      </c>
      <c r="FS19">
        <v>0</v>
      </c>
      <c r="FT19">
        <v>0.02</v>
      </c>
      <c r="FU19">
        <v>0.03</v>
      </c>
      <c r="FV19">
        <v>0.04</v>
      </c>
      <c r="FW19">
        <v>0.05</v>
      </c>
      <c r="FX19">
        <v>7.0000000000000007E-2</v>
      </c>
      <c r="FY19">
        <v>7.0000000000000007E-2</v>
      </c>
      <c r="FZ19">
        <v>0.1</v>
      </c>
    </row>
    <row r="20" spans="1:182">
      <c r="A20">
        <v>167</v>
      </c>
      <c r="B20">
        <v>0</v>
      </c>
      <c r="C20">
        <v>0</v>
      </c>
      <c r="D20">
        <v>0</v>
      </c>
      <c r="E20">
        <v>0</v>
      </c>
      <c r="F20">
        <v>0</v>
      </c>
      <c r="G20">
        <v>0</v>
      </c>
      <c r="H20">
        <v>0</v>
      </c>
      <c r="I20">
        <v>0</v>
      </c>
      <c r="J20">
        <v>0.03</v>
      </c>
      <c r="K20">
        <v>0.04</v>
      </c>
      <c r="L20">
        <v>7.0000000000000007E-2</v>
      </c>
      <c r="M20">
        <v>0.09</v>
      </c>
      <c r="N20">
        <v>0.12</v>
      </c>
      <c r="O20">
        <v>0.15</v>
      </c>
      <c r="P20">
        <v>0.18</v>
      </c>
      <c r="Q20">
        <v>0.22</v>
      </c>
      <c r="R20">
        <v>0.27</v>
      </c>
      <c r="S20">
        <v>0.32</v>
      </c>
      <c r="T20">
        <v>0.38</v>
      </c>
      <c r="U20">
        <v>0.47</v>
      </c>
      <c r="V20">
        <v>0.53</v>
      </c>
      <c r="W20">
        <v>0.62</v>
      </c>
      <c r="X20">
        <v>0.73</v>
      </c>
      <c r="Y20">
        <v>0.81</v>
      </c>
      <c r="Z20">
        <v>0.96</v>
      </c>
      <c r="AA20">
        <v>1.08</v>
      </c>
      <c r="AB20">
        <v>1.21</v>
      </c>
      <c r="AC20">
        <v>1.37</v>
      </c>
      <c r="AD20">
        <v>1.54</v>
      </c>
      <c r="AE20">
        <v>1.7</v>
      </c>
      <c r="AF20">
        <v>1.87</v>
      </c>
      <c r="AG20">
        <v>2.09</v>
      </c>
      <c r="AH20">
        <v>2.29</v>
      </c>
      <c r="AI20">
        <v>2.56</v>
      </c>
      <c r="AJ20">
        <v>2.77</v>
      </c>
      <c r="AK20">
        <v>3.06</v>
      </c>
      <c r="AL20">
        <v>3.2</v>
      </c>
      <c r="AM20">
        <v>3.54</v>
      </c>
      <c r="AN20">
        <v>3.92</v>
      </c>
      <c r="AO20">
        <v>4.24</v>
      </c>
      <c r="AP20">
        <v>4.5199999999999996</v>
      </c>
      <c r="AQ20">
        <v>4.6500000000000004</v>
      </c>
      <c r="AR20">
        <v>4.9800000000000004</v>
      </c>
      <c r="AS20">
        <v>5.29</v>
      </c>
      <c r="AT20">
        <v>5.59</v>
      </c>
      <c r="AU20">
        <v>5.98</v>
      </c>
      <c r="AV20">
        <v>6.41</v>
      </c>
      <c r="AW20">
        <v>6.95</v>
      </c>
      <c r="AX20">
        <v>7.48</v>
      </c>
      <c r="AY20">
        <v>8.09</v>
      </c>
      <c r="AZ20">
        <v>8.5</v>
      </c>
      <c r="BA20">
        <v>9.06</v>
      </c>
      <c r="BB20">
        <v>9.68</v>
      </c>
      <c r="BC20">
        <v>9.41</v>
      </c>
      <c r="BD20">
        <v>9.73</v>
      </c>
      <c r="BE20">
        <v>10.199999999999999</v>
      </c>
      <c r="BF20">
        <v>10.5</v>
      </c>
      <c r="BG20">
        <v>11.2</v>
      </c>
      <c r="BH20">
        <v>11.6</v>
      </c>
      <c r="BI20">
        <v>12</v>
      </c>
      <c r="BJ20">
        <v>12.2</v>
      </c>
      <c r="BK20">
        <v>12.5</v>
      </c>
      <c r="BL20">
        <v>12.8</v>
      </c>
      <c r="BM20">
        <v>13.1</v>
      </c>
      <c r="BN20">
        <v>13.3</v>
      </c>
      <c r="BO20">
        <v>13.5</v>
      </c>
      <c r="BP20">
        <v>13.6</v>
      </c>
      <c r="BQ20">
        <v>13.8</v>
      </c>
      <c r="BR20">
        <v>14</v>
      </c>
      <c r="BS20">
        <v>14.1</v>
      </c>
      <c r="BT20">
        <v>14.3</v>
      </c>
      <c r="BU20">
        <v>14.4</v>
      </c>
      <c r="BV20">
        <v>14.5</v>
      </c>
      <c r="BW20">
        <v>14.6</v>
      </c>
      <c r="BX20">
        <v>14.7</v>
      </c>
      <c r="BY20">
        <v>14.9</v>
      </c>
      <c r="BZ20">
        <v>15</v>
      </c>
      <c r="CA20">
        <v>15</v>
      </c>
      <c r="CB20">
        <v>15.1</v>
      </c>
      <c r="CC20">
        <v>15.2</v>
      </c>
      <c r="CD20">
        <v>15.3</v>
      </c>
      <c r="CE20">
        <v>15.3</v>
      </c>
      <c r="CF20">
        <v>15.4</v>
      </c>
      <c r="CG20">
        <v>15.4</v>
      </c>
      <c r="CH20">
        <v>15.5</v>
      </c>
      <c r="CI20">
        <v>15.5</v>
      </c>
      <c r="CJ20">
        <v>15.5</v>
      </c>
      <c r="CK20">
        <v>15.5</v>
      </c>
      <c r="CL20">
        <v>15.5</v>
      </c>
      <c r="CM20">
        <v>15.5</v>
      </c>
      <c r="CN20">
        <v>15.5</v>
      </c>
      <c r="CO20">
        <v>15.5</v>
      </c>
      <c r="CP20">
        <v>15.4</v>
      </c>
      <c r="CQ20">
        <v>15.3</v>
      </c>
      <c r="CR20">
        <v>15.3</v>
      </c>
      <c r="CS20">
        <v>15.2</v>
      </c>
      <c r="CT20">
        <v>15.1</v>
      </c>
      <c r="CU20">
        <v>15</v>
      </c>
      <c r="CV20">
        <v>14.9</v>
      </c>
      <c r="CW20">
        <v>14.7</v>
      </c>
      <c r="CX20">
        <v>14.6</v>
      </c>
      <c r="CY20">
        <v>14.4</v>
      </c>
      <c r="CZ20">
        <v>14.2</v>
      </c>
      <c r="DA20">
        <v>14</v>
      </c>
      <c r="DB20">
        <v>13.8</v>
      </c>
      <c r="DC20">
        <v>13.5</v>
      </c>
      <c r="DD20">
        <v>13.3</v>
      </c>
      <c r="DE20">
        <v>12.9</v>
      </c>
      <c r="DF20">
        <v>12.6</v>
      </c>
      <c r="DG20">
        <v>12.2</v>
      </c>
      <c r="DH20">
        <v>11.8</v>
      </c>
      <c r="DI20">
        <v>11.2</v>
      </c>
      <c r="DJ20">
        <v>10.5</v>
      </c>
      <c r="DK20">
        <v>9.99</v>
      </c>
      <c r="DL20">
        <v>9.99</v>
      </c>
      <c r="DM20">
        <v>9.4600000000000009</v>
      </c>
      <c r="DN20">
        <v>9.2200000000000006</v>
      </c>
      <c r="DO20">
        <v>8.5299999999999994</v>
      </c>
      <c r="DP20">
        <v>7.75</v>
      </c>
      <c r="DQ20">
        <v>7.14</v>
      </c>
      <c r="DR20">
        <v>6.64</v>
      </c>
      <c r="DS20">
        <v>6.27</v>
      </c>
      <c r="DT20">
        <v>5.87</v>
      </c>
      <c r="DU20">
        <v>5.49</v>
      </c>
      <c r="DV20">
        <v>5.17</v>
      </c>
      <c r="DW20">
        <v>4.97</v>
      </c>
      <c r="DX20">
        <v>4.5999999999999996</v>
      </c>
      <c r="DY20">
        <v>4.3600000000000003</v>
      </c>
      <c r="DZ20">
        <v>3.94</v>
      </c>
      <c r="EA20">
        <v>3.65</v>
      </c>
      <c r="EB20">
        <v>3.36</v>
      </c>
      <c r="EC20">
        <v>3.08</v>
      </c>
      <c r="ED20">
        <v>2.92</v>
      </c>
      <c r="EE20">
        <v>2.57</v>
      </c>
      <c r="EF20">
        <v>2.31</v>
      </c>
      <c r="EG20">
        <v>2.19</v>
      </c>
      <c r="EH20">
        <v>1.95</v>
      </c>
      <c r="EI20">
        <v>1.8</v>
      </c>
      <c r="EJ20">
        <v>1.57</v>
      </c>
      <c r="EK20">
        <v>1.42</v>
      </c>
      <c r="EL20">
        <v>1.27</v>
      </c>
      <c r="EM20">
        <v>1.1399999999999999</v>
      </c>
      <c r="EN20">
        <v>0.98</v>
      </c>
      <c r="EO20">
        <v>0.89</v>
      </c>
      <c r="EP20">
        <v>0.78</v>
      </c>
      <c r="EQ20">
        <v>0.66</v>
      </c>
      <c r="ER20">
        <v>0.59</v>
      </c>
      <c r="ES20">
        <v>0.52</v>
      </c>
      <c r="ET20">
        <v>0.43</v>
      </c>
      <c r="EU20">
        <v>0.38</v>
      </c>
      <c r="EV20">
        <v>0.33</v>
      </c>
      <c r="EW20">
        <v>0.28000000000000003</v>
      </c>
      <c r="EX20">
        <v>0.24</v>
      </c>
      <c r="EY20">
        <v>0.19</v>
      </c>
      <c r="EZ20">
        <v>0.17</v>
      </c>
      <c r="FA20">
        <v>0.14000000000000001</v>
      </c>
      <c r="FB20">
        <v>0.11</v>
      </c>
      <c r="FC20">
        <v>0.09</v>
      </c>
      <c r="FD20">
        <v>0.08</v>
      </c>
      <c r="FE20">
        <v>0.06</v>
      </c>
      <c r="FF20">
        <v>0.04</v>
      </c>
      <c r="FG20">
        <v>0.03</v>
      </c>
      <c r="FH20">
        <v>0.02</v>
      </c>
      <c r="FI20">
        <v>0</v>
      </c>
      <c r="FJ20">
        <v>0</v>
      </c>
      <c r="FK20">
        <v>0</v>
      </c>
      <c r="FL20">
        <v>0</v>
      </c>
      <c r="FM20">
        <v>0</v>
      </c>
      <c r="FN20">
        <v>0</v>
      </c>
      <c r="FO20">
        <v>0</v>
      </c>
      <c r="FP20">
        <v>0</v>
      </c>
      <c r="FQ20">
        <v>0</v>
      </c>
      <c r="FR20">
        <v>0</v>
      </c>
      <c r="FS20">
        <v>0</v>
      </c>
      <c r="FT20">
        <v>0.02</v>
      </c>
      <c r="FU20">
        <v>0.03</v>
      </c>
      <c r="FV20">
        <v>0.04</v>
      </c>
      <c r="FW20">
        <v>0.05</v>
      </c>
      <c r="FX20">
        <v>7.0000000000000007E-2</v>
      </c>
      <c r="FY20">
        <v>0.08</v>
      </c>
      <c r="FZ20">
        <v>0.1</v>
      </c>
    </row>
    <row r="21" spans="1:182">
      <c r="A21">
        <v>166</v>
      </c>
      <c r="B21">
        <v>0</v>
      </c>
      <c r="C21">
        <v>0</v>
      </c>
      <c r="D21">
        <v>0</v>
      </c>
      <c r="E21">
        <v>0</v>
      </c>
      <c r="F21">
        <v>0</v>
      </c>
      <c r="G21">
        <v>0</v>
      </c>
      <c r="H21">
        <v>0</v>
      </c>
      <c r="I21">
        <v>0</v>
      </c>
      <c r="J21">
        <v>0.03</v>
      </c>
      <c r="K21">
        <v>0.05</v>
      </c>
      <c r="L21">
        <v>0.06</v>
      </c>
      <c r="M21">
        <v>0.08</v>
      </c>
      <c r="N21">
        <v>0.12</v>
      </c>
      <c r="O21">
        <v>0.15</v>
      </c>
      <c r="P21">
        <v>0.18</v>
      </c>
      <c r="Q21">
        <v>0.23</v>
      </c>
      <c r="R21">
        <v>0.28000000000000003</v>
      </c>
      <c r="S21">
        <v>0.33</v>
      </c>
      <c r="T21">
        <v>0.38</v>
      </c>
      <c r="U21">
        <v>0.46</v>
      </c>
      <c r="V21">
        <v>0.53</v>
      </c>
      <c r="W21">
        <v>0.6</v>
      </c>
      <c r="X21">
        <v>0.71</v>
      </c>
      <c r="Y21">
        <v>0.81</v>
      </c>
      <c r="Z21">
        <v>0.95</v>
      </c>
      <c r="AA21">
        <v>1.0900000000000001</v>
      </c>
      <c r="AB21">
        <v>1.21</v>
      </c>
      <c r="AC21">
        <v>1.39</v>
      </c>
      <c r="AD21">
        <v>1.52</v>
      </c>
      <c r="AE21">
        <v>1.68</v>
      </c>
      <c r="AF21">
        <v>1.9</v>
      </c>
      <c r="AG21">
        <v>2.1</v>
      </c>
      <c r="AH21">
        <v>2.31</v>
      </c>
      <c r="AI21">
        <v>2.56</v>
      </c>
      <c r="AJ21">
        <v>2.81</v>
      </c>
      <c r="AK21">
        <v>3.04</v>
      </c>
      <c r="AL21">
        <v>3.2</v>
      </c>
      <c r="AM21">
        <v>3.57</v>
      </c>
      <c r="AN21">
        <v>3.91</v>
      </c>
      <c r="AO21">
        <v>4.21</v>
      </c>
      <c r="AP21">
        <v>4.53</v>
      </c>
      <c r="AQ21">
        <v>4.75</v>
      </c>
      <c r="AR21">
        <v>5.05</v>
      </c>
      <c r="AS21">
        <v>5.26</v>
      </c>
      <c r="AT21">
        <v>5.66</v>
      </c>
      <c r="AU21">
        <v>5.99</v>
      </c>
      <c r="AV21">
        <v>6.48</v>
      </c>
      <c r="AW21">
        <v>7.01</v>
      </c>
      <c r="AX21">
        <v>7.63</v>
      </c>
      <c r="AY21">
        <v>8.15</v>
      </c>
      <c r="AZ21">
        <v>8.58</v>
      </c>
      <c r="BA21">
        <v>9.14</v>
      </c>
      <c r="BB21">
        <v>9.43</v>
      </c>
      <c r="BC21">
        <v>9.5</v>
      </c>
      <c r="BD21">
        <v>9.8000000000000007</v>
      </c>
      <c r="BE21">
        <v>10.3</v>
      </c>
      <c r="BF21">
        <v>10.7</v>
      </c>
      <c r="BG21">
        <v>11.3</v>
      </c>
      <c r="BH21">
        <v>11.7</v>
      </c>
      <c r="BI21">
        <v>12</v>
      </c>
      <c r="BJ21">
        <v>12.3</v>
      </c>
      <c r="BK21">
        <v>12.6</v>
      </c>
      <c r="BL21">
        <v>12.9</v>
      </c>
      <c r="BM21">
        <v>13.1</v>
      </c>
      <c r="BN21">
        <v>13.3</v>
      </c>
      <c r="BO21">
        <v>13.5</v>
      </c>
      <c r="BP21">
        <v>13.7</v>
      </c>
      <c r="BQ21">
        <v>13.9</v>
      </c>
      <c r="BR21">
        <v>14</v>
      </c>
      <c r="BS21">
        <v>14.2</v>
      </c>
      <c r="BT21">
        <v>14.3</v>
      </c>
      <c r="BU21">
        <v>14.4</v>
      </c>
      <c r="BV21">
        <v>14.6</v>
      </c>
      <c r="BW21">
        <v>14.7</v>
      </c>
      <c r="BX21">
        <v>14.8</v>
      </c>
      <c r="BY21">
        <v>14.9</v>
      </c>
      <c r="BZ21">
        <v>15</v>
      </c>
      <c r="CA21">
        <v>15.1</v>
      </c>
      <c r="CB21">
        <v>15.2</v>
      </c>
      <c r="CC21">
        <v>15.2</v>
      </c>
      <c r="CD21">
        <v>15.3</v>
      </c>
      <c r="CE21">
        <v>15.4</v>
      </c>
      <c r="CF21">
        <v>15.4</v>
      </c>
      <c r="CG21">
        <v>15.5</v>
      </c>
      <c r="CH21">
        <v>15.5</v>
      </c>
      <c r="CI21">
        <v>15.5</v>
      </c>
      <c r="CJ21">
        <v>15.5</v>
      </c>
      <c r="CK21">
        <v>15.5</v>
      </c>
      <c r="CL21">
        <v>15.5</v>
      </c>
      <c r="CM21">
        <v>15.5</v>
      </c>
      <c r="CN21">
        <v>15.5</v>
      </c>
      <c r="CO21">
        <v>15.5</v>
      </c>
      <c r="CP21">
        <v>15.4</v>
      </c>
      <c r="CQ21">
        <v>15.4</v>
      </c>
      <c r="CR21">
        <v>15.3</v>
      </c>
      <c r="CS21">
        <v>15.2</v>
      </c>
      <c r="CT21">
        <v>15.1</v>
      </c>
      <c r="CU21">
        <v>15</v>
      </c>
      <c r="CV21">
        <v>14.9</v>
      </c>
      <c r="CW21">
        <v>14.7</v>
      </c>
      <c r="CX21">
        <v>14.6</v>
      </c>
      <c r="CY21">
        <v>14.4</v>
      </c>
      <c r="CZ21">
        <v>14.2</v>
      </c>
      <c r="DA21">
        <v>14</v>
      </c>
      <c r="DB21">
        <v>13.7</v>
      </c>
      <c r="DC21">
        <v>13.5</v>
      </c>
      <c r="DD21">
        <v>13.2</v>
      </c>
      <c r="DE21">
        <v>12.9</v>
      </c>
      <c r="DF21">
        <v>12.6</v>
      </c>
      <c r="DG21">
        <v>12.2</v>
      </c>
      <c r="DH21">
        <v>11.7</v>
      </c>
      <c r="DI21">
        <v>11</v>
      </c>
      <c r="DJ21">
        <v>10.4</v>
      </c>
      <c r="DK21">
        <v>9.99</v>
      </c>
      <c r="DL21">
        <v>9.91</v>
      </c>
      <c r="DM21">
        <v>9.39</v>
      </c>
      <c r="DN21">
        <v>9.14</v>
      </c>
      <c r="DO21">
        <v>8.43</v>
      </c>
      <c r="DP21">
        <v>7.7</v>
      </c>
      <c r="DQ21">
        <v>7.1</v>
      </c>
      <c r="DR21">
        <v>6.59</v>
      </c>
      <c r="DS21">
        <v>6.19</v>
      </c>
      <c r="DT21">
        <v>5.85</v>
      </c>
      <c r="DU21">
        <v>5.46</v>
      </c>
      <c r="DV21">
        <v>5.2</v>
      </c>
      <c r="DW21">
        <v>4.9400000000000004</v>
      </c>
      <c r="DX21">
        <v>4.55</v>
      </c>
      <c r="DY21">
        <v>4.32</v>
      </c>
      <c r="DZ21">
        <v>3.91</v>
      </c>
      <c r="EA21">
        <v>3.6</v>
      </c>
      <c r="EB21">
        <v>3.3</v>
      </c>
      <c r="EC21">
        <v>3.04</v>
      </c>
      <c r="ED21">
        <v>2.82</v>
      </c>
      <c r="EE21">
        <v>2.57</v>
      </c>
      <c r="EF21">
        <v>2.29</v>
      </c>
      <c r="EG21">
        <v>2.15</v>
      </c>
      <c r="EH21">
        <v>1.92</v>
      </c>
      <c r="EI21">
        <v>1.71</v>
      </c>
      <c r="EJ21">
        <v>1.54</v>
      </c>
      <c r="EK21">
        <v>1.4</v>
      </c>
      <c r="EL21">
        <v>1.24</v>
      </c>
      <c r="EM21">
        <v>1.1200000000000001</v>
      </c>
      <c r="EN21">
        <v>0.99</v>
      </c>
      <c r="EO21">
        <v>0.87</v>
      </c>
      <c r="EP21">
        <v>0.77</v>
      </c>
      <c r="EQ21">
        <v>0.63</v>
      </c>
      <c r="ER21">
        <v>0.56999999999999995</v>
      </c>
      <c r="ES21">
        <v>0.5</v>
      </c>
      <c r="ET21">
        <v>0.43</v>
      </c>
      <c r="EU21">
        <v>0.37</v>
      </c>
      <c r="EV21">
        <v>0.32</v>
      </c>
      <c r="EW21">
        <v>0.26</v>
      </c>
      <c r="EX21">
        <v>0.22</v>
      </c>
      <c r="EY21">
        <v>0.18</v>
      </c>
      <c r="EZ21">
        <v>0.16</v>
      </c>
      <c r="FA21">
        <v>0.13</v>
      </c>
      <c r="FB21">
        <v>0.11</v>
      </c>
      <c r="FC21">
        <v>0.09</v>
      </c>
      <c r="FD21">
        <v>7.0000000000000007E-2</v>
      </c>
      <c r="FE21">
        <v>0.06</v>
      </c>
      <c r="FF21">
        <v>0.04</v>
      </c>
      <c r="FG21">
        <v>0.02</v>
      </c>
      <c r="FH21">
        <v>0</v>
      </c>
      <c r="FI21">
        <v>0</v>
      </c>
      <c r="FJ21">
        <v>0</v>
      </c>
      <c r="FK21">
        <v>0</v>
      </c>
      <c r="FL21">
        <v>0</v>
      </c>
      <c r="FM21">
        <v>0</v>
      </c>
      <c r="FN21">
        <v>0</v>
      </c>
      <c r="FO21">
        <v>0</v>
      </c>
      <c r="FP21">
        <v>0</v>
      </c>
      <c r="FQ21">
        <v>0</v>
      </c>
      <c r="FR21">
        <v>0</v>
      </c>
      <c r="FS21">
        <v>0</v>
      </c>
      <c r="FT21">
        <v>0.02</v>
      </c>
      <c r="FU21">
        <v>0.03</v>
      </c>
      <c r="FV21">
        <v>0.03</v>
      </c>
      <c r="FW21">
        <v>0.05</v>
      </c>
      <c r="FX21">
        <v>7.0000000000000007E-2</v>
      </c>
      <c r="FY21">
        <v>0.08</v>
      </c>
      <c r="FZ21">
        <v>0.1</v>
      </c>
    </row>
    <row r="22" spans="1:182">
      <c r="A22">
        <v>165</v>
      </c>
      <c r="B22">
        <v>0</v>
      </c>
      <c r="C22">
        <v>0</v>
      </c>
      <c r="D22">
        <v>0</v>
      </c>
      <c r="E22">
        <v>0</v>
      </c>
      <c r="F22">
        <v>0</v>
      </c>
      <c r="G22">
        <v>0</v>
      </c>
      <c r="H22">
        <v>0</v>
      </c>
      <c r="I22">
        <v>0.02</v>
      </c>
      <c r="J22">
        <v>0.03</v>
      </c>
      <c r="K22">
        <v>0.05</v>
      </c>
      <c r="L22">
        <v>7.0000000000000007E-2</v>
      </c>
      <c r="M22">
        <v>0.09</v>
      </c>
      <c r="N22">
        <v>0.12</v>
      </c>
      <c r="O22">
        <v>0.15</v>
      </c>
      <c r="P22">
        <v>0.19</v>
      </c>
      <c r="Q22">
        <v>0.23</v>
      </c>
      <c r="R22">
        <v>0.28000000000000003</v>
      </c>
      <c r="S22">
        <v>0.33</v>
      </c>
      <c r="T22">
        <v>0.39</v>
      </c>
      <c r="U22">
        <v>0.45</v>
      </c>
      <c r="V22">
        <v>0.53</v>
      </c>
      <c r="W22">
        <v>0.64</v>
      </c>
      <c r="X22">
        <v>0.72</v>
      </c>
      <c r="Y22">
        <v>0.86</v>
      </c>
      <c r="Z22">
        <v>0.95</v>
      </c>
      <c r="AA22">
        <v>1.0900000000000001</v>
      </c>
      <c r="AB22">
        <v>1.19</v>
      </c>
      <c r="AC22">
        <v>1.38</v>
      </c>
      <c r="AD22">
        <v>1.56</v>
      </c>
      <c r="AE22">
        <v>1.73</v>
      </c>
      <c r="AF22">
        <v>1.9</v>
      </c>
      <c r="AG22">
        <v>2.09</v>
      </c>
      <c r="AH22">
        <v>2.33</v>
      </c>
      <c r="AI22">
        <v>2.57</v>
      </c>
      <c r="AJ22">
        <v>2.78</v>
      </c>
      <c r="AK22">
        <v>3.09</v>
      </c>
      <c r="AL22">
        <v>3.32</v>
      </c>
      <c r="AM22">
        <v>3.61</v>
      </c>
      <c r="AN22">
        <v>3.96</v>
      </c>
      <c r="AO22">
        <v>4.2699999999999996</v>
      </c>
      <c r="AP22">
        <v>4.58</v>
      </c>
      <c r="AQ22">
        <v>4.6900000000000004</v>
      </c>
      <c r="AR22">
        <v>5.03</v>
      </c>
      <c r="AS22">
        <v>5.28</v>
      </c>
      <c r="AT22">
        <v>5.69</v>
      </c>
      <c r="AU22">
        <v>6.05</v>
      </c>
      <c r="AV22">
        <v>6.55</v>
      </c>
      <c r="AW22">
        <v>6.99</v>
      </c>
      <c r="AX22">
        <v>7.63</v>
      </c>
      <c r="AY22">
        <v>8.15</v>
      </c>
      <c r="AZ22">
        <v>8.64</v>
      </c>
      <c r="BA22">
        <v>9.1999999999999993</v>
      </c>
      <c r="BB22">
        <v>9.35</v>
      </c>
      <c r="BC22">
        <v>9.5299999999999994</v>
      </c>
      <c r="BD22">
        <v>9.85</v>
      </c>
      <c r="BE22">
        <v>10.3</v>
      </c>
      <c r="BF22">
        <v>10.8</v>
      </c>
      <c r="BG22">
        <v>11.3</v>
      </c>
      <c r="BH22">
        <v>11.7</v>
      </c>
      <c r="BI22">
        <v>12.1</v>
      </c>
      <c r="BJ22">
        <v>12.4</v>
      </c>
      <c r="BK22">
        <v>12.6</v>
      </c>
      <c r="BL22">
        <v>12.9</v>
      </c>
      <c r="BM22">
        <v>13.2</v>
      </c>
      <c r="BN22">
        <v>13.4</v>
      </c>
      <c r="BO22">
        <v>13.6</v>
      </c>
      <c r="BP22">
        <v>13.7</v>
      </c>
      <c r="BQ22">
        <v>13.9</v>
      </c>
      <c r="BR22">
        <v>14.1</v>
      </c>
      <c r="BS22">
        <v>14.2</v>
      </c>
      <c r="BT22">
        <v>14.3</v>
      </c>
      <c r="BU22">
        <v>14.5</v>
      </c>
      <c r="BV22">
        <v>14.6</v>
      </c>
      <c r="BW22">
        <v>14.7</v>
      </c>
      <c r="BX22">
        <v>14.8</v>
      </c>
      <c r="BY22">
        <v>14.9</v>
      </c>
      <c r="BZ22">
        <v>15</v>
      </c>
      <c r="CA22">
        <v>15.1</v>
      </c>
      <c r="CB22">
        <v>15.2</v>
      </c>
      <c r="CC22">
        <v>15.3</v>
      </c>
      <c r="CD22">
        <v>15.3</v>
      </c>
      <c r="CE22">
        <v>15.4</v>
      </c>
      <c r="CF22">
        <v>15.5</v>
      </c>
      <c r="CG22">
        <v>15.5</v>
      </c>
      <c r="CH22">
        <v>15.5</v>
      </c>
      <c r="CI22">
        <v>15.6</v>
      </c>
      <c r="CJ22">
        <v>15.6</v>
      </c>
      <c r="CK22">
        <v>15.6</v>
      </c>
      <c r="CL22">
        <v>15.6</v>
      </c>
      <c r="CM22">
        <v>15.6</v>
      </c>
      <c r="CN22">
        <v>15.5</v>
      </c>
      <c r="CO22">
        <v>15.5</v>
      </c>
      <c r="CP22">
        <v>15.4</v>
      </c>
      <c r="CQ22">
        <v>15.4</v>
      </c>
      <c r="CR22">
        <v>15.3</v>
      </c>
      <c r="CS22">
        <v>15.2</v>
      </c>
      <c r="CT22">
        <v>15.1</v>
      </c>
      <c r="CU22">
        <v>15</v>
      </c>
      <c r="CV22">
        <v>14.9</v>
      </c>
      <c r="CW22">
        <v>14.7</v>
      </c>
      <c r="CX22">
        <v>14.6</v>
      </c>
      <c r="CY22">
        <v>14.4</v>
      </c>
      <c r="CZ22">
        <v>14.2</v>
      </c>
      <c r="DA22">
        <v>13.9</v>
      </c>
      <c r="DB22">
        <v>13.7</v>
      </c>
      <c r="DC22">
        <v>13.5</v>
      </c>
      <c r="DD22">
        <v>13.2</v>
      </c>
      <c r="DE22">
        <v>12.9</v>
      </c>
      <c r="DF22">
        <v>12.5</v>
      </c>
      <c r="DG22">
        <v>12.2</v>
      </c>
      <c r="DH22">
        <v>11.7</v>
      </c>
      <c r="DI22">
        <v>10.9</v>
      </c>
      <c r="DJ22">
        <v>10.4</v>
      </c>
      <c r="DK22">
        <v>9.9600000000000009</v>
      </c>
      <c r="DL22">
        <v>9.9600000000000009</v>
      </c>
      <c r="DM22">
        <v>9.33</v>
      </c>
      <c r="DN22">
        <v>9.0500000000000007</v>
      </c>
      <c r="DO22">
        <v>8.34</v>
      </c>
      <c r="DP22">
        <v>7.6</v>
      </c>
      <c r="DQ22">
        <v>6.99</v>
      </c>
      <c r="DR22">
        <v>6.57</v>
      </c>
      <c r="DS22">
        <v>6.15</v>
      </c>
      <c r="DT22">
        <v>5.75</v>
      </c>
      <c r="DU22">
        <v>5.44</v>
      </c>
      <c r="DV22">
        <v>5.1100000000000003</v>
      </c>
      <c r="DW22">
        <v>4.91</v>
      </c>
      <c r="DX22">
        <v>4.47</v>
      </c>
      <c r="DY22">
        <v>4.2300000000000004</v>
      </c>
      <c r="DZ22">
        <v>3.83</v>
      </c>
      <c r="EA22">
        <v>3.56</v>
      </c>
      <c r="EB22">
        <v>3.28</v>
      </c>
      <c r="EC22">
        <v>2.99</v>
      </c>
      <c r="ED22">
        <v>2.81</v>
      </c>
      <c r="EE22">
        <v>2.52</v>
      </c>
      <c r="EF22">
        <v>2.2400000000000002</v>
      </c>
      <c r="EG22">
        <v>2.1</v>
      </c>
      <c r="EH22">
        <v>1.9</v>
      </c>
      <c r="EI22">
        <v>1.72</v>
      </c>
      <c r="EJ22">
        <v>1.51</v>
      </c>
      <c r="EK22">
        <v>1.35</v>
      </c>
      <c r="EL22">
        <v>1.18</v>
      </c>
      <c r="EM22">
        <v>1.07</v>
      </c>
      <c r="EN22">
        <v>0.94</v>
      </c>
      <c r="EO22">
        <v>0.85</v>
      </c>
      <c r="EP22">
        <v>0.72</v>
      </c>
      <c r="EQ22">
        <v>0.65</v>
      </c>
      <c r="ER22">
        <v>0.56999999999999995</v>
      </c>
      <c r="ES22">
        <v>0.49</v>
      </c>
      <c r="ET22">
        <v>0.41</v>
      </c>
      <c r="EU22">
        <v>0.35</v>
      </c>
      <c r="EV22">
        <v>0.3</v>
      </c>
      <c r="EW22">
        <v>0.26</v>
      </c>
      <c r="EX22">
        <v>0.22</v>
      </c>
      <c r="EY22">
        <v>0.18</v>
      </c>
      <c r="EZ22">
        <v>0.15</v>
      </c>
      <c r="FA22">
        <v>0.12</v>
      </c>
      <c r="FB22">
        <v>0.1</v>
      </c>
      <c r="FC22">
        <v>0.08</v>
      </c>
      <c r="FD22">
        <v>7.0000000000000007E-2</v>
      </c>
      <c r="FE22">
        <v>0.04</v>
      </c>
      <c r="FF22">
        <v>0.04</v>
      </c>
      <c r="FG22">
        <v>0.02</v>
      </c>
      <c r="FH22">
        <v>0</v>
      </c>
      <c r="FI22">
        <v>0</v>
      </c>
      <c r="FJ22">
        <v>0</v>
      </c>
      <c r="FK22">
        <v>0</v>
      </c>
      <c r="FL22">
        <v>0</v>
      </c>
      <c r="FM22">
        <v>0</v>
      </c>
      <c r="FN22">
        <v>0</v>
      </c>
      <c r="FO22">
        <v>0</v>
      </c>
      <c r="FP22">
        <v>0</v>
      </c>
      <c r="FQ22">
        <v>0</v>
      </c>
      <c r="FR22">
        <v>0</v>
      </c>
      <c r="FS22">
        <v>0</v>
      </c>
      <c r="FT22">
        <v>0</v>
      </c>
      <c r="FU22">
        <v>0.03</v>
      </c>
      <c r="FV22">
        <v>0.03</v>
      </c>
      <c r="FW22">
        <v>0.05</v>
      </c>
      <c r="FX22">
        <v>7.0000000000000007E-2</v>
      </c>
      <c r="FY22">
        <v>0.08</v>
      </c>
      <c r="FZ22">
        <v>0.1</v>
      </c>
    </row>
    <row r="23" spans="1:182">
      <c r="A23">
        <v>164</v>
      </c>
      <c r="B23">
        <v>0</v>
      </c>
      <c r="C23">
        <v>0</v>
      </c>
      <c r="D23">
        <v>0</v>
      </c>
      <c r="E23">
        <v>0</v>
      </c>
      <c r="F23">
        <v>0</v>
      </c>
      <c r="G23">
        <v>0</v>
      </c>
      <c r="H23">
        <v>0</v>
      </c>
      <c r="I23">
        <v>0.02</v>
      </c>
      <c r="J23">
        <v>0.04</v>
      </c>
      <c r="K23">
        <v>0.05</v>
      </c>
      <c r="L23">
        <v>7.0000000000000007E-2</v>
      </c>
      <c r="M23">
        <v>0.1</v>
      </c>
      <c r="N23">
        <v>0.12</v>
      </c>
      <c r="O23">
        <v>0.14000000000000001</v>
      </c>
      <c r="P23">
        <v>0.19</v>
      </c>
      <c r="Q23">
        <v>0.23</v>
      </c>
      <c r="R23">
        <v>0.28000000000000003</v>
      </c>
      <c r="S23">
        <v>0.33</v>
      </c>
      <c r="T23">
        <v>0.39</v>
      </c>
      <c r="U23">
        <v>0.44</v>
      </c>
      <c r="V23">
        <v>0.53</v>
      </c>
      <c r="W23">
        <v>0.62</v>
      </c>
      <c r="X23">
        <v>0.75</v>
      </c>
      <c r="Y23">
        <v>0.82</v>
      </c>
      <c r="Z23">
        <v>0.97</v>
      </c>
      <c r="AA23">
        <v>1.08</v>
      </c>
      <c r="AB23">
        <v>1.22</v>
      </c>
      <c r="AC23">
        <v>1.36</v>
      </c>
      <c r="AD23">
        <v>1.55</v>
      </c>
      <c r="AE23">
        <v>1.72</v>
      </c>
      <c r="AF23">
        <v>1.91</v>
      </c>
      <c r="AG23">
        <v>2.11</v>
      </c>
      <c r="AH23">
        <v>2.37</v>
      </c>
      <c r="AI23">
        <v>2.59</v>
      </c>
      <c r="AJ23">
        <v>2.86</v>
      </c>
      <c r="AK23">
        <v>3.11</v>
      </c>
      <c r="AL23">
        <v>3.24</v>
      </c>
      <c r="AM23">
        <v>3.63</v>
      </c>
      <c r="AN23">
        <v>3.94</v>
      </c>
      <c r="AO23">
        <v>4.2699999999999996</v>
      </c>
      <c r="AP23">
        <v>4.6500000000000004</v>
      </c>
      <c r="AQ23">
        <v>4.78</v>
      </c>
      <c r="AR23">
        <v>5.0599999999999996</v>
      </c>
      <c r="AS23">
        <v>5.35</v>
      </c>
      <c r="AT23">
        <v>5.69</v>
      </c>
      <c r="AU23">
        <v>6.11</v>
      </c>
      <c r="AV23">
        <v>6.6</v>
      </c>
      <c r="AW23">
        <v>7.09</v>
      </c>
      <c r="AX23">
        <v>7.7</v>
      </c>
      <c r="AY23">
        <v>8.2799999999999994</v>
      </c>
      <c r="AZ23">
        <v>8.66</v>
      </c>
      <c r="BA23">
        <v>9.27</v>
      </c>
      <c r="BB23">
        <v>9.3800000000000008</v>
      </c>
      <c r="BC23">
        <v>9.57</v>
      </c>
      <c r="BD23">
        <v>9.93</v>
      </c>
      <c r="BE23">
        <v>10.4</v>
      </c>
      <c r="BF23">
        <v>10.9</v>
      </c>
      <c r="BG23">
        <v>11.4</v>
      </c>
      <c r="BH23">
        <v>11.8</v>
      </c>
      <c r="BI23">
        <v>12.1</v>
      </c>
      <c r="BJ23">
        <v>12.4</v>
      </c>
      <c r="BK23">
        <v>12.7</v>
      </c>
      <c r="BL23">
        <v>13</v>
      </c>
      <c r="BM23">
        <v>13.2</v>
      </c>
      <c r="BN23">
        <v>13.4</v>
      </c>
      <c r="BO23">
        <v>13.6</v>
      </c>
      <c r="BP23">
        <v>13.8</v>
      </c>
      <c r="BQ23">
        <v>13.9</v>
      </c>
      <c r="BR23">
        <v>14.1</v>
      </c>
      <c r="BS23">
        <v>14.2</v>
      </c>
      <c r="BT23">
        <v>14.4</v>
      </c>
      <c r="BU23">
        <v>14.5</v>
      </c>
      <c r="BV23">
        <v>14.6</v>
      </c>
      <c r="BW23">
        <v>14.8</v>
      </c>
      <c r="BX23">
        <v>14.9</v>
      </c>
      <c r="BY23">
        <v>15</v>
      </c>
      <c r="BZ23">
        <v>15.1</v>
      </c>
      <c r="CA23">
        <v>15.2</v>
      </c>
      <c r="CB23">
        <v>15.2</v>
      </c>
      <c r="CC23">
        <v>15.3</v>
      </c>
      <c r="CD23">
        <v>15.4</v>
      </c>
      <c r="CE23">
        <v>15.4</v>
      </c>
      <c r="CF23">
        <v>15.5</v>
      </c>
      <c r="CG23">
        <v>15.5</v>
      </c>
      <c r="CH23">
        <v>15.6</v>
      </c>
      <c r="CI23">
        <v>15.6</v>
      </c>
      <c r="CJ23">
        <v>15.6</v>
      </c>
      <c r="CK23">
        <v>15.6</v>
      </c>
      <c r="CL23">
        <v>15.6</v>
      </c>
      <c r="CM23">
        <v>15.6</v>
      </c>
      <c r="CN23">
        <v>15.5</v>
      </c>
      <c r="CO23">
        <v>15.5</v>
      </c>
      <c r="CP23">
        <v>15.5</v>
      </c>
      <c r="CQ23">
        <v>15.4</v>
      </c>
      <c r="CR23">
        <v>15.3</v>
      </c>
      <c r="CS23">
        <v>15.2</v>
      </c>
      <c r="CT23">
        <v>15.1</v>
      </c>
      <c r="CU23">
        <v>15</v>
      </c>
      <c r="CV23">
        <v>14.9</v>
      </c>
      <c r="CW23">
        <v>14.7</v>
      </c>
      <c r="CX23">
        <v>14.6</v>
      </c>
      <c r="CY23">
        <v>14.4</v>
      </c>
      <c r="CZ23">
        <v>14.2</v>
      </c>
      <c r="DA23">
        <v>14</v>
      </c>
      <c r="DB23">
        <v>13.7</v>
      </c>
      <c r="DC23">
        <v>13.5</v>
      </c>
      <c r="DD23">
        <v>13.2</v>
      </c>
      <c r="DE23">
        <v>12.9</v>
      </c>
      <c r="DF23">
        <v>12.5</v>
      </c>
      <c r="DG23">
        <v>12.1</v>
      </c>
      <c r="DH23">
        <v>11.6</v>
      </c>
      <c r="DI23">
        <v>10.8</v>
      </c>
      <c r="DJ23">
        <v>10.3</v>
      </c>
      <c r="DK23">
        <v>9.9700000000000006</v>
      </c>
      <c r="DL23">
        <v>9.83</v>
      </c>
      <c r="DM23">
        <v>9.6199999999999992</v>
      </c>
      <c r="DN23">
        <v>8.9600000000000009</v>
      </c>
      <c r="DO23">
        <v>8.25</v>
      </c>
      <c r="DP23">
        <v>7.51</v>
      </c>
      <c r="DQ23">
        <v>6.91</v>
      </c>
      <c r="DR23">
        <v>6.47</v>
      </c>
      <c r="DS23">
        <v>6.1</v>
      </c>
      <c r="DT23">
        <v>5.7</v>
      </c>
      <c r="DU23">
        <v>5.38</v>
      </c>
      <c r="DV23">
        <v>5.07</v>
      </c>
      <c r="DW23">
        <v>4.8600000000000003</v>
      </c>
      <c r="DX23">
        <v>4.4800000000000004</v>
      </c>
      <c r="DY23">
        <v>4.18</v>
      </c>
      <c r="DZ23">
        <v>3.8</v>
      </c>
      <c r="EA23">
        <v>3.51</v>
      </c>
      <c r="EB23">
        <v>3.21</v>
      </c>
      <c r="EC23">
        <v>3.01</v>
      </c>
      <c r="ED23">
        <v>2.72</v>
      </c>
      <c r="EE23">
        <v>2.44</v>
      </c>
      <c r="EF23">
        <v>2.25</v>
      </c>
      <c r="EG23">
        <v>2.0499999999999998</v>
      </c>
      <c r="EH23">
        <v>1.84</v>
      </c>
      <c r="EI23">
        <v>1.66</v>
      </c>
      <c r="EJ23">
        <v>1.5</v>
      </c>
      <c r="EK23">
        <v>1.32</v>
      </c>
      <c r="EL23">
        <v>1.2</v>
      </c>
      <c r="EM23">
        <v>1.03</v>
      </c>
      <c r="EN23">
        <v>0.94</v>
      </c>
      <c r="EO23">
        <v>0.83</v>
      </c>
      <c r="EP23">
        <v>0.72</v>
      </c>
      <c r="EQ23">
        <v>0.64</v>
      </c>
      <c r="ER23">
        <v>0.55000000000000004</v>
      </c>
      <c r="ES23">
        <v>0.47</v>
      </c>
      <c r="ET23">
        <v>0.41</v>
      </c>
      <c r="EU23">
        <v>0.35</v>
      </c>
      <c r="EV23">
        <v>0.28000000000000003</v>
      </c>
      <c r="EW23">
        <v>0.24</v>
      </c>
      <c r="EX23">
        <v>0.21</v>
      </c>
      <c r="EY23">
        <v>0.16</v>
      </c>
      <c r="EZ23">
        <v>0.14000000000000001</v>
      </c>
      <c r="FA23">
        <v>0.11</v>
      </c>
      <c r="FB23">
        <v>0.1</v>
      </c>
      <c r="FC23">
        <v>0.08</v>
      </c>
      <c r="FD23">
        <v>0.06</v>
      </c>
      <c r="FE23">
        <v>0.04</v>
      </c>
      <c r="FF23">
        <v>0.03</v>
      </c>
      <c r="FG23">
        <v>0.02</v>
      </c>
      <c r="FH23">
        <v>0</v>
      </c>
      <c r="FI23">
        <v>0</v>
      </c>
      <c r="FJ23">
        <v>0</v>
      </c>
      <c r="FK23">
        <v>0</v>
      </c>
      <c r="FL23">
        <v>0</v>
      </c>
      <c r="FM23">
        <v>0</v>
      </c>
      <c r="FN23">
        <v>0</v>
      </c>
      <c r="FO23">
        <v>0</v>
      </c>
      <c r="FP23">
        <v>0</v>
      </c>
      <c r="FQ23">
        <v>0</v>
      </c>
      <c r="FR23">
        <v>0</v>
      </c>
      <c r="FS23">
        <v>0</v>
      </c>
      <c r="FT23">
        <v>0</v>
      </c>
      <c r="FU23">
        <v>0.03</v>
      </c>
      <c r="FV23">
        <v>0.03</v>
      </c>
      <c r="FW23">
        <v>0.05</v>
      </c>
      <c r="FX23">
        <v>7.0000000000000007E-2</v>
      </c>
      <c r="FY23">
        <v>0.08</v>
      </c>
      <c r="FZ23">
        <v>0.1</v>
      </c>
    </row>
    <row r="24" spans="1:182">
      <c r="A24">
        <v>163</v>
      </c>
      <c r="B24">
        <v>0</v>
      </c>
      <c r="C24">
        <v>0</v>
      </c>
      <c r="D24">
        <v>0</v>
      </c>
      <c r="E24">
        <v>0</v>
      </c>
      <c r="F24">
        <v>0</v>
      </c>
      <c r="G24">
        <v>0</v>
      </c>
      <c r="H24">
        <v>0</v>
      </c>
      <c r="I24">
        <v>0.02</v>
      </c>
      <c r="J24">
        <v>0.04</v>
      </c>
      <c r="K24">
        <v>0.05</v>
      </c>
      <c r="L24">
        <v>7.0000000000000007E-2</v>
      </c>
      <c r="M24">
        <v>0.1</v>
      </c>
      <c r="N24">
        <v>0.12</v>
      </c>
      <c r="O24">
        <v>0.15</v>
      </c>
      <c r="P24">
        <v>0.19</v>
      </c>
      <c r="Q24">
        <v>0.22</v>
      </c>
      <c r="R24">
        <v>0.27</v>
      </c>
      <c r="S24">
        <v>0.33</v>
      </c>
      <c r="T24">
        <v>0.41</v>
      </c>
      <c r="U24">
        <v>0.46</v>
      </c>
      <c r="V24">
        <v>0.53</v>
      </c>
      <c r="W24">
        <v>0.6</v>
      </c>
      <c r="X24">
        <v>0.73</v>
      </c>
      <c r="Y24">
        <v>0.83</v>
      </c>
      <c r="Z24">
        <v>0.96</v>
      </c>
      <c r="AA24">
        <v>1.0900000000000001</v>
      </c>
      <c r="AB24">
        <v>1.24</v>
      </c>
      <c r="AC24">
        <v>1.4</v>
      </c>
      <c r="AD24">
        <v>1.56</v>
      </c>
      <c r="AE24">
        <v>1.71</v>
      </c>
      <c r="AF24">
        <v>1.95</v>
      </c>
      <c r="AG24">
        <v>2.15</v>
      </c>
      <c r="AH24">
        <v>2.37</v>
      </c>
      <c r="AI24">
        <v>2.62</v>
      </c>
      <c r="AJ24">
        <v>2.83</v>
      </c>
      <c r="AK24">
        <v>3.12</v>
      </c>
      <c r="AL24">
        <v>3.27</v>
      </c>
      <c r="AM24">
        <v>3.64</v>
      </c>
      <c r="AN24">
        <v>4</v>
      </c>
      <c r="AO24">
        <v>4.33</v>
      </c>
      <c r="AP24">
        <v>4.57</v>
      </c>
      <c r="AQ24">
        <v>4.7300000000000004</v>
      </c>
      <c r="AR24">
        <v>5.1100000000000003</v>
      </c>
      <c r="AS24">
        <v>5.29</v>
      </c>
      <c r="AT24">
        <v>5.76</v>
      </c>
      <c r="AU24">
        <v>6.19</v>
      </c>
      <c r="AV24">
        <v>6.65</v>
      </c>
      <c r="AW24">
        <v>7.13</v>
      </c>
      <c r="AX24">
        <v>7.79</v>
      </c>
      <c r="AY24">
        <v>8.2899999999999991</v>
      </c>
      <c r="AZ24">
        <v>8.73</v>
      </c>
      <c r="BA24">
        <v>9.35</v>
      </c>
      <c r="BB24">
        <v>9.66</v>
      </c>
      <c r="BC24">
        <v>9.6</v>
      </c>
      <c r="BD24">
        <v>9.98</v>
      </c>
      <c r="BE24">
        <v>10.4</v>
      </c>
      <c r="BF24">
        <v>11</v>
      </c>
      <c r="BG24">
        <v>11.5</v>
      </c>
      <c r="BH24">
        <v>11.8</v>
      </c>
      <c r="BI24">
        <v>12.2</v>
      </c>
      <c r="BJ24">
        <v>12.5</v>
      </c>
      <c r="BK24">
        <v>12.8</v>
      </c>
      <c r="BL24">
        <v>13</v>
      </c>
      <c r="BM24">
        <v>13.3</v>
      </c>
      <c r="BN24">
        <v>13.5</v>
      </c>
      <c r="BO24">
        <v>13.7</v>
      </c>
      <c r="BP24">
        <v>13.8</v>
      </c>
      <c r="BQ24">
        <v>14</v>
      </c>
      <c r="BR24">
        <v>14.2</v>
      </c>
      <c r="BS24">
        <v>14.3</v>
      </c>
      <c r="BT24">
        <v>14.4</v>
      </c>
      <c r="BU24">
        <v>14.6</v>
      </c>
      <c r="BV24">
        <v>14.7</v>
      </c>
      <c r="BW24">
        <v>14.8</v>
      </c>
      <c r="BX24">
        <v>14.9</v>
      </c>
      <c r="BY24">
        <v>15</v>
      </c>
      <c r="BZ24">
        <v>15.1</v>
      </c>
      <c r="CA24">
        <v>15.2</v>
      </c>
      <c r="CB24">
        <v>15.3</v>
      </c>
      <c r="CC24">
        <v>15.4</v>
      </c>
      <c r="CD24">
        <v>15.4</v>
      </c>
      <c r="CE24">
        <v>15.5</v>
      </c>
      <c r="CF24">
        <v>15.5</v>
      </c>
      <c r="CG24">
        <v>15.6</v>
      </c>
      <c r="CH24">
        <v>15.6</v>
      </c>
      <c r="CI24">
        <v>15.6</v>
      </c>
      <c r="CJ24">
        <v>15.6</v>
      </c>
      <c r="CK24">
        <v>15.6</v>
      </c>
      <c r="CL24">
        <v>15.6</v>
      </c>
      <c r="CM24">
        <v>15.6</v>
      </c>
      <c r="CN24">
        <v>15.6</v>
      </c>
      <c r="CO24">
        <v>15.5</v>
      </c>
      <c r="CP24">
        <v>15.5</v>
      </c>
      <c r="CQ24">
        <v>15.4</v>
      </c>
      <c r="CR24">
        <v>15.3</v>
      </c>
      <c r="CS24">
        <v>15.2</v>
      </c>
      <c r="CT24">
        <v>15.1</v>
      </c>
      <c r="CU24">
        <v>15</v>
      </c>
      <c r="CV24">
        <v>14.9</v>
      </c>
      <c r="CW24">
        <v>14.7</v>
      </c>
      <c r="CX24">
        <v>14.6</v>
      </c>
      <c r="CY24">
        <v>14.4</v>
      </c>
      <c r="CZ24">
        <v>14.2</v>
      </c>
      <c r="DA24">
        <v>13.9</v>
      </c>
      <c r="DB24">
        <v>13.7</v>
      </c>
      <c r="DC24">
        <v>13.5</v>
      </c>
      <c r="DD24">
        <v>13.2</v>
      </c>
      <c r="DE24">
        <v>12.8</v>
      </c>
      <c r="DF24">
        <v>12.5</v>
      </c>
      <c r="DG24">
        <v>12.1</v>
      </c>
      <c r="DH24">
        <v>11.6</v>
      </c>
      <c r="DI24">
        <v>10.7</v>
      </c>
      <c r="DJ24">
        <v>10.199999999999999</v>
      </c>
      <c r="DK24">
        <v>10.1</v>
      </c>
      <c r="DL24">
        <v>9.75</v>
      </c>
      <c r="DM24">
        <v>9.56</v>
      </c>
      <c r="DN24">
        <v>8.8699999999999992</v>
      </c>
      <c r="DO24">
        <v>8.09</v>
      </c>
      <c r="DP24">
        <v>7.42</v>
      </c>
      <c r="DQ24">
        <v>6.86</v>
      </c>
      <c r="DR24">
        <v>6.39</v>
      </c>
      <c r="DS24">
        <v>6.05</v>
      </c>
      <c r="DT24">
        <v>5.66</v>
      </c>
      <c r="DU24">
        <v>5.3</v>
      </c>
      <c r="DV24">
        <v>5.07</v>
      </c>
      <c r="DW24">
        <v>4.76</v>
      </c>
      <c r="DX24">
        <v>4.46</v>
      </c>
      <c r="DY24">
        <v>4.13</v>
      </c>
      <c r="DZ24">
        <v>3.77</v>
      </c>
      <c r="EA24">
        <v>3.48</v>
      </c>
      <c r="EB24">
        <v>3.17</v>
      </c>
      <c r="EC24">
        <v>2.98</v>
      </c>
      <c r="ED24">
        <v>2.69</v>
      </c>
      <c r="EE24">
        <v>2.41</v>
      </c>
      <c r="EF24">
        <v>2.25</v>
      </c>
      <c r="EG24">
        <v>2.02</v>
      </c>
      <c r="EH24">
        <v>1.83</v>
      </c>
      <c r="EI24">
        <v>1.62</v>
      </c>
      <c r="EJ24">
        <v>1.49</v>
      </c>
      <c r="EK24">
        <v>1.32</v>
      </c>
      <c r="EL24">
        <v>1.1599999999999999</v>
      </c>
      <c r="EM24">
        <v>1.03</v>
      </c>
      <c r="EN24">
        <v>0.91</v>
      </c>
      <c r="EO24">
        <v>0.78</v>
      </c>
      <c r="EP24">
        <v>0.71</v>
      </c>
      <c r="EQ24">
        <v>0.6</v>
      </c>
      <c r="ER24">
        <v>0.51</v>
      </c>
      <c r="ES24">
        <v>0.47</v>
      </c>
      <c r="ET24">
        <v>0.4</v>
      </c>
      <c r="EU24">
        <v>0.31</v>
      </c>
      <c r="EV24">
        <v>0.28000000000000003</v>
      </c>
      <c r="EW24">
        <v>0.23</v>
      </c>
      <c r="EX24">
        <v>0.2</v>
      </c>
      <c r="EY24">
        <v>0.16</v>
      </c>
      <c r="EZ24">
        <v>0.14000000000000001</v>
      </c>
      <c r="FA24">
        <v>0.11</v>
      </c>
      <c r="FB24">
        <v>0.09</v>
      </c>
      <c r="FC24">
        <v>0.06</v>
      </c>
      <c r="FD24">
        <v>0.06</v>
      </c>
      <c r="FE24">
        <v>0.03</v>
      </c>
      <c r="FF24">
        <v>0.03</v>
      </c>
      <c r="FG24">
        <v>0</v>
      </c>
      <c r="FH24">
        <v>0</v>
      </c>
      <c r="FI24">
        <v>0</v>
      </c>
      <c r="FJ24">
        <v>0</v>
      </c>
      <c r="FK24">
        <v>0</v>
      </c>
      <c r="FL24">
        <v>0</v>
      </c>
      <c r="FM24">
        <v>0</v>
      </c>
      <c r="FN24">
        <v>0</v>
      </c>
      <c r="FO24">
        <v>0</v>
      </c>
      <c r="FP24">
        <v>0</v>
      </c>
      <c r="FQ24">
        <v>0</v>
      </c>
      <c r="FR24">
        <v>0</v>
      </c>
      <c r="FS24">
        <v>0</v>
      </c>
      <c r="FT24">
        <v>0</v>
      </c>
      <c r="FU24">
        <v>0.02</v>
      </c>
      <c r="FV24">
        <v>0.04</v>
      </c>
      <c r="FW24">
        <v>0.04</v>
      </c>
      <c r="FX24">
        <v>7.0000000000000007E-2</v>
      </c>
      <c r="FY24">
        <v>0.08</v>
      </c>
      <c r="FZ24">
        <v>0.1</v>
      </c>
    </row>
    <row r="25" spans="1:182">
      <c r="A25">
        <v>162</v>
      </c>
      <c r="B25">
        <v>0</v>
      </c>
      <c r="C25">
        <v>0</v>
      </c>
      <c r="D25">
        <v>0</v>
      </c>
      <c r="E25">
        <v>0</v>
      </c>
      <c r="F25">
        <v>0</v>
      </c>
      <c r="G25">
        <v>0</v>
      </c>
      <c r="H25">
        <v>0</v>
      </c>
      <c r="I25">
        <v>0.02</v>
      </c>
      <c r="J25">
        <v>0.04</v>
      </c>
      <c r="K25">
        <v>0.06</v>
      </c>
      <c r="L25">
        <v>0.08</v>
      </c>
      <c r="M25">
        <v>0.1</v>
      </c>
      <c r="N25">
        <v>0.12</v>
      </c>
      <c r="O25">
        <v>0.15</v>
      </c>
      <c r="P25">
        <v>0.18</v>
      </c>
      <c r="Q25">
        <v>0.22</v>
      </c>
      <c r="R25">
        <v>0.28999999999999998</v>
      </c>
      <c r="S25">
        <v>0.34</v>
      </c>
      <c r="T25">
        <v>0.4</v>
      </c>
      <c r="U25">
        <v>0.47</v>
      </c>
      <c r="V25">
        <v>0.54</v>
      </c>
      <c r="W25">
        <v>0.66</v>
      </c>
      <c r="X25">
        <v>0.74</v>
      </c>
      <c r="Y25">
        <v>0.83</v>
      </c>
      <c r="Z25">
        <v>0.97</v>
      </c>
      <c r="AA25">
        <v>1.08</v>
      </c>
      <c r="AB25">
        <v>1.19</v>
      </c>
      <c r="AC25">
        <v>1.41</v>
      </c>
      <c r="AD25">
        <v>1.61</v>
      </c>
      <c r="AE25">
        <v>1.7</v>
      </c>
      <c r="AF25">
        <v>1.94</v>
      </c>
      <c r="AG25">
        <v>2.1800000000000002</v>
      </c>
      <c r="AH25">
        <v>2.35</v>
      </c>
      <c r="AI25">
        <v>2.6</v>
      </c>
      <c r="AJ25">
        <v>2.87</v>
      </c>
      <c r="AK25">
        <v>3.08</v>
      </c>
      <c r="AL25">
        <v>3.34</v>
      </c>
      <c r="AM25">
        <v>3.68</v>
      </c>
      <c r="AN25">
        <v>4.01</v>
      </c>
      <c r="AO25">
        <v>4.3600000000000003</v>
      </c>
      <c r="AP25">
        <v>4.59</v>
      </c>
      <c r="AQ25">
        <v>4.8</v>
      </c>
      <c r="AR25">
        <v>5.12</v>
      </c>
      <c r="AS25">
        <v>5.43</v>
      </c>
      <c r="AT25">
        <v>5.76</v>
      </c>
      <c r="AU25">
        <v>6.18</v>
      </c>
      <c r="AV25">
        <v>6.68</v>
      </c>
      <c r="AW25">
        <v>7.22</v>
      </c>
      <c r="AX25">
        <v>7.85</v>
      </c>
      <c r="AY25">
        <v>8.35</v>
      </c>
      <c r="AZ25">
        <v>8.81</v>
      </c>
      <c r="BA25">
        <v>9.41</v>
      </c>
      <c r="BB25">
        <v>9.6199999999999992</v>
      </c>
      <c r="BC25">
        <v>9.6300000000000008</v>
      </c>
      <c r="BD25">
        <v>10</v>
      </c>
      <c r="BE25">
        <v>10.5</v>
      </c>
      <c r="BF25">
        <v>11.1</v>
      </c>
      <c r="BG25">
        <v>11.5</v>
      </c>
      <c r="BH25">
        <v>11.9</v>
      </c>
      <c r="BI25">
        <v>12.2</v>
      </c>
      <c r="BJ25">
        <v>12.5</v>
      </c>
      <c r="BK25">
        <v>12.8</v>
      </c>
      <c r="BL25">
        <v>13.1</v>
      </c>
      <c r="BM25">
        <v>13.3</v>
      </c>
      <c r="BN25">
        <v>13.5</v>
      </c>
      <c r="BO25">
        <v>13.7</v>
      </c>
      <c r="BP25">
        <v>13.9</v>
      </c>
      <c r="BQ25">
        <v>14</v>
      </c>
      <c r="BR25">
        <v>14.2</v>
      </c>
      <c r="BS25">
        <v>14.3</v>
      </c>
      <c r="BT25">
        <v>14.5</v>
      </c>
      <c r="BU25">
        <v>14.6</v>
      </c>
      <c r="BV25">
        <v>14.7</v>
      </c>
      <c r="BW25">
        <v>14.9</v>
      </c>
      <c r="BX25">
        <v>15</v>
      </c>
      <c r="BY25">
        <v>15.1</v>
      </c>
      <c r="BZ25">
        <v>15.2</v>
      </c>
      <c r="CA25">
        <v>15.2</v>
      </c>
      <c r="CB25">
        <v>15.3</v>
      </c>
      <c r="CC25">
        <v>15.4</v>
      </c>
      <c r="CD25">
        <v>15.5</v>
      </c>
      <c r="CE25">
        <v>15.5</v>
      </c>
      <c r="CF25">
        <v>15.6</v>
      </c>
      <c r="CG25">
        <v>15.6</v>
      </c>
      <c r="CH25">
        <v>15.6</v>
      </c>
      <c r="CI25">
        <v>15.6</v>
      </c>
      <c r="CJ25">
        <v>15.7</v>
      </c>
      <c r="CK25">
        <v>15.7</v>
      </c>
      <c r="CL25">
        <v>15.6</v>
      </c>
      <c r="CM25">
        <v>15.6</v>
      </c>
      <c r="CN25">
        <v>15.6</v>
      </c>
      <c r="CO25">
        <v>15.5</v>
      </c>
      <c r="CP25">
        <v>15.5</v>
      </c>
      <c r="CQ25">
        <v>15.4</v>
      </c>
      <c r="CR25">
        <v>15.3</v>
      </c>
      <c r="CS25">
        <v>15.2</v>
      </c>
      <c r="CT25">
        <v>15.1</v>
      </c>
      <c r="CU25">
        <v>15</v>
      </c>
      <c r="CV25">
        <v>14.9</v>
      </c>
      <c r="CW25">
        <v>14.7</v>
      </c>
      <c r="CX25">
        <v>14.5</v>
      </c>
      <c r="CY25">
        <v>14.4</v>
      </c>
      <c r="CZ25">
        <v>14.2</v>
      </c>
      <c r="DA25">
        <v>13.9</v>
      </c>
      <c r="DB25">
        <v>13.7</v>
      </c>
      <c r="DC25">
        <v>13.5</v>
      </c>
      <c r="DD25">
        <v>13.2</v>
      </c>
      <c r="DE25">
        <v>12.8</v>
      </c>
      <c r="DF25">
        <v>12.4</v>
      </c>
      <c r="DG25">
        <v>12</v>
      </c>
      <c r="DH25">
        <v>11.5</v>
      </c>
      <c r="DI25">
        <v>10.7</v>
      </c>
      <c r="DJ25">
        <v>10.199999999999999</v>
      </c>
      <c r="DK25">
        <v>10.199999999999999</v>
      </c>
      <c r="DL25">
        <v>9.68</v>
      </c>
      <c r="DM25">
        <v>9.4700000000000006</v>
      </c>
      <c r="DN25">
        <v>8.81</v>
      </c>
      <c r="DO25">
        <v>7.96</v>
      </c>
      <c r="DP25">
        <v>7.34</v>
      </c>
      <c r="DQ25">
        <v>6.85</v>
      </c>
      <c r="DR25">
        <v>6.38</v>
      </c>
      <c r="DS25">
        <v>5.99</v>
      </c>
      <c r="DT25">
        <v>5.63</v>
      </c>
      <c r="DU25">
        <v>5.35</v>
      </c>
      <c r="DV25">
        <v>5.08</v>
      </c>
      <c r="DW25">
        <v>4.71</v>
      </c>
      <c r="DX25">
        <v>4.42</v>
      </c>
      <c r="DY25">
        <v>4.08</v>
      </c>
      <c r="DZ25">
        <v>3.69</v>
      </c>
      <c r="EA25">
        <v>3.4</v>
      </c>
      <c r="EB25">
        <v>3.13</v>
      </c>
      <c r="EC25">
        <v>2.88</v>
      </c>
      <c r="ED25">
        <v>2.67</v>
      </c>
      <c r="EE25">
        <v>2.39</v>
      </c>
      <c r="EF25">
        <v>2.2000000000000002</v>
      </c>
      <c r="EG25">
        <v>1.96</v>
      </c>
      <c r="EH25">
        <v>1.8</v>
      </c>
      <c r="EI25">
        <v>1.56</v>
      </c>
      <c r="EJ25">
        <v>1.45</v>
      </c>
      <c r="EK25">
        <v>1.29</v>
      </c>
      <c r="EL25">
        <v>1.1299999999999999</v>
      </c>
      <c r="EM25">
        <v>1.01</v>
      </c>
      <c r="EN25">
        <v>0.91</v>
      </c>
      <c r="EO25">
        <v>0.76</v>
      </c>
      <c r="EP25">
        <v>0.7</v>
      </c>
      <c r="EQ25">
        <v>0.59</v>
      </c>
      <c r="ER25">
        <v>0.52</v>
      </c>
      <c r="ES25">
        <v>0.46</v>
      </c>
      <c r="ET25">
        <v>0.36</v>
      </c>
      <c r="EU25">
        <v>0.33</v>
      </c>
      <c r="EV25">
        <v>0.27</v>
      </c>
      <c r="EW25">
        <v>0.23</v>
      </c>
      <c r="EX25">
        <v>0.19</v>
      </c>
      <c r="EY25">
        <v>0.16</v>
      </c>
      <c r="EZ25">
        <v>0.12</v>
      </c>
      <c r="FA25">
        <v>0.1</v>
      </c>
      <c r="FB25">
        <v>0.08</v>
      </c>
      <c r="FC25">
        <v>7.0000000000000007E-2</v>
      </c>
      <c r="FD25">
        <v>0.04</v>
      </c>
      <c r="FE25">
        <v>0.04</v>
      </c>
      <c r="FF25">
        <v>0.02</v>
      </c>
      <c r="FG25">
        <v>0</v>
      </c>
      <c r="FH25">
        <v>0</v>
      </c>
      <c r="FI25">
        <v>0</v>
      </c>
      <c r="FJ25">
        <v>0</v>
      </c>
      <c r="FK25">
        <v>0</v>
      </c>
      <c r="FL25">
        <v>0</v>
      </c>
      <c r="FM25">
        <v>0</v>
      </c>
      <c r="FN25">
        <v>0</v>
      </c>
      <c r="FO25">
        <v>0</v>
      </c>
      <c r="FP25">
        <v>0</v>
      </c>
      <c r="FQ25">
        <v>0</v>
      </c>
      <c r="FR25">
        <v>0</v>
      </c>
      <c r="FS25">
        <v>0</v>
      </c>
      <c r="FT25">
        <v>0</v>
      </c>
      <c r="FU25">
        <v>0.02</v>
      </c>
      <c r="FV25">
        <v>0.04</v>
      </c>
      <c r="FW25">
        <v>0.04</v>
      </c>
      <c r="FX25">
        <v>0.05</v>
      </c>
      <c r="FY25">
        <v>0.08</v>
      </c>
      <c r="FZ25">
        <v>0.1</v>
      </c>
    </row>
    <row r="26" spans="1:182">
      <c r="A26">
        <v>161</v>
      </c>
      <c r="B26">
        <v>0</v>
      </c>
      <c r="C26">
        <v>0</v>
      </c>
      <c r="D26">
        <v>0</v>
      </c>
      <c r="E26">
        <v>0</v>
      </c>
      <c r="F26">
        <v>0</v>
      </c>
      <c r="G26">
        <v>0</v>
      </c>
      <c r="H26">
        <v>0</v>
      </c>
      <c r="I26">
        <v>0.02</v>
      </c>
      <c r="J26">
        <v>0.04</v>
      </c>
      <c r="K26">
        <v>0.06</v>
      </c>
      <c r="L26">
        <v>0.08</v>
      </c>
      <c r="M26">
        <v>0.1</v>
      </c>
      <c r="N26">
        <v>0.12</v>
      </c>
      <c r="O26">
        <v>0.16</v>
      </c>
      <c r="P26">
        <v>0.19</v>
      </c>
      <c r="Q26">
        <v>0.24</v>
      </c>
      <c r="R26">
        <v>0.28999999999999998</v>
      </c>
      <c r="S26">
        <v>0.34</v>
      </c>
      <c r="T26">
        <v>0.41</v>
      </c>
      <c r="U26">
        <v>0.47</v>
      </c>
      <c r="V26">
        <v>0.53</v>
      </c>
      <c r="W26">
        <v>0.65</v>
      </c>
      <c r="X26">
        <v>0.74</v>
      </c>
      <c r="Y26">
        <v>0.87</v>
      </c>
      <c r="Z26">
        <v>0.97</v>
      </c>
      <c r="AA26">
        <v>1.1000000000000001</v>
      </c>
      <c r="AB26">
        <v>1.2</v>
      </c>
      <c r="AC26">
        <v>1.44</v>
      </c>
      <c r="AD26">
        <v>1.58</v>
      </c>
      <c r="AE26">
        <v>1.73</v>
      </c>
      <c r="AF26">
        <v>1.94</v>
      </c>
      <c r="AG26">
        <v>2.14</v>
      </c>
      <c r="AH26">
        <v>2.38</v>
      </c>
      <c r="AI26">
        <v>2.62</v>
      </c>
      <c r="AJ26">
        <v>2.86</v>
      </c>
      <c r="AK26">
        <v>3.08</v>
      </c>
      <c r="AL26">
        <v>3.35</v>
      </c>
      <c r="AM26">
        <v>3.68</v>
      </c>
      <c r="AN26">
        <v>4.0199999999999996</v>
      </c>
      <c r="AO26">
        <v>4.34</v>
      </c>
      <c r="AP26">
        <v>4.5599999999999996</v>
      </c>
      <c r="AQ26">
        <v>4.78</v>
      </c>
      <c r="AR26">
        <v>5.13</v>
      </c>
      <c r="AS26">
        <v>5.44</v>
      </c>
      <c r="AT26">
        <v>5.83</v>
      </c>
      <c r="AU26">
        <v>6.22</v>
      </c>
      <c r="AV26">
        <v>6.7</v>
      </c>
      <c r="AW26">
        <v>7.27</v>
      </c>
      <c r="AX26">
        <v>7.86</v>
      </c>
      <c r="AY26">
        <v>8.43</v>
      </c>
      <c r="AZ26">
        <v>8.85</v>
      </c>
      <c r="BA26">
        <v>9.5</v>
      </c>
      <c r="BB26">
        <v>9.6300000000000008</v>
      </c>
      <c r="BC26">
        <v>9.6999999999999993</v>
      </c>
      <c r="BD26">
        <v>10.199999999999999</v>
      </c>
      <c r="BE26">
        <v>10.6</v>
      </c>
      <c r="BF26">
        <v>11.2</v>
      </c>
      <c r="BG26">
        <v>11.6</v>
      </c>
      <c r="BH26">
        <v>12</v>
      </c>
      <c r="BI26">
        <v>12.3</v>
      </c>
      <c r="BJ26">
        <v>12.6</v>
      </c>
      <c r="BK26">
        <v>12.9</v>
      </c>
      <c r="BL26">
        <v>13.1</v>
      </c>
      <c r="BM26">
        <v>13.4</v>
      </c>
      <c r="BN26">
        <v>13.6</v>
      </c>
      <c r="BO26">
        <v>13.8</v>
      </c>
      <c r="BP26">
        <v>13.9</v>
      </c>
      <c r="BQ26">
        <v>14.1</v>
      </c>
      <c r="BR26">
        <v>14.2</v>
      </c>
      <c r="BS26">
        <v>14.4</v>
      </c>
      <c r="BT26">
        <v>14.5</v>
      </c>
      <c r="BU26">
        <v>14.7</v>
      </c>
      <c r="BV26">
        <v>14.8</v>
      </c>
      <c r="BW26">
        <v>14.9</v>
      </c>
      <c r="BX26">
        <v>15</v>
      </c>
      <c r="BY26">
        <v>15.1</v>
      </c>
      <c r="BZ26">
        <v>15.2</v>
      </c>
      <c r="CA26">
        <v>15.3</v>
      </c>
      <c r="CB26">
        <v>15.4</v>
      </c>
      <c r="CC26">
        <v>15.4</v>
      </c>
      <c r="CD26">
        <v>15.5</v>
      </c>
      <c r="CE26">
        <v>15.5</v>
      </c>
      <c r="CF26">
        <v>15.6</v>
      </c>
      <c r="CG26">
        <v>15.6</v>
      </c>
      <c r="CH26">
        <v>15.7</v>
      </c>
      <c r="CI26">
        <v>15.7</v>
      </c>
      <c r="CJ26">
        <v>15.7</v>
      </c>
      <c r="CK26">
        <v>15.7</v>
      </c>
      <c r="CL26">
        <v>15.7</v>
      </c>
      <c r="CM26">
        <v>15.6</v>
      </c>
      <c r="CN26">
        <v>15.6</v>
      </c>
      <c r="CO26">
        <v>15.6</v>
      </c>
      <c r="CP26">
        <v>15.5</v>
      </c>
      <c r="CQ26">
        <v>15.4</v>
      </c>
      <c r="CR26">
        <v>15.4</v>
      </c>
      <c r="CS26">
        <v>15.3</v>
      </c>
      <c r="CT26">
        <v>15.2</v>
      </c>
      <c r="CU26">
        <v>15</v>
      </c>
      <c r="CV26">
        <v>14.9</v>
      </c>
      <c r="CW26">
        <v>14.7</v>
      </c>
      <c r="CX26">
        <v>14.5</v>
      </c>
      <c r="CY26">
        <v>14.4</v>
      </c>
      <c r="CZ26">
        <v>14.1</v>
      </c>
      <c r="DA26">
        <v>13.9</v>
      </c>
      <c r="DB26">
        <v>13.7</v>
      </c>
      <c r="DC26">
        <v>13.4</v>
      </c>
      <c r="DD26">
        <v>13.1</v>
      </c>
      <c r="DE26">
        <v>12.8</v>
      </c>
      <c r="DF26">
        <v>12.4</v>
      </c>
      <c r="DG26">
        <v>12</v>
      </c>
      <c r="DH26">
        <v>11.4</v>
      </c>
      <c r="DI26">
        <v>10.6</v>
      </c>
      <c r="DJ26">
        <v>10.1</v>
      </c>
      <c r="DK26">
        <v>9.99</v>
      </c>
      <c r="DL26">
        <v>9.6199999999999992</v>
      </c>
      <c r="DM26">
        <v>9.39</v>
      </c>
      <c r="DN26">
        <v>8.6999999999999993</v>
      </c>
      <c r="DO26">
        <v>7.88</v>
      </c>
      <c r="DP26">
        <v>7.29</v>
      </c>
      <c r="DQ26">
        <v>6.68</v>
      </c>
      <c r="DR26">
        <v>6.35</v>
      </c>
      <c r="DS26">
        <v>5.95</v>
      </c>
      <c r="DT26">
        <v>5.62</v>
      </c>
      <c r="DU26">
        <v>5.25</v>
      </c>
      <c r="DV26">
        <v>5.03</v>
      </c>
      <c r="DW26">
        <v>4.67</v>
      </c>
      <c r="DX26">
        <v>4.38</v>
      </c>
      <c r="DY26">
        <v>3.98</v>
      </c>
      <c r="DZ26">
        <v>3.67</v>
      </c>
      <c r="EA26">
        <v>3.38</v>
      </c>
      <c r="EB26">
        <v>3.13</v>
      </c>
      <c r="EC26">
        <v>2.85</v>
      </c>
      <c r="ED26">
        <v>2.6</v>
      </c>
      <c r="EE26">
        <v>2.33</v>
      </c>
      <c r="EF26">
        <v>2.1800000000000002</v>
      </c>
      <c r="EG26">
        <v>1.95</v>
      </c>
      <c r="EH26">
        <v>1.75</v>
      </c>
      <c r="EI26">
        <v>1.57</v>
      </c>
      <c r="EJ26">
        <v>1.39</v>
      </c>
      <c r="EK26">
        <v>1.24</v>
      </c>
      <c r="EL26">
        <v>1.1200000000000001</v>
      </c>
      <c r="EM26">
        <v>0.98</v>
      </c>
      <c r="EN26">
        <v>0.87</v>
      </c>
      <c r="EO26">
        <v>0.76</v>
      </c>
      <c r="EP26">
        <v>0.66</v>
      </c>
      <c r="EQ26">
        <v>0.6</v>
      </c>
      <c r="ER26">
        <v>0.5</v>
      </c>
      <c r="ES26">
        <v>0.41</v>
      </c>
      <c r="ET26">
        <v>0.36</v>
      </c>
      <c r="EU26">
        <v>0.32</v>
      </c>
      <c r="EV26">
        <v>0.26</v>
      </c>
      <c r="EW26">
        <v>0.22</v>
      </c>
      <c r="EX26">
        <v>0.18</v>
      </c>
      <c r="EY26">
        <v>0.15</v>
      </c>
      <c r="EZ26">
        <v>0.12</v>
      </c>
      <c r="FA26">
        <v>0.1</v>
      </c>
      <c r="FB26">
        <v>0.08</v>
      </c>
      <c r="FC26">
        <v>0.06</v>
      </c>
      <c r="FD26">
        <v>0.04</v>
      </c>
      <c r="FE26">
        <v>0.03</v>
      </c>
      <c r="FF26">
        <v>0</v>
      </c>
      <c r="FG26">
        <v>0</v>
      </c>
      <c r="FH26">
        <v>0</v>
      </c>
      <c r="FI26">
        <v>0</v>
      </c>
      <c r="FJ26">
        <v>0</v>
      </c>
      <c r="FK26">
        <v>0</v>
      </c>
      <c r="FL26">
        <v>0</v>
      </c>
      <c r="FM26">
        <v>0</v>
      </c>
      <c r="FN26">
        <v>0</v>
      </c>
      <c r="FO26">
        <v>0</v>
      </c>
      <c r="FP26">
        <v>0</v>
      </c>
      <c r="FQ26">
        <v>0</v>
      </c>
      <c r="FR26">
        <v>0</v>
      </c>
      <c r="FS26">
        <v>0</v>
      </c>
      <c r="FT26">
        <v>0</v>
      </c>
      <c r="FU26">
        <v>0.02</v>
      </c>
      <c r="FV26">
        <v>0.04</v>
      </c>
      <c r="FW26">
        <v>0.04</v>
      </c>
      <c r="FX26">
        <v>0.05</v>
      </c>
      <c r="FY26">
        <v>0.08</v>
      </c>
      <c r="FZ26">
        <v>0.1</v>
      </c>
    </row>
    <row r="27" spans="1:182">
      <c r="A27">
        <v>160</v>
      </c>
      <c r="B27">
        <v>0</v>
      </c>
      <c r="C27">
        <v>0</v>
      </c>
      <c r="D27">
        <v>0</v>
      </c>
      <c r="E27">
        <v>0</v>
      </c>
      <c r="F27">
        <v>0</v>
      </c>
      <c r="G27">
        <v>0</v>
      </c>
      <c r="H27">
        <v>0</v>
      </c>
      <c r="I27">
        <v>0.02</v>
      </c>
      <c r="J27">
        <v>0.03</v>
      </c>
      <c r="K27">
        <v>0.06</v>
      </c>
      <c r="L27">
        <v>0.08</v>
      </c>
      <c r="M27">
        <v>0.1</v>
      </c>
      <c r="N27">
        <v>0.13</v>
      </c>
      <c r="O27">
        <v>0.16</v>
      </c>
      <c r="P27">
        <v>0.19</v>
      </c>
      <c r="Q27">
        <v>0.23</v>
      </c>
      <c r="R27">
        <v>0.28000000000000003</v>
      </c>
      <c r="S27">
        <v>0.35</v>
      </c>
      <c r="T27">
        <v>0.41</v>
      </c>
      <c r="U27">
        <v>0.47</v>
      </c>
      <c r="V27">
        <v>0.56000000000000005</v>
      </c>
      <c r="W27">
        <v>0.66</v>
      </c>
      <c r="X27">
        <v>0.73</v>
      </c>
      <c r="Y27">
        <v>0.85</v>
      </c>
      <c r="Z27">
        <v>0.97</v>
      </c>
      <c r="AA27">
        <v>1.1000000000000001</v>
      </c>
      <c r="AB27">
        <v>1.26</v>
      </c>
      <c r="AC27">
        <v>1.39</v>
      </c>
      <c r="AD27">
        <v>1.57</v>
      </c>
      <c r="AE27">
        <v>1.78</v>
      </c>
      <c r="AF27">
        <v>1.99</v>
      </c>
      <c r="AG27">
        <v>2.19</v>
      </c>
      <c r="AH27">
        <v>2.38</v>
      </c>
      <c r="AI27">
        <v>2.65</v>
      </c>
      <c r="AJ27">
        <v>2.87</v>
      </c>
      <c r="AK27">
        <v>3.16</v>
      </c>
      <c r="AL27">
        <v>3.35</v>
      </c>
      <c r="AM27">
        <v>3.69</v>
      </c>
      <c r="AN27">
        <v>4.07</v>
      </c>
      <c r="AO27">
        <v>4.3600000000000003</v>
      </c>
      <c r="AP27">
        <v>4.5999999999999996</v>
      </c>
      <c r="AQ27">
        <v>4.83</v>
      </c>
      <c r="AR27">
        <v>5.15</v>
      </c>
      <c r="AS27">
        <v>5.44</v>
      </c>
      <c r="AT27">
        <v>5.82</v>
      </c>
      <c r="AU27">
        <v>6.22</v>
      </c>
      <c r="AV27">
        <v>6.74</v>
      </c>
      <c r="AW27">
        <v>7.27</v>
      </c>
      <c r="AX27">
        <v>7.9</v>
      </c>
      <c r="AY27">
        <v>8.4499999999999993</v>
      </c>
      <c r="AZ27">
        <v>8.91</v>
      </c>
      <c r="BA27">
        <v>9.5399999999999991</v>
      </c>
      <c r="BB27">
        <v>9.59</v>
      </c>
      <c r="BC27">
        <v>9.75</v>
      </c>
      <c r="BD27">
        <v>10.1</v>
      </c>
      <c r="BE27">
        <v>10.6</v>
      </c>
      <c r="BF27">
        <v>11.2</v>
      </c>
      <c r="BG27">
        <v>11.7</v>
      </c>
      <c r="BH27">
        <v>12</v>
      </c>
      <c r="BI27">
        <v>12.3</v>
      </c>
      <c r="BJ27">
        <v>12.6</v>
      </c>
      <c r="BK27">
        <v>12.9</v>
      </c>
      <c r="BL27">
        <v>13.2</v>
      </c>
      <c r="BM27">
        <v>13.4</v>
      </c>
      <c r="BN27">
        <v>13.6</v>
      </c>
      <c r="BO27">
        <v>13.8</v>
      </c>
      <c r="BP27">
        <v>14</v>
      </c>
      <c r="BQ27">
        <v>14.1</v>
      </c>
      <c r="BR27">
        <v>14.3</v>
      </c>
      <c r="BS27">
        <v>14.4</v>
      </c>
      <c r="BT27">
        <v>14.6</v>
      </c>
      <c r="BU27">
        <v>14.7</v>
      </c>
      <c r="BV27">
        <v>14.8</v>
      </c>
      <c r="BW27">
        <v>14.9</v>
      </c>
      <c r="BX27">
        <v>15</v>
      </c>
      <c r="BY27">
        <v>15.1</v>
      </c>
      <c r="BZ27">
        <v>15.2</v>
      </c>
      <c r="CA27">
        <v>15.3</v>
      </c>
      <c r="CB27">
        <v>15.4</v>
      </c>
      <c r="CC27">
        <v>15.5</v>
      </c>
      <c r="CD27">
        <v>15.5</v>
      </c>
      <c r="CE27">
        <v>15.6</v>
      </c>
      <c r="CF27">
        <v>15.6</v>
      </c>
      <c r="CG27">
        <v>15.7</v>
      </c>
      <c r="CH27">
        <v>15.7</v>
      </c>
      <c r="CI27">
        <v>15.7</v>
      </c>
      <c r="CJ27">
        <v>15.7</v>
      </c>
      <c r="CK27">
        <v>15.7</v>
      </c>
      <c r="CL27">
        <v>15.7</v>
      </c>
      <c r="CM27">
        <v>15.7</v>
      </c>
      <c r="CN27">
        <v>15.6</v>
      </c>
      <c r="CO27">
        <v>15.6</v>
      </c>
      <c r="CP27">
        <v>15.5</v>
      </c>
      <c r="CQ27">
        <v>15.4</v>
      </c>
      <c r="CR27">
        <v>15.4</v>
      </c>
      <c r="CS27">
        <v>15.3</v>
      </c>
      <c r="CT27">
        <v>15.1</v>
      </c>
      <c r="CU27">
        <v>15</v>
      </c>
      <c r="CV27">
        <v>14.9</v>
      </c>
      <c r="CW27">
        <v>14.7</v>
      </c>
      <c r="CX27">
        <v>14.5</v>
      </c>
      <c r="CY27">
        <v>14.4</v>
      </c>
      <c r="CZ27">
        <v>14.2</v>
      </c>
      <c r="DA27">
        <v>13.9</v>
      </c>
      <c r="DB27">
        <v>13.7</v>
      </c>
      <c r="DC27">
        <v>13.4</v>
      </c>
      <c r="DD27">
        <v>13.1</v>
      </c>
      <c r="DE27">
        <v>12.8</v>
      </c>
      <c r="DF27">
        <v>12.4</v>
      </c>
      <c r="DG27">
        <v>11.9</v>
      </c>
      <c r="DH27">
        <v>11.4</v>
      </c>
      <c r="DI27">
        <v>10.6</v>
      </c>
      <c r="DJ27">
        <v>10.1</v>
      </c>
      <c r="DK27">
        <v>9.8699999999999992</v>
      </c>
      <c r="DL27">
        <v>9.5399999999999991</v>
      </c>
      <c r="DM27">
        <v>9.32</v>
      </c>
      <c r="DN27">
        <v>8.6199999999999992</v>
      </c>
      <c r="DO27">
        <v>7.84</v>
      </c>
      <c r="DP27">
        <v>7.26</v>
      </c>
      <c r="DQ27">
        <v>6.7</v>
      </c>
      <c r="DR27">
        <v>6.24</v>
      </c>
      <c r="DS27">
        <v>5.93</v>
      </c>
      <c r="DT27">
        <v>5.54</v>
      </c>
      <c r="DU27">
        <v>5.19</v>
      </c>
      <c r="DV27">
        <v>4.97</v>
      </c>
      <c r="DW27">
        <v>4.6100000000000003</v>
      </c>
      <c r="DX27">
        <v>4.32</v>
      </c>
      <c r="DY27">
        <v>3.94</v>
      </c>
      <c r="DZ27">
        <v>3.65</v>
      </c>
      <c r="EA27">
        <v>3.32</v>
      </c>
      <c r="EB27">
        <v>3.02</v>
      </c>
      <c r="EC27">
        <v>2.85</v>
      </c>
      <c r="ED27">
        <v>2.5499999999999998</v>
      </c>
      <c r="EE27">
        <v>2.33</v>
      </c>
      <c r="EF27">
        <v>2.17</v>
      </c>
      <c r="EG27">
        <v>1.86</v>
      </c>
      <c r="EH27">
        <v>1.74</v>
      </c>
      <c r="EI27">
        <v>1.57</v>
      </c>
      <c r="EJ27">
        <v>1.33</v>
      </c>
      <c r="EK27">
        <v>1.22</v>
      </c>
      <c r="EL27">
        <v>1.0900000000000001</v>
      </c>
      <c r="EM27">
        <v>0.94</v>
      </c>
      <c r="EN27">
        <v>0.85</v>
      </c>
      <c r="EO27">
        <v>0.74</v>
      </c>
      <c r="EP27">
        <v>0.64</v>
      </c>
      <c r="EQ27">
        <v>0.56000000000000005</v>
      </c>
      <c r="ER27">
        <v>0.47</v>
      </c>
      <c r="ES27">
        <v>0.41</v>
      </c>
      <c r="ET27">
        <v>0.34</v>
      </c>
      <c r="EU27">
        <v>0.3</v>
      </c>
      <c r="EV27">
        <v>0.24</v>
      </c>
      <c r="EW27">
        <v>0.21</v>
      </c>
      <c r="EX27">
        <v>0.17</v>
      </c>
      <c r="EY27">
        <v>0.14000000000000001</v>
      </c>
      <c r="EZ27">
        <v>0.12</v>
      </c>
      <c r="FA27">
        <v>0.09</v>
      </c>
      <c r="FB27">
        <v>7.0000000000000007E-2</v>
      </c>
      <c r="FC27">
        <v>0.05</v>
      </c>
      <c r="FD27">
        <v>0.03</v>
      </c>
      <c r="FE27">
        <v>0.02</v>
      </c>
      <c r="FF27">
        <v>0</v>
      </c>
      <c r="FG27">
        <v>0</v>
      </c>
      <c r="FH27">
        <v>0</v>
      </c>
      <c r="FI27">
        <v>0</v>
      </c>
      <c r="FJ27">
        <v>0</v>
      </c>
      <c r="FK27">
        <v>0</v>
      </c>
      <c r="FL27">
        <v>0</v>
      </c>
      <c r="FM27">
        <v>0</v>
      </c>
      <c r="FN27">
        <v>0</v>
      </c>
      <c r="FO27">
        <v>0</v>
      </c>
      <c r="FP27">
        <v>0</v>
      </c>
      <c r="FQ27">
        <v>0</v>
      </c>
      <c r="FR27">
        <v>0</v>
      </c>
      <c r="FS27">
        <v>0</v>
      </c>
      <c r="FT27">
        <v>0</v>
      </c>
      <c r="FU27">
        <v>0.02</v>
      </c>
      <c r="FV27">
        <v>0.03</v>
      </c>
      <c r="FW27">
        <v>0.04</v>
      </c>
      <c r="FX27">
        <v>0.05</v>
      </c>
      <c r="FY27">
        <v>0.08</v>
      </c>
      <c r="FZ27">
        <v>0.1</v>
      </c>
    </row>
    <row r="28" spans="1:182">
      <c r="A28">
        <v>159</v>
      </c>
      <c r="B28">
        <v>0</v>
      </c>
      <c r="C28">
        <v>0</v>
      </c>
      <c r="D28">
        <v>0</v>
      </c>
      <c r="E28">
        <v>0</v>
      </c>
      <c r="F28">
        <v>0</v>
      </c>
      <c r="G28">
        <v>0</v>
      </c>
      <c r="H28">
        <v>0</v>
      </c>
      <c r="I28">
        <v>0.02</v>
      </c>
      <c r="J28">
        <v>0.03</v>
      </c>
      <c r="K28">
        <v>0.05</v>
      </c>
      <c r="L28">
        <v>0.08</v>
      </c>
      <c r="M28">
        <v>0.1</v>
      </c>
      <c r="N28">
        <v>0.13</v>
      </c>
      <c r="O28">
        <v>0.16</v>
      </c>
      <c r="P28">
        <v>0.19</v>
      </c>
      <c r="Q28">
        <v>0.24</v>
      </c>
      <c r="R28">
        <v>0.28999999999999998</v>
      </c>
      <c r="S28">
        <v>0.34</v>
      </c>
      <c r="T28">
        <v>0.4</v>
      </c>
      <c r="U28">
        <v>0.48</v>
      </c>
      <c r="V28">
        <v>0.55000000000000004</v>
      </c>
      <c r="W28">
        <v>0.66</v>
      </c>
      <c r="X28">
        <v>0.76</v>
      </c>
      <c r="Y28">
        <v>0.87</v>
      </c>
      <c r="Z28">
        <v>0.95</v>
      </c>
      <c r="AA28">
        <v>1.1000000000000001</v>
      </c>
      <c r="AB28">
        <v>1.25</v>
      </c>
      <c r="AC28">
        <v>1.4</v>
      </c>
      <c r="AD28">
        <v>1.58</v>
      </c>
      <c r="AE28">
        <v>1.72</v>
      </c>
      <c r="AF28">
        <v>1.95</v>
      </c>
      <c r="AG28">
        <v>2.14</v>
      </c>
      <c r="AH28">
        <v>2.38</v>
      </c>
      <c r="AI28">
        <v>2.67</v>
      </c>
      <c r="AJ28">
        <v>2.83</v>
      </c>
      <c r="AK28">
        <v>3.12</v>
      </c>
      <c r="AL28">
        <v>3.36</v>
      </c>
      <c r="AM28">
        <v>3.72</v>
      </c>
      <c r="AN28">
        <v>4.03</v>
      </c>
      <c r="AO28">
        <v>4.3499999999999996</v>
      </c>
      <c r="AP28">
        <v>4.63</v>
      </c>
      <c r="AQ28">
        <v>4.8899999999999997</v>
      </c>
      <c r="AR28">
        <v>5.1100000000000003</v>
      </c>
      <c r="AS28">
        <v>5.45</v>
      </c>
      <c r="AT28">
        <v>5.89</v>
      </c>
      <c r="AU28">
        <v>6.24</v>
      </c>
      <c r="AV28">
        <v>6.77</v>
      </c>
      <c r="AW28">
        <v>7.34</v>
      </c>
      <c r="AX28">
        <v>7.98</v>
      </c>
      <c r="AY28">
        <v>8.5</v>
      </c>
      <c r="AZ28">
        <v>8.98</v>
      </c>
      <c r="BA28">
        <v>9.6</v>
      </c>
      <c r="BB28">
        <v>9.58</v>
      </c>
      <c r="BC28">
        <v>9.7799999999999994</v>
      </c>
      <c r="BD28">
        <v>10.3</v>
      </c>
      <c r="BE28">
        <v>10.7</v>
      </c>
      <c r="BF28">
        <v>11.3</v>
      </c>
      <c r="BG28">
        <v>11.7</v>
      </c>
      <c r="BH28">
        <v>12.1</v>
      </c>
      <c r="BI28">
        <v>12.4</v>
      </c>
      <c r="BJ28">
        <v>12.7</v>
      </c>
      <c r="BK28">
        <v>13</v>
      </c>
      <c r="BL28">
        <v>13.2</v>
      </c>
      <c r="BM28">
        <v>13.5</v>
      </c>
      <c r="BN28">
        <v>13.7</v>
      </c>
      <c r="BO28">
        <v>13.9</v>
      </c>
      <c r="BP28">
        <v>14</v>
      </c>
      <c r="BQ28">
        <v>14.2</v>
      </c>
      <c r="BR28">
        <v>14.3</v>
      </c>
      <c r="BS28">
        <v>14.5</v>
      </c>
      <c r="BT28">
        <v>14.6</v>
      </c>
      <c r="BU28">
        <v>14.7</v>
      </c>
      <c r="BV28">
        <v>14.9</v>
      </c>
      <c r="BW28">
        <v>15</v>
      </c>
      <c r="BX28">
        <v>15.1</v>
      </c>
      <c r="BY28">
        <v>15.2</v>
      </c>
      <c r="BZ28">
        <v>15.3</v>
      </c>
      <c r="CA28">
        <v>15.4</v>
      </c>
      <c r="CB28">
        <v>15.4</v>
      </c>
      <c r="CC28">
        <v>15.5</v>
      </c>
      <c r="CD28">
        <v>15.6</v>
      </c>
      <c r="CE28">
        <v>15.6</v>
      </c>
      <c r="CF28">
        <v>15.7</v>
      </c>
      <c r="CG28">
        <v>15.7</v>
      </c>
      <c r="CH28">
        <v>15.7</v>
      </c>
      <c r="CI28">
        <v>15.7</v>
      </c>
      <c r="CJ28">
        <v>15.7</v>
      </c>
      <c r="CK28">
        <v>15.7</v>
      </c>
      <c r="CL28">
        <v>15.7</v>
      </c>
      <c r="CM28">
        <v>15.7</v>
      </c>
      <c r="CN28">
        <v>15.6</v>
      </c>
      <c r="CO28">
        <v>15.6</v>
      </c>
      <c r="CP28">
        <v>15.5</v>
      </c>
      <c r="CQ28">
        <v>15.5</v>
      </c>
      <c r="CR28">
        <v>15.4</v>
      </c>
      <c r="CS28">
        <v>15.3</v>
      </c>
      <c r="CT28">
        <v>15.2</v>
      </c>
      <c r="CU28">
        <v>15</v>
      </c>
      <c r="CV28">
        <v>14.9</v>
      </c>
      <c r="CW28">
        <v>14.7</v>
      </c>
      <c r="CX28">
        <v>14.6</v>
      </c>
      <c r="CY28">
        <v>14.4</v>
      </c>
      <c r="CZ28">
        <v>14.1</v>
      </c>
      <c r="DA28">
        <v>13.9</v>
      </c>
      <c r="DB28">
        <v>13.7</v>
      </c>
      <c r="DC28">
        <v>13.4</v>
      </c>
      <c r="DD28">
        <v>13.1</v>
      </c>
      <c r="DE28">
        <v>12.8</v>
      </c>
      <c r="DF28">
        <v>12.4</v>
      </c>
      <c r="DG28">
        <v>11.9</v>
      </c>
      <c r="DH28">
        <v>11.2</v>
      </c>
      <c r="DI28">
        <v>10.5</v>
      </c>
      <c r="DJ28">
        <v>10</v>
      </c>
      <c r="DK28">
        <v>9.69</v>
      </c>
      <c r="DL28">
        <v>9.48</v>
      </c>
      <c r="DM28">
        <v>9.24</v>
      </c>
      <c r="DN28">
        <v>8.58</v>
      </c>
      <c r="DO28">
        <v>7.74</v>
      </c>
      <c r="DP28">
        <v>7.17</v>
      </c>
      <c r="DQ28">
        <v>6.6</v>
      </c>
      <c r="DR28">
        <v>6.25</v>
      </c>
      <c r="DS28">
        <v>5.84</v>
      </c>
      <c r="DT28">
        <v>5.42</v>
      </c>
      <c r="DU28">
        <v>5.15</v>
      </c>
      <c r="DV28">
        <v>4.9400000000000004</v>
      </c>
      <c r="DW28">
        <v>4.49</v>
      </c>
      <c r="DX28">
        <v>4.2300000000000004</v>
      </c>
      <c r="DY28">
        <v>3.9</v>
      </c>
      <c r="DZ28">
        <v>3.56</v>
      </c>
      <c r="EA28">
        <v>3.29</v>
      </c>
      <c r="EB28">
        <v>3.01</v>
      </c>
      <c r="EC28">
        <v>2.8</v>
      </c>
      <c r="ED28">
        <v>2.54</v>
      </c>
      <c r="EE28">
        <v>2.31</v>
      </c>
      <c r="EF28">
        <v>2.09</v>
      </c>
      <c r="EG28">
        <v>1.86</v>
      </c>
      <c r="EH28">
        <v>1.69</v>
      </c>
      <c r="EI28">
        <v>1.53</v>
      </c>
      <c r="EJ28">
        <v>1.35</v>
      </c>
      <c r="EK28">
        <v>1.21</v>
      </c>
      <c r="EL28">
        <v>1.07</v>
      </c>
      <c r="EM28">
        <v>0.94</v>
      </c>
      <c r="EN28">
        <v>0.81</v>
      </c>
      <c r="EO28">
        <v>0.72</v>
      </c>
      <c r="EP28">
        <v>0.64</v>
      </c>
      <c r="EQ28">
        <v>0.55000000000000004</v>
      </c>
      <c r="ER28">
        <v>0.46</v>
      </c>
      <c r="ES28">
        <v>0.41</v>
      </c>
      <c r="ET28">
        <v>0.35</v>
      </c>
      <c r="EU28">
        <v>0.28999999999999998</v>
      </c>
      <c r="EV28">
        <v>0.23</v>
      </c>
      <c r="EW28">
        <v>0.19</v>
      </c>
      <c r="EX28">
        <v>0.17</v>
      </c>
      <c r="EY28">
        <v>0.13</v>
      </c>
      <c r="EZ28">
        <v>0.11</v>
      </c>
      <c r="FA28">
        <v>0.09</v>
      </c>
      <c r="FB28">
        <v>7.0000000000000007E-2</v>
      </c>
      <c r="FC28">
        <v>0.05</v>
      </c>
      <c r="FD28">
        <v>0.04</v>
      </c>
      <c r="FE28">
        <v>0.02</v>
      </c>
      <c r="FF28">
        <v>0</v>
      </c>
      <c r="FG28">
        <v>0</v>
      </c>
      <c r="FH28">
        <v>0</v>
      </c>
      <c r="FI28">
        <v>0</v>
      </c>
      <c r="FJ28">
        <v>0</v>
      </c>
      <c r="FK28">
        <v>0</v>
      </c>
      <c r="FL28">
        <v>0</v>
      </c>
      <c r="FM28">
        <v>0</v>
      </c>
      <c r="FN28">
        <v>0</v>
      </c>
      <c r="FO28">
        <v>0</v>
      </c>
      <c r="FP28">
        <v>0</v>
      </c>
      <c r="FQ28">
        <v>0</v>
      </c>
      <c r="FR28">
        <v>0</v>
      </c>
      <c r="FS28">
        <v>0</v>
      </c>
      <c r="FT28">
        <v>0</v>
      </c>
      <c r="FU28">
        <v>0.02</v>
      </c>
      <c r="FV28">
        <v>0.03</v>
      </c>
      <c r="FW28">
        <v>0.04</v>
      </c>
      <c r="FX28">
        <v>0.05</v>
      </c>
      <c r="FY28">
        <v>0.08</v>
      </c>
      <c r="FZ28">
        <v>0.1</v>
      </c>
    </row>
    <row r="29" spans="1:182">
      <c r="A29">
        <v>158</v>
      </c>
      <c r="B29">
        <v>0</v>
      </c>
      <c r="C29">
        <v>0</v>
      </c>
      <c r="D29">
        <v>0</v>
      </c>
      <c r="E29">
        <v>0</v>
      </c>
      <c r="F29">
        <v>0</v>
      </c>
      <c r="G29">
        <v>0</v>
      </c>
      <c r="H29">
        <v>0</v>
      </c>
      <c r="I29">
        <v>0.02</v>
      </c>
      <c r="J29">
        <v>0.03</v>
      </c>
      <c r="K29">
        <v>0.06</v>
      </c>
      <c r="L29">
        <v>0.08</v>
      </c>
      <c r="M29">
        <v>0.1</v>
      </c>
      <c r="N29">
        <v>0.13</v>
      </c>
      <c r="O29">
        <v>0.16</v>
      </c>
      <c r="P29">
        <v>0.2</v>
      </c>
      <c r="Q29">
        <v>0.23</v>
      </c>
      <c r="R29">
        <v>0.28999999999999998</v>
      </c>
      <c r="S29">
        <v>0.34</v>
      </c>
      <c r="T29">
        <v>0.4</v>
      </c>
      <c r="U29">
        <v>0.47</v>
      </c>
      <c r="V29">
        <v>0.55000000000000004</v>
      </c>
      <c r="W29">
        <v>0.64</v>
      </c>
      <c r="X29">
        <v>0.75</v>
      </c>
      <c r="Y29">
        <v>0.86</v>
      </c>
      <c r="Z29">
        <v>0.98</v>
      </c>
      <c r="AA29">
        <v>1.1000000000000001</v>
      </c>
      <c r="AB29">
        <v>1.24</v>
      </c>
      <c r="AC29">
        <v>1.43</v>
      </c>
      <c r="AD29">
        <v>1.62</v>
      </c>
      <c r="AE29">
        <v>1.78</v>
      </c>
      <c r="AF29">
        <v>2</v>
      </c>
      <c r="AG29">
        <v>2.14</v>
      </c>
      <c r="AH29">
        <v>2.41</v>
      </c>
      <c r="AI29">
        <v>2.67</v>
      </c>
      <c r="AJ29">
        <v>2.9</v>
      </c>
      <c r="AK29">
        <v>3.16</v>
      </c>
      <c r="AL29">
        <v>3.36</v>
      </c>
      <c r="AM29">
        <v>3.7</v>
      </c>
      <c r="AN29">
        <v>4.1100000000000003</v>
      </c>
      <c r="AO29">
        <v>4.37</v>
      </c>
      <c r="AP29">
        <v>4.58</v>
      </c>
      <c r="AQ29">
        <v>4.9400000000000004</v>
      </c>
      <c r="AR29">
        <v>5.22</v>
      </c>
      <c r="AS29">
        <v>5.56</v>
      </c>
      <c r="AT29">
        <v>5.92</v>
      </c>
      <c r="AU29">
        <v>6.31</v>
      </c>
      <c r="AV29">
        <v>6.83</v>
      </c>
      <c r="AW29">
        <v>7.38</v>
      </c>
      <c r="AX29">
        <v>8.02</v>
      </c>
      <c r="AY29">
        <v>8.5500000000000007</v>
      </c>
      <c r="AZ29">
        <v>9.01</v>
      </c>
      <c r="BA29">
        <v>9.64</v>
      </c>
      <c r="BB29">
        <v>9.56</v>
      </c>
      <c r="BC29">
        <v>9.83</v>
      </c>
      <c r="BD29">
        <v>10.3</v>
      </c>
      <c r="BE29">
        <v>10.6</v>
      </c>
      <c r="BF29">
        <v>11.3</v>
      </c>
      <c r="BG29">
        <v>11.7</v>
      </c>
      <c r="BH29">
        <v>12.1</v>
      </c>
      <c r="BI29">
        <v>12.4</v>
      </c>
      <c r="BJ29">
        <v>12.7</v>
      </c>
      <c r="BK29">
        <v>13</v>
      </c>
      <c r="BL29">
        <v>13.3</v>
      </c>
      <c r="BM29">
        <v>13.5</v>
      </c>
      <c r="BN29">
        <v>13.7</v>
      </c>
      <c r="BO29">
        <v>13.9</v>
      </c>
      <c r="BP29">
        <v>14.1</v>
      </c>
      <c r="BQ29">
        <v>14.2</v>
      </c>
      <c r="BR29">
        <v>14.4</v>
      </c>
      <c r="BS29">
        <v>14.5</v>
      </c>
      <c r="BT29">
        <v>14.7</v>
      </c>
      <c r="BU29">
        <v>14.8</v>
      </c>
      <c r="BV29">
        <v>14.9</v>
      </c>
      <c r="BW29">
        <v>15</v>
      </c>
      <c r="BX29">
        <v>15.1</v>
      </c>
      <c r="BY29">
        <v>15.2</v>
      </c>
      <c r="BZ29">
        <v>15.3</v>
      </c>
      <c r="CA29">
        <v>15.4</v>
      </c>
      <c r="CB29">
        <v>15.5</v>
      </c>
      <c r="CC29">
        <v>15.5</v>
      </c>
      <c r="CD29">
        <v>15.6</v>
      </c>
      <c r="CE29">
        <v>15.7</v>
      </c>
      <c r="CF29">
        <v>15.7</v>
      </c>
      <c r="CG29">
        <v>15.7</v>
      </c>
      <c r="CH29">
        <v>15.7</v>
      </c>
      <c r="CI29">
        <v>15.8</v>
      </c>
      <c r="CJ29">
        <v>15.8</v>
      </c>
      <c r="CK29">
        <v>15.8</v>
      </c>
      <c r="CL29">
        <v>15.7</v>
      </c>
      <c r="CM29">
        <v>15.7</v>
      </c>
      <c r="CN29">
        <v>15.7</v>
      </c>
      <c r="CO29">
        <v>15.6</v>
      </c>
      <c r="CP29">
        <v>15.6</v>
      </c>
      <c r="CQ29">
        <v>15.5</v>
      </c>
      <c r="CR29">
        <v>15.4</v>
      </c>
      <c r="CS29">
        <v>15.3</v>
      </c>
      <c r="CT29">
        <v>15.2</v>
      </c>
      <c r="CU29">
        <v>15</v>
      </c>
      <c r="CV29">
        <v>14.9</v>
      </c>
      <c r="CW29">
        <v>14.7</v>
      </c>
      <c r="CX29">
        <v>14.6</v>
      </c>
      <c r="CY29">
        <v>14.4</v>
      </c>
      <c r="CZ29">
        <v>14.1</v>
      </c>
      <c r="DA29">
        <v>13.9</v>
      </c>
      <c r="DB29">
        <v>13.7</v>
      </c>
      <c r="DC29">
        <v>13.4</v>
      </c>
      <c r="DD29">
        <v>13.1</v>
      </c>
      <c r="DE29">
        <v>12.7</v>
      </c>
      <c r="DF29">
        <v>12.3</v>
      </c>
      <c r="DG29">
        <v>11.8</v>
      </c>
      <c r="DH29">
        <v>11.1</v>
      </c>
      <c r="DI29">
        <v>10.5</v>
      </c>
      <c r="DJ29">
        <v>9.99</v>
      </c>
      <c r="DK29">
        <v>9.8800000000000008</v>
      </c>
      <c r="DL29">
        <v>9.4499999999999993</v>
      </c>
      <c r="DM29">
        <v>9.17</v>
      </c>
      <c r="DN29">
        <v>8.51</v>
      </c>
      <c r="DO29">
        <v>7.69</v>
      </c>
      <c r="DP29">
        <v>7.08</v>
      </c>
      <c r="DQ29">
        <v>6.57</v>
      </c>
      <c r="DR29">
        <v>6.18</v>
      </c>
      <c r="DS29">
        <v>5.85</v>
      </c>
      <c r="DT29">
        <v>5.41</v>
      </c>
      <c r="DU29">
        <v>5.18</v>
      </c>
      <c r="DV29">
        <v>4.8</v>
      </c>
      <c r="DW29">
        <v>4.46</v>
      </c>
      <c r="DX29">
        <v>4.2300000000000004</v>
      </c>
      <c r="DY29">
        <v>3.86</v>
      </c>
      <c r="DZ29">
        <v>3.53</v>
      </c>
      <c r="EA29">
        <v>3.23</v>
      </c>
      <c r="EB29">
        <v>3.04</v>
      </c>
      <c r="EC29">
        <v>2.76</v>
      </c>
      <c r="ED29">
        <v>2.52</v>
      </c>
      <c r="EE29">
        <v>2.25</v>
      </c>
      <c r="EF29">
        <v>2.0299999999999998</v>
      </c>
      <c r="EG29">
        <v>1.79</v>
      </c>
      <c r="EH29">
        <v>1.67</v>
      </c>
      <c r="EI29">
        <v>1.5</v>
      </c>
      <c r="EJ29">
        <v>1.32</v>
      </c>
      <c r="EK29">
        <v>1.17</v>
      </c>
      <c r="EL29">
        <v>1.07</v>
      </c>
      <c r="EM29">
        <v>0.92</v>
      </c>
      <c r="EN29">
        <v>0.78</v>
      </c>
      <c r="EO29">
        <v>0.7</v>
      </c>
      <c r="EP29">
        <v>0.59</v>
      </c>
      <c r="EQ29">
        <v>0.53</v>
      </c>
      <c r="ER29">
        <v>0.46</v>
      </c>
      <c r="ES29">
        <v>0.38</v>
      </c>
      <c r="ET29">
        <v>0.34</v>
      </c>
      <c r="EU29">
        <v>0.28000000000000003</v>
      </c>
      <c r="EV29">
        <v>0.22</v>
      </c>
      <c r="EW29">
        <v>0.19</v>
      </c>
      <c r="EX29">
        <v>0.16</v>
      </c>
      <c r="EY29">
        <v>0.13</v>
      </c>
      <c r="EZ29">
        <v>0.1</v>
      </c>
      <c r="FA29">
        <v>0.08</v>
      </c>
      <c r="FB29">
        <v>0.05</v>
      </c>
      <c r="FC29">
        <v>0.04</v>
      </c>
      <c r="FD29">
        <v>0.03</v>
      </c>
      <c r="FE29">
        <v>0</v>
      </c>
      <c r="FF29">
        <v>0</v>
      </c>
      <c r="FG29">
        <v>0</v>
      </c>
      <c r="FH29">
        <v>0</v>
      </c>
      <c r="FI29">
        <v>0</v>
      </c>
      <c r="FJ29">
        <v>0</v>
      </c>
      <c r="FK29">
        <v>0</v>
      </c>
      <c r="FL29">
        <v>0</v>
      </c>
      <c r="FM29">
        <v>0</v>
      </c>
      <c r="FN29">
        <v>0</v>
      </c>
      <c r="FO29">
        <v>0</v>
      </c>
      <c r="FP29">
        <v>0</v>
      </c>
      <c r="FQ29">
        <v>0</v>
      </c>
      <c r="FR29">
        <v>0</v>
      </c>
      <c r="FS29">
        <v>0</v>
      </c>
      <c r="FT29">
        <v>0</v>
      </c>
      <c r="FU29">
        <v>0.02</v>
      </c>
      <c r="FV29">
        <v>0.03</v>
      </c>
      <c r="FW29">
        <v>0.04</v>
      </c>
      <c r="FX29">
        <v>0.05</v>
      </c>
      <c r="FY29">
        <v>0.08</v>
      </c>
      <c r="FZ29">
        <v>0.1</v>
      </c>
    </row>
    <row r="30" spans="1:182">
      <c r="A30">
        <v>157</v>
      </c>
      <c r="B30">
        <v>0</v>
      </c>
      <c r="C30">
        <v>0</v>
      </c>
      <c r="D30">
        <v>0</v>
      </c>
      <c r="E30">
        <v>0</v>
      </c>
      <c r="F30">
        <v>0</v>
      </c>
      <c r="G30">
        <v>0</v>
      </c>
      <c r="H30">
        <v>0</v>
      </c>
      <c r="I30">
        <v>0.02</v>
      </c>
      <c r="J30">
        <v>0.04</v>
      </c>
      <c r="K30">
        <v>0.06</v>
      </c>
      <c r="L30">
        <v>0.08</v>
      </c>
      <c r="M30">
        <v>0.1</v>
      </c>
      <c r="N30">
        <v>0.13</v>
      </c>
      <c r="O30">
        <v>0.16</v>
      </c>
      <c r="P30">
        <v>0.2</v>
      </c>
      <c r="Q30">
        <v>0.24</v>
      </c>
      <c r="R30">
        <v>0.3</v>
      </c>
      <c r="S30">
        <v>0.35</v>
      </c>
      <c r="T30">
        <v>0.42</v>
      </c>
      <c r="U30">
        <v>0.48</v>
      </c>
      <c r="V30">
        <v>0.57999999999999996</v>
      </c>
      <c r="W30">
        <v>0.66</v>
      </c>
      <c r="X30">
        <v>0.75</v>
      </c>
      <c r="Y30">
        <v>0.85</v>
      </c>
      <c r="Z30">
        <v>0.98</v>
      </c>
      <c r="AA30">
        <v>1.1100000000000001</v>
      </c>
      <c r="AB30">
        <v>1.25</v>
      </c>
      <c r="AC30">
        <v>1.42</v>
      </c>
      <c r="AD30">
        <v>1.59</v>
      </c>
      <c r="AE30">
        <v>1.77</v>
      </c>
      <c r="AF30">
        <v>1.98</v>
      </c>
      <c r="AG30">
        <v>2.19</v>
      </c>
      <c r="AH30">
        <v>2.39</v>
      </c>
      <c r="AI30">
        <v>2.64</v>
      </c>
      <c r="AJ30">
        <v>2.89</v>
      </c>
      <c r="AK30">
        <v>3.15</v>
      </c>
      <c r="AL30">
        <v>3.34</v>
      </c>
      <c r="AM30">
        <v>3.77</v>
      </c>
      <c r="AN30">
        <v>4.09</v>
      </c>
      <c r="AO30">
        <v>4.43</v>
      </c>
      <c r="AP30">
        <v>4.63</v>
      </c>
      <c r="AQ30">
        <v>4.8499999999999996</v>
      </c>
      <c r="AR30">
        <v>5.2</v>
      </c>
      <c r="AS30">
        <v>5.55</v>
      </c>
      <c r="AT30">
        <v>5.96</v>
      </c>
      <c r="AU30">
        <v>6.32</v>
      </c>
      <c r="AV30">
        <v>6.87</v>
      </c>
      <c r="AW30">
        <v>7.45</v>
      </c>
      <c r="AX30">
        <v>8.08</v>
      </c>
      <c r="AY30">
        <v>8.5399999999999991</v>
      </c>
      <c r="AZ30">
        <v>9.06</v>
      </c>
      <c r="BA30">
        <v>9.7100000000000009</v>
      </c>
      <c r="BB30">
        <v>9.6</v>
      </c>
      <c r="BC30">
        <v>9.86</v>
      </c>
      <c r="BD30">
        <v>10.3</v>
      </c>
      <c r="BE30">
        <v>10.7</v>
      </c>
      <c r="BF30">
        <v>11.4</v>
      </c>
      <c r="BG30">
        <v>11.8</v>
      </c>
      <c r="BH30">
        <v>12.2</v>
      </c>
      <c r="BI30">
        <v>12.5</v>
      </c>
      <c r="BJ30">
        <v>12.8</v>
      </c>
      <c r="BK30">
        <v>13.1</v>
      </c>
      <c r="BL30">
        <v>13.3</v>
      </c>
      <c r="BM30">
        <v>13.6</v>
      </c>
      <c r="BN30">
        <v>13.8</v>
      </c>
      <c r="BO30">
        <v>13.9</v>
      </c>
      <c r="BP30">
        <v>14.1</v>
      </c>
      <c r="BQ30">
        <v>14.3</v>
      </c>
      <c r="BR30">
        <v>14.4</v>
      </c>
      <c r="BS30">
        <v>14.6</v>
      </c>
      <c r="BT30">
        <v>14.7</v>
      </c>
      <c r="BU30">
        <v>14.8</v>
      </c>
      <c r="BV30">
        <v>15</v>
      </c>
      <c r="BW30">
        <v>15.1</v>
      </c>
      <c r="BX30">
        <v>15.2</v>
      </c>
      <c r="BY30">
        <v>15.3</v>
      </c>
      <c r="BZ30">
        <v>15.4</v>
      </c>
      <c r="CA30">
        <v>15.4</v>
      </c>
      <c r="CB30">
        <v>15.5</v>
      </c>
      <c r="CC30">
        <v>15.6</v>
      </c>
      <c r="CD30">
        <v>15.6</v>
      </c>
      <c r="CE30">
        <v>15.7</v>
      </c>
      <c r="CF30">
        <v>15.7</v>
      </c>
      <c r="CG30">
        <v>15.8</v>
      </c>
      <c r="CH30">
        <v>15.8</v>
      </c>
      <c r="CI30">
        <v>15.8</v>
      </c>
      <c r="CJ30">
        <v>15.8</v>
      </c>
      <c r="CK30">
        <v>15.8</v>
      </c>
      <c r="CL30">
        <v>15.8</v>
      </c>
      <c r="CM30">
        <v>15.7</v>
      </c>
      <c r="CN30">
        <v>15.7</v>
      </c>
      <c r="CO30">
        <v>15.6</v>
      </c>
      <c r="CP30">
        <v>15.6</v>
      </c>
      <c r="CQ30">
        <v>15.5</v>
      </c>
      <c r="CR30">
        <v>15.4</v>
      </c>
      <c r="CS30">
        <v>15.3</v>
      </c>
      <c r="CT30">
        <v>15.2</v>
      </c>
      <c r="CU30">
        <v>15</v>
      </c>
      <c r="CV30">
        <v>14.9</v>
      </c>
      <c r="CW30">
        <v>14.7</v>
      </c>
      <c r="CX30">
        <v>14.5</v>
      </c>
      <c r="CY30">
        <v>14.3</v>
      </c>
      <c r="CZ30">
        <v>14.1</v>
      </c>
      <c r="DA30">
        <v>13.9</v>
      </c>
      <c r="DB30">
        <v>13.7</v>
      </c>
      <c r="DC30">
        <v>13.4</v>
      </c>
      <c r="DD30">
        <v>13.1</v>
      </c>
      <c r="DE30">
        <v>12.7</v>
      </c>
      <c r="DF30">
        <v>12.3</v>
      </c>
      <c r="DG30">
        <v>11.8</v>
      </c>
      <c r="DH30">
        <v>10.9</v>
      </c>
      <c r="DI30">
        <v>10.4</v>
      </c>
      <c r="DJ30">
        <v>10</v>
      </c>
      <c r="DK30">
        <v>9.98</v>
      </c>
      <c r="DL30">
        <v>9.3699999999999992</v>
      </c>
      <c r="DM30">
        <v>9.11</v>
      </c>
      <c r="DN30">
        <v>8.43</v>
      </c>
      <c r="DO30">
        <v>7.63</v>
      </c>
      <c r="DP30">
        <v>7.04</v>
      </c>
      <c r="DQ30">
        <v>6.49</v>
      </c>
      <c r="DR30">
        <v>6.15</v>
      </c>
      <c r="DS30">
        <v>5.78</v>
      </c>
      <c r="DT30">
        <v>5.37</v>
      </c>
      <c r="DU30">
        <v>5.12</v>
      </c>
      <c r="DV30">
        <v>4.79</v>
      </c>
      <c r="DW30">
        <v>4.45</v>
      </c>
      <c r="DX30">
        <v>4.2</v>
      </c>
      <c r="DY30">
        <v>3.78</v>
      </c>
      <c r="DZ30">
        <v>3.5</v>
      </c>
      <c r="EA30">
        <v>3.21</v>
      </c>
      <c r="EB30">
        <v>2.93</v>
      </c>
      <c r="EC30">
        <v>2.73</v>
      </c>
      <c r="ED30">
        <v>2.4300000000000002</v>
      </c>
      <c r="EE30">
        <v>2.25</v>
      </c>
      <c r="EF30">
        <v>2.0299999999999998</v>
      </c>
      <c r="EG30">
        <v>1.85</v>
      </c>
      <c r="EH30">
        <v>1.6</v>
      </c>
      <c r="EI30">
        <v>1.48</v>
      </c>
      <c r="EJ30">
        <v>1.3</v>
      </c>
      <c r="EK30">
        <v>1.1499999999999999</v>
      </c>
      <c r="EL30">
        <v>1.03</v>
      </c>
      <c r="EM30">
        <v>0.91</v>
      </c>
      <c r="EN30">
        <v>0.81</v>
      </c>
      <c r="EO30">
        <v>0.67</v>
      </c>
      <c r="EP30">
        <v>0.56999999999999995</v>
      </c>
      <c r="EQ30">
        <v>0.51</v>
      </c>
      <c r="ER30">
        <v>0.45</v>
      </c>
      <c r="ES30">
        <v>0.36</v>
      </c>
      <c r="ET30">
        <v>0.32</v>
      </c>
      <c r="EU30">
        <v>0.27</v>
      </c>
      <c r="EV30">
        <v>0.22</v>
      </c>
      <c r="EW30">
        <v>0.17</v>
      </c>
      <c r="EX30">
        <v>0.15</v>
      </c>
      <c r="EY30">
        <v>0.12</v>
      </c>
      <c r="EZ30">
        <v>0.1</v>
      </c>
      <c r="FA30">
        <v>0.08</v>
      </c>
      <c r="FB30">
        <v>0.06</v>
      </c>
      <c r="FC30">
        <v>0.04</v>
      </c>
      <c r="FD30">
        <v>0.02</v>
      </c>
      <c r="FE30">
        <v>0</v>
      </c>
      <c r="FF30">
        <v>0</v>
      </c>
      <c r="FG30">
        <v>0</v>
      </c>
      <c r="FH30">
        <v>0</v>
      </c>
      <c r="FI30">
        <v>0</v>
      </c>
      <c r="FJ30">
        <v>0</v>
      </c>
      <c r="FK30">
        <v>0</v>
      </c>
      <c r="FL30">
        <v>0</v>
      </c>
      <c r="FM30">
        <v>0</v>
      </c>
      <c r="FN30">
        <v>0</v>
      </c>
      <c r="FO30">
        <v>0</v>
      </c>
      <c r="FP30">
        <v>0</v>
      </c>
      <c r="FQ30">
        <v>0</v>
      </c>
      <c r="FR30">
        <v>0</v>
      </c>
      <c r="FS30">
        <v>0</v>
      </c>
      <c r="FT30">
        <v>0</v>
      </c>
      <c r="FU30">
        <v>0.02</v>
      </c>
      <c r="FV30">
        <v>0.03</v>
      </c>
      <c r="FW30">
        <v>0.04</v>
      </c>
      <c r="FX30">
        <v>0.05</v>
      </c>
      <c r="FY30">
        <v>0.08</v>
      </c>
      <c r="FZ30">
        <v>0.1</v>
      </c>
    </row>
    <row r="31" spans="1:182">
      <c r="A31">
        <v>156</v>
      </c>
      <c r="B31">
        <v>0</v>
      </c>
      <c r="C31">
        <v>0</v>
      </c>
      <c r="D31">
        <v>0</v>
      </c>
      <c r="E31">
        <v>0</v>
      </c>
      <c r="F31">
        <v>0</v>
      </c>
      <c r="G31">
        <v>0</v>
      </c>
      <c r="H31">
        <v>0</v>
      </c>
      <c r="I31">
        <v>0.02</v>
      </c>
      <c r="J31">
        <v>0.04</v>
      </c>
      <c r="K31">
        <v>0.06</v>
      </c>
      <c r="L31">
        <v>0.08</v>
      </c>
      <c r="M31">
        <v>0.1</v>
      </c>
      <c r="N31">
        <v>0.13</v>
      </c>
      <c r="O31">
        <v>0.15</v>
      </c>
      <c r="P31">
        <v>0.2</v>
      </c>
      <c r="Q31">
        <v>0.25</v>
      </c>
      <c r="R31">
        <v>0.28999999999999998</v>
      </c>
      <c r="S31">
        <v>0.36</v>
      </c>
      <c r="T31">
        <v>0.42</v>
      </c>
      <c r="U31">
        <v>0.47</v>
      </c>
      <c r="V31">
        <v>0.56000000000000005</v>
      </c>
      <c r="W31">
        <v>0.65</v>
      </c>
      <c r="X31">
        <v>0.75</v>
      </c>
      <c r="Y31">
        <v>0.88</v>
      </c>
      <c r="Z31">
        <v>0.99</v>
      </c>
      <c r="AA31">
        <v>1.1299999999999999</v>
      </c>
      <c r="AB31">
        <v>1.27</v>
      </c>
      <c r="AC31">
        <v>1.42</v>
      </c>
      <c r="AD31">
        <v>1.62</v>
      </c>
      <c r="AE31">
        <v>1.79</v>
      </c>
      <c r="AF31">
        <v>2.0099999999999998</v>
      </c>
      <c r="AG31">
        <v>2.17</v>
      </c>
      <c r="AH31">
        <v>2.41</v>
      </c>
      <c r="AI31">
        <v>2.66</v>
      </c>
      <c r="AJ31">
        <v>2.86</v>
      </c>
      <c r="AK31">
        <v>3.15</v>
      </c>
      <c r="AL31">
        <v>3.4</v>
      </c>
      <c r="AM31">
        <v>3.71</v>
      </c>
      <c r="AN31">
        <v>4.1500000000000004</v>
      </c>
      <c r="AO31">
        <v>4.42</v>
      </c>
      <c r="AP31">
        <v>4.66</v>
      </c>
      <c r="AQ31">
        <v>4.8899999999999997</v>
      </c>
      <c r="AR31">
        <v>5.2</v>
      </c>
      <c r="AS31">
        <v>5.52</v>
      </c>
      <c r="AT31">
        <v>6.01</v>
      </c>
      <c r="AU31">
        <v>6.39</v>
      </c>
      <c r="AV31">
        <v>6.88</v>
      </c>
      <c r="AW31">
        <v>7.45</v>
      </c>
      <c r="AX31">
        <v>8.11</v>
      </c>
      <c r="AY31">
        <v>8.59</v>
      </c>
      <c r="AZ31">
        <v>9.1199999999999992</v>
      </c>
      <c r="BA31">
        <v>9.7899999999999991</v>
      </c>
      <c r="BB31">
        <v>9.61</v>
      </c>
      <c r="BC31">
        <v>9.94</v>
      </c>
      <c r="BD31">
        <v>10.4</v>
      </c>
      <c r="BE31">
        <v>10.8</v>
      </c>
      <c r="BF31">
        <v>11.4</v>
      </c>
      <c r="BG31">
        <v>11.9</v>
      </c>
      <c r="BH31">
        <v>12.2</v>
      </c>
      <c r="BI31">
        <v>12.5</v>
      </c>
      <c r="BJ31">
        <v>12.8</v>
      </c>
      <c r="BK31">
        <v>13.1</v>
      </c>
      <c r="BL31">
        <v>13.4</v>
      </c>
      <c r="BM31">
        <v>13.6</v>
      </c>
      <c r="BN31">
        <v>13.8</v>
      </c>
      <c r="BO31">
        <v>14</v>
      </c>
      <c r="BP31">
        <v>14.2</v>
      </c>
      <c r="BQ31">
        <v>14.3</v>
      </c>
      <c r="BR31">
        <v>14.5</v>
      </c>
      <c r="BS31">
        <v>14.6</v>
      </c>
      <c r="BT31">
        <v>14.8</v>
      </c>
      <c r="BU31">
        <v>14.9</v>
      </c>
      <c r="BV31">
        <v>15</v>
      </c>
      <c r="BW31">
        <v>15.1</v>
      </c>
      <c r="BX31">
        <v>15.2</v>
      </c>
      <c r="BY31">
        <v>15.3</v>
      </c>
      <c r="BZ31">
        <v>15.4</v>
      </c>
      <c r="CA31">
        <v>15.5</v>
      </c>
      <c r="CB31">
        <v>15.6</v>
      </c>
      <c r="CC31">
        <v>15.6</v>
      </c>
      <c r="CD31">
        <v>15.7</v>
      </c>
      <c r="CE31">
        <v>15.7</v>
      </c>
      <c r="CF31">
        <v>15.8</v>
      </c>
      <c r="CG31">
        <v>15.8</v>
      </c>
      <c r="CH31">
        <v>15.8</v>
      </c>
      <c r="CI31">
        <v>15.8</v>
      </c>
      <c r="CJ31">
        <v>15.8</v>
      </c>
      <c r="CK31">
        <v>15.8</v>
      </c>
      <c r="CL31">
        <v>15.8</v>
      </c>
      <c r="CM31">
        <v>15.8</v>
      </c>
      <c r="CN31">
        <v>15.7</v>
      </c>
      <c r="CO31">
        <v>15.7</v>
      </c>
      <c r="CP31">
        <v>15.6</v>
      </c>
      <c r="CQ31">
        <v>15.5</v>
      </c>
      <c r="CR31">
        <v>15.4</v>
      </c>
      <c r="CS31">
        <v>15.3</v>
      </c>
      <c r="CT31">
        <v>15.2</v>
      </c>
      <c r="CU31">
        <v>15.1</v>
      </c>
      <c r="CV31">
        <v>14.9</v>
      </c>
      <c r="CW31">
        <v>14.7</v>
      </c>
      <c r="CX31">
        <v>14.5</v>
      </c>
      <c r="CY31">
        <v>14.3</v>
      </c>
      <c r="CZ31">
        <v>14.1</v>
      </c>
      <c r="DA31">
        <v>13.9</v>
      </c>
      <c r="DB31">
        <v>13.6</v>
      </c>
      <c r="DC31">
        <v>13.4</v>
      </c>
      <c r="DD31">
        <v>13</v>
      </c>
      <c r="DE31">
        <v>12.7</v>
      </c>
      <c r="DF31">
        <v>12.2</v>
      </c>
      <c r="DG31">
        <v>11.7</v>
      </c>
      <c r="DH31">
        <v>10.9</v>
      </c>
      <c r="DI31">
        <v>10.3</v>
      </c>
      <c r="DJ31">
        <v>10.1</v>
      </c>
      <c r="DK31">
        <v>9.86</v>
      </c>
      <c r="DL31">
        <v>9.6999999999999993</v>
      </c>
      <c r="DM31">
        <v>9.0299999999999994</v>
      </c>
      <c r="DN31">
        <v>8.36</v>
      </c>
      <c r="DO31">
        <v>7.59</v>
      </c>
      <c r="DP31">
        <v>7.01</v>
      </c>
      <c r="DQ31">
        <v>6.46</v>
      </c>
      <c r="DR31">
        <v>6.09</v>
      </c>
      <c r="DS31">
        <v>5.68</v>
      </c>
      <c r="DT31">
        <v>5.33</v>
      </c>
      <c r="DU31">
        <v>5.0999999999999996</v>
      </c>
      <c r="DV31">
        <v>4.75</v>
      </c>
      <c r="DW31">
        <v>4.41</v>
      </c>
      <c r="DX31">
        <v>4.12</v>
      </c>
      <c r="DY31">
        <v>3.78</v>
      </c>
      <c r="DZ31">
        <v>3.48</v>
      </c>
      <c r="EA31">
        <v>3.15</v>
      </c>
      <c r="EB31">
        <v>2.96</v>
      </c>
      <c r="EC31">
        <v>2.65</v>
      </c>
      <c r="ED31">
        <v>2.42</v>
      </c>
      <c r="EE31">
        <v>2.2000000000000002</v>
      </c>
      <c r="EF31">
        <v>2</v>
      </c>
      <c r="EG31">
        <v>1.83</v>
      </c>
      <c r="EH31">
        <v>1.59</v>
      </c>
      <c r="EI31">
        <v>1.41</v>
      </c>
      <c r="EJ31">
        <v>1.29</v>
      </c>
      <c r="EK31">
        <v>1.1100000000000001</v>
      </c>
      <c r="EL31">
        <v>1</v>
      </c>
      <c r="EM31">
        <v>0.88</v>
      </c>
      <c r="EN31">
        <v>0.77</v>
      </c>
      <c r="EO31">
        <v>0.69</v>
      </c>
      <c r="EP31">
        <v>0.57999999999999996</v>
      </c>
      <c r="EQ31">
        <v>0.48</v>
      </c>
      <c r="ER31">
        <v>0.42</v>
      </c>
      <c r="ES31">
        <v>0.36</v>
      </c>
      <c r="ET31">
        <v>0.3</v>
      </c>
      <c r="EU31">
        <v>0.26</v>
      </c>
      <c r="EV31">
        <v>0.22</v>
      </c>
      <c r="EW31">
        <v>0.18</v>
      </c>
      <c r="EX31">
        <v>0.14000000000000001</v>
      </c>
      <c r="EY31">
        <v>0.12</v>
      </c>
      <c r="EZ31">
        <v>0.09</v>
      </c>
      <c r="FA31">
        <v>7.0000000000000007E-2</v>
      </c>
      <c r="FB31">
        <v>0.05</v>
      </c>
      <c r="FC31">
        <v>0.04</v>
      </c>
      <c r="FD31">
        <v>0.02</v>
      </c>
      <c r="FE31">
        <v>0</v>
      </c>
      <c r="FF31">
        <v>0</v>
      </c>
      <c r="FG31">
        <v>0</v>
      </c>
      <c r="FH31">
        <v>0</v>
      </c>
      <c r="FI31">
        <v>0</v>
      </c>
      <c r="FJ31">
        <v>0</v>
      </c>
      <c r="FK31">
        <v>0</v>
      </c>
      <c r="FL31">
        <v>0</v>
      </c>
      <c r="FM31">
        <v>0</v>
      </c>
      <c r="FN31">
        <v>0</v>
      </c>
      <c r="FO31">
        <v>0</v>
      </c>
      <c r="FP31">
        <v>0</v>
      </c>
      <c r="FQ31">
        <v>0</v>
      </c>
      <c r="FR31">
        <v>0</v>
      </c>
      <c r="FS31">
        <v>0</v>
      </c>
      <c r="FT31">
        <v>0</v>
      </c>
      <c r="FU31">
        <v>0.02</v>
      </c>
      <c r="FV31">
        <v>0.03</v>
      </c>
      <c r="FW31">
        <v>0.04</v>
      </c>
      <c r="FX31">
        <v>0.05</v>
      </c>
      <c r="FY31">
        <v>0.08</v>
      </c>
      <c r="FZ31">
        <v>0.1</v>
      </c>
    </row>
    <row r="32" spans="1:182">
      <c r="A32">
        <v>155</v>
      </c>
      <c r="B32">
        <v>0</v>
      </c>
      <c r="C32">
        <v>0</v>
      </c>
      <c r="D32">
        <v>0</v>
      </c>
      <c r="E32">
        <v>0</v>
      </c>
      <c r="F32">
        <v>0</v>
      </c>
      <c r="G32">
        <v>0</v>
      </c>
      <c r="H32">
        <v>0</v>
      </c>
      <c r="I32">
        <v>0.02</v>
      </c>
      <c r="J32">
        <v>0.04</v>
      </c>
      <c r="K32">
        <v>0.06</v>
      </c>
      <c r="L32">
        <v>0.08</v>
      </c>
      <c r="M32">
        <v>0.1</v>
      </c>
      <c r="N32">
        <v>0.13</v>
      </c>
      <c r="O32">
        <v>0.16</v>
      </c>
      <c r="P32">
        <v>0.2</v>
      </c>
      <c r="Q32">
        <v>0.25</v>
      </c>
      <c r="R32">
        <v>0.3</v>
      </c>
      <c r="S32">
        <v>0.35</v>
      </c>
      <c r="T32">
        <v>0.43</v>
      </c>
      <c r="U32">
        <v>0.49</v>
      </c>
      <c r="V32">
        <v>0.57999999999999996</v>
      </c>
      <c r="W32">
        <v>0.66</v>
      </c>
      <c r="X32">
        <v>0.75</v>
      </c>
      <c r="Y32">
        <v>0.86</v>
      </c>
      <c r="Z32">
        <v>1</v>
      </c>
      <c r="AA32">
        <v>1.1000000000000001</v>
      </c>
      <c r="AB32">
        <v>1.25</v>
      </c>
      <c r="AC32">
        <v>1.41</v>
      </c>
      <c r="AD32">
        <v>1.58</v>
      </c>
      <c r="AE32">
        <v>1.76</v>
      </c>
      <c r="AF32">
        <v>2</v>
      </c>
      <c r="AG32">
        <v>2.17</v>
      </c>
      <c r="AH32">
        <v>2.41</v>
      </c>
      <c r="AI32">
        <v>2.68</v>
      </c>
      <c r="AJ32">
        <v>2.9</v>
      </c>
      <c r="AK32">
        <v>3.13</v>
      </c>
      <c r="AL32">
        <v>3.42</v>
      </c>
      <c r="AM32">
        <v>3.79</v>
      </c>
      <c r="AN32">
        <v>4.13</v>
      </c>
      <c r="AO32">
        <v>4.42</v>
      </c>
      <c r="AP32">
        <v>4.66</v>
      </c>
      <c r="AQ32">
        <v>4.9000000000000004</v>
      </c>
      <c r="AR32">
        <v>5.16</v>
      </c>
      <c r="AS32">
        <v>5.59</v>
      </c>
      <c r="AT32">
        <v>6</v>
      </c>
      <c r="AU32">
        <v>6.38</v>
      </c>
      <c r="AV32">
        <v>6.91</v>
      </c>
      <c r="AW32">
        <v>7.51</v>
      </c>
      <c r="AX32">
        <v>8.15</v>
      </c>
      <c r="AY32">
        <v>8.59</v>
      </c>
      <c r="AZ32">
        <v>9.14</v>
      </c>
      <c r="BA32">
        <v>9.83</v>
      </c>
      <c r="BB32">
        <v>9.6</v>
      </c>
      <c r="BC32">
        <v>9.9499999999999993</v>
      </c>
      <c r="BD32">
        <v>10.5</v>
      </c>
      <c r="BE32">
        <v>10.9</v>
      </c>
      <c r="BF32">
        <v>11.5</v>
      </c>
      <c r="BG32">
        <v>11.9</v>
      </c>
      <c r="BH32">
        <v>12.3</v>
      </c>
      <c r="BI32">
        <v>12.6</v>
      </c>
      <c r="BJ32">
        <v>12.9</v>
      </c>
      <c r="BK32">
        <v>13.2</v>
      </c>
      <c r="BL32">
        <v>13.4</v>
      </c>
      <c r="BM32">
        <v>13.6</v>
      </c>
      <c r="BN32">
        <v>13.9</v>
      </c>
      <c r="BO32">
        <v>14</v>
      </c>
      <c r="BP32">
        <v>14.2</v>
      </c>
      <c r="BQ32">
        <v>14.4</v>
      </c>
      <c r="BR32">
        <v>14.5</v>
      </c>
      <c r="BS32">
        <v>14.7</v>
      </c>
      <c r="BT32">
        <v>14.8</v>
      </c>
      <c r="BU32">
        <v>14.9</v>
      </c>
      <c r="BV32">
        <v>15.1</v>
      </c>
      <c r="BW32">
        <v>15.2</v>
      </c>
      <c r="BX32">
        <v>15.3</v>
      </c>
      <c r="BY32">
        <v>15.4</v>
      </c>
      <c r="BZ32">
        <v>15.4</v>
      </c>
      <c r="CA32">
        <v>15.5</v>
      </c>
      <c r="CB32">
        <v>15.6</v>
      </c>
      <c r="CC32">
        <v>15.7</v>
      </c>
      <c r="CD32">
        <v>15.7</v>
      </c>
      <c r="CE32">
        <v>15.8</v>
      </c>
      <c r="CF32">
        <v>15.8</v>
      </c>
      <c r="CG32">
        <v>15.8</v>
      </c>
      <c r="CH32">
        <v>15.8</v>
      </c>
      <c r="CI32">
        <v>15.9</v>
      </c>
      <c r="CJ32">
        <v>15.8</v>
      </c>
      <c r="CK32">
        <v>15.8</v>
      </c>
      <c r="CL32">
        <v>15.8</v>
      </c>
      <c r="CM32">
        <v>15.8</v>
      </c>
      <c r="CN32">
        <v>15.7</v>
      </c>
      <c r="CO32">
        <v>15.7</v>
      </c>
      <c r="CP32">
        <v>15.6</v>
      </c>
      <c r="CQ32">
        <v>15.5</v>
      </c>
      <c r="CR32">
        <v>15.4</v>
      </c>
      <c r="CS32">
        <v>15.3</v>
      </c>
      <c r="CT32">
        <v>15.2</v>
      </c>
      <c r="CU32">
        <v>15.1</v>
      </c>
      <c r="CV32">
        <v>14.9</v>
      </c>
      <c r="CW32">
        <v>14.7</v>
      </c>
      <c r="CX32">
        <v>14.5</v>
      </c>
      <c r="CY32">
        <v>14.3</v>
      </c>
      <c r="CZ32">
        <v>14.1</v>
      </c>
      <c r="DA32">
        <v>13.9</v>
      </c>
      <c r="DB32">
        <v>13.6</v>
      </c>
      <c r="DC32">
        <v>13.4</v>
      </c>
      <c r="DD32">
        <v>13</v>
      </c>
      <c r="DE32">
        <v>12.6</v>
      </c>
      <c r="DF32">
        <v>12.2</v>
      </c>
      <c r="DG32">
        <v>11.7</v>
      </c>
      <c r="DH32">
        <v>10.9</v>
      </c>
      <c r="DI32">
        <v>10.3</v>
      </c>
      <c r="DJ32">
        <v>10.199999999999999</v>
      </c>
      <c r="DK32">
        <v>9.76</v>
      </c>
      <c r="DL32">
        <v>9.23</v>
      </c>
      <c r="DM32">
        <v>8.9700000000000006</v>
      </c>
      <c r="DN32">
        <v>8.27</v>
      </c>
      <c r="DO32">
        <v>7.49</v>
      </c>
      <c r="DP32">
        <v>6.92</v>
      </c>
      <c r="DQ32">
        <v>6.41</v>
      </c>
      <c r="DR32">
        <v>6.03</v>
      </c>
      <c r="DS32">
        <v>5.69</v>
      </c>
      <c r="DT32">
        <v>5.29</v>
      </c>
      <c r="DU32">
        <v>5.0599999999999996</v>
      </c>
      <c r="DV32">
        <v>4.6900000000000004</v>
      </c>
      <c r="DW32">
        <v>4.4000000000000004</v>
      </c>
      <c r="DX32">
        <v>4.08</v>
      </c>
      <c r="DY32">
        <v>3.7</v>
      </c>
      <c r="DZ32">
        <v>3.42</v>
      </c>
      <c r="EA32">
        <v>3.08</v>
      </c>
      <c r="EB32">
        <v>2.92</v>
      </c>
      <c r="EC32">
        <v>2.58</v>
      </c>
      <c r="ED32">
        <v>2.35</v>
      </c>
      <c r="EE32">
        <v>2.19</v>
      </c>
      <c r="EF32">
        <v>1.91</v>
      </c>
      <c r="EG32">
        <v>1.78</v>
      </c>
      <c r="EH32">
        <v>1.55</v>
      </c>
      <c r="EI32">
        <v>1.39</v>
      </c>
      <c r="EJ32">
        <v>1.29</v>
      </c>
      <c r="EK32">
        <v>1.1000000000000001</v>
      </c>
      <c r="EL32">
        <v>0.99</v>
      </c>
      <c r="EM32">
        <v>0.86</v>
      </c>
      <c r="EN32">
        <v>0.76</v>
      </c>
      <c r="EO32">
        <v>0.63</v>
      </c>
      <c r="EP32">
        <v>0.56999999999999995</v>
      </c>
      <c r="EQ32">
        <v>0.5</v>
      </c>
      <c r="ER32">
        <v>0.41</v>
      </c>
      <c r="ES32">
        <v>0.35</v>
      </c>
      <c r="ET32">
        <v>0.28999999999999998</v>
      </c>
      <c r="EU32">
        <v>0.24</v>
      </c>
      <c r="EV32">
        <v>0.2</v>
      </c>
      <c r="EW32">
        <v>0.17</v>
      </c>
      <c r="EX32">
        <v>0.14000000000000001</v>
      </c>
      <c r="EY32">
        <v>0.11</v>
      </c>
      <c r="EZ32">
        <v>0.09</v>
      </c>
      <c r="FA32">
        <v>7.0000000000000007E-2</v>
      </c>
      <c r="FB32">
        <v>0.04</v>
      </c>
      <c r="FC32">
        <v>0.03</v>
      </c>
      <c r="FD32">
        <v>0.02</v>
      </c>
      <c r="FE32">
        <v>0</v>
      </c>
      <c r="FF32">
        <v>0</v>
      </c>
      <c r="FG32">
        <v>0</v>
      </c>
      <c r="FH32">
        <v>0</v>
      </c>
      <c r="FI32">
        <v>0</v>
      </c>
      <c r="FJ32">
        <v>0</v>
      </c>
      <c r="FK32">
        <v>0</v>
      </c>
      <c r="FL32">
        <v>0</v>
      </c>
      <c r="FM32">
        <v>0</v>
      </c>
      <c r="FN32">
        <v>0</v>
      </c>
      <c r="FO32">
        <v>0</v>
      </c>
      <c r="FP32">
        <v>0</v>
      </c>
      <c r="FQ32">
        <v>0</v>
      </c>
      <c r="FR32">
        <v>0</v>
      </c>
      <c r="FS32">
        <v>0</v>
      </c>
      <c r="FT32">
        <v>0</v>
      </c>
      <c r="FU32">
        <v>0.02</v>
      </c>
      <c r="FV32">
        <v>0.03</v>
      </c>
      <c r="FW32">
        <v>0.04</v>
      </c>
      <c r="FX32">
        <v>0.06</v>
      </c>
      <c r="FY32">
        <v>0.08</v>
      </c>
      <c r="FZ32">
        <v>0.1</v>
      </c>
    </row>
    <row r="33" spans="1:182">
      <c r="A33">
        <v>154</v>
      </c>
      <c r="B33">
        <v>0</v>
      </c>
      <c r="C33">
        <v>0</v>
      </c>
      <c r="D33">
        <v>0</v>
      </c>
      <c r="E33">
        <v>0</v>
      </c>
      <c r="F33">
        <v>0</v>
      </c>
      <c r="G33">
        <v>0</v>
      </c>
      <c r="H33">
        <v>0</v>
      </c>
      <c r="I33">
        <v>0.02</v>
      </c>
      <c r="J33">
        <v>0.04</v>
      </c>
      <c r="K33">
        <v>0.05</v>
      </c>
      <c r="L33">
        <v>0.08</v>
      </c>
      <c r="M33">
        <v>0.11</v>
      </c>
      <c r="N33">
        <v>0.13</v>
      </c>
      <c r="O33">
        <v>0.16</v>
      </c>
      <c r="P33">
        <v>0.2</v>
      </c>
      <c r="Q33">
        <v>0.25</v>
      </c>
      <c r="R33">
        <v>0.28999999999999998</v>
      </c>
      <c r="S33">
        <v>0.35</v>
      </c>
      <c r="T33">
        <v>0.42</v>
      </c>
      <c r="U33">
        <v>0.47</v>
      </c>
      <c r="V33">
        <v>0.56999999999999995</v>
      </c>
      <c r="W33">
        <v>0.66</v>
      </c>
      <c r="X33">
        <v>0.75</v>
      </c>
      <c r="Y33">
        <v>0.88</v>
      </c>
      <c r="Z33">
        <v>0.97</v>
      </c>
      <c r="AA33">
        <v>1.1399999999999999</v>
      </c>
      <c r="AB33">
        <v>1.27</v>
      </c>
      <c r="AC33">
        <v>1.4</v>
      </c>
      <c r="AD33">
        <v>1.6</v>
      </c>
      <c r="AE33">
        <v>1.78</v>
      </c>
      <c r="AF33">
        <v>1.98</v>
      </c>
      <c r="AG33">
        <v>2.1800000000000002</v>
      </c>
      <c r="AH33">
        <v>2.41</v>
      </c>
      <c r="AI33">
        <v>2.67</v>
      </c>
      <c r="AJ33">
        <v>2.92</v>
      </c>
      <c r="AK33">
        <v>3.21</v>
      </c>
      <c r="AL33">
        <v>3.36</v>
      </c>
      <c r="AM33">
        <v>3.76</v>
      </c>
      <c r="AN33">
        <v>4.16</v>
      </c>
      <c r="AO33">
        <v>4.4400000000000004</v>
      </c>
      <c r="AP33">
        <v>4.6399999999999997</v>
      </c>
      <c r="AQ33">
        <v>4.9000000000000004</v>
      </c>
      <c r="AR33">
        <v>5.24</v>
      </c>
      <c r="AS33">
        <v>5.54</v>
      </c>
      <c r="AT33">
        <v>5.98</v>
      </c>
      <c r="AU33">
        <v>6.42</v>
      </c>
      <c r="AV33">
        <v>6.98</v>
      </c>
      <c r="AW33">
        <v>7.53</v>
      </c>
      <c r="AX33">
        <v>8.1300000000000008</v>
      </c>
      <c r="AY33">
        <v>8.64</v>
      </c>
      <c r="AZ33">
        <v>9.1999999999999993</v>
      </c>
      <c r="BA33">
        <v>9.83</v>
      </c>
      <c r="BB33">
        <v>9.66</v>
      </c>
      <c r="BC33">
        <v>10</v>
      </c>
      <c r="BD33">
        <v>10.5</v>
      </c>
      <c r="BE33">
        <v>11</v>
      </c>
      <c r="BF33">
        <v>11.6</v>
      </c>
      <c r="BG33">
        <v>12</v>
      </c>
      <c r="BH33">
        <v>12.3</v>
      </c>
      <c r="BI33">
        <v>12.7</v>
      </c>
      <c r="BJ33">
        <v>13</v>
      </c>
      <c r="BK33">
        <v>13.2</v>
      </c>
      <c r="BL33">
        <v>13.5</v>
      </c>
      <c r="BM33">
        <v>13.7</v>
      </c>
      <c r="BN33">
        <v>13.9</v>
      </c>
      <c r="BO33">
        <v>14.1</v>
      </c>
      <c r="BP33">
        <v>14.3</v>
      </c>
      <c r="BQ33">
        <v>14.4</v>
      </c>
      <c r="BR33">
        <v>14.6</v>
      </c>
      <c r="BS33">
        <v>14.7</v>
      </c>
      <c r="BT33">
        <v>14.9</v>
      </c>
      <c r="BU33">
        <v>15</v>
      </c>
      <c r="BV33">
        <v>15.1</v>
      </c>
      <c r="BW33">
        <v>15.2</v>
      </c>
      <c r="BX33">
        <v>15.3</v>
      </c>
      <c r="BY33">
        <v>15.4</v>
      </c>
      <c r="BZ33">
        <v>15.5</v>
      </c>
      <c r="CA33">
        <v>15.6</v>
      </c>
      <c r="CB33">
        <v>15.6</v>
      </c>
      <c r="CC33">
        <v>15.7</v>
      </c>
      <c r="CD33">
        <v>15.8</v>
      </c>
      <c r="CE33">
        <v>15.8</v>
      </c>
      <c r="CF33">
        <v>15.8</v>
      </c>
      <c r="CG33">
        <v>15.9</v>
      </c>
      <c r="CH33">
        <v>15.9</v>
      </c>
      <c r="CI33">
        <v>15.9</v>
      </c>
      <c r="CJ33">
        <v>15.9</v>
      </c>
      <c r="CK33">
        <v>15.9</v>
      </c>
      <c r="CL33">
        <v>15.8</v>
      </c>
      <c r="CM33">
        <v>15.8</v>
      </c>
      <c r="CN33">
        <v>15.8</v>
      </c>
      <c r="CO33">
        <v>15.7</v>
      </c>
      <c r="CP33">
        <v>15.6</v>
      </c>
      <c r="CQ33">
        <v>15.5</v>
      </c>
      <c r="CR33">
        <v>15.4</v>
      </c>
      <c r="CS33">
        <v>15.3</v>
      </c>
      <c r="CT33">
        <v>15.2</v>
      </c>
      <c r="CU33">
        <v>15.1</v>
      </c>
      <c r="CV33">
        <v>14.9</v>
      </c>
      <c r="CW33">
        <v>14.7</v>
      </c>
      <c r="CX33">
        <v>14.6</v>
      </c>
      <c r="CY33">
        <v>14.3</v>
      </c>
      <c r="CZ33">
        <v>14.1</v>
      </c>
      <c r="DA33">
        <v>13.9</v>
      </c>
      <c r="DB33">
        <v>13.6</v>
      </c>
      <c r="DC33">
        <v>13.3</v>
      </c>
      <c r="DD33">
        <v>13</v>
      </c>
      <c r="DE33">
        <v>12.6</v>
      </c>
      <c r="DF33">
        <v>12.2</v>
      </c>
      <c r="DG33">
        <v>11.6</v>
      </c>
      <c r="DH33">
        <v>10.8</v>
      </c>
      <c r="DI33">
        <v>10.3</v>
      </c>
      <c r="DJ33">
        <v>10.1</v>
      </c>
      <c r="DK33">
        <v>10.199999999999999</v>
      </c>
      <c r="DL33">
        <v>9.59</v>
      </c>
      <c r="DM33">
        <v>8.9</v>
      </c>
      <c r="DN33">
        <v>8.06</v>
      </c>
      <c r="DO33">
        <v>7.42</v>
      </c>
      <c r="DP33">
        <v>6.8</v>
      </c>
      <c r="DQ33">
        <v>6.4</v>
      </c>
      <c r="DR33">
        <v>6.03</v>
      </c>
      <c r="DS33">
        <v>5.67</v>
      </c>
      <c r="DT33">
        <v>5.27</v>
      </c>
      <c r="DU33">
        <v>5.0199999999999996</v>
      </c>
      <c r="DV33">
        <v>4.55</v>
      </c>
      <c r="DW33">
        <v>4.33</v>
      </c>
      <c r="DX33">
        <v>4.04</v>
      </c>
      <c r="DY33">
        <v>3.64</v>
      </c>
      <c r="DZ33">
        <v>3.37</v>
      </c>
      <c r="EA33">
        <v>3.05</v>
      </c>
      <c r="EB33">
        <v>2.9</v>
      </c>
      <c r="EC33">
        <v>2.58</v>
      </c>
      <c r="ED33">
        <v>2.34</v>
      </c>
      <c r="EE33">
        <v>2.17</v>
      </c>
      <c r="EF33">
        <v>1.89</v>
      </c>
      <c r="EG33">
        <v>1.76</v>
      </c>
      <c r="EH33">
        <v>1.55</v>
      </c>
      <c r="EI33">
        <v>1.36</v>
      </c>
      <c r="EJ33">
        <v>1.24</v>
      </c>
      <c r="EK33">
        <v>1.1000000000000001</v>
      </c>
      <c r="EL33">
        <v>0.95</v>
      </c>
      <c r="EM33">
        <v>0.81</v>
      </c>
      <c r="EN33">
        <v>0.75</v>
      </c>
      <c r="EO33">
        <v>0.66</v>
      </c>
      <c r="EP33">
        <v>0.54</v>
      </c>
      <c r="EQ33">
        <v>0.47</v>
      </c>
      <c r="ER33">
        <v>0.4</v>
      </c>
      <c r="ES33">
        <v>0.35</v>
      </c>
      <c r="ET33">
        <v>0.28000000000000003</v>
      </c>
      <c r="EU33">
        <v>0.24</v>
      </c>
      <c r="EV33">
        <v>0.19</v>
      </c>
      <c r="EW33">
        <v>0.16</v>
      </c>
      <c r="EX33">
        <v>0.13</v>
      </c>
      <c r="EY33">
        <v>0.1</v>
      </c>
      <c r="EZ33">
        <v>0.08</v>
      </c>
      <c r="FA33">
        <v>0.05</v>
      </c>
      <c r="FB33">
        <v>0.04</v>
      </c>
      <c r="FC33">
        <v>0.02</v>
      </c>
      <c r="FD33">
        <v>0</v>
      </c>
      <c r="FE33">
        <v>0</v>
      </c>
      <c r="FF33">
        <v>0</v>
      </c>
      <c r="FG33">
        <v>0</v>
      </c>
      <c r="FH33">
        <v>0</v>
      </c>
      <c r="FI33">
        <v>0</v>
      </c>
      <c r="FJ33">
        <v>0</v>
      </c>
      <c r="FK33">
        <v>0</v>
      </c>
      <c r="FL33">
        <v>0</v>
      </c>
      <c r="FM33">
        <v>0</v>
      </c>
      <c r="FN33">
        <v>0</v>
      </c>
      <c r="FO33">
        <v>0</v>
      </c>
      <c r="FP33">
        <v>0</v>
      </c>
      <c r="FQ33">
        <v>0</v>
      </c>
      <c r="FR33">
        <v>0</v>
      </c>
      <c r="FS33">
        <v>0</v>
      </c>
      <c r="FT33">
        <v>0</v>
      </c>
      <c r="FU33">
        <v>0</v>
      </c>
      <c r="FV33">
        <v>0.03</v>
      </c>
      <c r="FW33">
        <v>0.05</v>
      </c>
      <c r="FX33">
        <v>0.06</v>
      </c>
      <c r="FY33">
        <v>0.08</v>
      </c>
      <c r="FZ33">
        <v>0.1</v>
      </c>
    </row>
    <row r="34" spans="1:182">
      <c r="A34">
        <v>153</v>
      </c>
      <c r="B34">
        <v>0</v>
      </c>
      <c r="C34">
        <v>0</v>
      </c>
      <c r="D34">
        <v>0</v>
      </c>
      <c r="E34">
        <v>0</v>
      </c>
      <c r="F34">
        <v>0</v>
      </c>
      <c r="G34">
        <v>0</v>
      </c>
      <c r="H34">
        <v>0</v>
      </c>
      <c r="I34">
        <v>0.02</v>
      </c>
      <c r="J34">
        <v>0.04</v>
      </c>
      <c r="K34">
        <v>0.05</v>
      </c>
      <c r="L34">
        <v>7.0000000000000007E-2</v>
      </c>
      <c r="M34">
        <v>0.1</v>
      </c>
      <c r="N34">
        <v>0.13</v>
      </c>
      <c r="O34">
        <v>0.17</v>
      </c>
      <c r="P34">
        <v>0.2</v>
      </c>
      <c r="Q34">
        <v>0.24</v>
      </c>
      <c r="R34">
        <v>0.28999999999999998</v>
      </c>
      <c r="S34">
        <v>0.35</v>
      </c>
      <c r="T34">
        <v>0.4</v>
      </c>
      <c r="U34">
        <v>0.46</v>
      </c>
      <c r="V34">
        <v>0.55000000000000004</v>
      </c>
      <c r="W34">
        <v>0.65</v>
      </c>
      <c r="X34">
        <v>0.75</v>
      </c>
      <c r="Y34">
        <v>0.86</v>
      </c>
      <c r="Z34">
        <v>0.96</v>
      </c>
      <c r="AA34">
        <v>1.0900000000000001</v>
      </c>
      <c r="AB34">
        <v>1.23</v>
      </c>
      <c r="AC34">
        <v>1.43</v>
      </c>
      <c r="AD34">
        <v>1.61</v>
      </c>
      <c r="AE34">
        <v>1.76</v>
      </c>
      <c r="AF34">
        <v>1.98</v>
      </c>
      <c r="AG34">
        <v>2.1800000000000002</v>
      </c>
      <c r="AH34">
        <v>2.44</v>
      </c>
      <c r="AI34">
        <v>2.71</v>
      </c>
      <c r="AJ34">
        <v>2.92</v>
      </c>
      <c r="AK34">
        <v>3.16</v>
      </c>
      <c r="AL34">
        <v>3.4</v>
      </c>
      <c r="AM34">
        <v>3.78</v>
      </c>
      <c r="AN34">
        <v>4.1100000000000003</v>
      </c>
      <c r="AO34">
        <v>4.46</v>
      </c>
      <c r="AP34">
        <v>4.6100000000000003</v>
      </c>
      <c r="AQ34">
        <v>4.8899999999999997</v>
      </c>
      <c r="AR34">
        <v>5.31</v>
      </c>
      <c r="AS34">
        <v>5.59</v>
      </c>
      <c r="AT34">
        <v>6.03</v>
      </c>
      <c r="AU34">
        <v>6.4</v>
      </c>
      <c r="AV34">
        <v>6.95</v>
      </c>
      <c r="AW34">
        <v>7.62</v>
      </c>
      <c r="AX34">
        <v>8.2200000000000006</v>
      </c>
      <c r="AY34">
        <v>8.66</v>
      </c>
      <c r="AZ34">
        <v>9.23</v>
      </c>
      <c r="BA34">
        <v>9.89</v>
      </c>
      <c r="BB34">
        <v>9.6999999999999993</v>
      </c>
      <c r="BC34">
        <v>10.1</v>
      </c>
      <c r="BD34">
        <v>10.6</v>
      </c>
      <c r="BE34">
        <v>11</v>
      </c>
      <c r="BF34">
        <v>11.6</v>
      </c>
      <c r="BG34">
        <v>12</v>
      </c>
      <c r="BH34">
        <v>12.4</v>
      </c>
      <c r="BI34">
        <v>12.7</v>
      </c>
      <c r="BJ34">
        <v>13</v>
      </c>
      <c r="BK34">
        <v>13.3</v>
      </c>
      <c r="BL34">
        <v>13.5</v>
      </c>
      <c r="BM34">
        <v>13.7</v>
      </c>
      <c r="BN34">
        <v>14</v>
      </c>
      <c r="BO34">
        <v>14.1</v>
      </c>
      <c r="BP34">
        <v>14.3</v>
      </c>
      <c r="BQ34">
        <v>14.5</v>
      </c>
      <c r="BR34">
        <v>14.6</v>
      </c>
      <c r="BS34">
        <v>14.8</v>
      </c>
      <c r="BT34">
        <v>14.9</v>
      </c>
      <c r="BU34">
        <v>15</v>
      </c>
      <c r="BV34">
        <v>15.1</v>
      </c>
      <c r="BW34">
        <v>15.3</v>
      </c>
      <c r="BX34">
        <v>15.4</v>
      </c>
      <c r="BY34">
        <v>15.4</v>
      </c>
      <c r="BZ34">
        <v>15.5</v>
      </c>
      <c r="CA34">
        <v>15.6</v>
      </c>
      <c r="CB34">
        <v>15.7</v>
      </c>
      <c r="CC34">
        <v>15.7</v>
      </c>
      <c r="CD34">
        <v>15.8</v>
      </c>
      <c r="CE34">
        <v>15.8</v>
      </c>
      <c r="CF34">
        <v>15.9</v>
      </c>
      <c r="CG34">
        <v>15.9</v>
      </c>
      <c r="CH34">
        <v>15.9</v>
      </c>
      <c r="CI34">
        <v>15.9</v>
      </c>
      <c r="CJ34">
        <v>15.9</v>
      </c>
      <c r="CK34">
        <v>15.9</v>
      </c>
      <c r="CL34">
        <v>15.9</v>
      </c>
      <c r="CM34">
        <v>15.8</v>
      </c>
      <c r="CN34">
        <v>15.8</v>
      </c>
      <c r="CO34">
        <v>15.7</v>
      </c>
      <c r="CP34">
        <v>15.6</v>
      </c>
      <c r="CQ34">
        <v>15.6</v>
      </c>
      <c r="CR34">
        <v>15.5</v>
      </c>
      <c r="CS34">
        <v>15.3</v>
      </c>
      <c r="CT34">
        <v>15.2</v>
      </c>
      <c r="CU34">
        <v>15.1</v>
      </c>
      <c r="CV34">
        <v>14.9</v>
      </c>
      <c r="CW34">
        <v>14.7</v>
      </c>
      <c r="CX34">
        <v>14.6</v>
      </c>
      <c r="CY34">
        <v>14.3</v>
      </c>
      <c r="CZ34">
        <v>14.1</v>
      </c>
      <c r="DA34">
        <v>13.9</v>
      </c>
      <c r="DB34">
        <v>13.6</v>
      </c>
      <c r="DC34">
        <v>13.3</v>
      </c>
      <c r="DD34">
        <v>13</v>
      </c>
      <c r="DE34">
        <v>12.6</v>
      </c>
      <c r="DF34">
        <v>12.1</v>
      </c>
      <c r="DG34">
        <v>11.6</v>
      </c>
      <c r="DH34">
        <v>10.7</v>
      </c>
      <c r="DI34">
        <v>10.199999999999999</v>
      </c>
      <c r="DJ34">
        <v>10.1</v>
      </c>
      <c r="DK34">
        <v>9.7100000000000009</v>
      </c>
      <c r="DL34">
        <v>9.52</v>
      </c>
      <c r="DM34">
        <v>8.86</v>
      </c>
      <c r="DN34">
        <v>7.98</v>
      </c>
      <c r="DO34">
        <v>7.35</v>
      </c>
      <c r="DP34">
        <v>6.8</v>
      </c>
      <c r="DQ34">
        <v>6.37</v>
      </c>
      <c r="DR34">
        <v>5.96</v>
      </c>
      <c r="DS34">
        <v>5.61</v>
      </c>
      <c r="DT34">
        <v>5.28</v>
      </c>
      <c r="DU34">
        <v>4.92</v>
      </c>
      <c r="DV34">
        <v>4.57</v>
      </c>
      <c r="DW34">
        <v>4.32</v>
      </c>
      <c r="DX34">
        <v>3.99</v>
      </c>
      <c r="DY34">
        <v>3.65</v>
      </c>
      <c r="DZ34">
        <v>3.3</v>
      </c>
      <c r="EA34">
        <v>3.04</v>
      </c>
      <c r="EB34">
        <v>2.85</v>
      </c>
      <c r="EC34">
        <v>2.5299999999999998</v>
      </c>
      <c r="ED34">
        <v>2.2799999999999998</v>
      </c>
      <c r="EE34">
        <v>2.1</v>
      </c>
      <c r="EF34">
        <v>1.88</v>
      </c>
      <c r="EG34">
        <v>1.74</v>
      </c>
      <c r="EH34">
        <v>1.52</v>
      </c>
      <c r="EI34">
        <v>1.35</v>
      </c>
      <c r="EJ34">
        <v>1.21</v>
      </c>
      <c r="EK34">
        <v>1.0900000000000001</v>
      </c>
      <c r="EL34">
        <v>0.92</v>
      </c>
      <c r="EM34">
        <v>0.84</v>
      </c>
      <c r="EN34">
        <v>0.72</v>
      </c>
      <c r="EO34">
        <v>0.61</v>
      </c>
      <c r="EP34">
        <v>0.55000000000000004</v>
      </c>
      <c r="EQ34">
        <v>0.47</v>
      </c>
      <c r="ER34">
        <v>0.39</v>
      </c>
      <c r="ES34">
        <v>0.32</v>
      </c>
      <c r="ET34">
        <v>0.28000000000000003</v>
      </c>
      <c r="EU34">
        <v>0.23</v>
      </c>
      <c r="EV34">
        <v>0.19</v>
      </c>
      <c r="EW34">
        <v>0.15</v>
      </c>
      <c r="EX34">
        <v>0.12</v>
      </c>
      <c r="EY34">
        <v>0.1</v>
      </c>
      <c r="EZ34">
        <v>0.08</v>
      </c>
      <c r="FA34">
        <v>0.05</v>
      </c>
      <c r="FB34">
        <v>0.03</v>
      </c>
      <c r="FC34">
        <v>0.02</v>
      </c>
      <c r="FD34">
        <v>0</v>
      </c>
      <c r="FE34">
        <v>0</v>
      </c>
      <c r="FF34">
        <v>0</v>
      </c>
      <c r="FG34">
        <v>0</v>
      </c>
      <c r="FH34">
        <v>0</v>
      </c>
      <c r="FI34">
        <v>0</v>
      </c>
      <c r="FJ34">
        <v>0</v>
      </c>
      <c r="FK34">
        <v>0</v>
      </c>
      <c r="FL34">
        <v>0</v>
      </c>
      <c r="FM34">
        <v>0</v>
      </c>
      <c r="FN34">
        <v>0</v>
      </c>
      <c r="FO34">
        <v>0</v>
      </c>
      <c r="FP34">
        <v>0</v>
      </c>
      <c r="FQ34">
        <v>0</v>
      </c>
      <c r="FR34">
        <v>0</v>
      </c>
      <c r="FS34">
        <v>0</v>
      </c>
      <c r="FT34">
        <v>0</v>
      </c>
      <c r="FU34">
        <v>0</v>
      </c>
      <c r="FV34">
        <v>0.03</v>
      </c>
      <c r="FW34">
        <v>0.04</v>
      </c>
      <c r="FX34">
        <v>0.06</v>
      </c>
      <c r="FY34">
        <v>0.08</v>
      </c>
      <c r="FZ34">
        <v>0.1</v>
      </c>
    </row>
    <row r="35" spans="1:182">
      <c r="A35">
        <v>152</v>
      </c>
      <c r="B35">
        <v>0</v>
      </c>
      <c r="C35">
        <v>0</v>
      </c>
      <c r="D35">
        <v>0</v>
      </c>
      <c r="E35">
        <v>0</v>
      </c>
      <c r="F35">
        <v>0</v>
      </c>
      <c r="G35">
        <v>0</v>
      </c>
      <c r="H35">
        <v>0</v>
      </c>
      <c r="I35">
        <v>0.03</v>
      </c>
      <c r="J35">
        <v>0.04</v>
      </c>
      <c r="K35">
        <v>0.05</v>
      </c>
      <c r="L35">
        <v>0.08</v>
      </c>
      <c r="M35">
        <v>0.1</v>
      </c>
      <c r="N35">
        <v>0.13</v>
      </c>
      <c r="O35">
        <v>0.17</v>
      </c>
      <c r="P35">
        <v>0.21</v>
      </c>
      <c r="Q35">
        <v>0.24</v>
      </c>
      <c r="R35">
        <v>0.28000000000000003</v>
      </c>
      <c r="S35">
        <v>0.35</v>
      </c>
      <c r="T35">
        <v>0.41</v>
      </c>
      <c r="U35">
        <v>0.49</v>
      </c>
      <c r="V35">
        <v>0.56000000000000005</v>
      </c>
      <c r="W35">
        <v>0.63</v>
      </c>
      <c r="X35">
        <v>0.76</v>
      </c>
      <c r="Y35">
        <v>0.86</v>
      </c>
      <c r="Z35">
        <v>0.98</v>
      </c>
      <c r="AA35">
        <v>1.1100000000000001</v>
      </c>
      <c r="AB35">
        <v>1.26</v>
      </c>
      <c r="AC35">
        <v>1.43</v>
      </c>
      <c r="AD35">
        <v>1.62</v>
      </c>
      <c r="AE35">
        <v>1.81</v>
      </c>
      <c r="AF35">
        <v>2</v>
      </c>
      <c r="AG35">
        <v>2.2000000000000002</v>
      </c>
      <c r="AH35">
        <v>2.42</v>
      </c>
      <c r="AI35">
        <v>2.7</v>
      </c>
      <c r="AJ35">
        <v>2.93</v>
      </c>
      <c r="AK35">
        <v>3.16</v>
      </c>
      <c r="AL35">
        <v>3.44</v>
      </c>
      <c r="AM35">
        <v>3.74</v>
      </c>
      <c r="AN35">
        <v>4.0999999999999996</v>
      </c>
      <c r="AO35">
        <v>4.4400000000000004</v>
      </c>
      <c r="AP35">
        <v>4.66</v>
      </c>
      <c r="AQ35">
        <v>4.93</v>
      </c>
      <c r="AR35">
        <v>5.25</v>
      </c>
      <c r="AS35">
        <v>5.54</v>
      </c>
      <c r="AT35">
        <v>6.01</v>
      </c>
      <c r="AU35">
        <v>6.41</v>
      </c>
      <c r="AV35">
        <v>7.02</v>
      </c>
      <c r="AW35">
        <v>7.61</v>
      </c>
      <c r="AX35">
        <v>8.26</v>
      </c>
      <c r="AY35">
        <v>8.68</v>
      </c>
      <c r="AZ35">
        <v>9.26</v>
      </c>
      <c r="BA35">
        <v>9.85</v>
      </c>
      <c r="BB35">
        <v>9.69</v>
      </c>
      <c r="BC35">
        <v>10.1</v>
      </c>
      <c r="BD35">
        <v>10.6</v>
      </c>
      <c r="BE35">
        <v>11.1</v>
      </c>
      <c r="BF35">
        <v>11.7</v>
      </c>
      <c r="BG35">
        <v>12.1</v>
      </c>
      <c r="BH35">
        <v>12.4</v>
      </c>
      <c r="BI35">
        <v>12.7</v>
      </c>
      <c r="BJ35">
        <v>13</v>
      </c>
      <c r="BK35">
        <v>13.3</v>
      </c>
      <c r="BL35">
        <v>13.5</v>
      </c>
      <c r="BM35">
        <v>13.8</v>
      </c>
      <c r="BN35">
        <v>14</v>
      </c>
      <c r="BO35">
        <v>14.2</v>
      </c>
      <c r="BP35">
        <v>14.4</v>
      </c>
      <c r="BQ35">
        <v>14.5</v>
      </c>
      <c r="BR35">
        <v>14.7</v>
      </c>
      <c r="BS35">
        <v>14.8</v>
      </c>
      <c r="BT35">
        <v>14.9</v>
      </c>
      <c r="BU35">
        <v>15.1</v>
      </c>
      <c r="BV35">
        <v>15.2</v>
      </c>
      <c r="BW35">
        <v>15.3</v>
      </c>
      <c r="BX35">
        <v>15.4</v>
      </c>
      <c r="BY35">
        <v>15.5</v>
      </c>
      <c r="BZ35">
        <v>15.6</v>
      </c>
      <c r="CA35">
        <v>15.7</v>
      </c>
      <c r="CB35">
        <v>15.7</v>
      </c>
      <c r="CC35">
        <v>15.8</v>
      </c>
      <c r="CD35">
        <v>15.8</v>
      </c>
      <c r="CE35">
        <v>15.9</v>
      </c>
      <c r="CF35">
        <v>15.9</v>
      </c>
      <c r="CG35">
        <v>15.9</v>
      </c>
      <c r="CH35">
        <v>15.9</v>
      </c>
      <c r="CI35">
        <v>15.9</v>
      </c>
      <c r="CJ35">
        <v>15.9</v>
      </c>
      <c r="CK35">
        <v>15.9</v>
      </c>
      <c r="CL35">
        <v>15.9</v>
      </c>
      <c r="CM35">
        <v>15.9</v>
      </c>
      <c r="CN35">
        <v>15.8</v>
      </c>
      <c r="CO35">
        <v>15.7</v>
      </c>
      <c r="CP35">
        <v>15.7</v>
      </c>
      <c r="CQ35">
        <v>15.6</v>
      </c>
      <c r="CR35">
        <v>15.5</v>
      </c>
      <c r="CS35">
        <v>15.4</v>
      </c>
      <c r="CT35">
        <v>15.2</v>
      </c>
      <c r="CU35">
        <v>15.1</v>
      </c>
      <c r="CV35">
        <v>14.9</v>
      </c>
      <c r="CW35">
        <v>14.7</v>
      </c>
      <c r="CX35">
        <v>14.6</v>
      </c>
      <c r="CY35">
        <v>14.3</v>
      </c>
      <c r="CZ35">
        <v>14.1</v>
      </c>
      <c r="DA35">
        <v>13.9</v>
      </c>
      <c r="DB35">
        <v>13.6</v>
      </c>
      <c r="DC35">
        <v>13.3</v>
      </c>
      <c r="DD35">
        <v>13</v>
      </c>
      <c r="DE35">
        <v>12.6</v>
      </c>
      <c r="DF35">
        <v>12.1</v>
      </c>
      <c r="DG35">
        <v>11.5</v>
      </c>
      <c r="DH35">
        <v>10.7</v>
      </c>
      <c r="DI35">
        <v>10.199999999999999</v>
      </c>
      <c r="DJ35">
        <v>9.9499999999999993</v>
      </c>
      <c r="DK35">
        <v>10.1</v>
      </c>
      <c r="DL35">
        <v>9.5</v>
      </c>
      <c r="DM35">
        <v>8.7899999999999991</v>
      </c>
      <c r="DN35">
        <v>7.89</v>
      </c>
      <c r="DO35">
        <v>7.31</v>
      </c>
      <c r="DP35">
        <v>6.8</v>
      </c>
      <c r="DQ35">
        <v>6.35</v>
      </c>
      <c r="DR35">
        <v>5.96</v>
      </c>
      <c r="DS35">
        <v>5.5</v>
      </c>
      <c r="DT35">
        <v>5.22</v>
      </c>
      <c r="DU35">
        <v>4.9000000000000004</v>
      </c>
      <c r="DV35">
        <v>4.53</v>
      </c>
      <c r="DW35">
        <v>4.29</v>
      </c>
      <c r="DX35">
        <v>3.92</v>
      </c>
      <c r="DY35">
        <v>3.54</v>
      </c>
      <c r="DZ35">
        <v>3.32</v>
      </c>
      <c r="EA35">
        <v>3.06</v>
      </c>
      <c r="EB35">
        <v>2.8</v>
      </c>
      <c r="EC35">
        <v>2.5</v>
      </c>
      <c r="ED35">
        <v>2.25</v>
      </c>
      <c r="EE35">
        <v>2.1</v>
      </c>
      <c r="EF35">
        <v>1.86</v>
      </c>
      <c r="EG35">
        <v>1.68</v>
      </c>
      <c r="EH35">
        <v>1.53</v>
      </c>
      <c r="EI35">
        <v>1.33</v>
      </c>
      <c r="EJ35">
        <v>1.2</v>
      </c>
      <c r="EK35">
        <v>1.04</v>
      </c>
      <c r="EL35">
        <v>0.9</v>
      </c>
      <c r="EM35">
        <v>0.8</v>
      </c>
      <c r="EN35">
        <v>0.71</v>
      </c>
      <c r="EO35">
        <v>0.62</v>
      </c>
      <c r="EP35">
        <v>0.51</v>
      </c>
      <c r="EQ35">
        <v>0.45</v>
      </c>
      <c r="ER35">
        <v>0.38</v>
      </c>
      <c r="ES35">
        <v>0.33</v>
      </c>
      <c r="ET35">
        <v>0.26</v>
      </c>
      <c r="EU35">
        <v>0.22</v>
      </c>
      <c r="EV35">
        <v>0.18</v>
      </c>
      <c r="EW35">
        <v>0.15</v>
      </c>
      <c r="EX35">
        <v>0.12</v>
      </c>
      <c r="EY35">
        <v>0.09</v>
      </c>
      <c r="EZ35">
        <v>7.0000000000000007E-2</v>
      </c>
      <c r="FA35">
        <v>0.05</v>
      </c>
      <c r="FB35">
        <v>0.04</v>
      </c>
      <c r="FC35">
        <v>0.02</v>
      </c>
      <c r="FD35">
        <v>0</v>
      </c>
      <c r="FE35">
        <v>0</v>
      </c>
      <c r="FF35">
        <v>0</v>
      </c>
      <c r="FG35">
        <v>0</v>
      </c>
      <c r="FH35">
        <v>0</v>
      </c>
      <c r="FI35">
        <v>0</v>
      </c>
      <c r="FJ35">
        <v>0</v>
      </c>
      <c r="FK35">
        <v>0</v>
      </c>
      <c r="FL35">
        <v>0</v>
      </c>
      <c r="FM35">
        <v>0</v>
      </c>
      <c r="FN35">
        <v>0</v>
      </c>
      <c r="FO35">
        <v>0</v>
      </c>
      <c r="FP35">
        <v>0</v>
      </c>
      <c r="FQ35">
        <v>0</v>
      </c>
      <c r="FR35">
        <v>0</v>
      </c>
      <c r="FS35">
        <v>0</v>
      </c>
      <c r="FT35">
        <v>0</v>
      </c>
      <c r="FU35">
        <v>0</v>
      </c>
      <c r="FV35">
        <v>0.03</v>
      </c>
      <c r="FW35">
        <v>0.04</v>
      </c>
      <c r="FX35">
        <v>0.06</v>
      </c>
      <c r="FY35">
        <v>0.08</v>
      </c>
      <c r="FZ35">
        <v>0.1</v>
      </c>
    </row>
    <row r="36" spans="1:182">
      <c r="A36">
        <v>151</v>
      </c>
      <c r="B36">
        <v>0</v>
      </c>
      <c r="C36">
        <v>0</v>
      </c>
      <c r="D36">
        <v>0</v>
      </c>
      <c r="E36">
        <v>0</v>
      </c>
      <c r="F36">
        <v>0</v>
      </c>
      <c r="G36">
        <v>0</v>
      </c>
      <c r="H36">
        <v>0</v>
      </c>
      <c r="I36">
        <v>0.03</v>
      </c>
      <c r="J36">
        <v>0.04</v>
      </c>
      <c r="K36">
        <v>0.05</v>
      </c>
      <c r="L36">
        <v>0.08</v>
      </c>
      <c r="M36">
        <v>0.11</v>
      </c>
      <c r="N36">
        <v>0.13</v>
      </c>
      <c r="O36">
        <v>0.16</v>
      </c>
      <c r="P36">
        <v>0.21</v>
      </c>
      <c r="Q36">
        <v>0.23</v>
      </c>
      <c r="R36">
        <v>0.28999999999999998</v>
      </c>
      <c r="S36">
        <v>0.35</v>
      </c>
      <c r="T36">
        <v>0.42</v>
      </c>
      <c r="U36">
        <v>0.5</v>
      </c>
      <c r="V36">
        <v>0.57999999999999996</v>
      </c>
      <c r="W36">
        <v>0.65</v>
      </c>
      <c r="X36">
        <v>0.75</v>
      </c>
      <c r="Y36">
        <v>0.89</v>
      </c>
      <c r="Z36">
        <v>0.98</v>
      </c>
      <c r="AA36">
        <v>1.1399999999999999</v>
      </c>
      <c r="AB36">
        <v>1.24</v>
      </c>
      <c r="AC36">
        <v>1.42</v>
      </c>
      <c r="AD36">
        <v>1.61</v>
      </c>
      <c r="AE36">
        <v>1.76</v>
      </c>
      <c r="AF36">
        <v>2.0099999999999998</v>
      </c>
      <c r="AG36">
        <v>2.19</v>
      </c>
      <c r="AH36">
        <v>2.4</v>
      </c>
      <c r="AI36">
        <v>2.69</v>
      </c>
      <c r="AJ36">
        <v>2.92</v>
      </c>
      <c r="AK36">
        <v>3.16</v>
      </c>
      <c r="AL36">
        <v>3.43</v>
      </c>
      <c r="AM36">
        <v>3.81</v>
      </c>
      <c r="AN36">
        <v>4.1100000000000003</v>
      </c>
      <c r="AO36">
        <v>4.4400000000000004</v>
      </c>
      <c r="AP36">
        <v>4.67</v>
      </c>
      <c r="AQ36">
        <v>4.95</v>
      </c>
      <c r="AR36">
        <v>5.33</v>
      </c>
      <c r="AS36">
        <v>5.6</v>
      </c>
      <c r="AT36">
        <v>5.99</v>
      </c>
      <c r="AU36">
        <v>6.46</v>
      </c>
      <c r="AV36">
        <v>7.01</v>
      </c>
      <c r="AW36">
        <v>7.61</v>
      </c>
      <c r="AX36">
        <v>8.24</v>
      </c>
      <c r="AY36">
        <v>8.7200000000000006</v>
      </c>
      <c r="AZ36">
        <v>9.31</v>
      </c>
      <c r="BA36">
        <v>9.7799999999999994</v>
      </c>
      <c r="BB36">
        <v>9.75</v>
      </c>
      <c r="BC36">
        <v>10.199999999999999</v>
      </c>
      <c r="BD36">
        <v>10.6</v>
      </c>
      <c r="BE36">
        <v>11.2</v>
      </c>
      <c r="BF36">
        <v>11.7</v>
      </c>
      <c r="BG36">
        <v>12.1</v>
      </c>
      <c r="BH36">
        <v>12.5</v>
      </c>
      <c r="BI36">
        <v>12.8</v>
      </c>
      <c r="BJ36">
        <v>13.1</v>
      </c>
      <c r="BK36">
        <v>13.4</v>
      </c>
      <c r="BL36">
        <v>13.6</v>
      </c>
      <c r="BM36">
        <v>13.8</v>
      </c>
      <c r="BN36">
        <v>14</v>
      </c>
      <c r="BO36">
        <v>14.2</v>
      </c>
      <c r="BP36">
        <v>14.4</v>
      </c>
      <c r="BQ36">
        <v>14.6</v>
      </c>
      <c r="BR36">
        <v>14.7</v>
      </c>
      <c r="BS36">
        <v>14.9</v>
      </c>
      <c r="BT36">
        <v>15</v>
      </c>
      <c r="BU36">
        <v>15.1</v>
      </c>
      <c r="BV36">
        <v>15.2</v>
      </c>
      <c r="BW36">
        <v>15.3</v>
      </c>
      <c r="BX36">
        <v>15.4</v>
      </c>
      <c r="BY36">
        <v>15.5</v>
      </c>
      <c r="BZ36">
        <v>15.6</v>
      </c>
      <c r="CA36">
        <v>15.7</v>
      </c>
      <c r="CB36">
        <v>15.8</v>
      </c>
      <c r="CC36">
        <v>15.8</v>
      </c>
      <c r="CD36">
        <v>15.9</v>
      </c>
      <c r="CE36">
        <v>15.9</v>
      </c>
      <c r="CF36">
        <v>15.9</v>
      </c>
      <c r="CG36">
        <v>16</v>
      </c>
      <c r="CH36">
        <v>16</v>
      </c>
      <c r="CI36">
        <v>16</v>
      </c>
      <c r="CJ36">
        <v>16</v>
      </c>
      <c r="CK36">
        <v>16</v>
      </c>
      <c r="CL36">
        <v>15.9</v>
      </c>
      <c r="CM36">
        <v>15.9</v>
      </c>
      <c r="CN36">
        <v>15.8</v>
      </c>
      <c r="CO36">
        <v>15.8</v>
      </c>
      <c r="CP36">
        <v>15.7</v>
      </c>
      <c r="CQ36">
        <v>15.6</v>
      </c>
      <c r="CR36">
        <v>15.5</v>
      </c>
      <c r="CS36">
        <v>15.4</v>
      </c>
      <c r="CT36">
        <v>15.2</v>
      </c>
      <c r="CU36">
        <v>15.1</v>
      </c>
      <c r="CV36">
        <v>14.9</v>
      </c>
      <c r="CW36">
        <v>14.8</v>
      </c>
      <c r="CX36">
        <v>14.6</v>
      </c>
      <c r="CY36">
        <v>14.3</v>
      </c>
      <c r="CZ36">
        <v>14.1</v>
      </c>
      <c r="DA36">
        <v>13.9</v>
      </c>
      <c r="DB36">
        <v>13.6</v>
      </c>
      <c r="DC36">
        <v>13.3</v>
      </c>
      <c r="DD36">
        <v>12.9</v>
      </c>
      <c r="DE36">
        <v>12.5</v>
      </c>
      <c r="DF36">
        <v>12</v>
      </c>
      <c r="DG36">
        <v>11.3</v>
      </c>
      <c r="DH36">
        <v>10.7</v>
      </c>
      <c r="DI36">
        <v>10.1</v>
      </c>
      <c r="DJ36">
        <v>9.8800000000000008</v>
      </c>
      <c r="DK36">
        <v>10.1</v>
      </c>
      <c r="DL36">
        <v>9.42</v>
      </c>
      <c r="DM36">
        <v>8.73</v>
      </c>
      <c r="DN36">
        <v>7.86</v>
      </c>
      <c r="DO36">
        <v>7.23</v>
      </c>
      <c r="DP36">
        <v>6.72</v>
      </c>
      <c r="DQ36">
        <v>6.35</v>
      </c>
      <c r="DR36">
        <v>5.91</v>
      </c>
      <c r="DS36">
        <v>5.45</v>
      </c>
      <c r="DT36">
        <v>5.15</v>
      </c>
      <c r="DU36">
        <v>4.88</v>
      </c>
      <c r="DV36">
        <v>4.47</v>
      </c>
      <c r="DW36">
        <v>4.24</v>
      </c>
      <c r="DX36">
        <v>3.94</v>
      </c>
      <c r="DY36">
        <v>3.56</v>
      </c>
      <c r="DZ36">
        <v>3.29</v>
      </c>
      <c r="EA36">
        <v>2.95</v>
      </c>
      <c r="EB36">
        <v>2.74</v>
      </c>
      <c r="EC36">
        <v>2.4500000000000002</v>
      </c>
      <c r="ED36">
        <v>2.2599999999999998</v>
      </c>
      <c r="EE36">
        <v>2.0699999999999998</v>
      </c>
      <c r="EF36">
        <v>1.82</v>
      </c>
      <c r="EG36">
        <v>1.62</v>
      </c>
      <c r="EH36">
        <v>1.49</v>
      </c>
      <c r="EI36">
        <v>1.34</v>
      </c>
      <c r="EJ36">
        <v>1.1599999999999999</v>
      </c>
      <c r="EK36">
        <v>1.02</v>
      </c>
      <c r="EL36">
        <v>0.91</v>
      </c>
      <c r="EM36">
        <v>0.78</v>
      </c>
      <c r="EN36">
        <v>0.69</v>
      </c>
      <c r="EO36">
        <v>0.59</v>
      </c>
      <c r="EP36">
        <v>0.5</v>
      </c>
      <c r="EQ36">
        <v>0.44</v>
      </c>
      <c r="ER36">
        <v>0.38</v>
      </c>
      <c r="ES36">
        <v>0.31</v>
      </c>
      <c r="ET36">
        <v>0.25</v>
      </c>
      <c r="EU36">
        <v>0.22</v>
      </c>
      <c r="EV36">
        <v>0.18</v>
      </c>
      <c r="EW36">
        <v>0.14000000000000001</v>
      </c>
      <c r="EX36">
        <v>0.11</v>
      </c>
      <c r="EY36">
        <v>0.09</v>
      </c>
      <c r="EZ36">
        <v>7.0000000000000007E-2</v>
      </c>
      <c r="FA36">
        <v>0.04</v>
      </c>
      <c r="FB36">
        <v>0.03</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0.02</v>
      </c>
      <c r="FW36">
        <v>0.04</v>
      </c>
      <c r="FX36">
        <v>0.06</v>
      </c>
      <c r="FY36">
        <v>0.08</v>
      </c>
      <c r="FZ36">
        <v>0.1</v>
      </c>
    </row>
    <row r="37" spans="1:182">
      <c r="A37">
        <v>150</v>
      </c>
      <c r="B37">
        <v>0</v>
      </c>
      <c r="C37">
        <v>0</v>
      </c>
      <c r="D37">
        <v>0</v>
      </c>
      <c r="E37">
        <v>0</v>
      </c>
      <c r="F37">
        <v>0</v>
      </c>
      <c r="G37">
        <v>0</v>
      </c>
      <c r="H37">
        <v>0</v>
      </c>
      <c r="I37">
        <v>0.02</v>
      </c>
      <c r="J37">
        <v>0.05</v>
      </c>
      <c r="K37">
        <v>0.05</v>
      </c>
      <c r="L37">
        <v>0.09</v>
      </c>
      <c r="M37">
        <v>0.11</v>
      </c>
      <c r="N37">
        <v>0.14000000000000001</v>
      </c>
      <c r="O37">
        <v>0.17</v>
      </c>
      <c r="P37">
        <v>0.2</v>
      </c>
      <c r="Q37">
        <v>0.24</v>
      </c>
      <c r="R37">
        <v>0.3</v>
      </c>
      <c r="S37">
        <v>0.37</v>
      </c>
      <c r="T37">
        <v>0.42</v>
      </c>
      <c r="U37">
        <v>0.49</v>
      </c>
      <c r="V37">
        <v>0.56000000000000005</v>
      </c>
      <c r="W37">
        <v>0.65</v>
      </c>
      <c r="X37">
        <v>0.76</v>
      </c>
      <c r="Y37">
        <v>0.84</v>
      </c>
      <c r="Z37">
        <v>1.03</v>
      </c>
      <c r="AA37">
        <v>1.1200000000000001</v>
      </c>
      <c r="AB37">
        <v>1.26</v>
      </c>
      <c r="AC37">
        <v>1.42</v>
      </c>
      <c r="AD37">
        <v>1.64</v>
      </c>
      <c r="AE37">
        <v>1.8</v>
      </c>
      <c r="AF37">
        <v>2</v>
      </c>
      <c r="AG37">
        <v>2.16</v>
      </c>
      <c r="AH37">
        <v>2.44</v>
      </c>
      <c r="AI37">
        <v>2.7</v>
      </c>
      <c r="AJ37">
        <v>2.94</v>
      </c>
      <c r="AK37">
        <v>3.19</v>
      </c>
      <c r="AL37">
        <v>3.43</v>
      </c>
      <c r="AM37">
        <v>3.8</v>
      </c>
      <c r="AN37">
        <v>4.13</v>
      </c>
      <c r="AO37">
        <v>4.5</v>
      </c>
      <c r="AP37">
        <v>4.68</v>
      </c>
      <c r="AQ37">
        <v>4.97</v>
      </c>
      <c r="AR37">
        <v>5.3</v>
      </c>
      <c r="AS37">
        <v>5.65</v>
      </c>
      <c r="AT37">
        <v>6.05</v>
      </c>
      <c r="AU37">
        <v>6.52</v>
      </c>
      <c r="AV37">
        <v>7.04</v>
      </c>
      <c r="AW37">
        <v>7.61</v>
      </c>
      <c r="AX37">
        <v>8.27</v>
      </c>
      <c r="AY37">
        <v>8.6999999999999993</v>
      </c>
      <c r="AZ37">
        <v>9.33</v>
      </c>
      <c r="BA37">
        <v>9.75</v>
      </c>
      <c r="BB37">
        <v>9.84</v>
      </c>
      <c r="BC37">
        <v>10.199999999999999</v>
      </c>
      <c r="BD37">
        <v>10.6</v>
      </c>
      <c r="BE37">
        <v>11.2</v>
      </c>
      <c r="BF37">
        <v>11.8</v>
      </c>
      <c r="BG37">
        <v>12.2</v>
      </c>
      <c r="BH37">
        <v>12.5</v>
      </c>
      <c r="BI37">
        <v>12.8</v>
      </c>
      <c r="BJ37">
        <v>13.1</v>
      </c>
      <c r="BK37">
        <v>13.4</v>
      </c>
      <c r="BL37">
        <v>13.7</v>
      </c>
      <c r="BM37">
        <v>13.9</v>
      </c>
      <c r="BN37">
        <v>14.1</v>
      </c>
      <c r="BO37">
        <v>14.3</v>
      </c>
      <c r="BP37">
        <v>14.4</v>
      </c>
      <c r="BQ37">
        <v>14.6</v>
      </c>
      <c r="BR37">
        <v>14.8</v>
      </c>
      <c r="BS37">
        <v>14.9</v>
      </c>
      <c r="BT37">
        <v>15</v>
      </c>
      <c r="BU37">
        <v>15.2</v>
      </c>
      <c r="BV37">
        <v>15.3</v>
      </c>
      <c r="BW37">
        <v>15.4</v>
      </c>
      <c r="BX37">
        <v>15.5</v>
      </c>
      <c r="BY37">
        <v>15.6</v>
      </c>
      <c r="BZ37">
        <v>15.7</v>
      </c>
      <c r="CA37">
        <v>15.7</v>
      </c>
      <c r="CB37">
        <v>15.8</v>
      </c>
      <c r="CC37">
        <v>15.9</v>
      </c>
      <c r="CD37">
        <v>15.9</v>
      </c>
      <c r="CE37">
        <v>16</v>
      </c>
      <c r="CF37">
        <v>16</v>
      </c>
      <c r="CG37">
        <v>16</v>
      </c>
      <c r="CH37">
        <v>16</v>
      </c>
      <c r="CI37">
        <v>16</v>
      </c>
      <c r="CJ37">
        <v>16</v>
      </c>
      <c r="CK37">
        <v>16</v>
      </c>
      <c r="CL37">
        <v>15.9</v>
      </c>
      <c r="CM37">
        <v>15.9</v>
      </c>
      <c r="CN37">
        <v>15.9</v>
      </c>
      <c r="CO37">
        <v>15.8</v>
      </c>
      <c r="CP37">
        <v>15.7</v>
      </c>
      <c r="CQ37">
        <v>15.6</v>
      </c>
      <c r="CR37">
        <v>15.5</v>
      </c>
      <c r="CS37">
        <v>15.4</v>
      </c>
      <c r="CT37">
        <v>15.2</v>
      </c>
      <c r="CU37">
        <v>15.1</v>
      </c>
      <c r="CV37">
        <v>14.9</v>
      </c>
      <c r="CW37">
        <v>14.7</v>
      </c>
      <c r="CX37">
        <v>14.6</v>
      </c>
      <c r="CY37">
        <v>14.3</v>
      </c>
      <c r="CZ37">
        <v>14.1</v>
      </c>
      <c r="DA37">
        <v>13.9</v>
      </c>
      <c r="DB37">
        <v>13.6</v>
      </c>
      <c r="DC37">
        <v>13.3</v>
      </c>
      <c r="DD37">
        <v>12.9</v>
      </c>
      <c r="DE37">
        <v>12.5</v>
      </c>
      <c r="DF37">
        <v>12</v>
      </c>
      <c r="DG37">
        <v>11.2</v>
      </c>
      <c r="DH37">
        <v>10.6</v>
      </c>
      <c r="DI37">
        <v>10.1</v>
      </c>
      <c r="DJ37">
        <v>9.89</v>
      </c>
      <c r="DK37">
        <v>9.6199999999999992</v>
      </c>
      <c r="DL37">
        <v>9.3800000000000008</v>
      </c>
      <c r="DM37">
        <v>8.67</v>
      </c>
      <c r="DN37">
        <v>7.8</v>
      </c>
      <c r="DO37">
        <v>7.14</v>
      </c>
      <c r="DP37">
        <v>6.63</v>
      </c>
      <c r="DQ37">
        <v>6.19</v>
      </c>
      <c r="DR37">
        <v>5.85</v>
      </c>
      <c r="DS37">
        <v>5.44</v>
      </c>
      <c r="DT37">
        <v>5.17</v>
      </c>
      <c r="DU37">
        <v>4.83</v>
      </c>
      <c r="DV37">
        <v>4.45</v>
      </c>
      <c r="DW37">
        <v>4.17</v>
      </c>
      <c r="DX37">
        <v>3.87</v>
      </c>
      <c r="DY37">
        <v>3.54</v>
      </c>
      <c r="DZ37">
        <v>3.18</v>
      </c>
      <c r="EA37">
        <v>2.93</v>
      </c>
      <c r="EB37">
        <v>2.74</v>
      </c>
      <c r="EC37">
        <v>2.46</v>
      </c>
      <c r="ED37">
        <v>2.2200000000000002</v>
      </c>
      <c r="EE37">
        <v>2.04</v>
      </c>
      <c r="EF37">
        <v>1.8</v>
      </c>
      <c r="EG37">
        <v>1.62</v>
      </c>
      <c r="EH37">
        <v>1.44</v>
      </c>
      <c r="EI37">
        <v>1.3</v>
      </c>
      <c r="EJ37">
        <v>1.17</v>
      </c>
      <c r="EK37">
        <v>1</v>
      </c>
      <c r="EL37">
        <v>0.88</v>
      </c>
      <c r="EM37">
        <v>0.79</v>
      </c>
      <c r="EN37">
        <v>0.66</v>
      </c>
      <c r="EO37">
        <v>0.56999999999999995</v>
      </c>
      <c r="EP37">
        <v>0.49</v>
      </c>
      <c r="EQ37">
        <v>0.42</v>
      </c>
      <c r="ER37">
        <v>0.35</v>
      </c>
      <c r="ES37">
        <v>0.31</v>
      </c>
      <c r="ET37">
        <v>0.25</v>
      </c>
      <c r="EU37">
        <v>0.21</v>
      </c>
      <c r="EV37">
        <v>0.17</v>
      </c>
      <c r="EW37">
        <v>0.14000000000000001</v>
      </c>
      <c r="EX37">
        <v>0.11</v>
      </c>
      <c r="EY37">
        <v>0.08</v>
      </c>
      <c r="EZ37">
        <v>0.05</v>
      </c>
      <c r="FA37">
        <v>0.04</v>
      </c>
      <c r="FB37">
        <v>0.03</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0.03</v>
      </c>
      <c r="FW37">
        <v>0.04</v>
      </c>
      <c r="FX37">
        <v>0.06</v>
      </c>
      <c r="FY37">
        <v>0.08</v>
      </c>
      <c r="FZ37">
        <v>0.1</v>
      </c>
    </row>
    <row r="38" spans="1:182">
      <c r="A38">
        <v>149</v>
      </c>
      <c r="B38">
        <v>0</v>
      </c>
      <c r="C38">
        <v>0</v>
      </c>
      <c r="D38">
        <v>0</v>
      </c>
      <c r="E38">
        <v>0</v>
      </c>
      <c r="F38">
        <v>0</v>
      </c>
      <c r="G38">
        <v>0</v>
      </c>
      <c r="H38">
        <v>0</v>
      </c>
      <c r="I38">
        <v>0.02</v>
      </c>
      <c r="J38">
        <v>0.04</v>
      </c>
      <c r="K38">
        <v>7.0000000000000007E-2</v>
      </c>
      <c r="L38">
        <v>0.09</v>
      </c>
      <c r="M38">
        <v>0.11</v>
      </c>
      <c r="N38">
        <v>0.14000000000000001</v>
      </c>
      <c r="O38">
        <v>0.16</v>
      </c>
      <c r="P38">
        <v>0.2</v>
      </c>
      <c r="Q38">
        <v>0.25</v>
      </c>
      <c r="R38">
        <v>0.31</v>
      </c>
      <c r="S38">
        <v>0.37</v>
      </c>
      <c r="T38">
        <v>0.44</v>
      </c>
      <c r="U38">
        <v>0.5</v>
      </c>
      <c r="V38">
        <v>0.56000000000000005</v>
      </c>
      <c r="W38">
        <v>0.66</v>
      </c>
      <c r="X38">
        <v>0.76</v>
      </c>
      <c r="Y38">
        <v>0.87</v>
      </c>
      <c r="Z38">
        <v>1.01</v>
      </c>
      <c r="AA38">
        <v>1.1200000000000001</v>
      </c>
      <c r="AB38">
        <v>1.29</v>
      </c>
      <c r="AC38">
        <v>1.41</v>
      </c>
      <c r="AD38">
        <v>1.61</v>
      </c>
      <c r="AE38">
        <v>1.78</v>
      </c>
      <c r="AF38">
        <v>1.98</v>
      </c>
      <c r="AG38">
        <v>2.2000000000000002</v>
      </c>
      <c r="AH38">
        <v>2.41</v>
      </c>
      <c r="AI38">
        <v>2.66</v>
      </c>
      <c r="AJ38">
        <v>2.91</v>
      </c>
      <c r="AK38">
        <v>3.14</v>
      </c>
      <c r="AL38">
        <v>3.42</v>
      </c>
      <c r="AM38">
        <v>3.82</v>
      </c>
      <c r="AN38">
        <v>4.17</v>
      </c>
      <c r="AO38">
        <v>4.43</v>
      </c>
      <c r="AP38">
        <v>4.7</v>
      </c>
      <c r="AQ38">
        <v>4.9400000000000004</v>
      </c>
      <c r="AR38">
        <v>5.32</v>
      </c>
      <c r="AS38">
        <v>5.65</v>
      </c>
      <c r="AT38">
        <v>6.07</v>
      </c>
      <c r="AU38">
        <v>6.47</v>
      </c>
      <c r="AV38">
        <v>7.06</v>
      </c>
      <c r="AW38">
        <v>7.66</v>
      </c>
      <c r="AX38">
        <v>8.34</v>
      </c>
      <c r="AY38">
        <v>8.76</v>
      </c>
      <c r="AZ38">
        <v>9.34</v>
      </c>
      <c r="BA38">
        <v>9.81</v>
      </c>
      <c r="BB38">
        <v>9.85</v>
      </c>
      <c r="BC38">
        <v>10.199999999999999</v>
      </c>
      <c r="BD38">
        <v>10.7</v>
      </c>
      <c r="BE38">
        <v>11.3</v>
      </c>
      <c r="BF38">
        <v>11.8</v>
      </c>
      <c r="BG38">
        <v>12.2</v>
      </c>
      <c r="BH38">
        <v>12.5</v>
      </c>
      <c r="BI38">
        <v>12.9</v>
      </c>
      <c r="BJ38">
        <v>13.2</v>
      </c>
      <c r="BK38">
        <v>13.5</v>
      </c>
      <c r="BL38">
        <v>13.7</v>
      </c>
      <c r="BM38">
        <v>13.9</v>
      </c>
      <c r="BN38">
        <v>14.1</v>
      </c>
      <c r="BO38">
        <v>14.3</v>
      </c>
      <c r="BP38">
        <v>14.5</v>
      </c>
      <c r="BQ38">
        <v>14.7</v>
      </c>
      <c r="BR38">
        <v>14.8</v>
      </c>
      <c r="BS38">
        <v>14.9</v>
      </c>
      <c r="BT38">
        <v>15.1</v>
      </c>
      <c r="BU38">
        <v>15.2</v>
      </c>
      <c r="BV38">
        <v>15.3</v>
      </c>
      <c r="BW38">
        <v>15.4</v>
      </c>
      <c r="BX38">
        <v>15.5</v>
      </c>
      <c r="BY38">
        <v>15.6</v>
      </c>
      <c r="BZ38">
        <v>15.7</v>
      </c>
      <c r="CA38">
        <v>15.8</v>
      </c>
      <c r="CB38">
        <v>15.8</v>
      </c>
      <c r="CC38">
        <v>15.9</v>
      </c>
      <c r="CD38">
        <v>16</v>
      </c>
      <c r="CE38">
        <v>16</v>
      </c>
      <c r="CF38">
        <v>16</v>
      </c>
      <c r="CG38">
        <v>16</v>
      </c>
      <c r="CH38">
        <v>16</v>
      </c>
      <c r="CI38">
        <v>16</v>
      </c>
      <c r="CJ38">
        <v>16</v>
      </c>
      <c r="CK38">
        <v>16</v>
      </c>
      <c r="CL38">
        <v>16</v>
      </c>
      <c r="CM38">
        <v>15.9</v>
      </c>
      <c r="CN38">
        <v>15.9</v>
      </c>
      <c r="CO38">
        <v>15.8</v>
      </c>
      <c r="CP38">
        <v>15.7</v>
      </c>
      <c r="CQ38">
        <v>15.6</v>
      </c>
      <c r="CR38">
        <v>15.5</v>
      </c>
      <c r="CS38">
        <v>15.4</v>
      </c>
      <c r="CT38">
        <v>15.3</v>
      </c>
      <c r="CU38">
        <v>15.1</v>
      </c>
      <c r="CV38">
        <v>14.9</v>
      </c>
      <c r="CW38">
        <v>14.8</v>
      </c>
      <c r="CX38">
        <v>14.6</v>
      </c>
      <c r="CY38">
        <v>14.3</v>
      </c>
      <c r="CZ38">
        <v>14.1</v>
      </c>
      <c r="DA38">
        <v>13.9</v>
      </c>
      <c r="DB38">
        <v>13.6</v>
      </c>
      <c r="DC38">
        <v>13.2</v>
      </c>
      <c r="DD38">
        <v>12.9</v>
      </c>
      <c r="DE38">
        <v>12.5</v>
      </c>
      <c r="DF38">
        <v>12</v>
      </c>
      <c r="DG38">
        <v>11.2</v>
      </c>
      <c r="DH38">
        <v>10.6</v>
      </c>
      <c r="DI38">
        <v>10.199999999999999</v>
      </c>
      <c r="DJ38">
        <v>10</v>
      </c>
      <c r="DK38">
        <v>9.61</v>
      </c>
      <c r="DL38">
        <v>9.31</v>
      </c>
      <c r="DM38">
        <v>8.6300000000000008</v>
      </c>
      <c r="DN38">
        <v>7.71</v>
      </c>
      <c r="DO38">
        <v>7.12</v>
      </c>
      <c r="DP38">
        <v>6.59</v>
      </c>
      <c r="DQ38">
        <v>6.16</v>
      </c>
      <c r="DR38">
        <v>5.87</v>
      </c>
      <c r="DS38">
        <v>5.47</v>
      </c>
      <c r="DT38">
        <v>5.12</v>
      </c>
      <c r="DU38">
        <v>4.78</v>
      </c>
      <c r="DV38">
        <v>4.4400000000000004</v>
      </c>
      <c r="DW38">
        <v>4.21</v>
      </c>
      <c r="DX38">
        <v>3.86</v>
      </c>
      <c r="DY38">
        <v>3.51</v>
      </c>
      <c r="DZ38">
        <v>3.19</v>
      </c>
      <c r="EA38">
        <v>2.95</v>
      </c>
      <c r="EB38">
        <v>2.71</v>
      </c>
      <c r="EC38">
        <v>2.42</v>
      </c>
      <c r="ED38">
        <v>2.25</v>
      </c>
      <c r="EE38">
        <v>1.95</v>
      </c>
      <c r="EF38">
        <v>1.78</v>
      </c>
      <c r="EG38">
        <v>1.58</v>
      </c>
      <c r="EH38">
        <v>1.43</v>
      </c>
      <c r="EI38">
        <v>1.29</v>
      </c>
      <c r="EJ38">
        <v>1.1399999999999999</v>
      </c>
      <c r="EK38">
        <v>0.99</v>
      </c>
      <c r="EL38">
        <v>0.89</v>
      </c>
      <c r="EM38">
        <v>0.77</v>
      </c>
      <c r="EN38">
        <v>0.67</v>
      </c>
      <c r="EO38">
        <v>0.56999999999999995</v>
      </c>
      <c r="EP38">
        <v>0.47</v>
      </c>
      <c r="EQ38">
        <v>0.41</v>
      </c>
      <c r="ER38">
        <v>0.36</v>
      </c>
      <c r="ES38">
        <v>0.3</v>
      </c>
      <c r="ET38">
        <v>0.24</v>
      </c>
      <c r="EU38">
        <v>0.19</v>
      </c>
      <c r="EV38">
        <v>0.16</v>
      </c>
      <c r="EW38">
        <v>0.13</v>
      </c>
      <c r="EX38">
        <v>0.1</v>
      </c>
      <c r="EY38">
        <v>0.08</v>
      </c>
      <c r="EZ38">
        <v>0.06</v>
      </c>
      <c r="FA38">
        <v>0.04</v>
      </c>
      <c r="FB38">
        <v>0.02</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0.03</v>
      </c>
      <c r="FW38">
        <v>0.04</v>
      </c>
      <c r="FX38">
        <v>0.06</v>
      </c>
      <c r="FY38">
        <v>0.08</v>
      </c>
      <c r="FZ38">
        <v>0.1</v>
      </c>
    </row>
    <row r="39" spans="1:182">
      <c r="A39">
        <v>148</v>
      </c>
      <c r="B39">
        <v>0</v>
      </c>
      <c r="C39">
        <v>0</v>
      </c>
      <c r="D39">
        <v>0</v>
      </c>
      <c r="E39">
        <v>0</v>
      </c>
      <c r="F39">
        <v>0</v>
      </c>
      <c r="G39">
        <v>0</v>
      </c>
      <c r="H39">
        <v>0</v>
      </c>
      <c r="I39">
        <v>0.03</v>
      </c>
      <c r="J39">
        <v>0.04</v>
      </c>
      <c r="K39">
        <v>7.0000000000000007E-2</v>
      </c>
      <c r="L39">
        <v>0.09</v>
      </c>
      <c r="M39">
        <v>0.11</v>
      </c>
      <c r="N39">
        <v>0.13</v>
      </c>
      <c r="O39">
        <v>0.16</v>
      </c>
      <c r="P39">
        <v>0.21</v>
      </c>
      <c r="Q39">
        <v>0.25</v>
      </c>
      <c r="R39">
        <v>0.3</v>
      </c>
      <c r="S39">
        <v>0.36</v>
      </c>
      <c r="T39">
        <v>0.43</v>
      </c>
      <c r="U39">
        <v>0.51</v>
      </c>
      <c r="V39">
        <v>0.56999999999999995</v>
      </c>
      <c r="W39">
        <v>0.67</v>
      </c>
      <c r="X39">
        <v>0.77</v>
      </c>
      <c r="Y39">
        <v>0.87</v>
      </c>
      <c r="Z39">
        <v>1.02</v>
      </c>
      <c r="AA39">
        <v>1.1399999999999999</v>
      </c>
      <c r="AB39">
        <v>1.26</v>
      </c>
      <c r="AC39">
        <v>1.43</v>
      </c>
      <c r="AD39">
        <v>1.58</v>
      </c>
      <c r="AE39">
        <v>1.78</v>
      </c>
      <c r="AF39">
        <v>2.02</v>
      </c>
      <c r="AG39">
        <v>2.19</v>
      </c>
      <c r="AH39">
        <v>2.41</v>
      </c>
      <c r="AI39">
        <v>2.68</v>
      </c>
      <c r="AJ39">
        <v>2.92</v>
      </c>
      <c r="AK39">
        <v>3.17</v>
      </c>
      <c r="AL39">
        <v>3.41</v>
      </c>
      <c r="AM39">
        <v>3.86</v>
      </c>
      <c r="AN39">
        <v>4.1399999999999997</v>
      </c>
      <c r="AO39">
        <v>4.4400000000000004</v>
      </c>
      <c r="AP39">
        <v>4.72</v>
      </c>
      <c r="AQ39">
        <v>5.01</v>
      </c>
      <c r="AR39">
        <v>5.3</v>
      </c>
      <c r="AS39">
        <v>5.67</v>
      </c>
      <c r="AT39">
        <v>6.06</v>
      </c>
      <c r="AU39">
        <v>6.46</v>
      </c>
      <c r="AV39">
        <v>7.07</v>
      </c>
      <c r="AW39">
        <v>7.69</v>
      </c>
      <c r="AX39">
        <v>8.31</v>
      </c>
      <c r="AY39">
        <v>8.76</v>
      </c>
      <c r="AZ39">
        <v>9.35</v>
      </c>
      <c r="BA39">
        <v>9.82</v>
      </c>
      <c r="BB39">
        <v>9.83</v>
      </c>
      <c r="BC39">
        <v>10.3</v>
      </c>
      <c r="BD39">
        <v>10.8</v>
      </c>
      <c r="BE39">
        <v>11.3</v>
      </c>
      <c r="BF39">
        <v>11.8</v>
      </c>
      <c r="BG39">
        <v>12.3</v>
      </c>
      <c r="BH39">
        <v>12.6</v>
      </c>
      <c r="BI39">
        <v>12.9</v>
      </c>
      <c r="BJ39">
        <v>13.2</v>
      </c>
      <c r="BK39">
        <v>13.5</v>
      </c>
      <c r="BL39">
        <v>13.7</v>
      </c>
      <c r="BM39">
        <v>14</v>
      </c>
      <c r="BN39">
        <v>14.2</v>
      </c>
      <c r="BO39">
        <v>14.4</v>
      </c>
      <c r="BP39">
        <v>14.5</v>
      </c>
      <c r="BQ39">
        <v>14.7</v>
      </c>
      <c r="BR39">
        <v>14.8</v>
      </c>
      <c r="BS39">
        <v>15</v>
      </c>
      <c r="BT39">
        <v>15.1</v>
      </c>
      <c r="BU39">
        <v>15.3</v>
      </c>
      <c r="BV39">
        <v>15.4</v>
      </c>
      <c r="BW39">
        <v>15.5</v>
      </c>
      <c r="BX39">
        <v>15.6</v>
      </c>
      <c r="BY39">
        <v>15.7</v>
      </c>
      <c r="BZ39">
        <v>15.8</v>
      </c>
      <c r="CA39">
        <v>15.8</v>
      </c>
      <c r="CB39">
        <v>15.9</v>
      </c>
      <c r="CC39">
        <v>15.9</v>
      </c>
      <c r="CD39">
        <v>16</v>
      </c>
      <c r="CE39">
        <v>16</v>
      </c>
      <c r="CF39">
        <v>16.100000000000001</v>
      </c>
      <c r="CG39">
        <v>16.100000000000001</v>
      </c>
      <c r="CH39">
        <v>16.100000000000001</v>
      </c>
      <c r="CI39">
        <v>16.100000000000001</v>
      </c>
      <c r="CJ39">
        <v>16.100000000000001</v>
      </c>
      <c r="CK39">
        <v>16</v>
      </c>
      <c r="CL39">
        <v>16</v>
      </c>
      <c r="CM39">
        <v>16</v>
      </c>
      <c r="CN39">
        <v>15.9</v>
      </c>
      <c r="CO39">
        <v>15.8</v>
      </c>
      <c r="CP39">
        <v>15.7</v>
      </c>
      <c r="CQ39">
        <v>15.7</v>
      </c>
      <c r="CR39">
        <v>15.5</v>
      </c>
      <c r="CS39">
        <v>15.4</v>
      </c>
      <c r="CT39">
        <v>15.3</v>
      </c>
      <c r="CU39">
        <v>15.1</v>
      </c>
      <c r="CV39">
        <v>14.9</v>
      </c>
      <c r="CW39">
        <v>14.8</v>
      </c>
      <c r="CX39">
        <v>14.6</v>
      </c>
      <c r="CY39">
        <v>14.3</v>
      </c>
      <c r="CZ39">
        <v>14.1</v>
      </c>
      <c r="DA39">
        <v>13.9</v>
      </c>
      <c r="DB39">
        <v>13.6</v>
      </c>
      <c r="DC39">
        <v>13.2</v>
      </c>
      <c r="DD39">
        <v>12.9</v>
      </c>
      <c r="DE39">
        <v>12.4</v>
      </c>
      <c r="DF39">
        <v>11.9</v>
      </c>
      <c r="DG39">
        <v>11.1</v>
      </c>
      <c r="DH39">
        <v>10.5</v>
      </c>
      <c r="DI39">
        <v>10.1</v>
      </c>
      <c r="DJ39">
        <v>10.1</v>
      </c>
      <c r="DK39">
        <v>9.5299999999999994</v>
      </c>
      <c r="DL39">
        <v>9.26</v>
      </c>
      <c r="DM39">
        <v>8.56</v>
      </c>
      <c r="DN39">
        <v>7.69</v>
      </c>
      <c r="DO39">
        <v>7.12</v>
      </c>
      <c r="DP39">
        <v>6.6</v>
      </c>
      <c r="DQ39">
        <v>6.09</v>
      </c>
      <c r="DR39">
        <v>5.83</v>
      </c>
      <c r="DS39">
        <v>5.37</v>
      </c>
      <c r="DT39">
        <v>5.15</v>
      </c>
      <c r="DU39">
        <v>4.76</v>
      </c>
      <c r="DV39">
        <v>4.4000000000000004</v>
      </c>
      <c r="DW39">
        <v>4.1399999999999997</v>
      </c>
      <c r="DX39">
        <v>3.79</v>
      </c>
      <c r="DY39">
        <v>3.46</v>
      </c>
      <c r="DZ39">
        <v>3.12</v>
      </c>
      <c r="EA39">
        <v>2.93</v>
      </c>
      <c r="EB39">
        <v>2.62</v>
      </c>
      <c r="EC39">
        <v>2.37</v>
      </c>
      <c r="ED39">
        <v>2.21</v>
      </c>
      <c r="EE39">
        <v>1.96</v>
      </c>
      <c r="EF39">
        <v>1.8</v>
      </c>
      <c r="EG39">
        <v>1.56</v>
      </c>
      <c r="EH39">
        <v>1.42</v>
      </c>
      <c r="EI39">
        <v>1.29</v>
      </c>
      <c r="EJ39">
        <v>1.1200000000000001</v>
      </c>
      <c r="EK39">
        <v>0.98</v>
      </c>
      <c r="EL39">
        <v>0.84</v>
      </c>
      <c r="EM39">
        <v>0.75</v>
      </c>
      <c r="EN39">
        <v>0.61</v>
      </c>
      <c r="EO39">
        <v>0.55000000000000004</v>
      </c>
      <c r="EP39">
        <v>0.49</v>
      </c>
      <c r="EQ39">
        <v>0.41</v>
      </c>
      <c r="ER39">
        <v>0.35</v>
      </c>
      <c r="ES39">
        <v>0.28000000000000003</v>
      </c>
      <c r="ET39">
        <v>0.24</v>
      </c>
      <c r="EU39">
        <v>0.19</v>
      </c>
      <c r="EV39">
        <v>0.16</v>
      </c>
      <c r="EW39">
        <v>0.12</v>
      </c>
      <c r="EX39">
        <v>0.1</v>
      </c>
      <c r="EY39">
        <v>0.08</v>
      </c>
      <c r="EZ39">
        <v>0.06</v>
      </c>
      <c r="FA39">
        <v>0.04</v>
      </c>
      <c r="FB39">
        <v>0.02</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0.03</v>
      </c>
      <c r="FW39">
        <v>0.04</v>
      </c>
      <c r="FX39">
        <v>0.06</v>
      </c>
      <c r="FY39">
        <v>0.08</v>
      </c>
      <c r="FZ39">
        <v>0.1</v>
      </c>
    </row>
    <row r="40" spans="1:182">
      <c r="A40">
        <v>147</v>
      </c>
      <c r="B40">
        <v>0</v>
      </c>
      <c r="C40">
        <v>0</v>
      </c>
      <c r="D40">
        <v>0</v>
      </c>
      <c r="E40">
        <v>0</v>
      </c>
      <c r="F40">
        <v>0</v>
      </c>
      <c r="G40">
        <v>0</v>
      </c>
      <c r="H40">
        <v>0</v>
      </c>
      <c r="I40">
        <v>0.03</v>
      </c>
      <c r="J40">
        <v>0.04</v>
      </c>
      <c r="K40">
        <v>7.0000000000000007E-2</v>
      </c>
      <c r="L40">
        <v>0.09</v>
      </c>
      <c r="M40">
        <v>0.11</v>
      </c>
      <c r="N40">
        <v>0.14000000000000001</v>
      </c>
      <c r="O40">
        <v>0.17</v>
      </c>
      <c r="P40">
        <v>0.21</v>
      </c>
      <c r="Q40">
        <v>0.26</v>
      </c>
      <c r="R40">
        <v>0.3</v>
      </c>
      <c r="S40">
        <v>0.36</v>
      </c>
      <c r="T40">
        <v>0.42</v>
      </c>
      <c r="U40">
        <v>0.49</v>
      </c>
      <c r="V40">
        <v>0.59</v>
      </c>
      <c r="W40">
        <v>0.65</v>
      </c>
      <c r="X40">
        <v>0.78</v>
      </c>
      <c r="Y40">
        <v>0.86</v>
      </c>
      <c r="Z40">
        <v>0.98</v>
      </c>
      <c r="AA40">
        <v>1.1299999999999999</v>
      </c>
      <c r="AB40">
        <v>1.27</v>
      </c>
      <c r="AC40">
        <v>1.42</v>
      </c>
      <c r="AD40">
        <v>1.59</v>
      </c>
      <c r="AE40">
        <v>1.77</v>
      </c>
      <c r="AF40">
        <v>2.0099999999999998</v>
      </c>
      <c r="AG40">
        <v>2.1800000000000002</v>
      </c>
      <c r="AH40">
        <v>2.4</v>
      </c>
      <c r="AI40">
        <v>2.7</v>
      </c>
      <c r="AJ40">
        <v>2.95</v>
      </c>
      <c r="AK40">
        <v>3.2</v>
      </c>
      <c r="AL40">
        <v>3.45</v>
      </c>
      <c r="AM40">
        <v>3.79</v>
      </c>
      <c r="AN40">
        <v>4.1399999999999997</v>
      </c>
      <c r="AO40">
        <v>4.4400000000000004</v>
      </c>
      <c r="AP40">
        <v>4.72</v>
      </c>
      <c r="AQ40">
        <v>5</v>
      </c>
      <c r="AR40">
        <v>5.33</v>
      </c>
      <c r="AS40">
        <v>5.68</v>
      </c>
      <c r="AT40">
        <v>6.08</v>
      </c>
      <c r="AU40">
        <v>6.52</v>
      </c>
      <c r="AV40">
        <v>7.07</v>
      </c>
      <c r="AW40">
        <v>7.66</v>
      </c>
      <c r="AX40">
        <v>8.2899999999999991</v>
      </c>
      <c r="AY40">
        <v>8.7899999999999991</v>
      </c>
      <c r="AZ40">
        <v>9.3800000000000008</v>
      </c>
      <c r="BA40">
        <v>9.7899999999999991</v>
      </c>
      <c r="BB40">
        <v>9.9</v>
      </c>
      <c r="BC40">
        <v>10.3</v>
      </c>
      <c r="BD40">
        <v>10.8</v>
      </c>
      <c r="BE40">
        <v>11.4</v>
      </c>
      <c r="BF40">
        <v>11.9</v>
      </c>
      <c r="BG40">
        <v>12.3</v>
      </c>
      <c r="BH40">
        <v>12.7</v>
      </c>
      <c r="BI40">
        <v>13</v>
      </c>
      <c r="BJ40">
        <v>13.3</v>
      </c>
      <c r="BK40">
        <v>13.5</v>
      </c>
      <c r="BL40">
        <v>13.8</v>
      </c>
      <c r="BM40">
        <v>14</v>
      </c>
      <c r="BN40">
        <v>14.2</v>
      </c>
      <c r="BO40">
        <v>14.4</v>
      </c>
      <c r="BP40">
        <v>14.6</v>
      </c>
      <c r="BQ40">
        <v>14.7</v>
      </c>
      <c r="BR40">
        <v>14.9</v>
      </c>
      <c r="BS40">
        <v>15</v>
      </c>
      <c r="BT40">
        <v>15.2</v>
      </c>
      <c r="BU40">
        <v>15.3</v>
      </c>
      <c r="BV40">
        <v>15.4</v>
      </c>
      <c r="BW40">
        <v>15.5</v>
      </c>
      <c r="BX40">
        <v>15.6</v>
      </c>
      <c r="BY40">
        <v>15.7</v>
      </c>
      <c r="BZ40">
        <v>15.8</v>
      </c>
      <c r="CA40">
        <v>15.9</v>
      </c>
      <c r="CB40">
        <v>15.9</v>
      </c>
      <c r="CC40">
        <v>16</v>
      </c>
      <c r="CD40">
        <v>16</v>
      </c>
      <c r="CE40">
        <v>16.100000000000001</v>
      </c>
      <c r="CF40">
        <v>16.100000000000001</v>
      </c>
      <c r="CG40">
        <v>16.100000000000001</v>
      </c>
      <c r="CH40">
        <v>16.100000000000001</v>
      </c>
      <c r="CI40">
        <v>16.100000000000001</v>
      </c>
      <c r="CJ40">
        <v>16.100000000000001</v>
      </c>
      <c r="CK40">
        <v>16.100000000000001</v>
      </c>
      <c r="CL40">
        <v>16</v>
      </c>
      <c r="CM40">
        <v>16</v>
      </c>
      <c r="CN40">
        <v>16</v>
      </c>
      <c r="CO40">
        <v>15.9</v>
      </c>
      <c r="CP40">
        <v>15.8</v>
      </c>
      <c r="CQ40">
        <v>15.7</v>
      </c>
      <c r="CR40">
        <v>15.6</v>
      </c>
      <c r="CS40">
        <v>15.4</v>
      </c>
      <c r="CT40">
        <v>15.3</v>
      </c>
      <c r="CU40">
        <v>15.1</v>
      </c>
      <c r="CV40">
        <v>15</v>
      </c>
      <c r="CW40">
        <v>14.8</v>
      </c>
      <c r="CX40">
        <v>14.6</v>
      </c>
      <c r="CY40">
        <v>14.4</v>
      </c>
      <c r="CZ40">
        <v>14.1</v>
      </c>
      <c r="DA40">
        <v>13.9</v>
      </c>
      <c r="DB40">
        <v>13.6</v>
      </c>
      <c r="DC40">
        <v>13.2</v>
      </c>
      <c r="DD40">
        <v>12.8</v>
      </c>
      <c r="DE40">
        <v>12.4</v>
      </c>
      <c r="DF40">
        <v>11.9</v>
      </c>
      <c r="DG40">
        <v>11</v>
      </c>
      <c r="DH40">
        <v>10.5</v>
      </c>
      <c r="DI40">
        <v>10.1</v>
      </c>
      <c r="DJ40">
        <v>10</v>
      </c>
      <c r="DK40">
        <v>9.5</v>
      </c>
      <c r="DL40">
        <v>9.2200000000000006</v>
      </c>
      <c r="DM40">
        <v>8.2799999999999994</v>
      </c>
      <c r="DN40">
        <v>7.6</v>
      </c>
      <c r="DO40">
        <v>6.99</v>
      </c>
      <c r="DP40">
        <v>6.55</v>
      </c>
      <c r="DQ40">
        <v>6.12</v>
      </c>
      <c r="DR40">
        <v>5.8</v>
      </c>
      <c r="DS40">
        <v>5.33</v>
      </c>
      <c r="DT40">
        <v>5.07</v>
      </c>
      <c r="DU40">
        <v>4.66</v>
      </c>
      <c r="DV40">
        <v>4.43</v>
      </c>
      <c r="DW40">
        <v>4.12</v>
      </c>
      <c r="DX40">
        <v>3.69</v>
      </c>
      <c r="DY40">
        <v>3.41</v>
      </c>
      <c r="DZ40">
        <v>3.1</v>
      </c>
      <c r="EA40">
        <v>2.91</v>
      </c>
      <c r="EB40">
        <v>2.61</v>
      </c>
      <c r="EC40">
        <v>2.36</v>
      </c>
      <c r="ED40">
        <v>2.1800000000000002</v>
      </c>
      <c r="EE40">
        <v>1.93</v>
      </c>
      <c r="EF40">
        <v>1.72</v>
      </c>
      <c r="EG40">
        <v>1.53</v>
      </c>
      <c r="EH40">
        <v>1.37</v>
      </c>
      <c r="EI40">
        <v>1.21</v>
      </c>
      <c r="EJ40">
        <v>1.1100000000000001</v>
      </c>
      <c r="EK40">
        <v>0.95</v>
      </c>
      <c r="EL40">
        <v>0.82</v>
      </c>
      <c r="EM40">
        <v>0.72</v>
      </c>
      <c r="EN40">
        <v>0.64</v>
      </c>
      <c r="EO40">
        <v>0.54</v>
      </c>
      <c r="EP40">
        <v>0.48</v>
      </c>
      <c r="EQ40">
        <v>0.4</v>
      </c>
      <c r="ER40">
        <v>0.33</v>
      </c>
      <c r="ES40">
        <v>0.28000000000000003</v>
      </c>
      <c r="ET40">
        <v>0.21</v>
      </c>
      <c r="EU40">
        <v>0.19</v>
      </c>
      <c r="EV40">
        <v>0.15</v>
      </c>
      <c r="EW40">
        <v>0.12</v>
      </c>
      <c r="EX40">
        <v>0.09</v>
      </c>
      <c r="EY40">
        <v>7.0000000000000007E-2</v>
      </c>
      <c r="EZ40">
        <v>0.05</v>
      </c>
      <c r="FA40">
        <v>0.03</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0.02</v>
      </c>
      <c r="FW40">
        <v>0.04</v>
      </c>
      <c r="FX40">
        <v>0.06</v>
      </c>
      <c r="FY40">
        <v>0.08</v>
      </c>
      <c r="FZ40">
        <v>0.1</v>
      </c>
    </row>
    <row r="41" spans="1:182">
      <c r="A41">
        <v>146</v>
      </c>
      <c r="B41">
        <v>0</v>
      </c>
      <c r="C41">
        <v>0</v>
      </c>
      <c r="D41">
        <v>0</v>
      </c>
      <c r="E41">
        <v>0</v>
      </c>
      <c r="F41">
        <v>0</v>
      </c>
      <c r="G41">
        <v>0</v>
      </c>
      <c r="H41">
        <v>0</v>
      </c>
      <c r="I41">
        <v>0.03</v>
      </c>
      <c r="J41">
        <v>0.04</v>
      </c>
      <c r="K41">
        <v>7.0000000000000007E-2</v>
      </c>
      <c r="L41">
        <v>0.09</v>
      </c>
      <c r="M41">
        <v>0.11</v>
      </c>
      <c r="N41">
        <v>0.13</v>
      </c>
      <c r="O41">
        <v>0.17</v>
      </c>
      <c r="P41">
        <v>0.21</v>
      </c>
      <c r="Q41">
        <v>0.25</v>
      </c>
      <c r="R41">
        <v>0.28999999999999998</v>
      </c>
      <c r="S41">
        <v>0.36</v>
      </c>
      <c r="T41">
        <v>0.43</v>
      </c>
      <c r="U41">
        <v>0.48</v>
      </c>
      <c r="V41">
        <v>0.59</v>
      </c>
      <c r="W41">
        <v>0.65</v>
      </c>
      <c r="X41">
        <v>0.77</v>
      </c>
      <c r="Y41">
        <v>0.87</v>
      </c>
      <c r="Z41">
        <v>0.99</v>
      </c>
      <c r="AA41">
        <v>1.1299999999999999</v>
      </c>
      <c r="AB41">
        <v>1.26</v>
      </c>
      <c r="AC41">
        <v>1.43</v>
      </c>
      <c r="AD41">
        <v>1.6</v>
      </c>
      <c r="AE41">
        <v>1.78</v>
      </c>
      <c r="AF41">
        <v>2.0099999999999998</v>
      </c>
      <c r="AG41">
        <v>2.2200000000000002</v>
      </c>
      <c r="AH41">
        <v>2.4</v>
      </c>
      <c r="AI41">
        <v>2.66</v>
      </c>
      <c r="AJ41">
        <v>2.91</v>
      </c>
      <c r="AK41">
        <v>3.17</v>
      </c>
      <c r="AL41">
        <v>3.43</v>
      </c>
      <c r="AM41">
        <v>3.8</v>
      </c>
      <c r="AN41">
        <v>4.2</v>
      </c>
      <c r="AO41">
        <v>4.51</v>
      </c>
      <c r="AP41">
        <v>4.7</v>
      </c>
      <c r="AQ41">
        <v>5</v>
      </c>
      <c r="AR41">
        <v>5.35</v>
      </c>
      <c r="AS41">
        <v>5.7</v>
      </c>
      <c r="AT41">
        <v>6.05</v>
      </c>
      <c r="AU41">
        <v>6.51</v>
      </c>
      <c r="AV41">
        <v>7.11</v>
      </c>
      <c r="AW41">
        <v>7.71</v>
      </c>
      <c r="AX41">
        <v>8.31</v>
      </c>
      <c r="AY41">
        <v>8.8000000000000007</v>
      </c>
      <c r="AZ41">
        <v>9.4499999999999993</v>
      </c>
      <c r="BA41">
        <v>9.8000000000000007</v>
      </c>
      <c r="BB41">
        <v>9.89</v>
      </c>
      <c r="BC41">
        <v>10.3</v>
      </c>
      <c r="BD41">
        <v>10.8</v>
      </c>
      <c r="BE41">
        <v>11.4</v>
      </c>
      <c r="BF41">
        <v>11.9</v>
      </c>
      <c r="BG41">
        <v>12.3</v>
      </c>
      <c r="BH41">
        <v>12.7</v>
      </c>
      <c r="BI41">
        <v>13</v>
      </c>
      <c r="BJ41">
        <v>13.3</v>
      </c>
      <c r="BK41">
        <v>13.6</v>
      </c>
      <c r="BL41">
        <v>13.8</v>
      </c>
      <c r="BM41">
        <v>14.1</v>
      </c>
      <c r="BN41">
        <v>14.3</v>
      </c>
      <c r="BO41">
        <v>14.4</v>
      </c>
      <c r="BP41">
        <v>14.6</v>
      </c>
      <c r="BQ41">
        <v>14.8</v>
      </c>
      <c r="BR41">
        <v>14.9</v>
      </c>
      <c r="BS41">
        <v>15.1</v>
      </c>
      <c r="BT41">
        <v>15.2</v>
      </c>
      <c r="BU41">
        <v>15.3</v>
      </c>
      <c r="BV41">
        <v>15.5</v>
      </c>
      <c r="BW41">
        <v>15.6</v>
      </c>
      <c r="BX41">
        <v>15.7</v>
      </c>
      <c r="BY41">
        <v>15.8</v>
      </c>
      <c r="BZ41">
        <v>15.8</v>
      </c>
      <c r="CA41">
        <v>15.9</v>
      </c>
      <c r="CB41">
        <v>16</v>
      </c>
      <c r="CC41">
        <v>16</v>
      </c>
      <c r="CD41">
        <v>16.100000000000001</v>
      </c>
      <c r="CE41">
        <v>16.100000000000001</v>
      </c>
      <c r="CF41">
        <v>16.100000000000001</v>
      </c>
      <c r="CG41">
        <v>16.100000000000001</v>
      </c>
      <c r="CH41">
        <v>16.2</v>
      </c>
      <c r="CI41">
        <v>16.100000000000001</v>
      </c>
      <c r="CJ41">
        <v>16.100000000000001</v>
      </c>
      <c r="CK41">
        <v>16.100000000000001</v>
      </c>
      <c r="CL41">
        <v>16.100000000000001</v>
      </c>
      <c r="CM41">
        <v>16</v>
      </c>
      <c r="CN41">
        <v>16</v>
      </c>
      <c r="CO41">
        <v>15.9</v>
      </c>
      <c r="CP41">
        <v>15.8</v>
      </c>
      <c r="CQ41">
        <v>15.7</v>
      </c>
      <c r="CR41">
        <v>15.6</v>
      </c>
      <c r="CS41">
        <v>15.4</v>
      </c>
      <c r="CT41">
        <v>15.3</v>
      </c>
      <c r="CU41">
        <v>15.1</v>
      </c>
      <c r="CV41">
        <v>15</v>
      </c>
      <c r="CW41">
        <v>14.8</v>
      </c>
      <c r="CX41">
        <v>14.6</v>
      </c>
      <c r="CY41">
        <v>14.3</v>
      </c>
      <c r="CZ41">
        <v>14.1</v>
      </c>
      <c r="DA41">
        <v>13.8</v>
      </c>
      <c r="DB41">
        <v>13.6</v>
      </c>
      <c r="DC41">
        <v>13.2</v>
      </c>
      <c r="DD41">
        <v>12.8</v>
      </c>
      <c r="DE41">
        <v>12.4</v>
      </c>
      <c r="DF41">
        <v>11.9</v>
      </c>
      <c r="DG41">
        <v>11</v>
      </c>
      <c r="DH41">
        <v>10.5</v>
      </c>
      <c r="DI41">
        <v>10.3</v>
      </c>
      <c r="DJ41">
        <v>10.5</v>
      </c>
      <c r="DK41">
        <v>9.48</v>
      </c>
      <c r="DL41">
        <v>9.16</v>
      </c>
      <c r="DM41">
        <v>8.25</v>
      </c>
      <c r="DN41">
        <v>7.58</v>
      </c>
      <c r="DO41">
        <v>6.96</v>
      </c>
      <c r="DP41">
        <v>6.5</v>
      </c>
      <c r="DQ41">
        <v>6.12</v>
      </c>
      <c r="DR41">
        <v>5.71</v>
      </c>
      <c r="DS41">
        <v>5.33</v>
      </c>
      <c r="DT41">
        <v>4.99</v>
      </c>
      <c r="DU41">
        <v>4.6399999999999997</v>
      </c>
      <c r="DV41">
        <v>4.38</v>
      </c>
      <c r="DW41">
        <v>4.07</v>
      </c>
      <c r="DX41">
        <v>3.73</v>
      </c>
      <c r="DY41">
        <v>3.39</v>
      </c>
      <c r="DZ41">
        <v>3.06</v>
      </c>
      <c r="EA41">
        <v>2.85</v>
      </c>
      <c r="EB41">
        <v>2.57</v>
      </c>
      <c r="EC41">
        <v>2.29</v>
      </c>
      <c r="ED41">
        <v>2.13</v>
      </c>
      <c r="EE41">
        <v>1.87</v>
      </c>
      <c r="EF41">
        <v>1.72</v>
      </c>
      <c r="EG41">
        <v>1.52</v>
      </c>
      <c r="EH41">
        <v>1.35</v>
      </c>
      <c r="EI41">
        <v>1.21</v>
      </c>
      <c r="EJ41">
        <v>1.07</v>
      </c>
      <c r="EK41">
        <v>0.92</v>
      </c>
      <c r="EL41">
        <v>0.82</v>
      </c>
      <c r="EM41">
        <v>0.71</v>
      </c>
      <c r="EN41">
        <v>0.6</v>
      </c>
      <c r="EO41">
        <v>0.53</v>
      </c>
      <c r="EP41">
        <v>0.46</v>
      </c>
      <c r="EQ41">
        <v>0.38</v>
      </c>
      <c r="ER41">
        <v>0.32</v>
      </c>
      <c r="ES41">
        <v>0.27</v>
      </c>
      <c r="ET41">
        <v>0.22</v>
      </c>
      <c r="EU41">
        <v>0.17</v>
      </c>
      <c r="EV41">
        <v>0.14000000000000001</v>
      </c>
      <c r="EW41">
        <v>0.11</v>
      </c>
      <c r="EX41">
        <v>0.09</v>
      </c>
      <c r="EY41">
        <v>7.0000000000000007E-2</v>
      </c>
      <c r="EZ41">
        <v>0.04</v>
      </c>
      <c r="FA41">
        <v>0.03</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v>0.02</v>
      </c>
      <c r="FW41">
        <v>0.04</v>
      </c>
      <c r="FX41">
        <v>0.06</v>
      </c>
      <c r="FY41">
        <v>0.08</v>
      </c>
      <c r="FZ41">
        <v>0.1</v>
      </c>
    </row>
    <row r="42" spans="1:182">
      <c r="A42">
        <v>145</v>
      </c>
      <c r="B42">
        <v>0</v>
      </c>
      <c r="C42">
        <v>0</v>
      </c>
      <c r="D42">
        <v>0</v>
      </c>
      <c r="E42">
        <v>0</v>
      </c>
      <c r="F42">
        <v>0</v>
      </c>
      <c r="G42">
        <v>0</v>
      </c>
      <c r="H42">
        <v>0</v>
      </c>
      <c r="I42">
        <v>0.03</v>
      </c>
      <c r="J42">
        <v>0.04</v>
      </c>
      <c r="K42">
        <v>7.0000000000000007E-2</v>
      </c>
      <c r="L42">
        <v>0.09</v>
      </c>
      <c r="M42">
        <v>0.11</v>
      </c>
      <c r="N42">
        <v>0.13</v>
      </c>
      <c r="O42">
        <v>0.17</v>
      </c>
      <c r="P42">
        <v>0.2</v>
      </c>
      <c r="Q42">
        <v>0.25</v>
      </c>
      <c r="R42">
        <v>0.3</v>
      </c>
      <c r="S42">
        <v>0.35</v>
      </c>
      <c r="T42">
        <v>0.42</v>
      </c>
      <c r="U42">
        <v>0.51</v>
      </c>
      <c r="V42">
        <v>0.56999999999999995</v>
      </c>
      <c r="W42">
        <v>0.66</v>
      </c>
      <c r="X42">
        <v>0.76</v>
      </c>
      <c r="Y42">
        <v>0.86</v>
      </c>
      <c r="Z42">
        <v>0.98</v>
      </c>
      <c r="AA42">
        <v>1.1100000000000001</v>
      </c>
      <c r="AB42">
        <v>1.27</v>
      </c>
      <c r="AC42">
        <v>1.42</v>
      </c>
      <c r="AD42">
        <v>1.61</v>
      </c>
      <c r="AE42">
        <v>1.79</v>
      </c>
      <c r="AF42">
        <v>1.99</v>
      </c>
      <c r="AG42">
        <v>2.1800000000000002</v>
      </c>
      <c r="AH42">
        <v>2.39</v>
      </c>
      <c r="AI42">
        <v>2.69</v>
      </c>
      <c r="AJ42">
        <v>2.9</v>
      </c>
      <c r="AK42">
        <v>3.21</v>
      </c>
      <c r="AL42">
        <v>3.44</v>
      </c>
      <c r="AM42">
        <v>3.79</v>
      </c>
      <c r="AN42">
        <v>4.18</v>
      </c>
      <c r="AO42">
        <v>4.4800000000000004</v>
      </c>
      <c r="AP42">
        <v>4.7699999999999996</v>
      </c>
      <c r="AQ42">
        <v>4.97</v>
      </c>
      <c r="AR42">
        <v>5.33</v>
      </c>
      <c r="AS42">
        <v>5.7</v>
      </c>
      <c r="AT42">
        <v>6.08</v>
      </c>
      <c r="AU42">
        <v>6.59</v>
      </c>
      <c r="AV42">
        <v>7.07</v>
      </c>
      <c r="AW42">
        <v>7.64</v>
      </c>
      <c r="AX42">
        <v>8.3699999999999992</v>
      </c>
      <c r="AY42">
        <v>8.8000000000000007</v>
      </c>
      <c r="AZ42">
        <v>9.43</v>
      </c>
      <c r="BA42">
        <v>9.8800000000000008</v>
      </c>
      <c r="BB42">
        <v>9.94</v>
      </c>
      <c r="BC42">
        <v>10.4</v>
      </c>
      <c r="BD42">
        <v>10.9</v>
      </c>
      <c r="BE42">
        <v>11.4</v>
      </c>
      <c r="BF42">
        <v>12</v>
      </c>
      <c r="BG42">
        <v>12.4</v>
      </c>
      <c r="BH42">
        <v>12.7</v>
      </c>
      <c r="BI42">
        <v>13.1</v>
      </c>
      <c r="BJ42">
        <v>13.4</v>
      </c>
      <c r="BK42">
        <v>13.6</v>
      </c>
      <c r="BL42">
        <v>13.9</v>
      </c>
      <c r="BM42">
        <v>14.1</v>
      </c>
      <c r="BN42">
        <v>14.3</v>
      </c>
      <c r="BO42">
        <v>14.5</v>
      </c>
      <c r="BP42">
        <v>14.7</v>
      </c>
      <c r="BQ42">
        <v>14.8</v>
      </c>
      <c r="BR42">
        <v>15</v>
      </c>
      <c r="BS42">
        <v>15.1</v>
      </c>
      <c r="BT42">
        <v>15.3</v>
      </c>
      <c r="BU42">
        <v>15.4</v>
      </c>
      <c r="BV42">
        <v>15.5</v>
      </c>
      <c r="BW42">
        <v>15.6</v>
      </c>
      <c r="BX42">
        <v>15.7</v>
      </c>
      <c r="BY42">
        <v>15.8</v>
      </c>
      <c r="BZ42">
        <v>15.9</v>
      </c>
      <c r="CA42">
        <v>16</v>
      </c>
      <c r="CB42">
        <v>16</v>
      </c>
      <c r="CC42">
        <v>16.100000000000001</v>
      </c>
      <c r="CD42">
        <v>16.100000000000001</v>
      </c>
      <c r="CE42">
        <v>16.100000000000001</v>
      </c>
      <c r="CF42">
        <v>16.2</v>
      </c>
      <c r="CG42">
        <v>16.2</v>
      </c>
      <c r="CH42">
        <v>16.2</v>
      </c>
      <c r="CI42">
        <v>16.2</v>
      </c>
      <c r="CJ42">
        <v>16.2</v>
      </c>
      <c r="CK42">
        <v>16.100000000000001</v>
      </c>
      <c r="CL42">
        <v>16.100000000000001</v>
      </c>
      <c r="CM42">
        <v>16</v>
      </c>
      <c r="CN42">
        <v>16</v>
      </c>
      <c r="CO42">
        <v>15.9</v>
      </c>
      <c r="CP42">
        <v>15.8</v>
      </c>
      <c r="CQ42">
        <v>15.7</v>
      </c>
      <c r="CR42">
        <v>15.6</v>
      </c>
      <c r="CS42">
        <v>15.5</v>
      </c>
      <c r="CT42">
        <v>15.3</v>
      </c>
      <c r="CU42">
        <v>15.2</v>
      </c>
      <c r="CV42">
        <v>15</v>
      </c>
      <c r="CW42">
        <v>14.8</v>
      </c>
      <c r="CX42">
        <v>14.6</v>
      </c>
      <c r="CY42">
        <v>14.4</v>
      </c>
      <c r="CZ42">
        <v>14.1</v>
      </c>
      <c r="DA42">
        <v>13.9</v>
      </c>
      <c r="DB42">
        <v>13.6</v>
      </c>
      <c r="DC42">
        <v>13.2</v>
      </c>
      <c r="DD42">
        <v>12.8</v>
      </c>
      <c r="DE42">
        <v>12.3</v>
      </c>
      <c r="DF42">
        <v>11.8</v>
      </c>
      <c r="DG42">
        <v>11</v>
      </c>
      <c r="DH42">
        <v>10.4</v>
      </c>
      <c r="DI42">
        <v>10.3</v>
      </c>
      <c r="DJ42">
        <v>10.4</v>
      </c>
      <c r="DK42">
        <v>9.4600000000000009</v>
      </c>
      <c r="DL42">
        <v>9.1199999999999992</v>
      </c>
      <c r="DM42">
        <v>8.41</v>
      </c>
      <c r="DN42">
        <v>7.54</v>
      </c>
      <c r="DO42">
        <v>6.97</v>
      </c>
      <c r="DP42">
        <v>6.49</v>
      </c>
      <c r="DQ42">
        <v>6.02</v>
      </c>
      <c r="DR42">
        <v>5.69</v>
      </c>
      <c r="DS42">
        <v>5.29</v>
      </c>
      <c r="DT42">
        <v>4.95</v>
      </c>
      <c r="DU42">
        <v>4.6900000000000004</v>
      </c>
      <c r="DV42">
        <v>4.33</v>
      </c>
      <c r="DW42">
        <v>4</v>
      </c>
      <c r="DX42">
        <v>3.65</v>
      </c>
      <c r="DY42">
        <v>3.33</v>
      </c>
      <c r="DZ42">
        <v>3.08</v>
      </c>
      <c r="EA42">
        <v>2.86</v>
      </c>
      <c r="EB42">
        <v>2.5299999999999998</v>
      </c>
      <c r="EC42">
        <v>2.29</v>
      </c>
      <c r="ED42">
        <v>2.11</v>
      </c>
      <c r="EE42">
        <v>1.9</v>
      </c>
      <c r="EF42">
        <v>1.72</v>
      </c>
      <c r="EG42">
        <v>1.49</v>
      </c>
      <c r="EH42">
        <v>1.35</v>
      </c>
      <c r="EI42">
        <v>1.17</v>
      </c>
      <c r="EJ42">
        <v>1.03</v>
      </c>
      <c r="EK42">
        <v>0.92</v>
      </c>
      <c r="EL42">
        <v>0.82</v>
      </c>
      <c r="EM42">
        <v>0.72</v>
      </c>
      <c r="EN42">
        <v>0.6</v>
      </c>
      <c r="EO42">
        <v>0.52</v>
      </c>
      <c r="EP42">
        <v>0.44</v>
      </c>
      <c r="EQ42">
        <v>0.37</v>
      </c>
      <c r="ER42">
        <v>0.31</v>
      </c>
      <c r="ES42">
        <v>0.25</v>
      </c>
      <c r="ET42">
        <v>0.21</v>
      </c>
      <c r="EU42">
        <v>0.17</v>
      </c>
      <c r="EV42">
        <v>0.14000000000000001</v>
      </c>
      <c r="EW42">
        <v>0.11</v>
      </c>
      <c r="EX42">
        <v>0.09</v>
      </c>
      <c r="EY42">
        <v>0.05</v>
      </c>
      <c r="EZ42">
        <v>0.04</v>
      </c>
      <c r="FA42">
        <v>0.02</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v>0.02</v>
      </c>
      <c r="FW42">
        <v>0.04</v>
      </c>
      <c r="FX42">
        <v>0.06</v>
      </c>
      <c r="FY42">
        <v>0.08</v>
      </c>
      <c r="FZ42">
        <v>0.1</v>
      </c>
    </row>
    <row r="43" spans="1:182">
      <c r="A43">
        <v>144</v>
      </c>
      <c r="B43">
        <v>0</v>
      </c>
      <c r="C43">
        <v>0</v>
      </c>
      <c r="D43">
        <v>0</v>
      </c>
      <c r="E43">
        <v>0</v>
      </c>
      <c r="F43">
        <v>0</v>
      </c>
      <c r="G43">
        <v>0</v>
      </c>
      <c r="H43">
        <v>0</v>
      </c>
      <c r="I43">
        <v>0.03</v>
      </c>
      <c r="J43">
        <v>0.04</v>
      </c>
      <c r="K43">
        <v>7.0000000000000007E-2</v>
      </c>
      <c r="L43">
        <v>0.09</v>
      </c>
      <c r="M43">
        <v>0.11</v>
      </c>
      <c r="N43">
        <v>0.13</v>
      </c>
      <c r="O43">
        <v>0.17</v>
      </c>
      <c r="P43">
        <v>0.21</v>
      </c>
      <c r="Q43">
        <v>0.26</v>
      </c>
      <c r="R43">
        <v>0.3</v>
      </c>
      <c r="S43">
        <v>0.35</v>
      </c>
      <c r="T43">
        <v>0.43</v>
      </c>
      <c r="U43">
        <v>0.51</v>
      </c>
      <c r="V43">
        <v>0.6</v>
      </c>
      <c r="W43">
        <v>0.66</v>
      </c>
      <c r="X43">
        <v>0.77</v>
      </c>
      <c r="Y43">
        <v>0.88</v>
      </c>
      <c r="Z43">
        <v>1.01</v>
      </c>
      <c r="AA43">
        <v>1.1100000000000001</v>
      </c>
      <c r="AB43">
        <v>1.28</v>
      </c>
      <c r="AC43">
        <v>1.42</v>
      </c>
      <c r="AD43">
        <v>1.63</v>
      </c>
      <c r="AE43">
        <v>1.76</v>
      </c>
      <c r="AF43">
        <v>1.98</v>
      </c>
      <c r="AG43">
        <v>2.17</v>
      </c>
      <c r="AH43">
        <v>2.42</v>
      </c>
      <c r="AI43">
        <v>2.68</v>
      </c>
      <c r="AJ43">
        <v>2.91</v>
      </c>
      <c r="AK43">
        <v>3.18</v>
      </c>
      <c r="AL43">
        <v>3.4</v>
      </c>
      <c r="AM43">
        <v>3.75</v>
      </c>
      <c r="AN43">
        <v>4.1100000000000003</v>
      </c>
      <c r="AO43">
        <v>4.4000000000000004</v>
      </c>
      <c r="AP43">
        <v>4.79</v>
      </c>
      <c r="AQ43">
        <v>5.01</v>
      </c>
      <c r="AR43">
        <v>5.32</v>
      </c>
      <c r="AS43">
        <v>5.71</v>
      </c>
      <c r="AT43">
        <v>6.12</v>
      </c>
      <c r="AU43">
        <v>6.48</v>
      </c>
      <c r="AV43">
        <v>7.09</v>
      </c>
      <c r="AW43">
        <v>7.74</v>
      </c>
      <c r="AX43">
        <v>8.34</v>
      </c>
      <c r="AY43">
        <v>8.9</v>
      </c>
      <c r="AZ43">
        <v>9.4600000000000009</v>
      </c>
      <c r="BA43">
        <v>9.93</v>
      </c>
      <c r="BB43">
        <v>10</v>
      </c>
      <c r="BC43">
        <v>10.4</v>
      </c>
      <c r="BD43">
        <v>10.9</v>
      </c>
      <c r="BE43">
        <v>11.5</v>
      </c>
      <c r="BF43">
        <v>12</v>
      </c>
      <c r="BG43">
        <v>12.4</v>
      </c>
      <c r="BH43">
        <v>12.8</v>
      </c>
      <c r="BI43">
        <v>13.1</v>
      </c>
      <c r="BJ43">
        <v>13.4</v>
      </c>
      <c r="BK43">
        <v>13.7</v>
      </c>
      <c r="BL43">
        <v>13.9</v>
      </c>
      <c r="BM43">
        <v>14.1</v>
      </c>
      <c r="BN43">
        <v>14.3</v>
      </c>
      <c r="BO43">
        <v>14.5</v>
      </c>
      <c r="BP43">
        <v>14.7</v>
      </c>
      <c r="BQ43">
        <v>14.9</v>
      </c>
      <c r="BR43">
        <v>15</v>
      </c>
      <c r="BS43">
        <v>15.2</v>
      </c>
      <c r="BT43">
        <v>15.3</v>
      </c>
      <c r="BU43">
        <v>15.4</v>
      </c>
      <c r="BV43">
        <v>15.6</v>
      </c>
      <c r="BW43">
        <v>15.7</v>
      </c>
      <c r="BX43">
        <v>15.8</v>
      </c>
      <c r="BY43">
        <v>15.9</v>
      </c>
      <c r="BZ43">
        <v>15.9</v>
      </c>
      <c r="CA43">
        <v>16</v>
      </c>
      <c r="CB43">
        <v>16.100000000000001</v>
      </c>
      <c r="CC43">
        <v>16.100000000000001</v>
      </c>
      <c r="CD43">
        <v>16.2</v>
      </c>
      <c r="CE43">
        <v>16.2</v>
      </c>
      <c r="CF43">
        <v>16.2</v>
      </c>
      <c r="CG43">
        <v>16.2</v>
      </c>
      <c r="CH43">
        <v>16.2</v>
      </c>
      <c r="CI43">
        <v>16.2</v>
      </c>
      <c r="CJ43">
        <v>16.2</v>
      </c>
      <c r="CK43">
        <v>16.2</v>
      </c>
      <c r="CL43">
        <v>16.100000000000001</v>
      </c>
      <c r="CM43">
        <v>16.100000000000001</v>
      </c>
      <c r="CN43">
        <v>16</v>
      </c>
      <c r="CO43">
        <v>15.9</v>
      </c>
      <c r="CP43">
        <v>15.8</v>
      </c>
      <c r="CQ43">
        <v>15.7</v>
      </c>
      <c r="CR43">
        <v>15.6</v>
      </c>
      <c r="CS43">
        <v>15.5</v>
      </c>
      <c r="CT43">
        <v>15.3</v>
      </c>
      <c r="CU43">
        <v>15.2</v>
      </c>
      <c r="CV43">
        <v>15</v>
      </c>
      <c r="CW43">
        <v>14.8</v>
      </c>
      <c r="CX43">
        <v>14.6</v>
      </c>
      <c r="CY43">
        <v>14.4</v>
      </c>
      <c r="CZ43">
        <v>14.1</v>
      </c>
      <c r="DA43">
        <v>13.9</v>
      </c>
      <c r="DB43">
        <v>13.5</v>
      </c>
      <c r="DC43">
        <v>13.2</v>
      </c>
      <c r="DD43">
        <v>12.8</v>
      </c>
      <c r="DE43">
        <v>12.3</v>
      </c>
      <c r="DF43">
        <v>11.8</v>
      </c>
      <c r="DG43">
        <v>11</v>
      </c>
      <c r="DH43">
        <v>10.4</v>
      </c>
      <c r="DI43">
        <v>10.4</v>
      </c>
      <c r="DJ43">
        <v>10.4</v>
      </c>
      <c r="DK43">
        <v>9.43</v>
      </c>
      <c r="DL43">
        <v>9.07</v>
      </c>
      <c r="DM43">
        <v>8.1199999999999992</v>
      </c>
      <c r="DN43">
        <v>7.46</v>
      </c>
      <c r="DO43">
        <v>6.9</v>
      </c>
      <c r="DP43">
        <v>6.41</v>
      </c>
      <c r="DQ43">
        <v>6.02</v>
      </c>
      <c r="DR43">
        <v>5.69</v>
      </c>
      <c r="DS43">
        <v>5.32</v>
      </c>
      <c r="DT43">
        <v>4.9800000000000004</v>
      </c>
      <c r="DU43">
        <v>4.63</v>
      </c>
      <c r="DV43">
        <v>4.34</v>
      </c>
      <c r="DW43">
        <v>4.01</v>
      </c>
      <c r="DX43">
        <v>3.62</v>
      </c>
      <c r="DY43">
        <v>3.28</v>
      </c>
      <c r="DZ43">
        <v>3</v>
      </c>
      <c r="EA43">
        <v>2.82</v>
      </c>
      <c r="EB43">
        <v>2.5299999999999998</v>
      </c>
      <c r="EC43">
        <v>2.25</v>
      </c>
      <c r="ED43">
        <v>2.11</v>
      </c>
      <c r="EE43">
        <v>1.86</v>
      </c>
      <c r="EF43">
        <v>1.67</v>
      </c>
      <c r="EG43">
        <v>1.46</v>
      </c>
      <c r="EH43">
        <v>1.34</v>
      </c>
      <c r="EI43">
        <v>1.19</v>
      </c>
      <c r="EJ43">
        <v>1.05</v>
      </c>
      <c r="EK43">
        <v>0.91</v>
      </c>
      <c r="EL43">
        <v>0.78</v>
      </c>
      <c r="EM43">
        <v>0.67</v>
      </c>
      <c r="EN43">
        <v>0.57999999999999996</v>
      </c>
      <c r="EO43">
        <v>0.49</v>
      </c>
      <c r="EP43">
        <v>0.44</v>
      </c>
      <c r="EQ43">
        <v>0.36</v>
      </c>
      <c r="ER43">
        <v>0.3</v>
      </c>
      <c r="ES43">
        <v>0.25</v>
      </c>
      <c r="ET43">
        <v>0.21</v>
      </c>
      <c r="EU43">
        <v>0.16</v>
      </c>
      <c r="EV43">
        <v>0.13</v>
      </c>
      <c r="EW43">
        <v>0.11</v>
      </c>
      <c r="EX43">
        <v>0.08</v>
      </c>
      <c r="EY43">
        <v>0.06</v>
      </c>
      <c r="EZ43">
        <v>0.04</v>
      </c>
      <c r="FA43">
        <v>0.02</v>
      </c>
      <c r="FB43">
        <v>0</v>
      </c>
      <c r="FC43">
        <v>0</v>
      </c>
      <c r="FD43">
        <v>0</v>
      </c>
      <c r="FE43">
        <v>0</v>
      </c>
      <c r="FF43">
        <v>0</v>
      </c>
      <c r="FG43">
        <v>0</v>
      </c>
      <c r="FH43">
        <v>0</v>
      </c>
      <c r="FI43">
        <v>0</v>
      </c>
      <c r="FJ43">
        <v>0</v>
      </c>
      <c r="FK43">
        <v>0</v>
      </c>
      <c r="FL43">
        <v>0</v>
      </c>
      <c r="FM43">
        <v>0</v>
      </c>
      <c r="FN43">
        <v>0</v>
      </c>
      <c r="FO43">
        <v>0</v>
      </c>
      <c r="FP43">
        <v>0</v>
      </c>
      <c r="FQ43">
        <v>0</v>
      </c>
      <c r="FR43">
        <v>0</v>
      </c>
      <c r="FS43">
        <v>0</v>
      </c>
      <c r="FT43">
        <v>0</v>
      </c>
      <c r="FU43">
        <v>0</v>
      </c>
      <c r="FV43">
        <v>0.02</v>
      </c>
      <c r="FW43">
        <v>0.04</v>
      </c>
      <c r="FX43">
        <v>0.06</v>
      </c>
      <c r="FY43">
        <v>0.08</v>
      </c>
      <c r="FZ43">
        <v>0.1</v>
      </c>
    </row>
    <row r="44" spans="1:182">
      <c r="A44">
        <v>143</v>
      </c>
      <c r="B44">
        <v>0</v>
      </c>
      <c r="C44">
        <v>0</v>
      </c>
      <c r="D44">
        <v>0</v>
      </c>
      <c r="E44">
        <v>0</v>
      </c>
      <c r="F44">
        <v>0</v>
      </c>
      <c r="G44">
        <v>0</v>
      </c>
      <c r="H44">
        <v>0</v>
      </c>
      <c r="I44">
        <v>0.03</v>
      </c>
      <c r="J44">
        <v>0.04</v>
      </c>
      <c r="K44">
        <v>7.0000000000000007E-2</v>
      </c>
      <c r="L44">
        <v>0.09</v>
      </c>
      <c r="M44">
        <v>0.11</v>
      </c>
      <c r="N44">
        <v>0.14000000000000001</v>
      </c>
      <c r="O44">
        <v>0.16</v>
      </c>
      <c r="P44">
        <v>0.2</v>
      </c>
      <c r="Q44">
        <v>0.26</v>
      </c>
      <c r="R44">
        <v>0.3</v>
      </c>
      <c r="S44">
        <v>0.36</v>
      </c>
      <c r="T44">
        <v>0.42</v>
      </c>
      <c r="U44">
        <v>0.5</v>
      </c>
      <c r="V44">
        <v>0.59</v>
      </c>
      <c r="W44">
        <v>0.67</v>
      </c>
      <c r="X44">
        <v>0.76</v>
      </c>
      <c r="Y44">
        <v>0.85</v>
      </c>
      <c r="Z44">
        <v>0.99</v>
      </c>
      <c r="AA44">
        <v>1.1299999999999999</v>
      </c>
      <c r="AB44">
        <v>1.26</v>
      </c>
      <c r="AC44">
        <v>1.42</v>
      </c>
      <c r="AD44">
        <v>1.61</v>
      </c>
      <c r="AE44">
        <v>1.78</v>
      </c>
      <c r="AF44">
        <v>1.95</v>
      </c>
      <c r="AG44">
        <v>2.2000000000000002</v>
      </c>
      <c r="AH44">
        <v>2.4300000000000002</v>
      </c>
      <c r="AI44">
        <v>2.66</v>
      </c>
      <c r="AJ44">
        <v>2.87</v>
      </c>
      <c r="AK44">
        <v>3.18</v>
      </c>
      <c r="AL44">
        <v>3.4</v>
      </c>
      <c r="AM44">
        <v>3.76</v>
      </c>
      <c r="AN44">
        <v>4.17</v>
      </c>
      <c r="AO44">
        <v>4.4400000000000004</v>
      </c>
      <c r="AP44">
        <v>4.7699999999999996</v>
      </c>
      <c r="AQ44">
        <v>5.01</v>
      </c>
      <c r="AR44">
        <v>5.34</v>
      </c>
      <c r="AS44">
        <v>5.67</v>
      </c>
      <c r="AT44">
        <v>6.05</v>
      </c>
      <c r="AU44">
        <v>6.52</v>
      </c>
      <c r="AV44">
        <v>7.1</v>
      </c>
      <c r="AW44">
        <v>7.7</v>
      </c>
      <c r="AX44">
        <v>8.5399999999999991</v>
      </c>
      <c r="AY44">
        <v>8.89</v>
      </c>
      <c r="AZ44">
        <v>9.48</v>
      </c>
      <c r="BA44">
        <v>10</v>
      </c>
      <c r="BB44">
        <v>9.99</v>
      </c>
      <c r="BC44">
        <v>10.4</v>
      </c>
      <c r="BD44">
        <v>10.9</v>
      </c>
      <c r="BE44">
        <v>11.5</v>
      </c>
      <c r="BF44">
        <v>12.1</v>
      </c>
      <c r="BG44">
        <v>12.4</v>
      </c>
      <c r="BH44">
        <v>12.8</v>
      </c>
      <c r="BI44">
        <v>13.1</v>
      </c>
      <c r="BJ44">
        <v>13.4</v>
      </c>
      <c r="BK44">
        <v>13.7</v>
      </c>
      <c r="BL44">
        <v>14</v>
      </c>
      <c r="BM44">
        <v>14.2</v>
      </c>
      <c r="BN44">
        <v>14.4</v>
      </c>
      <c r="BO44">
        <v>14.6</v>
      </c>
      <c r="BP44">
        <v>14.7</v>
      </c>
      <c r="BQ44">
        <v>14.9</v>
      </c>
      <c r="BR44">
        <v>15.1</v>
      </c>
      <c r="BS44">
        <v>15.2</v>
      </c>
      <c r="BT44">
        <v>15.4</v>
      </c>
      <c r="BU44">
        <v>15.5</v>
      </c>
      <c r="BV44">
        <v>15.6</v>
      </c>
      <c r="BW44">
        <v>15.7</v>
      </c>
      <c r="BX44">
        <v>15.8</v>
      </c>
      <c r="BY44">
        <v>15.9</v>
      </c>
      <c r="BZ44">
        <v>16</v>
      </c>
      <c r="CA44">
        <v>16</v>
      </c>
      <c r="CB44">
        <v>16.100000000000001</v>
      </c>
      <c r="CC44">
        <v>16.2</v>
      </c>
      <c r="CD44">
        <v>16.2</v>
      </c>
      <c r="CE44">
        <v>16.2</v>
      </c>
      <c r="CF44">
        <v>16.2</v>
      </c>
      <c r="CG44">
        <v>16.3</v>
      </c>
      <c r="CH44">
        <v>16.3</v>
      </c>
      <c r="CI44">
        <v>16.2</v>
      </c>
      <c r="CJ44">
        <v>16.2</v>
      </c>
      <c r="CK44">
        <v>16.2</v>
      </c>
      <c r="CL44">
        <v>16.2</v>
      </c>
      <c r="CM44">
        <v>16.100000000000001</v>
      </c>
      <c r="CN44">
        <v>16</v>
      </c>
      <c r="CO44">
        <v>15.9</v>
      </c>
      <c r="CP44">
        <v>15.9</v>
      </c>
      <c r="CQ44">
        <v>15.7</v>
      </c>
      <c r="CR44">
        <v>15.6</v>
      </c>
      <c r="CS44">
        <v>15.5</v>
      </c>
      <c r="CT44">
        <v>15.3</v>
      </c>
      <c r="CU44">
        <v>15.2</v>
      </c>
      <c r="CV44">
        <v>15</v>
      </c>
      <c r="CW44">
        <v>14.8</v>
      </c>
      <c r="CX44">
        <v>14.6</v>
      </c>
      <c r="CY44">
        <v>14.4</v>
      </c>
      <c r="CZ44">
        <v>14.1</v>
      </c>
      <c r="DA44">
        <v>13.9</v>
      </c>
      <c r="DB44">
        <v>13.6</v>
      </c>
      <c r="DC44">
        <v>13.2</v>
      </c>
      <c r="DD44">
        <v>12.8</v>
      </c>
      <c r="DE44">
        <v>12.3</v>
      </c>
      <c r="DF44">
        <v>11.8</v>
      </c>
      <c r="DG44">
        <v>10.9</v>
      </c>
      <c r="DH44">
        <v>10.4</v>
      </c>
      <c r="DI44">
        <v>10.4</v>
      </c>
      <c r="DJ44">
        <v>10.4</v>
      </c>
      <c r="DK44">
        <v>9.33</v>
      </c>
      <c r="DL44">
        <v>9.0299999999999994</v>
      </c>
      <c r="DM44">
        <v>8.07</v>
      </c>
      <c r="DN44">
        <v>7.48</v>
      </c>
      <c r="DO44">
        <v>6.87</v>
      </c>
      <c r="DP44">
        <v>6.34</v>
      </c>
      <c r="DQ44">
        <v>6.04</v>
      </c>
      <c r="DR44">
        <v>5.66</v>
      </c>
      <c r="DS44">
        <v>5.28</v>
      </c>
      <c r="DT44">
        <v>4.9400000000000004</v>
      </c>
      <c r="DU44">
        <v>4.54</v>
      </c>
      <c r="DV44">
        <v>4.29</v>
      </c>
      <c r="DW44">
        <v>3.95</v>
      </c>
      <c r="DX44">
        <v>3.56</v>
      </c>
      <c r="DY44">
        <v>3.26</v>
      </c>
      <c r="DZ44">
        <v>3.01</v>
      </c>
      <c r="EA44">
        <v>2.78</v>
      </c>
      <c r="EB44">
        <v>2.52</v>
      </c>
      <c r="EC44">
        <v>2.2599999999999998</v>
      </c>
      <c r="ED44">
        <v>2.04</v>
      </c>
      <c r="EE44">
        <v>1.83</v>
      </c>
      <c r="EF44">
        <v>1.64</v>
      </c>
      <c r="EG44">
        <v>1.51</v>
      </c>
      <c r="EH44">
        <v>1.31</v>
      </c>
      <c r="EI44">
        <v>1.1499999999999999</v>
      </c>
      <c r="EJ44">
        <v>1.01</v>
      </c>
      <c r="EK44">
        <v>0.88</v>
      </c>
      <c r="EL44">
        <v>0.79</v>
      </c>
      <c r="EM44">
        <v>0.68</v>
      </c>
      <c r="EN44">
        <v>0.56999999999999995</v>
      </c>
      <c r="EO44">
        <v>0.48</v>
      </c>
      <c r="EP44">
        <v>0.43</v>
      </c>
      <c r="EQ44">
        <v>0.34</v>
      </c>
      <c r="ER44">
        <v>0.28999999999999998</v>
      </c>
      <c r="ES44">
        <v>0.24</v>
      </c>
      <c r="ET44">
        <v>0.19</v>
      </c>
      <c r="EU44">
        <v>0.15</v>
      </c>
      <c r="EV44">
        <v>0.13</v>
      </c>
      <c r="EW44">
        <v>0.1</v>
      </c>
      <c r="EX44">
        <v>0.08</v>
      </c>
      <c r="EY44">
        <v>0.06</v>
      </c>
      <c r="EZ44">
        <v>0.04</v>
      </c>
      <c r="FA44">
        <v>0.02</v>
      </c>
      <c r="FB44">
        <v>0</v>
      </c>
      <c r="FC44">
        <v>0</v>
      </c>
      <c r="FD44">
        <v>0</v>
      </c>
      <c r="FE44">
        <v>0</v>
      </c>
      <c r="FF44">
        <v>0</v>
      </c>
      <c r="FG44">
        <v>0</v>
      </c>
      <c r="FH44">
        <v>0</v>
      </c>
      <c r="FI44">
        <v>0</v>
      </c>
      <c r="FJ44">
        <v>0</v>
      </c>
      <c r="FK44">
        <v>0</v>
      </c>
      <c r="FL44">
        <v>0</v>
      </c>
      <c r="FM44">
        <v>0</v>
      </c>
      <c r="FN44">
        <v>0</v>
      </c>
      <c r="FO44">
        <v>0</v>
      </c>
      <c r="FP44">
        <v>0</v>
      </c>
      <c r="FQ44">
        <v>0</v>
      </c>
      <c r="FR44">
        <v>0</v>
      </c>
      <c r="FS44">
        <v>0</v>
      </c>
      <c r="FT44">
        <v>0</v>
      </c>
      <c r="FU44">
        <v>0</v>
      </c>
      <c r="FV44">
        <v>0.02</v>
      </c>
      <c r="FW44">
        <v>0.04</v>
      </c>
      <c r="FX44">
        <v>0.06</v>
      </c>
      <c r="FY44">
        <v>0.08</v>
      </c>
      <c r="FZ44">
        <v>0.1</v>
      </c>
    </row>
    <row r="45" spans="1:182">
      <c r="A45">
        <v>142</v>
      </c>
      <c r="B45">
        <v>0</v>
      </c>
      <c r="C45">
        <v>0</v>
      </c>
      <c r="D45">
        <v>0</v>
      </c>
      <c r="E45">
        <v>0</v>
      </c>
      <c r="F45">
        <v>0</v>
      </c>
      <c r="G45">
        <v>0</v>
      </c>
      <c r="H45">
        <v>0</v>
      </c>
      <c r="I45">
        <v>0.03</v>
      </c>
      <c r="J45">
        <v>0.04</v>
      </c>
      <c r="K45">
        <v>7.0000000000000007E-2</v>
      </c>
      <c r="L45">
        <v>0.09</v>
      </c>
      <c r="M45">
        <v>0.11</v>
      </c>
      <c r="N45">
        <v>0.14000000000000001</v>
      </c>
      <c r="O45">
        <v>0.17</v>
      </c>
      <c r="P45">
        <v>0.21</v>
      </c>
      <c r="Q45">
        <v>0.25</v>
      </c>
      <c r="R45">
        <v>0.31</v>
      </c>
      <c r="S45">
        <v>0.37</v>
      </c>
      <c r="T45">
        <v>0.41</v>
      </c>
      <c r="U45">
        <v>0.49</v>
      </c>
      <c r="V45">
        <v>0.6</v>
      </c>
      <c r="W45">
        <v>0.64</v>
      </c>
      <c r="X45">
        <v>0.75</v>
      </c>
      <c r="Y45">
        <v>0.86</v>
      </c>
      <c r="Z45">
        <v>1</v>
      </c>
      <c r="AA45">
        <v>1.1000000000000001</v>
      </c>
      <c r="AB45">
        <v>1.25</v>
      </c>
      <c r="AC45">
        <v>1.43</v>
      </c>
      <c r="AD45">
        <v>1.6</v>
      </c>
      <c r="AE45">
        <v>1.77</v>
      </c>
      <c r="AF45">
        <v>2.0099999999999998</v>
      </c>
      <c r="AG45">
        <v>2.21</v>
      </c>
      <c r="AH45">
        <v>2.38</v>
      </c>
      <c r="AI45">
        <v>2.68</v>
      </c>
      <c r="AJ45">
        <v>2.89</v>
      </c>
      <c r="AK45">
        <v>3.17</v>
      </c>
      <c r="AL45">
        <v>3.48</v>
      </c>
      <c r="AM45">
        <v>3.72</v>
      </c>
      <c r="AN45">
        <v>4.0999999999999996</v>
      </c>
      <c r="AO45">
        <v>4.45</v>
      </c>
      <c r="AP45">
        <v>4.8099999999999996</v>
      </c>
      <c r="AQ45">
        <v>5.0199999999999996</v>
      </c>
      <c r="AR45">
        <v>5.32</v>
      </c>
      <c r="AS45">
        <v>5.73</v>
      </c>
      <c r="AT45">
        <v>6.11</v>
      </c>
      <c r="AU45">
        <v>6.52</v>
      </c>
      <c r="AV45">
        <v>7.1</v>
      </c>
      <c r="AW45">
        <v>7.71</v>
      </c>
      <c r="AX45">
        <v>8.32</v>
      </c>
      <c r="AY45">
        <v>8.8800000000000008</v>
      </c>
      <c r="AZ45">
        <v>9.48</v>
      </c>
      <c r="BA45">
        <v>10.1</v>
      </c>
      <c r="BB45">
        <v>10</v>
      </c>
      <c r="BC45">
        <v>10.4</v>
      </c>
      <c r="BD45">
        <v>11</v>
      </c>
      <c r="BE45">
        <v>11.5</v>
      </c>
      <c r="BF45">
        <v>12.1</v>
      </c>
      <c r="BG45">
        <v>12.5</v>
      </c>
      <c r="BH45">
        <v>12.8</v>
      </c>
      <c r="BI45">
        <v>13.2</v>
      </c>
      <c r="BJ45">
        <v>13.5</v>
      </c>
      <c r="BK45">
        <v>13.8</v>
      </c>
      <c r="BL45">
        <v>14</v>
      </c>
      <c r="BM45">
        <v>14.2</v>
      </c>
      <c r="BN45">
        <v>14.4</v>
      </c>
      <c r="BO45">
        <v>14.6</v>
      </c>
      <c r="BP45">
        <v>14.8</v>
      </c>
      <c r="BQ45">
        <v>15</v>
      </c>
      <c r="BR45">
        <v>15.1</v>
      </c>
      <c r="BS45">
        <v>15.3</v>
      </c>
      <c r="BT45">
        <v>15.4</v>
      </c>
      <c r="BU45">
        <v>15.5</v>
      </c>
      <c r="BV45">
        <v>15.6</v>
      </c>
      <c r="BW45">
        <v>15.8</v>
      </c>
      <c r="BX45">
        <v>15.9</v>
      </c>
      <c r="BY45">
        <v>15.9</v>
      </c>
      <c r="BZ45">
        <v>16</v>
      </c>
      <c r="CA45">
        <v>16.100000000000001</v>
      </c>
      <c r="CB45">
        <v>16.100000000000001</v>
      </c>
      <c r="CC45">
        <v>16.2</v>
      </c>
      <c r="CD45">
        <v>16.2</v>
      </c>
      <c r="CE45">
        <v>16.3</v>
      </c>
      <c r="CF45">
        <v>16.3</v>
      </c>
      <c r="CG45">
        <v>16.3</v>
      </c>
      <c r="CH45">
        <v>16.3</v>
      </c>
      <c r="CI45">
        <v>16.3</v>
      </c>
      <c r="CJ45">
        <v>16.3</v>
      </c>
      <c r="CK45">
        <v>16.2</v>
      </c>
      <c r="CL45">
        <v>16.2</v>
      </c>
      <c r="CM45">
        <v>16.100000000000001</v>
      </c>
      <c r="CN45">
        <v>16.100000000000001</v>
      </c>
      <c r="CO45">
        <v>16</v>
      </c>
      <c r="CP45">
        <v>15.9</v>
      </c>
      <c r="CQ45">
        <v>15.8</v>
      </c>
      <c r="CR45">
        <v>15.6</v>
      </c>
      <c r="CS45">
        <v>15.5</v>
      </c>
      <c r="CT45">
        <v>15.4</v>
      </c>
      <c r="CU45">
        <v>15.2</v>
      </c>
      <c r="CV45">
        <v>15</v>
      </c>
      <c r="CW45">
        <v>14.8</v>
      </c>
      <c r="CX45">
        <v>14.6</v>
      </c>
      <c r="CY45">
        <v>14.4</v>
      </c>
      <c r="CZ45">
        <v>14.1</v>
      </c>
      <c r="DA45">
        <v>13.9</v>
      </c>
      <c r="DB45">
        <v>13.5</v>
      </c>
      <c r="DC45">
        <v>13.2</v>
      </c>
      <c r="DD45">
        <v>12.8</v>
      </c>
      <c r="DE45">
        <v>12.3</v>
      </c>
      <c r="DF45">
        <v>11.7</v>
      </c>
      <c r="DG45">
        <v>10.9</v>
      </c>
      <c r="DH45">
        <v>10.4</v>
      </c>
      <c r="DI45">
        <v>10.3</v>
      </c>
      <c r="DJ45">
        <v>10.3</v>
      </c>
      <c r="DK45">
        <v>9.2899999999999991</v>
      </c>
      <c r="DL45">
        <v>8.7100000000000009</v>
      </c>
      <c r="DM45">
        <v>8.1300000000000008</v>
      </c>
      <c r="DN45">
        <v>7.4</v>
      </c>
      <c r="DO45">
        <v>6.89</v>
      </c>
      <c r="DP45">
        <v>6.36</v>
      </c>
      <c r="DQ45">
        <v>6</v>
      </c>
      <c r="DR45">
        <v>5.63</v>
      </c>
      <c r="DS45">
        <v>5.23</v>
      </c>
      <c r="DT45">
        <v>4.8899999999999997</v>
      </c>
      <c r="DU45">
        <v>4.55</v>
      </c>
      <c r="DV45">
        <v>4.26</v>
      </c>
      <c r="DW45">
        <v>3.95</v>
      </c>
      <c r="DX45">
        <v>3.6</v>
      </c>
      <c r="DY45">
        <v>3.23</v>
      </c>
      <c r="DZ45">
        <v>2.99</v>
      </c>
      <c r="EA45">
        <v>2.75</v>
      </c>
      <c r="EB45">
        <v>2.4500000000000002</v>
      </c>
      <c r="EC45">
        <v>2.2599999999999998</v>
      </c>
      <c r="ED45">
        <v>2</v>
      </c>
      <c r="EE45">
        <v>1.8</v>
      </c>
      <c r="EF45">
        <v>1.6</v>
      </c>
      <c r="EG45">
        <v>1.48</v>
      </c>
      <c r="EH45">
        <v>1.32</v>
      </c>
      <c r="EI45">
        <v>1.1599999999999999</v>
      </c>
      <c r="EJ45">
        <v>1</v>
      </c>
      <c r="EK45">
        <v>0.87</v>
      </c>
      <c r="EL45">
        <v>0.77</v>
      </c>
      <c r="EM45">
        <v>0.66</v>
      </c>
      <c r="EN45">
        <v>0.56999999999999995</v>
      </c>
      <c r="EO45">
        <v>0.49</v>
      </c>
      <c r="EP45">
        <v>0.41</v>
      </c>
      <c r="EQ45">
        <v>0.34</v>
      </c>
      <c r="ER45">
        <v>0.28999999999999998</v>
      </c>
      <c r="ES45">
        <v>0.23</v>
      </c>
      <c r="ET45">
        <v>0.19</v>
      </c>
      <c r="EU45">
        <v>0.16</v>
      </c>
      <c r="EV45">
        <v>0.12</v>
      </c>
      <c r="EW45">
        <v>0.1</v>
      </c>
      <c r="EX45">
        <v>7.0000000000000007E-2</v>
      </c>
      <c r="EY45">
        <v>0.05</v>
      </c>
      <c r="EZ45">
        <v>0.03</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v>0.02</v>
      </c>
      <c r="FW45">
        <v>0.03</v>
      </c>
      <c r="FX45">
        <v>0.05</v>
      </c>
      <c r="FY45">
        <v>0.08</v>
      </c>
      <c r="FZ45">
        <v>0.1</v>
      </c>
    </row>
    <row r="46" spans="1:182">
      <c r="A46">
        <v>141</v>
      </c>
      <c r="B46">
        <v>0</v>
      </c>
      <c r="C46">
        <v>0</v>
      </c>
      <c r="D46">
        <v>0</v>
      </c>
      <c r="E46">
        <v>0</v>
      </c>
      <c r="F46">
        <v>0</v>
      </c>
      <c r="G46">
        <v>0</v>
      </c>
      <c r="H46">
        <v>0</v>
      </c>
      <c r="I46">
        <v>0.03</v>
      </c>
      <c r="J46">
        <v>0.04</v>
      </c>
      <c r="K46">
        <v>0.06</v>
      </c>
      <c r="L46">
        <v>0.09</v>
      </c>
      <c r="M46">
        <v>0.11</v>
      </c>
      <c r="N46">
        <v>0.14000000000000001</v>
      </c>
      <c r="O46">
        <v>0.17</v>
      </c>
      <c r="P46">
        <v>0.2</v>
      </c>
      <c r="Q46">
        <v>0.25</v>
      </c>
      <c r="R46">
        <v>0.28999999999999998</v>
      </c>
      <c r="S46">
        <v>0.36</v>
      </c>
      <c r="T46">
        <v>0.41</v>
      </c>
      <c r="U46">
        <v>0.5</v>
      </c>
      <c r="V46">
        <v>0.59</v>
      </c>
      <c r="W46">
        <v>0.66</v>
      </c>
      <c r="X46">
        <v>0.76</v>
      </c>
      <c r="Y46">
        <v>0.85</v>
      </c>
      <c r="Z46">
        <v>0.98</v>
      </c>
      <c r="AA46">
        <v>1.0900000000000001</v>
      </c>
      <c r="AB46">
        <v>1.26</v>
      </c>
      <c r="AC46">
        <v>1.42</v>
      </c>
      <c r="AD46">
        <v>1.58</v>
      </c>
      <c r="AE46">
        <v>1.76</v>
      </c>
      <c r="AF46">
        <v>1.96</v>
      </c>
      <c r="AG46">
        <v>2.15</v>
      </c>
      <c r="AH46">
        <v>2.38</v>
      </c>
      <c r="AI46">
        <v>2.66</v>
      </c>
      <c r="AJ46">
        <v>2.9</v>
      </c>
      <c r="AK46">
        <v>3.19</v>
      </c>
      <c r="AL46">
        <v>3.45</v>
      </c>
      <c r="AM46">
        <v>3.78</v>
      </c>
      <c r="AN46">
        <v>4.1100000000000003</v>
      </c>
      <c r="AO46">
        <v>4.43</v>
      </c>
      <c r="AP46">
        <v>4.8099999999999996</v>
      </c>
      <c r="AQ46">
        <v>5.01</v>
      </c>
      <c r="AR46">
        <v>5.37</v>
      </c>
      <c r="AS46">
        <v>5.66</v>
      </c>
      <c r="AT46">
        <v>6.09</v>
      </c>
      <c r="AU46">
        <v>6.48</v>
      </c>
      <c r="AV46">
        <v>7.08</v>
      </c>
      <c r="AW46">
        <v>7.7</v>
      </c>
      <c r="AX46">
        <v>8.3800000000000008</v>
      </c>
      <c r="AY46">
        <v>8.91</v>
      </c>
      <c r="AZ46">
        <v>9.4600000000000009</v>
      </c>
      <c r="BA46">
        <v>10.199999999999999</v>
      </c>
      <c r="BB46">
        <v>10</v>
      </c>
      <c r="BC46">
        <v>10.4</v>
      </c>
      <c r="BD46">
        <v>11</v>
      </c>
      <c r="BE46">
        <v>11.6</v>
      </c>
      <c r="BF46">
        <v>12.1</v>
      </c>
      <c r="BG46">
        <v>12.5</v>
      </c>
      <c r="BH46">
        <v>12.9</v>
      </c>
      <c r="BI46">
        <v>13.2</v>
      </c>
      <c r="BJ46">
        <v>13.5</v>
      </c>
      <c r="BK46">
        <v>13.8</v>
      </c>
      <c r="BL46">
        <v>14</v>
      </c>
      <c r="BM46">
        <v>14.3</v>
      </c>
      <c r="BN46">
        <v>14.5</v>
      </c>
      <c r="BO46">
        <v>14.7</v>
      </c>
      <c r="BP46">
        <v>14.8</v>
      </c>
      <c r="BQ46">
        <v>15</v>
      </c>
      <c r="BR46">
        <v>15.2</v>
      </c>
      <c r="BS46">
        <v>15.3</v>
      </c>
      <c r="BT46">
        <v>15.4</v>
      </c>
      <c r="BU46">
        <v>15.6</v>
      </c>
      <c r="BV46">
        <v>15.7</v>
      </c>
      <c r="BW46">
        <v>15.8</v>
      </c>
      <c r="BX46">
        <v>15.9</v>
      </c>
      <c r="BY46">
        <v>16</v>
      </c>
      <c r="BZ46">
        <v>16.100000000000001</v>
      </c>
      <c r="CA46">
        <v>16.100000000000001</v>
      </c>
      <c r="CB46">
        <v>16.2</v>
      </c>
      <c r="CC46">
        <v>16.2</v>
      </c>
      <c r="CD46">
        <v>16.3</v>
      </c>
      <c r="CE46">
        <v>16.3</v>
      </c>
      <c r="CF46">
        <v>16.3</v>
      </c>
      <c r="CG46">
        <v>16.3</v>
      </c>
      <c r="CH46">
        <v>16.3</v>
      </c>
      <c r="CI46">
        <v>16.3</v>
      </c>
      <c r="CJ46">
        <v>16.3</v>
      </c>
      <c r="CK46">
        <v>16.3</v>
      </c>
      <c r="CL46">
        <v>16.2</v>
      </c>
      <c r="CM46">
        <v>16.2</v>
      </c>
      <c r="CN46">
        <v>16.100000000000001</v>
      </c>
      <c r="CO46">
        <v>16</v>
      </c>
      <c r="CP46">
        <v>15.9</v>
      </c>
      <c r="CQ46">
        <v>15.8</v>
      </c>
      <c r="CR46">
        <v>15.7</v>
      </c>
      <c r="CS46">
        <v>15.5</v>
      </c>
      <c r="CT46">
        <v>15.4</v>
      </c>
      <c r="CU46">
        <v>15.2</v>
      </c>
      <c r="CV46">
        <v>15</v>
      </c>
      <c r="CW46">
        <v>14.8</v>
      </c>
      <c r="CX46">
        <v>14.6</v>
      </c>
      <c r="CY46">
        <v>14.4</v>
      </c>
      <c r="CZ46">
        <v>14.1</v>
      </c>
      <c r="DA46">
        <v>13.9</v>
      </c>
      <c r="DB46">
        <v>13.6</v>
      </c>
      <c r="DC46">
        <v>13.2</v>
      </c>
      <c r="DD46">
        <v>12.8</v>
      </c>
      <c r="DE46">
        <v>12.3</v>
      </c>
      <c r="DF46">
        <v>11.7</v>
      </c>
      <c r="DG46">
        <v>10.9</v>
      </c>
      <c r="DH46">
        <v>10.4</v>
      </c>
      <c r="DI46">
        <v>10.199999999999999</v>
      </c>
      <c r="DJ46">
        <v>10.3</v>
      </c>
      <c r="DK46">
        <v>9.25</v>
      </c>
      <c r="DL46">
        <v>8.9600000000000009</v>
      </c>
      <c r="DM46">
        <v>8.0500000000000007</v>
      </c>
      <c r="DN46">
        <v>7.38</v>
      </c>
      <c r="DO46">
        <v>6.84</v>
      </c>
      <c r="DP46">
        <v>6.3</v>
      </c>
      <c r="DQ46">
        <v>5.97</v>
      </c>
      <c r="DR46">
        <v>5.63</v>
      </c>
      <c r="DS46">
        <v>5.25</v>
      </c>
      <c r="DT46">
        <v>4.91</v>
      </c>
      <c r="DU46">
        <v>4.5199999999999996</v>
      </c>
      <c r="DV46">
        <v>4.26</v>
      </c>
      <c r="DW46">
        <v>3.91</v>
      </c>
      <c r="DX46">
        <v>3.53</v>
      </c>
      <c r="DY46">
        <v>3.21</v>
      </c>
      <c r="DZ46">
        <v>2.97</v>
      </c>
      <c r="EA46">
        <v>2.77</v>
      </c>
      <c r="EB46">
        <v>2.46</v>
      </c>
      <c r="EC46">
        <v>2.23</v>
      </c>
      <c r="ED46">
        <v>1.98</v>
      </c>
      <c r="EE46">
        <v>1.81</v>
      </c>
      <c r="EF46">
        <v>1.6</v>
      </c>
      <c r="EG46">
        <v>1.49</v>
      </c>
      <c r="EH46">
        <v>1.27</v>
      </c>
      <c r="EI46">
        <v>1.1200000000000001</v>
      </c>
      <c r="EJ46">
        <v>1</v>
      </c>
      <c r="EK46">
        <v>0.86</v>
      </c>
      <c r="EL46">
        <v>0.74</v>
      </c>
      <c r="EM46">
        <v>0.67</v>
      </c>
      <c r="EN46">
        <v>0.56000000000000005</v>
      </c>
      <c r="EO46">
        <v>0.48</v>
      </c>
      <c r="EP46">
        <v>0.39</v>
      </c>
      <c r="EQ46">
        <v>0.33</v>
      </c>
      <c r="ER46">
        <v>0.27</v>
      </c>
      <c r="ES46">
        <v>0.22</v>
      </c>
      <c r="ET46">
        <v>0.19</v>
      </c>
      <c r="EU46">
        <v>0.15</v>
      </c>
      <c r="EV46">
        <v>0.12</v>
      </c>
      <c r="EW46">
        <v>0.09</v>
      </c>
      <c r="EX46">
        <v>0.06</v>
      </c>
      <c r="EY46">
        <v>0.04</v>
      </c>
      <c r="EZ46">
        <v>0.03</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0.02</v>
      </c>
      <c r="FW46">
        <v>0.03</v>
      </c>
      <c r="FX46">
        <v>0.05</v>
      </c>
      <c r="FY46">
        <v>0.08</v>
      </c>
      <c r="FZ46">
        <v>0.1</v>
      </c>
    </row>
    <row r="47" spans="1:182">
      <c r="A47">
        <v>140</v>
      </c>
      <c r="B47">
        <v>0</v>
      </c>
      <c r="C47">
        <v>0</v>
      </c>
      <c r="D47">
        <v>0</v>
      </c>
      <c r="E47">
        <v>0</v>
      </c>
      <c r="F47">
        <v>0</v>
      </c>
      <c r="G47">
        <v>0</v>
      </c>
      <c r="H47">
        <v>0</v>
      </c>
      <c r="I47">
        <v>0.03</v>
      </c>
      <c r="J47">
        <v>0.04</v>
      </c>
      <c r="K47">
        <v>7.0000000000000007E-2</v>
      </c>
      <c r="L47">
        <v>0.09</v>
      </c>
      <c r="M47">
        <v>0.11</v>
      </c>
      <c r="N47">
        <v>0.14000000000000001</v>
      </c>
      <c r="O47">
        <v>0.17</v>
      </c>
      <c r="P47">
        <v>0.21</v>
      </c>
      <c r="Q47">
        <v>0.25</v>
      </c>
      <c r="R47">
        <v>0.3</v>
      </c>
      <c r="S47">
        <v>0.37</v>
      </c>
      <c r="T47">
        <v>0.42</v>
      </c>
      <c r="U47">
        <v>0.51</v>
      </c>
      <c r="V47">
        <v>0.57999999999999996</v>
      </c>
      <c r="W47">
        <v>0.66</v>
      </c>
      <c r="X47">
        <v>0.74</v>
      </c>
      <c r="Y47">
        <v>0.85</v>
      </c>
      <c r="Z47">
        <v>0.97</v>
      </c>
      <c r="AA47">
        <v>1.1000000000000001</v>
      </c>
      <c r="AB47">
        <v>1.25</v>
      </c>
      <c r="AC47">
        <v>1.4</v>
      </c>
      <c r="AD47">
        <v>1.61</v>
      </c>
      <c r="AE47">
        <v>1.74</v>
      </c>
      <c r="AF47">
        <v>1.97</v>
      </c>
      <c r="AG47">
        <v>2.16</v>
      </c>
      <c r="AH47">
        <v>2.41</v>
      </c>
      <c r="AI47">
        <v>2.65</v>
      </c>
      <c r="AJ47">
        <v>2.86</v>
      </c>
      <c r="AK47">
        <v>3.16</v>
      </c>
      <c r="AL47">
        <v>3.42</v>
      </c>
      <c r="AM47">
        <v>3.72</v>
      </c>
      <c r="AN47">
        <v>4.1100000000000003</v>
      </c>
      <c r="AO47">
        <v>4.38</v>
      </c>
      <c r="AP47">
        <v>4.82</v>
      </c>
      <c r="AQ47">
        <v>5.0199999999999996</v>
      </c>
      <c r="AR47">
        <v>5.31</v>
      </c>
      <c r="AS47">
        <v>5.66</v>
      </c>
      <c r="AT47">
        <v>6.04</v>
      </c>
      <c r="AU47">
        <v>6.51</v>
      </c>
      <c r="AV47">
        <v>7.09</v>
      </c>
      <c r="AW47">
        <v>7.7</v>
      </c>
      <c r="AX47">
        <v>8.5500000000000007</v>
      </c>
      <c r="AY47">
        <v>8.9499999999999993</v>
      </c>
      <c r="AZ47">
        <v>9.4700000000000006</v>
      </c>
      <c r="BA47">
        <v>10.199999999999999</v>
      </c>
      <c r="BB47">
        <v>10</v>
      </c>
      <c r="BC47">
        <v>10.5</v>
      </c>
      <c r="BD47">
        <v>11</v>
      </c>
      <c r="BE47">
        <v>11.5</v>
      </c>
      <c r="BF47">
        <v>12.1</v>
      </c>
      <c r="BG47">
        <v>12.5</v>
      </c>
      <c r="BH47">
        <v>12.9</v>
      </c>
      <c r="BI47">
        <v>13.3</v>
      </c>
      <c r="BJ47">
        <v>13.5</v>
      </c>
      <c r="BK47">
        <v>13.8</v>
      </c>
      <c r="BL47">
        <v>14.1</v>
      </c>
      <c r="BM47">
        <v>14.3</v>
      </c>
      <c r="BN47">
        <v>14.5</v>
      </c>
      <c r="BO47">
        <v>14.7</v>
      </c>
      <c r="BP47">
        <v>14.9</v>
      </c>
      <c r="BQ47">
        <v>15</v>
      </c>
      <c r="BR47">
        <v>15.2</v>
      </c>
      <c r="BS47">
        <v>15.4</v>
      </c>
      <c r="BT47">
        <v>15.5</v>
      </c>
      <c r="BU47">
        <v>15.6</v>
      </c>
      <c r="BV47">
        <v>15.7</v>
      </c>
      <c r="BW47">
        <v>15.8</v>
      </c>
      <c r="BX47">
        <v>15.9</v>
      </c>
      <c r="BY47">
        <v>16</v>
      </c>
      <c r="BZ47">
        <v>16.100000000000001</v>
      </c>
      <c r="CA47">
        <v>16.2</v>
      </c>
      <c r="CB47">
        <v>16.2</v>
      </c>
      <c r="CC47">
        <v>16.3</v>
      </c>
      <c r="CD47">
        <v>16.3</v>
      </c>
      <c r="CE47">
        <v>16.399999999999999</v>
      </c>
      <c r="CF47">
        <v>16.399999999999999</v>
      </c>
      <c r="CG47">
        <v>16.399999999999999</v>
      </c>
      <c r="CH47">
        <v>16.399999999999999</v>
      </c>
      <c r="CI47">
        <v>16.399999999999999</v>
      </c>
      <c r="CJ47">
        <v>16.3</v>
      </c>
      <c r="CK47">
        <v>16.3</v>
      </c>
      <c r="CL47">
        <v>16.2</v>
      </c>
      <c r="CM47">
        <v>16.2</v>
      </c>
      <c r="CN47">
        <v>16.100000000000001</v>
      </c>
      <c r="CO47">
        <v>16</v>
      </c>
      <c r="CP47">
        <v>15.9</v>
      </c>
      <c r="CQ47">
        <v>15.8</v>
      </c>
      <c r="CR47">
        <v>15.7</v>
      </c>
      <c r="CS47">
        <v>15.5</v>
      </c>
      <c r="CT47">
        <v>15.4</v>
      </c>
      <c r="CU47">
        <v>15.2</v>
      </c>
      <c r="CV47">
        <v>15</v>
      </c>
      <c r="CW47">
        <v>14.8</v>
      </c>
      <c r="CX47">
        <v>14.6</v>
      </c>
      <c r="CY47">
        <v>14.4</v>
      </c>
      <c r="CZ47">
        <v>14.1</v>
      </c>
      <c r="DA47">
        <v>13.9</v>
      </c>
      <c r="DB47">
        <v>13.5</v>
      </c>
      <c r="DC47">
        <v>13.2</v>
      </c>
      <c r="DD47">
        <v>12.8</v>
      </c>
      <c r="DE47">
        <v>12.3</v>
      </c>
      <c r="DF47">
        <v>11.7</v>
      </c>
      <c r="DG47">
        <v>10.9</v>
      </c>
      <c r="DH47">
        <v>10.4</v>
      </c>
      <c r="DI47">
        <v>10</v>
      </c>
      <c r="DJ47">
        <v>10.3</v>
      </c>
      <c r="DK47">
        <v>9.25</v>
      </c>
      <c r="DL47">
        <v>8.92</v>
      </c>
      <c r="DM47">
        <v>8.0399999999999991</v>
      </c>
      <c r="DN47">
        <v>7.37</v>
      </c>
      <c r="DO47">
        <v>6.79</v>
      </c>
      <c r="DP47">
        <v>6.31</v>
      </c>
      <c r="DQ47">
        <v>5.91</v>
      </c>
      <c r="DR47">
        <v>5.59</v>
      </c>
      <c r="DS47">
        <v>5.2</v>
      </c>
      <c r="DT47">
        <v>4.8600000000000003</v>
      </c>
      <c r="DU47">
        <v>4.45</v>
      </c>
      <c r="DV47">
        <v>4.2699999999999996</v>
      </c>
      <c r="DW47">
        <v>3.86</v>
      </c>
      <c r="DX47">
        <v>3.52</v>
      </c>
      <c r="DY47">
        <v>3.2</v>
      </c>
      <c r="DZ47">
        <v>2.94</v>
      </c>
      <c r="EA47">
        <v>2.72</v>
      </c>
      <c r="EB47">
        <v>2.44</v>
      </c>
      <c r="EC47">
        <v>2.1800000000000002</v>
      </c>
      <c r="ED47">
        <v>1.97</v>
      </c>
      <c r="EE47">
        <v>1.82</v>
      </c>
      <c r="EF47">
        <v>1.61</v>
      </c>
      <c r="EG47">
        <v>1.45</v>
      </c>
      <c r="EH47">
        <v>1.27</v>
      </c>
      <c r="EI47">
        <v>1.1000000000000001</v>
      </c>
      <c r="EJ47">
        <v>0.99</v>
      </c>
      <c r="EK47">
        <v>0.83</v>
      </c>
      <c r="EL47">
        <v>0.73</v>
      </c>
      <c r="EM47">
        <v>0.63</v>
      </c>
      <c r="EN47">
        <v>0.55000000000000004</v>
      </c>
      <c r="EO47">
        <v>0.46</v>
      </c>
      <c r="EP47">
        <v>0.38</v>
      </c>
      <c r="EQ47">
        <v>0.33</v>
      </c>
      <c r="ER47">
        <v>0.28000000000000003</v>
      </c>
      <c r="ES47">
        <v>0.23</v>
      </c>
      <c r="ET47">
        <v>0.18</v>
      </c>
      <c r="EU47">
        <v>0.15</v>
      </c>
      <c r="EV47">
        <v>0.12</v>
      </c>
      <c r="EW47">
        <v>0.09</v>
      </c>
      <c r="EX47">
        <v>7.0000000000000007E-2</v>
      </c>
      <c r="EY47">
        <v>0.04</v>
      </c>
      <c r="EZ47">
        <v>0.03</v>
      </c>
      <c r="FA47">
        <v>0</v>
      </c>
      <c r="FB47">
        <v>0</v>
      </c>
      <c r="FC47">
        <v>0</v>
      </c>
      <c r="FD47">
        <v>0</v>
      </c>
      <c r="FE47">
        <v>0</v>
      </c>
      <c r="FF47">
        <v>0</v>
      </c>
      <c r="FG47">
        <v>0</v>
      </c>
      <c r="FH47">
        <v>0</v>
      </c>
      <c r="FI47">
        <v>0</v>
      </c>
      <c r="FJ47">
        <v>0</v>
      </c>
      <c r="FK47">
        <v>0</v>
      </c>
      <c r="FL47">
        <v>0</v>
      </c>
      <c r="FM47">
        <v>0</v>
      </c>
      <c r="FN47">
        <v>0</v>
      </c>
      <c r="FO47">
        <v>0</v>
      </c>
      <c r="FP47">
        <v>0</v>
      </c>
      <c r="FQ47">
        <v>0</v>
      </c>
      <c r="FR47">
        <v>0</v>
      </c>
      <c r="FS47">
        <v>0</v>
      </c>
      <c r="FT47">
        <v>0</v>
      </c>
      <c r="FU47">
        <v>0</v>
      </c>
      <c r="FV47">
        <v>0.02</v>
      </c>
      <c r="FW47">
        <v>0.03</v>
      </c>
      <c r="FX47">
        <v>0.05</v>
      </c>
      <c r="FY47">
        <v>0.08</v>
      </c>
      <c r="FZ47">
        <v>0.1</v>
      </c>
    </row>
    <row r="48" spans="1:182">
      <c r="A48">
        <v>139</v>
      </c>
      <c r="B48">
        <v>0</v>
      </c>
      <c r="C48">
        <v>0</v>
      </c>
      <c r="D48">
        <v>0</v>
      </c>
      <c r="E48">
        <v>0</v>
      </c>
      <c r="F48">
        <v>0</v>
      </c>
      <c r="G48">
        <v>0</v>
      </c>
      <c r="H48">
        <v>0</v>
      </c>
      <c r="I48">
        <v>0.03</v>
      </c>
      <c r="J48">
        <v>0.05</v>
      </c>
      <c r="K48">
        <v>7.0000000000000007E-2</v>
      </c>
      <c r="L48">
        <v>0.09</v>
      </c>
      <c r="M48">
        <v>0.11</v>
      </c>
      <c r="N48">
        <v>0.14000000000000001</v>
      </c>
      <c r="O48">
        <v>0.18</v>
      </c>
      <c r="P48">
        <v>0.21</v>
      </c>
      <c r="Q48">
        <v>0.26</v>
      </c>
      <c r="R48">
        <v>0.3</v>
      </c>
      <c r="S48">
        <v>0.37</v>
      </c>
      <c r="T48">
        <v>0.4</v>
      </c>
      <c r="U48">
        <v>0.51</v>
      </c>
      <c r="V48">
        <v>0.59</v>
      </c>
      <c r="W48">
        <v>0.65</v>
      </c>
      <c r="X48">
        <v>0.79</v>
      </c>
      <c r="Y48">
        <v>0.87</v>
      </c>
      <c r="Z48">
        <v>0.99</v>
      </c>
      <c r="AA48">
        <v>1.1100000000000001</v>
      </c>
      <c r="AB48">
        <v>1.25</v>
      </c>
      <c r="AC48">
        <v>1.42</v>
      </c>
      <c r="AD48">
        <v>1.57</v>
      </c>
      <c r="AE48">
        <v>1.73</v>
      </c>
      <c r="AF48">
        <v>1.95</v>
      </c>
      <c r="AG48">
        <v>2.16</v>
      </c>
      <c r="AH48">
        <v>2.39</v>
      </c>
      <c r="AI48">
        <v>2.68</v>
      </c>
      <c r="AJ48">
        <v>2.92</v>
      </c>
      <c r="AK48">
        <v>3.17</v>
      </c>
      <c r="AL48">
        <v>3.38</v>
      </c>
      <c r="AM48">
        <v>3.75</v>
      </c>
      <c r="AN48">
        <v>4.12</v>
      </c>
      <c r="AO48">
        <v>4.3899999999999997</v>
      </c>
      <c r="AP48">
        <v>4.79</v>
      </c>
      <c r="AQ48">
        <v>4.9800000000000004</v>
      </c>
      <c r="AR48">
        <v>5.33</v>
      </c>
      <c r="AS48">
        <v>5.67</v>
      </c>
      <c r="AT48">
        <v>6.06</v>
      </c>
      <c r="AU48">
        <v>6.49</v>
      </c>
      <c r="AV48">
        <v>7.03</v>
      </c>
      <c r="AW48">
        <v>7.67</v>
      </c>
      <c r="AX48">
        <v>8.5399999999999991</v>
      </c>
      <c r="AY48">
        <v>8.89</v>
      </c>
      <c r="AZ48">
        <v>9.48</v>
      </c>
      <c r="BA48">
        <v>10.1</v>
      </c>
      <c r="BB48">
        <v>10.1</v>
      </c>
      <c r="BC48">
        <v>10.5</v>
      </c>
      <c r="BD48">
        <v>11</v>
      </c>
      <c r="BE48">
        <v>11.6</v>
      </c>
      <c r="BF48">
        <v>12.2</v>
      </c>
      <c r="BG48">
        <v>12.6</v>
      </c>
      <c r="BH48">
        <v>13</v>
      </c>
      <c r="BI48">
        <v>13.3</v>
      </c>
      <c r="BJ48">
        <v>13.6</v>
      </c>
      <c r="BK48">
        <v>13.9</v>
      </c>
      <c r="BL48">
        <v>14.1</v>
      </c>
      <c r="BM48">
        <v>14.3</v>
      </c>
      <c r="BN48">
        <v>14.5</v>
      </c>
      <c r="BO48">
        <v>14.7</v>
      </c>
      <c r="BP48">
        <v>14.9</v>
      </c>
      <c r="BQ48">
        <v>15.1</v>
      </c>
      <c r="BR48">
        <v>15.2</v>
      </c>
      <c r="BS48">
        <v>15.4</v>
      </c>
      <c r="BT48">
        <v>15.5</v>
      </c>
      <c r="BU48">
        <v>15.7</v>
      </c>
      <c r="BV48">
        <v>15.8</v>
      </c>
      <c r="BW48">
        <v>15.9</v>
      </c>
      <c r="BX48">
        <v>16</v>
      </c>
      <c r="BY48">
        <v>16.100000000000001</v>
      </c>
      <c r="BZ48">
        <v>16.2</v>
      </c>
      <c r="CA48">
        <v>16.2</v>
      </c>
      <c r="CB48">
        <v>16.3</v>
      </c>
      <c r="CC48">
        <v>16.3</v>
      </c>
      <c r="CD48">
        <v>16.399999999999999</v>
      </c>
      <c r="CE48">
        <v>16.399999999999999</v>
      </c>
      <c r="CF48">
        <v>16.399999999999999</v>
      </c>
      <c r="CG48">
        <v>16.399999999999999</v>
      </c>
      <c r="CH48">
        <v>16.399999999999999</v>
      </c>
      <c r="CI48">
        <v>16.399999999999999</v>
      </c>
      <c r="CJ48">
        <v>16.399999999999999</v>
      </c>
      <c r="CK48">
        <v>16.3</v>
      </c>
      <c r="CL48">
        <v>16.3</v>
      </c>
      <c r="CM48">
        <v>16.2</v>
      </c>
      <c r="CN48">
        <v>16.2</v>
      </c>
      <c r="CO48">
        <v>16.100000000000001</v>
      </c>
      <c r="CP48">
        <v>16</v>
      </c>
      <c r="CQ48">
        <v>15.8</v>
      </c>
      <c r="CR48">
        <v>15.7</v>
      </c>
      <c r="CS48">
        <v>15.6</v>
      </c>
      <c r="CT48">
        <v>15.4</v>
      </c>
      <c r="CU48">
        <v>15.2</v>
      </c>
      <c r="CV48">
        <v>15</v>
      </c>
      <c r="CW48">
        <v>14.8</v>
      </c>
      <c r="CX48">
        <v>14.6</v>
      </c>
      <c r="CY48">
        <v>14.4</v>
      </c>
      <c r="CZ48">
        <v>14.2</v>
      </c>
      <c r="DA48">
        <v>13.9</v>
      </c>
      <c r="DB48">
        <v>13.5</v>
      </c>
      <c r="DC48">
        <v>13.2</v>
      </c>
      <c r="DD48">
        <v>12.7</v>
      </c>
      <c r="DE48">
        <v>12.3</v>
      </c>
      <c r="DF48">
        <v>11.6</v>
      </c>
      <c r="DG48">
        <v>10.9</v>
      </c>
      <c r="DH48">
        <v>10.4</v>
      </c>
      <c r="DI48">
        <v>10.1</v>
      </c>
      <c r="DJ48">
        <v>10.3</v>
      </c>
      <c r="DK48">
        <v>9.23</v>
      </c>
      <c r="DL48">
        <v>8.8800000000000008</v>
      </c>
      <c r="DM48">
        <v>7.98</v>
      </c>
      <c r="DN48">
        <v>7.34</v>
      </c>
      <c r="DO48">
        <v>6.78</v>
      </c>
      <c r="DP48">
        <v>6.28</v>
      </c>
      <c r="DQ48">
        <v>5.91</v>
      </c>
      <c r="DR48">
        <v>5.54</v>
      </c>
      <c r="DS48">
        <v>5.27</v>
      </c>
      <c r="DT48">
        <v>4.8600000000000003</v>
      </c>
      <c r="DU48">
        <v>4.54</v>
      </c>
      <c r="DV48">
        <v>4.2</v>
      </c>
      <c r="DW48">
        <v>3.83</v>
      </c>
      <c r="DX48">
        <v>3.47</v>
      </c>
      <c r="DY48">
        <v>3.11</v>
      </c>
      <c r="DZ48">
        <v>2.92</v>
      </c>
      <c r="EA48">
        <v>2.64</v>
      </c>
      <c r="EB48">
        <v>2.36</v>
      </c>
      <c r="EC48">
        <v>2.2200000000000002</v>
      </c>
      <c r="ED48">
        <v>1.97</v>
      </c>
      <c r="EE48">
        <v>1.74</v>
      </c>
      <c r="EF48">
        <v>1.57</v>
      </c>
      <c r="EG48">
        <v>1.39</v>
      </c>
      <c r="EH48">
        <v>1.24</v>
      </c>
      <c r="EI48">
        <v>1.08</v>
      </c>
      <c r="EJ48">
        <v>0.96</v>
      </c>
      <c r="EK48">
        <v>0.85</v>
      </c>
      <c r="EL48">
        <v>0.72</v>
      </c>
      <c r="EM48">
        <v>0.63</v>
      </c>
      <c r="EN48">
        <v>0.56000000000000005</v>
      </c>
      <c r="EO48">
        <v>0.46</v>
      </c>
      <c r="EP48">
        <v>0.37</v>
      </c>
      <c r="EQ48">
        <v>0.31</v>
      </c>
      <c r="ER48">
        <v>0.26</v>
      </c>
      <c r="ES48">
        <v>0.21</v>
      </c>
      <c r="ET48">
        <v>0.18</v>
      </c>
      <c r="EU48">
        <v>0.14000000000000001</v>
      </c>
      <c r="EV48">
        <v>0.11</v>
      </c>
      <c r="EW48">
        <v>0.09</v>
      </c>
      <c r="EX48">
        <v>0.05</v>
      </c>
      <c r="EY48">
        <v>0.04</v>
      </c>
      <c r="EZ48">
        <v>0.02</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0.02</v>
      </c>
      <c r="FW48">
        <v>0.03</v>
      </c>
      <c r="FX48">
        <v>0.05</v>
      </c>
      <c r="FY48">
        <v>0.08</v>
      </c>
      <c r="FZ48">
        <v>0.1</v>
      </c>
    </row>
    <row r="49" spans="1:182">
      <c r="A49">
        <v>138</v>
      </c>
      <c r="B49">
        <v>0</v>
      </c>
      <c r="C49">
        <v>0</v>
      </c>
      <c r="D49">
        <v>0</v>
      </c>
      <c r="E49">
        <v>0</v>
      </c>
      <c r="F49">
        <v>0</v>
      </c>
      <c r="G49">
        <v>0</v>
      </c>
      <c r="H49">
        <v>0</v>
      </c>
      <c r="I49">
        <v>0.03</v>
      </c>
      <c r="J49">
        <v>0.05</v>
      </c>
      <c r="K49">
        <v>7.0000000000000007E-2</v>
      </c>
      <c r="L49">
        <v>0.09</v>
      </c>
      <c r="M49">
        <v>0.11</v>
      </c>
      <c r="N49">
        <v>0.14000000000000001</v>
      </c>
      <c r="O49">
        <v>0.18</v>
      </c>
      <c r="P49">
        <v>0.21</v>
      </c>
      <c r="Q49">
        <v>0.25</v>
      </c>
      <c r="R49">
        <v>0.3</v>
      </c>
      <c r="S49">
        <v>0.37</v>
      </c>
      <c r="T49">
        <v>0.41</v>
      </c>
      <c r="U49">
        <v>0.5</v>
      </c>
      <c r="V49">
        <v>0.56999999999999995</v>
      </c>
      <c r="W49">
        <v>0.66</v>
      </c>
      <c r="X49">
        <v>0.75</v>
      </c>
      <c r="Y49">
        <v>0.86</v>
      </c>
      <c r="Z49">
        <v>0.98</v>
      </c>
      <c r="AA49">
        <v>1.1200000000000001</v>
      </c>
      <c r="AB49">
        <v>1.26</v>
      </c>
      <c r="AC49">
        <v>1.4</v>
      </c>
      <c r="AD49">
        <v>1.6</v>
      </c>
      <c r="AE49">
        <v>1.76</v>
      </c>
      <c r="AF49">
        <v>1.95</v>
      </c>
      <c r="AG49">
        <v>2.16</v>
      </c>
      <c r="AH49">
        <v>2.38</v>
      </c>
      <c r="AI49">
        <v>2.61</v>
      </c>
      <c r="AJ49">
        <v>2.86</v>
      </c>
      <c r="AK49">
        <v>3.14</v>
      </c>
      <c r="AL49">
        <v>3.4</v>
      </c>
      <c r="AM49">
        <v>3.72</v>
      </c>
      <c r="AN49">
        <v>4.09</v>
      </c>
      <c r="AO49">
        <v>4.3600000000000003</v>
      </c>
      <c r="AP49">
        <v>4.8</v>
      </c>
      <c r="AQ49">
        <v>5.0199999999999996</v>
      </c>
      <c r="AR49">
        <v>5.35</v>
      </c>
      <c r="AS49">
        <v>5.61</v>
      </c>
      <c r="AT49">
        <v>6.08</v>
      </c>
      <c r="AU49">
        <v>6.49</v>
      </c>
      <c r="AV49">
        <v>7.02</v>
      </c>
      <c r="AW49">
        <v>7.66</v>
      </c>
      <c r="AX49">
        <v>8.52</v>
      </c>
      <c r="AY49">
        <v>8.9600000000000009</v>
      </c>
      <c r="AZ49">
        <v>9.49</v>
      </c>
      <c r="BA49">
        <v>10.1</v>
      </c>
      <c r="BB49">
        <v>10.1</v>
      </c>
      <c r="BC49">
        <v>10.5</v>
      </c>
      <c r="BD49">
        <v>11</v>
      </c>
      <c r="BE49">
        <v>11.6</v>
      </c>
      <c r="BF49">
        <v>12.2</v>
      </c>
      <c r="BG49">
        <v>12.6</v>
      </c>
      <c r="BH49">
        <v>13</v>
      </c>
      <c r="BI49">
        <v>13.3</v>
      </c>
      <c r="BJ49">
        <v>13.6</v>
      </c>
      <c r="BK49">
        <v>13.9</v>
      </c>
      <c r="BL49">
        <v>14.1</v>
      </c>
      <c r="BM49">
        <v>14.4</v>
      </c>
      <c r="BN49">
        <v>14.6</v>
      </c>
      <c r="BO49">
        <v>14.8</v>
      </c>
      <c r="BP49">
        <v>15</v>
      </c>
      <c r="BQ49">
        <v>15.1</v>
      </c>
      <c r="BR49">
        <v>15.3</v>
      </c>
      <c r="BS49">
        <v>15.4</v>
      </c>
      <c r="BT49">
        <v>15.6</v>
      </c>
      <c r="BU49">
        <v>15.7</v>
      </c>
      <c r="BV49">
        <v>15.8</v>
      </c>
      <c r="BW49">
        <v>15.9</v>
      </c>
      <c r="BX49">
        <v>16</v>
      </c>
      <c r="BY49">
        <v>16.100000000000001</v>
      </c>
      <c r="BZ49">
        <v>16.2</v>
      </c>
      <c r="CA49">
        <v>16.3</v>
      </c>
      <c r="CB49">
        <v>16.3</v>
      </c>
      <c r="CC49">
        <v>16.399999999999999</v>
      </c>
      <c r="CD49">
        <v>16.399999999999999</v>
      </c>
      <c r="CE49">
        <v>16.399999999999999</v>
      </c>
      <c r="CF49">
        <v>16.399999999999999</v>
      </c>
      <c r="CG49">
        <v>16.5</v>
      </c>
      <c r="CH49">
        <v>16.399999999999999</v>
      </c>
      <c r="CI49">
        <v>16.399999999999999</v>
      </c>
      <c r="CJ49">
        <v>16.399999999999999</v>
      </c>
      <c r="CK49">
        <v>16.399999999999999</v>
      </c>
      <c r="CL49">
        <v>16.3</v>
      </c>
      <c r="CM49">
        <v>16.2</v>
      </c>
      <c r="CN49">
        <v>16.2</v>
      </c>
      <c r="CO49">
        <v>16.100000000000001</v>
      </c>
      <c r="CP49">
        <v>16</v>
      </c>
      <c r="CQ49">
        <v>15.9</v>
      </c>
      <c r="CR49">
        <v>15.7</v>
      </c>
      <c r="CS49">
        <v>15.6</v>
      </c>
      <c r="CT49">
        <v>15.4</v>
      </c>
      <c r="CU49">
        <v>15.3</v>
      </c>
      <c r="CV49">
        <v>15.1</v>
      </c>
      <c r="CW49">
        <v>14.9</v>
      </c>
      <c r="CX49">
        <v>14.6</v>
      </c>
      <c r="CY49">
        <v>14.4</v>
      </c>
      <c r="CZ49">
        <v>14.2</v>
      </c>
      <c r="DA49">
        <v>13.9</v>
      </c>
      <c r="DB49">
        <v>13.5</v>
      </c>
      <c r="DC49">
        <v>13.2</v>
      </c>
      <c r="DD49">
        <v>12.8</v>
      </c>
      <c r="DE49">
        <v>12.3</v>
      </c>
      <c r="DF49">
        <v>11.6</v>
      </c>
      <c r="DG49">
        <v>10.8</v>
      </c>
      <c r="DH49">
        <v>10.4</v>
      </c>
      <c r="DI49">
        <v>10.1</v>
      </c>
      <c r="DJ49">
        <v>10.199999999999999</v>
      </c>
      <c r="DK49">
        <v>9.1999999999999993</v>
      </c>
      <c r="DL49">
        <v>8.86</v>
      </c>
      <c r="DM49">
        <v>7.91</v>
      </c>
      <c r="DN49">
        <v>7.3</v>
      </c>
      <c r="DO49">
        <v>6.76</v>
      </c>
      <c r="DP49">
        <v>6.27</v>
      </c>
      <c r="DQ49">
        <v>5.91</v>
      </c>
      <c r="DR49">
        <v>5.51</v>
      </c>
      <c r="DS49">
        <v>5.22</v>
      </c>
      <c r="DT49">
        <v>4.79</v>
      </c>
      <c r="DU49">
        <v>4.45</v>
      </c>
      <c r="DV49">
        <v>4.17</v>
      </c>
      <c r="DW49">
        <v>3.81</v>
      </c>
      <c r="DX49">
        <v>3.48</v>
      </c>
      <c r="DY49">
        <v>3.1</v>
      </c>
      <c r="DZ49">
        <v>2.89</v>
      </c>
      <c r="EA49">
        <v>2.63</v>
      </c>
      <c r="EB49">
        <v>2.42</v>
      </c>
      <c r="EC49">
        <v>2.15</v>
      </c>
      <c r="ED49">
        <v>1.94</v>
      </c>
      <c r="EE49">
        <v>1.77</v>
      </c>
      <c r="EF49">
        <v>1.58</v>
      </c>
      <c r="EG49">
        <v>1.41</v>
      </c>
      <c r="EH49">
        <v>1.19</v>
      </c>
      <c r="EI49">
        <v>1.05</v>
      </c>
      <c r="EJ49">
        <v>0.96</v>
      </c>
      <c r="EK49">
        <v>0.82</v>
      </c>
      <c r="EL49">
        <v>0.73</v>
      </c>
      <c r="EM49">
        <v>0.62</v>
      </c>
      <c r="EN49">
        <v>0.55000000000000004</v>
      </c>
      <c r="EO49">
        <v>0.45</v>
      </c>
      <c r="EP49">
        <v>0.38</v>
      </c>
      <c r="EQ49">
        <v>0.3</v>
      </c>
      <c r="ER49">
        <v>0.27</v>
      </c>
      <c r="ES49">
        <v>0.22</v>
      </c>
      <c r="ET49">
        <v>0.17</v>
      </c>
      <c r="EU49">
        <v>0.14000000000000001</v>
      </c>
      <c r="EV49">
        <v>0.11</v>
      </c>
      <c r="EW49">
        <v>0.08</v>
      </c>
      <c r="EX49">
        <v>0.05</v>
      </c>
      <c r="EY49">
        <v>0.04</v>
      </c>
      <c r="EZ49">
        <v>0.02</v>
      </c>
      <c r="FA49">
        <v>0</v>
      </c>
      <c r="FB49">
        <v>0</v>
      </c>
      <c r="FC49">
        <v>0</v>
      </c>
      <c r="FD49">
        <v>0</v>
      </c>
      <c r="FE49">
        <v>0</v>
      </c>
      <c r="FF49">
        <v>0</v>
      </c>
      <c r="FG49">
        <v>0</v>
      </c>
      <c r="FH49">
        <v>0</v>
      </c>
      <c r="FI49">
        <v>0</v>
      </c>
      <c r="FJ49">
        <v>0</v>
      </c>
      <c r="FK49">
        <v>0</v>
      </c>
      <c r="FL49">
        <v>0</v>
      </c>
      <c r="FM49">
        <v>0</v>
      </c>
      <c r="FN49">
        <v>0</v>
      </c>
      <c r="FO49">
        <v>0</v>
      </c>
      <c r="FP49">
        <v>0</v>
      </c>
      <c r="FQ49">
        <v>0</v>
      </c>
      <c r="FR49">
        <v>0</v>
      </c>
      <c r="FS49">
        <v>0</v>
      </c>
      <c r="FT49">
        <v>0</v>
      </c>
      <c r="FU49">
        <v>0</v>
      </c>
      <c r="FV49">
        <v>0.02</v>
      </c>
      <c r="FW49">
        <v>0.03</v>
      </c>
      <c r="FX49">
        <v>0.05</v>
      </c>
      <c r="FY49">
        <v>0.08</v>
      </c>
      <c r="FZ49">
        <v>0.1</v>
      </c>
    </row>
    <row r="50" spans="1:182">
      <c r="A50">
        <v>137</v>
      </c>
      <c r="B50">
        <v>0</v>
      </c>
      <c r="C50">
        <v>0</v>
      </c>
      <c r="D50">
        <v>0</v>
      </c>
      <c r="E50">
        <v>0</v>
      </c>
      <c r="F50">
        <v>0</v>
      </c>
      <c r="G50">
        <v>0</v>
      </c>
      <c r="H50">
        <v>0</v>
      </c>
      <c r="I50">
        <v>0.03</v>
      </c>
      <c r="J50">
        <v>0.05</v>
      </c>
      <c r="K50">
        <v>0.06</v>
      </c>
      <c r="L50">
        <v>0.09</v>
      </c>
      <c r="M50">
        <v>0.11</v>
      </c>
      <c r="N50">
        <v>0.14000000000000001</v>
      </c>
      <c r="O50">
        <v>0.18</v>
      </c>
      <c r="P50">
        <v>0.21</v>
      </c>
      <c r="Q50">
        <v>0.26</v>
      </c>
      <c r="R50">
        <v>0.3</v>
      </c>
      <c r="S50">
        <v>0.37</v>
      </c>
      <c r="T50">
        <v>0.43</v>
      </c>
      <c r="U50">
        <v>0.5</v>
      </c>
      <c r="V50">
        <v>0.56000000000000005</v>
      </c>
      <c r="W50">
        <v>0.65</v>
      </c>
      <c r="X50">
        <v>0.75</v>
      </c>
      <c r="Y50">
        <v>0.88</v>
      </c>
      <c r="Z50">
        <v>0.98</v>
      </c>
      <c r="AA50">
        <v>1.1100000000000001</v>
      </c>
      <c r="AB50">
        <v>1.25</v>
      </c>
      <c r="AC50">
        <v>1.4</v>
      </c>
      <c r="AD50">
        <v>1.54</v>
      </c>
      <c r="AE50">
        <v>1.76</v>
      </c>
      <c r="AF50">
        <v>1.96</v>
      </c>
      <c r="AG50">
        <v>2.1800000000000002</v>
      </c>
      <c r="AH50">
        <v>2.37</v>
      </c>
      <c r="AI50">
        <v>2.64</v>
      </c>
      <c r="AJ50">
        <v>2.88</v>
      </c>
      <c r="AK50">
        <v>3.14</v>
      </c>
      <c r="AL50">
        <v>3.44</v>
      </c>
      <c r="AM50">
        <v>3.7</v>
      </c>
      <c r="AN50">
        <v>4.08</v>
      </c>
      <c r="AO50">
        <v>4.3499999999999996</v>
      </c>
      <c r="AP50">
        <v>4.74</v>
      </c>
      <c r="AQ50">
        <v>5</v>
      </c>
      <c r="AR50">
        <v>5.27</v>
      </c>
      <c r="AS50">
        <v>5.68</v>
      </c>
      <c r="AT50">
        <v>6.04</v>
      </c>
      <c r="AU50">
        <v>6.5</v>
      </c>
      <c r="AV50">
        <v>7.05</v>
      </c>
      <c r="AW50">
        <v>7.62</v>
      </c>
      <c r="AX50">
        <v>8.3699999999999992</v>
      </c>
      <c r="AY50">
        <v>8.9</v>
      </c>
      <c r="AZ50">
        <v>9.43</v>
      </c>
      <c r="BA50">
        <v>10.199999999999999</v>
      </c>
      <c r="BB50">
        <v>10.1</v>
      </c>
      <c r="BC50">
        <v>10.5</v>
      </c>
      <c r="BD50">
        <v>11</v>
      </c>
      <c r="BE50">
        <v>11.6</v>
      </c>
      <c r="BF50">
        <v>12.2</v>
      </c>
      <c r="BG50">
        <v>12.6</v>
      </c>
      <c r="BH50">
        <v>13</v>
      </c>
      <c r="BI50">
        <v>13.4</v>
      </c>
      <c r="BJ50">
        <v>13.6</v>
      </c>
      <c r="BK50">
        <v>13.9</v>
      </c>
      <c r="BL50">
        <v>14.2</v>
      </c>
      <c r="BM50">
        <v>14.4</v>
      </c>
      <c r="BN50">
        <v>14.6</v>
      </c>
      <c r="BO50">
        <v>14.8</v>
      </c>
      <c r="BP50">
        <v>15</v>
      </c>
      <c r="BQ50">
        <v>15.2</v>
      </c>
      <c r="BR50">
        <v>15.3</v>
      </c>
      <c r="BS50">
        <v>15.5</v>
      </c>
      <c r="BT50">
        <v>15.6</v>
      </c>
      <c r="BU50">
        <v>15.7</v>
      </c>
      <c r="BV50">
        <v>15.9</v>
      </c>
      <c r="BW50">
        <v>16</v>
      </c>
      <c r="BX50">
        <v>16.100000000000001</v>
      </c>
      <c r="BY50">
        <v>16.2</v>
      </c>
      <c r="BZ50">
        <v>16.2</v>
      </c>
      <c r="CA50">
        <v>16.3</v>
      </c>
      <c r="CB50">
        <v>16.399999999999999</v>
      </c>
      <c r="CC50">
        <v>16.399999999999999</v>
      </c>
      <c r="CD50">
        <v>16.399999999999999</v>
      </c>
      <c r="CE50">
        <v>16.5</v>
      </c>
      <c r="CF50">
        <v>16.5</v>
      </c>
      <c r="CG50">
        <v>16.5</v>
      </c>
      <c r="CH50">
        <v>16.5</v>
      </c>
      <c r="CI50">
        <v>16.5</v>
      </c>
      <c r="CJ50">
        <v>16.399999999999999</v>
      </c>
      <c r="CK50">
        <v>16.399999999999999</v>
      </c>
      <c r="CL50">
        <v>16.3</v>
      </c>
      <c r="CM50">
        <v>16.3</v>
      </c>
      <c r="CN50">
        <v>16.2</v>
      </c>
      <c r="CO50">
        <v>16.100000000000001</v>
      </c>
      <c r="CP50">
        <v>16</v>
      </c>
      <c r="CQ50">
        <v>15.9</v>
      </c>
      <c r="CR50">
        <v>15.8</v>
      </c>
      <c r="CS50">
        <v>15.6</v>
      </c>
      <c r="CT50">
        <v>15.5</v>
      </c>
      <c r="CU50">
        <v>15.3</v>
      </c>
      <c r="CV50">
        <v>15.1</v>
      </c>
      <c r="CW50">
        <v>14.9</v>
      </c>
      <c r="CX50">
        <v>14.7</v>
      </c>
      <c r="CY50">
        <v>14.4</v>
      </c>
      <c r="CZ50">
        <v>14.2</v>
      </c>
      <c r="DA50">
        <v>13.9</v>
      </c>
      <c r="DB50">
        <v>13.5</v>
      </c>
      <c r="DC50">
        <v>13.2</v>
      </c>
      <c r="DD50">
        <v>12.7</v>
      </c>
      <c r="DE50">
        <v>12.2</v>
      </c>
      <c r="DF50">
        <v>11.6</v>
      </c>
      <c r="DG50">
        <v>10.8</v>
      </c>
      <c r="DH50">
        <v>10.4</v>
      </c>
      <c r="DI50">
        <v>10.199999999999999</v>
      </c>
      <c r="DJ50">
        <v>9.85</v>
      </c>
      <c r="DK50">
        <v>9.1199999999999992</v>
      </c>
      <c r="DL50">
        <v>8.82</v>
      </c>
      <c r="DM50">
        <v>7.88</v>
      </c>
      <c r="DN50">
        <v>7.23</v>
      </c>
      <c r="DO50">
        <v>6.73</v>
      </c>
      <c r="DP50">
        <v>6.25</v>
      </c>
      <c r="DQ50">
        <v>5.89</v>
      </c>
      <c r="DR50">
        <v>5.45</v>
      </c>
      <c r="DS50">
        <v>5.14</v>
      </c>
      <c r="DT50">
        <v>4.84</v>
      </c>
      <c r="DU50">
        <v>4.43</v>
      </c>
      <c r="DV50">
        <v>4.21</v>
      </c>
      <c r="DW50">
        <v>3.74</v>
      </c>
      <c r="DX50">
        <v>3.41</v>
      </c>
      <c r="DY50">
        <v>3.13</v>
      </c>
      <c r="DZ50">
        <v>2.91</v>
      </c>
      <c r="EA50">
        <v>2.6</v>
      </c>
      <c r="EB50">
        <v>2.33</v>
      </c>
      <c r="EC50">
        <v>2.17</v>
      </c>
      <c r="ED50">
        <v>1.92</v>
      </c>
      <c r="EE50">
        <v>1.72</v>
      </c>
      <c r="EF50">
        <v>1.56</v>
      </c>
      <c r="EG50">
        <v>1.35</v>
      </c>
      <c r="EH50">
        <v>1.21</v>
      </c>
      <c r="EI50">
        <v>1.1000000000000001</v>
      </c>
      <c r="EJ50">
        <v>0.91</v>
      </c>
      <c r="EK50">
        <v>0.79</v>
      </c>
      <c r="EL50">
        <v>0.71</v>
      </c>
      <c r="EM50">
        <v>0.6</v>
      </c>
      <c r="EN50">
        <v>0.51</v>
      </c>
      <c r="EO50">
        <v>0.45</v>
      </c>
      <c r="EP50">
        <v>0.37</v>
      </c>
      <c r="EQ50">
        <v>0.31</v>
      </c>
      <c r="ER50">
        <v>0.25</v>
      </c>
      <c r="ES50">
        <v>0.21</v>
      </c>
      <c r="ET50">
        <v>0.16</v>
      </c>
      <c r="EU50">
        <v>0.13</v>
      </c>
      <c r="EV50">
        <v>0.11</v>
      </c>
      <c r="EW50">
        <v>0.08</v>
      </c>
      <c r="EX50">
        <v>0.06</v>
      </c>
      <c r="EY50">
        <v>0.03</v>
      </c>
      <c r="EZ50">
        <v>0.02</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0.02</v>
      </c>
      <c r="FW50">
        <v>0.03</v>
      </c>
      <c r="FX50">
        <v>0.05</v>
      </c>
      <c r="FY50">
        <v>0.08</v>
      </c>
      <c r="FZ50">
        <v>0.1</v>
      </c>
    </row>
    <row r="51" spans="1:182">
      <c r="A51">
        <v>136</v>
      </c>
      <c r="B51">
        <v>0</v>
      </c>
      <c r="C51">
        <v>0</v>
      </c>
      <c r="D51">
        <v>0</v>
      </c>
      <c r="E51">
        <v>0</v>
      </c>
      <c r="F51">
        <v>0</v>
      </c>
      <c r="G51">
        <v>0</v>
      </c>
      <c r="H51">
        <v>0</v>
      </c>
      <c r="I51">
        <v>0.03</v>
      </c>
      <c r="J51">
        <v>0.05</v>
      </c>
      <c r="K51">
        <v>0.06</v>
      </c>
      <c r="L51">
        <v>0.09</v>
      </c>
      <c r="M51">
        <v>0.12</v>
      </c>
      <c r="N51">
        <v>0.14000000000000001</v>
      </c>
      <c r="O51">
        <v>0.18</v>
      </c>
      <c r="P51">
        <v>0.22</v>
      </c>
      <c r="Q51">
        <v>0.26</v>
      </c>
      <c r="R51">
        <v>0.3</v>
      </c>
      <c r="S51">
        <v>0.36</v>
      </c>
      <c r="T51">
        <v>0.43</v>
      </c>
      <c r="U51">
        <v>0.49</v>
      </c>
      <c r="V51">
        <v>0.57999999999999996</v>
      </c>
      <c r="W51">
        <v>0.66</v>
      </c>
      <c r="X51">
        <v>0.75</v>
      </c>
      <c r="Y51">
        <v>0.87</v>
      </c>
      <c r="Z51">
        <v>0.97</v>
      </c>
      <c r="AA51">
        <v>1.1200000000000001</v>
      </c>
      <c r="AB51">
        <v>1.26</v>
      </c>
      <c r="AC51">
        <v>1.42</v>
      </c>
      <c r="AD51">
        <v>1.58</v>
      </c>
      <c r="AE51">
        <v>1.76</v>
      </c>
      <c r="AF51">
        <v>1.95</v>
      </c>
      <c r="AG51">
        <v>2.19</v>
      </c>
      <c r="AH51">
        <v>2.38</v>
      </c>
      <c r="AI51">
        <v>2.58</v>
      </c>
      <c r="AJ51">
        <v>2.89</v>
      </c>
      <c r="AK51">
        <v>3.16</v>
      </c>
      <c r="AL51">
        <v>3.38</v>
      </c>
      <c r="AM51">
        <v>3.71</v>
      </c>
      <c r="AN51">
        <v>4.09</v>
      </c>
      <c r="AO51">
        <v>4.37</v>
      </c>
      <c r="AP51">
        <v>4.71</v>
      </c>
      <c r="AQ51">
        <v>5</v>
      </c>
      <c r="AR51">
        <v>5.3</v>
      </c>
      <c r="AS51">
        <v>5.64</v>
      </c>
      <c r="AT51">
        <v>6.1</v>
      </c>
      <c r="AU51">
        <v>6.5</v>
      </c>
      <c r="AV51">
        <v>7.01</v>
      </c>
      <c r="AW51">
        <v>7.67</v>
      </c>
      <c r="AX51">
        <v>8.48</v>
      </c>
      <c r="AY51">
        <v>9.2200000000000006</v>
      </c>
      <c r="AZ51">
        <v>9.44</v>
      </c>
      <c r="BA51">
        <v>10.1</v>
      </c>
      <c r="BB51">
        <v>10.199999999999999</v>
      </c>
      <c r="BC51">
        <v>10.5</v>
      </c>
      <c r="BD51">
        <v>11</v>
      </c>
      <c r="BE51">
        <v>11.6</v>
      </c>
      <c r="BF51">
        <v>12.2</v>
      </c>
      <c r="BG51">
        <v>12.7</v>
      </c>
      <c r="BH51">
        <v>13</v>
      </c>
      <c r="BI51">
        <v>13.5</v>
      </c>
      <c r="BJ51">
        <v>13.7</v>
      </c>
      <c r="BK51">
        <v>14</v>
      </c>
      <c r="BL51">
        <v>14.2</v>
      </c>
      <c r="BM51">
        <v>14.4</v>
      </c>
      <c r="BN51">
        <v>14.6</v>
      </c>
      <c r="BO51">
        <v>14.8</v>
      </c>
      <c r="BP51">
        <v>15</v>
      </c>
      <c r="BQ51">
        <v>15.2</v>
      </c>
      <c r="BR51">
        <v>15.4</v>
      </c>
      <c r="BS51">
        <v>15.5</v>
      </c>
      <c r="BT51">
        <v>15.7</v>
      </c>
      <c r="BU51">
        <v>15.8</v>
      </c>
      <c r="BV51">
        <v>15.9</v>
      </c>
      <c r="BW51">
        <v>16</v>
      </c>
      <c r="BX51">
        <v>16.100000000000001</v>
      </c>
      <c r="BY51">
        <v>16.2</v>
      </c>
      <c r="BZ51">
        <v>16.3</v>
      </c>
      <c r="CA51">
        <v>16.3</v>
      </c>
      <c r="CB51">
        <v>16.399999999999999</v>
      </c>
      <c r="CC51">
        <v>16.5</v>
      </c>
      <c r="CD51">
        <v>16.5</v>
      </c>
      <c r="CE51">
        <v>16.5</v>
      </c>
      <c r="CF51">
        <v>16.5</v>
      </c>
      <c r="CG51">
        <v>16.5</v>
      </c>
      <c r="CH51">
        <v>16.5</v>
      </c>
      <c r="CI51">
        <v>16.5</v>
      </c>
      <c r="CJ51">
        <v>16.5</v>
      </c>
      <c r="CK51">
        <v>16.399999999999999</v>
      </c>
      <c r="CL51">
        <v>16.399999999999999</v>
      </c>
      <c r="CM51">
        <v>16.3</v>
      </c>
      <c r="CN51">
        <v>16.3</v>
      </c>
      <c r="CO51">
        <v>16.100000000000001</v>
      </c>
      <c r="CP51">
        <v>16</v>
      </c>
      <c r="CQ51">
        <v>15.9</v>
      </c>
      <c r="CR51">
        <v>15.8</v>
      </c>
      <c r="CS51">
        <v>15.6</v>
      </c>
      <c r="CT51">
        <v>15.5</v>
      </c>
      <c r="CU51">
        <v>15.3</v>
      </c>
      <c r="CV51">
        <v>15.1</v>
      </c>
      <c r="CW51">
        <v>14.9</v>
      </c>
      <c r="CX51">
        <v>14.7</v>
      </c>
      <c r="CY51">
        <v>14.4</v>
      </c>
      <c r="CZ51">
        <v>14.2</v>
      </c>
      <c r="DA51">
        <v>13.9</v>
      </c>
      <c r="DB51">
        <v>13.6</v>
      </c>
      <c r="DC51">
        <v>13.2</v>
      </c>
      <c r="DD51">
        <v>12.7</v>
      </c>
      <c r="DE51">
        <v>12.2</v>
      </c>
      <c r="DF51">
        <v>11.5</v>
      </c>
      <c r="DG51">
        <v>10.8</v>
      </c>
      <c r="DH51">
        <v>10.4</v>
      </c>
      <c r="DI51">
        <v>10.199999999999999</v>
      </c>
      <c r="DJ51">
        <v>10.199999999999999</v>
      </c>
      <c r="DK51">
        <v>9.16</v>
      </c>
      <c r="DL51">
        <v>8.6</v>
      </c>
      <c r="DM51">
        <v>7.86</v>
      </c>
      <c r="DN51">
        <v>7.19</v>
      </c>
      <c r="DO51">
        <v>6.74</v>
      </c>
      <c r="DP51">
        <v>6.22</v>
      </c>
      <c r="DQ51">
        <v>5.8</v>
      </c>
      <c r="DR51">
        <v>5.5</v>
      </c>
      <c r="DS51">
        <v>5.16</v>
      </c>
      <c r="DT51">
        <v>4.75</v>
      </c>
      <c r="DU51">
        <v>4.43</v>
      </c>
      <c r="DV51">
        <v>4.1500000000000004</v>
      </c>
      <c r="DW51">
        <v>3.76</v>
      </c>
      <c r="DX51">
        <v>3.4</v>
      </c>
      <c r="DY51">
        <v>3.1</v>
      </c>
      <c r="DZ51">
        <v>2.86</v>
      </c>
      <c r="EA51">
        <v>2.6</v>
      </c>
      <c r="EB51">
        <v>2.36</v>
      </c>
      <c r="EC51">
        <v>2.14</v>
      </c>
      <c r="ED51">
        <v>1.9</v>
      </c>
      <c r="EE51">
        <v>1.7</v>
      </c>
      <c r="EF51">
        <v>1.54</v>
      </c>
      <c r="EG51">
        <v>1.36</v>
      </c>
      <c r="EH51">
        <v>1.18</v>
      </c>
      <c r="EI51">
        <v>1.03</v>
      </c>
      <c r="EJ51">
        <v>0.93</v>
      </c>
      <c r="EK51">
        <v>0.79</v>
      </c>
      <c r="EL51">
        <v>0.7</v>
      </c>
      <c r="EM51">
        <v>0.61</v>
      </c>
      <c r="EN51">
        <v>0.52</v>
      </c>
      <c r="EO51">
        <v>0.44</v>
      </c>
      <c r="EP51">
        <v>0.35</v>
      </c>
      <c r="EQ51">
        <v>0.3</v>
      </c>
      <c r="ER51">
        <v>0.23</v>
      </c>
      <c r="ES51">
        <v>0.21</v>
      </c>
      <c r="ET51">
        <v>0.16</v>
      </c>
      <c r="EU51">
        <v>0.13</v>
      </c>
      <c r="EV51">
        <v>0.1</v>
      </c>
      <c r="EW51">
        <v>0.08</v>
      </c>
      <c r="EX51">
        <v>0.06</v>
      </c>
      <c r="EY51">
        <v>0.04</v>
      </c>
      <c r="EZ51">
        <v>0</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0.02</v>
      </c>
      <c r="FW51">
        <v>0.03</v>
      </c>
      <c r="FX51">
        <v>0.05</v>
      </c>
      <c r="FY51">
        <v>0.08</v>
      </c>
      <c r="FZ51">
        <v>0.1</v>
      </c>
    </row>
    <row r="52" spans="1:182">
      <c r="A52">
        <v>135</v>
      </c>
      <c r="B52">
        <v>0</v>
      </c>
      <c r="C52">
        <v>0</v>
      </c>
      <c r="D52">
        <v>0</v>
      </c>
      <c r="E52">
        <v>0</v>
      </c>
      <c r="F52">
        <v>0</v>
      </c>
      <c r="G52">
        <v>0</v>
      </c>
      <c r="H52">
        <v>0.02</v>
      </c>
      <c r="I52">
        <v>0.03</v>
      </c>
      <c r="J52">
        <v>0.05</v>
      </c>
      <c r="K52">
        <v>0.06</v>
      </c>
      <c r="L52">
        <v>0.09</v>
      </c>
      <c r="M52">
        <v>0.12</v>
      </c>
      <c r="N52">
        <v>0.14000000000000001</v>
      </c>
      <c r="O52">
        <v>0.18</v>
      </c>
      <c r="P52">
        <v>0.22</v>
      </c>
      <c r="Q52">
        <v>0.26</v>
      </c>
      <c r="R52">
        <v>0.3</v>
      </c>
      <c r="S52">
        <v>0.36</v>
      </c>
      <c r="T52">
        <v>0.44</v>
      </c>
      <c r="U52">
        <v>0.5</v>
      </c>
      <c r="V52">
        <v>0.57999999999999996</v>
      </c>
      <c r="W52">
        <v>0.67</v>
      </c>
      <c r="X52">
        <v>0.77</v>
      </c>
      <c r="Y52">
        <v>0.86</v>
      </c>
      <c r="Z52">
        <v>0.99</v>
      </c>
      <c r="AA52">
        <v>1.1299999999999999</v>
      </c>
      <c r="AB52">
        <v>1.26</v>
      </c>
      <c r="AC52">
        <v>1.41</v>
      </c>
      <c r="AD52">
        <v>1.54</v>
      </c>
      <c r="AE52">
        <v>1.72</v>
      </c>
      <c r="AF52">
        <v>1.92</v>
      </c>
      <c r="AG52">
        <v>2.16</v>
      </c>
      <c r="AH52">
        <v>2.36</v>
      </c>
      <c r="AI52">
        <v>2.61</v>
      </c>
      <c r="AJ52">
        <v>2.83</v>
      </c>
      <c r="AK52">
        <v>3.13</v>
      </c>
      <c r="AL52">
        <v>3.4</v>
      </c>
      <c r="AM52">
        <v>3.69</v>
      </c>
      <c r="AN52">
        <v>4.05</v>
      </c>
      <c r="AO52">
        <v>4.34</v>
      </c>
      <c r="AP52">
        <v>4.72</v>
      </c>
      <c r="AQ52">
        <v>5.01</v>
      </c>
      <c r="AR52">
        <v>5.31</v>
      </c>
      <c r="AS52">
        <v>5.7</v>
      </c>
      <c r="AT52">
        <v>6.05</v>
      </c>
      <c r="AU52">
        <v>6.48</v>
      </c>
      <c r="AV52">
        <v>6.95</v>
      </c>
      <c r="AW52">
        <v>7.63</v>
      </c>
      <c r="AX52">
        <v>8.4700000000000006</v>
      </c>
      <c r="AY52">
        <v>9.19</v>
      </c>
      <c r="AZ52">
        <v>9.43</v>
      </c>
      <c r="BA52">
        <v>10.1</v>
      </c>
      <c r="BB52">
        <v>10.199999999999999</v>
      </c>
      <c r="BC52">
        <v>10.5</v>
      </c>
      <c r="BD52">
        <v>11</v>
      </c>
      <c r="BE52">
        <v>11.5</v>
      </c>
      <c r="BF52">
        <v>12.2</v>
      </c>
      <c r="BG52">
        <v>12.7</v>
      </c>
      <c r="BH52">
        <v>13.1</v>
      </c>
      <c r="BI52">
        <v>13.4</v>
      </c>
      <c r="BJ52">
        <v>13.7</v>
      </c>
      <c r="BK52">
        <v>14</v>
      </c>
      <c r="BL52">
        <v>14.2</v>
      </c>
      <c r="BM52">
        <v>14.5</v>
      </c>
      <c r="BN52">
        <v>14.7</v>
      </c>
      <c r="BO52">
        <v>14.9</v>
      </c>
      <c r="BP52">
        <v>15.1</v>
      </c>
      <c r="BQ52">
        <v>15.2</v>
      </c>
      <c r="BR52">
        <v>15.4</v>
      </c>
      <c r="BS52">
        <v>15.6</v>
      </c>
      <c r="BT52">
        <v>15.7</v>
      </c>
      <c r="BU52">
        <v>15.8</v>
      </c>
      <c r="BV52">
        <v>16</v>
      </c>
      <c r="BW52">
        <v>16.100000000000001</v>
      </c>
      <c r="BX52">
        <v>16.2</v>
      </c>
      <c r="BY52">
        <v>16.2</v>
      </c>
      <c r="BZ52">
        <v>16.3</v>
      </c>
      <c r="CA52">
        <v>16.399999999999999</v>
      </c>
      <c r="CB52">
        <v>16.399999999999999</v>
      </c>
      <c r="CC52">
        <v>16.5</v>
      </c>
      <c r="CD52">
        <v>16.5</v>
      </c>
      <c r="CE52">
        <v>16.600000000000001</v>
      </c>
      <c r="CF52">
        <v>16.600000000000001</v>
      </c>
      <c r="CG52">
        <v>16.600000000000001</v>
      </c>
      <c r="CH52">
        <v>16.600000000000001</v>
      </c>
      <c r="CI52">
        <v>16.5</v>
      </c>
      <c r="CJ52">
        <v>16.5</v>
      </c>
      <c r="CK52">
        <v>16.5</v>
      </c>
      <c r="CL52">
        <v>16.399999999999999</v>
      </c>
      <c r="CM52">
        <v>16.3</v>
      </c>
      <c r="CN52">
        <v>16.3</v>
      </c>
      <c r="CO52">
        <v>16.2</v>
      </c>
      <c r="CP52">
        <v>16.100000000000001</v>
      </c>
      <c r="CQ52">
        <v>15.9</v>
      </c>
      <c r="CR52">
        <v>15.8</v>
      </c>
      <c r="CS52">
        <v>15.7</v>
      </c>
      <c r="CT52">
        <v>15.5</v>
      </c>
      <c r="CU52">
        <v>15.3</v>
      </c>
      <c r="CV52">
        <v>15.1</v>
      </c>
      <c r="CW52">
        <v>14.9</v>
      </c>
      <c r="CX52">
        <v>14.7</v>
      </c>
      <c r="CY52">
        <v>14.4</v>
      </c>
      <c r="CZ52">
        <v>14.2</v>
      </c>
      <c r="DA52">
        <v>13.9</v>
      </c>
      <c r="DB52">
        <v>13.6</v>
      </c>
      <c r="DC52">
        <v>13.2</v>
      </c>
      <c r="DD52">
        <v>12.7</v>
      </c>
      <c r="DE52">
        <v>12.2</v>
      </c>
      <c r="DF52">
        <v>11.5</v>
      </c>
      <c r="DG52">
        <v>10.8</v>
      </c>
      <c r="DH52">
        <v>10.4</v>
      </c>
      <c r="DI52">
        <v>10.4</v>
      </c>
      <c r="DJ52">
        <v>10.199999999999999</v>
      </c>
      <c r="DK52">
        <v>9.15</v>
      </c>
      <c r="DL52">
        <v>8.5500000000000007</v>
      </c>
      <c r="DM52">
        <v>7.8</v>
      </c>
      <c r="DN52">
        <v>7.23</v>
      </c>
      <c r="DO52">
        <v>6.69</v>
      </c>
      <c r="DP52">
        <v>6.2</v>
      </c>
      <c r="DQ52">
        <v>5.81</v>
      </c>
      <c r="DR52">
        <v>5.49</v>
      </c>
      <c r="DS52">
        <v>5.14</v>
      </c>
      <c r="DT52">
        <v>4.79</v>
      </c>
      <c r="DU52">
        <v>4.43</v>
      </c>
      <c r="DV52">
        <v>4.0999999999999996</v>
      </c>
      <c r="DW52">
        <v>3.68</v>
      </c>
      <c r="DX52">
        <v>3.38</v>
      </c>
      <c r="DY52">
        <v>3.07</v>
      </c>
      <c r="DZ52">
        <v>2.87</v>
      </c>
      <c r="EA52">
        <v>2.5499999999999998</v>
      </c>
      <c r="EB52">
        <v>2.36</v>
      </c>
      <c r="EC52">
        <v>2.12</v>
      </c>
      <c r="ED52">
        <v>1.86</v>
      </c>
      <c r="EE52">
        <v>1.7</v>
      </c>
      <c r="EF52">
        <v>1.52</v>
      </c>
      <c r="EG52">
        <v>1.38</v>
      </c>
      <c r="EH52">
        <v>1.18</v>
      </c>
      <c r="EI52">
        <v>1.01</v>
      </c>
      <c r="EJ52">
        <v>0.93</v>
      </c>
      <c r="EK52">
        <v>0.81</v>
      </c>
      <c r="EL52">
        <v>0.66</v>
      </c>
      <c r="EM52">
        <v>0.6</v>
      </c>
      <c r="EN52">
        <v>0.51</v>
      </c>
      <c r="EO52">
        <v>0.42</v>
      </c>
      <c r="EP52">
        <v>0.37</v>
      </c>
      <c r="EQ52">
        <v>0.3</v>
      </c>
      <c r="ER52">
        <v>0.24</v>
      </c>
      <c r="ES52">
        <v>0.2</v>
      </c>
      <c r="ET52">
        <v>0.16</v>
      </c>
      <c r="EU52">
        <v>0.13</v>
      </c>
      <c r="EV52">
        <v>0.1</v>
      </c>
      <c r="EW52">
        <v>0.08</v>
      </c>
      <c r="EX52">
        <v>0.05</v>
      </c>
      <c r="EY52">
        <v>0.03</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0.02</v>
      </c>
      <c r="FW52">
        <v>0.03</v>
      </c>
      <c r="FX52">
        <v>0.06</v>
      </c>
      <c r="FY52">
        <v>0.08</v>
      </c>
      <c r="FZ52">
        <v>0.1</v>
      </c>
    </row>
    <row r="53" spans="1:182">
      <c r="A53">
        <v>134</v>
      </c>
      <c r="B53">
        <v>0</v>
      </c>
      <c r="C53">
        <v>0</v>
      </c>
      <c r="D53">
        <v>0</v>
      </c>
      <c r="E53">
        <v>0</v>
      </c>
      <c r="F53">
        <v>0</v>
      </c>
      <c r="G53">
        <v>0</v>
      </c>
      <c r="H53">
        <v>0.02</v>
      </c>
      <c r="I53">
        <v>0.03</v>
      </c>
      <c r="J53">
        <v>0.05</v>
      </c>
      <c r="K53">
        <v>7.0000000000000007E-2</v>
      </c>
      <c r="L53">
        <v>0.09</v>
      </c>
      <c r="M53">
        <v>0.12</v>
      </c>
      <c r="N53">
        <v>0.14000000000000001</v>
      </c>
      <c r="O53">
        <v>0.18</v>
      </c>
      <c r="P53">
        <v>0.22</v>
      </c>
      <c r="Q53">
        <v>0.26</v>
      </c>
      <c r="R53">
        <v>0.3</v>
      </c>
      <c r="S53">
        <v>0.37</v>
      </c>
      <c r="T53">
        <v>0.44</v>
      </c>
      <c r="U53">
        <v>0.49</v>
      </c>
      <c r="V53">
        <v>0.55000000000000004</v>
      </c>
      <c r="W53">
        <v>0.66</v>
      </c>
      <c r="X53">
        <v>0.76</v>
      </c>
      <c r="Y53">
        <v>0.86</v>
      </c>
      <c r="Z53">
        <v>0.97</v>
      </c>
      <c r="AA53">
        <v>1.08</v>
      </c>
      <c r="AB53">
        <v>1.26</v>
      </c>
      <c r="AC53">
        <v>1.37</v>
      </c>
      <c r="AD53">
        <v>1.55</v>
      </c>
      <c r="AE53">
        <v>1.73</v>
      </c>
      <c r="AF53">
        <v>1.9</v>
      </c>
      <c r="AG53">
        <v>2.12</v>
      </c>
      <c r="AH53">
        <v>2.35</v>
      </c>
      <c r="AI53">
        <v>2.6</v>
      </c>
      <c r="AJ53">
        <v>2.86</v>
      </c>
      <c r="AK53">
        <v>3.1</v>
      </c>
      <c r="AL53">
        <v>3.34</v>
      </c>
      <c r="AM53">
        <v>3.66</v>
      </c>
      <c r="AN53">
        <v>4.05</v>
      </c>
      <c r="AO53">
        <v>4.38</v>
      </c>
      <c r="AP53">
        <v>4.6900000000000004</v>
      </c>
      <c r="AQ53">
        <v>4.9800000000000004</v>
      </c>
      <c r="AR53">
        <v>5.28</v>
      </c>
      <c r="AS53">
        <v>5.6</v>
      </c>
      <c r="AT53">
        <v>6.03</v>
      </c>
      <c r="AU53">
        <v>6.44</v>
      </c>
      <c r="AV53">
        <v>6.98</v>
      </c>
      <c r="AW53">
        <v>7.61</v>
      </c>
      <c r="AX53">
        <v>8.4499999999999993</v>
      </c>
      <c r="AY53">
        <v>9.18</v>
      </c>
      <c r="AZ53">
        <v>9.43</v>
      </c>
      <c r="BA53">
        <v>10.1</v>
      </c>
      <c r="BB53">
        <v>10.3</v>
      </c>
      <c r="BC53">
        <v>10.6</v>
      </c>
      <c r="BD53">
        <v>11.1</v>
      </c>
      <c r="BE53">
        <v>11.5</v>
      </c>
      <c r="BF53">
        <v>12.3</v>
      </c>
      <c r="BG53">
        <v>12.7</v>
      </c>
      <c r="BH53">
        <v>13.1</v>
      </c>
      <c r="BI53">
        <v>13.5</v>
      </c>
      <c r="BJ53">
        <v>13.8</v>
      </c>
      <c r="BK53">
        <v>14</v>
      </c>
      <c r="BL53">
        <v>14.3</v>
      </c>
      <c r="BM53">
        <v>14.5</v>
      </c>
      <c r="BN53">
        <v>14.7</v>
      </c>
      <c r="BO53">
        <v>14.9</v>
      </c>
      <c r="BP53">
        <v>15.1</v>
      </c>
      <c r="BQ53">
        <v>15.3</v>
      </c>
      <c r="BR53">
        <v>15.4</v>
      </c>
      <c r="BS53">
        <v>15.6</v>
      </c>
      <c r="BT53">
        <v>15.7</v>
      </c>
      <c r="BU53">
        <v>15.9</v>
      </c>
      <c r="BV53">
        <v>16</v>
      </c>
      <c r="BW53">
        <v>16.100000000000001</v>
      </c>
      <c r="BX53">
        <v>16.2</v>
      </c>
      <c r="BY53">
        <v>16.3</v>
      </c>
      <c r="BZ53">
        <v>16.399999999999999</v>
      </c>
      <c r="CA53">
        <v>16.399999999999999</v>
      </c>
      <c r="CB53">
        <v>16.5</v>
      </c>
      <c r="CC53">
        <v>16.5</v>
      </c>
      <c r="CD53">
        <v>16.600000000000001</v>
      </c>
      <c r="CE53">
        <v>16.600000000000001</v>
      </c>
      <c r="CF53">
        <v>16.600000000000001</v>
      </c>
      <c r="CG53">
        <v>16.600000000000001</v>
      </c>
      <c r="CH53">
        <v>16.600000000000001</v>
      </c>
      <c r="CI53">
        <v>16.600000000000001</v>
      </c>
      <c r="CJ53">
        <v>16.5</v>
      </c>
      <c r="CK53">
        <v>16.5</v>
      </c>
      <c r="CL53">
        <v>16.399999999999999</v>
      </c>
      <c r="CM53">
        <v>16.399999999999999</v>
      </c>
      <c r="CN53">
        <v>16.3</v>
      </c>
      <c r="CO53">
        <v>16.2</v>
      </c>
      <c r="CP53">
        <v>16.100000000000001</v>
      </c>
      <c r="CQ53">
        <v>16</v>
      </c>
      <c r="CR53">
        <v>15.8</v>
      </c>
      <c r="CS53">
        <v>15.7</v>
      </c>
      <c r="CT53">
        <v>15.5</v>
      </c>
      <c r="CU53">
        <v>15.3</v>
      </c>
      <c r="CV53">
        <v>15.1</v>
      </c>
      <c r="CW53">
        <v>14.9</v>
      </c>
      <c r="CX53">
        <v>14.7</v>
      </c>
      <c r="CY53">
        <v>14.5</v>
      </c>
      <c r="CZ53">
        <v>14.2</v>
      </c>
      <c r="DA53">
        <v>13.9</v>
      </c>
      <c r="DB53">
        <v>13.5</v>
      </c>
      <c r="DC53">
        <v>13.2</v>
      </c>
      <c r="DD53">
        <v>12.7</v>
      </c>
      <c r="DE53">
        <v>12.2</v>
      </c>
      <c r="DF53">
        <v>11.5</v>
      </c>
      <c r="DG53">
        <v>10.8</v>
      </c>
      <c r="DH53">
        <v>10.4</v>
      </c>
      <c r="DI53">
        <v>10.3</v>
      </c>
      <c r="DJ53">
        <v>10.199999999999999</v>
      </c>
      <c r="DK53">
        <v>9.09</v>
      </c>
      <c r="DL53">
        <v>8.5299999999999994</v>
      </c>
      <c r="DM53">
        <v>7.84</v>
      </c>
      <c r="DN53">
        <v>7.17</v>
      </c>
      <c r="DO53">
        <v>6.69</v>
      </c>
      <c r="DP53">
        <v>6.14</v>
      </c>
      <c r="DQ53">
        <v>5.85</v>
      </c>
      <c r="DR53">
        <v>5.4</v>
      </c>
      <c r="DS53">
        <v>5.08</v>
      </c>
      <c r="DT53">
        <v>4.74</v>
      </c>
      <c r="DU53">
        <v>4.4000000000000004</v>
      </c>
      <c r="DV53">
        <v>4.08</v>
      </c>
      <c r="DW53">
        <v>3.72</v>
      </c>
      <c r="DX53">
        <v>3.37</v>
      </c>
      <c r="DY53">
        <v>3.1</v>
      </c>
      <c r="DZ53">
        <v>2.83</v>
      </c>
      <c r="EA53">
        <v>2.59</v>
      </c>
      <c r="EB53">
        <v>2.27</v>
      </c>
      <c r="EC53">
        <v>2.09</v>
      </c>
      <c r="ED53">
        <v>1.86</v>
      </c>
      <c r="EE53">
        <v>1.69</v>
      </c>
      <c r="EF53">
        <v>1.48</v>
      </c>
      <c r="EG53">
        <v>1.36</v>
      </c>
      <c r="EH53">
        <v>1.2</v>
      </c>
      <c r="EI53">
        <v>1.04</v>
      </c>
      <c r="EJ53">
        <v>0.9</v>
      </c>
      <c r="EK53">
        <v>0.8</v>
      </c>
      <c r="EL53">
        <v>0.68</v>
      </c>
      <c r="EM53">
        <v>0.6</v>
      </c>
      <c r="EN53">
        <v>0.5</v>
      </c>
      <c r="EO53">
        <v>0.43</v>
      </c>
      <c r="EP53">
        <v>0.35</v>
      </c>
      <c r="EQ53">
        <v>0.28999999999999998</v>
      </c>
      <c r="ER53">
        <v>0.24</v>
      </c>
      <c r="ES53">
        <v>0.19</v>
      </c>
      <c r="ET53">
        <v>0.15</v>
      </c>
      <c r="EU53">
        <v>0.12</v>
      </c>
      <c r="EV53">
        <v>0.1</v>
      </c>
      <c r="EW53">
        <v>7.0000000000000007E-2</v>
      </c>
      <c r="EX53">
        <v>0.05</v>
      </c>
      <c r="EY53">
        <v>0.03</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0.02</v>
      </c>
      <c r="FW53">
        <v>0.03</v>
      </c>
      <c r="FX53">
        <v>0.06</v>
      </c>
      <c r="FY53">
        <v>0.08</v>
      </c>
      <c r="FZ53">
        <v>0.1</v>
      </c>
    </row>
    <row r="54" spans="1:182">
      <c r="A54">
        <v>133</v>
      </c>
      <c r="B54">
        <v>0</v>
      </c>
      <c r="C54">
        <v>0</v>
      </c>
      <c r="D54">
        <v>0</v>
      </c>
      <c r="E54">
        <v>0</v>
      </c>
      <c r="F54">
        <v>0</v>
      </c>
      <c r="G54">
        <v>0</v>
      </c>
      <c r="H54">
        <v>0.02</v>
      </c>
      <c r="I54">
        <v>0.03</v>
      </c>
      <c r="J54">
        <v>0.05</v>
      </c>
      <c r="K54">
        <v>7.0000000000000007E-2</v>
      </c>
      <c r="L54">
        <v>0.09</v>
      </c>
      <c r="M54">
        <v>0.12</v>
      </c>
      <c r="N54">
        <v>0.14000000000000001</v>
      </c>
      <c r="O54">
        <v>0.18</v>
      </c>
      <c r="P54">
        <v>0.22</v>
      </c>
      <c r="Q54">
        <v>0.26</v>
      </c>
      <c r="R54">
        <v>0.3</v>
      </c>
      <c r="S54">
        <v>0.36</v>
      </c>
      <c r="T54">
        <v>0.41</v>
      </c>
      <c r="U54">
        <v>0.48</v>
      </c>
      <c r="V54">
        <v>0.56999999999999995</v>
      </c>
      <c r="W54">
        <v>0.64</v>
      </c>
      <c r="X54">
        <v>0.72</v>
      </c>
      <c r="Y54">
        <v>0.88</v>
      </c>
      <c r="Z54">
        <v>0.99</v>
      </c>
      <c r="AA54">
        <v>1.1000000000000001</v>
      </c>
      <c r="AB54">
        <v>1.25</v>
      </c>
      <c r="AC54">
        <v>1.39</v>
      </c>
      <c r="AD54">
        <v>1.55</v>
      </c>
      <c r="AE54">
        <v>1.72</v>
      </c>
      <c r="AF54">
        <v>1.94</v>
      </c>
      <c r="AG54">
        <v>2.16</v>
      </c>
      <c r="AH54">
        <v>2.3199999999999998</v>
      </c>
      <c r="AI54">
        <v>2.57</v>
      </c>
      <c r="AJ54">
        <v>2.84</v>
      </c>
      <c r="AK54">
        <v>3.05</v>
      </c>
      <c r="AL54">
        <v>3.38</v>
      </c>
      <c r="AM54">
        <v>3.64</v>
      </c>
      <c r="AN54">
        <v>4.08</v>
      </c>
      <c r="AO54">
        <v>4.3099999999999996</v>
      </c>
      <c r="AP54">
        <v>4.66</v>
      </c>
      <c r="AQ54">
        <v>5.03</v>
      </c>
      <c r="AR54">
        <v>5.31</v>
      </c>
      <c r="AS54">
        <v>5.58</v>
      </c>
      <c r="AT54">
        <v>6.03</v>
      </c>
      <c r="AU54">
        <v>6.44</v>
      </c>
      <c r="AV54">
        <v>6.99</v>
      </c>
      <c r="AW54">
        <v>7.55</v>
      </c>
      <c r="AX54">
        <v>8.41</v>
      </c>
      <c r="AY54">
        <v>9.16</v>
      </c>
      <c r="AZ54">
        <v>9.3699999999999992</v>
      </c>
      <c r="BA54">
        <v>10.1</v>
      </c>
      <c r="BB54">
        <v>10.3</v>
      </c>
      <c r="BC54">
        <v>10.6</v>
      </c>
      <c r="BD54">
        <v>11.1</v>
      </c>
      <c r="BE54">
        <v>11.5</v>
      </c>
      <c r="BF54">
        <v>12.3</v>
      </c>
      <c r="BG54">
        <v>12.7</v>
      </c>
      <c r="BH54">
        <v>13.1</v>
      </c>
      <c r="BI54">
        <v>13.5</v>
      </c>
      <c r="BJ54">
        <v>13.8</v>
      </c>
      <c r="BK54">
        <v>14.1</v>
      </c>
      <c r="BL54">
        <v>14.3</v>
      </c>
      <c r="BM54">
        <v>14.5</v>
      </c>
      <c r="BN54">
        <v>14.7</v>
      </c>
      <c r="BO54">
        <v>14.9</v>
      </c>
      <c r="BP54">
        <v>15.1</v>
      </c>
      <c r="BQ54">
        <v>15.3</v>
      </c>
      <c r="BR54">
        <v>15.5</v>
      </c>
      <c r="BS54">
        <v>15.6</v>
      </c>
      <c r="BT54">
        <v>15.8</v>
      </c>
      <c r="BU54">
        <v>15.9</v>
      </c>
      <c r="BV54">
        <v>16</v>
      </c>
      <c r="BW54">
        <v>16.100000000000001</v>
      </c>
      <c r="BX54">
        <v>16.2</v>
      </c>
      <c r="BY54">
        <v>16.3</v>
      </c>
      <c r="BZ54">
        <v>16.399999999999999</v>
      </c>
      <c r="CA54">
        <v>16.5</v>
      </c>
      <c r="CB54">
        <v>16.5</v>
      </c>
      <c r="CC54">
        <v>16.600000000000001</v>
      </c>
      <c r="CD54">
        <v>16.600000000000001</v>
      </c>
      <c r="CE54">
        <v>16.600000000000001</v>
      </c>
      <c r="CF54">
        <v>16.600000000000001</v>
      </c>
      <c r="CG54">
        <v>16.600000000000001</v>
      </c>
      <c r="CH54">
        <v>16.600000000000001</v>
      </c>
      <c r="CI54">
        <v>16.600000000000001</v>
      </c>
      <c r="CJ54">
        <v>16.600000000000001</v>
      </c>
      <c r="CK54">
        <v>16.5</v>
      </c>
      <c r="CL54">
        <v>16.5</v>
      </c>
      <c r="CM54">
        <v>16.399999999999999</v>
      </c>
      <c r="CN54">
        <v>16.399999999999999</v>
      </c>
      <c r="CO54">
        <v>16.2</v>
      </c>
      <c r="CP54">
        <v>16.100000000000001</v>
      </c>
      <c r="CQ54">
        <v>16</v>
      </c>
      <c r="CR54">
        <v>15.8</v>
      </c>
      <c r="CS54">
        <v>15.7</v>
      </c>
      <c r="CT54">
        <v>15.5</v>
      </c>
      <c r="CU54">
        <v>15.4</v>
      </c>
      <c r="CV54">
        <v>15.2</v>
      </c>
      <c r="CW54">
        <v>15</v>
      </c>
      <c r="CX54">
        <v>14.7</v>
      </c>
      <c r="CY54">
        <v>14.5</v>
      </c>
      <c r="CZ54">
        <v>14.2</v>
      </c>
      <c r="DA54">
        <v>13.9</v>
      </c>
      <c r="DB54">
        <v>13.6</v>
      </c>
      <c r="DC54">
        <v>13.2</v>
      </c>
      <c r="DD54">
        <v>12.7</v>
      </c>
      <c r="DE54">
        <v>12.2</v>
      </c>
      <c r="DF54">
        <v>11.4</v>
      </c>
      <c r="DG54">
        <v>10.8</v>
      </c>
      <c r="DH54">
        <v>10.5</v>
      </c>
      <c r="DI54">
        <v>10.4</v>
      </c>
      <c r="DJ54">
        <v>10.1</v>
      </c>
      <c r="DK54">
        <v>9.07</v>
      </c>
      <c r="DL54">
        <v>8.52</v>
      </c>
      <c r="DM54">
        <v>7.8</v>
      </c>
      <c r="DN54">
        <v>7.17</v>
      </c>
      <c r="DO54">
        <v>6.63</v>
      </c>
      <c r="DP54">
        <v>6.17</v>
      </c>
      <c r="DQ54">
        <v>5.8</v>
      </c>
      <c r="DR54">
        <v>5.45</v>
      </c>
      <c r="DS54">
        <v>5.07</v>
      </c>
      <c r="DT54">
        <v>4.7</v>
      </c>
      <c r="DU54">
        <v>4.41</v>
      </c>
      <c r="DV54">
        <v>4.04</v>
      </c>
      <c r="DW54">
        <v>3.71</v>
      </c>
      <c r="DX54">
        <v>3.32</v>
      </c>
      <c r="DY54">
        <v>3.07</v>
      </c>
      <c r="DZ54">
        <v>2.81</v>
      </c>
      <c r="EA54">
        <v>2.56</v>
      </c>
      <c r="EB54">
        <v>2.27</v>
      </c>
      <c r="EC54">
        <v>2.1</v>
      </c>
      <c r="ED54">
        <v>1.83</v>
      </c>
      <c r="EE54">
        <v>1.7</v>
      </c>
      <c r="EF54">
        <v>1.51</v>
      </c>
      <c r="EG54">
        <v>1.29</v>
      </c>
      <c r="EH54">
        <v>1.17</v>
      </c>
      <c r="EI54">
        <v>1.02</v>
      </c>
      <c r="EJ54">
        <v>0.9</v>
      </c>
      <c r="EK54">
        <v>0.8</v>
      </c>
      <c r="EL54">
        <v>0.67</v>
      </c>
      <c r="EM54">
        <v>0.59</v>
      </c>
      <c r="EN54">
        <v>0.49</v>
      </c>
      <c r="EO54">
        <v>0.41</v>
      </c>
      <c r="EP54">
        <v>0.34</v>
      </c>
      <c r="EQ54">
        <v>0.28000000000000003</v>
      </c>
      <c r="ER54">
        <v>0.23</v>
      </c>
      <c r="ES54">
        <v>0.19</v>
      </c>
      <c r="ET54">
        <v>0.15</v>
      </c>
      <c r="EU54">
        <v>0.12</v>
      </c>
      <c r="EV54">
        <v>0.09</v>
      </c>
      <c r="EW54">
        <v>0.06</v>
      </c>
      <c r="EX54">
        <v>0.04</v>
      </c>
      <c r="EY54">
        <v>0.03</v>
      </c>
      <c r="EZ54">
        <v>0</v>
      </c>
      <c r="FA54">
        <v>0</v>
      </c>
      <c r="FB54">
        <v>0</v>
      </c>
      <c r="FC54">
        <v>0</v>
      </c>
      <c r="FD54">
        <v>0</v>
      </c>
      <c r="FE54">
        <v>0</v>
      </c>
      <c r="FF54">
        <v>0</v>
      </c>
      <c r="FG54">
        <v>0</v>
      </c>
      <c r="FH54">
        <v>0</v>
      </c>
      <c r="FI54">
        <v>0</v>
      </c>
      <c r="FJ54">
        <v>0</v>
      </c>
      <c r="FK54">
        <v>0</v>
      </c>
      <c r="FL54">
        <v>0</v>
      </c>
      <c r="FM54">
        <v>0</v>
      </c>
      <c r="FN54">
        <v>0</v>
      </c>
      <c r="FO54">
        <v>0</v>
      </c>
      <c r="FP54">
        <v>0</v>
      </c>
      <c r="FQ54">
        <v>0</v>
      </c>
      <c r="FR54">
        <v>0</v>
      </c>
      <c r="FS54">
        <v>0</v>
      </c>
      <c r="FT54">
        <v>0</v>
      </c>
      <c r="FU54">
        <v>0</v>
      </c>
      <c r="FV54">
        <v>0.02</v>
      </c>
      <c r="FW54">
        <v>0.03</v>
      </c>
      <c r="FX54">
        <v>0.06</v>
      </c>
      <c r="FY54">
        <v>0.08</v>
      </c>
      <c r="FZ54">
        <v>0.1</v>
      </c>
    </row>
    <row r="55" spans="1:182">
      <c r="A55">
        <v>132</v>
      </c>
      <c r="B55">
        <v>0</v>
      </c>
      <c r="C55">
        <v>0</v>
      </c>
      <c r="D55">
        <v>0</v>
      </c>
      <c r="E55">
        <v>0</v>
      </c>
      <c r="F55">
        <v>0</v>
      </c>
      <c r="G55">
        <v>0</v>
      </c>
      <c r="H55">
        <v>0.02</v>
      </c>
      <c r="I55">
        <v>0.04</v>
      </c>
      <c r="J55">
        <v>0.05</v>
      </c>
      <c r="K55">
        <v>7.0000000000000007E-2</v>
      </c>
      <c r="L55">
        <v>0.09</v>
      </c>
      <c r="M55">
        <v>0.12</v>
      </c>
      <c r="N55">
        <v>0.14000000000000001</v>
      </c>
      <c r="O55">
        <v>0.18</v>
      </c>
      <c r="P55">
        <v>0.22</v>
      </c>
      <c r="Q55">
        <v>0.26</v>
      </c>
      <c r="R55">
        <v>0.3</v>
      </c>
      <c r="S55">
        <v>0.36</v>
      </c>
      <c r="T55">
        <v>0.44</v>
      </c>
      <c r="U55">
        <v>0.48</v>
      </c>
      <c r="V55">
        <v>0.54</v>
      </c>
      <c r="W55">
        <v>0.66</v>
      </c>
      <c r="X55">
        <v>0.75</v>
      </c>
      <c r="Y55">
        <v>0.85</v>
      </c>
      <c r="Z55">
        <v>0.97</v>
      </c>
      <c r="AA55">
        <v>1.0900000000000001</v>
      </c>
      <c r="AB55">
        <v>1.23</v>
      </c>
      <c r="AC55">
        <v>1.39</v>
      </c>
      <c r="AD55">
        <v>1.52</v>
      </c>
      <c r="AE55">
        <v>1.72</v>
      </c>
      <c r="AF55">
        <v>1.91</v>
      </c>
      <c r="AG55">
        <v>2.13</v>
      </c>
      <c r="AH55">
        <v>2.35</v>
      </c>
      <c r="AI55">
        <v>2.58</v>
      </c>
      <c r="AJ55">
        <v>2.84</v>
      </c>
      <c r="AK55">
        <v>3.05</v>
      </c>
      <c r="AL55">
        <v>3.33</v>
      </c>
      <c r="AM55">
        <v>3.63</v>
      </c>
      <c r="AN55">
        <v>4.03</v>
      </c>
      <c r="AO55">
        <v>4.3</v>
      </c>
      <c r="AP55">
        <v>4.7</v>
      </c>
      <c r="AQ55">
        <v>4.97</v>
      </c>
      <c r="AR55">
        <v>5.29</v>
      </c>
      <c r="AS55">
        <v>5.59</v>
      </c>
      <c r="AT55">
        <v>5.97</v>
      </c>
      <c r="AU55">
        <v>6.44</v>
      </c>
      <c r="AV55">
        <v>6.92</v>
      </c>
      <c r="AW55">
        <v>7.56</v>
      </c>
      <c r="AX55">
        <v>8.24</v>
      </c>
      <c r="AY55">
        <v>9.1300000000000008</v>
      </c>
      <c r="AZ55">
        <v>9.33</v>
      </c>
      <c r="BA55">
        <v>10.1</v>
      </c>
      <c r="BB55">
        <v>10.3</v>
      </c>
      <c r="BC55">
        <v>10.6</v>
      </c>
      <c r="BD55">
        <v>11.1</v>
      </c>
      <c r="BE55">
        <v>11.5</v>
      </c>
      <c r="BF55">
        <v>12.3</v>
      </c>
      <c r="BG55">
        <v>12.8</v>
      </c>
      <c r="BH55">
        <v>13.2</v>
      </c>
      <c r="BI55">
        <v>13.5</v>
      </c>
      <c r="BJ55">
        <v>13.8</v>
      </c>
      <c r="BK55">
        <v>14.1</v>
      </c>
      <c r="BL55">
        <v>14.3</v>
      </c>
      <c r="BM55">
        <v>14.6</v>
      </c>
      <c r="BN55">
        <v>14.8</v>
      </c>
      <c r="BO55">
        <v>15</v>
      </c>
      <c r="BP55">
        <v>15.2</v>
      </c>
      <c r="BQ55">
        <v>15.4</v>
      </c>
      <c r="BR55">
        <v>15.5</v>
      </c>
      <c r="BS55">
        <v>15.7</v>
      </c>
      <c r="BT55">
        <v>15.8</v>
      </c>
      <c r="BU55">
        <v>16</v>
      </c>
      <c r="BV55">
        <v>16.100000000000001</v>
      </c>
      <c r="BW55">
        <v>16.2</v>
      </c>
      <c r="BX55">
        <v>16.3</v>
      </c>
      <c r="BY55">
        <v>16.399999999999999</v>
      </c>
      <c r="BZ55">
        <v>16.5</v>
      </c>
      <c r="CA55">
        <v>16.5</v>
      </c>
      <c r="CB55">
        <v>16.600000000000001</v>
      </c>
      <c r="CC55">
        <v>16.600000000000001</v>
      </c>
      <c r="CD55">
        <v>16.7</v>
      </c>
      <c r="CE55">
        <v>16.7</v>
      </c>
      <c r="CF55">
        <v>16.7</v>
      </c>
      <c r="CG55">
        <v>16.7</v>
      </c>
      <c r="CH55">
        <v>16.7</v>
      </c>
      <c r="CI55">
        <v>16.600000000000001</v>
      </c>
      <c r="CJ55">
        <v>16.600000000000001</v>
      </c>
      <c r="CK55">
        <v>16.600000000000001</v>
      </c>
      <c r="CL55">
        <v>16.5</v>
      </c>
      <c r="CM55">
        <v>16.399999999999999</v>
      </c>
      <c r="CN55">
        <v>16.3</v>
      </c>
      <c r="CO55">
        <v>16.3</v>
      </c>
      <c r="CP55">
        <v>16.100000000000001</v>
      </c>
      <c r="CQ55">
        <v>16</v>
      </c>
      <c r="CR55">
        <v>15.9</v>
      </c>
      <c r="CS55">
        <v>15.7</v>
      </c>
      <c r="CT55">
        <v>15.6</v>
      </c>
      <c r="CU55">
        <v>15.4</v>
      </c>
      <c r="CV55">
        <v>15.2</v>
      </c>
      <c r="CW55">
        <v>15</v>
      </c>
      <c r="CX55">
        <v>14.7</v>
      </c>
      <c r="CY55">
        <v>14.5</v>
      </c>
      <c r="CZ55">
        <v>14.2</v>
      </c>
      <c r="DA55">
        <v>13.9</v>
      </c>
      <c r="DB55">
        <v>13.6</v>
      </c>
      <c r="DC55">
        <v>13.2</v>
      </c>
      <c r="DD55">
        <v>12.7</v>
      </c>
      <c r="DE55">
        <v>12.2</v>
      </c>
      <c r="DF55">
        <v>11.4</v>
      </c>
      <c r="DG55">
        <v>10.8</v>
      </c>
      <c r="DH55">
        <v>10.5</v>
      </c>
      <c r="DI55">
        <v>10.4</v>
      </c>
      <c r="DJ55">
        <v>10.1</v>
      </c>
      <c r="DK55">
        <v>9.08</v>
      </c>
      <c r="DL55">
        <v>8.48</v>
      </c>
      <c r="DM55">
        <v>7.76</v>
      </c>
      <c r="DN55">
        <v>7.17</v>
      </c>
      <c r="DO55">
        <v>6.65</v>
      </c>
      <c r="DP55">
        <v>6.16</v>
      </c>
      <c r="DQ55">
        <v>5.75</v>
      </c>
      <c r="DR55">
        <v>5.41</v>
      </c>
      <c r="DS55">
        <v>5.0199999999999996</v>
      </c>
      <c r="DT55">
        <v>4.7</v>
      </c>
      <c r="DU55">
        <v>4.38</v>
      </c>
      <c r="DV55">
        <v>4.09</v>
      </c>
      <c r="DW55">
        <v>3.68</v>
      </c>
      <c r="DX55">
        <v>3.38</v>
      </c>
      <c r="DY55">
        <v>3.04</v>
      </c>
      <c r="DZ55">
        <v>2.84</v>
      </c>
      <c r="EA55">
        <v>2.5099999999999998</v>
      </c>
      <c r="EB55">
        <v>2.2599999999999998</v>
      </c>
      <c r="EC55">
        <v>2.09</v>
      </c>
      <c r="ED55">
        <v>1.82</v>
      </c>
      <c r="EE55">
        <v>1.62</v>
      </c>
      <c r="EF55">
        <v>1.5</v>
      </c>
      <c r="EG55">
        <v>1.29</v>
      </c>
      <c r="EH55">
        <v>1.1399999999999999</v>
      </c>
      <c r="EI55">
        <v>0.99</v>
      </c>
      <c r="EJ55">
        <v>0.9</v>
      </c>
      <c r="EK55">
        <v>0.76</v>
      </c>
      <c r="EL55">
        <v>0.65</v>
      </c>
      <c r="EM55">
        <v>0.56999999999999995</v>
      </c>
      <c r="EN55">
        <v>0.46</v>
      </c>
      <c r="EO55">
        <v>0.4</v>
      </c>
      <c r="EP55">
        <v>0.35</v>
      </c>
      <c r="EQ55">
        <v>0.28000000000000003</v>
      </c>
      <c r="ER55">
        <v>0.23</v>
      </c>
      <c r="ES55">
        <v>0.19</v>
      </c>
      <c r="ET55">
        <v>0.15</v>
      </c>
      <c r="EU55">
        <v>0.12</v>
      </c>
      <c r="EV55">
        <v>0.09</v>
      </c>
      <c r="EW55">
        <v>7.0000000000000007E-2</v>
      </c>
      <c r="EX55">
        <v>0.04</v>
      </c>
      <c r="EY55">
        <v>0.03</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v>0.02</v>
      </c>
      <c r="FW55">
        <v>0.03</v>
      </c>
      <c r="FX55">
        <v>0.06</v>
      </c>
      <c r="FY55">
        <v>0.08</v>
      </c>
      <c r="FZ55">
        <v>0.1</v>
      </c>
    </row>
    <row r="56" spans="1:182">
      <c r="A56">
        <v>131</v>
      </c>
      <c r="B56">
        <v>0</v>
      </c>
      <c r="C56">
        <v>0</v>
      </c>
      <c r="D56">
        <v>0</v>
      </c>
      <c r="E56">
        <v>0</v>
      </c>
      <c r="F56">
        <v>0</v>
      </c>
      <c r="G56">
        <v>0</v>
      </c>
      <c r="H56">
        <v>0.02</v>
      </c>
      <c r="I56">
        <v>0.04</v>
      </c>
      <c r="J56">
        <v>0.05</v>
      </c>
      <c r="K56">
        <v>7.0000000000000007E-2</v>
      </c>
      <c r="L56">
        <v>0.09</v>
      </c>
      <c r="M56">
        <v>0.12</v>
      </c>
      <c r="N56">
        <v>0.14000000000000001</v>
      </c>
      <c r="O56">
        <v>0.18</v>
      </c>
      <c r="P56">
        <v>0.22</v>
      </c>
      <c r="Q56">
        <v>0.26</v>
      </c>
      <c r="R56">
        <v>0.31</v>
      </c>
      <c r="S56">
        <v>0.36</v>
      </c>
      <c r="T56">
        <v>0.43</v>
      </c>
      <c r="U56">
        <v>0.49</v>
      </c>
      <c r="V56">
        <v>0.56000000000000005</v>
      </c>
      <c r="W56">
        <v>0.64</v>
      </c>
      <c r="X56">
        <v>0.75</v>
      </c>
      <c r="Y56">
        <v>0.86</v>
      </c>
      <c r="Z56">
        <v>0.97</v>
      </c>
      <c r="AA56">
        <v>1.1000000000000001</v>
      </c>
      <c r="AB56">
        <v>1.24</v>
      </c>
      <c r="AC56">
        <v>1.39</v>
      </c>
      <c r="AD56">
        <v>1.56</v>
      </c>
      <c r="AE56">
        <v>1.72</v>
      </c>
      <c r="AF56">
        <v>1.9</v>
      </c>
      <c r="AG56">
        <v>2.14</v>
      </c>
      <c r="AH56">
        <v>2.33</v>
      </c>
      <c r="AI56">
        <v>2.56</v>
      </c>
      <c r="AJ56">
        <v>2.8</v>
      </c>
      <c r="AK56">
        <v>3.09</v>
      </c>
      <c r="AL56">
        <v>3.38</v>
      </c>
      <c r="AM56">
        <v>3.63</v>
      </c>
      <c r="AN56">
        <v>4</v>
      </c>
      <c r="AO56">
        <v>4.3099999999999996</v>
      </c>
      <c r="AP56">
        <v>4.63</v>
      </c>
      <c r="AQ56">
        <v>4.92</v>
      </c>
      <c r="AR56">
        <v>5.27</v>
      </c>
      <c r="AS56">
        <v>5.64</v>
      </c>
      <c r="AT56">
        <v>5.98</v>
      </c>
      <c r="AU56">
        <v>6.42</v>
      </c>
      <c r="AV56">
        <v>6.92</v>
      </c>
      <c r="AW56">
        <v>7.59</v>
      </c>
      <c r="AX56">
        <v>8.24</v>
      </c>
      <c r="AY56">
        <v>9.1199999999999992</v>
      </c>
      <c r="AZ56">
        <v>9.33</v>
      </c>
      <c r="BA56">
        <v>10</v>
      </c>
      <c r="BB56">
        <v>10.5</v>
      </c>
      <c r="BC56">
        <v>10.6</v>
      </c>
      <c r="BD56">
        <v>11.1</v>
      </c>
      <c r="BE56">
        <v>11.5</v>
      </c>
      <c r="BF56">
        <v>12.3</v>
      </c>
      <c r="BG56">
        <v>12.8</v>
      </c>
      <c r="BH56">
        <v>13.3</v>
      </c>
      <c r="BI56">
        <v>13.6</v>
      </c>
      <c r="BJ56">
        <v>13.8</v>
      </c>
      <c r="BK56">
        <v>14.1</v>
      </c>
      <c r="BL56">
        <v>14.4</v>
      </c>
      <c r="BM56">
        <v>14.6</v>
      </c>
      <c r="BN56">
        <v>14.8</v>
      </c>
      <c r="BO56">
        <v>15</v>
      </c>
      <c r="BP56">
        <v>15.2</v>
      </c>
      <c r="BQ56">
        <v>15.4</v>
      </c>
      <c r="BR56">
        <v>15.6</v>
      </c>
      <c r="BS56">
        <v>15.7</v>
      </c>
      <c r="BT56">
        <v>15.9</v>
      </c>
      <c r="BU56">
        <v>16</v>
      </c>
      <c r="BV56">
        <v>16.100000000000001</v>
      </c>
      <c r="BW56">
        <v>16.2</v>
      </c>
      <c r="BX56">
        <v>16.3</v>
      </c>
      <c r="BY56">
        <v>16.399999999999999</v>
      </c>
      <c r="BZ56">
        <v>16.5</v>
      </c>
      <c r="CA56">
        <v>16.600000000000001</v>
      </c>
      <c r="CB56">
        <v>16.600000000000001</v>
      </c>
      <c r="CC56">
        <v>16.7</v>
      </c>
      <c r="CD56">
        <v>16.7</v>
      </c>
      <c r="CE56">
        <v>16.7</v>
      </c>
      <c r="CF56">
        <v>16.7</v>
      </c>
      <c r="CG56">
        <v>16.7</v>
      </c>
      <c r="CH56">
        <v>16.7</v>
      </c>
      <c r="CI56">
        <v>16.7</v>
      </c>
      <c r="CJ56">
        <v>16.600000000000001</v>
      </c>
      <c r="CK56">
        <v>16.600000000000001</v>
      </c>
      <c r="CL56">
        <v>16.5</v>
      </c>
      <c r="CM56">
        <v>16.5</v>
      </c>
      <c r="CN56">
        <v>16.399999999999999</v>
      </c>
      <c r="CO56">
        <v>16.3</v>
      </c>
      <c r="CP56">
        <v>16.2</v>
      </c>
      <c r="CQ56">
        <v>16</v>
      </c>
      <c r="CR56">
        <v>15.9</v>
      </c>
      <c r="CS56">
        <v>15.7</v>
      </c>
      <c r="CT56">
        <v>15.6</v>
      </c>
      <c r="CU56">
        <v>15.4</v>
      </c>
      <c r="CV56">
        <v>15.2</v>
      </c>
      <c r="CW56">
        <v>15</v>
      </c>
      <c r="CX56">
        <v>14.7</v>
      </c>
      <c r="CY56">
        <v>14.5</v>
      </c>
      <c r="CZ56">
        <v>14.2</v>
      </c>
      <c r="DA56">
        <v>13.9</v>
      </c>
      <c r="DB56">
        <v>13.6</v>
      </c>
      <c r="DC56">
        <v>13.2</v>
      </c>
      <c r="DD56">
        <v>12.7</v>
      </c>
      <c r="DE56">
        <v>12.2</v>
      </c>
      <c r="DF56">
        <v>11.4</v>
      </c>
      <c r="DG56">
        <v>10.8</v>
      </c>
      <c r="DH56">
        <v>10.5</v>
      </c>
      <c r="DI56">
        <v>10.3</v>
      </c>
      <c r="DJ56">
        <v>10.1</v>
      </c>
      <c r="DK56">
        <v>9.1199999999999992</v>
      </c>
      <c r="DL56">
        <v>8.4700000000000006</v>
      </c>
      <c r="DM56">
        <v>7.77</v>
      </c>
      <c r="DN56">
        <v>7.19</v>
      </c>
      <c r="DO56">
        <v>6.61</v>
      </c>
      <c r="DP56">
        <v>6.15</v>
      </c>
      <c r="DQ56">
        <v>5.77</v>
      </c>
      <c r="DR56">
        <v>5.36</v>
      </c>
      <c r="DS56">
        <v>5.05</v>
      </c>
      <c r="DT56">
        <v>4.74</v>
      </c>
      <c r="DU56">
        <v>4.3899999999999997</v>
      </c>
      <c r="DV56">
        <v>4.0199999999999996</v>
      </c>
      <c r="DW56">
        <v>3.61</v>
      </c>
      <c r="DX56">
        <v>3.31</v>
      </c>
      <c r="DY56">
        <v>3.08</v>
      </c>
      <c r="DZ56">
        <v>2.82</v>
      </c>
      <c r="EA56">
        <v>2.5</v>
      </c>
      <c r="EB56">
        <v>2.2599999999999998</v>
      </c>
      <c r="EC56">
        <v>2.1</v>
      </c>
      <c r="ED56">
        <v>1.81</v>
      </c>
      <c r="EE56">
        <v>1.67</v>
      </c>
      <c r="EF56">
        <v>1.47</v>
      </c>
      <c r="EG56">
        <v>1.29</v>
      </c>
      <c r="EH56">
        <v>1.1599999999999999</v>
      </c>
      <c r="EI56">
        <v>0.99</v>
      </c>
      <c r="EJ56">
        <v>0.88</v>
      </c>
      <c r="EK56">
        <v>0.75</v>
      </c>
      <c r="EL56">
        <v>0.65</v>
      </c>
      <c r="EM56">
        <v>0.54</v>
      </c>
      <c r="EN56">
        <v>0.46</v>
      </c>
      <c r="EO56">
        <v>0.4</v>
      </c>
      <c r="EP56">
        <v>0.33</v>
      </c>
      <c r="EQ56">
        <v>0.28000000000000003</v>
      </c>
      <c r="ER56">
        <v>0.22</v>
      </c>
      <c r="ES56">
        <v>0.19</v>
      </c>
      <c r="ET56">
        <v>0.15</v>
      </c>
      <c r="EU56">
        <v>0.12</v>
      </c>
      <c r="EV56">
        <v>0.09</v>
      </c>
      <c r="EW56">
        <v>7.0000000000000007E-2</v>
      </c>
      <c r="EX56">
        <v>0.04</v>
      </c>
      <c r="EY56">
        <v>0.02</v>
      </c>
      <c r="EZ56">
        <v>0</v>
      </c>
      <c r="FA56">
        <v>0</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0.02</v>
      </c>
      <c r="FW56">
        <v>0.03</v>
      </c>
      <c r="FX56">
        <v>0.06</v>
      </c>
      <c r="FY56">
        <v>0.08</v>
      </c>
      <c r="FZ56">
        <v>0.1</v>
      </c>
    </row>
    <row r="57" spans="1:182">
      <c r="A57">
        <v>130</v>
      </c>
      <c r="B57">
        <v>0</v>
      </c>
      <c r="C57">
        <v>0</v>
      </c>
      <c r="D57">
        <v>0</v>
      </c>
      <c r="E57">
        <v>0</v>
      </c>
      <c r="F57">
        <v>0</v>
      </c>
      <c r="G57">
        <v>0</v>
      </c>
      <c r="H57">
        <v>0.02</v>
      </c>
      <c r="I57">
        <v>0.04</v>
      </c>
      <c r="J57">
        <v>0.05</v>
      </c>
      <c r="K57">
        <v>7.0000000000000007E-2</v>
      </c>
      <c r="L57">
        <v>0.09</v>
      </c>
      <c r="M57">
        <v>0.12</v>
      </c>
      <c r="N57">
        <v>0.14000000000000001</v>
      </c>
      <c r="O57">
        <v>0.18</v>
      </c>
      <c r="P57">
        <v>0.22</v>
      </c>
      <c r="Q57">
        <v>0.26</v>
      </c>
      <c r="R57">
        <v>0.31</v>
      </c>
      <c r="S57">
        <v>0.34</v>
      </c>
      <c r="T57">
        <v>0.42</v>
      </c>
      <c r="U57">
        <v>0.49</v>
      </c>
      <c r="V57">
        <v>0.56999999999999995</v>
      </c>
      <c r="W57">
        <v>0.64</v>
      </c>
      <c r="X57">
        <v>0.75</v>
      </c>
      <c r="Y57">
        <v>0.83</v>
      </c>
      <c r="Z57">
        <v>0.96</v>
      </c>
      <c r="AA57">
        <v>1.0900000000000001</v>
      </c>
      <c r="AB57">
        <v>1.23</v>
      </c>
      <c r="AC57">
        <v>1.36</v>
      </c>
      <c r="AD57">
        <v>1.54</v>
      </c>
      <c r="AE57">
        <v>1.73</v>
      </c>
      <c r="AF57">
        <v>1.87</v>
      </c>
      <c r="AG57">
        <v>2.1</v>
      </c>
      <c r="AH57">
        <v>2.2999999999999998</v>
      </c>
      <c r="AI57">
        <v>2.59</v>
      </c>
      <c r="AJ57">
        <v>2.83</v>
      </c>
      <c r="AK57">
        <v>3.04</v>
      </c>
      <c r="AL57">
        <v>3.36</v>
      </c>
      <c r="AM57">
        <v>3.57</v>
      </c>
      <c r="AN57">
        <v>3.95</v>
      </c>
      <c r="AO57">
        <v>4.2300000000000004</v>
      </c>
      <c r="AP57">
        <v>4.68</v>
      </c>
      <c r="AQ57">
        <v>4.96</v>
      </c>
      <c r="AR57">
        <v>5.28</v>
      </c>
      <c r="AS57">
        <v>5.6</v>
      </c>
      <c r="AT57">
        <v>5.97</v>
      </c>
      <c r="AU57">
        <v>6.39</v>
      </c>
      <c r="AV57">
        <v>6.92</v>
      </c>
      <c r="AW57">
        <v>7.55</v>
      </c>
      <c r="AX57">
        <v>8.18</v>
      </c>
      <c r="AY57">
        <v>9.07</v>
      </c>
      <c r="AZ57">
        <v>9.32</v>
      </c>
      <c r="BA57">
        <v>10</v>
      </c>
      <c r="BB57">
        <v>10.5</v>
      </c>
      <c r="BC57">
        <v>10.6</v>
      </c>
      <c r="BD57">
        <v>11</v>
      </c>
      <c r="BE57">
        <v>11.5</v>
      </c>
      <c r="BF57">
        <v>12.3</v>
      </c>
      <c r="BG57">
        <v>12.8</v>
      </c>
      <c r="BH57">
        <v>13.3</v>
      </c>
      <c r="BI57">
        <v>13.6</v>
      </c>
      <c r="BJ57">
        <v>13.9</v>
      </c>
      <c r="BK57">
        <v>14.1</v>
      </c>
      <c r="BL57">
        <v>14.4</v>
      </c>
      <c r="BM57">
        <v>14.6</v>
      </c>
      <c r="BN57">
        <v>14.8</v>
      </c>
      <c r="BO57">
        <v>15</v>
      </c>
      <c r="BP57">
        <v>15.2</v>
      </c>
      <c r="BQ57">
        <v>15.4</v>
      </c>
      <c r="BR57">
        <v>15.6</v>
      </c>
      <c r="BS57">
        <v>15.7</v>
      </c>
      <c r="BT57">
        <v>15.9</v>
      </c>
      <c r="BU57">
        <v>16</v>
      </c>
      <c r="BV57">
        <v>16.2</v>
      </c>
      <c r="BW57">
        <v>16.3</v>
      </c>
      <c r="BX57">
        <v>16.399999999999999</v>
      </c>
      <c r="BY57">
        <v>16.5</v>
      </c>
      <c r="BZ57">
        <v>16.5</v>
      </c>
      <c r="CA57">
        <v>16.600000000000001</v>
      </c>
      <c r="CB57">
        <v>16.7</v>
      </c>
      <c r="CC57">
        <v>16.7</v>
      </c>
      <c r="CD57">
        <v>16.7</v>
      </c>
      <c r="CE57">
        <v>16.8</v>
      </c>
      <c r="CF57">
        <v>16.8</v>
      </c>
      <c r="CG57">
        <v>16.8</v>
      </c>
      <c r="CH57">
        <v>16.7</v>
      </c>
      <c r="CI57">
        <v>16.7</v>
      </c>
      <c r="CJ57">
        <v>16.7</v>
      </c>
      <c r="CK57">
        <v>16.600000000000001</v>
      </c>
      <c r="CL57">
        <v>16.600000000000001</v>
      </c>
      <c r="CM57">
        <v>16.5</v>
      </c>
      <c r="CN57">
        <v>16.399999999999999</v>
      </c>
      <c r="CO57">
        <v>16.3</v>
      </c>
      <c r="CP57">
        <v>16.2</v>
      </c>
      <c r="CQ57">
        <v>16.100000000000001</v>
      </c>
      <c r="CR57">
        <v>15.9</v>
      </c>
      <c r="CS57">
        <v>15.8</v>
      </c>
      <c r="CT57">
        <v>15.6</v>
      </c>
      <c r="CU57">
        <v>15.4</v>
      </c>
      <c r="CV57">
        <v>15.2</v>
      </c>
      <c r="CW57">
        <v>15</v>
      </c>
      <c r="CX57">
        <v>14.8</v>
      </c>
      <c r="CY57">
        <v>14.5</v>
      </c>
      <c r="CZ57">
        <v>14.2</v>
      </c>
      <c r="DA57">
        <v>14</v>
      </c>
      <c r="DB57">
        <v>13.6</v>
      </c>
      <c r="DC57">
        <v>13.2</v>
      </c>
      <c r="DD57">
        <v>12.7</v>
      </c>
      <c r="DE57">
        <v>12.2</v>
      </c>
      <c r="DF57">
        <v>11.4</v>
      </c>
      <c r="DG57">
        <v>10.8</v>
      </c>
      <c r="DH57">
        <v>10.5</v>
      </c>
      <c r="DI57">
        <v>10.3</v>
      </c>
      <c r="DJ57">
        <v>10.1</v>
      </c>
      <c r="DK57">
        <v>9.07</v>
      </c>
      <c r="DL57">
        <v>8.42</v>
      </c>
      <c r="DM57">
        <v>7.7</v>
      </c>
      <c r="DN57">
        <v>7.08</v>
      </c>
      <c r="DO57">
        <v>6.58</v>
      </c>
      <c r="DP57">
        <v>6.11</v>
      </c>
      <c r="DQ57">
        <v>5.79</v>
      </c>
      <c r="DR57">
        <v>5.38</v>
      </c>
      <c r="DS57">
        <v>5</v>
      </c>
      <c r="DT57">
        <v>4.75</v>
      </c>
      <c r="DU57">
        <v>4.3600000000000003</v>
      </c>
      <c r="DV57">
        <v>3.96</v>
      </c>
      <c r="DW57">
        <v>3.6</v>
      </c>
      <c r="DX57">
        <v>3.29</v>
      </c>
      <c r="DY57">
        <v>3.04</v>
      </c>
      <c r="DZ57">
        <v>2.8</v>
      </c>
      <c r="EA57">
        <v>2.4700000000000002</v>
      </c>
      <c r="EB57">
        <v>2.2599999999999998</v>
      </c>
      <c r="EC57">
        <v>2.02</v>
      </c>
      <c r="ED57">
        <v>1.81</v>
      </c>
      <c r="EE57">
        <v>1.62</v>
      </c>
      <c r="EF57">
        <v>1.48</v>
      </c>
      <c r="EG57">
        <v>1.3</v>
      </c>
      <c r="EH57">
        <v>1.1200000000000001</v>
      </c>
      <c r="EI57">
        <v>0.99</v>
      </c>
      <c r="EJ57">
        <v>0.86</v>
      </c>
      <c r="EK57">
        <v>0.74</v>
      </c>
      <c r="EL57">
        <v>0.64</v>
      </c>
      <c r="EM57">
        <v>0.55000000000000004</v>
      </c>
      <c r="EN57">
        <v>0.47</v>
      </c>
      <c r="EO57">
        <v>0.4</v>
      </c>
      <c r="EP57">
        <v>0.34</v>
      </c>
      <c r="EQ57">
        <v>0.27</v>
      </c>
      <c r="ER57">
        <v>0.23</v>
      </c>
      <c r="ES57">
        <v>0.18</v>
      </c>
      <c r="ET57">
        <v>0.15</v>
      </c>
      <c r="EU57">
        <v>0.11</v>
      </c>
      <c r="EV57">
        <v>0.09</v>
      </c>
      <c r="EW57">
        <v>7.0000000000000007E-2</v>
      </c>
      <c r="EX57">
        <v>0.04</v>
      </c>
      <c r="EY57">
        <v>0.02</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0.02</v>
      </c>
      <c r="FW57">
        <v>0.03</v>
      </c>
      <c r="FX57">
        <v>0.06</v>
      </c>
      <c r="FY57">
        <v>0.08</v>
      </c>
      <c r="FZ57">
        <v>0.1</v>
      </c>
    </row>
    <row r="58" spans="1:182">
      <c r="A58">
        <v>129</v>
      </c>
      <c r="B58">
        <v>0</v>
      </c>
      <c r="C58">
        <v>0</v>
      </c>
      <c r="D58">
        <v>0</v>
      </c>
      <c r="E58">
        <v>0</v>
      </c>
      <c r="F58">
        <v>0</v>
      </c>
      <c r="G58">
        <v>0</v>
      </c>
      <c r="H58">
        <v>0.02</v>
      </c>
      <c r="I58">
        <v>0.04</v>
      </c>
      <c r="J58">
        <v>0.05</v>
      </c>
      <c r="K58">
        <v>7.0000000000000007E-2</v>
      </c>
      <c r="L58">
        <v>0.09</v>
      </c>
      <c r="M58">
        <v>0.11</v>
      </c>
      <c r="N58">
        <v>0.14000000000000001</v>
      </c>
      <c r="O58">
        <v>0.18</v>
      </c>
      <c r="P58">
        <v>0.22</v>
      </c>
      <c r="Q58">
        <v>0.26</v>
      </c>
      <c r="R58">
        <v>0.31</v>
      </c>
      <c r="S58">
        <v>0.36</v>
      </c>
      <c r="T58">
        <v>0.42</v>
      </c>
      <c r="U58">
        <v>0.46</v>
      </c>
      <c r="V58">
        <v>0.55000000000000004</v>
      </c>
      <c r="W58">
        <v>0.65</v>
      </c>
      <c r="X58">
        <v>0.75</v>
      </c>
      <c r="Y58">
        <v>0.86</v>
      </c>
      <c r="Z58">
        <v>0.96</v>
      </c>
      <c r="AA58">
        <v>1.1100000000000001</v>
      </c>
      <c r="AB58">
        <v>1.23</v>
      </c>
      <c r="AC58">
        <v>1.37</v>
      </c>
      <c r="AD58">
        <v>1.55</v>
      </c>
      <c r="AE58">
        <v>1.71</v>
      </c>
      <c r="AF58">
        <v>1.89</v>
      </c>
      <c r="AG58">
        <v>2.0699999999999998</v>
      </c>
      <c r="AH58">
        <v>2.3199999999999998</v>
      </c>
      <c r="AI58">
        <v>2.52</v>
      </c>
      <c r="AJ58">
        <v>2.77</v>
      </c>
      <c r="AK58">
        <v>3.01</v>
      </c>
      <c r="AL58">
        <v>3.31</v>
      </c>
      <c r="AM58">
        <v>3.59</v>
      </c>
      <c r="AN58">
        <v>3.98</v>
      </c>
      <c r="AO58">
        <v>4.26</v>
      </c>
      <c r="AP58">
        <v>4.58</v>
      </c>
      <c r="AQ58">
        <v>4.93</v>
      </c>
      <c r="AR58">
        <v>5.25</v>
      </c>
      <c r="AS58">
        <v>5.62</v>
      </c>
      <c r="AT58">
        <v>5.95</v>
      </c>
      <c r="AU58">
        <v>6.39</v>
      </c>
      <c r="AV58">
        <v>6.96</v>
      </c>
      <c r="AW58">
        <v>7.49</v>
      </c>
      <c r="AX58">
        <v>8.2200000000000006</v>
      </c>
      <c r="AY58">
        <v>9.0399999999999991</v>
      </c>
      <c r="AZ58">
        <v>9.2899999999999991</v>
      </c>
      <c r="BA58">
        <v>9.98</v>
      </c>
      <c r="BB58">
        <v>10.5</v>
      </c>
      <c r="BC58">
        <v>10.6</v>
      </c>
      <c r="BD58">
        <v>11</v>
      </c>
      <c r="BE58">
        <v>11.5</v>
      </c>
      <c r="BF58">
        <v>12.3</v>
      </c>
      <c r="BG58">
        <v>12.8</v>
      </c>
      <c r="BH58">
        <v>13.3</v>
      </c>
      <c r="BI58">
        <v>13.6</v>
      </c>
      <c r="BJ58">
        <v>13.9</v>
      </c>
      <c r="BK58">
        <v>14.1</v>
      </c>
      <c r="BL58">
        <v>14.4</v>
      </c>
      <c r="BM58">
        <v>14.6</v>
      </c>
      <c r="BN58">
        <v>14.9</v>
      </c>
      <c r="BO58">
        <v>15.1</v>
      </c>
      <c r="BP58">
        <v>15.3</v>
      </c>
      <c r="BQ58">
        <v>15.5</v>
      </c>
      <c r="BR58">
        <v>15.6</v>
      </c>
      <c r="BS58">
        <v>15.8</v>
      </c>
      <c r="BT58">
        <v>15.9</v>
      </c>
      <c r="BU58">
        <v>16.100000000000001</v>
      </c>
      <c r="BV58">
        <v>16.2</v>
      </c>
      <c r="BW58">
        <v>16.3</v>
      </c>
      <c r="BX58">
        <v>16.399999999999999</v>
      </c>
      <c r="BY58">
        <v>16.5</v>
      </c>
      <c r="BZ58">
        <v>16.600000000000001</v>
      </c>
      <c r="CA58">
        <v>16.600000000000001</v>
      </c>
      <c r="CB58">
        <v>16.7</v>
      </c>
      <c r="CC58">
        <v>16.7</v>
      </c>
      <c r="CD58">
        <v>16.8</v>
      </c>
      <c r="CE58">
        <v>16.8</v>
      </c>
      <c r="CF58">
        <v>16.8</v>
      </c>
      <c r="CG58">
        <v>16.8</v>
      </c>
      <c r="CH58">
        <v>16.8</v>
      </c>
      <c r="CI58">
        <v>16.8</v>
      </c>
      <c r="CJ58">
        <v>16.7</v>
      </c>
      <c r="CK58">
        <v>16.7</v>
      </c>
      <c r="CL58">
        <v>16.600000000000001</v>
      </c>
      <c r="CM58">
        <v>16.5</v>
      </c>
      <c r="CN58">
        <v>16.5</v>
      </c>
      <c r="CO58">
        <v>16.3</v>
      </c>
      <c r="CP58">
        <v>16.2</v>
      </c>
      <c r="CQ58">
        <v>16.100000000000001</v>
      </c>
      <c r="CR58">
        <v>16</v>
      </c>
      <c r="CS58">
        <v>15.8</v>
      </c>
      <c r="CT58">
        <v>15.6</v>
      </c>
      <c r="CU58">
        <v>15.4</v>
      </c>
      <c r="CV58">
        <v>15.2</v>
      </c>
      <c r="CW58">
        <v>15</v>
      </c>
      <c r="CX58">
        <v>14.8</v>
      </c>
      <c r="CY58">
        <v>14.5</v>
      </c>
      <c r="CZ58">
        <v>14.3</v>
      </c>
      <c r="DA58">
        <v>14</v>
      </c>
      <c r="DB58">
        <v>13.6</v>
      </c>
      <c r="DC58">
        <v>13.2</v>
      </c>
      <c r="DD58">
        <v>12.7</v>
      </c>
      <c r="DE58">
        <v>12.2</v>
      </c>
      <c r="DF58">
        <v>11.4</v>
      </c>
      <c r="DG58">
        <v>10.8</v>
      </c>
      <c r="DH58">
        <v>10.6</v>
      </c>
      <c r="DI58">
        <v>10.3</v>
      </c>
      <c r="DJ58">
        <v>10.1</v>
      </c>
      <c r="DK58">
        <v>9.3800000000000008</v>
      </c>
      <c r="DL58">
        <v>8.39</v>
      </c>
      <c r="DM58">
        <v>7.73</v>
      </c>
      <c r="DN58">
        <v>7.09</v>
      </c>
      <c r="DO58">
        <v>6.58</v>
      </c>
      <c r="DP58">
        <v>6.1</v>
      </c>
      <c r="DQ58">
        <v>5.73</v>
      </c>
      <c r="DR58">
        <v>5.4</v>
      </c>
      <c r="DS58">
        <v>4.88</v>
      </c>
      <c r="DT58">
        <v>4.68</v>
      </c>
      <c r="DU58">
        <v>4.32</v>
      </c>
      <c r="DV58">
        <v>3.99</v>
      </c>
      <c r="DW58">
        <v>3.64</v>
      </c>
      <c r="DX58">
        <v>3.3</v>
      </c>
      <c r="DY58">
        <v>3</v>
      </c>
      <c r="DZ58">
        <v>2.75</v>
      </c>
      <c r="EA58">
        <v>2.48</v>
      </c>
      <c r="EB58">
        <v>2.2799999999999998</v>
      </c>
      <c r="EC58">
        <v>2.0299999999999998</v>
      </c>
      <c r="ED58">
        <v>1.83</v>
      </c>
      <c r="EE58">
        <v>1.57</v>
      </c>
      <c r="EF58">
        <v>1.45</v>
      </c>
      <c r="EG58">
        <v>1.29</v>
      </c>
      <c r="EH58">
        <v>1.1100000000000001</v>
      </c>
      <c r="EI58">
        <v>1</v>
      </c>
      <c r="EJ58">
        <v>0.86</v>
      </c>
      <c r="EK58">
        <v>0.74</v>
      </c>
      <c r="EL58">
        <v>0.67</v>
      </c>
      <c r="EM58">
        <v>0.55000000000000004</v>
      </c>
      <c r="EN58">
        <v>0.46</v>
      </c>
      <c r="EO58">
        <v>0.4</v>
      </c>
      <c r="EP58">
        <v>0.32</v>
      </c>
      <c r="EQ58">
        <v>0.27</v>
      </c>
      <c r="ER58">
        <v>0.22</v>
      </c>
      <c r="ES58">
        <v>0.18</v>
      </c>
      <c r="ET58">
        <v>0.14000000000000001</v>
      </c>
      <c r="EU58">
        <v>0.11</v>
      </c>
      <c r="EV58">
        <v>0.09</v>
      </c>
      <c r="EW58">
        <v>0.05</v>
      </c>
      <c r="EX58">
        <v>0.04</v>
      </c>
      <c r="EY58">
        <v>0.02</v>
      </c>
      <c r="EZ58">
        <v>0</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0.02</v>
      </c>
      <c r="FW58">
        <v>0.03</v>
      </c>
      <c r="FX58">
        <v>0.06</v>
      </c>
      <c r="FY58">
        <v>0.08</v>
      </c>
      <c r="FZ58">
        <v>0.1</v>
      </c>
    </row>
    <row r="59" spans="1:182">
      <c r="A59">
        <v>128</v>
      </c>
      <c r="B59">
        <v>0</v>
      </c>
      <c r="C59">
        <v>0</v>
      </c>
      <c r="D59">
        <v>0</v>
      </c>
      <c r="E59">
        <v>0</v>
      </c>
      <c r="F59">
        <v>0</v>
      </c>
      <c r="G59">
        <v>0</v>
      </c>
      <c r="H59">
        <v>0.02</v>
      </c>
      <c r="I59">
        <v>0.04</v>
      </c>
      <c r="J59">
        <v>0.05</v>
      </c>
      <c r="K59">
        <v>7.0000000000000007E-2</v>
      </c>
      <c r="L59">
        <v>0.09</v>
      </c>
      <c r="M59">
        <v>0.11</v>
      </c>
      <c r="N59">
        <v>0.14000000000000001</v>
      </c>
      <c r="O59">
        <v>0.18</v>
      </c>
      <c r="P59">
        <v>0.22</v>
      </c>
      <c r="Q59">
        <v>0.25</v>
      </c>
      <c r="R59">
        <v>0.28999999999999998</v>
      </c>
      <c r="S59">
        <v>0.36</v>
      </c>
      <c r="T59">
        <v>0.43</v>
      </c>
      <c r="U59">
        <v>0.48</v>
      </c>
      <c r="V59">
        <v>0.57999999999999996</v>
      </c>
      <c r="W59">
        <v>0.64</v>
      </c>
      <c r="X59">
        <v>0.73</v>
      </c>
      <c r="Y59">
        <v>0.81</v>
      </c>
      <c r="Z59">
        <v>0.96</v>
      </c>
      <c r="AA59">
        <v>1.1100000000000001</v>
      </c>
      <c r="AB59">
        <v>1.22</v>
      </c>
      <c r="AC59">
        <v>1.36</v>
      </c>
      <c r="AD59">
        <v>1.49</v>
      </c>
      <c r="AE59">
        <v>1.74</v>
      </c>
      <c r="AF59">
        <v>1.9</v>
      </c>
      <c r="AG59">
        <v>2.08</v>
      </c>
      <c r="AH59">
        <v>2.34</v>
      </c>
      <c r="AI59">
        <v>2.5099999999999998</v>
      </c>
      <c r="AJ59">
        <v>2.79</v>
      </c>
      <c r="AK59">
        <v>3.05</v>
      </c>
      <c r="AL59">
        <v>3.33</v>
      </c>
      <c r="AM59">
        <v>3.6</v>
      </c>
      <c r="AN59">
        <v>3.93</v>
      </c>
      <c r="AO59">
        <v>4.2699999999999996</v>
      </c>
      <c r="AP59">
        <v>4.5999999999999996</v>
      </c>
      <c r="AQ59">
        <v>4.93</v>
      </c>
      <c r="AR59">
        <v>5.27</v>
      </c>
      <c r="AS59">
        <v>5.57</v>
      </c>
      <c r="AT59">
        <v>5.93</v>
      </c>
      <c r="AU59">
        <v>6.36</v>
      </c>
      <c r="AV59">
        <v>6.82</v>
      </c>
      <c r="AW59">
        <v>7.45</v>
      </c>
      <c r="AX59">
        <v>8.1199999999999992</v>
      </c>
      <c r="AY59">
        <v>8.9700000000000006</v>
      </c>
      <c r="AZ59">
        <v>9.26</v>
      </c>
      <c r="BA59">
        <v>9.9499999999999993</v>
      </c>
      <c r="BB59">
        <v>10.4</v>
      </c>
      <c r="BC59">
        <v>10.6</v>
      </c>
      <c r="BD59">
        <v>11</v>
      </c>
      <c r="BE59">
        <v>11.5</v>
      </c>
      <c r="BF59">
        <v>12.3</v>
      </c>
      <c r="BG59">
        <v>12.8</v>
      </c>
      <c r="BH59">
        <v>13.3</v>
      </c>
      <c r="BI59">
        <v>13.6</v>
      </c>
      <c r="BJ59">
        <v>13.9</v>
      </c>
      <c r="BK59">
        <v>14.2</v>
      </c>
      <c r="BL59">
        <v>14.4</v>
      </c>
      <c r="BM59">
        <v>14.7</v>
      </c>
      <c r="BN59">
        <v>14.9</v>
      </c>
      <c r="BO59">
        <v>15.1</v>
      </c>
      <c r="BP59">
        <v>15.3</v>
      </c>
      <c r="BQ59">
        <v>15.5</v>
      </c>
      <c r="BR59">
        <v>15.7</v>
      </c>
      <c r="BS59">
        <v>15.8</v>
      </c>
      <c r="BT59">
        <v>16</v>
      </c>
      <c r="BU59">
        <v>16.100000000000001</v>
      </c>
      <c r="BV59">
        <v>16.2</v>
      </c>
      <c r="BW59">
        <v>16.3</v>
      </c>
      <c r="BX59">
        <v>16.399999999999999</v>
      </c>
      <c r="BY59">
        <v>16.5</v>
      </c>
      <c r="BZ59">
        <v>16.600000000000001</v>
      </c>
      <c r="CA59">
        <v>16.7</v>
      </c>
      <c r="CB59">
        <v>16.7</v>
      </c>
      <c r="CC59">
        <v>16.8</v>
      </c>
      <c r="CD59">
        <v>16.8</v>
      </c>
      <c r="CE59">
        <v>16.8</v>
      </c>
      <c r="CF59">
        <v>16.8</v>
      </c>
      <c r="CG59">
        <v>16.8</v>
      </c>
      <c r="CH59">
        <v>16.8</v>
      </c>
      <c r="CI59">
        <v>16.8</v>
      </c>
      <c r="CJ59">
        <v>16.8</v>
      </c>
      <c r="CK59">
        <v>16.7</v>
      </c>
      <c r="CL59">
        <v>16.600000000000001</v>
      </c>
      <c r="CM59">
        <v>16.600000000000001</v>
      </c>
      <c r="CN59">
        <v>16.5</v>
      </c>
      <c r="CO59">
        <v>16.399999999999999</v>
      </c>
      <c r="CP59">
        <v>16.2</v>
      </c>
      <c r="CQ59">
        <v>16.100000000000001</v>
      </c>
      <c r="CR59">
        <v>16</v>
      </c>
      <c r="CS59">
        <v>15.8</v>
      </c>
      <c r="CT59">
        <v>15.7</v>
      </c>
      <c r="CU59">
        <v>15.5</v>
      </c>
      <c r="CV59">
        <v>15.3</v>
      </c>
      <c r="CW59">
        <v>15</v>
      </c>
      <c r="CX59">
        <v>14.8</v>
      </c>
      <c r="CY59">
        <v>14.5</v>
      </c>
      <c r="CZ59">
        <v>14.3</v>
      </c>
      <c r="DA59">
        <v>14</v>
      </c>
      <c r="DB59">
        <v>13.7</v>
      </c>
      <c r="DC59">
        <v>13.2</v>
      </c>
      <c r="DD59">
        <v>12.7</v>
      </c>
      <c r="DE59">
        <v>12.2</v>
      </c>
      <c r="DF59">
        <v>11.4</v>
      </c>
      <c r="DG59">
        <v>10.8</v>
      </c>
      <c r="DH59">
        <v>10.6</v>
      </c>
      <c r="DI59">
        <v>10.3</v>
      </c>
      <c r="DJ59">
        <v>10.1</v>
      </c>
      <c r="DK59">
        <v>9.3800000000000008</v>
      </c>
      <c r="DL59">
        <v>8.4</v>
      </c>
      <c r="DM59">
        <v>7.71</v>
      </c>
      <c r="DN59">
        <v>7.06</v>
      </c>
      <c r="DO59">
        <v>6.55</v>
      </c>
      <c r="DP59">
        <v>6.14</v>
      </c>
      <c r="DQ59">
        <v>5.77</v>
      </c>
      <c r="DR59">
        <v>5.36</v>
      </c>
      <c r="DS59">
        <v>4.97</v>
      </c>
      <c r="DT59">
        <v>4.5999999999999996</v>
      </c>
      <c r="DU59">
        <v>4.3600000000000003</v>
      </c>
      <c r="DV59">
        <v>3.98</v>
      </c>
      <c r="DW59">
        <v>3.57</v>
      </c>
      <c r="DX59">
        <v>3.22</v>
      </c>
      <c r="DY59">
        <v>3</v>
      </c>
      <c r="DZ59">
        <v>2.74</v>
      </c>
      <c r="EA59">
        <v>2.44</v>
      </c>
      <c r="EB59">
        <v>2.23</v>
      </c>
      <c r="EC59">
        <v>1.98</v>
      </c>
      <c r="ED59">
        <v>1.83</v>
      </c>
      <c r="EE59">
        <v>1.6</v>
      </c>
      <c r="EF59">
        <v>1.43</v>
      </c>
      <c r="EG59">
        <v>1.27</v>
      </c>
      <c r="EH59">
        <v>1.1100000000000001</v>
      </c>
      <c r="EI59">
        <v>0.98</v>
      </c>
      <c r="EJ59">
        <v>0.86</v>
      </c>
      <c r="EK59">
        <v>0.74</v>
      </c>
      <c r="EL59">
        <v>0.63</v>
      </c>
      <c r="EM59">
        <v>0.54</v>
      </c>
      <c r="EN59">
        <v>0.47</v>
      </c>
      <c r="EO59">
        <v>0.4</v>
      </c>
      <c r="EP59">
        <v>0.32</v>
      </c>
      <c r="EQ59">
        <v>0.26</v>
      </c>
      <c r="ER59">
        <v>0.22</v>
      </c>
      <c r="ES59">
        <v>0.17</v>
      </c>
      <c r="ET59">
        <v>0.14000000000000001</v>
      </c>
      <c r="EU59">
        <v>0.11</v>
      </c>
      <c r="EV59">
        <v>0.09</v>
      </c>
      <c r="EW59">
        <v>0.05</v>
      </c>
      <c r="EX59">
        <v>0.04</v>
      </c>
      <c r="EY59">
        <v>0.02</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0.02</v>
      </c>
      <c r="FW59">
        <v>0.03</v>
      </c>
      <c r="FX59">
        <v>0.06</v>
      </c>
      <c r="FY59">
        <v>0.08</v>
      </c>
      <c r="FZ59">
        <v>0.1</v>
      </c>
    </row>
    <row r="60" spans="1:182">
      <c r="A60">
        <v>127</v>
      </c>
      <c r="B60">
        <v>0</v>
      </c>
      <c r="C60">
        <v>0</v>
      </c>
      <c r="D60">
        <v>0</v>
      </c>
      <c r="E60">
        <v>0</v>
      </c>
      <c r="F60">
        <v>0</v>
      </c>
      <c r="G60">
        <v>0</v>
      </c>
      <c r="H60">
        <v>0.02</v>
      </c>
      <c r="I60">
        <v>0.04</v>
      </c>
      <c r="J60">
        <v>0.05</v>
      </c>
      <c r="K60">
        <v>7.0000000000000007E-2</v>
      </c>
      <c r="L60">
        <v>0.09</v>
      </c>
      <c r="M60">
        <v>0.11</v>
      </c>
      <c r="N60">
        <v>0.14000000000000001</v>
      </c>
      <c r="O60">
        <v>0.18</v>
      </c>
      <c r="P60">
        <v>0.21</v>
      </c>
      <c r="Q60">
        <v>0.24</v>
      </c>
      <c r="R60">
        <v>0.3</v>
      </c>
      <c r="S60">
        <v>0.36</v>
      </c>
      <c r="T60">
        <v>0.41</v>
      </c>
      <c r="U60">
        <v>0.49</v>
      </c>
      <c r="V60">
        <v>0.56999999999999995</v>
      </c>
      <c r="W60">
        <v>0.65</v>
      </c>
      <c r="X60">
        <v>0.75</v>
      </c>
      <c r="Y60">
        <v>0.85</v>
      </c>
      <c r="Z60">
        <v>0.93</v>
      </c>
      <c r="AA60">
        <v>1.0900000000000001</v>
      </c>
      <c r="AB60">
        <v>1.22</v>
      </c>
      <c r="AC60">
        <v>1.37</v>
      </c>
      <c r="AD60">
        <v>1.53</v>
      </c>
      <c r="AE60">
        <v>1.71</v>
      </c>
      <c r="AF60">
        <v>1.88</v>
      </c>
      <c r="AG60">
        <v>2.11</v>
      </c>
      <c r="AH60">
        <v>2.2999999999999998</v>
      </c>
      <c r="AI60">
        <v>2.54</v>
      </c>
      <c r="AJ60">
        <v>2.79</v>
      </c>
      <c r="AK60">
        <v>3.03</v>
      </c>
      <c r="AL60">
        <v>3.33</v>
      </c>
      <c r="AM60">
        <v>3.57</v>
      </c>
      <c r="AN60">
        <v>3.89</v>
      </c>
      <c r="AO60">
        <v>4.25</v>
      </c>
      <c r="AP60">
        <v>4.5199999999999996</v>
      </c>
      <c r="AQ60">
        <v>4.95</v>
      </c>
      <c r="AR60">
        <v>5.27</v>
      </c>
      <c r="AS60">
        <v>5.54</v>
      </c>
      <c r="AT60">
        <v>5.95</v>
      </c>
      <c r="AU60">
        <v>6.31</v>
      </c>
      <c r="AV60">
        <v>6.85</v>
      </c>
      <c r="AW60">
        <v>7.43</v>
      </c>
      <c r="AX60">
        <v>8.08</v>
      </c>
      <c r="AY60">
        <v>8.9600000000000009</v>
      </c>
      <c r="AZ60">
        <v>9.2100000000000009</v>
      </c>
      <c r="BA60">
        <v>9.9</v>
      </c>
      <c r="BB60">
        <v>10.6</v>
      </c>
      <c r="BC60">
        <v>10.6</v>
      </c>
      <c r="BD60">
        <v>11</v>
      </c>
      <c r="BE60">
        <v>11.5</v>
      </c>
      <c r="BF60">
        <v>12.3</v>
      </c>
      <c r="BG60">
        <v>12.8</v>
      </c>
      <c r="BH60">
        <v>13.3</v>
      </c>
      <c r="BI60">
        <v>13.6</v>
      </c>
      <c r="BJ60">
        <v>13.9</v>
      </c>
      <c r="BK60">
        <v>14.2</v>
      </c>
      <c r="BL60">
        <v>14.4</v>
      </c>
      <c r="BM60">
        <v>14.7</v>
      </c>
      <c r="BN60">
        <v>14.9</v>
      </c>
      <c r="BO60">
        <v>15.1</v>
      </c>
      <c r="BP60">
        <v>15.3</v>
      </c>
      <c r="BQ60">
        <v>15.5</v>
      </c>
      <c r="BR60">
        <v>15.7</v>
      </c>
      <c r="BS60">
        <v>15.9</v>
      </c>
      <c r="BT60">
        <v>16</v>
      </c>
      <c r="BU60">
        <v>16.100000000000001</v>
      </c>
      <c r="BV60">
        <v>16.3</v>
      </c>
      <c r="BW60">
        <v>16.399999999999999</v>
      </c>
      <c r="BX60">
        <v>16.5</v>
      </c>
      <c r="BY60">
        <v>16.600000000000001</v>
      </c>
      <c r="BZ60">
        <v>16.7</v>
      </c>
      <c r="CA60">
        <v>16.7</v>
      </c>
      <c r="CB60">
        <v>16.8</v>
      </c>
      <c r="CC60">
        <v>16.8</v>
      </c>
      <c r="CD60">
        <v>16.899999999999999</v>
      </c>
      <c r="CE60">
        <v>16.899999999999999</v>
      </c>
      <c r="CF60">
        <v>16.899999999999999</v>
      </c>
      <c r="CG60">
        <v>16.899999999999999</v>
      </c>
      <c r="CH60">
        <v>16.899999999999999</v>
      </c>
      <c r="CI60">
        <v>16.8</v>
      </c>
      <c r="CJ60">
        <v>16.8</v>
      </c>
      <c r="CK60">
        <v>16.7</v>
      </c>
      <c r="CL60">
        <v>16.7</v>
      </c>
      <c r="CM60">
        <v>16.600000000000001</v>
      </c>
      <c r="CN60">
        <v>16.5</v>
      </c>
      <c r="CO60">
        <v>16.399999999999999</v>
      </c>
      <c r="CP60">
        <v>16.3</v>
      </c>
      <c r="CQ60">
        <v>16.2</v>
      </c>
      <c r="CR60">
        <v>16</v>
      </c>
      <c r="CS60">
        <v>15.8</v>
      </c>
      <c r="CT60">
        <v>15.7</v>
      </c>
      <c r="CU60">
        <v>15.5</v>
      </c>
      <c r="CV60">
        <v>15.3</v>
      </c>
      <c r="CW60">
        <v>15.1</v>
      </c>
      <c r="CX60">
        <v>14.8</v>
      </c>
      <c r="CY60">
        <v>14.6</v>
      </c>
      <c r="CZ60">
        <v>14.3</v>
      </c>
      <c r="DA60">
        <v>14</v>
      </c>
      <c r="DB60">
        <v>13.6</v>
      </c>
      <c r="DC60">
        <v>13.2</v>
      </c>
      <c r="DD60">
        <v>12.7</v>
      </c>
      <c r="DE60">
        <v>12.2</v>
      </c>
      <c r="DF60">
        <v>11.4</v>
      </c>
      <c r="DG60">
        <v>10.8</v>
      </c>
      <c r="DH60">
        <v>10.7</v>
      </c>
      <c r="DI60">
        <v>10.3</v>
      </c>
      <c r="DJ60">
        <v>10.1</v>
      </c>
      <c r="DK60">
        <v>9.3699999999999992</v>
      </c>
      <c r="DL60">
        <v>8.39</v>
      </c>
      <c r="DM60">
        <v>7.77</v>
      </c>
      <c r="DN60">
        <v>7.02</v>
      </c>
      <c r="DO60">
        <v>6.52</v>
      </c>
      <c r="DP60">
        <v>6.12</v>
      </c>
      <c r="DQ60">
        <v>5.77</v>
      </c>
      <c r="DR60">
        <v>5.34</v>
      </c>
      <c r="DS60">
        <v>4.92</v>
      </c>
      <c r="DT60">
        <v>4.6500000000000004</v>
      </c>
      <c r="DU60">
        <v>4.34</v>
      </c>
      <c r="DV60">
        <v>3.91</v>
      </c>
      <c r="DW60">
        <v>3.56</v>
      </c>
      <c r="DX60">
        <v>3.29</v>
      </c>
      <c r="DY60">
        <v>2.99</v>
      </c>
      <c r="DZ60">
        <v>2.75</v>
      </c>
      <c r="EA60">
        <v>2.4500000000000002</v>
      </c>
      <c r="EB60">
        <v>2.21</v>
      </c>
      <c r="EC60">
        <v>1.99</v>
      </c>
      <c r="ED60">
        <v>1.8</v>
      </c>
      <c r="EE60">
        <v>1.59</v>
      </c>
      <c r="EF60">
        <v>1.41</v>
      </c>
      <c r="EG60">
        <v>1.22</v>
      </c>
      <c r="EH60">
        <v>1.1000000000000001</v>
      </c>
      <c r="EI60">
        <v>0.96</v>
      </c>
      <c r="EJ60">
        <v>0.88</v>
      </c>
      <c r="EK60">
        <v>0.74</v>
      </c>
      <c r="EL60">
        <v>0.64</v>
      </c>
      <c r="EM60">
        <v>0.55000000000000004</v>
      </c>
      <c r="EN60">
        <v>0.46</v>
      </c>
      <c r="EO60">
        <v>0.38</v>
      </c>
      <c r="EP60">
        <v>0.33</v>
      </c>
      <c r="EQ60">
        <v>0.26</v>
      </c>
      <c r="ER60">
        <v>0.21</v>
      </c>
      <c r="ES60">
        <v>0.18</v>
      </c>
      <c r="ET60">
        <v>0.14000000000000001</v>
      </c>
      <c r="EU60">
        <v>0.11</v>
      </c>
      <c r="EV60">
        <v>0.08</v>
      </c>
      <c r="EW60">
        <v>0.06</v>
      </c>
      <c r="EX60">
        <v>0.03</v>
      </c>
      <c r="EY60">
        <v>0.02</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v>0.02</v>
      </c>
      <c r="FW60">
        <v>0.03</v>
      </c>
      <c r="FX60">
        <v>0.06</v>
      </c>
      <c r="FY60">
        <v>0.08</v>
      </c>
      <c r="FZ60">
        <v>0.1</v>
      </c>
    </row>
    <row r="61" spans="1:182">
      <c r="A61">
        <v>126</v>
      </c>
      <c r="B61">
        <v>0</v>
      </c>
      <c r="C61">
        <v>0</v>
      </c>
      <c r="D61">
        <v>0</v>
      </c>
      <c r="E61">
        <v>0</v>
      </c>
      <c r="F61">
        <v>0</v>
      </c>
      <c r="G61">
        <v>0</v>
      </c>
      <c r="H61">
        <v>0.02</v>
      </c>
      <c r="I61">
        <v>0.04</v>
      </c>
      <c r="J61">
        <v>0.05</v>
      </c>
      <c r="K61">
        <v>7.0000000000000007E-2</v>
      </c>
      <c r="L61">
        <v>0.09</v>
      </c>
      <c r="M61">
        <v>0.11</v>
      </c>
      <c r="N61">
        <v>0.14000000000000001</v>
      </c>
      <c r="O61">
        <v>0.18</v>
      </c>
      <c r="P61">
        <v>0.21</v>
      </c>
      <c r="Q61">
        <v>0.25</v>
      </c>
      <c r="R61">
        <v>0.28999999999999998</v>
      </c>
      <c r="S61">
        <v>0.36</v>
      </c>
      <c r="T61">
        <v>0.39</v>
      </c>
      <c r="U61">
        <v>0.49</v>
      </c>
      <c r="V61">
        <v>0.56999999999999995</v>
      </c>
      <c r="W61">
        <v>0.65</v>
      </c>
      <c r="X61">
        <v>0.73</v>
      </c>
      <c r="Y61">
        <v>0.82</v>
      </c>
      <c r="Z61">
        <v>0.94</v>
      </c>
      <c r="AA61">
        <v>1.07</v>
      </c>
      <c r="AB61">
        <v>1.22</v>
      </c>
      <c r="AC61">
        <v>1.37</v>
      </c>
      <c r="AD61">
        <v>1.5</v>
      </c>
      <c r="AE61">
        <v>1.7</v>
      </c>
      <c r="AF61">
        <v>1.84</v>
      </c>
      <c r="AG61">
        <v>2.11</v>
      </c>
      <c r="AH61">
        <v>2.27</v>
      </c>
      <c r="AI61">
        <v>2.5299999999999998</v>
      </c>
      <c r="AJ61">
        <v>2.76</v>
      </c>
      <c r="AK61">
        <v>3.02</v>
      </c>
      <c r="AL61">
        <v>3.29</v>
      </c>
      <c r="AM61">
        <v>3.59</v>
      </c>
      <c r="AN61">
        <v>3.9</v>
      </c>
      <c r="AO61">
        <v>4.2300000000000004</v>
      </c>
      <c r="AP61">
        <v>4.55</v>
      </c>
      <c r="AQ61">
        <v>4.97</v>
      </c>
      <c r="AR61">
        <v>5.18</v>
      </c>
      <c r="AS61">
        <v>5.53</v>
      </c>
      <c r="AT61">
        <v>5.88</v>
      </c>
      <c r="AU61">
        <v>6.27</v>
      </c>
      <c r="AV61">
        <v>6.78</v>
      </c>
      <c r="AW61">
        <v>7.4</v>
      </c>
      <c r="AX61">
        <v>8.07</v>
      </c>
      <c r="AY61">
        <v>8.9</v>
      </c>
      <c r="AZ61">
        <v>9.6300000000000008</v>
      </c>
      <c r="BA61">
        <v>9.91</v>
      </c>
      <c r="BB61">
        <v>10.5</v>
      </c>
      <c r="BC61">
        <v>10.6</v>
      </c>
      <c r="BD61">
        <v>11</v>
      </c>
      <c r="BE61">
        <v>11.5</v>
      </c>
      <c r="BF61">
        <v>12.3</v>
      </c>
      <c r="BG61">
        <v>12.8</v>
      </c>
      <c r="BH61">
        <v>13.3</v>
      </c>
      <c r="BI61">
        <v>13.6</v>
      </c>
      <c r="BJ61">
        <v>13.9</v>
      </c>
      <c r="BK61">
        <v>14.2</v>
      </c>
      <c r="BL61">
        <v>14.5</v>
      </c>
      <c r="BM61">
        <v>14.7</v>
      </c>
      <c r="BN61">
        <v>14.9</v>
      </c>
      <c r="BO61">
        <v>15.2</v>
      </c>
      <c r="BP61">
        <v>15.4</v>
      </c>
      <c r="BQ61">
        <v>15.5</v>
      </c>
      <c r="BR61">
        <v>15.7</v>
      </c>
      <c r="BS61">
        <v>15.9</v>
      </c>
      <c r="BT61">
        <v>16</v>
      </c>
      <c r="BU61">
        <v>16.2</v>
      </c>
      <c r="BV61">
        <v>16.3</v>
      </c>
      <c r="BW61">
        <v>16.399999999999999</v>
      </c>
      <c r="BX61">
        <v>16.5</v>
      </c>
      <c r="BY61">
        <v>16.600000000000001</v>
      </c>
      <c r="BZ61">
        <v>16.7</v>
      </c>
      <c r="CA61">
        <v>16.8</v>
      </c>
      <c r="CB61">
        <v>16.8</v>
      </c>
      <c r="CC61">
        <v>16.899999999999999</v>
      </c>
      <c r="CD61">
        <v>16.899999999999999</v>
      </c>
      <c r="CE61">
        <v>16.899999999999999</v>
      </c>
      <c r="CF61">
        <v>16.899999999999999</v>
      </c>
      <c r="CG61">
        <v>16.899999999999999</v>
      </c>
      <c r="CH61">
        <v>16.899999999999999</v>
      </c>
      <c r="CI61">
        <v>16.899999999999999</v>
      </c>
      <c r="CJ61">
        <v>16.8</v>
      </c>
      <c r="CK61">
        <v>16.8</v>
      </c>
      <c r="CL61">
        <v>16.7</v>
      </c>
      <c r="CM61">
        <v>16.600000000000001</v>
      </c>
      <c r="CN61">
        <v>16.600000000000001</v>
      </c>
      <c r="CO61">
        <v>16.399999999999999</v>
      </c>
      <c r="CP61">
        <v>16.3</v>
      </c>
      <c r="CQ61">
        <v>16.2</v>
      </c>
      <c r="CR61">
        <v>16</v>
      </c>
      <c r="CS61">
        <v>15.9</v>
      </c>
      <c r="CT61">
        <v>15.7</v>
      </c>
      <c r="CU61">
        <v>15.5</v>
      </c>
      <c r="CV61">
        <v>15.3</v>
      </c>
      <c r="CW61">
        <v>15.1</v>
      </c>
      <c r="CX61">
        <v>14.8</v>
      </c>
      <c r="CY61">
        <v>14.6</v>
      </c>
      <c r="CZ61">
        <v>14.3</v>
      </c>
      <c r="DA61">
        <v>14</v>
      </c>
      <c r="DB61">
        <v>13.6</v>
      </c>
      <c r="DC61">
        <v>13.2</v>
      </c>
      <c r="DD61">
        <v>12.7</v>
      </c>
      <c r="DE61">
        <v>12.2</v>
      </c>
      <c r="DF61">
        <v>11.4</v>
      </c>
      <c r="DG61">
        <v>10.9</v>
      </c>
      <c r="DH61">
        <v>10.8</v>
      </c>
      <c r="DI61">
        <v>10.3</v>
      </c>
      <c r="DJ61">
        <v>10</v>
      </c>
      <c r="DK61">
        <v>9.34</v>
      </c>
      <c r="DL61">
        <v>8.39</v>
      </c>
      <c r="DM61">
        <v>7.69</v>
      </c>
      <c r="DN61">
        <v>7.04</v>
      </c>
      <c r="DO61">
        <v>6.57</v>
      </c>
      <c r="DP61">
        <v>6.17</v>
      </c>
      <c r="DQ61">
        <v>5.69</v>
      </c>
      <c r="DR61">
        <v>5.35</v>
      </c>
      <c r="DS61">
        <v>4.95</v>
      </c>
      <c r="DT61">
        <v>4.71</v>
      </c>
      <c r="DU61">
        <v>4.3499999999999996</v>
      </c>
      <c r="DV61">
        <v>3.86</v>
      </c>
      <c r="DW61">
        <v>3.6</v>
      </c>
      <c r="DX61">
        <v>3.26</v>
      </c>
      <c r="DY61">
        <v>3.01</v>
      </c>
      <c r="DZ61">
        <v>2.71</v>
      </c>
      <c r="EA61">
        <v>2.44</v>
      </c>
      <c r="EB61">
        <v>2.17</v>
      </c>
      <c r="EC61">
        <v>1.98</v>
      </c>
      <c r="ED61">
        <v>1.76</v>
      </c>
      <c r="EE61">
        <v>1.63</v>
      </c>
      <c r="EF61">
        <v>1.42</v>
      </c>
      <c r="EG61">
        <v>1.23</v>
      </c>
      <c r="EH61">
        <v>1.1200000000000001</v>
      </c>
      <c r="EI61">
        <v>0.93</v>
      </c>
      <c r="EJ61">
        <v>0.84</v>
      </c>
      <c r="EK61">
        <v>0.75</v>
      </c>
      <c r="EL61">
        <v>0.62</v>
      </c>
      <c r="EM61">
        <v>0.55000000000000004</v>
      </c>
      <c r="EN61">
        <v>0.45</v>
      </c>
      <c r="EO61">
        <v>0.37</v>
      </c>
      <c r="EP61">
        <v>0.32</v>
      </c>
      <c r="EQ61">
        <v>0.27</v>
      </c>
      <c r="ER61">
        <v>0.22</v>
      </c>
      <c r="ES61">
        <v>0.17</v>
      </c>
      <c r="ET61">
        <v>0.13</v>
      </c>
      <c r="EU61">
        <v>0.11</v>
      </c>
      <c r="EV61">
        <v>0.08</v>
      </c>
      <c r="EW61">
        <v>0.06</v>
      </c>
      <c r="EX61">
        <v>0.03</v>
      </c>
      <c r="EY61">
        <v>0.02</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0.02</v>
      </c>
      <c r="FW61">
        <v>0.03</v>
      </c>
      <c r="FX61">
        <v>0.06</v>
      </c>
      <c r="FY61">
        <v>0.08</v>
      </c>
      <c r="FZ61">
        <v>0.1</v>
      </c>
    </row>
    <row r="62" spans="1:182">
      <c r="A62">
        <v>125</v>
      </c>
      <c r="B62">
        <v>0</v>
      </c>
      <c r="C62">
        <v>0</v>
      </c>
      <c r="D62">
        <v>0</v>
      </c>
      <c r="E62">
        <v>0</v>
      </c>
      <c r="F62">
        <v>0</v>
      </c>
      <c r="G62">
        <v>0</v>
      </c>
      <c r="H62">
        <v>0.02</v>
      </c>
      <c r="I62">
        <v>0.04</v>
      </c>
      <c r="J62">
        <v>0.05</v>
      </c>
      <c r="K62">
        <v>7.0000000000000007E-2</v>
      </c>
      <c r="L62">
        <v>0.09</v>
      </c>
      <c r="M62">
        <v>0.11</v>
      </c>
      <c r="N62">
        <v>0.14000000000000001</v>
      </c>
      <c r="O62">
        <v>0.18</v>
      </c>
      <c r="P62">
        <v>0.21</v>
      </c>
      <c r="Q62">
        <v>0.25</v>
      </c>
      <c r="R62">
        <v>0.3</v>
      </c>
      <c r="S62">
        <v>0.37</v>
      </c>
      <c r="T62">
        <v>0.41</v>
      </c>
      <c r="U62">
        <v>0.5</v>
      </c>
      <c r="V62">
        <v>0.56000000000000005</v>
      </c>
      <c r="W62">
        <v>0.64</v>
      </c>
      <c r="X62">
        <v>0.74</v>
      </c>
      <c r="Y62">
        <v>0.83</v>
      </c>
      <c r="Z62">
        <v>0.96</v>
      </c>
      <c r="AA62">
        <v>1.06</v>
      </c>
      <c r="AB62">
        <v>1.2</v>
      </c>
      <c r="AC62">
        <v>1.36</v>
      </c>
      <c r="AD62">
        <v>1.49</v>
      </c>
      <c r="AE62">
        <v>1.67</v>
      </c>
      <c r="AF62">
        <v>1.83</v>
      </c>
      <c r="AG62">
        <v>2.11</v>
      </c>
      <c r="AH62">
        <v>2.25</v>
      </c>
      <c r="AI62">
        <v>2.52</v>
      </c>
      <c r="AJ62">
        <v>2.76</v>
      </c>
      <c r="AK62">
        <v>3.03</v>
      </c>
      <c r="AL62">
        <v>3.24</v>
      </c>
      <c r="AM62">
        <v>3.53</v>
      </c>
      <c r="AN62">
        <v>3.89</v>
      </c>
      <c r="AO62">
        <v>4.2300000000000004</v>
      </c>
      <c r="AP62">
        <v>4.51</v>
      </c>
      <c r="AQ62">
        <v>4.96</v>
      </c>
      <c r="AR62">
        <v>5.21</v>
      </c>
      <c r="AS62">
        <v>5.56</v>
      </c>
      <c r="AT62">
        <v>5.88</v>
      </c>
      <c r="AU62">
        <v>6.26</v>
      </c>
      <c r="AV62">
        <v>6.78</v>
      </c>
      <c r="AW62">
        <v>7.35</v>
      </c>
      <c r="AX62">
        <v>8.0399999999999991</v>
      </c>
      <c r="AY62">
        <v>8.8800000000000008</v>
      </c>
      <c r="AZ62">
        <v>9.6</v>
      </c>
      <c r="BA62">
        <v>9.84</v>
      </c>
      <c r="BB62">
        <v>10.6</v>
      </c>
      <c r="BC62">
        <v>10.6</v>
      </c>
      <c r="BD62">
        <v>11</v>
      </c>
      <c r="BE62">
        <v>11.5</v>
      </c>
      <c r="BF62">
        <v>12.2</v>
      </c>
      <c r="BG62">
        <v>12.8</v>
      </c>
      <c r="BH62">
        <v>13.3</v>
      </c>
      <c r="BI62">
        <v>13.6</v>
      </c>
      <c r="BJ62">
        <v>13.9</v>
      </c>
      <c r="BK62">
        <v>14.2</v>
      </c>
      <c r="BL62">
        <v>14.5</v>
      </c>
      <c r="BM62">
        <v>14.7</v>
      </c>
      <c r="BN62">
        <v>15</v>
      </c>
      <c r="BO62">
        <v>15.2</v>
      </c>
      <c r="BP62">
        <v>15.4</v>
      </c>
      <c r="BQ62">
        <v>15.6</v>
      </c>
      <c r="BR62">
        <v>15.8</v>
      </c>
      <c r="BS62">
        <v>15.9</v>
      </c>
      <c r="BT62">
        <v>16.100000000000001</v>
      </c>
      <c r="BU62">
        <v>16.2</v>
      </c>
      <c r="BV62">
        <v>16.3</v>
      </c>
      <c r="BW62">
        <v>16.5</v>
      </c>
      <c r="BX62">
        <v>16.600000000000001</v>
      </c>
      <c r="BY62">
        <v>16.7</v>
      </c>
      <c r="BZ62">
        <v>16.7</v>
      </c>
      <c r="CA62">
        <v>16.8</v>
      </c>
      <c r="CB62">
        <v>16.899999999999999</v>
      </c>
      <c r="CC62">
        <v>16.899999999999999</v>
      </c>
      <c r="CD62">
        <v>16.899999999999999</v>
      </c>
      <c r="CE62">
        <v>16.899999999999999</v>
      </c>
      <c r="CF62">
        <v>17</v>
      </c>
      <c r="CG62">
        <v>16.899999999999999</v>
      </c>
      <c r="CH62">
        <v>16.899999999999999</v>
      </c>
      <c r="CI62">
        <v>16.899999999999999</v>
      </c>
      <c r="CJ62">
        <v>16.899999999999999</v>
      </c>
      <c r="CK62">
        <v>16.8</v>
      </c>
      <c r="CL62">
        <v>16.7</v>
      </c>
      <c r="CM62">
        <v>16.7</v>
      </c>
      <c r="CN62">
        <v>16.600000000000001</v>
      </c>
      <c r="CO62">
        <v>16.5</v>
      </c>
      <c r="CP62">
        <v>16.3</v>
      </c>
      <c r="CQ62">
        <v>16.2</v>
      </c>
      <c r="CR62">
        <v>16.100000000000001</v>
      </c>
      <c r="CS62">
        <v>15.9</v>
      </c>
      <c r="CT62">
        <v>15.7</v>
      </c>
      <c r="CU62">
        <v>15.5</v>
      </c>
      <c r="CV62">
        <v>15.3</v>
      </c>
      <c r="CW62">
        <v>15.1</v>
      </c>
      <c r="CX62">
        <v>14.8</v>
      </c>
      <c r="CY62">
        <v>14.6</v>
      </c>
      <c r="CZ62">
        <v>14.3</v>
      </c>
      <c r="DA62">
        <v>14</v>
      </c>
      <c r="DB62">
        <v>13.6</v>
      </c>
      <c r="DC62">
        <v>13.2</v>
      </c>
      <c r="DD62">
        <v>12.8</v>
      </c>
      <c r="DE62">
        <v>12.2</v>
      </c>
      <c r="DF62">
        <v>11.4</v>
      </c>
      <c r="DG62">
        <v>10.9</v>
      </c>
      <c r="DH62">
        <v>10.9</v>
      </c>
      <c r="DI62">
        <v>10.3</v>
      </c>
      <c r="DJ62">
        <v>10</v>
      </c>
      <c r="DK62">
        <v>9.36</v>
      </c>
      <c r="DL62">
        <v>8.39</v>
      </c>
      <c r="DM62">
        <v>7.68</v>
      </c>
      <c r="DN62">
        <v>7.07</v>
      </c>
      <c r="DO62">
        <v>6.53</v>
      </c>
      <c r="DP62">
        <v>6.08</v>
      </c>
      <c r="DQ62">
        <v>5.69</v>
      </c>
      <c r="DR62">
        <v>5.3</v>
      </c>
      <c r="DS62">
        <v>4.8899999999999997</v>
      </c>
      <c r="DT62">
        <v>4.72</v>
      </c>
      <c r="DU62">
        <v>4.32</v>
      </c>
      <c r="DV62">
        <v>3.87</v>
      </c>
      <c r="DW62">
        <v>3.56</v>
      </c>
      <c r="DX62">
        <v>3.24</v>
      </c>
      <c r="DY62">
        <v>2.96</v>
      </c>
      <c r="DZ62">
        <v>2.63</v>
      </c>
      <c r="EA62">
        <v>2.44</v>
      </c>
      <c r="EB62">
        <v>2.21</v>
      </c>
      <c r="EC62">
        <v>1.95</v>
      </c>
      <c r="ED62">
        <v>1.78</v>
      </c>
      <c r="EE62">
        <v>1.59</v>
      </c>
      <c r="EF62">
        <v>1.39</v>
      </c>
      <c r="EG62">
        <v>1.26</v>
      </c>
      <c r="EH62">
        <v>1.1000000000000001</v>
      </c>
      <c r="EI62">
        <v>0.97</v>
      </c>
      <c r="EJ62">
        <v>0.84</v>
      </c>
      <c r="EK62">
        <v>0.72</v>
      </c>
      <c r="EL62">
        <v>0.63</v>
      </c>
      <c r="EM62">
        <v>0.52</v>
      </c>
      <c r="EN62">
        <v>0.44</v>
      </c>
      <c r="EO62">
        <v>0.39</v>
      </c>
      <c r="EP62">
        <v>0.32</v>
      </c>
      <c r="EQ62">
        <v>0.26</v>
      </c>
      <c r="ER62">
        <v>0.21</v>
      </c>
      <c r="ES62">
        <v>0.17</v>
      </c>
      <c r="ET62">
        <v>0.14000000000000001</v>
      </c>
      <c r="EU62">
        <v>0.11</v>
      </c>
      <c r="EV62">
        <v>0.08</v>
      </c>
      <c r="EW62">
        <v>0.06</v>
      </c>
      <c r="EX62">
        <v>0.03</v>
      </c>
      <c r="EY62">
        <v>0.02</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v>0.02</v>
      </c>
      <c r="FW62">
        <v>0.03</v>
      </c>
      <c r="FX62">
        <v>0.06</v>
      </c>
      <c r="FY62">
        <v>0.08</v>
      </c>
      <c r="FZ62">
        <v>0.1</v>
      </c>
    </row>
    <row r="63" spans="1:182">
      <c r="A63">
        <v>124</v>
      </c>
      <c r="B63">
        <v>0</v>
      </c>
      <c r="C63">
        <v>0</v>
      </c>
      <c r="D63">
        <v>0</v>
      </c>
      <c r="E63">
        <v>0</v>
      </c>
      <c r="F63">
        <v>0</v>
      </c>
      <c r="G63">
        <v>0</v>
      </c>
      <c r="H63">
        <v>0.02</v>
      </c>
      <c r="I63">
        <v>0.04</v>
      </c>
      <c r="J63">
        <v>0.05</v>
      </c>
      <c r="K63">
        <v>7.0000000000000007E-2</v>
      </c>
      <c r="L63">
        <v>0.09</v>
      </c>
      <c r="M63">
        <v>0.11</v>
      </c>
      <c r="N63">
        <v>0.14000000000000001</v>
      </c>
      <c r="O63">
        <v>0.18</v>
      </c>
      <c r="P63">
        <v>0.21</v>
      </c>
      <c r="Q63">
        <v>0.26</v>
      </c>
      <c r="R63">
        <v>0.3</v>
      </c>
      <c r="S63">
        <v>0.36</v>
      </c>
      <c r="T63">
        <v>0.41</v>
      </c>
      <c r="U63">
        <v>0.49</v>
      </c>
      <c r="V63">
        <v>0.55000000000000004</v>
      </c>
      <c r="W63">
        <v>0.64</v>
      </c>
      <c r="X63">
        <v>0.75</v>
      </c>
      <c r="Y63">
        <v>0.81</v>
      </c>
      <c r="Z63">
        <v>0.92</v>
      </c>
      <c r="AA63">
        <v>1.04</v>
      </c>
      <c r="AB63">
        <v>1.22</v>
      </c>
      <c r="AC63">
        <v>1.33</v>
      </c>
      <c r="AD63">
        <v>1.5</v>
      </c>
      <c r="AE63">
        <v>1.69</v>
      </c>
      <c r="AF63">
        <v>1.84</v>
      </c>
      <c r="AG63">
        <v>2.04</v>
      </c>
      <c r="AH63">
        <v>2.25</v>
      </c>
      <c r="AI63">
        <v>2.4500000000000002</v>
      </c>
      <c r="AJ63">
        <v>2.73</v>
      </c>
      <c r="AK63">
        <v>3.01</v>
      </c>
      <c r="AL63">
        <v>3.27</v>
      </c>
      <c r="AM63">
        <v>3.53</v>
      </c>
      <c r="AN63">
        <v>3.84</v>
      </c>
      <c r="AO63">
        <v>4.22</v>
      </c>
      <c r="AP63">
        <v>4.5</v>
      </c>
      <c r="AQ63">
        <v>4.9400000000000004</v>
      </c>
      <c r="AR63">
        <v>5.22</v>
      </c>
      <c r="AS63">
        <v>5.56</v>
      </c>
      <c r="AT63">
        <v>5.89</v>
      </c>
      <c r="AU63">
        <v>6.27</v>
      </c>
      <c r="AV63">
        <v>6.74</v>
      </c>
      <c r="AW63">
        <v>7.36</v>
      </c>
      <c r="AX63">
        <v>7.98</v>
      </c>
      <c r="AY63">
        <v>8.83</v>
      </c>
      <c r="AZ63">
        <v>9.5500000000000007</v>
      </c>
      <c r="BA63">
        <v>9.8000000000000007</v>
      </c>
      <c r="BB63">
        <v>10.5</v>
      </c>
      <c r="BC63">
        <v>10.6</v>
      </c>
      <c r="BD63">
        <v>11</v>
      </c>
      <c r="BE63">
        <v>11.5</v>
      </c>
      <c r="BF63">
        <v>12.2</v>
      </c>
      <c r="BG63">
        <v>12.8</v>
      </c>
      <c r="BH63">
        <v>13.3</v>
      </c>
      <c r="BI63">
        <v>13.6</v>
      </c>
      <c r="BJ63">
        <v>14</v>
      </c>
      <c r="BK63">
        <v>14.2</v>
      </c>
      <c r="BL63">
        <v>14.5</v>
      </c>
      <c r="BM63">
        <v>14.7</v>
      </c>
      <c r="BN63">
        <v>15</v>
      </c>
      <c r="BO63">
        <v>15.2</v>
      </c>
      <c r="BP63">
        <v>15.4</v>
      </c>
      <c r="BQ63">
        <v>15.6</v>
      </c>
      <c r="BR63">
        <v>15.8</v>
      </c>
      <c r="BS63">
        <v>15.9</v>
      </c>
      <c r="BT63">
        <v>16.100000000000001</v>
      </c>
      <c r="BU63">
        <v>16.2</v>
      </c>
      <c r="BV63">
        <v>16.399999999999999</v>
      </c>
      <c r="BW63">
        <v>16.5</v>
      </c>
      <c r="BX63">
        <v>16.600000000000001</v>
      </c>
      <c r="BY63">
        <v>16.7</v>
      </c>
      <c r="BZ63">
        <v>16.8</v>
      </c>
      <c r="CA63">
        <v>16.8</v>
      </c>
      <c r="CB63">
        <v>16.899999999999999</v>
      </c>
      <c r="CC63">
        <v>16.899999999999999</v>
      </c>
      <c r="CD63">
        <v>17</v>
      </c>
      <c r="CE63">
        <v>17</v>
      </c>
      <c r="CF63">
        <v>17</v>
      </c>
      <c r="CG63">
        <v>17</v>
      </c>
      <c r="CH63">
        <v>17</v>
      </c>
      <c r="CI63">
        <v>16.899999999999999</v>
      </c>
      <c r="CJ63">
        <v>16.899999999999999</v>
      </c>
      <c r="CK63">
        <v>16.8</v>
      </c>
      <c r="CL63">
        <v>16.8</v>
      </c>
      <c r="CM63">
        <v>16.7</v>
      </c>
      <c r="CN63">
        <v>16.600000000000001</v>
      </c>
      <c r="CO63">
        <v>16.5</v>
      </c>
      <c r="CP63">
        <v>16.399999999999999</v>
      </c>
      <c r="CQ63">
        <v>16.2</v>
      </c>
      <c r="CR63">
        <v>16.100000000000001</v>
      </c>
      <c r="CS63">
        <v>15.9</v>
      </c>
      <c r="CT63">
        <v>15.7</v>
      </c>
      <c r="CU63">
        <v>15.6</v>
      </c>
      <c r="CV63">
        <v>15.3</v>
      </c>
      <c r="CW63">
        <v>15.1</v>
      </c>
      <c r="CX63">
        <v>14.9</v>
      </c>
      <c r="CY63">
        <v>14.6</v>
      </c>
      <c r="CZ63">
        <v>14.3</v>
      </c>
      <c r="DA63">
        <v>14</v>
      </c>
      <c r="DB63">
        <v>13.6</v>
      </c>
      <c r="DC63">
        <v>13.2</v>
      </c>
      <c r="DD63">
        <v>12.8</v>
      </c>
      <c r="DE63">
        <v>12.2</v>
      </c>
      <c r="DF63">
        <v>11.4</v>
      </c>
      <c r="DG63">
        <v>10.9</v>
      </c>
      <c r="DH63">
        <v>10.9</v>
      </c>
      <c r="DI63">
        <v>10.3</v>
      </c>
      <c r="DJ63">
        <v>10.1</v>
      </c>
      <c r="DK63">
        <v>9.36</v>
      </c>
      <c r="DL63">
        <v>8.3699999999999992</v>
      </c>
      <c r="DM63">
        <v>7.63</v>
      </c>
      <c r="DN63">
        <v>7.04</v>
      </c>
      <c r="DO63">
        <v>6.55</v>
      </c>
      <c r="DP63">
        <v>6.1</v>
      </c>
      <c r="DQ63">
        <v>5.66</v>
      </c>
      <c r="DR63">
        <v>5.27</v>
      </c>
      <c r="DS63">
        <v>4.9800000000000004</v>
      </c>
      <c r="DT63">
        <v>4.62</v>
      </c>
      <c r="DU63">
        <v>4.29</v>
      </c>
      <c r="DV63">
        <v>3.88</v>
      </c>
      <c r="DW63">
        <v>3.53</v>
      </c>
      <c r="DX63">
        <v>3.23</v>
      </c>
      <c r="DY63">
        <v>2.96</v>
      </c>
      <c r="DZ63">
        <v>2.73</v>
      </c>
      <c r="EA63">
        <v>2.37</v>
      </c>
      <c r="EB63">
        <v>2.23</v>
      </c>
      <c r="EC63">
        <v>1.96</v>
      </c>
      <c r="ED63">
        <v>1.84</v>
      </c>
      <c r="EE63">
        <v>1.59</v>
      </c>
      <c r="EF63">
        <v>1.4</v>
      </c>
      <c r="EG63">
        <v>1.25</v>
      </c>
      <c r="EH63">
        <v>1.1000000000000001</v>
      </c>
      <c r="EI63">
        <v>0.94</v>
      </c>
      <c r="EJ63">
        <v>0.8</v>
      </c>
      <c r="EK63">
        <v>0.71</v>
      </c>
      <c r="EL63">
        <v>0.61</v>
      </c>
      <c r="EM63">
        <v>0.52</v>
      </c>
      <c r="EN63">
        <v>0.46</v>
      </c>
      <c r="EO63">
        <v>0.37</v>
      </c>
      <c r="EP63">
        <v>0.31</v>
      </c>
      <c r="EQ63">
        <v>0.26</v>
      </c>
      <c r="ER63">
        <v>0.21</v>
      </c>
      <c r="ES63">
        <v>0.17</v>
      </c>
      <c r="ET63">
        <v>0.13</v>
      </c>
      <c r="EU63">
        <v>0.11</v>
      </c>
      <c r="EV63">
        <v>0.08</v>
      </c>
      <c r="EW63">
        <v>0.06</v>
      </c>
      <c r="EX63">
        <v>0.04</v>
      </c>
      <c r="EY63">
        <v>0.02</v>
      </c>
      <c r="EZ63">
        <v>0</v>
      </c>
      <c r="FA63">
        <v>0</v>
      </c>
      <c r="FB63">
        <v>0</v>
      </c>
      <c r="FC63">
        <v>0</v>
      </c>
      <c r="FD63">
        <v>0</v>
      </c>
      <c r="FE63">
        <v>0</v>
      </c>
      <c r="FF63">
        <v>0</v>
      </c>
      <c r="FG63">
        <v>0</v>
      </c>
      <c r="FH63">
        <v>0</v>
      </c>
      <c r="FI63">
        <v>0</v>
      </c>
      <c r="FJ63">
        <v>0</v>
      </c>
      <c r="FK63">
        <v>0</v>
      </c>
      <c r="FL63">
        <v>0</v>
      </c>
      <c r="FM63">
        <v>0</v>
      </c>
      <c r="FN63">
        <v>0</v>
      </c>
      <c r="FO63">
        <v>0</v>
      </c>
      <c r="FP63">
        <v>0</v>
      </c>
      <c r="FQ63">
        <v>0</v>
      </c>
      <c r="FR63">
        <v>0</v>
      </c>
      <c r="FS63">
        <v>0</v>
      </c>
      <c r="FT63">
        <v>0</v>
      </c>
      <c r="FU63">
        <v>0</v>
      </c>
      <c r="FV63">
        <v>0.02</v>
      </c>
      <c r="FW63">
        <v>0.03</v>
      </c>
      <c r="FX63">
        <v>0.06</v>
      </c>
      <c r="FY63">
        <v>0.08</v>
      </c>
      <c r="FZ63">
        <v>0.1</v>
      </c>
    </row>
    <row r="64" spans="1:182">
      <c r="A64">
        <v>123</v>
      </c>
      <c r="B64">
        <v>0</v>
      </c>
      <c r="C64">
        <v>0</v>
      </c>
      <c r="D64">
        <v>0</v>
      </c>
      <c r="E64">
        <v>0</v>
      </c>
      <c r="F64">
        <v>0</v>
      </c>
      <c r="G64">
        <v>0</v>
      </c>
      <c r="H64">
        <v>0.02</v>
      </c>
      <c r="I64">
        <v>0.04</v>
      </c>
      <c r="J64">
        <v>0.05</v>
      </c>
      <c r="K64">
        <v>7.0000000000000007E-2</v>
      </c>
      <c r="L64">
        <v>0.09</v>
      </c>
      <c r="M64">
        <v>0.11</v>
      </c>
      <c r="N64">
        <v>0.14000000000000001</v>
      </c>
      <c r="O64">
        <v>0.18</v>
      </c>
      <c r="P64">
        <v>0.21</v>
      </c>
      <c r="Q64">
        <v>0.25</v>
      </c>
      <c r="R64">
        <v>0.3</v>
      </c>
      <c r="S64">
        <v>0.34</v>
      </c>
      <c r="T64">
        <v>0.42</v>
      </c>
      <c r="U64">
        <v>0.48</v>
      </c>
      <c r="V64">
        <v>0.55000000000000004</v>
      </c>
      <c r="W64">
        <v>0.63</v>
      </c>
      <c r="X64">
        <v>0.72</v>
      </c>
      <c r="Y64">
        <v>0.83</v>
      </c>
      <c r="Z64">
        <v>0.96</v>
      </c>
      <c r="AA64">
        <v>1.03</v>
      </c>
      <c r="AB64">
        <v>1.23</v>
      </c>
      <c r="AC64">
        <v>1.33</v>
      </c>
      <c r="AD64">
        <v>1.5</v>
      </c>
      <c r="AE64">
        <v>1.7</v>
      </c>
      <c r="AF64">
        <v>1.86</v>
      </c>
      <c r="AG64">
        <v>2.0499999999999998</v>
      </c>
      <c r="AH64">
        <v>2.23</v>
      </c>
      <c r="AI64">
        <v>2.4700000000000002</v>
      </c>
      <c r="AJ64">
        <v>2.75</v>
      </c>
      <c r="AK64">
        <v>2.95</v>
      </c>
      <c r="AL64">
        <v>3.27</v>
      </c>
      <c r="AM64">
        <v>3.55</v>
      </c>
      <c r="AN64">
        <v>3.81</v>
      </c>
      <c r="AO64">
        <v>4.2300000000000004</v>
      </c>
      <c r="AP64">
        <v>4.53</v>
      </c>
      <c r="AQ64">
        <v>4.91</v>
      </c>
      <c r="AR64">
        <v>5.22</v>
      </c>
      <c r="AS64">
        <v>5.51</v>
      </c>
      <c r="AT64">
        <v>5.91</v>
      </c>
      <c r="AU64">
        <v>6.26</v>
      </c>
      <c r="AV64">
        <v>6.73</v>
      </c>
      <c r="AW64">
        <v>7.31</v>
      </c>
      <c r="AX64">
        <v>7.95</v>
      </c>
      <c r="AY64">
        <v>8.8000000000000007</v>
      </c>
      <c r="AZ64">
        <v>9.5299999999999994</v>
      </c>
      <c r="BA64">
        <v>9.77</v>
      </c>
      <c r="BB64">
        <v>10.5</v>
      </c>
      <c r="BC64">
        <v>10.6</v>
      </c>
      <c r="BD64">
        <v>10.9</v>
      </c>
      <c r="BE64">
        <v>11.5</v>
      </c>
      <c r="BF64">
        <v>12</v>
      </c>
      <c r="BG64">
        <v>12.8</v>
      </c>
      <c r="BH64">
        <v>13.3</v>
      </c>
      <c r="BI64">
        <v>13.7</v>
      </c>
      <c r="BJ64">
        <v>14</v>
      </c>
      <c r="BK64">
        <v>14.2</v>
      </c>
      <c r="BL64">
        <v>14.5</v>
      </c>
      <c r="BM64">
        <v>14.8</v>
      </c>
      <c r="BN64">
        <v>15</v>
      </c>
      <c r="BO64">
        <v>15.2</v>
      </c>
      <c r="BP64">
        <v>15.4</v>
      </c>
      <c r="BQ64">
        <v>15.6</v>
      </c>
      <c r="BR64">
        <v>15.8</v>
      </c>
      <c r="BS64">
        <v>16</v>
      </c>
      <c r="BT64">
        <v>16.100000000000001</v>
      </c>
      <c r="BU64">
        <v>16.3</v>
      </c>
      <c r="BV64">
        <v>16.399999999999999</v>
      </c>
      <c r="BW64">
        <v>16.5</v>
      </c>
      <c r="BX64">
        <v>16.600000000000001</v>
      </c>
      <c r="BY64">
        <v>16.7</v>
      </c>
      <c r="BZ64">
        <v>16.8</v>
      </c>
      <c r="CA64">
        <v>16.899999999999999</v>
      </c>
      <c r="CB64">
        <v>16.899999999999999</v>
      </c>
      <c r="CC64">
        <v>17</v>
      </c>
      <c r="CD64">
        <v>17</v>
      </c>
      <c r="CE64">
        <v>17</v>
      </c>
      <c r="CF64">
        <v>17</v>
      </c>
      <c r="CG64">
        <v>17</v>
      </c>
      <c r="CH64">
        <v>17</v>
      </c>
      <c r="CI64">
        <v>17</v>
      </c>
      <c r="CJ64">
        <v>16.899999999999999</v>
      </c>
      <c r="CK64">
        <v>16.899999999999999</v>
      </c>
      <c r="CL64">
        <v>16.8</v>
      </c>
      <c r="CM64">
        <v>16.7</v>
      </c>
      <c r="CN64">
        <v>16.7</v>
      </c>
      <c r="CO64">
        <v>16.5</v>
      </c>
      <c r="CP64">
        <v>16.399999999999999</v>
      </c>
      <c r="CQ64">
        <v>16.3</v>
      </c>
      <c r="CR64">
        <v>16.100000000000001</v>
      </c>
      <c r="CS64">
        <v>15.9</v>
      </c>
      <c r="CT64">
        <v>15.8</v>
      </c>
      <c r="CU64">
        <v>15.6</v>
      </c>
      <c r="CV64">
        <v>15.4</v>
      </c>
      <c r="CW64">
        <v>15.1</v>
      </c>
      <c r="CX64">
        <v>14.9</v>
      </c>
      <c r="CY64">
        <v>14.6</v>
      </c>
      <c r="CZ64">
        <v>14.3</v>
      </c>
      <c r="DA64">
        <v>14</v>
      </c>
      <c r="DB64">
        <v>13.6</v>
      </c>
      <c r="DC64">
        <v>13.2</v>
      </c>
      <c r="DD64">
        <v>12.8</v>
      </c>
      <c r="DE64">
        <v>12.2</v>
      </c>
      <c r="DF64">
        <v>11.4</v>
      </c>
      <c r="DG64">
        <v>10.9</v>
      </c>
      <c r="DH64">
        <v>10.8</v>
      </c>
      <c r="DI64">
        <v>10.3</v>
      </c>
      <c r="DJ64">
        <v>10</v>
      </c>
      <c r="DK64">
        <v>9.35</v>
      </c>
      <c r="DL64">
        <v>8.36</v>
      </c>
      <c r="DM64">
        <v>7.65</v>
      </c>
      <c r="DN64">
        <v>7.01</v>
      </c>
      <c r="DO64">
        <v>6.54</v>
      </c>
      <c r="DP64">
        <v>6.08</v>
      </c>
      <c r="DQ64">
        <v>5.7</v>
      </c>
      <c r="DR64">
        <v>5.33</v>
      </c>
      <c r="DS64">
        <v>4.9000000000000004</v>
      </c>
      <c r="DT64">
        <v>4.55</v>
      </c>
      <c r="DU64">
        <v>4.22</v>
      </c>
      <c r="DV64">
        <v>3.89</v>
      </c>
      <c r="DW64">
        <v>3.46</v>
      </c>
      <c r="DX64">
        <v>3.22</v>
      </c>
      <c r="DY64">
        <v>2.92</v>
      </c>
      <c r="DZ64">
        <v>2.67</v>
      </c>
      <c r="EA64">
        <v>2.4300000000000002</v>
      </c>
      <c r="EB64">
        <v>2.2200000000000002</v>
      </c>
      <c r="EC64">
        <v>1.97</v>
      </c>
      <c r="ED64">
        <v>1.76</v>
      </c>
      <c r="EE64">
        <v>1.57</v>
      </c>
      <c r="EF64">
        <v>1.4</v>
      </c>
      <c r="EG64">
        <v>1.23</v>
      </c>
      <c r="EH64">
        <v>1.1000000000000001</v>
      </c>
      <c r="EI64">
        <v>0.95</v>
      </c>
      <c r="EJ64">
        <v>0.83</v>
      </c>
      <c r="EK64">
        <v>0.71</v>
      </c>
      <c r="EL64">
        <v>0.62</v>
      </c>
      <c r="EM64">
        <v>0.53</v>
      </c>
      <c r="EN64">
        <v>0.44</v>
      </c>
      <c r="EO64">
        <v>0.38</v>
      </c>
      <c r="EP64">
        <v>0.32</v>
      </c>
      <c r="EQ64">
        <v>0.25</v>
      </c>
      <c r="ER64">
        <v>0.2</v>
      </c>
      <c r="ES64">
        <v>0.17</v>
      </c>
      <c r="ET64">
        <v>0.13</v>
      </c>
      <c r="EU64">
        <v>0.1</v>
      </c>
      <c r="EV64">
        <v>0.08</v>
      </c>
      <c r="EW64">
        <v>0.06</v>
      </c>
      <c r="EX64">
        <v>0.04</v>
      </c>
      <c r="EY64">
        <v>0.02</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0.02</v>
      </c>
      <c r="FW64">
        <v>0.03</v>
      </c>
      <c r="FX64">
        <v>0.06</v>
      </c>
      <c r="FY64">
        <v>0.08</v>
      </c>
      <c r="FZ64">
        <v>0.1</v>
      </c>
    </row>
    <row r="65" spans="1:182">
      <c r="A65">
        <v>122</v>
      </c>
      <c r="B65">
        <v>0</v>
      </c>
      <c r="C65">
        <v>0</v>
      </c>
      <c r="D65">
        <v>0</v>
      </c>
      <c r="E65">
        <v>0</v>
      </c>
      <c r="F65">
        <v>0</v>
      </c>
      <c r="G65">
        <v>0</v>
      </c>
      <c r="H65">
        <v>0.02</v>
      </c>
      <c r="I65">
        <v>0.04</v>
      </c>
      <c r="J65">
        <v>0.06</v>
      </c>
      <c r="K65">
        <v>7.0000000000000007E-2</v>
      </c>
      <c r="L65">
        <v>0.09</v>
      </c>
      <c r="M65">
        <v>0.11</v>
      </c>
      <c r="N65">
        <v>0.14000000000000001</v>
      </c>
      <c r="O65">
        <v>0.18</v>
      </c>
      <c r="P65">
        <v>0.2</v>
      </c>
      <c r="Q65">
        <v>0.26</v>
      </c>
      <c r="R65">
        <v>0.31</v>
      </c>
      <c r="S65">
        <v>0.34</v>
      </c>
      <c r="T65">
        <v>0.42</v>
      </c>
      <c r="U65">
        <v>0.48</v>
      </c>
      <c r="V65">
        <v>0.56000000000000005</v>
      </c>
      <c r="W65">
        <v>0.64</v>
      </c>
      <c r="X65">
        <v>0.73</v>
      </c>
      <c r="Y65">
        <v>0.82</v>
      </c>
      <c r="Z65">
        <v>0.91</v>
      </c>
      <c r="AA65">
        <v>1.07</v>
      </c>
      <c r="AB65">
        <v>1.19</v>
      </c>
      <c r="AC65">
        <v>1.32</v>
      </c>
      <c r="AD65">
        <v>1.48</v>
      </c>
      <c r="AE65">
        <v>1.68</v>
      </c>
      <c r="AF65">
        <v>1.82</v>
      </c>
      <c r="AG65">
        <v>2.0299999999999998</v>
      </c>
      <c r="AH65">
        <v>2.25</v>
      </c>
      <c r="AI65">
        <v>2.4700000000000002</v>
      </c>
      <c r="AJ65">
        <v>2.73</v>
      </c>
      <c r="AK65">
        <v>2.94</v>
      </c>
      <c r="AL65">
        <v>3.26</v>
      </c>
      <c r="AM65">
        <v>3.53</v>
      </c>
      <c r="AN65">
        <v>3.83</v>
      </c>
      <c r="AO65">
        <v>4.1900000000000004</v>
      </c>
      <c r="AP65">
        <v>4.46</v>
      </c>
      <c r="AQ65">
        <v>4.92</v>
      </c>
      <c r="AR65">
        <v>5.15</v>
      </c>
      <c r="AS65">
        <v>5.44</v>
      </c>
      <c r="AT65">
        <v>5.8</v>
      </c>
      <c r="AU65">
        <v>6.22</v>
      </c>
      <c r="AV65">
        <v>6.72</v>
      </c>
      <c r="AW65">
        <v>7.32</v>
      </c>
      <c r="AX65">
        <v>7.92</v>
      </c>
      <c r="AY65">
        <v>8.76</v>
      </c>
      <c r="AZ65">
        <v>9.49</v>
      </c>
      <c r="BA65">
        <v>9.74</v>
      </c>
      <c r="BB65">
        <v>10.5</v>
      </c>
      <c r="BC65">
        <v>10.6</v>
      </c>
      <c r="BD65">
        <v>11</v>
      </c>
      <c r="BE65">
        <v>11.5</v>
      </c>
      <c r="BF65">
        <v>11.9</v>
      </c>
      <c r="BG65">
        <v>12.8</v>
      </c>
      <c r="BH65">
        <v>13.3</v>
      </c>
      <c r="BI65">
        <v>13.7</v>
      </c>
      <c r="BJ65">
        <v>14</v>
      </c>
      <c r="BK65">
        <v>14.3</v>
      </c>
      <c r="BL65">
        <v>14.5</v>
      </c>
      <c r="BM65">
        <v>14.8</v>
      </c>
      <c r="BN65">
        <v>15</v>
      </c>
      <c r="BO65">
        <v>15.2</v>
      </c>
      <c r="BP65">
        <v>15.5</v>
      </c>
      <c r="BQ65">
        <v>15.7</v>
      </c>
      <c r="BR65">
        <v>15.8</v>
      </c>
      <c r="BS65">
        <v>16</v>
      </c>
      <c r="BT65">
        <v>16.2</v>
      </c>
      <c r="BU65">
        <v>16.3</v>
      </c>
      <c r="BV65">
        <v>16.399999999999999</v>
      </c>
      <c r="BW65">
        <v>16.600000000000001</v>
      </c>
      <c r="BX65">
        <v>16.7</v>
      </c>
      <c r="BY65">
        <v>16.8</v>
      </c>
      <c r="BZ65">
        <v>16.8</v>
      </c>
      <c r="CA65">
        <v>16.899999999999999</v>
      </c>
      <c r="CB65">
        <v>17</v>
      </c>
      <c r="CC65">
        <v>17</v>
      </c>
      <c r="CD65">
        <v>17</v>
      </c>
      <c r="CE65">
        <v>17.100000000000001</v>
      </c>
      <c r="CF65">
        <v>17.100000000000001</v>
      </c>
      <c r="CG65">
        <v>17.100000000000001</v>
      </c>
      <c r="CH65">
        <v>17</v>
      </c>
      <c r="CI65">
        <v>17</v>
      </c>
      <c r="CJ65">
        <v>17</v>
      </c>
      <c r="CK65">
        <v>16.899999999999999</v>
      </c>
      <c r="CL65">
        <v>16.8</v>
      </c>
      <c r="CM65">
        <v>16.8</v>
      </c>
      <c r="CN65">
        <v>16.7</v>
      </c>
      <c r="CO65">
        <v>16.5</v>
      </c>
      <c r="CP65">
        <v>16.399999999999999</v>
      </c>
      <c r="CQ65">
        <v>16.3</v>
      </c>
      <c r="CR65">
        <v>16.100000000000001</v>
      </c>
      <c r="CS65">
        <v>16</v>
      </c>
      <c r="CT65">
        <v>15.8</v>
      </c>
      <c r="CU65">
        <v>15.6</v>
      </c>
      <c r="CV65">
        <v>15.4</v>
      </c>
      <c r="CW65">
        <v>15.1</v>
      </c>
      <c r="CX65">
        <v>14.9</v>
      </c>
      <c r="CY65">
        <v>14.6</v>
      </c>
      <c r="CZ65">
        <v>14.4</v>
      </c>
      <c r="DA65">
        <v>14</v>
      </c>
      <c r="DB65">
        <v>13.7</v>
      </c>
      <c r="DC65">
        <v>13.2</v>
      </c>
      <c r="DD65">
        <v>12.8</v>
      </c>
      <c r="DE65">
        <v>12.2</v>
      </c>
      <c r="DF65">
        <v>11.4</v>
      </c>
      <c r="DG65">
        <v>10.9</v>
      </c>
      <c r="DH65">
        <v>10.9</v>
      </c>
      <c r="DI65">
        <v>10.4</v>
      </c>
      <c r="DJ65">
        <v>10</v>
      </c>
      <c r="DK65">
        <v>9.35</v>
      </c>
      <c r="DL65">
        <v>8.41</v>
      </c>
      <c r="DM65">
        <v>7.67</v>
      </c>
      <c r="DN65">
        <v>7.02</v>
      </c>
      <c r="DO65">
        <v>6.51</v>
      </c>
      <c r="DP65">
        <v>6.1</v>
      </c>
      <c r="DQ65">
        <v>5.67</v>
      </c>
      <c r="DR65">
        <v>5.28</v>
      </c>
      <c r="DS65">
        <v>4.9800000000000004</v>
      </c>
      <c r="DT65">
        <v>4.63</v>
      </c>
      <c r="DU65">
        <v>4.26</v>
      </c>
      <c r="DV65">
        <v>3.76</v>
      </c>
      <c r="DW65">
        <v>3.46</v>
      </c>
      <c r="DX65">
        <v>3.19</v>
      </c>
      <c r="DY65">
        <v>3.01</v>
      </c>
      <c r="DZ65">
        <v>2.71</v>
      </c>
      <c r="EA65">
        <v>2.42</v>
      </c>
      <c r="EB65">
        <v>2.23</v>
      </c>
      <c r="EC65">
        <v>1.98</v>
      </c>
      <c r="ED65">
        <v>1.75</v>
      </c>
      <c r="EE65">
        <v>1.51</v>
      </c>
      <c r="EF65">
        <v>1.36</v>
      </c>
      <c r="EG65">
        <v>1.23</v>
      </c>
      <c r="EH65">
        <v>1.05</v>
      </c>
      <c r="EI65">
        <v>0.97</v>
      </c>
      <c r="EJ65">
        <v>0.81</v>
      </c>
      <c r="EK65">
        <v>0.7</v>
      </c>
      <c r="EL65">
        <v>0.62</v>
      </c>
      <c r="EM65">
        <v>0.53</v>
      </c>
      <c r="EN65">
        <v>0.44</v>
      </c>
      <c r="EO65">
        <v>0.36</v>
      </c>
      <c r="EP65">
        <v>0.31</v>
      </c>
      <c r="EQ65">
        <v>0.26</v>
      </c>
      <c r="ER65">
        <v>0.21</v>
      </c>
      <c r="ES65">
        <v>0.16</v>
      </c>
      <c r="ET65">
        <v>0.13</v>
      </c>
      <c r="EU65">
        <v>0.1</v>
      </c>
      <c r="EV65">
        <v>0.08</v>
      </c>
      <c r="EW65">
        <v>0.05</v>
      </c>
      <c r="EX65">
        <v>0.04</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0.02</v>
      </c>
      <c r="FW65">
        <v>0.03</v>
      </c>
      <c r="FX65">
        <v>0.06</v>
      </c>
      <c r="FY65">
        <v>0.08</v>
      </c>
      <c r="FZ65">
        <v>0.1</v>
      </c>
    </row>
    <row r="66" spans="1:182">
      <c r="A66">
        <v>121</v>
      </c>
      <c r="B66">
        <v>0</v>
      </c>
      <c r="C66">
        <v>0</v>
      </c>
      <c r="D66">
        <v>0</v>
      </c>
      <c r="E66">
        <v>0</v>
      </c>
      <c r="F66">
        <v>0</v>
      </c>
      <c r="G66">
        <v>0</v>
      </c>
      <c r="H66">
        <v>0.02</v>
      </c>
      <c r="I66">
        <v>0.04</v>
      </c>
      <c r="J66">
        <v>0.06</v>
      </c>
      <c r="K66">
        <v>7.0000000000000007E-2</v>
      </c>
      <c r="L66">
        <v>0.09</v>
      </c>
      <c r="M66">
        <v>0.11</v>
      </c>
      <c r="N66">
        <v>0.14000000000000001</v>
      </c>
      <c r="O66">
        <v>0.18</v>
      </c>
      <c r="P66">
        <v>0.21</v>
      </c>
      <c r="Q66">
        <v>0.26</v>
      </c>
      <c r="R66">
        <v>0.3</v>
      </c>
      <c r="S66">
        <v>0.35</v>
      </c>
      <c r="T66">
        <v>0.42</v>
      </c>
      <c r="U66">
        <v>0.46</v>
      </c>
      <c r="V66">
        <v>0.55000000000000004</v>
      </c>
      <c r="W66">
        <v>0.66</v>
      </c>
      <c r="X66">
        <v>0.72</v>
      </c>
      <c r="Y66">
        <v>0.83</v>
      </c>
      <c r="Z66">
        <v>0.94</v>
      </c>
      <c r="AA66">
        <v>1.05</v>
      </c>
      <c r="AB66">
        <v>1.2</v>
      </c>
      <c r="AC66">
        <v>1.3</v>
      </c>
      <c r="AD66">
        <v>1.48</v>
      </c>
      <c r="AE66">
        <v>1.66</v>
      </c>
      <c r="AF66">
        <v>1.84</v>
      </c>
      <c r="AG66">
        <v>2.04</v>
      </c>
      <c r="AH66">
        <v>2.21</v>
      </c>
      <c r="AI66">
        <v>2.46</v>
      </c>
      <c r="AJ66">
        <v>2.73</v>
      </c>
      <c r="AK66">
        <v>2.94</v>
      </c>
      <c r="AL66">
        <v>3.21</v>
      </c>
      <c r="AM66">
        <v>3.49</v>
      </c>
      <c r="AN66">
        <v>3.8</v>
      </c>
      <c r="AO66">
        <v>4.16</v>
      </c>
      <c r="AP66">
        <v>4.46</v>
      </c>
      <c r="AQ66">
        <v>4.78</v>
      </c>
      <c r="AR66">
        <v>5.16</v>
      </c>
      <c r="AS66">
        <v>5.51</v>
      </c>
      <c r="AT66">
        <v>5.89</v>
      </c>
      <c r="AU66">
        <v>6.2</v>
      </c>
      <c r="AV66">
        <v>6.74</v>
      </c>
      <c r="AW66">
        <v>7.28</v>
      </c>
      <c r="AX66">
        <v>7.88</v>
      </c>
      <c r="AY66">
        <v>8.74</v>
      </c>
      <c r="AZ66">
        <v>9.43</v>
      </c>
      <c r="BA66">
        <v>9.69</v>
      </c>
      <c r="BB66">
        <v>10.4</v>
      </c>
      <c r="BC66">
        <v>10.6</v>
      </c>
      <c r="BD66">
        <v>10.9</v>
      </c>
      <c r="BE66">
        <v>11.5</v>
      </c>
      <c r="BF66">
        <v>11.9</v>
      </c>
      <c r="BG66">
        <v>12.9</v>
      </c>
      <c r="BH66">
        <v>13.3</v>
      </c>
      <c r="BI66">
        <v>13.7</v>
      </c>
      <c r="BJ66">
        <v>14</v>
      </c>
      <c r="BK66">
        <v>14.3</v>
      </c>
      <c r="BL66">
        <v>14.5</v>
      </c>
      <c r="BM66">
        <v>14.8</v>
      </c>
      <c r="BN66">
        <v>15</v>
      </c>
      <c r="BO66">
        <v>15.3</v>
      </c>
      <c r="BP66">
        <v>15.5</v>
      </c>
      <c r="BQ66">
        <v>15.7</v>
      </c>
      <c r="BR66">
        <v>15.9</v>
      </c>
      <c r="BS66">
        <v>16</v>
      </c>
      <c r="BT66">
        <v>16.2</v>
      </c>
      <c r="BU66">
        <v>16.3</v>
      </c>
      <c r="BV66">
        <v>16.5</v>
      </c>
      <c r="BW66">
        <v>16.600000000000001</v>
      </c>
      <c r="BX66">
        <v>16.7</v>
      </c>
      <c r="BY66">
        <v>16.8</v>
      </c>
      <c r="BZ66">
        <v>16.899999999999999</v>
      </c>
      <c r="CA66">
        <v>16.899999999999999</v>
      </c>
      <c r="CB66">
        <v>17</v>
      </c>
      <c r="CC66">
        <v>17</v>
      </c>
      <c r="CD66">
        <v>17.100000000000001</v>
      </c>
      <c r="CE66">
        <v>17.100000000000001</v>
      </c>
      <c r="CF66">
        <v>17.100000000000001</v>
      </c>
      <c r="CG66">
        <v>17.100000000000001</v>
      </c>
      <c r="CH66">
        <v>17.100000000000001</v>
      </c>
      <c r="CI66">
        <v>17</v>
      </c>
      <c r="CJ66">
        <v>17</v>
      </c>
      <c r="CK66">
        <v>16.899999999999999</v>
      </c>
      <c r="CL66">
        <v>16.899999999999999</v>
      </c>
      <c r="CM66">
        <v>16.8</v>
      </c>
      <c r="CN66">
        <v>16.7</v>
      </c>
      <c r="CO66">
        <v>16.600000000000001</v>
      </c>
      <c r="CP66">
        <v>16.399999999999999</v>
      </c>
      <c r="CQ66">
        <v>16.3</v>
      </c>
      <c r="CR66">
        <v>16.2</v>
      </c>
      <c r="CS66">
        <v>16</v>
      </c>
      <c r="CT66">
        <v>15.8</v>
      </c>
      <c r="CU66">
        <v>15.6</v>
      </c>
      <c r="CV66">
        <v>15.4</v>
      </c>
      <c r="CW66">
        <v>15.2</v>
      </c>
      <c r="CX66">
        <v>14.9</v>
      </c>
      <c r="CY66">
        <v>14.7</v>
      </c>
      <c r="CZ66">
        <v>14.4</v>
      </c>
      <c r="DA66">
        <v>14.1</v>
      </c>
      <c r="DB66">
        <v>13.7</v>
      </c>
      <c r="DC66">
        <v>13.2</v>
      </c>
      <c r="DD66">
        <v>12.8</v>
      </c>
      <c r="DE66">
        <v>12.3</v>
      </c>
      <c r="DF66">
        <v>11.4</v>
      </c>
      <c r="DG66">
        <v>11</v>
      </c>
      <c r="DH66">
        <v>10.9</v>
      </c>
      <c r="DI66">
        <v>10.4</v>
      </c>
      <c r="DJ66">
        <v>10.1</v>
      </c>
      <c r="DK66">
        <v>9.32</v>
      </c>
      <c r="DL66">
        <v>8.39</v>
      </c>
      <c r="DM66">
        <v>7.62</v>
      </c>
      <c r="DN66">
        <v>6.99</v>
      </c>
      <c r="DO66">
        <v>6.49</v>
      </c>
      <c r="DP66">
        <v>6.06</v>
      </c>
      <c r="DQ66">
        <v>5.68</v>
      </c>
      <c r="DR66">
        <v>5.3</v>
      </c>
      <c r="DS66">
        <v>4.95</v>
      </c>
      <c r="DT66">
        <v>4.67</v>
      </c>
      <c r="DU66">
        <v>4.2699999999999996</v>
      </c>
      <c r="DV66">
        <v>3.76</v>
      </c>
      <c r="DW66">
        <v>3.55</v>
      </c>
      <c r="DX66">
        <v>3.18</v>
      </c>
      <c r="DY66">
        <v>3</v>
      </c>
      <c r="DZ66">
        <v>2.68</v>
      </c>
      <c r="EA66">
        <v>2.4</v>
      </c>
      <c r="EB66">
        <v>2.14</v>
      </c>
      <c r="EC66">
        <v>1.93</v>
      </c>
      <c r="ED66">
        <v>1.8</v>
      </c>
      <c r="EE66">
        <v>1.53</v>
      </c>
      <c r="EF66">
        <v>1.42</v>
      </c>
      <c r="EG66">
        <v>1.21</v>
      </c>
      <c r="EH66">
        <v>1.05</v>
      </c>
      <c r="EI66">
        <v>0.92</v>
      </c>
      <c r="EJ66">
        <v>0.84</v>
      </c>
      <c r="EK66">
        <v>0.7</v>
      </c>
      <c r="EL66">
        <v>0.61</v>
      </c>
      <c r="EM66">
        <v>0.53</v>
      </c>
      <c r="EN66">
        <v>0.42</v>
      </c>
      <c r="EO66">
        <v>0.38</v>
      </c>
      <c r="EP66">
        <v>0.31</v>
      </c>
      <c r="EQ66">
        <v>0.26</v>
      </c>
      <c r="ER66">
        <v>0.2</v>
      </c>
      <c r="ES66">
        <v>0.17</v>
      </c>
      <c r="ET66">
        <v>0.13</v>
      </c>
      <c r="EU66">
        <v>0.1</v>
      </c>
      <c r="EV66">
        <v>0.08</v>
      </c>
      <c r="EW66">
        <v>0.05</v>
      </c>
      <c r="EX66">
        <v>0.04</v>
      </c>
      <c r="EY66">
        <v>0.02</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v>0.02</v>
      </c>
      <c r="FW66">
        <v>0.03</v>
      </c>
      <c r="FX66">
        <v>0.06</v>
      </c>
      <c r="FY66">
        <v>0.08</v>
      </c>
      <c r="FZ66">
        <v>0.1</v>
      </c>
    </row>
    <row r="67" spans="1:182">
      <c r="A67">
        <v>120</v>
      </c>
      <c r="B67">
        <v>0</v>
      </c>
      <c r="C67">
        <v>0</v>
      </c>
      <c r="D67">
        <v>0</v>
      </c>
      <c r="E67">
        <v>0</v>
      </c>
      <c r="F67">
        <v>0</v>
      </c>
      <c r="G67">
        <v>0</v>
      </c>
      <c r="H67">
        <v>0.02</v>
      </c>
      <c r="I67">
        <v>0.04</v>
      </c>
      <c r="J67">
        <v>0.06</v>
      </c>
      <c r="K67">
        <v>7.0000000000000007E-2</v>
      </c>
      <c r="L67">
        <v>0.09</v>
      </c>
      <c r="M67">
        <v>0.11</v>
      </c>
      <c r="N67">
        <v>0.14000000000000001</v>
      </c>
      <c r="O67">
        <v>0.18</v>
      </c>
      <c r="P67">
        <v>0.21</v>
      </c>
      <c r="Q67">
        <v>0.25</v>
      </c>
      <c r="R67">
        <v>0.3</v>
      </c>
      <c r="S67">
        <v>0.34</v>
      </c>
      <c r="T67">
        <v>0.41</v>
      </c>
      <c r="U67">
        <v>0.48</v>
      </c>
      <c r="V67">
        <v>0.54</v>
      </c>
      <c r="W67">
        <v>0.62</v>
      </c>
      <c r="X67">
        <v>0.72</v>
      </c>
      <c r="Y67">
        <v>0.83</v>
      </c>
      <c r="Z67">
        <v>0.91</v>
      </c>
      <c r="AA67">
        <v>1.02</v>
      </c>
      <c r="AB67">
        <v>1.19</v>
      </c>
      <c r="AC67">
        <v>1.27</v>
      </c>
      <c r="AD67">
        <v>1.46</v>
      </c>
      <c r="AE67">
        <v>1.66</v>
      </c>
      <c r="AF67">
        <v>1.81</v>
      </c>
      <c r="AG67">
        <v>2.04</v>
      </c>
      <c r="AH67">
        <v>2.2200000000000002</v>
      </c>
      <c r="AI67">
        <v>2.46</v>
      </c>
      <c r="AJ67">
        <v>2.7</v>
      </c>
      <c r="AK67">
        <v>2.87</v>
      </c>
      <c r="AL67">
        <v>3.22</v>
      </c>
      <c r="AM67">
        <v>3.47</v>
      </c>
      <c r="AN67">
        <v>3.74</v>
      </c>
      <c r="AO67">
        <v>4.12</v>
      </c>
      <c r="AP67">
        <v>4.45</v>
      </c>
      <c r="AQ67">
        <v>4.84</v>
      </c>
      <c r="AR67">
        <v>5.13</v>
      </c>
      <c r="AS67">
        <v>5.45</v>
      </c>
      <c r="AT67">
        <v>5.82</v>
      </c>
      <c r="AU67">
        <v>6.23</v>
      </c>
      <c r="AV67">
        <v>6.62</v>
      </c>
      <c r="AW67">
        <v>7.15</v>
      </c>
      <c r="AX67">
        <v>7.83</v>
      </c>
      <c r="AY67">
        <v>8.6999999999999993</v>
      </c>
      <c r="AZ67">
        <v>9.4</v>
      </c>
      <c r="BA67">
        <v>10.1</v>
      </c>
      <c r="BB67">
        <v>10.4</v>
      </c>
      <c r="BC67">
        <v>10.7</v>
      </c>
      <c r="BD67">
        <v>10.9</v>
      </c>
      <c r="BE67">
        <v>11.4</v>
      </c>
      <c r="BF67">
        <v>12</v>
      </c>
      <c r="BG67">
        <v>12.8</v>
      </c>
      <c r="BH67">
        <v>13.3</v>
      </c>
      <c r="BI67">
        <v>13.7</v>
      </c>
      <c r="BJ67">
        <v>14</v>
      </c>
      <c r="BK67">
        <v>14.3</v>
      </c>
      <c r="BL67">
        <v>14.6</v>
      </c>
      <c r="BM67">
        <v>14.8</v>
      </c>
      <c r="BN67">
        <v>15.1</v>
      </c>
      <c r="BO67">
        <v>15.3</v>
      </c>
      <c r="BP67">
        <v>15.5</v>
      </c>
      <c r="BQ67">
        <v>15.7</v>
      </c>
      <c r="BR67">
        <v>15.9</v>
      </c>
      <c r="BS67">
        <v>16.100000000000001</v>
      </c>
      <c r="BT67">
        <v>16.2</v>
      </c>
      <c r="BU67">
        <v>16.399999999999999</v>
      </c>
      <c r="BV67">
        <v>16.5</v>
      </c>
      <c r="BW67">
        <v>16.600000000000001</v>
      </c>
      <c r="BX67">
        <v>16.7</v>
      </c>
      <c r="BY67">
        <v>16.8</v>
      </c>
      <c r="BZ67">
        <v>16.899999999999999</v>
      </c>
      <c r="CA67">
        <v>17</v>
      </c>
      <c r="CB67">
        <v>17</v>
      </c>
      <c r="CC67">
        <v>17.100000000000001</v>
      </c>
      <c r="CD67">
        <v>17.100000000000001</v>
      </c>
      <c r="CE67">
        <v>17.100000000000001</v>
      </c>
      <c r="CF67">
        <v>17.100000000000001</v>
      </c>
      <c r="CG67">
        <v>17.100000000000001</v>
      </c>
      <c r="CH67">
        <v>17.100000000000001</v>
      </c>
      <c r="CI67">
        <v>17.100000000000001</v>
      </c>
      <c r="CJ67">
        <v>17</v>
      </c>
      <c r="CK67">
        <v>17</v>
      </c>
      <c r="CL67">
        <v>16.899999999999999</v>
      </c>
      <c r="CM67">
        <v>16.8</v>
      </c>
      <c r="CN67">
        <v>16.7</v>
      </c>
      <c r="CO67">
        <v>16.600000000000001</v>
      </c>
      <c r="CP67">
        <v>16.5</v>
      </c>
      <c r="CQ67">
        <v>16.3</v>
      </c>
      <c r="CR67">
        <v>16.2</v>
      </c>
      <c r="CS67">
        <v>16</v>
      </c>
      <c r="CT67">
        <v>15.8</v>
      </c>
      <c r="CU67">
        <v>15.6</v>
      </c>
      <c r="CV67">
        <v>15.4</v>
      </c>
      <c r="CW67">
        <v>15.2</v>
      </c>
      <c r="CX67">
        <v>14.9</v>
      </c>
      <c r="CY67">
        <v>14.7</v>
      </c>
      <c r="CZ67">
        <v>14.4</v>
      </c>
      <c r="DA67">
        <v>14</v>
      </c>
      <c r="DB67">
        <v>13.7</v>
      </c>
      <c r="DC67">
        <v>13.3</v>
      </c>
      <c r="DD67">
        <v>12.8</v>
      </c>
      <c r="DE67">
        <v>12.3</v>
      </c>
      <c r="DF67">
        <v>11.4</v>
      </c>
      <c r="DG67">
        <v>11</v>
      </c>
      <c r="DH67">
        <v>10.9</v>
      </c>
      <c r="DI67">
        <v>10.4</v>
      </c>
      <c r="DJ67">
        <v>10</v>
      </c>
      <c r="DK67">
        <v>9.33</v>
      </c>
      <c r="DL67">
        <v>8.39</v>
      </c>
      <c r="DM67">
        <v>7.68</v>
      </c>
      <c r="DN67">
        <v>6.99</v>
      </c>
      <c r="DO67">
        <v>6.43</v>
      </c>
      <c r="DP67">
        <v>6.1</v>
      </c>
      <c r="DQ67">
        <v>5.72</v>
      </c>
      <c r="DR67">
        <v>5.3</v>
      </c>
      <c r="DS67">
        <v>4.9800000000000004</v>
      </c>
      <c r="DT67">
        <v>4.6100000000000003</v>
      </c>
      <c r="DU67">
        <v>4.18</v>
      </c>
      <c r="DV67">
        <v>3.79</v>
      </c>
      <c r="DW67">
        <v>3.44</v>
      </c>
      <c r="DX67">
        <v>3.18</v>
      </c>
      <c r="DY67">
        <v>2.93</v>
      </c>
      <c r="DZ67">
        <v>2.62</v>
      </c>
      <c r="EA67">
        <v>2.38</v>
      </c>
      <c r="EB67">
        <v>2.19</v>
      </c>
      <c r="EC67">
        <v>1.92</v>
      </c>
      <c r="ED67">
        <v>1.73</v>
      </c>
      <c r="EE67">
        <v>1.49</v>
      </c>
      <c r="EF67">
        <v>1.36</v>
      </c>
      <c r="EG67">
        <v>1.2</v>
      </c>
      <c r="EH67">
        <v>1.07</v>
      </c>
      <c r="EI67">
        <v>0.93</v>
      </c>
      <c r="EJ67">
        <v>0.81</v>
      </c>
      <c r="EK67">
        <v>0.69</v>
      </c>
      <c r="EL67">
        <v>0.61</v>
      </c>
      <c r="EM67">
        <v>0.51</v>
      </c>
      <c r="EN67">
        <v>0.43</v>
      </c>
      <c r="EO67">
        <v>0.37</v>
      </c>
      <c r="EP67">
        <v>0.31</v>
      </c>
      <c r="EQ67">
        <v>0.26</v>
      </c>
      <c r="ER67">
        <v>0.21</v>
      </c>
      <c r="ES67">
        <v>0.17</v>
      </c>
      <c r="ET67">
        <v>0.13</v>
      </c>
      <c r="EU67">
        <v>0.1</v>
      </c>
      <c r="EV67">
        <v>0.08</v>
      </c>
      <c r="EW67">
        <v>0.05</v>
      </c>
      <c r="EX67">
        <v>0.04</v>
      </c>
      <c r="EY67">
        <v>0.02</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0.02</v>
      </c>
      <c r="FW67">
        <v>0.03</v>
      </c>
      <c r="FX67">
        <v>0.06</v>
      </c>
      <c r="FY67">
        <v>0.08</v>
      </c>
      <c r="FZ67">
        <v>0.1</v>
      </c>
    </row>
    <row r="68" spans="1:182">
      <c r="A68">
        <v>119</v>
      </c>
      <c r="B68">
        <v>0</v>
      </c>
      <c r="C68">
        <v>0</v>
      </c>
      <c r="D68">
        <v>0</v>
      </c>
      <c r="E68">
        <v>0</v>
      </c>
      <c r="F68">
        <v>0</v>
      </c>
      <c r="G68">
        <v>0</v>
      </c>
      <c r="H68">
        <v>0.02</v>
      </c>
      <c r="I68">
        <v>0.04</v>
      </c>
      <c r="J68">
        <v>0.06</v>
      </c>
      <c r="K68">
        <v>7.0000000000000007E-2</v>
      </c>
      <c r="L68">
        <v>0.09</v>
      </c>
      <c r="M68">
        <v>0.11</v>
      </c>
      <c r="N68">
        <v>0.14000000000000001</v>
      </c>
      <c r="O68">
        <v>0.18</v>
      </c>
      <c r="P68">
        <v>0.21</v>
      </c>
      <c r="Q68">
        <v>0.26</v>
      </c>
      <c r="R68">
        <v>0.3</v>
      </c>
      <c r="S68">
        <v>0.34</v>
      </c>
      <c r="T68">
        <v>0.42</v>
      </c>
      <c r="U68">
        <v>0.47</v>
      </c>
      <c r="V68">
        <v>0.55000000000000004</v>
      </c>
      <c r="W68">
        <v>0.62</v>
      </c>
      <c r="X68">
        <v>0.71</v>
      </c>
      <c r="Y68">
        <v>0.81</v>
      </c>
      <c r="Z68">
        <v>0.9</v>
      </c>
      <c r="AA68">
        <v>1.04</v>
      </c>
      <c r="AB68">
        <v>1.1299999999999999</v>
      </c>
      <c r="AC68">
        <v>1.33</v>
      </c>
      <c r="AD68">
        <v>1.47</v>
      </c>
      <c r="AE68">
        <v>1.65</v>
      </c>
      <c r="AF68">
        <v>1.82</v>
      </c>
      <c r="AG68">
        <v>2.0299999999999998</v>
      </c>
      <c r="AH68">
        <v>2.21</v>
      </c>
      <c r="AI68">
        <v>2.4</v>
      </c>
      <c r="AJ68">
        <v>2.7</v>
      </c>
      <c r="AK68">
        <v>2.93</v>
      </c>
      <c r="AL68">
        <v>3.19</v>
      </c>
      <c r="AM68">
        <v>3.45</v>
      </c>
      <c r="AN68">
        <v>3.75</v>
      </c>
      <c r="AO68">
        <v>4.17</v>
      </c>
      <c r="AP68">
        <v>4.43</v>
      </c>
      <c r="AQ68">
        <v>4.8499999999999996</v>
      </c>
      <c r="AR68">
        <v>5.15</v>
      </c>
      <c r="AS68">
        <v>5.44</v>
      </c>
      <c r="AT68">
        <v>5.83</v>
      </c>
      <c r="AU68">
        <v>6.08</v>
      </c>
      <c r="AV68">
        <v>6.58</v>
      </c>
      <c r="AW68">
        <v>7.15</v>
      </c>
      <c r="AX68">
        <v>7.85</v>
      </c>
      <c r="AY68">
        <v>8.56</v>
      </c>
      <c r="AZ68">
        <v>9.33</v>
      </c>
      <c r="BA68">
        <v>9.61</v>
      </c>
      <c r="BB68">
        <v>10.3</v>
      </c>
      <c r="BC68">
        <v>10.8</v>
      </c>
      <c r="BD68">
        <v>10.9</v>
      </c>
      <c r="BE68">
        <v>11.4</v>
      </c>
      <c r="BF68">
        <v>12</v>
      </c>
      <c r="BG68">
        <v>12.8</v>
      </c>
      <c r="BH68">
        <v>13.3</v>
      </c>
      <c r="BI68">
        <v>13.7</v>
      </c>
      <c r="BJ68">
        <v>14</v>
      </c>
      <c r="BK68">
        <v>14.3</v>
      </c>
      <c r="BL68">
        <v>14.6</v>
      </c>
      <c r="BM68">
        <v>14.8</v>
      </c>
      <c r="BN68">
        <v>15.1</v>
      </c>
      <c r="BO68">
        <v>15.3</v>
      </c>
      <c r="BP68">
        <v>15.5</v>
      </c>
      <c r="BQ68">
        <v>15.7</v>
      </c>
      <c r="BR68">
        <v>15.9</v>
      </c>
      <c r="BS68">
        <v>16.100000000000001</v>
      </c>
      <c r="BT68">
        <v>16.3</v>
      </c>
      <c r="BU68">
        <v>16.399999999999999</v>
      </c>
      <c r="BV68">
        <v>16.5</v>
      </c>
      <c r="BW68">
        <v>16.7</v>
      </c>
      <c r="BX68">
        <v>16.8</v>
      </c>
      <c r="BY68">
        <v>16.899999999999999</v>
      </c>
      <c r="BZ68">
        <v>16.899999999999999</v>
      </c>
      <c r="CA68">
        <v>17</v>
      </c>
      <c r="CB68">
        <v>17.100000000000001</v>
      </c>
      <c r="CC68">
        <v>17.100000000000001</v>
      </c>
      <c r="CD68">
        <v>17.100000000000001</v>
      </c>
      <c r="CE68">
        <v>17.2</v>
      </c>
      <c r="CF68">
        <v>17.2</v>
      </c>
      <c r="CG68">
        <v>17.2</v>
      </c>
      <c r="CH68">
        <v>17.100000000000001</v>
      </c>
      <c r="CI68">
        <v>17.100000000000001</v>
      </c>
      <c r="CJ68">
        <v>17.100000000000001</v>
      </c>
      <c r="CK68">
        <v>17</v>
      </c>
      <c r="CL68">
        <v>16.899999999999999</v>
      </c>
      <c r="CM68">
        <v>16.8</v>
      </c>
      <c r="CN68">
        <v>16.8</v>
      </c>
      <c r="CO68">
        <v>16.600000000000001</v>
      </c>
      <c r="CP68">
        <v>16.5</v>
      </c>
      <c r="CQ68">
        <v>16.399999999999999</v>
      </c>
      <c r="CR68">
        <v>16.2</v>
      </c>
      <c r="CS68">
        <v>16</v>
      </c>
      <c r="CT68">
        <v>15.8</v>
      </c>
      <c r="CU68">
        <v>15.6</v>
      </c>
      <c r="CV68">
        <v>15.4</v>
      </c>
      <c r="CW68">
        <v>15.2</v>
      </c>
      <c r="CX68">
        <v>14.9</v>
      </c>
      <c r="CY68">
        <v>14.7</v>
      </c>
      <c r="CZ68">
        <v>14.4</v>
      </c>
      <c r="DA68">
        <v>14.1</v>
      </c>
      <c r="DB68">
        <v>13.7</v>
      </c>
      <c r="DC68">
        <v>13.3</v>
      </c>
      <c r="DD68">
        <v>12.8</v>
      </c>
      <c r="DE68">
        <v>12.3</v>
      </c>
      <c r="DF68">
        <v>11.4</v>
      </c>
      <c r="DG68">
        <v>11</v>
      </c>
      <c r="DH68">
        <v>10.8</v>
      </c>
      <c r="DI68">
        <v>10.4</v>
      </c>
      <c r="DJ68">
        <v>10</v>
      </c>
      <c r="DK68">
        <v>9.3000000000000007</v>
      </c>
      <c r="DL68">
        <v>8.33</v>
      </c>
      <c r="DM68">
        <v>7.66</v>
      </c>
      <c r="DN68">
        <v>7.01</v>
      </c>
      <c r="DO68">
        <v>6.5</v>
      </c>
      <c r="DP68">
        <v>6.08</v>
      </c>
      <c r="DQ68">
        <v>5.67</v>
      </c>
      <c r="DR68">
        <v>5.21</v>
      </c>
      <c r="DS68">
        <v>5.07</v>
      </c>
      <c r="DT68">
        <v>4.59</v>
      </c>
      <c r="DU68">
        <v>4.29</v>
      </c>
      <c r="DV68">
        <v>3.78</v>
      </c>
      <c r="DW68">
        <v>3.46</v>
      </c>
      <c r="DX68">
        <v>3.21</v>
      </c>
      <c r="DY68">
        <v>2.97</v>
      </c>
      <c r="DZ68">
        <v>2.66</v>
      </c>
      <c r="EA68">
        <v>2.39</v>
      </c>
      <c r="EB68">
        <v>2.14</v>
      </c>
      <c r="EC68">
        <v>1.94</v>
      </c>
      <c r="ED68">
        <v>1.75</v>
      </c>
      <c r="EE68">
        <v>1.54</v>
      </c>
      <c r="EF68">
        <v>1.37</v>
      </c>
      <c r="EG68">
        <v>1.2</v>
      </c>
      <c r="EH68">
        <v>1.0900000000000001</v>
      </c>
      <c r="EI68">
        <v>0.95</v>
      </c>
      <c r="EJ68">
        <v>0.81</v>
      </c>
      <c r="EK68">
        <v>0.69</v>
      </c>
      <c r="EL68">
        <v>0.62</v>
      </c>
      <c r="EM68">
        <v>0.51</v>
      </c>
      <c r="EN68">
        <v>0.43</v>
      </c>
      <c r="EO68">
        <v>0.36</v>
      </c>
      <c r="EP68">
        <v>0.31</v>
      </c>
      <c r="EQ68">
        <v>0.26</v>
      </c>
      <c r="ER68">
        <v>0.21</v>
      </c>
      <c r="ES68">
        <v>0.17</v>
      </c>
      <c r="ET68">
        <v>0.13</v>
      </c>
      <c r="EU68">
        <v>0.1</v>
      </c>
      <c r="EV68">
        <v>0.08</v>
      </c>
      <c r="EW68">
        <v>0.05</v>
      </c>
      <c r="EX68">
        <v>0.04</v>
      </c>
      <c r="EY68">
        <v>0.02</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0.02</v>
      </c>
      <c r="FW68">
        <v>0.03</v>
      </c>
      <c r="FX68">
        <v>0.05</v>
      </c>
      <c r="FY68">
        <v>0.08</v>
      </c>
      <c r="FZ68">
        <v>0.1</v>
      </c>
    </row>
    <row r="69" spans="1:182">
      <c r="A69">
        <v>118</v>
      </c>
      <c r="B69">
        <v>0</v>
      </c>
      <c r="C69">
        <v>0</v>
      </c>
      <c r="D69">
        <v>0</v>
      </c>
      <c r="E69">
        <v>0</v>
      </c>
      <c r="F69">
        <v>0</v>
      </c>
      <c r="G69">
        <v>0</v>
      </c>
      <c r="H69">
        <v>0.02</v>
      </c>
      <c r="I69">
        <v>0.04</v>
      </c>
      <c r="J69">
        <v>0.06</v>
      </c>
      <c r="K69">
        <v>7.0000000000000007E-2</v>
      </c>
      <c r="L69">
        <v>0.09</v>
      </c>
      <c r="M69">
        <v>0.11</v>
      </c>
      <c r="N69">
        <v>0.14000000000000001</v>
      </c>
      <c r="O69">
        <v>0.18</v>
      </c>
      <c r="P69">
        <v>0.21</v>
      </c>
      <c r="Q69">
        <v>0.25</v>
      </c>
      <c r="R69">
        <v>0.28999999999999998</v>
      </c>
      <c r="S69">
        <v>0.36</v>
      </c>
      <c r="T69">
        <v>0.4</v>
      </c>
      <c r="U69">
        <v>0.46</v>
      </c>
      <c r="V69">
        <v>0.53</v>
      </c>
      <c r="W69">
        <v>0.62</v>
      </c>
      <c r="X69">
        <v>0.7</v>
      </c>
      <c r="Y69">
        <v>0.79</v>
      </c>
      <c r="Z69">
        <v>0.9</v>
      </c>
      <c r="AA69">
        <v>1.02</v>
      </c>
      <c r="AB69">
        <v>1.1599999999999999</v>
      </c>
      <c r="AC69">
        <v>1.3</v>
      </c>
      <c r="AD69">
        <v>1.48</v>
      </c>
      <c r="AE69">
        <v>1.67</v>
      </c>
      <c r="AF69">
        <v>1.8</v>
      </c>
      <c r="AG69">
        <v>2.0099999999999998</v>
      </c>
      <c r="AH69">
        <v>2.2000000000000002</v>
      </c>
      <c r="AI69">
        <v>2.39</v>
      </c>
      <c r="AJ69">
        <v>2.63</v>
      </c>
      <c r="AK69">
        <v>2.9</v>
      </c>
      <c r="AL69">
        <v>3.19</v>
      </c>
      <c r="AM69">
        <v>3.42</v>
      </c>
      <c r="AN69">
        <v>3.77</v>
      </c>
      <c r="AO69">
        <v>4.12</v>
      </c>
      <c r="AP69">
        <v>4.42</v>
      </c>
      <c r="AQ69">
        <v>4.7300000000000004</v>
      </c>
      <c r="AR69">
        <v>5.12</v>
      </c>
      <c r="AS69">
        <v>5.46</v>
      </c>
      <c r="AT69">
        <v>5.8</v>
      </c>
      <c r="AU69">
        <v>6.11</v>
      </c>
      <c r="AV69">
        <v>6.6</v>
      </c>
      <c r="AW69">
        <v>7.11</v>
      </c>
      <c r="AX69">
        <v>7.74</v>
      </c>
      <c r="AY69">
        <v>8.6</v>
      </c>
      <c r="AZ69">
        <v>9.31</v>
      </c>
      <c r="BA69">
        <v>10</v>
      </c>
      <c r="BB69">
        <v>10.3</v>
      </c>
      <c r="BC69">
        <v>10.8</v>
      </c>
      <c r="BD69">
        <v>10.8</v>
      </c>
      <c r="BE69">
        <v>11.4</v>
      </c>
      <c r="BF69">
        <v>12</v>
      </c>
      <c r="BG69">
        <v>12.8</v>
      </c>
      <c r="BH69">
        <v>13.3</v>
      </c>
      <c r="BI69">
        <v>13.7</v>
      </c>
      <c r="BJ69">
        <v>14</v>
      </c>
      <c r="BK69">
        <v>14.3</v>
      </c>
      <c r="BL69">
        <v>14.6</v>
      </c>
      <c r="BM69">
        <v>14.8</v>
      </c>
      <c r="BN69">
        <v>15.1</v>
      </c>
      <c r="BO69">
        <v>15.3</v>
      </c>
      <c r="BP69">
        <v>15.5</v>
      </c>
      <c r="BQ69">
        <v>15.8</v>
      </c>
      <c r="BR69">
        <v>15.9</v>
      </c>
      <c r="BS69">
        <v>16.100000000000001</v>
      </c>
      <c r="BT69">
        <v>16.3</v>
      </c>
      <c r="BU69">
        <v>16.399999999999999</v>
      </c>
      <c r="BV69">
        <v>16.600000000000001</v>
      </c>
      <c r="BW69">
        <v>16.7</v>
      </c>
      <c r="BX69">
        <v>16.8</v>
      </c>
      <c r="BY69">
        <v>16.899999999999999</v>
      </c>
      <c r="BZ69">
        <v>17</v>
      </c>
      <c r="CA69">
        <v>17</v>
      </c>
      <c r="CB69">
        <v>17.100000000000001</v>
      </c>
      <c r="CC69">
        <v>17.100000000000001</v>
      </c>
      <c r="CD69">
        <v>17.2</v>
      </c>
      <c r="CE69">
        <v>17.2</v>
      </c>
      <c r="CF69">
        <v>17.2</v>
      </c>
      <c r="CG69">
        <v>17.2</v>
      </c>
      <c r="CH69">
        <v>17.2</v>
      </c>
      <c r="CI69">
        <v>17.100000000000001</v>
      </c>
      <c r="CJ69">
        <v>17.100000000000001</v>
      </c>
      <c r="CK69">
        <v>17</v>
      </c>
      <c r="CL69">
        <v>17</v>
      </c>
      <c r="CM69">
        <v>16.899999999999999</v>
      </c>
      <c r="CN69">
        <v>16.8</v>
      </c>
      <c r="CO69">
        <v>16.7</v>
      </c>
      <c r="CP69">
        <v>16.5</v>
      </c>
      <c r="CQ69">
        <v>16.399999999999999</v>
      </c>
      <c r="CR69">
        <v>16.2</v>
      </c>
      <c r="CS69">
        <v>16.100000000000001</v>
      </c>
      <c r="CT69">
        <v>15.9</v>
      </c>
      <c r="CU69">
        <v>15.7</v>
      </c>
      <c r="CV69">
        <v>15.5</v>
      </c>
      <c r="CW69">
        <v>15.2</v>
      </c>
      <c r="CX69">
        <v>15</v>
      </c>
      <c r="CY69">
        <v>14.7</v>
      </c>
      <c r="CZ69">
        <v>14.4</v>
      </c>
      <c r="DA69">
        <v>14.1</v>
      </c>
      <c r="DB69">
        <v>13.7</v>
      </c>
      <c r="DC69">
        <v>13.3</v>
      </c>
      <c r="DD69">
        <v>12.8</v>
      </c>
      <c r="DE69">
        <v>12.3</v>
      </c>
      <c r="DF69">
        <v>11.5</v>
      </c>
      <c r="DG69">
        <v>11</v>
      </c>
      <c r="DH69">
        <v>10.8</v>
      </c>
      <c r="DI69">
        <v>10.3</v>
      </c>
      <c r="DJ69">
        <v>10</v>
      </c>
      <c r="DK69">
        <v>9.1199999999999992</v>
      </c>
      <c r="DL69">
        <v>8.4</v>
      </c>
      <c r="DM69">
        <v>7.7</v>
      </c>
      <c r="DN69">
        <v>6.94</v>
      </c>
      <c r="DO69">
        <v>6.51</v>
      </c>
      <c r="DP69">
        <v>6.04</v>
      </c>
      <c r="DQ69">
        <v>5.68</v>
      </c>
      <c r="DR69">
        <v>5.32</v>
      </c>
      <c r="DS69">
        <v>5.0199999999999996</v>
      </c>
      <c r="DT69">
        <v>4.6100000000000003</v>
      </c>
      <c r="DU69">
        <v>4.28</v>
      </c>
      <c r="DV69">
        <v>3.83</v>
      </c>
      <c r="DW69">
        <v>3.5</v>
      </c>
      <c r="DX69">
        <v>3.2</v>
      </c>
      <c r="DY69">
        <v>2.93</v>
      </c>
      <c r="DZ69">
        <v>2.58</v>
      </c>
      <c r="EA69">
        <v>2.41</v>
      </c>
      <c r="EB69">
        <v>2.17</v>
      </c>
      <c r="EC69">
        <v>1.9</v>
      </c>
      <c r="ED69">
        <v>1.78</v>
      </c>
      <c r="EE69">
        <v>1.49</v>
      </c>
      <c r="EF69">
        <v>1.32</v>
      </c>
      <c r="EG69">
        <v>1.17</v>
      </c>
      <c r="EH69">
        <v>1.07</v>
      </c>
      <c r="EI69">
        <v>0.93</v>
      </c>
      <c r="EJ69">
        <v>0.82</v>
      </c>
      <c r="EK69">
        <v>0.68</v>
      </c>
      <c r="EL69">
        <v>0.62</v>
      </c>
      <c r="EM69">
        <v>0.5</v>
      </c>
      <c r="EN69">
        <v>0.44</v>
      </c>
      <c r="EO69">
        <v>0.36</v>
      </c>
      <c r="EP69">
        <v>0.31</v>
      </c>
      <c r="EQ69">
        <v>0.26</v>
      </c>
      <c r="ER69">
        <v>0.21</v>
      </c>
      <c r="ES69">
        <v>0.17</v>
      </c>
      <c r="ET69">
        <v>0.13</v>
      </c>
      <c r="EU69">
        <v>0.1</v>
      </c>
      <c r="EV69">
        <v>0.08</v>
      </c>
      <c r="EW69">
        <v>0.06</v>
      </c>
      <c r="EX69">
        <v>0.03</v>
      </c>
      <c r="EY69">
        <v>0.02</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0.02</v>
      </c>
      <c r="FW69">
        <v>0.03</v>
      </c>
      <c r="FX69">
        <v>0.05</v>
      </c>
      <c r="FY69">
        <v>0.08</v>
      </c>
      <c r="FZ69">
        <v>0.1</v>
      </c>
    </row>
    <row r="70" spans="1:182">
      <c r="A70">
        <v>117</v>
      </c>
      <c r="B70">
        <v>0</v>
      </c>
      <c r="C70">
        <v>0</v>
      </c>
      <c r="D70">
        <v>0</v>
      </c>
      <c r="E70">
        <v>0</v>
      </c>
      <c r="F70">
        <v>0</v>
      </c>
      <c r="G70">
        <v>0</v>
      </c>
      <c r="H70">
        <v>0.02</v>
      </c>
      <c r="I70">
        <v>0.04</v>
      </c>
      <c r="J70">
        <v>0.06</v>
      </c>
      <c r="K70">
        <v>7.0000000000000007E-2</v>
      </c>
      <c r="L70">
        <v>0.09</v>
      </c>
      <c r="M70">
        <v>0.11</v>
      </c>
      <c r="N70">
        <v>0.14000000000000001</v>
      </c>
      <c r="O70">
        <v>0.18</v>
      </c>
      <c r="P70">
        <v>0.21</v>
      </c>
      <c r="Q70">
        <v>0.25</v>
      </c>
      <c r="R70">
        <v>0.28999999999999998</v>
      </c>
      <c r="S70">
        <v>0.35</v>
      </c>
      <c r="T70">
        <v>0.39</v>
      </c>
      <c r="U70">
        <v>0.47</v>
      </c>
      <c r="V70">
        <v>0.55000000000000004</v>
      </c>
      <c r="W70">
        <v>0.62</v>
      </c>
      <c r="X70">
        <v>0.71</v>
      </c>
      <c r="Y70">
        <v>0.81</v>
      </c>
      <c r="Z70">
        <v>0.92</v>
      </c>
      <c r="AA70">
        <v>1.03</v>
      </c>
      <c r="AB70">
        <v>1.19</v>
      </c>
      <c r="AC70">
        <v>1.29</v>
      </c>
      <c r="AD70">
        <v>1.44</v>
      </c>
      <c r="AE70">
        <v>1.63</v>
      </c>
      <c r="AF70">
        <v>1.78</v>
      </c>
      <c r="AG70">
        <v>1.99</v>
      </c>
      <c r="AH70">
        <v>2.2200000000000002</v>
      </c>
      <c r="AI70">
        <v>2.4</v>
      </c>
      <c r="AJ70">
        <v>2.65</v>
      </c>
      <c r="AK70">
        <v>2.87</v>
      </c>
      <c r="AL70">
        <v>3.15</v>
      </c>
      <c r="AM70">
        <v>3.43</v>
      </c>
      <c r="AN70">
        <v>3.72</v>
      </c>
      <c r="AO70">
        <v>4.07</v>
      </c>
      <c r="AP70">
        <v>4.42</v>
      </c>
      <c r="AQ70">
        <v>4.76</v>
      </c>
      <c r="AR70">
        <v>5.1100000000000003</v>
      </c>
      <c r="AS70">
        <v>5.38</v>
      </c>
      <c r="AT70">
        <v>5.76</v>
      </c>
      <c r="AU70">
        <v>6.18</v>
      </c>
      <c r="AV70">
        <v>6.56</v>
      </c>
      <c r="AW70">
        <v>7.09</v>
      </c>
      <c r="AX70">
        <v>7.71</v>
      </c>
      <c r="AY70">
        <v>8.4700000000000006</v>
      </c>
      <c r="AZ70">
        <v>9.2799999999999994</v>
      </c>
      <c r="BA70">
        <v>10</v>
      </c>
      <c r="BB70">
        <v>10.3</v>
      </c>
      <c r="BC70">
        <v>10.8</v>
      </c>
      <c r="BD70">
        <v>10.9</v>
      </c>
      <c r="BE70">
        <v>11.4</v>
      </c>
      <c r="BF70">
        <v>12</v>
      </c>
      <c r="BG70">
        <v>12.8</v>
      </c>
      <c r="BH70">
        <v>13.3</v>
      </c>
      <c r="BI70">
        <v>13.7</v>
      </c>
      <c r="BJ70">
        <v>14</v>
      </c>
      <c r="BK70">
        <v>14.3</v>
      </c>
      <c r="BL70">
        <v>14.6</v>
      </c>
      <c r="BM70">
        <v>14.9</v>
      </c>
      <c r="BN70">
        <v>15.1</v>
      </c>
      <c r="BO70">
        <v>15.3</v>
      </c>
      <c r="BP70">
        <v>15.6</v>
      </c>
      <c r="BQ70">
        <v>15.8</v>
      </c>
      <c r="BR70">
        <v>16</v>
      </c>
      <c r="BS70">
        <v>16.100000000000001</v>
      </c>
      <c r="BT70">
        <v>16.3</v>
      </c>
      <c r="BU70">
        <v>16.5</v>
      </c>
      <c r="BV70">
        <v>16.600000000000001</v>
      </c>
      <c r="BW70">
        <v>16.7</v>
      </c>
      <c r="BX70">
        <v>16.8</v>
      </c>
      <c r="BY70">
        <v>16.899999999999999</v>
      </c>
      <c r="BZ70">
        <v>17</v>
      </c>
      <c r="CA70">
        <v>17.100000000000001</v>
      </c>
      <c r="CB70">
        <v>17.100000000000001</v>
      </c>
      <c r="CC70">
        <v>17.2</v>
      </c>
      <c r="CD70">
        <v>17.2</v>
      </c>
      <c r="CE70">
        <v>17.2</v>
      </c>
      <c r="CF70">
        <v>17.2</v>
      </c>
      <c r="CG70">
        <v>17.2</v>
      </c>
      <c r="CH70">
        <v>17.2</v>
      </c>
      <c r="CI70">
        <v>17.2</v>
      </c>
      <c r="CJ70">
        <v>17.100000000000001</v>
      </c>
      <c r="CK70">
        <v>17.100000000000001</v>
      </c>
      <c r="CL70">
        <v>17</v>
      </c>
      <c r="CM70">
        <v>16.899999999999999</v>
      </c>
      <c r="CN70">
        <v>16.8</v>
      </c>
      <c r="CO70">
        <v>16.7</v>
      </c>
      <c r="CP70">
        <v>16.600000000000001</v>
      </c>
      <c r="CQ70">
        <v>16.399999999999999</v>
      </c>
      <c r="CR70">
        <v>16.3</v>
      </c>
      <c r="CS70">
        <v>16.100000000000001</v>
      </c>
      <c r="CT70">
        <v>15.9</v>
      </c>
      <c r="CU70">
        <v>15.7</v>
      </c>
      <c r="CV70">
        <v>15.5</v>
      </c>
      <c r="CW70">
        <v>15.2</v>
      </c>
      <c r="CX70">
        <v>15</v>
      </c>
      <c r="CY70">
        <v>14.7</v>
      </c>
      <c r="CZ70">
        <v>14.4</v>
      </c>
      <c r="DA70">
        <v>14.1</v>
      </c>
      <c r="DB70">
        <v>13.7</v>
      </c>
      <c r="DC70">
        <v>13.3</v>
      </c>
      <c r="DD70">
        <v>12.8</v>
      </c>
      <c r="DE70">
        <v>12.3</v>
      </c>
      <c r="DF70">
        <v>11.5</v>
      </c>
      <c r="DG70">
        <v>11.1</v>
      </c>
      <c r="DH70">
        <v>10.8</v>
      </c>
      <c r="DI70">
        <v>10.4</v>
      </c>
      <c r="DJ70">
        <v>10</v>
      </c>
      <c r="DK70">
        <v>9.2899999999999991</v>
      </c>
      <c r="DL70">
        <v>8.3699999999999992</v>
      </c>
      <c r="DM70">
        <v>7.65</v>
      </c>
      <c r="DN70">
        <v>6.97</v>
      </c>
      <c r="DO70">
        <v>6.47</v>
      </c>
      <c r="DP70">
        <v>6.06</v>
      </c>
      <c r="DQ70">
        <v>5.63</v>
      </c>
      <c r="DR70">
        <v>5.19</v>
      </c>
      <c r="DS70">
        <v>4.93</v>
      </c>
      <c r="DT70">
        <v>4.6100000000000003</v>
      </c>
      <c r="DU70">
        <v>4.26</v>
      </c>
      <c r="DV70">
        <v>3.83</v>
      </c>
      <c r="DW70">
        <v>3.45</v>
      </c>
      <c r="DX70">
        <v>3.17</v>
      </c>
      <c r="DY70">
        <v>2.92</v>
      </c>
      <c r="DZ70">
        <v>2.63</v>
      </c>
      <c r="EA70">
        <v>2.38</v>
      </c>
      <c r="EB70">
        <v>2.15</v>
      </c>
      <c r="EC70">
        <v>1.92</v>
      </c>
      <c r="ED70">
        <v>1.73</v>
      </c>
      <c r="EE70">
        <v>1.54</v>
      </c>
      <c r="EF70">
        <v>1.34</v>
      </c>
      <c r="EG70">
        <v>1.21</v>
      </c>
      <c r="EH70">
        <v>1.05</v>
      </c>
      <c r="EI70">
        <v>0.91</v>
      </c>
      <c r="EJ70">
        <v>0.81</v>
      </c>
      <c r="EK70">
        <v>0.7</v>
      </c>
      <c r="EL70">
        <v>0.6</v>
      </c>
      <c r="EM70">
        <v>0.48</v>
      </c>
      <c r="EN70">
        <v>0.44</v>
      </c>
      <c r="EO70">
        <v>0.35</v>
      </c>
      <c r="EP70">
        <v>0.31</v>
      </c>
      <c r="EQ70">
        <v>0.26</v>
      </c>
      <c r="ER70">
        <v>0.21</v>
      </c>
      <c r="ES70">
        <v>0.16</v>
      </c>
      <c r="ET70">
        <v>0.13</v>
      </c>
      <c r="EU70">
        <v>0.1</v>
      </c>
      <c r="EV70">
        <v>0.08</v>
      </c>
      <c r="EW70">
        <v>0.06</v>
      </c>
      <c r="EX70">
        <v>0.03</v>
      </c>
      <c r="EY70">
        <v>0.02</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0.02</v>
      </c>
      <c r="FW70">
        <v>0.03</v>
      </c>
      <c r="FX70">
        <v>0.05</v>
      </c>
      <c r="FY70">
        <v>0.08</v>
      </c>
      <c r="FZ70">
        <v>0.1</v>
      </c>
    </row>
    <row r="71" spans="1:182">
      <c r="A71">
        <v>116</v>
      </c>
      <c r="B71">
        <v>0</v>
      </c>
      <c r="C71">
        <v>0</v>
      </c>
      <c r="D71">
        <v>0</v>
      </c>
      <c r="E71">
        <v>0</v>
      </c>
      <c r="F71">
        <v>0</v>
      </c>
      <c r="G71">
        <v>0</v>
      </c>
      <c r="H71">
        <v>0.02</v>
      </c>
      <c r="I71">
        <v>0.04</v>
      </c>
      <c r="J71">
        <v>0.06</v>
      </c>
      <c r="K71">
        <v>7.0000000000000007E-2</v>
      </c>
      <c r="L71">
        <v>0.09</v>
      </c>
      <c r="M71">
        <v>0.12</v>
      </c>
      <c r="N71">
        <v>0.14000000000000001</v>
      </c>
      <c r="O71">
        <v>0.17</v>
      </c>
      <c r="P71">
        <v>0.2</v>
      </c>
      <c r="Q71">
        <v>0.25</v>
      </c>
      <c r="R71">
        <v>0.3</v>
      </c>
      <c r="S71">
        <v>0.36</v>
      </c>
      <c r="T71">
        <v>0.4</v>
      </c>
      <c r="U71">
        <v>0.47</v>
      </c>
      <c r="V71">
        <v>0.56000000000000005</v>
      </c>
      <c r="W71">
        <v>0.61</v>
      </c>
      <c r="X71">
        <v>0.71</v>
      </c>
      <c r="Y71">
        <v>0.8</v>
      </c>
      <c r="Z71">
        <v>0.91</v>
      </c>
      <c r="AA71">
        <v>1.03</v>
      </c>
      <c r="AB71">
        <v>1.2</v>
      </c>
      <c r="AC71">
        <v>1.3</v>
      </c>
      <c r="AD71">
        <v>1.48</v>
      </c>
      <c r="AE71">
        <v>1.64</v>
      </c>
      <c r="AF71">
        <v>1.8</v>
      </c>
      <c r="AG71">
        <v>2.0099999999999998</v>
      </c>
      <c r="AH71">
        <v>2.16</v>
      </c>
      <c r="AI71">
        <v>2.38</v>
      </c>
      <c r="AJ71">
        <v>2.67</v>
      </c>
      <c r="AK71">
        <v>2.83</v>
      </c>
      <c r="AL71">
        <v>3.11</v>
      </c>
      <c r="AM71">
        <v>3.42</v>
      </c>
      <c r="AN71">
        <v>3.7</v>
      </c>
      <c r="AO71">
        <v>4.05</v>
      </c>
      <c r="AP71">
        <v>4.3600000000000003</v>
      </c>
      <c r="AQ71">
        <v>4.66</v>
      </c>
      <c r="AR71">
        <v>5.07</v>
      </c>
      <c r="AS71">
        <v>5.41</v>
      </c>
      <c r="AT71">
        <v>5.78</v>
      </c>
      <c r="AU71">
        <v>6.11</v>
      </c>
      <c r="AV71">
        <v>6.55</v>
      </c>
      <c r="AW71">
        <v>7.05</v>
      </c>
      <c r="AX71">
        <v>7.65</v>
      </c>
      <c r="AY71">
        <v>8.41</v>
      </c>
      <c r="AZ71">
        <v>9.24</v>
      </c>
      <c r="BA71">
        <v>9.9499999999999993</v>
      </c>
      <c r="BB71">
        <v>10.199999999999999</v>
      </c>
      <c r="BC71">
        <v>10.8</v>
      </c>
      <c r="BD71">
        <v>10.9</v>
      </c>
      <c r="BE71">
        <v>11.4</v>
      </c>
      <c r="BF71">
        <v>11.9</v>
      </c>
      <c r="BG71">
        <v>12.7</v>
      </c>
      <c r="BH71">
        <v>13.3</v>
      </c>
      <c r="BI71">
        <v>13.7</v>
      </c>
      <c r="BJ71">
        <v>14</v>
      </c>
      <c r="BK71">
        <v>14.3</v>
      </c>
      <c r="BL71">
        <v>14.6</v>
      </c>
      <c r="BM71">
        <v>14.9</v>
      </c>
      <c r="BN71">
        <v>15.1</v>
      </c>
      <c r="BO71">
        <v>15.4</v>
      </c>
      <c r="BP71">
        <v>15.6</v>
      </c>
      <c r="BQ71">
        <v>15.8</v>
      </c>
      <c r="BR71">
        <v>16</v>
      </c>
      <c r="BS71">
        <v>16.2</v>
      </c>
      <c r="BT71">
        <v>16.3</v>
      </c>
      <c r="BU71">
        <v>16.5</v>
      </c>
      <c r="BV71">
        <v>16.600000000000001</v>
      </c>
      <c r="BW71">
        <v>16.7</v>
      </c>
      <c r="BX71">
        <v>16.899999999999999</v>
      </c>
      <c r="BY71">
        <v>17</v>
      </c>
      <c r="BZ71">
        <v>17</v>
      </c>
      <c r="CA71">
        <v>17.100000000000001</v>
      </c>
      <c r="CB71">
        <v>17.2</v>
      </c>
      <c r="CC71">
        <v>17.2</v>
      </c>
      <c r="CD71">
        <v>17.2</v>
      </c>
      <c r="CE71">
        <v>17.3</v>
      </c>
      <c r="CF71">
        <v>17.3</v>
      </c>
      <c r="CG71">
        <v>17.3</v>
      </c>
      <c r="CH71">
        <v>17.2</v>
      </c>
      <c r="CI71">
        <v>17.2</v>
      </c>
      <c r="CJ71">
        <v>17.100000000000001</v>
      </c>
      <c r="CK71">
        <v>17.100000000000001</v>
      </c>
      <c r="CL71">
        <v>17</v>
      </c>
      <c r="CM71">
        <v>16.899999999999999</v>
      </c>
      <c r="CN71">
        <v>16.8</v>
      </c>
      <c r="CO71">
        <v>16.7</v>
      </c>
      <c r="CP71">
        <v>16.600000000000001</v>
      </c>
      <c r="CQ71">
        <v>16.399999999999999</v>
      </c>
      <c r="CR71">
        <v>16.3</v>
      </c>
      <c r="CS71">
        <v>16.100000000000001</v>
      </c>
      <c r="CT71">
        <v>15.9</v>
      </c>
      <c r="CU71">
        <v>15.7</v>
      </c>
      <c r="CV71">
        <v>15.5</v>
      </c>
      <c r="CW71">
        <v>15.3</v>
      </c>
      <c r="CX71">
        <v>15</v>
      </c>
      <c r="CY71">
        <v>14.7</v>
      </c>
      <c r="CZ71">
        <v>14.4</v>
      </c>
      <c r="DA71">
        <v>14.1</v>
      </c>
      <c r="DB71">
        <v>13.7</v>
      </c>
      <c r="DC71">
        <v>13.3</v>
      </c>
      <c r="DD71">
        <v>12.8</v>
      </c>
      <c r="DE71">
        <v>12.3</v>
      </c>
      <c r="DF71">
        <v>11.5</v>
      </c>
      <c r="DG71">
        <v>11.1</v>
      </c>
      <c r="DH71">
        <v>10.8</v>
      </c>
      <c r="DI71">
        <v>10.4</v>
      </c>
      <c r="DJ71">
        <v>10</v>
      </c>
      <c r="DK71">
        <v>9.11</v>
      </c>
      <c r="DL71">
        <v>8.39</v>
      </c>
      <c r="DM71">
        <v>7.69</v>
      </c>
      <c r="DN71">
        <v>6.95</v>
      </c>
      <c r="DO71">
        <v>6.5</v>
      </c>
      <c r="DP71">
        <v>6.05</v>
      </c>
      <c r="DQ71">
        <v>5.63</v>
      </c>
      <c r="DR71">
        <v>5.24</v>
      </c>
      <c r="DS71">
        <v>4.93</v>
      </c>
      <c r="DT71">
        <v>4.6399999999999997</v>
      </c>
      <c r="DU71">
        <v>4.26</v>
      </c>
      <c r="DV71">
        <v>3.8</v>
      </c>
      <c r="DW71">
        <v>3.47</v>
      </c>
      <c r="DX71">
        <v>3.2</v>
      </c>
      <c r="DY71">
        <v>2.94</v>
      </c>
      <c r="DZ71">
        <v>2.61</v>
      </c>
      <c r="EA71">
        <v>2.35</v>
      </c>
      <c r="EB71">
        <v>2.11</v>
      </c>
      <c r="EC71">
        <v>1.89</v>
      </c>
      <c r="ED71">
        <v>1.7</v>
      </c>
      <c r="EE71">
        <v>1.5</v>
      </c>
      <c r="EF71">
        <v>1.37</v>
      </c>
      <c r="EG71">
        <v>1.2</v>
      </c>
      <c r="EH71">
        <v>1.08</v>
      </c>
      <c r="EI71">
        <v>0.94</v>
      </c>
      <c r="EJ71">
        <v>0.79</v>
      </c>
      <c r="EK71">
        <v>0.72</v>
      </c>
      <c r="EL71">
        <v>0.61</v>
      </c>
      <c r="EM71">
        <v>0.53</v>
      </c>
      <c r="EN71">
        <v>0.45</v>
      </c>
      <c r="EO71">
        <v>0.35</v>
      </c>
      <c r="EP71">
        <v>0.31</v>
      </c>
      <c r="EQ71">
        <v>0.26</v>
      </c>
      <c r="ER71">
        <v>0.2</v>
      </c>
      <c r="ES71">
        <v>0.16</v>
      </c>
      <c r="ET71">
        <v>0.13</v>
      </c>
      <c r="EU71">
        <v>0.11</v>
      </c>
      <c r="EV71">
        <v>0.08</v>
      </c>
      <c r="EW71">
        <v>0.06</v>
      </c>
      <c r="EX71">
        <v>0.03</v>
      </c>
      <c r="EY71">
        <v>0.02</v>
      </c>
      <c r="EZ71">
        <v>0</v>
      </c>
      <c r="FA71">
        <v>0</v>
      </c>
      <c r="FB71">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0.02</v>
      </c>
      <c r="FW71">
        <v>0.03</v>
      </c>
      <c r="FX71">
        <v>0.05</v>
      </c>
      <c r="FY71">
        <v>0.08</v>
      </c>
      <c r="FZ71">
        <v>0.1</v>
      </c>
    </row>
    <row r="72" spans="1:182">
      <c r="A72">
        <v>115</v>
      </c>
      <c r="B72">
        <v>0</v>
      </c>
      <c r="C72">
        <v>0</v>
      </c>
      <c r="D72">
        <v>0</v>
      </c>
      <c r="E72">
        <v>0</v>
      </c>
      <c r="F72">
        <v>0</v>
      </c>
      <c r="G72">
        <v>0</v>
      </c>
      <c r="H72">
        <v>0.02</v>
      </c>
      <c r="I72">
        <v>0.04</v>
      </c>
      <c r="J72">
        <v>0.06</v>
      </c>
      <c r="K72">
        <v>7.0000000000000007E-2</v>
      </c>
      <c r="L72">
        <v>0.09</v>
      </c>
      <c r="M72">
        <v>0.12</v>
      </c>
      <c r="N72">
        <v>0.14000000000000001</v>
      </c>
      <c r="O72">
        <v>0.17</v>
      </c>
      <c r="P72">
        <v>0.21</v>
      </c>
      <c r="Q72">
        <v>0.24</v>
      </c>
      <c r="R72">
        <v>0.3</v>
      </c>
      <c r="S72">
        <v>0.34</v>
      </c>
      <c r="T72">
        <v>0.4</v>
      </c>
      <c r="U72">
        <v>0.47</v>
      </c>
      <c r="V72">
        <v>0.54</v>
      </c>
      <c r="W72">
        <v>0.64</v>
      </c>
      <c r="X72">
        <v>0.71</v>
      </c>
      <c r="Y72">
        <v>0.81</v>
      </c>
      <c r="Z72">
        <v>0.92</v>
      </c>
      <c r="AA72">
        <v>1.05</v>
      </c>
      <c r="AB72">
        <v>1.1599999999999999</v>
      </c>
      <c r="AC72">
        <v>1.29</v>
      </c>
      <c r="AD72">
        <v>1.46</v>
      </c>
      <c r="AE72">
        <v>1.59</v>
      </c>
      <c r="AF72">
        <v>1.78</v>
      </c>
      <c r="AG72">
        <v>1.95</v>
      </c>
      <c r="AH72">
        <v>2.17</v>
      </c>
      <c r="AI72">
        <v>2.38</v>
      </c>
      <c r="AJ72">
        <v>2.63</v>
      </c>
      <c r="AK72">
        <v>2.91</v>
      </c>
      <c r="AL72">
        <v>3.11</v>
      </c>
      <c r="AM72">
        <v>3.4</v>
      </c>
      <c r="AN72">
        <v>3.66</v>
      </c>
      <c r="AO72">
        <v>4.0599999999999996</v>
      </c>
      <c r="AP72">
        <v>4.32</v>
      </c>
      <c r="AQ72">
        <v>4.71</v>
      </c>
      <c r="AR72">
        <v>5.09</v>
      </c>
      <c r="AS72">
        <v>5.37</v>
      </c>
      <c r="AT72">
        <v>5.72</v>
      </c>
      <c r="AU72">
        <v>6.08</v>
      </c>
      <c r="AV72">
        <v>6.51</v>
      </c>
      <c r="AW72">
        <v>7.03</v>
      </c>
      <c r="AX72">
        <v>7.66</v>
      </c>
      <c r="AY72">
        <v>8.31</v>
      </c>
      <c r="AZ72">
        <v>9.2100000000000009</v>
      </c>
      <c r="BA72">
        <v>9.89</v>
      </c>
      <c r="BB72">
        <v>10.199999999999999</v>
      </c>
      <c r="BC72">
        <v>10.9</v>
      </c>
      <c r="BD72">
        <v>10.9</v>
      </c>
      <c r="BE72">
        <v>11.3</v>
      </c>
      <c r="BF72">
        <v>11.9</v>
      </c>
      <c r="BG72">
        <v>12.6</v>
      </c>
      <c r="BH72">
        <v>13.3</v>
      </c>
      <c r="BI72">
        <v>13.7</v>
      </c>
      <c r="BJ72">
        <v>14</v>
      </c>
      <c r="BK72">
        <v>14.3</v>
      </c>
      <c r="BL72">
        <v>14.6</v>
      </c>
      <c r="BM72">
        <v>14.9</v>
      </c>
      <c r="BN72">
        <v>15.1</v>
      </c>
      <c r="BO72">
        <v>15.4</v>
      </c>
      <c r="BP72">
        <v>15.6</v>
      </c>
      <c r="BQ72">
        <v>15.8</v>
      </c>
      <c r="BR72">
        <v>16</v>
      </c>
      <c r="BS72">
        <v>16.2</v>
      </c>
      <c r="BT72">
        <v>16.399999999999999</v>
      </c>
      <c r="BU72">
        <v>16.5</v>
      </c>
      <c r="BV72">
        <v>16.600000000000001</v>
      </c>
      <c r="BW72">
        <v>16.8</v>
      </c>
      <c r="BX72">
        <v>16.899999999999999</v>
      </c>
      <c r="BY72">
        <v>17</v>
      </c>
      <c r="BZ72">
        <v>17.100000000000001</v>
      </c>
      <c r="CA72">
        <v>17.100000000000001</v>
      </c>
      <c r="CB72">
        <v>17.2</v>
      </c>
      <c r="CC72">
        <v>17.2</v>
      </c>
      <c r="CD72">
        <v>17.3</v>
      </c>
      <c r="CE72">
        <v>17.3</v>
      </c>
      <c r="CF72">
        <v>17.3</v>
      </c>
      <c r="CG72">
        <v>17.3</v>
      </c>
      <c r="CH72">
        <v>17.3</v>
      </c>
      <c r="CI72">
        <v>17.2</v>
      </c>
      <c r="CJ72">
        <v>17.2</v>
      </c>
      <c r="CK72">
        <v>17.100000000000001</v>
      </c>
      <c r="CL72">
        <v>17</v>
      </c>
      <c r="CM72">
        <v>17</v>
      </c>
      <c r="CN72">
        <v>16.899999999999999</v>
      </c>
      <c r="CO72">
        <v>16.7</v>
      </c>
      <c r="CP72">
        <v>16.600000000000001</v>
      </c>
      <c r="CQ72">
        <v>16.5</v>
      </c>
      <c r="CR72">
        <v>16.3</v>
      </c>
      <c r="CS72">
        <v>16.100000000000001</v>
      </c>
      <c r="CT72">
        <v>15.9</v>
      </c>
      <c r="CU72">
        <v>15.7</v>
      </c>
      <c r="CV72">
        <v>15.5</v>
      </c>
      <c r="CW72">
        <v>15.3</v>
      </c>
      <c r="CX72">
        <v>15</v>
      </c>
      <c r="CY72">
        <v>14.8</v>
      </c>
      <c r="CZ72">
        <v>14.5</v>
      </c>
      <c r="DA72">
        <v>14.1</v>
      </c>
      <c r="DB72">
        <v>13.7</v>
      </c>
      <c r="DC72">
        <v>13.3</v>
      </c>
      <c r="DD72">
        <v>12.9</v>
      </c>
      <c r="DE72">
        <v>12.3</v>
      </c>
      <c r="DF72">
        <v>11.5</v>
      </c>
      <c r="DG72">
        <v>11.1</v>
      </c>
      <c r="DH72">
        <v>10.8</v>
      </c>
      <c r="DI72">
        <v>10.3</v>
      </c>
      <c r="DJ72">
        <v>10</v>
      </c>
      <c r="DK72">
        <v>9.2899999999999991</v>
      </c>
      <c r="DL72">
        <v>8.36</v>
      </c>
      <c r="DM72">
        <v>7.71</v>
      </c>
      <c r="DN72">
        <v>6.98</v>
      </c>
      <c r="DO72">
        <v>6.47</v>
      </c>
      <c r="DP72">
        <v>5.98</v>
      </c>
      <c r="DQ72">
        <v>5.58</v>
      </c>
      <c r="DR72">
        <v>5.13</v>
      </c>
      <c r="DS72">
        <v>4.97</v>
      </c>
      <c r="DT72">
        <v>4.63</v>
      </c>
      <c r="DU72">
        <v>4.26</v>
      </c>
      <c r="DV72">
        <v>3.75</v>
      </c>
      <c r="DW72">
        <v>3.43</v>
      </c>
      <c r="DX72">
        <v>3.2</v>
      </c>
      <c r="DY72">
        <v>2.89</v>
      </c>
      <c r="DZ72">
        <v>2.61</v>
      </c>
      <c r="EA72">
        <v>2.34</v>
      </c>
      <c r="EB72">
        <v>2.12</v>
      </c>
      <c r="EC72">
        <v>1.88</v>
      </c>
      <c r="ED72">
        <v>1.7</v>
      </c>
      <c r="EE72">
        <v>1.53</v>
      </c>
      <c r="EF72">
        <v>1.31</v>
      </c>
      <c r="EG72">
        <v>1.19</v>
      </c>
      <c r="EH72">
        <v>1.04</v>
      </c>
      <c r="EI72">
        <v>0.93</v>
      </c>
      <c r="EJ72">
        <v>0.81</v>
      </c>
      <c r="EK72">
        <v>0.71</v>
      </c>
      <c r="EL72">
        <v>0.6</v>
      </c>
      <c r="EM72">
        <v>0.51</v>
      </c>
      <c r="EN72">
        <v>0.44</v>
      </c>
      <c r="EO72">
        <v>0.37</v>
      </c>
      <c r="EP72">
        <v>0.3</v>
      </c>
      <c r="EQ72">
        <v>0.26</v>
      </c>
      <c r="ER72">
        <v>0.21</v>
      </c>
      <c r="ES72">
        <v>0.17</v>
      </c>
      <c r="ET72">
        <v>0.13</v>
      </c>
      <c r="EU72">
        <v>0.11</v>
      </c>
      <c r="EV72">
        <v>0.08</v>
      </c>
      <c r="EW72">
        <v>0.06</v>
      </c>
      <c r="EX72">
        <v>0.04</v>
      </c>
      <c r="EY72">
        <v>0.02</v>
      </c>
      <c r="EZ72">
        <v>0</v>
      </c>
      <c r="FA72">
        <v>0</v>
      </c>
      <c r="FB72">
        <v>0</v>
      </c>
      <c r="FC72">
        <v>0</v>
      </c>
      <c r="FD72">
        <v>0</v>
      </c>
      <c r="FE72">
        <v>0</v>
      </c>
      <c r="FF72">
        <v>0</v>
      </c>
      <c r="FG72">
        <v>0</v>
      </c>
      <c r="FH72">
        <v>0</v>
      </c>
      <c r="FI72">
        <v>0</v>
      </c>
      <c r="FJ72">
        <v>0</v>
      </c>
      <c r="FK72">
        <v>0</v>
      </c>
      <c r="FL72">
        <v>0</v>
      </c>
      <c r="FM72">
        <v>0</v>
      </c>
      <c r="FN72">
        <v>0</v>
      </c>
      <c r="FO72">
        <v>0</v>
      </c>
      <c r="FP72">
        <v>0</v>
      </c>
      <c r="FQ72">
        <v>0</v>
      </c>
      <c r="FR72">
        <v>0</v>
      </c>
      <c r="FS72">
        <v>0</v>
      </c>
      <c r="FT72">
        <v>0</v>
      </c>
      <c r="FU72">
        <v>0</v>
      </c>
      <c r="FV72">
        <v>0.02</v>
      </c>
      <c r="FW72">
        <v>0.03</v>
      </c>
      <c r="FX72">
        <v>0.05</v>
      </c>
      <c r="FY72">
        <v>0.08</v>
      </c>
      <c r="FZ72">
        <v>0.1</v>
      </c>
    </row>
    <row r="73" spans="1:182">
      <c r="A73">
        <v>114</v>
      </c>
      <c r="B73">
        <v>0</v>
      </c>
      <c r="C73">
        <v>0</v>
      </c>
      <c r="D73">
        <v>0</v>
      </c>
      <c r="E73">
        <v>0</v>
      </c>
      <c r="F73">
        <v>0</v>
      </c>
      <c r="G73">
        <v>0</v>
      </c>
      <c r="H73">
        <v>0.02</v>
      </c>
      <c r="I73">
        <v>0.04</v>
      </c>
      <c r="J73">
        <v>0.06</v>
      </c>
      <c r="K73">
        <v>7.0000000000000007E-2</v>
      </c>
      <c r="L73">
        <v>0.09</v>
      </c>
      <c r="M73">
        <v>0.12</v>
      </c>
      <c r="N73">
        <v>0.14000000000000001</v>
      </c>
      <c r="O73">
        <v>0.17</v>
      </c>
      <c r="P73">
        <v>0.2</v>
      </c>
      <c r="Q73">
        <v>0.24</v>
      </c>
      <c r="R73">
        <v>0.28999999999999998</v>
      </c>
      <c r="S73">
        <v>0.33</v>
      </c>
      <c r="T73">
        <v>0.41</v>
      </c>
      <c r="U73">
        <v>0.47</v>
      </c>
      <c r="V73">
        <v>0.54</v>
      </c>
      <c r="W73">
        <v>0.63</v>
      </c>
      <c r="X73">
        <v>0.7</v>
      </c>
      <c r="Y73">
        <v>0.78</v>
      </c>
      <c r="Z73">
        <v>0.88</v>
      </c>
      <c r="AA73">
        <v>1.01</v>
      </c>
      <c r="AB73">
        <v>1.1499999999999999</v>
      </c>
      <c r="AC73">
        <v>1.27</v>
      </c>
      <c r="AD73">
        <v>1.42</v>
      </c>
      <c r="AE73">
        <v>1.62</v>
      </c>
      <c r="AF73">
        <v>1.77</v>
      </c>
      <c r="AG73">
        <v>1.95</v>
      </c>
      <c r="AH73">
        <v>2.15</v>
      </c>
      <c r="AI73">
        <v>2.4300000000000002</v>
      </c>
      <c r="AJ73">
        <v>2.61</v>
      </c>
      <c r="AK73">
        <v>2.86</v>
      </c>
      <c r="AL73">
        <v>3.12</v>
      </c>
      <c r="AM73">
        <v>3.42</v>
      </c>
      <c r="AN73">
        <v>3.72</v>
      </c>
      <c r="AO73">
        <v>4.04</v>
      </c>
      <c r="AP73">
        <v>4.26</v>
      </c>
      <c r="AQ73">
        <v>4.67</v>
      </c>
      <c r="AR73">
        <v>5.09</v>
      </c>
      <c r="AS73">
        <v>5.4</v>
      </c>
      <c r="AT73">
        <v>5.68</v>
      </c>
      <c r="AU73">
        <v>6.07</v>
      </c>
      <c r="AV73">
        <v>6.5</v>
      </c>
      <c r="AW73">
        <v>7.01</v>
      </c>
      <c r="AX73">
        <v>7.65</v>
      </c>
      <c r="AY73">
        <v>8.3000000000000007</v>
      </c>
      <c r="AZ73">
        <v>9.16</v>
      </c>
      <c r="BA73">
        <v>9.85</v>
      </c>
      <c r="BB73">
        <v>10.1</v>
      </c>
      <c r="BC73">
        <v>10.9</v>
      </c>
      <c r="BD73">
        <v>10.8</v>
      </c>
      <c r="BE73">
        <v>11.4</v>
      </c>
      <c r="BF73">
        <v>11.9</v>
      </c>
      <c r="BG73">
        <v>12.5</v>
      </c>
      <c r="BH73">
        <v>13.3</v>
      </c>
      <c r="BI73">
        <v>13.7</v>
      </c>
      <c r="BJ73">
        <v>14</v>
      </c>
      <c r="BK73">
        <v>14.3</v>
      </c>
      <c r="BL73">
        <v>14.6</v>
      </c>
      <c r="BM73">
        <v>14.9</v>
      </c>
      <c r="BN73">
        <v>15.2</v>
      </c>
      <c r="BO73">
        <v>15.4</v>
      </c>
      <c r="BP73">
        <v>15.6</v>
      </c>
      <c r="BQ73">
        <v>15.8</v>
      </c>
      <c r="BR73">
        <v>16</v>
      </c>
      <c r="BS73">
        <v>16.2</v>
      </c>
      <c r="BT73">
        <v>16.399999999999999</v>
      </c>
      <c r="BU73">
        <v>16.5</v>
      </c>
      <c r="BV73">
        <v>16.7</v>
      </c>
      <c r="BW73">
        <v>16.8</v>
      </c>
      <c r="BX73">
        <v>16.899999999999999</v>
      </c>
      <c r="BY73">
        <v>17</v>
      </c>
      <c r="BZ73">
        <v>17.100000000000001</v>
      </c>
      <c r="CA73">
        <v>17.2</v>
      </c>
      <c r="CB73">
        <v>17.2</v>
      </c>
      <c r="CC73">
        <v>17.3</v>
      </c>
      <c r="CD73">
        <v>17.3</v>
      </c>
      <c r="CE73">
        <v>17.3</v>
      </c>
      <c r="CF73">
        <v>17.3</v>
      </c>
      <c r="CG73">
        <v>17.3</v>
      </c>
      <c r="CH73">
        <v>17.3</v>
      </c>
      <c r="CI73">
        <v>17.3</v>
      </c>
      <c r="CJ73">
        <v>17.2</v>
      </c>
      <c r="CK73">
        <v>17.100000000000001</v>
      </c>
      <c r="CL73">
        <v>17.100000000000001</v>
      </c>
      <c r="CM73">
        <v>17</v>
      </c>
      <c r="CN73">
        <v>16.899999999999999</v>
      </c>
      <c r="CO73">
        <v>16.8</v>
      </c>
      <c r="CP73">
        <v>16.600000000000001</v>
      </c>
      <c r="CQ73">
        <v>16.5</v>
      </c>
      <c r="CR73">
        <v>16.3</v>
      </c>
      <c r="CS73">
        <v>16.100000000000001</v>
      </c>
      <c r="CT73">
        <v>16</v>
      </c>
      <c r="CU73">
        <v>15.7</v>
      </c>
      <c r="CV73">
        <v>15.5</v>
      </c>
      <c r="CW73">
        <v>15.3</v>
      </c>
      <c r="CX73">
        <v>15</v>
      </c>
      <c r="CY73">
        <v>14.7</v>
      </c>
      <c r="CZ73">
        <v>14.5</v>
      </c>
      <c r="DA73">
        <v>14.1</v>
      </c>
      <c r="DB73">
        <v>13.7</v>
      </c>
      <c r="DC73">
        <v>13.3</v>
      </c>
      <c r="DD73">
        <v>12.8</v>
      </c>
      <c r="DE73">
        <v>12.4</v>
      </c>
      <c r="DF73">
        <v>11.5</v>
      </c>
      <c r="DG73">
        <v>11.1</v>
      </c>
      <c r="DH73">
        <v>10.9</v>
      </c>
      <c r="DI73">
        <v>10.3</v>
      </c>
      <c r="DJ73">
        <v>10</v>
      </c>
      <c r="DK73">
        <v>9.1</v>
      </c>
      <c r="DL73">
        <v>8.31</v>
      </c>
      <c r="DM73">
        <v>7.63</v>
      </c>
      <c r="DN73">
        <v>7</v>
      </c>
      <c r="DO73">
        <v>6.45</v>
      </c>
      <c r="DP73">
        <v>5.97</v>
      </c>
      <c r="DQ73">
        <v>5.61</v>
      </c>
      <c r="DR73">
        <v>5.22</v>
      </c>
      <c r="DS73">
        <v>4.92</v>
      </c>
      <c r="DT73">
        <v>4.57</v>
      </c>
      <c r="DU73">
        <v>4.2</v>
      </c>
      <c r="DV73">
        <v>3.77</v>
      </c>
      <c r="DW73">
        <v>3.41</v>
      </c>
      <c r="DX73">
        <v>3.18</v>
      </c>
      <c r="DY73">
        <v>2.97</v>
      </c>
      <c r="DZ73">
        <v>2.6</v>
      </c>
      <c r="EA73">
        <v>2.36</v>
      </c>
      <c r="EB73">
        <v>2.1800000000000002</v>
      </c>
      <c r="EC73">
        <v>1.94</v>
      </c>
      <c r="ED73">
        <v>1.73</v>
      </c>
      <c r="EE73">
        <v>1.52</v>
      </c>
      <c r="EF73">
        <v>1.34</v>
      </c>
      <c r="EG73">
        <v>1.2</v>
      </c>
      <c r="EH73">
        <v>1.05</v>
      </c>
      <c r="EI73">
        <v>0.92</v>
      </c>
      <c r="EJ73">
        <v>0.79</v>
      </c>
      <c r="EK73">
        <v>0.69</v>
      </c>
      <c r="EL73">
        <v>0.57999999999999996</v>
      </c>
      <c r="EM73">
        <v>0.5</v>
      </c>
      <c r="EN73">
        <v>0.44</v>
      </c>
      <c r="EO73">
        <v>0.38</v>
      </c>
      <c r="EP73">
        <v>0.3</v>
      </c>
      <c r="EQ73">
        <v>0.26</v>
      </c>
      <c r="ER73">
        <v>0.2</v>
      </c>
      <c r="ES73">
        <v>0.17</v>
      </c>
      <c r="ET73">
        <v>0.14000000000000001</v>
      </c>
      <c r="EU73">
        <v>0.11</v>
      </c>
      <c r="EV73">
        <v>0.08</v>
      </c>
      <c r="EW73">
        <v>0.05</v>
      </c>
      <c r="EX73">
        <v>0.04</v>
      </c>
      <c r="EY73">
        <v>0.02</v>
      </c>
      <c r="EZ73">
        <v>0</v>
      </c>
      <c r="FA73">
        <v>0</v>
      </c>
      <c r="FB73">
        <v>0</v>
      </c>
      <c r="FC73">
        <v>0</v>
      </c>
      <c r="FD73">
        <v>0</v>
      </c>
      <c r="FE73">
        <v>0</v>
      </c>
      <c r="FF73">
        <v>0</v>
      </c>
      <c r="FG73">
        <v>0</v>
      </c>
      <c r="FH73">
        <v>0</v>
      </c>
      <c r="FI73">
        <v>0</v>
      </c>
      <c r="FJ73">
        <v>0</v>
      </c>
      <c r="FK73">
        <v>0</v>
      </c>
      <c r="FL73">
        <v>0</v>
      </c>
      <c r="FM73">
        <v>0</v>
      </c>
      <c r="FN73">
        <v>0</v>
      </c>
      <c r="FO73">
        <v>0</v>
      </c>
      <c r="FP73">
        <v>0</v>
      </c>
      <c r="FQ73">
        <v>0</v>
      </c>
      <c r="FR73">
        <v>0</v>
      </c>
      <c r="FS73">
        <v>0</v>
      </c>
      <c r="FT73">
        <v>0</v>
      </c>
      <c r="FU73">
        <v>0</v>
      </c>
      <c r="FV73">
        <v>0.02</v>
      </c>
      <c r="FW73">
        <v>0.03</v>
      </c>
      <c r="FX73">
        <v>0.05</v>
      </c>
      <c r="FY73">
        <v>0.08</v>
      </c>
      <c r="FZ73">
        <v>0.1</v>
      </c>
    </row>
    <row r="74" spans="1:182">
      <c r="A74">
        <v>113</v>
      </c>
      <c r="B74">
        <v>0</v>
      </c>
      <c r="C74">
        <v>0</v>
      </c>
      <c r="D74">
        <v>0</v>
      </c>
      <c r="E74">
        <v>0</v>
      </c>
      <c r="F74">
        <v>0</v>
      </c>
      <c r="G74">
        <v>0</v>
      </c>
      <c r="H74">
        <v>0.02</v>
      </c>
      <c r="I74">
        <v>0.03</v>
      </c>
      <c r="J74">
        <v>0.06</v>
      </c>
      <c r="K74">
        <v>7.0000000000000007E-2</v>
      </c>
      <c r="L74">
        <v>0.09</v>
      </c>
      <c r="M74">
        <v>0.12</v>
      </c>
      <c r="N74">
        <v>0.14000000000000001</v>
      </c>
      <c r="O74">
        <v>0.17</v>
      </c>
      <c r="P74">
        <v>0.21</v>
      </c>
      <c r="Q74">
        <v>0.23</v>
      </c>
      <c r="R74">
        <v>0.28999999999999998</v>
      </c>
      <c r="S74">
        <v>0.34</v>
      </c>
      <c r="T74">
        <v>0.41</v>
      </c>
      <c r="U74">
        <v>0.47</v>
      </c>
      <c r="V74">
        <v>0.54</v>
      </c>
      <c r="W74">
        <v>0.65</v>
      </c>
      <c r="X74">
        <v>0.69</v>
      </c>
      <c r="Y74">
        <v>0.79</v>
      </c>
      <c r="Z74">
        <v>0.88</v>
      </c>
      <c r="AA74">
        <v>1</v>
      </c>
      <c r="AB74">
        <v>1.1499999999999999</v>
      </c>
      <c r="AC74">
        <v>1.26</v>
      </c>
      <c r="AD74">
        <v>1.41</v>
      </c>
      <c r="AE74">
        <v>1.62</v>
      </c>
      <c r="AF74">
        <v>1.74</v>
      </c>
      <c r="AG74">
        <v>1.97</v>
      </c>
      <c r="AH74">
        <v>2.13</v>
      </c>
      <c r="AI74">
        <v>2.3199999999999998</v>
      </c>
      <c r="AJ74">
        <v>2.59</v>
      </c>
      <c r="AK74">
        <v>2.87</v>
      </c>
      <c r="AL74">
        <v>3.06</v>
      </c>
      <c r="AM74">
        <v>3.41</v>
      </c>
      <c r="AN74">
        <v>3.7</v>
      </c>
      <c r="AO74">
        <v>4.0199999999999996</v>
      </c>
      <c r="AP74">
        <v>4.3600000000000003</v>
      </c>
      <c r="AQ74">
        <v>4.59</v>
      </c>
      <c r="AR74">
        <v>5.03</v>
      </c>
      <c r="AS74">
        <v>5.39</v>
      </c>
      <c r="AT74">
        <v>5.76</v>
      </c>
      <c r="AU74">
        <v>6.06</v>
      </c>
      <c r="AV74">
        <v>6.5</v>
      </c>
      <c r="AW74">
        <v>6.96</v>
      </c>
      <c r="AX74">
        <v>7.56</v>
      </c>
      <c r="AY74">
        <v>8.26</v>
      </c>
      <c r="AZ74">
        <v>9.1300000000000008</v>
      </c>
      <c r="BA74">
        <v>9.8000000000000007</v>
      </c>
      <c r="BB74">
        <v>10.1</v>
      </c>
      <c r="BC74">
        <v>10.8</v>
      </c>
      <c r="BD74">
        <v>10.8</v>
      </c>
      <c r="BE74">
        <v>11.3</v>
      </c>
      <c r="BF74">
        <v>11.9</v>
      </c>
      <c r="BG74">
        <v>12.3</v>
      </c>
      <c r="BH74">
        <v>13.3</v>
      </c>
      <c r="BI74">
        <v>13.7</v>
      </c>
      <c r="BJ74">
        <v>14</v>
      </c>
      <c r="BK74">
        <v>14.3</v>
      </c>
      <c r="BL74">
        <v>14.6</v>
      </c>
      <c r="BM74">
        <v>14.9</v>
      </c>
      <c r="BN74">
        <v>15.2</v>
      </c>
      <c r="BO74">
        <v>15.4</v>
      </c>
      <c r="BP74">
        <v>15.6</v>
      </c>
      <c r="BQ74">
        <v>15.9</v>
      </c>
      <c r="BR74">
        <v>16</v>
      </c>
      <c r="BS74">
        <v>16.2</v>
      </c>
      <c r="BT74">
        <v>16.399999999999999</v>
      </c>
      <c r="BU74">
        <v>16.600000000000001</v>
      </c>
      <c r="BV74">
        <v>16.7</v>
      </c>
      <c r="BW74">
        <v>16.8</v>
      </c>
      <c r="BX74">
        <v>16.899999999999999</v>
      </c>
      <c r="BY74">
        <v>17</v>
      </c>
      <c r="BZ74">
        <v>17.100000000000001</v>
      </c>
      <c r="CA74">
        <v>17.2</v>
      </c>
      <c r="CB74">
        <v>17.3</v>
      </c>
      <c r="CC74">
        <v>17.3</v>
      </c>
      <c r="CD74">
        <v>17.3</v>
      </c>
      <c r="CE74">
        <v>17.3</v>
      </c>
      <c r="CF74">
        <v>17.399999999999999</v>
      </c>
      <c r="CG74">
        <v>17.3</v>
      </c>
      <c r="CH74">
        <v>17.3</v>
      </c>
      <c r="CI74">
        <v>17.3</v>
      </c>
      <c r="CJ74">
        <v>17.2</v>
      </c>
      <c r="CK74">
        <v>17.2</v>
      </c>
      <c r="CL74">
        <v>17.100000000000001</v>
      </c>
      <c r="CM74">
        <v>17</v>
      </c>
      <c r="CN74">
        <v>16.899999999999999</v>
      </c>
      <c r="CO74">
        <v>16.8</v>
      </c>
      <c r="CP74">
        <v>16.600000000000001</v>
      </c>
      <c r="CQ74">
        <v>16.5</v>
      </c>
      <c r="CR74">
        <v>16.3</v>
      </c>
      <c r="CS74">
        <v>16.2</v>
      </c>
      <c r="CT74">
        <v>16</v>
      </c>
      <c r="CU74">
        <v>15.8</v>
      </c>
      <c r="CV74">
        <v>15.5</v>
      </c>
      <c r="CW74">
        <v>15.3</v>
      </c>
      <c r="CX74">
        <v>15</v>
      </c>
      <c r="CY74">
        <v>14.8</v>
      </c>
      <c r="CZ74">
        <v>14.5</v>
      </c>
      <c r="DA74">
        <v>14.1</v>
      </c>
      <c r="DB74">
        <v>13.7</v>
      </c>
      <c r="DC74">
        <v>13.3</v>
      </c>
      <c r="DD74">
        <v>12.9</v>
      </c>
      <c r="DE74">
        <v>12.3</v>
      </c>
      <c r="DF74">
        <v>11.5</v>
      </c>
      <c r="DG74">
        <v>11.2</v>
      </c>
      <c r="DH74">
        <v>11</v>
      </c>
      <c r="DI74">
        <v>10.3</v>
      </c>
      <c r="DJ74">
        <v>10</v>
      </c>
      <c r="DK74">
        <v>9.25</v>
      </c>
      <c r="DL74">
        <v>8.4</v>
      </c>
      <c r="DM74">
        <v>7.67</v>
      </c>
      <c r="DN74">
        <v>6.95</v>
      </c>
      <c r="DO74">
        <v>6.44</v>
      </c>
      <c r="DP74">
        <v>5.97</v>
      </c>
      <c r="DQ74">
        <v>5.61</v>
      </c>
      <c r="DR74">
        <v>5.2</v>
      </c>
      <c r="DS74">
        <v>4.9400000000000004</v>
      </c>
      <c r="DT74">
        <v>4.62</v>
      </c>
      <c r="DU74">
        <v>4.17</v>
      </c>
      <c r="DV74">
        <v>3.79</v>
      </c>
      <c r="DW74">
        <v>3.43</v>
      </c>
      <c r="DX74">
        <v>3.16</v>
      </c>
      <c r="DY74">
        <v>2.91</v>
      </c>
      <c r="DZ74">
        <v>2.59</v>
      </c>
      <c r="EA74">
        <v>2.37</v>
      </c>
      <c r="EB74">
        <v>2.13</v>
      </c>
      <c r="EC74">
        <v>1.9</v>
      </c>
      <c r="ED74">
        <v>1.7</v>
      </c>
      <c r="EE74">
        <v>1.52</v>
      </c>
      <c r="EF74">
        <v>1.35</v>
      </c>
      <c r="EG74">
        <v>1.2</v>
      </c>
      <c r="EH74">
        <v>1.07</v>
      </c>
      <c r="EI74">
        <v>0.92</v>
      </c>
      <c r="EJ74">
        <v>0.8</v>
      </c>
      <c r="EK74">
        <v>0.69</v>
      </c>
      <c r="EL74">
        <v>0.62</v>
      </c>
      <c r="EM74">
        <v>0.5</v>
      </c>
      <c r="EN74">
        <v>0.44</v>
      </c>
      <c r="EO74">
        <v>0.38</v>
      </c>
      <c r="EP74">
        <v>0.31</v>
      </c>
      <c r="EQ74">
        <v>0.25</v>
      </c>
      <c r="ER74">
        <v>0.21</v>
      </c>
      <c r="ES74">
        <v>0.17</v>
      </c>
      <c r="ET74">
        <v>0.13</v>
      </c>
      <c r="EU74">
        <v>0.11</v>
      </c>
      <c r="EV74">
        <v>0.08</v>
      </c>
      <c r="EW74">
        <v>0.05</v>
      </c>
      <c r="EX74">
        <v>0.04</v>
      </c>
      <c r="EY74">
        <v>0.02</v>
      </c>
      <c r="EZ74">
        <v>0</v>
      </c>
      <c r="FA74">
        <v>0</v>
      </c>
      <c r="FB74">
        <v>0</v>
      </c>
      <c r="FC74">
        <v>0</v>
      </c>
      <c r="FD74">
        <v>0</v>
      </c>
      <c r="FE74">
        <v>0</v>
      </c>
      <c r="FF74">
        <v>0</v>
      </c>
      <c r="FG74">
        <v>0</v>
      </c>
      <c r="FH74">
        <v>0</v>
      </c>
      <c r="FI74">
        <v>0</v>
      </c>
      <c r="FJ74">
        <v>0</v>
      </c>
      <c r="FK74">
        <v>0</v>
      </c>
      <c r="FL74">
        <v>0</v>
      </c>
      <c r="FM74">
        <v>0</v>
      </c>
      <c r="FN74">
        <v>0</v>
      </c>
      <c r="FO74">
        <v>0</v>
      </c>
      <c r="FP74">
        <v>0</v>
      </c>
      <c r="FQ74">
        <v>0</v>
      </c>
      <c r="FR74">
        <v>0</v>
      </c>
      <c r="FS74">
        <v>0</v>
      </c>
      <c r="FT74">
        <v>0</v>
      </c>
      <c r="FU74">
        <v>0</v>
      </c>
      <c r="FV74">
        <v>0.02</v>
      </c>
      <c r="FW74">
        <v>0.03</v>
      </c>
      <c r="FX74">
        <v>0.05</v>
      </c>
      <c r="FY74">
        <v>0.08</v>
      </c>
      <c r="FZ74">
        <v>0.1</v>
      </c>
    </row>
    <row r="75" spans="1:182">
      <c r="A75">
        <v>112</v>
      </c>
      <c r="B75">
        <v>0</v>
      </c>
      <c r="C75">
        <v>0</v>
      </c>
      <c r="D75">
        <v>0</v>
      </c>
      <c r="E75">
        <v>0</v>
      </c>
      <c r="F75">
        <v>0</v>
      </c>
      <c r="G75">
        <v>0</v>
      </c>
      <c r="H75">
        <v>0.02</v>
      </c>
      <c r="I75">
        <v>0.03</v>
      </c>
      <c r="J75">
        <v>0.06</v>
      </c>
      <c r="K75">
        <v>7.0000000000000007E-2</v>
      </c>
      <c r="L75">
        <v>0.09</v>
      </c>
      <c r="M75">
        <v>0.12</v>
      </c>
      <c r="N75">
        <v>0.14000000000000001</v>
      </c>
      <c r="O75">
        <v>0.16</v>
      </c>
      <c r="P75">
        <v>0.21</v>
      </c>
      <c r="Q75">
        <v>0.25</v>
      </c>
      <c r="R75">
        <v>0.3</v>
      </c>
      <c r="S75">
        <v>0.33</v>
      </c>
      <c r="T75">
        <v>0.41</v>
      </c>
      <c r="U75">
        <v>0.46</v>
      </c>
      <c r="V75">
        <v>0.52</v>
      </c>
      <c r="W75">
        <v>0.6</v>
      </c>
      <c r="X75">
        <v>0.71</v>
      </c>
      <c r="Y75">
        <v>0.79</v>
      </c>
      <c r="Z75">
        <v>0.91</v>
      </c>
      <c r="AA75">
        <v>1.03</v>
      </c>
      <c r="AB75">
        <v>1.1499999999999999</v>
      </c>
      <c r="AC75">
        <v>1.26</v>
      </c>
      <c r="AD75">
        <v>1.41</v>
      </c>
      <c r="AE75">
        <v>1.59</v>
      </c>
      <c r="AF75">
        <v>1.78</v>
      </c>
      <c r="AG75">
        <v>1.95</v>
      </c>
      <c r="AH75">
        <v>2.13</v>
      </c>
      <c r="AI75">
        <v>2.35</v>
      </c>
      <c r="AJ75">
        <v>2.6</v>
      </c>
      <c r="AK75">
        <v>2.84</v>
      </c>
      <c r="AL75">
        <v>3.08</v>
      </c>
      <c r="AM75">
        <v>3.39</v>
      </c>
      <c r="AN75">
        <v>3.65</v>
      </c>
      <c r="AO75">
        <v>3.93</v>
      </c>
      <c r="AP75">
        <v>4.3099999999999996</v>
      </c>
      <c r="AQ75">
        <v>4.63</v>
      </c>
      <c r="AR75">
        <v>5.04</v>
      </c>
      <c r="AS75">
        <v>5.39</v>
      </c>
      <c r="AT75">
        <v>5.74</v>
      </c>
      <c r="AU75">
        <v>6.08</v>
      </c>
      <c r="AV75">
        <v>6.48</v>
      </c>
      <c r="AW75">
        <v>6.98</v>
      </c>
      <c r="AX75">
        <v>7.53</v>
      </c>
      <c r="AY75">
        <v>8.26</v>
      </c>
      <c r="AZ75">
        <v>9.09</v>
      </c>
      <c r="BA75">
        <v>9.77</v>
      </c>
      <c r="BB75">
        <v>10.1</v>
      </c>
      <c r="BC75">
        <v>10.7</v>
      </c>
      <c r="BD75">
        <v>10.9</v>
      </c>
      <c r="BE75">
        <v>11.2</v>
      </c>
      <c r="BF75">
        <v>11.8</v>
      </c>
      <c r="BG75">
        <v>12.3</v>
      </c>
      <c r="BH75">
        <v>13.3</v>
      </c>
      <c r="BI75">
        <v>13.7</v>
      </c>
      <c r="BJ75">
        <v>14</v>
      </c>
      <c r="BK75">
        <v>14.3</v>
      </c>
      <c r="BL75">
        <v>14.6</v>
      </c>
      <c r="BM75">
        <v>14.9</v>
      </c>
      <c r="BN75">
        <v>15.2</v>
      </c>
      <c r="BO75">
        <v>15.4</v>
      </c>
      <c r="BP75">
        <v>15.7</v>
      </c>
      <c r="BQ75">
        <v>15.9</v>
      </c>
      <c r="BR75">
        <v>16.100000000000001</v>
      </c>
      <c r="BS75">
        <v>16.3</v>
      </c>
      <c r="BT75">
        <v>16.399999999999999</v>
      </c>
      <c r="BU75">
        <v>16.600000000000001</v>
      </c>
      <c r="BV75">
        <v>16.7</v>
      </c>
      <c r="BW75">
        <v>16.8</v>
      </c>
      <c r="BX75">
        <v>17</v>
      </c>
      <c r="BY75">
        <v>17.100000000000001</v>
      </c>
      <c r="BZ75">
        <v>17.100000000000001</v>
      </c>
      <c r="CA75">
        <v>17.2</v>
      </c>
      <c r="CB75">
        <v>17.3</v>
      </c>
      <c r="CC75">
        <v>17.3</v>
      </c>
      <c r="CD75">
        <v>17.399999999999999</v>
      </c>
      <c r="CE75">
        <v>17.399999999999999</v>
      </c>
      <c r="CF75">
        <v>17.399999999999999</v>
      </c>
      <c r="CG75">
        <v>17.399999999999999</v>
      </c>
      <c r="CH75">
        <v>17.3</v>
      </c>
      <c r="CI75">
        <v>17.3</v>
      </c>
      <c r="CJ75">
        <v>17.3</v>
      </c>
      <c r="CK75">
        <v>17.2</v>
      </c>
      <c r="CL75">
        <v>17.100000000000001</v>
      </c>
      <c r="CM75">
        <v>17</v>
      </c>
      <c r="CN75">
        <v>16.899999999999999</v>
      </c>
      <c r="CO75">
        <v>16.8</v>
      </c>
      <c r="CP75">
        <v>16.7</v>
      </c>
      <c r="CQ75">
        <v>16.5</v>
      </c>
      <c r="CR75">
        <v>16.399999999999999</v>
      </c>
      <c r="CS75">
        <v>16.2</v>
      </c>
      <c r="CT75">
        <v>16</v>
      </c>
      <c r="CU75">
        <v>15.8</v>
      </c>
      <c r="CV75">
        <v>15.6</v>
      </c>
      <c r="CW75">
        <v>15.3</v>
      </c>
      <c r="CX75">
        <v>15</v>
      </c>
      <c r="CY75">
        <v>14.8</v>
      </c>
      <c r="CZ75">
        <v>14.5</v>
      </c>
      <c r="DA75">
        <v>14.1</v>
      </c>
      <c r="DB75">
        <v>13.7</v>
      </c>
      <c r="DC75">
        <v>13.3</v>
      </c>
      <c r="DD75">
        <v>12.9</v>
      </c>
      <c r="DE75">
        <v>12.3</v>
      </c>
      <c r="DF75">
        <v>11.6</v>
      </c>
      <c r="DG75">
        <v>11.2</v>
      </c>
      <c r="DH75">
        <v>11</v>
      </c>
      <c r="DI75">
        <v>10.3</v>
      </c>
      <c r="DJ75">
        <v>10</v>
      </c>
      <c r="DK75">
        <v>9.23</v>
      </c>
      <c r="DL75">
        <v>8.31</v>
      </c>
      <c r="DM75">
        <v>7.68</v>
      </c>
      <c r="DN75">
        <v>6.97</v>
      </c>
      <c r="DO75">
        <v>6.43</v>
      </c>
      <c r="DP75">
        <v>5.98</v>
      </c>
      <c r="DQ75">
        <v>5.61</v>
      </c>
      <c r="DR75">
        <v>5.22</v>
      </c>
      <c r="DS75">
        <v>4.93</v>
      </c>
      <c r="DT75">
        <v>4.5199999999999996</v>
      </c>
      <c r="DU75">
        <v>4.13</v>
      </c>
      <c r="DV75">
        <v>3.73</v>
      </c>
      <c r="DW75">
        <v>3.45</v>
      </c>
      <c r="DX75">
        <v>3.19</v>
      </c>
      <c r="DY75">
        <v>2.95</v>
      </c>
      <c r="DZ75">
        <v>2.6</v>
      </c>
      <c r="EA75">
        <v>2.36</v>
      </c>
      <c r="EB75">
        <v>2.14</v>
      </c>
      <c r="EC75">
        <v>1.88</v>
      </c>
      <c r="ED75">
        <v>1.74</v>
      </c>
      <c r="EE75">
        <v>1.52</v>
      </c>
      <c r="EF75">
        <v>1.32</v>
      </c>
      <c r="EG75">
        <v>1.17</v>
      </c>
      <c r="EH75">
        <v>1.04</v>
      </c>
      <c r="EI75">
        <v>0.91</v>
      </c>
      <c r="EJ75">
        <v>0.8</v>
      </c>
      <c r="EK75">
        <v>0.68</v>
      </c>
      <c r="EL75">
        <v>0.63</v>
      </c>
      <c r="EM75">
        <v>0.51</v>
      </c>
      <c r="EN75">
        <v>0.42</v>
      </c>
      <c r="EO75">
        <v>0.38</v>
      </c>
      <c r="EP75">
        <v>0.32</v>
      </c>
      <c r="EQ75">
        <v>0.26</v>
      </c>
      <c r="ER75">
        <v>0.21</v>
      </c>
      <c r="ES75">
        <v>0.17</v>
      </c>
      <c r="ET75">
        <v>0.14000000000000001</v>
      </c>
      <c r="EU75">
        <v>0.11</v>
      </c>
      <c r="EV75">
        <v>0.09</v>
      </c>
      <c r="EW75">
        <v>7.0000000000000007E-2</v>
      </c>
      <c r="EX75">
        <v>0.04</v>
      </c>
      <c r="EY75">
        <v>0.03</v>
      </c>
      <c r="EZ75">
        <v>0</v>
      </c>
      <c r="FA75">
        <v>0</v>
      </c>
      <c r="FB75">
        <v>0</v>
      </c>
      <c r="FC75">
        <v>0</v>
      </c>
      <c r="FD75">
        <v>0</v>
      </c>
      <c r="FE75">
        <v>0</v>
      </c>
      <c r="FF75">
        <v>0</v>
      </c>
      <c r="FG75">
        <v>0</v>
      </c>
      <c r="FH75">
        <v>0</v>
      </c>
      <c r="FI75">
        <v>0</v>
      </c>
      <c r="FJ75">
        <v>0</v>
      </c>
      <c r="FK75">
        <v>0</v>
      </c>
      <c r="FL75">
        <v>0</v>
      </c>
      <c r="FM75">
        <v>0</v>
      </c>
      <c r="FN75">
        <v>0</v>
      </c>
      <c r="FO75">
        <v>0</v>
      </c>
      <c r="FP75">
        <v>0</v>
      </c>
      <c r="FQ75">
        <v>0</v>
      </c>
      <c r="FR75">
        <v>0</v>
      </c>
      <c r="FS75">
        <v>0</v>
      </c>
      <c r="FT75">
        <v>0</v>
      </c>
      <c r="FU75">
        <v>0</v>
      </c>
      <c r="FV75">
        <v>0.02</v>
      </c>
      <c r="FW75">
        <v>0.04</v>
      </c>
      <c r="FX75">
        <v>0.06</v>
      </c>
      <c r="FY75">
        <v>0.08</v>
      </c>
      <c r="FZ75">
        <v>0.1</v>
      </c>
    </row>
    <row r="76" spans="1:182">
      <c r="A76">
        <v>111</v>
      </c>
      <c r="B76">
        <v>0</v>
      </c>
      <c r="C76">
        <v>0</v>
      </c>
      <c r="D76">
        <v>0</v>
      </c>
      <c r="E76">
        <v>0</v>
      </c>
      <c r="F76">
        <v>0</v>
      </c>
      <c r="G76">
        <v>0</v>
      </c>
      <c r="H76">
        <v>0.02</v>
      </c>
      <c r="I76">
        <v>0.03</v>
      </c>
      <c r="J76">
        <v>0.06</v>
      </c>
      <c r="K76">
        <v>7.0000000000000007E-2</v>
      </c>
      <c r="L76">
        <v>0.09</v>
      </c>
      <c r="M76">
        <v>0.12</v>
      </c>
      <c r="N76">
        <v>0.14000000000000001</v>
      </c>
      <c r="O76">
        <v>0.17</v>
      </c>
      <c r="P76">
        <v>0.21</v>
      </c>
      <c r="Q76">
        <v>0.25</v>
      </c>
      <c r="R76">
        <v>0.28999999999999998</v>
      </c>
      <c r="S76">
        <v>0.34</v>
      </c>
      <c r="T76">
        <v>0.4</v>
      </c>
      <c r="U76">
        <v>0.48</v>
      </c>
      <c r="V76">
        <v>0.54</v>
      </c>
      <c r="W76">
        <v>0.6</v>
      </c>
      <c r="X76">
        <v>0.69</v>
      </c>
      <c r="Y76">
        <v>0.79</v>
      </c>
      <c r="Z76">
        <v>0.92</v>
      </c>
      <c r="AA76">
        <v>1.02</v>
      </c>
      <c r="AB76">
        <v>1.1499999999999999</v>
      </c>
      <c r="AC76">
        <v>1.25</v>
      </c>
      <c r="AD76">
        <v>1.41</v>
      </c>
      <c r="AE76">
        <v>1.61</v>
      </c>
      <c r="AF76">
        <v>1.77</v>
      </c>
      <c r="AG76">
        <v>1.94</v>
      </c>
      <c r="AH76">
        <v>2.13</v>
      </c>
      <c r="AI76">
        <v>2.3199999999999998</v>
      </c>
      <c r="AJ76">
        <v>2.64</v>
      </c>
      <c r="AK76">
        <v>2.84</v>
      </c>
      <c r="AL76">
        <v>3.05</v>
      </c>
      <c r="AM76">
        <v>3.41</v>
      </c>
      <c r="AN76">
        <v>3.64</v>
      </c>
      <c r="AO76">
        <v>3.98</v>
      </c>
      <c r="AP76">
        <v>4.2300000000000004</v>
      </c>
      <c r="AQ76">
        <v>4.6399999999999997</v>
      </c>
      <c r="AR76">
        <v>5.01</v>
      </c>
      <c r="AS76">
        <v>5.36</v>
      </c>
      <c r="AT76">
        <v>5.66</v>
      </c>
      <c r="AU76">
        <v>6.03</v>
      </c>
      <c r="AV76">
        <v>6.42</v>
      </c>
      <c r="AW76">
        <v>6.9</v>
      </c>
      <c r="AX76">
        <v>7.53</v>
      </c>
      <c r="AY76">
        <v>8.2100000000000009</v>
      </c>
      <c r="AZ76">
        <v>9.0399999999999991</v>
      </c>
      <c r="BA76">
        <v>9.74</v>
      </c>
      <c r="BB76">
        <v>10.4</v>
      </c>
      <c r="BC76">
        <v>10.7</v>
      </c>
      <c r="BD76">
        <v>10.8</v>
      </c>
      <c r="BE76">
        <v>11.3</v>
      </c>
      <c r="BF76">
        <v>11.8</v>
      </c>
      <c r="BG76">
        <v>12.3</v>
      </c>
      <c r="BH76">
        <v>13.3</v>
      </c>
      <c r="BI76">
        <v>13.7</v>
      </c>
      <c r="BJ76">
        <v>14</v>
      </c>
      <c r="BK76">
        <v>14.3</v>
      </c>
      <c r="BL76">
        <v>14.6</v>
      </c>
      <c r="BM76">
        <v>14.9</v>
      </c>
      <c r="BN76">
        <v>15.2</v>
      </c>
      <c r="BO76">
        <v>15.4</v>
      </c>
      <c r="BP76">
        <v>15.7</v>
      </c>
      <c r="BQ76">
        <v>15.9</v>
      </c>
      <c r="BR76">
        <v>16.100000000000001</v>
      </c>
      <c r="BS76">
        <v>16.3</v>
      </c>
      <c r="BT76">
        <v>16.399999999999999</v>
      </c>
      <c r="BU76">
        <v>16.600000000000001</v>
      </c>
      <c r="BV76">
        <v>16.7</v>
      </c>
      <c r="BW76">
        <v>16.899999999999999</v>
      </c>
      <c r="BX76">
        <v>17</v>
      </c>
      <c r="BY76">
        <v>17.100000000000001</v>
      </c>
      <c r="BZ76">
        <v>17.2</v>
      </c>
      <c r="CA76">
        <v>17.2</v>
      </c>
      <c r="CB76">
        <v>17.3</v>
      </c>
      <c r="CC76">
        <v>17.399999999999999</v>
      </c>
      <c r="CD76">
        <v>17.399999999999999</v>
      </c>
      <c r="CE76">
        <v>17.399999999999999</v>
      </c>
      <c r="CF76">
        <v>17.399999999999999</v>
      </c>
      <c r="CG76">
        <v>17.399999999999999</v>
      </c>
      <c r="CH76">
        <v>17.399999999999999</v>
      </c>
      <c r="CI76">
        <v>17.3</v>
      </c>
      <c r="CJ76">
        <v>17.3</v>
      </c>
      <c r="CK76">
        <v>17.2</v>
      </c>
      <c r="CL76">
        <v>17.100000000000001</v>
      </c>
      <c r="CM76">
        <v>17</v>
      </c>
      <c r="CN76">
        <v>17</v>
      </c>
      <c r="CO76">
        <v>16.8</v>
      </c>
      <c r="CP76">
        <v>16.7</v>
      </c>
      <c r="CQ76">
        <v>16.5</v>
      </c>
      <c r="CR76">
        <v>16.399999999999999</v>
      </c>
      <c r="CS76">
        <v>16.2</v>
      </c>
      <c r="CT76">
        <v>16</v>
      </c>
      <c r="CU76">
        <v>15.8</v>
      </c>
      <c r="CV76">
        <v>15.6</v>
      </c>
      <c r="CW76">
        <v>15.3</v>
      </c>
      <c r="CX76">
        <v>15.1</v>
      </c>
      <c r="CY76">
        <v>14.8</v>
      </c>
      <c r="CZ76">
        <v>14.5</v>
      </c>
      <c r="DA76">
        <v>14.2</v>
      </c>
      <c r="DB76">
        <v>13.8</v>
      </c>
      <c r="DC76">
        <v>13.3</v>
      </c>
      <c r="DD76">
        <v>12.9</v>
      </c>
      <c r="DE76">
        <v>12.3</v>
      </c>
      <c r="DF76">
        <v>11.6</v>
      </c>
      <c r="DG76">
        <v>11.4</v>
      </c>
      <c r="DH76">
        <v>11</v>
      </c>
      <c r="DI76">
        <v>10.3</v>
      </c>
      <c r="DJ76">
        <v>9.99</v>
      </c>
      <c r="DK76">
        <v>9.2100000000000009</v>
      </c>
      <c r="DL76">
        <v>8.31</v>
      </c>
      <c r="DM76">
        <v>7.63</v>
      </c>
      <c r="DN76">
        <v>6.92</v>
      </c>
      <c r="DO76">
        <v>6.37</v>
      </c>
      <c r="DP76">
        <v>5.94</v>
      </c>
      <c r="DQ76">
        <v>5.62</v>
      </c>
      <c r="DR76">
        <v>5.17</v>
      </c>
      <c r="DS76">
        <v>4.9000000000000004</v>
      </c>
      <c r="DT76">
        <v>4.51</v>
      </c>
      <c r="DU76">
        <v>4.1399999999999997</v>
      </c>
      <c r="DV76">
        <v>3.8</v>
      </c>
      <c r="DW76">
        <v>3.44</v>
      </c>
      <c r="DX76">
        <v>3.18</v>
      </c>
      <c r="DY76">
        <v>2.94</v>
      </c>
      <c r="DZ76">
        <v>2.61</v>
      </c>
      <c r="EA76">
        <v>2.38</v>
      </c>
      <c r="EB76">
        <v>2.14</v>
      </c>
      <c r="EC76">
        <v>1.9</v>
      </c>
      <c r="ED76">
        <v>1.69</v>
      </c>
      <c r="EE76">
        <v>1.48</v>
      </c>
      <c r="EF76">
        <v>1.34</v>
      </c>
      <c r="EG76">
        <v>1.19</v>
      </c>
      <c r="EH76">
        <v>1.08</v>
      </c>
      <c r="EI76">
        <v>0.93</v>
      </c>
      <c r="EJ76">
        <v>0.81</v>
      </c>
      <c r="EK76">
        <v>0.7</v>
      </c>
      <c r="EL76">
        <v>0.6</v>
      </c>
      <c r="EM76">
        <v>0.51</v>
      </c>
      <c r="EN76">
        <v>0.45</v>
      </c>
      <c r="EO76">
        <v>0.37</v>
      </c>
      <c r="EP76">
        <v>0.3</v>
      </c>
      <c r="EQ76">
        <v>0.26</v>
      </c>
      <c r="ER76">
        <v>0.22</v>
      </c>
      <c r="ES76">
        <v>0.18</v>
      </c>
      <c r="ET76">
        <v>0.14000000000000001</v>
      </c>
      <c r="EU76">
        <v>0.11</v>
      </c>
      <c r="EV76">
        <v>0.09</v>
      </c>
      <c r="EW76">
        <v>7.0000000000000007E-2</v>
      </c>
      <c r="EX76">
        <v>0.04</v>
      </c>
      <c r="EY76">
        <v>0.03</v>
      </c>
      <c r="EZ76">
        <v>0</v>
      </c>
      <c r="FA76">
        <v>0</v>
      </c>
      <c r="FB76">
        <v>0</v>
      </c>
      <c r="FC76">
        <v>0</v>
      </c>
      <c r="FD76">
        <v>0</v>
      </c>
      <c r="FE76">
        <v>0</v>
      </c>
      <c r="FF76">
        <v>0</v>
      </c>
      <c r="FG76">
        <v>0</v>
      </c>
      <c r="FH76">
        <v>0</v>
      </c>
      <c r="FI76">
        <v>0</v>
      </c>
      <c r="FJ76">
        <v>0</v>
      </c>
      <c r="FK76">
        <v>0</v>
      </c>
      <c r="FL76">
        <v>0</v>
      </c>
      <c r="FM76">
        <v>0</v>
      </c>
      <c r="FN76">
        <v>0</v>
      </c>
      <c r="FO76">
        <v>0</v>
      </c>
      <c r="FP76">
        <v>0</v>
      </c>
      <c r="FQ76">
        <v>0</v>
      </c>
      <c r="FR76">
        <v>0</v>
      </c>
      <c r="FS76">
        <v>0</v>
      </c>
      <c r="FT76">
        <v>0</v>
      </c>
      <c r="FU76">
        <v>0</v>
      </c>
      <c r="FV76">
        <v>0.02</v>
      </c>
      <c r="FW76">
        <v>0.04</v>
      </c>
      <c r="FX76">
        <v>0.06</v>
      </c>
      <c r="FY76">
        <v>0.08</v>
      </c>
      <c r="FZ76">
        <v>0.1</v>
      </c>
    </row>
    <row r="77" spans="1:182">
      <c r="A77">
        <v>110</v>
      </c>
      <c r="B77">
        <v>0</v>
      </c>
      <c r="C77">
        <v>0</v>
      </c>
      <c r="D77">
        <v>0</v>
      </c>
      <c r="E77">
        <v>0</v>
      </c>
      <c r="F77">
        <v>0</v>
      </c>
      <c r="G77">
        <v>0</v>
      </c>
      <c r="H77">
        <v>0.02</v>
      </c>
      <c r="I77">
        <v>0.03</v>
      </c>
      <c r="J77">
        <v>0.06</v>
      </c>
      <c r="K77">
        <v>7.0000000000000007E-2</v>
      </c>
      <c r="L77">
        <v>0.09</v>
      </c>
      <c r="M77">
        <v>0.12</v>
      </c>
      <c r="N77">
        <v>0.14000000000000001</v>
      </c>
      <c r="O77">
        <v>0.17</v>
      </c>
      <c r="P77">
        <v>0.2</v>
      </c>
      <c r="Q77">
        <v>0.24</v>
      </c>
      <c r="R77">
        <v>0.28000000000000003</v>
      </c>
      <c r="S77">
        <v>0.33</v>
      </c>
      <c r="T77">
        <v>0.4</v>
      </c>
      <c r="U77">
        <v>0.44</v>
      </c>
      <c r="V77">
        <v>0.52</v>
      </c>
      <c r="W77">
        <v>0.63</v>
      </c>
      <c r="X77">
        <v>0.66</v>
      </c>
      <c r="Y77">
        <v>0.8</v>
      </c>
      <c r="Z77">
        <v>0.91</v>
      </c>
      <c r="AA77">
        <v>1.02</v>
      </c>
      <c r="AB77">
        <v>1.1100000000000001</v>
      </c>
      <c r="AC77">
        <v>1.22</v>
      </c>
      <c r="AD77">
        <v>1.42</v>
      </c>
      <c r="AE77">
        <v>1.57</v>
      </c>
      <c r="AF77">
        <v>1.75</v>
      </c>
      <c r="AG77">
        <v>1.9</v>
      </c>
      <c r="AH77">
        <v>2.13</v>
      </c>
      <c r="AI77">
        <v>2.35</v>
      </c>
      <c r="AJ77">
        <v>2.58</v>
      </c>
      <c r="AK77">
        <v>2.83</v>
      </c>
      <c r="AL77">
        <v>3.04</v>
      </c>
      <c r="AM77">
        <v>3.36</v>
      </c>
      <c r="AN77">
        <v>3.62</v>
      </c>
      <c r="AO77">
        <v>3.98</v>
      </c>
      <c r="AP77">
        <v>4.22</v>
      </c>
      <c r="AQ77">
        <v>4.59</v>
      </c>
      <c r="AR77">
        <v>5.01</v>
      </c>
      <c r="AS77">
        <v>5.35</v>
      </c>
      <c r="AT77">
        <v>5.67</v>
      </c>
      <c r="AU77">
        <v>6.02</v>
      </c>
      <c r="AV77">
        <v>6.46</v>
      </c>
      <c r="AW77">
        <v>6.86</v>
      </c>
      <c r="AX77">
        <v>7.51</v>
      </c>
      <c r="AY77">
        <v>8.11</v>
      </c>
      <c r="AZ77">
        <v>9.02</v>
      </c>
      <c r="BA77">
        <v>9.7100000000000009</v>
      </c>
      <c r="BB77">
        <v>10.4</v>
      </c>
      <c r="BC77">
        <v>10.7</v>
      </c>
      <c r="BD77">
        <v>10.8</v>
      </c>
      <c r="BE77">
        <v>11.2</v>
      </c>
      <c r="BF77">
        <v>11.8</v>
      </c>
      <c r="BG77">
        <v>12.3</v>
      </c>
      <c r="BH77">
        <v>13.2</v>
      </c>
      <c r="BI77">
        <v>13.6</v>
      </c>
      <c r="BJ77">
        <v>14</v>
      </c>
      <c r="BK77">
        <v>14.3</v>
      </c>
      <c r="BL77">
        <v>14.6</v>
      </c>
      <c r="BM77">
        <v>14.9</v>
      </c>
      <c r="BN77">
        <v>15.2</v>
      </c>
      <c r="BO77">
        <v>15.4</v>
      </c>
      <c r="BP77">
        <v>15.7</v>
      </c>
      <c r="BQ77">
        <v>15.9</v>
      </c>
      <c r="BR77">
        <v>16.100000000000001</v>
      </c>
      <c r="BS77">
        <v>16.3</v>
      </c>
      <c r="BT77">
        <v>16.5</v>
      </c>
      <c r="BU77">
        <v>16.600000000000001</v>
      </c>
      <c r="BV77">
        <v>16.8</v>
      </c>
      <c r="BW77">
        <v>16.899999999999999</v>
      </c>
      <c r="BX77">
        <v>17</v>
      </c>
      <c r="BY77">
        <v>17.100000000000001</v>
      </c>
      <c r="BZ77">
        <v>17.2</v>
      </c>
      <c r="CA77">
        <v>17.3</v>
      </c>
      <c r="CB77">
        <v>17.3</v>
      </c>
      <c r="CC77">
        <v>17.399999999999999</v>
      </c>
      <c r="CD77">
        <v>17.399999999999999</v>
      </c>
      <c r="CE77">
        <v>17.399999999999999</v>
      </c>
      <c r="CF77">
        <v>17.399999999999999</v>
      </c>
      <c r="CG77">
        <v>17.399999999999999</v>
      </c>
      <c r="CH77">
        <v>17.399999999999999</v>
      </c>
      <c r="CI77">
        <v>17.399999999999999</v>
      </c>
      <c r="CJ77">
        <v>17.3</v>
      </c>
      <c r="CK77">
        <v>17.2</v>
      </c>
      <c r="CL77">
        <v>17.2</v>
      </c>
      <c r="CM77">
        <v>17.100000000000001</v>
      </c>
      <c r="CN77">
        <v>17</v>
      </c>
      <c r="CO77">
        <v>16.8</v>
      </c>
      <c r="CP77">
        <v>16.7</v>
      </c>
      <c r="CQ77">
        <v>16.600000000000001</v>
      </c>
      <c r="CR77">
        <v>16.399999999999999</v>
      </c>
      <c r="CS77">
        <v>16.2</v>
      </c>
      <c r="CT77">
        <v>16</v>
      </c>
      <c r="CU77">
        <v>15.8</v>
      </c>
      <c r="CV77">
        <v>15.6</v>
      </c>
      <c r="CW77">
        <v>15.3</v>
      </c>
      <c r="CX77">
        <v>15.1</v>
      </c>
      <c r="CY77">
        <v>14.8</v>
      </c>
      <c r="CZ77">
        <v>14.5</v>
      </c>
      <c r="DA77">
        <v>14.2</v>
      </c>
      <c r="DB77">
        <v>13.8</v>
      </c>
      <c r="DC77">
        <v>13.4</v>
      </c>
      <c r="DD77">
        <v>12.9</v>
      </c>
      <c r="DE77">
        <v>12.4</v>
      </c>
      <c r="DF77">
        <v>11.7</v>
      </c>
      <c r="DG77">
        <v>11.4</v>
      </c>
      <c r="DH77">
        <v>10.9</v>
      </c>
      <c r="DI77">
        <v>10.3</v>
      </c>
      <c r="DJ77">
        <v>9.99</v>
      </c>
      <c r="DK77">
        <v>9.2200000000000006</v>
      </c>
      <c r="DL77">
        <v>8.35</v>
      </c>
      <c r="DM77">
        <v>7.6</v>
      </c>
      <c r="DN77">
        <v>6.97</v>
      </c>
      <c r="DO77">
        <v>6.37</v>
      </c>
      <c r="DP77">
        <v>5.97</v>
      </c>
      <c r="DQ77">
        <v>5.66</v>
      </c>
      <c r="DR77">
        <v>5.2</v>
      </c>
      <c r="DS77">
        <v>4.92</v>
      </c>
      <c r="DT77">
        <v>4.53</v>
      </c>
      <c r="DU77">
        <v>4.17</v>
      </c>
      <c r="DV77">
        <v>3.76</v>
      </c>
      <c r="DW77">
        <v>3.43</v>
      </c>
      <c r="DX77">
        <v>3.1</v>
      </c>
      <c r="DY77">
        <v>2.89</v>
      </c>
      <c r="DZ77">
        <v>2.63</v>
      </c>
      <c r="EA77">
        <v>2.2999999999999998</v>
      </c>
      <c r="EB77">
        <v>2.13</v>
      </c>
      <c r="EC77">
        <v>1.91</v>
      </c>
      <c r="ED77">
        <v>1.71</v>
      </c>
      <c r="EE77">
        <v>1.49</v>
      </c>
      <c r="EF77">
        <v>1.35</v>
      </c>
      <c r="EG77">
        <v>1.17</v>
      </c>
      <c r="EH77">
        <v>1.03</v>
      </c>
      <c r="EI77">
        <v>0.93</v>
      </c>
      <c r="EJ77">
        <v>0.83</v>
      </c>
      <c r="EK77">
        <v>0.69</v>
      </c>
      <c r="EL77">
        <v>0.61</v>
      </c>
      <c r="EM77">
        <v>0.53</v>
      </c>
      <c r="EN77">
        <v>0.45</v>
      </c>
      <c r="EO77">
        <v>0.38</v>
      </c>
      <c r="EP77">
        <v>0.31</v>
      </c>
      <c r="EQ77">
        <v>0.27</v>
      </c>
      <c r="ER77">
        <v>0.21</v>
      </c>
      <c r="ES77">
        <v>0.17</v>
      </c>
      <c r="ET77">
        <v>0.14000000000000001</v>
      </c>
      <c r="EU77">
        <v>0.11</v>
      </c>
      <c r="EV77">
        <v>0.09</v>
      </c>
      <c r="EW77">
        <v>7.0000000000000007E-2</v>
      </c>
      <c r="EX77">
        <v>0.04</v>
      </c>
      <c r="EY77">
        <v>0.03</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v>0.02</v>
      </c>
      <c r="FW77">
        <v>0.04</v>
      </c>
      <c r="FX77">
        <v>0.06</v>
      </c>
      <c r="FY77">
        <v>0.08</v>
      </c>
      <c r="FZ77">
        <v>0.1</v>
      </c>
    </row>
    <row r="78" spans="1:182">
      <c r="A78">
        <v>109</v>
      </c>
      <c r="B78">
        <v>0</v>
      </c>
      <c r="C78">
        <v>0</v>
      </c>
      <c r="D78">
        <v>0</v>
      </c>
      <c r="E78">
        <v>0</v>
      </c>
      <c r="F78">
        <v>0</v>
      </c>
      <c r="G78">
        <v>0</v>
      </c>
      <c r="H78">
        <v>0.02</v>
      </c>
      <c r="I78">
        <v>0.03</v>
      </c>
      <c r="J78">
        <v>0.06</v>
      </c>
      <c r="K78">
        <v>7.0000000000000007E-2</v>
      </c>
      <c r="L78">
        <v>0.09</v>
      </c>
      <c r="M78">
        <v>0.12</v>
      </c>
      <c r="N78">
        <v>0.14000000000000001</v>
      </c>
      <c r="O78">
        <v>0.17</v>
      </c>
      <c r="P78">
        <v>0.2</v>
      </c>
      <c r="Q78">
        <v>0.24</v>
      </c>
      <c r="R78">
        <v>0.28000000000000003</v>
      </c>
      <c r="S78">
        <v>0.35</v>
      </c>
      <c r="T78">
        <v>0.39</v>
      </c>
      <c r="U78">
        <v>0.46</v>
      </c>
      <c r="V78">
        <v>0.52</v>
      </c>
      <c r="W78">
        <v>0.61</v>
      </c>
      <c r="X78">
        <v>0.68</v>
      </c>
      <c r="Y78">
        <v>0.76</v>
      </c>
      <c r="Z78">
        <v>0.9</v>
      </c>
      <c r="AA78">
        <v>1.01</v>
      </c>
      <c r="AB78">
        <v>1.1499999999999999</v>
      </c>
      <c r="AC78">
        <v>1.25</v>
      </c>
      <c r="AD78">
        <v>1.42</v>
      </c>
      <c r="AE78">
        <v>1.54</v>
      </c>
      <c r="AF78">
        <v>1.73</v>
      </c>
      <c r="AG78">
        <v>1.89</v>
      </c>
      <c r="AH78">
        <v>2.14</v>
      </c>
      <c r="AI78">
        <v>2.2999999999999998</v>
      </c>
      <c r="AJ78">
        <v>2.59</v>
      </c>
      <c r="AK78">
        <v>2.78</v>
      </c>
      <c r="AL78">
        <v>2.96</v>
      </c>
      <c r="AM78">
        <v>3.36</v>
      </c>
      <c r="AN78">
        <v>3.59</v>
      </c>
      <c r="AO78">
        <v>3.97</v>
      </c>
      <c r="AP78">
        <v>4.26</v>
      </c>
      <c r="AQ78">
        <v>4.55</v>
      </c>
      <c r="AR78">
        <v>5</v>
      </c>
      <c r="AS78">
        <v>5.33</v>
      </c>
      <c r="AT78">
        <v>5.66</v>
      </c>
      <c r="AU78">
        <v>5.97</v>
      </c>
      <c r="AV78">
        <v>6.41</v>
      </c>
      <c r="AW78">
        <v>6.89</v>
      </c>
      <c r="AX78">
        <v>7.47</v>
      </c>
      <c r="AY78">
        <v>8.0500000000000007</v>
      </c>
      <c r="AZ78">
        <v>8.98</v>
      </c>
      <c r="BA78">
        <v>9.65</v>
      </c>
      <c r="BB78">
        <v>10.4</v>
      </c>
      <c r="BC78">
        <v>10.6</v>
      </c>
      <c r="BD78">
        <v>10.8</v>
      </c>
      <c r="BE78">
        <v>11.2</v>
      </c>
      <c r="BF78">
        <v>11.7</v>
      </c>
      <c r="BG78">
        <v>12.3</v>
      </c>
      <c r="BH78">
        <v>13.2</v>
      </c>
      <c r="BI78">
        <v>13.7</v>
      </c>
      <c r="BJ78">
        <v>14</v>
      </c>
      <c r="BK78">
        <v>14.3</v>
      </c>
      <c r="BL78">
        <v>14.7</v>
      </c>
      <c r="BM78">
        <v>14.9</v>
      </c>
      <c r="BN78">
        <v>15.2</v>
      </c>
      <c r="BO78">
        <v>15.5</v>
      </c>
      <c r="BP78">
        <v>15.7</v>
      </c>
      <c r="BQ78">
        <v>15.9</v>
      </c>
      <c r="BR78">
        <v>16.100000000000001</v>
      </c>
      <c r="BS78">
        <v>16.3</v>
      </c>
      <c r="BT78">
        <v>16.5</v>
      </c>
      <c r="BU78">
        <v>16.600000000000001</v>
      </c>
      <c r="BV78">
        <v>16.8</v>
      </c>
      <c r="BW78">
        <v>16.899999999999999</v>
      </c>
      <c r="BX78">
        <v>17</v>
      </c>
      <c r="BY78">
        <v>17.100000000000001</v>
      </c>
      <c r="BZ78">
        <v>17.2</v>
      </c>
      <c r="CA78">
        <v>17.3</v>
      </c>
      <c r="CB78">
        <v>17.399999999999999</v>
      </c>
      <c r="CC78">
        <v>17.399999999999999</v>
      </c>
      <c r="CD78">
        <v>17.399999999999999</v>
      </c>
      <c r="CE78">
        <v>17.5</v>
      </c>
      <c r="CF78">
        <v>17.5</v>
      </c>
      <c r="CG78">
        <v>17.399999999999999</v>
      </c>
      <c r="CH78">
        <v>17.399999999999999</v>
      </c>
      <c r="CI78">
        <v>17.399999999999999</v>
      </c>
      <c r="CJ78">
        <v>17.3</v>
      </c>
      <c r="CK78">
        <v>17.3</v>
      </c>
      <c r="CL78">
        <v>17.2</v>
      </c>
      <c r="CM78">
        <v>17.100000000000001</v>
      </c>
      <c r="CN78">
        <v>17</v>
      </c>
      <c r="CO78">
        <v>16.899999999999999</v>
      </c>
      <c r="CP78">
        <v>16.7</v>
      </c>
      <c r="CQ78">
        <v>16.600000000000001</v>
      </c>
      <c r="CR78">
        <v>16.399999999999999</v>
      </c>
      <c r="CS78">
        <v>16.2</v>
      </c>
      <c r="CT78">
        <v>16</v>
      </c>
      <c r="CU78">
        <v>15.8</v>
      </c>
      <c r="CV78">
        <v>15.6</v>
      </c>
      <c r="CW78">
        <v>15.3</v>
      </c>
      <c r="CX78">
        <v>15.1</v>
      </c>
      <c r="CY78">
        <v>14.8</v>
      </c>
      <c r="CZ78">
        <v>14.5</v>
      </c>
      <c r="DA78">
        <v>14.2</v>
      </c>
      <c r="DB78">
        <v>13.8</v>
      </c>
      <c r="DC78">
        <v>13.3</v>
      </c>
      <c r="DD78">
        <v>12.9</v>
      </c>
      <c r="DE78">
        <v>12.4</v>
      </c>
      <c r="DF78">
        <v>11.7</v>
      </c>
      <c r="DG78">
        <v>11.4</v>
      </c>
      <c r="DH78">
        <v>11</v>
      </c>
      <c r="DI78">
        <v>10.3</v>
      </c>
      <c r="DJ78">
        <v>9.9700000000000006</v>
      </c>
      <c r="DK78">
        <v>9.1300000000000008</v>
      </c>
      <c r="DL78">
        <v>8.32</v>
      </c>
      <c r="DM78">
        <v>7.6</v>
      </c>
      <c r="DN78">
        <v>6.98</v>
      </c>
      <c r="DO78">
        <v>6.4</v>
      </c>
      <c r="DP78">
        <v>5.93</v>
      </c>
      <c r="DQ78">
        <v>5.52</v>
      </c>
      <c r="DR78">
        <v>5.2</v>
      </c>
      <c r="DS78">
        <v>4.96</v>
      </c>
      <c r="DT78">
        <v>4.6399999999999997</v>
      </c>
      <c r="DU78">
        <v>4.22</v>
      </c>
      <c r="DV78">
        <v>3.72</v>
      </c>
      <c r="DW78">
        <v>3.45</v>
      </c>
      <c r="DX78">
        <v>3.14</v>
      </c>
      <c r="DY78">
        <v>2.93</v>
      </c>
      <c r="DZ78">
        <v>2.6</v>
      </c>
      <c r="EA78">
        <v>2.36</v>
      </c>
      <c r="EB78">
        <v>2.13</v>
      </c>
      <c r="EC78">
        <v>1.91</v>
      </c>
      <c r="ED78">
        <v>1.7</v>
      </c>
      <c r="EE78">
        <v>1.49</v>
      </c>
      <c r="EF78">
        <v>1.36</v>
      </c>
      <c r="EG78">
        <v>1.18</v>
      </c>
      <c r="EH78">
        <v>1.07</v>
      </c>
      <c r="EI78">
        <v>0.93</v>
      </c>
      <c r="EJ78">
        <v>0.79</v>
      </c>
      <c r="EK78">
        <v>0.69</v>
      </c>
      <c r="EL78">
        <v>0.6</v>
      </c>
      <c r="EM78">
        <v>0.51</v>
      </c>
      <c r="EN78">
        <v>0.45</v>
      </c>
      <c r="EO78">
        <v>0.38</v>
      </c>
      <c r="EP78">
        <v>0.31</v>
      </c>
      <c r="EQ78">
        <v>0.26</v>
      </c>
      <c r="ER78">
        <v>0.22</v>
      </c>
      <c r="ES78">
        <v>0.18</v>
      </c>
      <c r="ET78">
        <v>0.15</v>
      </c>
      <c r="EU78">
        <v>0.12</v>
      </c>
      <c r="EV78">
        <v>0.09</v>
      </c>
      <c r="EW78">
        <v>0.06</v>
      </c>
      <c r="EX78">
        <v>0.05</v>
      </c>
      <c r="EY78">
        <v>0.03</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0.02</v>
      </c>
      <c r="FW78">
        <v>0.04</v>
      </c>
      <c r="FX78">
        <v>0.06</v>
      </c>
      <c r="FY78">
        <v>0.08</v>
      </c>
      <c r="FZ78">
        <v>0.1</v>
      </c>
    </row>
    <row r="79" spans="1:182">
      <c r="A79">
        <v>108</v>
      </c>
      <c r="B79">
        <v>0</v>
      </c>
      <c r="C79">
        <v>0</v>
      </c>
      <c r="D79">
        <v>0</v>
      </c>
      <c r="E79">
        <v>0</v>
      </c>
      <c r="F79">
        <v>0</v>
      </c>
      <c r="G79">
        <v>0</v>
      </c>
      <c r="H79">
        <v>0.02</v>
      </c>
      <c r="I79">
        <v>0.04</v>
      </c>
      <c r="J79">
        <v>0.06</v>
      </c>
      <c r="K79">
        <v>7.0000000000000007E-2</v>
      </c>
      <c r="L79">
        <v>0.09</v>
      </c>
      <c r="M79">
        <v>0.12</v>
      </c>
      <c r="N79">
        <v>0.14000000000000001</v>
      </c>
      <c r="O79">
        <v>0.17</v>
      </c>
      <c r="P79">
        <v>0.2</v>
      </c>
      <c r="Q79">
        <v>0.25</v>
      </c>
      <c r="R79">
        <v>0.28999999999999998</v>
      </c>
      <c r="S79">
        <v>0.34</v>
      </c>
      <c r="T79">
        <v>0.4</v>
      </c>
      <c r="U79">
        <v>0.47</v>
      </c>
      <c r="V79">
        <v>0.53</v>
      </c>
      <c r="W79">
        <v>0.61</v>
      </c>
      <c r="X79">
        <v>0.7</v>
      </c>
      <c r="Y79">
        <v>0.79</v>
      </c>
      <c r="Z79">
        <v>0.88</v>
      </c>
      <c r="AA79">
        <v>0.97</v>
      </c>
      <c r="AB79">
        <v>1.1299999999999999</v>
      </c>
      <c r="AC79">
        <v>1.27</v>
      </c>
      <c r="AD79">
        <v>1.36</v>
      </c>
      <c r="AE79">
        <v>1.55</v>
      </c>
      <c r="AF79">
        <v>1.73</v>
      </c>
      <c r="AG79">
        <v>1.89</v>
      </c>
      <c r="AH79">
        <v>2.14</v>
      </c>
      <c r="AI79">
        <v>2.29</v>
      </c>
      <c r="AJ79">
        <v>2.4900000000000002</v>
      </c>
      <c r="AK79">
        <v>2.8</v>
      </c>
      <c r="AL79">
        <v>3.03</v>
      </c>
      <c r="AM79">
        <v>3.31</v>
      </c>
      <c r="AN79">
        <v>3.54</v>
      </c>
      <c r="AO79">
        <v>3.89</v>
      </c>
      <c r="AP79">
        <v>4.24</v>
      </c>
      <c r="AQ79">
        <v>4.5599999999999996</v>
      </c>
      <c r="AR79">
        <v>4.9800000000000004</v>
      </c>
      <c r="AS79">
        <v>5.3</v>
      </c>
      <c r="AT79">
        <v>5.65</v>
      </c>
      <c r="AU79">
        <v>5.98</v>
      </c>
      <c r="AV79">
        <v>6.37</v>
      </c>
      <c r="AW79">
        <v>6.83</v>
      </c>
      <c r="AX79">
        <v>7.42</v>
      </c>
      <c r="AY79">
        <v>8.0399999999999991</v>
      </c>
      <c r="AZ79">
        <v>8.94</v>
      </c>
      <c r="BA79">
        <v>9.6300000000000008</v>
      </c>
      <c r="BB79">
        <v>10.4</v>
      </c>
      <c r="BC79">
        <v>10.6</v>
      </c>
      <c r="BD79">
        <v>10.8</v>
      </c>
      <c r="BE79">
        <v>11.2</v>
      </c>
      <c r="BF79">
        <v>11.7</v>
      </c>
      <c r="BG79">
        <v>12.3</v>
      </c>
      <c r="BH79">
        <v>13.1</v>
      </c>
      <c r="BI79">
        <v>13.6</v>
      </c>
      <c r="BJ79">
        <v>14</v>
      </c>
      <c r="BK79">
        <v>14.4</v>
      </c>
      <c r="BL79">
        <v>14.7</v>
      </c>
      <c r="BM79">
        <v>14.9</v>
      </c>
      <c r="BN79">
        <v>15.2</v>
      </c>
      <c r="BO79">
        <v>15.5</v>
      </c>
      <c r="BP79">
        <v>15.7</v>
      </c>
      <c r="BQ79">
        <v>15.9</v>
      </c>
      <c r="BR79">
        <v>16.100000000000001</v>
      </c>
      <c r="BS79">
        <v>16.3</v>
      </c>
      <c r="BT79">
        <v>16.5</v>
      </c>
      <c r="BU79">
        <v>16.7</v>
      </c>
      <c r="BV79">
        <v>16.8</v>
      </c>
      <c r="BW79">
        <v>16.899999999999999</v>
      </c>
      <c r="BX79">
        <v>17.100000000000001</v>
      </c>
      <c r="BY79">
        <v>17.2</v>
      </c>
      <c r="BZ79">
        <v>17.2</v>
      </c>
      <c r="CA79">
        <v>17.3</v>
      </c>
      <c r="CB79">
        <v>17.399999999999999</v>
      </c>
      <c r="CC79">
        <v>17.399999999999999</v>
      </c>
      <c r="CD79">
        <v>17.5</v>
      </c>
      <c r="CE79">
        <v>17.5</v>
      </c>
      <c r="CF79">
        <v>17.5</v>
      </c>
      <c r="CG79">
        <v>17.5</v>
      </c>
      <c r="CH79">
        <v>17.399999999999999</v>
      </c>
      <c r="CI79">
        <v>17.399999999999999</v>
      </c>
      <c r="CJ79">
        <v>17.399999999999999</v>
      </c>
      <c r="CK79">
        <v>17.3</v>
      </c>
      <c r="CL79">
        <v>17.2</v>
      </c>
      <c r="CM79">
        <v>17.100000000000001</v>
      </c>
      <c r="CN79">
        <v>17</v>
      </c>
      <c r="CO79">
        <v>16.899999999999999</v>
      </c>
      <c r="CP79">
        <v>16.7</v>
      </c>
      <c r="CQ79">
        <v>16.600000000000001</v>
      </c>
      <c r="CR79">
        <v>16.399999999999999</v>
      </c>
      <c r="CS79">
        <v>16.2</v>
      </c>
      <c r="CT79">
        <v>16</v>
      </c>
      <c r="CU79">
        <v>15.8</v>
      </c>
      <c r="CV79">
        <v>15.6</v>
      </c>
      <c r="CW79">
        <v>15.4</v>
      </c>
      <c r="CX79">
        <v>15.1</v>
      </c>
      <c r="CY79">
        <v>14.8</v>
      </c>
      <c r="CZ79">
        <v>14.5</v>
      </c>
      <c r="DA79">
        <v>14.2</v>
      </c>
      <c r="DB79">
        <v>13.8</v>
      </c>
      <c r="DC79">
        <v>13.4</v>
      </c>
      <c r="DD79">
        <v>12.9</v>
      </c>
      <c r="DE79">
        <v>12.4</v>
      </c>
      <c r="DF79">
        <v>11.7</v>
      </c>
      <c r="DG79">
        <v>11.5</v>
      </c>
      <c r="DH79">
        <v>11</v>
      </c>
      <c r="DI79">
        <v>10.3</v>
      </c>
      <c r="DJ79">
        <v>9.9600000000000009</v>
      </c>
      <c r="DK79">
        <v>9.1999999999999993</v>
      </c>
      <c r="DL79">
        <v>8.27</v>
      </c>
      <c r="DM79">
        <v>7.58</v>
      </c>
      <c r="DN79">
        <v>6.98</v>
      </c>
      <c r="DO79">
        <v>6.42</v>
      </c>
      <c r="DP79">
        <v>5.93</v>
      </c>
      <c r="DQ79">
        <v>5.58</v>
      </c>
      <c r="DR79">
        <v>5.23</v>
      </c>
      <c r="DS79">
        <v>4.97</v>
      </c>
      <c r="DT79">
        <v>4.4800000000000004</v>
      </c>
      <c r="DU79">
        <v>4.1500000000000004</v>
      </c>
      <c r="DV79">
        <v>3.72</v>
      </c>
      <c r="DW79">
        <v>3.41</v>
      </c>
      <c r="DX79">
        <v>3.17</v>
      </c>
      <c r="DY79">
        <v>2.89</v>
      </c>
      <c r="DZ79">
        <v>2.6</v>
      </c>
      <c r="EA79">
        <v>2.35</v>
      </c>
      <c r="EB79">
        <v>2.12</v>
      </c>
      <c r="EC79">
        <v>1.88</v>
      </c>
      <c r="ED79">
        <v>1.68</v>
      </c>
      <c r="EE79">
        <v>1.49</v>
      </c>
      <c r="EF79">
        <v>1.33</v>
      </c>
      <c r="EG79">
        <v>1.2</v>
      </c>
      <c r="EH79">
        <v>1.03</v>
      </c>
      <c r="EI79">
        <v>0.93</v>
      </c>
      <c r="EJ79">
        <v>0.81</v>
      </c>
      <c r="EK79">
        <v>0.71</v>
      </c>
      <c r="EL79">
        <v>0.61</v>
      </c>
      <c r="EM79">
        <v>0.53</v>
      </c>
      <c r="EN79">
        <v>0.43</v>
      </c>
      <c r="EO79">
        <v>0.37</v>
      </c>
      <c r="EP79">
        <v>0.33</v>
      </c>
      <c r="EQ79">
        <v>0.26</v>
      </c>
      <c r="ER79">
        <v>0.22</v>
      </c>
      <c r="ES79">
        <v>0.18</v>
      </c>
      <c r="ET79">
        <v>0.15</v>
      </c>
      <c r="EU79">
        <v>0.12</v>
      </c>
      <c r="EV79">
        <v>0.09</v>
      </c>
      <c r="EW79">
        <v>7.0000000000000007E-2</v>
      </c>
      <c r="EX79">
        <v>0.05</v>
      </c>
      <c r="EY79">
        <v>0.04</v>
      </c>
      <c r="EZ79">
        <v>0.02</v>
      </c>
      <c r="FA79">
        <v>0</v>
      </c>
      <c r="FB79">
        <v>0</v>
      </c>
      <c r="FC79">
        <v>0</v>
      </c>
      <c r="FD79">
        <v>0</v>
      </c>
      <c r="FE79">
        <v>0</v>
      </c>
      <c r="FF79">
        <v>0</v>
      </c>
      <c r="FG79">
        <v>0</v>
      </c>
      <c r="FH79">
        <v>0</v>
      </c>
      <c r="FI79">
        <v>0</v>
      </c>
      <c r="FJ79">
        <v>0</v>
      </c>
      <c r="FK79">
        <v>0</v>
      </c>
      <c r="FL79">
        <v>0</v>
      </c>
      <c r="FM79">
        <v>0</v>
      </c>
      <c r="FN79">
        <v>0</v>
      </c>
      <c r="FO79">
        <v>0</v>
      </c>
      <c r="FP79">
        <v>0</v>
      </c>
      <c r="FQ79">
        <v>0</v>
      </c>
      <c r="FR79">
        <v>0</v>
      </c>
      <c r="FS79">
        <v>0</v>
      </c>
      <c r="FT79">
        <v>0</v>
      </c>
      <c r="FU79">
        <v>0</v>
      </c>
      <c r="FV79">
        <v>0.02</v>
      </c>
      <c r="FW79">
        <v>0.04</v>
      </c>
      <c r="FX79">
        <v>0.06</v>
      </c>
      <c r="FY79">
        <v>0.08</v>
      </c>
      <c r="FZ79">
        <v>0.1</v>
      </c>
    </row>
    <row r="80" spans="1:182">
      <c r="A80">
        <v>107</v>
      </c>
      <c r="B80">
        <v>0</v>
      </c>
      <c r="C80">
        <v>0</v>
      </c>
      <c r="D80">
        <v>0</v>
      </c>
      <c r="E80">
        <v>0</v>
      </c>
      <c r="F80">
        <v>0</v>
      </c>
      <c r="G80">
        <v>0</v>
      </c>
      <c r="H80">
        <v>0.02</v>
      </c>
      <c r="I80">
        <v>0.04</v>
      </c>
      <c r="J80">
        <v>0.06</v>
      </c>
      <c r="K80">
        <v>7.0000000000000007E-2</v>
      </c>
      <c r="L80">
        <v>0.09</v>
      </c>
      <c r="M80">
        <v>0.12</v>
      </c>
      <c r="N80">
        <v>0.14000000000000001</v>
      </c>
      <c r="O80">
        <v>0.17</v>
      </c>
      <c r="P80">
        <v>0.2</v>
      </c>
      <c r="Q80">
        <v>0.24</v>
      </c>
      <c r="R80">
        <v>0.28999999999999998</v>
      </c>
      <c r="S80">
        <v>0.34</v>
      </c>
      <c r="T80">
        <v>0.38</v>
      </c>
      <c r="U80">
        <v>0.43</v>
      </c>
      <c r="V80">
        <v>0.54</v>
      </c>
      <c r="W80">
        <v>0.61</v>
      </c>
      <c r="X80">
        <v>0.68</v>
      </c>
      <c r="Y80">
        <v>0.8</v>
      </c>
      <c r="Z80">
        <v>0.9</v>
      </c>
      <c r="AA80">
        <v>0.99</v>
      </c>
      <c r="AB80">
        <v>1.1100000000000001</v>
      </c>
      <c r="AC80">
        <v>1.26</v>
      </c>
      <c r="AD80">
        <v>1.39</v>
      </c>
      <c r="AE80">
        <v>1.56</v>
      </c>
      <c r="AF80">
        <v>1.72</v>
      </c>
      <c r="AG80">
        <v>1.89</v>
      </c>
      <c r="AH80">
        <v>2.0699999999999998</v>
      </c>
      <c r="AI80">
        <v>2.2999999999999998</v>
      </c>
      <c r="AJ80">
        <v>2.5499999999999998</v>
      </c>
      <c r="AK80">
        <v>2.78</v>
      </c>
      <c r="AL80">
        <v>2.97</v>
      </c>
      <c r="AM80">
        <v>3.27</v>
      </c>
      <c r="AN80">
        <v>3.57</v>
      </c>
      <c r="AO80">
        <v>3.91</v>
      </c>
      <c r="AP80">
        <v>4.25</v>
      </c>
      <c r="AQ80">
        <v>4.51</v>
      </c>
      <c r="AR80">
        <v>4.93</v>
      </c>
      <c r="AS80">
        <v>5.2</v>
      </c>
      <c r="AT80">
        <v>5.65</v>
      </c>
      <c r="AU80">
        <v>5.94</v>
      </c>
      <c r="AV80">
        <v>6.3</v>
      </c>
      <c r="AW80">
        <v>6.87</v>
      </c>
      <c r="AX80">
        <v>7.33</v>
      </c>
      <c r="AY80">
        <v>8.0500000000000007</v>
      </c>
      <c r="AZ80">
        <v>8.91</v>
      </c>
      <c r="BA80">
        <v>9.6</v>
      </c>
      <c r="BB80">
        <v>10.3</v>
      </c>
      <c r="BC80">
        <v>10.5</v>
      </c>
      <c r="BD80">
        <v>10.8</v>
      </c>
      <c r="BE80">
        <v>11.2</v>
      </c>
      <c r="BF80">
        <v>11.7</v>
      </c>
      <c r="BG80">
        <v>12.2</v>
      </c>
      <c r="BH80">
        <v>13</v>
      </c>
      <c r="BI80">
        <v>13.6</v>
      </c>
      <c r="BJ80">
        <v>14</v>
      </c>
      <c r="BK80">
        <v>14.4</v>
      </c>
      <c r="BL80">
        <v>14.7</v>
      </c>
      <c r="BM80">
        <v>15</v>
      </c>
      <c r="BN80">
        <v>15.2</v>
      </c>
      <c r="BO80">
        <v>15.5</v>
      </c>
      <c r="BP80">
        <v>15.7</v>
      </c>
      <c r="BQ80">
        <v>15.9</v>
      </c>
      <c r="BR80">
        <v>16.100000000000001</v>
      </c>
      <c r="BS80">
        <v>16.3</v>
      </c>
      <c r="BT80">
        <v>16.5</v>
      </c>
      <c r="BU80">
        <v>16.7</v>
      </c>
      <c r="BV80">
        <v>16.8</v>
      </c>
      <c r="BW80">
        <v>17</v>
      </c>
      <c r="BX80">
        <v>17.100000000000001</v>
      </c>
      <c r="BY80">
        <v>17.2</v>
      </c>
      <c r="BZ80">
        <v>17.3</v>
      </c>
      <c r="CA80">
        <v>17.3</v>
      </c>
      <c r="CB80">
        <v>17.399999999999999</v>
      </c>
      <c r="CC80">
        <v>17.399999999999999</v>
      </c>
      <c r="CD80">
        <v>17.5</v>
      </c>
      <c r="CE80">
        <v>17.5</v>
      </c>
      <c r="CF80">
        <v>17.5</v>
      </c>
      <c r="CG80">
        <v>17.5</v>
      </c>
      <c r="CH80">
        <v>17.5</v>
      </c>
      <c r="CI80">
        <v>17.399999999999999</v>
      </c>
      <c r="CJ80">
        <v>17.399999999999999</v>
      </c>
      <c r="CK80">
        <v>17.3</v>
      </c>
      <c r="CL80">
        <v>17.2</v>
      </c>
      <c r="CM80">
        <v>17.100000000000001</v>
      </c>
      <c r="CN80">
        <v>17</v>
      </c>
      <c r="CO80">
        <v>16.899999999999999</v>
      </c>
      <c r="CP80">
        <v>16.8</v>
      </c>
      <c r="CQ80">
        <v>16.600000000000001</v>
      </c>
      <c r="CR80">
        <v>16.399999999999999</v>
      </c>
      <c r="CS80">
        <v>16.2</v>
      </c>
      <c r="CT80">
        <v>16.100000000000001</v>
      </c>
      <c r="CU80">
        <v>15.8</v>
      </c>
      <c r="CV80">
        <v>15.6</v>
      </c>
      <c r="CW80">
        <v>15.4</v>
      </c>
      <c r="CX80">
        <v>15.1</v>
      </c>
      <c r="CY80">
        <v>14.8</v>
      </c>
      <c r="CZ80">
        <v>14.5</v>
      </c>
      <c r="DA80">
        <v>14.2</v>
      </c>
      <c r="DB80">
        <v>13.8</v>
      </c>
      <c r="DC80">
        <v>13.4</v>
      </c>
      <c r="DD80">
        <v>12.9</v>
      </c>
      <c r="DE80">
        <v>12.4</v>
      </c>
      <c r="DF80">
        <v>11.7</v>
      </c>
      <c r="DG80">
        <v>11.4</v>
      </c>
      <c r="DH80">
        <v>11</v>
      </c>
      <c r="DI80">
        <v>10.3</v>
      </c>
      <c r="DJ80">
        <v>9.9700000000000006</v>
      </c>
      <c r="DK80">
        <v>9.1</v>
      </c>
      <c r="DL80">
        <v>8.3000000000000007</v>
      </c>
      <c r="DM80">
        <v>7.59</v>
      </c>
      <c r="DN80">
        <v>6.99</v>
      </c>
      <c r="DO80">
        <v>6.42</v>
      </c>
      <c r="DP80">
        <v>5.93</v>
      </c>
      <c r="DQ80">
        <v>5.53</v>
      </c>
      <c r="DR80">
        <v>5.21</v>
      </c>
      <c r="DS80">
        <v>4.9000000000000004</v>
      </c>
      <c r="DT80">
        <v>4.5</v>
      </c>
      <c r="DU80">
        <v>4.21</v>
      </c>
      <c r="DV80">
        <v>3.8</v>
      </c>
      <c r="DW80">
        <v>3.41</v>
      </c>
      <c r="DX80">
        <v>3.16</v>
      </c>
      <c r="DY80">
        <v>2.89</v>
      </c>
      <c r="DZ80">
        <v>2.58</v>
      </c>
      <c r="EA80">
        <v>2.34</v>
      </c>
      <c r="EB80">
        <v>2.13</v>
      </c>
      <c r="EC80">
        <v>1.87</v>
      </c>
      <c r="ED80">
        <v>1.68</v>
      </c>
      <c r="EE80">
        <v>1.51</v>
      </c>
      <c r="EF80">
        <v>1.35</v>
      </c>
      <c r="EG80">
        <v>1.22</v>
      </c>
      <c r="EH80">
        <v>1.06</v>
      </c>
      <c r="EI80">
        <v>0.93</v>
      </c>
      <c r="EJ80">
        <v>0.84</v>
      </c>
      <c r="EK80">
        <v>0.71</v>
      </c>
      <c r="EL80">
        <v>0.62</v>
      </c>
      <c r="EM80">
        <v>0.53</v>
      </c>
      <c r="EN80">
        <v>0.46</v>
      </c>
      <c r="EO80">
        <v>0.38</v>
      </c>
      <c r="EP80">
        <v>0.31</v>
      </c>
      <c r="EQ80">
        <v>0.28000000000000003</v>
      </c>
      <c r="ER80">
        <v>0.22</v>
      </c>
      <c r="ES80">
        <v>0.19</v>
      </c>
      <c r="ET80">
        <v>0.15</v>
      </c>
      <c r="EU80">
        <v>0.12</v>
      </c>
      <c r="EV80">
        <v>0.1</v>
      </c>
      <c r="EW80">
        <v>0.08</v>
      </c>
      <c r="EX80">
        <v>0.06</v>
      </c>
      <c r="EY80">
        <v>0.04</v>
      </c>
      <c r="EZ80">
        <v>0.02</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0.03</v>
      </c>
      <c r="FW80">
        <v>0.04</v>
      </c>
      <c r="FX80">
        <v>0.06</v>
      </c>
      <c r="FY80">
        <v>0.08</v>
      </c>
      <c r="FZ80">
        <v>0.1</v>
      </c>
    </row>
    <row r="81" spans="1:182">
      <c r="A81">
        <v>106</v>
      </c>
      <c r="B81">
        <v>0</v>
      </c>
      <c r="C81">
        <v>0</v>
      </c>
      <c r="D81">
        <v>0</v>
      </c>
      <c r="E81">
        <v>0</v>
      </c>
      <c r="F81">
        <v>0</v>
      </c>
      <c r="G81">
        <v>0</v>
      </c>
      <c r="H81">
        <v>0.02</v>
      </c>
      <c r="I81">
        <v>0.04</v>
      </c>
      <c r="J81">
        <v>0.06</v>
      </c>
      <c r="K81">
        <v>7.0000000000000007E-2</v>
      </c>
      <c r="L81">
        <v>0.08</v>
      </c>
      <c r="M81">
        <v>0.11</v>
      </c>
      <c r="N81">
        <v>0.14000000000000001</v>
      </c>
      <c r="O81">
        <v>0.17</v>
      </c>
      <c r="P81">
        <v>0.21</v>
      </c>
      <c r="Q81">
        <v>0.24</v>
      </c>
      <c r="R81">
        <v>0.28000000000000003</v>
      </c>
      <c r="S81">
        <v>0.33</v>
      </c>
      <c r="T81">
        <v>0.39</v>
      </c>
      <c r="U81">
        <v>0.45</v>
      </c>
      <c r="V81">
        <v>0.53</v>
      </c>
      <c r="W81">
        <v>0.59</v>
      </c>
      <c r="X81">
        <v>0.68</v>
      </c>
      <c r="Y81">
        <v>0.75</v>
      </c>
      <c r="Z81">
        <v>0.89</v>
      </c>
      <c r="AA81">
        <v>0.99</v>
      </c>
      <c r="AB81">
        <v>1.1299999999999999</v>
      </c>
      <c r="AC81">
        <v>1.2</v>
      </c>
      <c r="AD81">
        <v>1.36</v>
      </c>
      <c r="AE81">
        <v>1.55</v>
      </c>
      <c r="AF81">
        <v>1.7</v>
      </c>
      <c r="AG81">
        <v>1.88</v>
      </c>
      <c r="AH81">
        <v>2.08</v>
      </c>
      <c r="AI81">
        <v>2.2999999999999998</v>
      </c>
      <c r="AJ81">
        <v>2.54</v>
      </c>
      <c r="AK81">
        <v>2.79</v>
      </c>
      <c r="AL81">
        <v>2.98</v>
      </c>
      <c r="AM81">
        <v>3.28</v>
      </c>
      <c r="AN81">
        <v>3.55</v>
      </c>
      <c r="AO81">
        <v>3.85</v>
      </c>
      <c r="AP81">
        <v>4.2300000000000004</v>
      </c>
      <c r="AQ81">
        <v>4.5199999999999996</v>
      </c>
      <c r="AR81">
        <v>4.93</v>
      </c>
      <c r="AS81">
        <v>5.27</v>
      </c>
      <c r="AT81">
        <v>5.62</v>
      </c>
      <c r="AU81">
        <v>5.99</v>
      </c>
      <c r="AV81">
        <v>6.3</v>
      </c>
      <c r="AW81">
        <v>6.78</v>
      </c>
      <c r="AX81">
        <v>7.34</v>
      </c>
      <c r="AY81">
        <v>7.94</v>
      </c>
      <c r="AZ81">
        <v>8.86</v>
      </c>
      <c r="BA81">
        <v>9.57</v>
      </c>
      <c r="BB81">
        <v>10.3</v>
      </c>
      <c r="BC81">
        <v>10.5</v>
      </c>
      <c r="BD81">
        <v>10.8</v>
      </c>
      <c r="BE81">
        <v>11.1</v>
      </c>
      <c r="BF81">
        <v>11.7</v>
      </c>
      <c r="BG81">
        <v>12.2</v>
      </c>
      <c r="BH81">
        <v>12.9</v>
      </c>
      <c r="BI81">
        <v>13.6</v>
      </c>
      <c r="BJ81">
        <v>14</v>
      </c>
      <c r="BK81">
        <v>14.4</v>
      </c>
      <c r="BL81">
        <v>14.7</v>
      </c>
      <c r="BM81">
        <v>15</v>
      </c>
      <c r="BN81">
        <v>15.2</v>
      </c>
      <c r="BO81">
        <v>15.5</v>
      </c>
      <c r="BP81">
        <v>15.7</v>
      </c>
      <c r="BQ81">
        <v>16</v>
      </c>
      <c r="BR81">
        <v>16.2</v>
      </c>
      <c r="BS81">
        <v>16.399999999999999</v>
      </c>
      <c r="BT81">
        <v>16.5</v>
      </c>
      <c r="BU81">
        <v>16.7</v>
      </c>
      <c r="BV81">
        <v>16.8</v>
      </c>
      <c r="BW81">
        <v>17</v>
      </c>
      <c r="BX81">
        <v>17.100000000000001</v>
      </c>
      <c r="BY81">
        <v>17.2</v>
      </c>
      <c r="BZ81">
        <v>17.3</v>
      </c>
      <c r="CA81">
        <v>17.399999999999999</v>
      </c>
      <c r="CB81">
        <v>17.399999999999999</v>
      </c>
      <c r="CC81">
        <v>17.5</v>
      </c>
      <c r="CD81">
        <v>17.5</v>
      </c>
      <c r="CE81">
        <v>17.5</v>
      </c>
      <c r="CF81">
        <v>17.5</v>
      </c>
      <c r="CG81">
        <v>17.5</v>
      </c>
      <c r="CH81">
        <v>17.5</v>
      </c>
      <c r="CI81">
        <v>17.399999999999999</v>
      </c>
      <c r="CJ81">
        <v>17.399999999999999</v>
      </c>
      <c r="CK81">
        <v>17.3</v>
      </c>
      <c r="CL81">
        <v>17.2</v>
      </c>
      <c r="CM81">
        <v>17.100000000000001</v>
      </c>
      <c r="CN81">
        <v>17.100000000000001</v>
      </c>
      <c r="CO81">
        <v>16.899999999999999</v>
      </c>
      <c r="CP81">
        <v>16.8</v>
      </c>
      <c r="CQ81">
        <v>16.600000000000001</v>
      </c>
      <c r="CR81">
        <v>16.399999999999999</v>
      </c>
      <c r="CS81">
        <v>16.3</v>
      </c>
      <c r="CT81">
        <v>16.100000000000001</v>
      </c>
      <c r="CU81">
        <v>15.8</v>
      </c>
      <c r="CV81">
        <v>15.6</v>
      </c>
      <c r="CW81">
        <v>15.4</v>
      </c>
      <c r="CX81">
        <v>15.1</v>
      </c>
      <c r="CY81">
        <v>14.8</v>
      </c>
      <c r="CZ81">
        <v>14.5</v>
      </c>
      <c r="DA81">
        <v>14.2</v>
      </c>
      <c r="DB81">
        <v>13.8</v>
      </c>
      <c r="DC81">
        <v>13.4</v>
      </c>
      <c r="DD81">
        <v>12.9</v>
      </c>
      <c r="DE81">
        <v>12.4</v>
      </c>
      <c r="DF81">
        <v>11.8</v>
      </c>
      <c r="DG81">
        <v>11.5</v>
      </c>
      <c r="DH81">
        <v>10.9</v>
      </c>
      <c r="DI81">
        <v>10.3</v>
      </c>
      <c r="DJ81">
        <v>9.9499999999999993</v>
      </c>
      <c r="DK81">
        <v>9.06</v>
      </c>
      <c r="DL81">
        <v>8.31</v>
      </c>
      <c r="DM81">
        <v>7.52</v>
      </c>
      <c r="DN81">
        <v>6.95</v>
      </c>
      <c r="DO81">
        <v>6.4</v>
      </c>
      <c r="DP81">
        <v>6.01</v>
      </c>
      <c r="DQ81">
        <v>5.51</v>
      </c>
      <c r="DR81">
        <v>5.2</v>
      </c>
      <c r="DS81">
        <v>4.9400000000000004</v>
      </c>
      <c r="DT81">
        <v>4.59</v>
      </c>
      <c r="DU81">
        <v>4.16</v>
      </c>
      <c r="DV81">
        <v>3.75</v>
      </c>
      <c r="DW81">
        <v>3.47</v>
      </c>
      <c r="DX81">
        <v>3.16</v>
      </c>
      <c r="DY81">
        <v>2.85</v>
      </c>
      <c r="DZ81">
        <v>2.58</v>
      </c>
      <c r="EA81">
        <v>2.35</v>
      </c>
      <c r="EB81">
        <v>2.13</v>
      </c>
      <c r="EC81">
        <v>1.88</v>
      </c>
      <c r="ED81">
        <v>1.71</v>
      </c>
      <c r="EE81">
        <v>1.52</v>
      </c>
      <c r="EF81">
        <v>1.34</v>
      </c>
      <c r="EG81">
        <v>1.22</v>
      </c>
      <c r="EH81">
        <v>1.07</v>
      </c>
      <c r="EI81">
        <v>0.95</v>
      </c>
      <c r="EJ81">
        <v>0.82</v>
      </c>
      <c r="EK81">
        <v>0.71</v>
      </c>
      <c r="EL81">
        <v>0.62</v>
      </c>
      <c r="EM81">
        <v>0.53</v>
      </c>
      <c r="EN81">
        <v>0.45</v>
      </c>
      <c r="EO81">
        <v>0.4</v>
      </c>
      <c r="EP81">
        <v>0.33</v>
      </c>
      <c r="EQ81">
        <v>0.27</v>
      </c>
      <c r="ER81">
        <v>0.23</v>
      </c>
      <c r="ES81">
        <v>0.19</v>
      </c>
      <c r="ET81">
        <v>0.15</v>
      </c>
      <c r="EU81">
        <v>0.12</v>
      </c>
      <c r="EV81">
        <v>0.1</v>
      </c>
      <c r="EW81">
        <v>0.08</v>
      </c>
      <c r="EX81">
        <v>0.06</v>
      </c>
      <c r="EY81">
        <v>0.03</v>
      </c>
      <c r="EZ81">
        <v>0.02</v>
      </c>
      <c r="FA81">
        <v>0</v>
      </c>
      <c r="FB81">
        <v>0</v>
      </c>
      <c r="FC81">
        <v>0</v>
      </c>
      <c r="FD81">
        <v>0</v>
      </c>
      <c r="FE81">
        <v>0</v>
      </c>
      <c r="FF81">
        <v>0</v>
      </c>
      <c r="FG81">
        <v>0</v>
      </c>
      <c r="FH81">
        <v>0</v>
      </c>
      <c r="FI81">
        <v>0</v>
      </c>
      <c r="FJ81">
        <v>0</v>
      </c>
      <c r="FK81">
        <v>0</v>
      </c>
      <c r="FL81">
        <v>0</v>
      </c>
      <c r="FM81">
        <v>0</v>
      </c>
      <c r="FN81">
        <v>0</v>
      </c>
      <c r="FO81">
        <v>0</v>
      </c>
      <c r="FP81">
        <v>0</v>
      </c>
      <c r="FQ81">
        <v>0</v>
      </c>
      <c r="FR81">
        <v>0</v>
      </c>
      <c r="FS81">
        <v>0</v>
      </c>
      <c r="FT81">
        <v>0</v>
      </c>
      <c r="FU81">
        <v>0</v>
      </c>
      <c r="FV81">
        <v>0.03</v>
      </c>
      <c r="FW81">
        <v>0.04</v>
      </c>
      <c r="FX81">
        <v>0.06</v>
      </c>
      <c r="FY81">
        <v>0.08</v>
      </c>
      <c r="FZ81">
        <v>0.1</v>
      </c>
    </row>
    <row r="82" spans="1:182">
      <c r="A82">
        <v>105</v>
      </c>
      <c r="B82">
        <v>0</v>
      </c>
      <c r="C82">
        <v>0</v>
      </c>
      <c r="D82">
        <v>0</v>
      </c>
      <c r="E82">
        <v>0</v>
      </c>
      <c r="F82">
        <v>0</v>
      </c>
      <c r="G82">
        <v>0</v>
      </c>
      <c r="H82">
        <v>0.02</v>
      </c>
      <c r="I82">
        <v>0.04</v>
      </c>
      <c r="J82">
        <v>0.06</v>
      </c>
      <c r="K82">
        <v>7.0000000000000007E-2</v>
      </c>
      <c r="L82">
        <v>0.09</v>
      </c>
      <c r="M82">
        <v>0.11</v>
      </c>
      <c r="N82">
        <v>0.14000000000000001</v>
      </c>
      <c r="O82">
        <v>0.17</v>
      </c>
      <c r="P82">
        <v>0.21</v>
      </c>
      <c r="Q82">
        <v>0.25</v>
      </c>
      <c r="R82">
        <v>0.28999999999999998</v>
      </c>
      <c r="S82">
        <v>0.33</v>
      </c>
      <c r="T82">
        <v>0.4</v>
      </c>
      <c r="U82">
        <v>0.46</v>
      </c>
      <c r="V82">
        <v>0.52</v>
      </c>
      <c r="W82">
        <v>0.61</v>
      </c>
      <c r="X82">
        <v>0.7</v>
      </c>
      <c r="Y82">
        <v>0.77</v>
      </c>
      <c r="Z82">
        <v>0.87</v>
      </c>
      <c r="AA82">
        <v>1.01</v>
      </c>
      <c r="AB82">
        <v>1.1000000000000001</v>
      </c>
      <c r="AC82">
        <v>1.25</v>
      </c>
      <c r="AD82">
        <v>1.41</v>
      </c>
      <c r="AE82">
        <v>1.54</v>
      </c>
      <c r="AF82">
        <v>1.71</v>
      </c>
      <c r="AG82">
        <v>1.86</v>
      </c>
      <c r="AH82">
        <v>2.04</v>
      </c>
      <c r="AI82">
        <v>2.29</v>
      </c>
      <c r="AJ82">
        <v>2.5099999999999998</v>
      </c>
      <c r="AK82">
        <v>2.78</v>
      </c>
      <c r="AL82">
        <v>3</v>
      </c>
      <c r="AM82">
        <v>3.24</v>
      </c>
      <c r="AN82">
        <v>3.53</v>
      </c>
      <c r="AO82">
        <v>3.9</v>
      </c>
      <c r="AP82">
        <v>4.26</v>
      </c>
      <c r="AQ82">
        <v>4.49</v>
      </c>
      <c r="AR82">
        <v>4.87</v>
      </c>
      <c r="AS82">
        <v>5.27</v>
      </c>
      <c r="AT82">
        <v>5.56</v>
      </c>
      <c r="AU82">
        <v>5.96</v>
      </c>
      <c r="AV82">
        <v>6.29</v>
      </c>
      <c r="AW82">
        <v>6.81</v>
      </c>
      <c r="AX82">
        <v>7.33</v>
      </c>
      <c r="AY82">
        <v>7.98</v>
      </c>
      <c r="AZ82">
        <v>8.84</v>
      </c>
      <c r="BA82">
        <v>9.56</v>
      </c>
      <c r="BB82">
        <v>10.199999999999999</v>
      </c>
      <c r="BC82">
        <v>10.4</v>
      </c>
      <c r="BD82">
        <v>10.8</v>
      </c>
      <c r="BE82">
        <v>11.1</v>
      </c>
      <c r="BF82">
        <v>11.6</v>
      </c>
      <c r="BG82">
        <v>12.2</v>
      </c>
      <c r="BH82">
        <v>12.8</v>
      </c>
      <c r="BI82">
        <v>13.6</v>
      </c>
      <c r="BJ82">
        <v>14</v>
      </c>
      <c r="BK82">
        <v>14.4</v>
      </c>
      <c r="BL82">
        <v>14.7</v>
      </c>
      <c r="BM82">
        <v>15</v>
      </c>
      <c r="BN82">
        <v>15.2</v>
      </c>
      <c r="BO82">
        <v>15.5</v>
      </c>
      <c r="BP82">
        <v>15.7</v>
      </c>
      <c r="BQ82">
        <v>16</v>
      </c>
      <c r="BR82">
        <v>16.2</v>
      </c>
      <c r="BS82">
        <v>16.399999999999999</v>
      </c>
      <c r="BT82">
        <v>16.5</v>
      </c>
      <c r="BU82">
        <v>16.7</v>
      </c>
      <c r="BV82">
        <v>16.899999999999999</v>
      </c>
      <c r="BW82">
        <v>17</v>
      </c>
      <c r="BX82">
        <v>17.100000000000001</v>
      </c>
      <c r="BY82">
        <v>17.2</v>
      </c>
      <c r="BZ82">
        <v>17.3</v>
      </c>
      <c r="CA82">
        <v>17.399999999999999</v>
      </c>
      <c r="CB82">
        <v>17.399999999999999</v>
      </c>
      <c r="CC82">
        <v>17.5</v>
      </c>
      <c r="CD82">
        <v>17.5</v>
      </c>
      <c r="CE82">
        <v>17.5</v>
      </c>
      <c r="CF82">
        <v>17.5</v>
      </c>
      <c r="CG82">
        <v>17.5</v>
      </c>
      <c r="CH82">
        <v>17.5</v>
      </c>
      <c r="CI82">
        <v>17.5</v>
      </c>
      <c r="CJ82">
        <v>17.399999999999999</v>
      </c>
      <c r="CK82">
        <v>17.3</v>
      </c>
      <c r="CL82">
        <v>17.3</v>
      </c>
      <c r="CM82">
        <v>17.2</v>
      </c>
      <c r="CN82">
        <v>17.100000000000001</v>
      </c>
      <c r="CO82">
        <v>16.899999999999999</v>
      </c>
      <c r="CP82">
        <v>16.8</v>
      </c>
      <c r="CQ82">
        <v>16.600000000000001</v>
      </c>
      <c r="CR82">
        <v>16.5</v>
      </c>
      <c r="CS82">
        <v>16.3</v>
      </c>
      <c r="CT82">
        <v>16.100000000000001</v>
      </c>
      <c r="CU82">
        <v>15.9</v>
      </c>
      <c r="CV82">
        <v>15.6</v>
      </c>
      <c r="CW82">
        <v>15.4</v>
      </c>
      <c r="CX82">
        <v>15.1</v>
      </c>
      <c r="CY82">
        <v>14.8</v>
      </c>
      <c r="CZ82">
        <v>14.5</v>
      </c>
      <c r="DA82">
        <v>14.2</v>
      </c>
      <c r="DB82">
        <v>13.8</v>
      </c>
      <c r="DC82">
        <v>13.4</v>
      </c>
      <c r="DD82">
        <v>12.9</v>
      </c>
      <c r="DE82">
        <v>12.4</v>
      </c>
      <c r="DF82">
        <v>11.8</v>
      </c>
      <c r="DG82">
        <v>11.5</v>
      </c>
      <c r="DH82">
        <v>10.9</v>
      </c>
      <c r="DI82">
        <v>10.3</v>
      </c>
      <c r="DJ82">
        <v>9.94</v>
      </c>
      <c r="DK82">
        <v>9.1</v>
      </c>
      <c r="DL82">
        <v>8.2899999999999991</v>
      </c>
      <c r="DM82">
        <v>7.51</v>
      </c>
      <c r="DN82">
        <v>6.99</v>
      </c>
      <c r="DO82">
        <v>6.36</v>
      </c>
      <c r="DP82">
        <v>6.02</v>
      </c>
      <c r="DQ82">
        <v>5.54</v>
      </c>
      <c r="DR82">
        <v>5.23</v>
      </c>
      <c r="DS82">
        <v>4.92</v>
      </c>
      <c r="DT82">
        <v>4.47</v>
      </c>
      <c r="DU82">
        <v>4.1399999999999997</v>
      </c>
      <c r="DV82">
        <v>3.79</v>
      </c>
      <c r="DW82">
        <v>3.46</v>
      </c>
      <c r="DX82">
        <v>3.13</v>
      </c>
      <c r="DY82">
        <v>2.91</v>
      </c>
      <c r="DZ82">
        <v>2.59</v>
      </c>
      <c r="EA82">
        <v>2.36</v>
      </c>
      <c r="EB82">
        <v>2.15</v>
      </c>
      <c r="EC82">
        <v>1.92</v>
      </c>
      <c r="ED82">
        <v>1.74</v>
      </c>
      <c r="EE82">
        <v>1.53</v>
      </c>
      <c r="EF82">
        <v>1.36</v>
      </c>
      <c r="EG82">
        <v>1.19</v>
      </c>
      <c r="EH82">
        <v>1.05</v>
      </c>
      <c r="EI82">
        <v>0.96</v>
      </c>
      <c r="EJ82">
        <v>0.85</v>
      </c>
      <c r="EK82">
        <v>0.72</v>
      </c>
      <c r="EL82">
        <v>0.64</v>
      </c>
      <c r="EM82">
        <v>0.54</v>
      </c>
      <c r="EN82">
        <v>0.46</v>
      </c>
      <c r="EO82">
        <v>0.4</v>
      </c>
      <c r="EP82">
        <v>0.34</v>
      </c>
      <c r="EQ82">
        <v>0.27</v>
      </c>
      <c r="ER82">
        <v>0.23</v>
      </c>
      <c r="ES82">
        <v>0.19</v>
      </c>
      <c r="ET82">
        <v>0.15</v>
      </c>
      <c r="EU82">
        <v>0.13</v>
      </c>
      <c r="EV82">
        <v>0.1</v>
      </c>
      <c r="EW82">
        <v>0.08</v>
      </c>
      <c r="EX82">
        <v>0.06</v>
      </c>
      <c r="EY82">
        <v>0.04</v>
      </c>
      <c r="EZ82">
        <v>0.03</v>
      </c>
      <c r="FA82">
        <v>0</v>
      </c>
      <c r="FB82">
        <v>0</v>
      </c>
      <c r="FC82">
        <v>0</v>
      </c>
      <c r="FD82">
        <v>0</v>
      </c>
      <c r="FE82">
        <v>0</v>
      </c>
      <c r="FF82">
        <v>0</v>
      </c>
      <c r="FG82">
        <v>0</v>
      </c>
      <c r="FH82">
        <v>0</v>
      </c>
      <c r="FI82">
        <v>0</v>
      </c>
      <c r="FJ82">
        <v>0</v>
      </c>
      <c r="FK82">
        <v>0</v>
      </c>
      <c r="FL82">
        <v>0</v>
      </c>
      <c r="FM82">
        <v>0</v>
      </c>
      <c r="FN82">
        <v>0</v>
      </c>
      <c r="FO82">
        <v>0</v>
      </c>
      <c r="FP82">
        <v>0</v>
      </c>
      <c r="FQ82">
        <v>0</v>
      </c>
      <c r="FR82">
        <v>0</v>
      </c>
      <c r="FS82">
        <v>0</v>
      </c>
      <c r="FT82">
        <v>0</v>
      </c>
      <c r="FU82">
        <v>0</v>
      </c>
      <c r="FV82">
        <v>0.02</v>
      </c>
      <c r="FW82">
        <v>0.04</v>
      </c>
      <c r="FX82">
        <v>0.06</v>
      </c>
      <c r="FY82">
        <v>0.08</v>
      </c>
      <c r="FZ82">
        <v>0.1</v>
      </c>
    </row>
    <row r="83" spans="1:182">
      <c r="A83">
        <v>104</v>
      </c>
      <c r="B83">
        <v>0</v>
      </c>
      <c r="C83">
        <v>0</v>
      </c>
      <c r="D83">
        <v>0</v>
      </c>
      <c r="E83">
        <v>0</v>
      </c>
      <c r="F83">
        <v>0</v>
      </c>
      <c r="G83">
        <v>0</v>
      </c>
      <c r="H83">
        <v>0.02</v>
      </c>
      <c r="I83">
        <v>0.04</v>
      </c>
      <c r="J83">
        <v>0.06</v>
      </c>
      <c r="K83">
        <v>7.0000000000000007E-2</v>
      </c>
      <c r="L83">
        <v>0.09</v>
      </c>
      <c r="M83">
        <v>0.11</v>
      </c>
      <c r="N83">
        <v>0.14000000000000001</v>
      </c>
      <c r="O83">
        <v>0.17</v>
      </c>
      <c r="P83">
        <v>0.2</v>
      </c>
      <c r="Q83">
        <v>0.24</v>
      </c>
      <c r="R83">
        <v>0.27</v>
      </c>
      <c r="S83">
        <v>0.34</v>
      </c>
      <c r="T83">
        <v>0.39</v>
      </c>
      <c r="U83">
        <v>0.46</v>
      </c>
      <c r="V83">
        <v>0.5</v>
      </c>
      <c r="W83">
        <v>0.6</v>
      </c>
      <c r="X83">
        <v>0.69</v>
      </c>
      <c r="Y83">
        <v>0.76</v>
      </c>
      <c r="Z83">
        <v>0.86</v>
      </c>
      <c r="AA83">
        <v>0.96</v>
      </c>
      <c r="AB83">
        <v>1.0900000000000001</v>
      </c>
      <c r="AC83">
        <v>1.22</v>
      </c>
      <c r="AD83">
        <v>1.39</v>
      </c>
      <c r="AE83">
        <v>1.52</v>
      </c>
      <c r="AF83">
        <v>1.7</v>
      </c>
      <c r="AG83">
        <v>1.89</v>
      </c>
      <c r="AH83">
        <v>2.0699999999999998</v>
      </c>
      <c r="AI83">
        <v>2.2999999999999998</v>
      </c>
      <c r="AJ83">
        <v>2.46</v>
      </c>
      <c r="AK83">
        <v>2.76</v>
      </c>
      <c r="AL83">
        <v>2.95</v>
      </c>
      <c r="AM83">
        <v>3.28</v>
      </c>
      <c r="AN83">
        <v>3.47</v>
      </c>
      <c r="AO83">
        <v>3.83</v>
      </c>
      <c r="AP83">
        <v>4.17</v>
      </c>
      <c r="AQ83">
        <v>4.49</v>
      </c>
      <c r="AR83">
        <v>4.79</v>
      </c>
      <c r="AS83">
        <v>5.27</v>
      </c>
      <c r="AT83">
        <v>5.56</v>
      </c>
      <c r="AU83">
        <v>5.9</v>
      </c>
      <c r="AV83">
        <v>6.3</v>
      </c>
      <c r="AW83">
        <v>6.83</v>
      </c>
      <c r="AX83">
        <v>7.27</v>
      </c>
      <c r="AY83">
        <v>7.99</v>
      </c>
      <c r="AZ83">
        <v>8.81</v>
      </c>
      <c r="BA83">
        <v>9.5</v>
      </c>
      <c r="BB83">
        <v>10.199999999999999</v>
      </c>
      <c r="BC83">
        <v>10.5</v>
      </c>
      <c r="BD83">
        <v>11</v>
      </c>
      <c r="BE83">
        <v>11.1</v>
      </c>
      <c r="BF83">
        <v>11.6</v>
      </c>
      <c r="BG83">
        <v>12.2</v>
      </c>
      <c r="BH83">
        <v>12.6</v>
      </c>
      <c r="BI83">
        <v>13.6</v>
      </c>
      <c r="BJ83">
        <v>14</v>
      </c>
      <c r="BK83">
        <v>14.4</v>
      </c>
      <c r="BL83">
        <v>14.7</v>
      </c>
      <c r="BM83">
        <v>15</v>
      </c>
      <c r="BN83">
        <v>15.2</v>
      </c>
      <c r="BO83">
        <v>15.5</v>
      </c>
      <c r="BP83">
        <v>15.7</v>
      </c>
      <c r="BQ83">
        <v>16</v>
      </c>
      <c r="BR83">
        <v>16.2</v>
      </c>
      <c r="BS83">
        <v>16.399999999999999</v>
      </c>
      <c r="BT83">
        <v>16.600000000000001</v>
      </c>
      <c r="BU83">
        <v>16.7</v>
      </c>
      <c r="BV83">
        <v>16.899999999999999</v>
      </c>
      <c r="BW83">
        <v>17</v>
      </c>
      <c r="BX83">
        <v>17.100000000000001</v>
      </c>
      <c r="BY83">
        <v>17.2</v>
      </c>
      <c r="BZ83">
        <v>17.3</v>
      </c>
      <c r="CA83">
        <v>17.399999999999999</v>
      </c>
      <c r="CB83">
        <v>17.5</v>
      </c>
      <c r="CC83">
        <v>17.5</v>
      </c>
      <c r="CD83">
        <v>17.5</v>
      </c>
      <c r="CE83">
        <v>17.600000000000001</v>
      </c>
      <c r="CF83">
        <v>17.600000000000001</v>
      </c>
      <c r="CG83">
        <v>17.600000000000001</v>
      </c>
      <c r="CH83">
        <v>17.5</v>
      </c>
      <c r="CI83">
        <v>17.5</v>
      </c>
      <c r="CJ83">
        <v>17.399999999999999</v>
      </c>
      <c r="CK83">
        <v>17.399999999999999</v>
      </c>
      <c r="CL83">
        <v>17.3</v>
      </c>
      <c r="CM83">
        <v>17.2</v>
      </c>
      <c r="CN83">
        <v>17.100000000000001</v>
      </c>
      <c r="CO83">
        <v>16.899999999999999</v>
      </c>
      <c r="CP83">
        <v>16.8</v>
      </c>
      <c r="CQ83">
        <v>16.600000000000001</v>
      </c>
      <c r="CR83">
        <v>16.5</v>
      </c>
      <c r="CS83">
        <v>16.3</v>
      </c>
      <c r="CT83">
        <v>16.100000000000001</v>
      </c>
      <c r="CU83">
        <v>15.9</v>
      </c>
      <c r="CV83">
        <v>15.6</v>
      </c>
      <c r="CW83">
        <v>15.4</v>
      </c>
      <c r="CX83">
        <v>15.1</v>
      </c>
      <c r="CY83">
        <v>14.8</v>
      </c>
      <c r="CZ83">
        <v>14.5</v>
      </c>
      <c r="DA83">
        <v>14.2</v>
      </c>
      <c r="DB83">
        <v>13.8</v>
      </c>
      <c r="DC83">
        <v>13.4</v>
      </c>
      <c r="DD83">
        <v>12.9</v>
      </c>
      <c r="DE83">
        <v>12.4</v>
      </c>
      <c r="DF83">
        <v>11.9</v>
      </c>
      <c r="DG83">
        <v>11.5</v>
      </c>
      <c r="DH83">
        <v>10.9</v>
      </c>
      <c r="DI83">
        <v>10.3</v>
      </c>
      <c r="DJ83">
        <v>9.92</v>
      </c>
      <c r="DK83">
        <v>9.16</v>
      </c>
      <c r="DL83">
        <v>8.3000000000000007</v>
      </c>
      <c r="DM83">
        <v>7.5</v>
      </c>
      <c r="DN83">
        <v>6.93</v>
      </c>
      <c r="DO83">
        <v>6.38</v>
      </c>
      <c r="DP83">
        <v>5.98</v>
      </c>
      <c r="DQ83">
        <v>5.54</v>
      </c>
      <c r="DR83">
        <v>5.25</v>
      </c>
      <c r="DS83">
        <v>4.9000000000000004</v>
      </c>
      <c r="DT83">
        <v>4.57</v>
      </c>
      <c r="DU83">
        <v>4.2</v>
      </c>
      <c r="DV83">
        <v>3.78</v>
      </c>
      <c r="DW83">
        <v>3.36</v>
      </c>
      <c r="DX83">
        <v>3.16</v>
      </c>
      <c r="DY83">
        <v>2.89</v>
      </c>
      <c r="DZ83">
        <v>2.61</v>
      </c>
      <c r="EA83">
        <v>2.34</v>
      </c>
      <c r="EB83">
        <v>2.15</v>
      </c>
      <c r="EC83">
        <v>1.9</v>
      </c>
      <c r="ED83">
        <v>1.71</v>
      </c>
      <c r="EE83">
        <v>1.53</v>
      </c>
      <c r="EF83">
        <v>1.36</v>
      </c>
      <c r="EG83">
        <v>1.22</v>
      </c>
      <c r="EH83">
        <v>1.06</v>
      </c>
      <c r="EI83">
        <v>0.94</v>
      </c>
      <c r="EJ83">
        <v>0.84</v>
      </c>
      <c r="EK83">
        <v>0.72</v>
      </c>
      <c r="EL83">
        <v>0.63</v>
      </c>
      <c r="EM83">
        <v>0.53</v>
      </c>
      <c r="EN83">
        <v>0.45</v>
      </c>
      <c r="EO83">
        <v>0.39</v>
      </c>
      <c r="EP83">
        <v>0.34</v>
      </c>
      <c r="EQ83">
        <v>0.28999999999999998</v>
      </c>
      <c r="ER83">
        <v>0.24</v>
      </c>
      <c r="ES83">
        <v>0.2</v>
      </c>
      <c r="ET83">
        <v>0.16</v>
      </c>
      <c r="EU83">
        <v>0.13</v>
      </c>
      <c r="EV83">
        <v>0.11</v>
      </c>
      <c r="EW83">
        <v>0.08</v>
      </c>
      <c r="EX83">
        <v>0.05</v>
      </c>
      <c r="EY83">
        <v>0.04</v>
      </c>
      <c r="EZ83">
        <v>0.03</v>
      </c>
      <c r="FA83">
        <v>0</v>
      </c>
      <c r="FB83">
        <v>0</v>
      </c>
      <c r="FC83">
        <v>0</v>
      </c>
      <c r="FD83">
        <v>0</v>
      </c>
      <c r="FE83">
        <v>0</v>
      </c>
      <c r="FF83">
        <v>0</v>
      </c>
      <c r="FG83">
        <v>0</v>
      </c>
      <c r="FH83">
        <v>0</v>
      </c>
      <c r="FI83">
        <v>0</v>
      </c>
      <c r="FJ83">
        <v>0</v>
      </c>
      <c r="FK83">
        <v>0</v>
      </c>
      <c r="FL83">
        <v>0</v>
      </c>
      <c r="FM83">
        <v>0</v>
      </c>
      <c r="FN83">
        <v>0</v>
      </c>
      <c r="FO83">
        <v>0</v>
      </c>
      <c r="FP83">
        <v>0</v>
      </c>
      <c r="FQ83">
        <v>0</v>
      </c>
      <c r="FR83">
        <v>0</v>
      </c>
      <c r="FS83">
        <v>0</v>
      </c>
      <c r="FT83">
        <v>0</v>
      </c>
      <c r="FU83">
        <v>0</v>
      </c>
      <c r="FV83">
        <v>0.02</v>
      </c>
      <c r="FW83">
        <v>0.04</v>
      </c>
      <c r="FX83">
        <v>0.06</v>
      </c>
      <c r="FY83">
        <v>0.08</v>
      </c>
      <c r="FZ83">
        <v>0.1</v>
      </c>
    </row>
    <row r="84" spans="1:182">
      <c r="A84">
        <v>103</v>
      </c>
      <c r="B84">
        <v>0</v>
      </c>
      <c r="C84">
        <v>0</v>
      </c>
      <c r="D84">
        <v>0</v>
      </c>
      <c r="E84">
        <v>0</v>
      </c>
      <c r="F84">
        <v>0</v>
      </c>
      <c r="G84">
        <v>0</v>
      </c>
      <c r="H84">
        <v>0.02</v>
      </c>
      <c r="I84">
        <v>0.04</v>
      </c>
      <c r="J84">
        <v>0.05</v>
      </c>
      <c r="K84">
        <v>7.0000000000000007E-2</v>
      </c>
      <c r="L84">
        <v>0.09</v>
      </c>
      <c r="M84">
        <v>0.11</v>
      </c>
      <c r="N84">
        <v>0.13</v>
      </c>
      <c r="O84">
        <v>0.17</v>
      </c>
      <c r="P84">
        <v>0.2</v>
      </c>
      <c r="Q84">
        <v>0.23</v>
      </c>
      <c r="R84">
        <v>0.28000000000000003</v>
      </c>
      <c r="S84">
        <v>0.32</v>
      </c>
      <c r="T84">
        <v>0.39</v>
      </c>
      <c r="U84">
        <v>0.45</v>
      </c>
      <c r="V84">
        <v>0.52</v>
      </c>
      <c r="W84">
        <v>0.57999999999999996</v>
      </c>
      <c r="X84">
        <v>0.69</v>
      </c>
      <c r="Y84">
        <v>0.75</v>
      </c>
      <c r="Z84">
        <v>0.87</v>
      </c>
      <c r="AA84">
        <v>0.98</v>
      </c>
      <c r="AB84">
        <v>1.0900000000000001</v>
      </c>
      <c r="AC84">
        <v>1.23</v>
      </c>
      <c r="AD84">
        <v>1.38</v>
      </c>
      <c r="AE84">
        <v>1.52</v>
      </c>
      <c r="AF84">
        <v>1.7</v>
      </c>
      <c r="AG84">
        <v>1.87</v>
      </c>
      <c r="AH84">
        <v>2.11</v>
      </c>
      <c r="AI84">
        <v>2.2400000000000002</v>
      </c>
      <c r="AJ84">
        <v>2.4900000000000002</v>
      </c>
      <c r="AK84">
        <v>2.74</v>
      </c>
      <c r="AL84">
        <v>2.98</v>
      </c>
      <c r="AM84">
        <v>3.2</v>
      </c>
      <c r="AN84">
        <v>3.52</v>
      </c>
      <c r="AO84">
        <v>3.83</v>
      </c>
      <c r="AP84">
        <v>4.18</v>
      </c>
      <c r="AQ84">
        <v>4.45</v>
      </c>
      <c r="AR84">
        <v>4.8099999999999996</v>
      </c>
      <c r="AS84">
        <v>5.17</v>
      </c>
      <c r="AT84">
        <v>5.6</v>
      </c>
      <c r="AU84">
        <v>5.9</v>
      </c>
      <c r="AV84">
        <v>6.3</v>
      </c>
      <c r="AW84">
        <v>6.75</v>
      </c>
      <c r="AX84">
        <v>7.27</v>
      </c>
      <c r="AY84">
        <v>7.92</v>
      </c>
      <c r="AZ84">
        <v>8.8000000000000007</v>
      </c>
      <c r="BA84">
        <v>9.49</v>
      </c>
      <c r="BB84">
        <v>10.199999999999999</v>
      </c>
      <c r="BC84">
        <v>10.4</v>
      </c>
      <c r="BD84">
        <v>11</v>
      </c>
      <c r="BE84">
        <v>11.1</v>
      </c>
      <c r="BF84">
        <v>11.6</v>
      </c>
      <c r="BG84">
        <v>12.2</v>
      </c>
      <c r="BH84">
        <v>12.6</v>
      </c>
      <c r="BI84">
        <v>13.6</v>
      </c>
      <c r="BJ84">
        <v>14</v>
      </c>
      <c r="BK84">
        <v>14.3</v>
      </c>
      <c r="BL84">
        <v>14.7</v>
      </c>
      <c r="BM84">
        <v>15</v>
      </c>
      <c r="BN84">
        <v>15.2</v>
      </c>
      <c r="BO84">
        <v>15.5</v>
      </c>
      <c r="BP84">
        <v>15.8</v>
      </c>
      <c r="BQ84">
        <v>16</v>
      </c>
      <c r="BR84">
        <v>16.2</v>
      </c>
      <c r="BS84">
        <v>16.399999999999999</v>
      </c>
      <c r="BT84">
        <v>16.600000000000001</v>
      </c>
      <c r="BU84">
        <v>16.7</v>
      </c>
      <c r="BV84">
        <v>16.899999999999999</v>
      </c>
      <c r="BW84">
        <v>17</v>
      </c>
      <c r="BX84">
        <v>17.100000000000001</v>
      </c>
      <c r="BY84">
        <v>17.2</v>
      </c>
      <c r="BZ84">
        <v>17.3</v>
      </c>
      <c r="CA84">
        <v>17.399999999999999</v>
      </c>
      <c r="CB84">
        <v>17.5</v>
      </c>
      <c r="CC84">
        <v>17.5</v>
      </c>
      <c r="CD84">
        <v>17.600000000000001</v>
      </c>
      <c r="CE84">
        <v>17.600000000000001</v>
      </c>
      <c r="CF84">
        <v>17.600000000000001</v>
      </c>
      <c r="CG84">
        <v>17.600000000000001</v>
      </c>
      <c r="CH84">
        <v>17.5</v>
      </c>
      <c r="CI84">
        <v>17.5</v>
      </c>
      <c r="CJ84">
        <v>17.399999999999999</v>
      </c>
      <c r="CK84">
        <v>17.399999999999999</v>
      </c>
      <c r="CL84">
        <v>17.3</v>
      </c>
      <c r="CM84">
        <v>17.2</v>
      </c>
      <c r="CN84">
        <v>17.100000000000001</v>
      </c>
      <c r="CO84">
        <v>16.899999999999999</v>
      </c>
      <c r="CP84">
        <v>16.8</v>
      </c>
      <c r="CQ84">
        <v>16.600000000000001</v>
      </c>
      <c r="CR84">
        <v>16.5</v>
      </c>
      <c r="CS84">
        <v>16.3</v>
      </c>
      <c r="CT84">
        <v>16.100000000000001</v>
      </c>
      <c r="CU84">
        <v>15.9</v>
      </c>
      <c r="CV84">
        <v>15.6</v>
      </c>
      <c r="CW84">
        <v>15.4</v>
      </c>
      <c r="CX84">
        <v>15.1</v>
      </c>
      <c r="CY84">
        <v>14.8</v>
      </c>
      <c r="CZ84">
        <v>14.5</v>
      </c>
      <c r="DA84">
        <v>14.2</v>
      </c>
      <c r="DB84">
        <v>13.8</v>
      </c>
      <c r="DC84">
        <v>13.4</v>
      </c>
      <c r="DD84">
        <v>13</v>
      </c>
      <c r="DE84">
        <v>12.4</v>
      </c>
      <c r="DF84">
        <v>11.8</v>
      </c>
      <c r="DG84">
        <v>11.4</v>
      </c>
      <c r="DH84">
        <v>10.9</v>
      </c>
      <c r="DI84">
        <v>10.3</v>
      </c>
      <c r="DJ84">
        <v>9.91</v>
      </c>
      <c r="DK84">
        <v>9.1300000000000008</v>
      </c>
      <c r="DL84">
        <v>8.24</v>
      </c>
      <c r="DM84">
        <v>7.53</v>
      </c>
      <c r="DN84">
        <v>6.91</v>
      </c>
      <c r="DO84">
        <v>6.45</v>
      </c>
      <c r="DP84">
        <v>5.94</v>
      </c>
      <c r="DQ84">
        <v>5.61</v>
      </c>
      <c r="DR84">
        <v>5.21</v>
      </c>
      <c r="DS84">
        <v>4.92</v>
      </c>
      <c r="DT84">
        <v>4.53</v>
      </c>
      <c r="DU84">
        <v>4.21</v>
      </c>
      <c r="DV84">
        <v>3.71</v>
      </c>
      <c r="DW84">
        <v>3.46</v>
      </c>
      <c r="DX84">
        <v>3.17</v>
      </c>
      <c r="DY84">
        <v>2.88</v>
      </c>
      <c r="DZ84">
        <v>2.62</v>
      </c>
      <c r="EA84">
        <v>2.3199999999999998</v>
      </c>
      <c r="EB84">
        <v>2.14</v>
      </c>
      <c r="EC84">
        <v>1.89</v>
      </c>
      <c r="ED84">
        <v>1.75</v>
      </c>
      <c r="EE84">
        <v>1.55</v>
      </c>
      <c r="EF84">
        <v>1.4</v>
      </c>
      <c r="EG84">
        <v>1.23</v>
      </c>
      <c r="EH84">
        <v>1.06</v>
      </c>
      <c r="EI84">
        <v>0.94</v>
      </c>
      <c r="EJ84">
        <v>0.84</v>
      </c>
      <c r="EK84">
        <v>0.75</v>
      </c>
      <c r="EL84">
        <v>0.63</v>
      </c>
      <c r="EM84">
        <v>0.54</v>
      </c>
      <c r="EN84">
        <v>0.48</v>
      </c>
      <c r="EO84">
        <v>0.41</v>
      </c>
      <c r="EP84">
        <v>0.35</v>
      </c>
      <c r="EQ84">
        <v>0.28999999999999998</v>
      </c>
      <c r="ER84">
        <v>0.24</v>
      </c>
      <c r="ES84">
        <v>0.2</v>
      </c>
      <c r="ET84">
        <v>0.17</v>
      </c>
      <c r="EU84">
        <v>0.13</v>
      </c>
      <c r="EV84">
        <v>0.11</v>
      </c>
      <c r="EW84">
        <v>0.09</v>
      </c>
      <c r="EX84">
        <v>7.0000000000000007E-2</v>
      </c>
      <c r="EY84">
        <v>0.04</v>
      </c>
      <c r="EZ84">
        <v>0.03</v>
      </c>
      <c r="FA84">
        <v>0</v>
      </c>
      <c r="FB84">
        <v>0</v>
      </c>
      <c r="FC84">
        <v>0</v>
      </c>
      <c r="FD84">
        <v>0</v>
      </c>
      <c r="FE84">
        <v>0</v>
      </c>
      <c r="FF84">
        <v>0</v>
      </c>
      <c r="FG84">
        <v>0</v>
      </c>
      <c r="FH84">
        <v>0</v>
      </c>
      <c r="FI84">
        <v>0</v>
      </c>
      <c r="FJ84">
        <v>0</v>
      </c>
      <c r="FK84">
        <v>0</v>
      </c>
      <c r="FL84">
        <v>0</v>
      </c>
      <c r="FM84">
        <v>0</v>
      </c>
      <c r="FN84">
        <v>0</v>
      </c>
      <c r="FO84">
        <v>0</v>
      </c>
      <c r="FP84">
        <v>0</v>
      </c>
      <c r="FQ84">
        <v>0</v>
      </c>
      <c r="FR84">
        <v>0</v>
      </c>
      <c r="FS84">
        <v>0</v>
      </c>
      <c r="FT84">
        <v>0</v>
      </c>
      <c r="FU84">
        <v>0</v>
      </c>
      <c r="FV84">
        <v>0.03</v>
      </c>
      <c r="FW84">
        <v>0.04</v>
      </c>
      <c r="FX84">
        <v>0.06</v>
      </c>
      <c r="FY84">
        <v>0.08</v>
      </c>
      <c r="FZ84">
        <v>0.1</v>
      </c>
    </row>
    <row r="85" spans="1:182">
      <c r="A85">
        <v>102</v>
      </c>
      <c r="B85">
        <v>0</v>
      </c>
      <c r="C85">
        <v>0</v>
      </c>
      <c r="D85">
        <v>0</v>
      </c>
      <c r="E85">
        <v>0</v>
      </c>
      <c r="F85">
        <v>0</v>
      </c>
      <c r="G85">
        <v>0</v>
      </c>
      <c r="H85">
        <v>0.02</v>
      </c>
      <c r="I85">
        <v>0.04</v>
      </c>
      <c r="J85">
        <v>0.05</v>
      </c>
      <c r="K85">
        <v>7.0000000000000007E-2</v>
      </c>
      <c r="L85">
        <v>0.09</v>
      </c>
      <c r="M85">
        <v>0.11</v>
      </c>
      <c r="N85">
        <v>0.14000000000000001</v>
      </c>
      <c r="O85">
        <v>0.17</v>
      </c>
      <c r="P85">
        <v>0.2</v>
      </c>
      <c r="Q85">
        <v>0.23</v>
      </c>
      <c r="R85">
        <v>0.27</v>
      </c>
      <c r="S85">
        <v>0.33</v>
      </c>
      <c r="T85">
        <v>0.4</v>
      </c>
      <c r="U85">
        <v>0.42</v>
      </c>
      <c r="V85">
        <v>0.5</v>
      </c>
      <c r="W85">
        <v>0.6</v>
      </c>
      <c r="X85">
        <v>0.67</v>
      </c>
      <c r="Y85">
        <v>0.74</v>
      </c>
      <c r="Z85">
        <v>0.89</v>
      </c>
      <c r="AA85">
        <v>0.99</v>
      </c>
      <c r="AB85">
        <v>1.1000000000000001</v>
      </c>
      <c r="AC85">
        <v>1.21</v>
      </c>
      <c r="AD85">
        <v>1.37</v>
      </c>
      <c r="AE85">
        <v>1.54</v>
      </c>
      <c r="AF85">
        <v>1.7</v>
      </c>
      <c r="AG85">
        <v>1.83</v>
      </c>
      <c r="AH85">
        <v>2.0699999999999998</v>
      </c>
      <c r="AI85">
        <v>2.2400000000000002</v>
      </c>
      <c r="AJ85">
        <v>2.46</v>
      </c>
      <c r="AK85">
        <v>2.74</v>
      </c>
      <c r="AL85">
        <v>2.91</v>
      </c>
      <c r="AM85">
        <v>3.25</v>
      </c>
      <c r="AN85">
        <v>3.51</v>
      </c>
      <c r="AO85">
        <v>3.82</v>
      </c>
      <c r="AP85">
        <v>4.2</v>
      </c>
      <c r="AQ85">
        <v>4.3899999999999997</v>
      </c>
      <c r="AR85">
        <v>4.84</v>
      </c>
      <c r="AS85">
        <v>5.22</v>
      </c>
      <c r="AT85">
        <v>5.48</v>
      </c>
      <c r="AU85">
        <v>5.85</v>
      </c>
      <c r="AV85">
        <v>6.25</v>
      </c>
      <c r="AW85">
        <v>6.76</v>
      </c>
      <c r="AX85">
        <v>7.26</v>
      </c>
      <c r="AY85">
        <v>7.92</v>
      </c>
      <c r="AZ85">
        <v>8.6</v>
      </c>
      <c r="BA85">
        <v>9.48</v>
      </c>
      <c r="BB85">
        <v>10.199999999999999</v>
      </c>
      <c r="BC85">
        <v>10.4</v>
      </c>
      <c r="BD85">
        <v>11</v>
      </c>
      <c r="BE85">
        <v>11</v>
      </c>
      <c r="BF85">
        <v>11.6</v>
      </c>
      <c r="BG85">
        <v>12.1</v>
      </c>
      <c r="BH85">
        <v>12.6</v>
      </c>
      <c r="BI85">
        <v>13.6</v>
      </c>
      <c r="BJ85">
        <v>14</v>
      </c>
      <c r="BK85">
        <v>14.3</v>
      </c>
      <c r="BL85">
        <v>14.7</v>
      </c>
      <c r="BM85">
        <v>15</v>
      </c>
      <c r="BN85">
        <v>15.2</v>
      </c>
      <c r="BO85">
        <v>15.5</v>
      </c>
      <c r="BP85">
        <v>15.8</v>
      </c>
      <c r="BQ85">
        <v>16</v>
      </c>
      <c r="BR85">
        <v>16.2</v>
      </c>
      <c r="BS85">
        <v>16.399999999999999</v>
      </c>
      <c r="BT85">
        <v>16.600000000000001</v>
      </c>
      <c r="BU85">
        <v>16.7</v>
      </c>
      <c r="BV85">
        <v>16.899999999999999</v>
      </c>
      <c r="BW85">
        <v>17</v>
      </c>
      <c r="BX85">
        <v>17.2</v>
      </c>
      <c r="BY85">
        <v>17.3</v>
      </c>
      <c r="BZ85">
        <v>17.399999999999999</v>
      </c>
      <c r="CA85">
        <v>17.399999999999999</v>
      </c>
      <c r="CB85">
        <v>17.5</v>
      </c>
      <c r="CC85">
        <v>17.5</v>
      </c>
      <c r="CD85">
        <v>17.600000000000001</v>
      </c>
      <c r="CE85">
        <v>17.600000000000001</v>
      </c>
      <c r="CF85">
        <v>17.600000000000001</v>
      </c>
      <c r="CG85">
        <v>17.600000000000001</v>
      </c>
      <c r="CH85">
        <v>17.600000000000001</v>
      </c>
      <c r="CI85">
        <v>17.5</v>
      </c>
      <c r="CJ85">
        <v>17.5</v>
      </c>
      <c r="CK85">
        <v>17.399999999999999</v>
      </c>
      <c r="CL85">
        <v>17.3</v>
      </c>
      <c r="CM85">
        <v>17.2</v>
      </c>
      <c r="CN85">
        <v>17.100000000000001</v>
      </c>
      <c r="CO85">
        <v>17</v>
      </c>
      <c r="CP85">
        <v>16.8</v>
      </c>
      <c r="CQ85">
        <v>16.7</v>
      </c>
      <c r="CR85">
        <v>16.5</v>
      </c>
      <c r="CS85">
        <v>16.3</v>
      </c>
      <c r="CT85">
        <v>16.100000000000001</v>
      </c>
      <c r="CU85">
        <v>15.9</v>
      </c>
      <c r="CV85">
        <v>15.6</v>
      </c>
      <c r="CW85">
        <v>15.4</v>
      </c>
      <c r="CX85">
        <v>15.1</v>
      </c>
      <c r="CY85">
        <v>14.8</v>
      </c>
      <c r="CZ85">
        <v>14.5</v>
      </c>
      <c r="DA85">
        <v>14.2</v>
      </c>
      <c r="DB85">
        <v>13.8</v>
      </c>
      <c r="DC85">
        <v>13.4</v>
      </c>
      <c r="DD85">
        <v>13</v>
      </c>
      <c r="DE85">
        <v>12.3</v>
      </c>
      <c r="DF85">
        <v>12</v>
      </c>
      <c r="DG85">
        <v>11.4</v>
      </c>
      <c r="DH85">
        <v>10.8</v>
      </c>
      <c r="DI85">
        <v>10.3</v>
      </c>
      <c r="DJ85">
        <v>9.9</v>
      </c>
      <c r="DK85">
        <v>9.0500000000000007</v>
      </c>
      <c r="DL85">
        <v>8.25</v>
      </c>
      <c r="DM85">
        <v>7.58</v>
      </c>
      <c r="DN85">
        <v>6.94</v>
      </c>
      <c r="DO85">
        <v>6.37</v>
      </c>
      <c r="DP85">
        <v>5.92</v>
      </c>
      <c r="DQ85">
        <v>5.52</v>
      </c>
      <c r="DR85">
        <v>5.29</v>
      </c>
      <c r="DS85">
        <v>4.9400000000000004</v>
      </c>
      <c r="DT85">
        <v>4.5199999999999996</v>
      </c>
      <c r="DU85">
        <v>4.17</v>
      </c>
      <c r="DV85">
        <v>3.77</v>
      </c>
      <c r="DW85">
        <v>3.4</v>
      </c>
      <c r="DX85">
        <v>3.1</v>
      </c>
      <c r="DY85">
        <v>2.92</v>
      </c>
      <c r="DZ85">
        <v>2.58</v>
      </c>
      <c r="EA85">
        <v>2.35</v>
      </c>
      <c r="EB85">
        <v>2.17</v>
      </c>
      <c r="EC85">
        <v>1.9</v>
      </c>
      <c r="ED85">
        <v>1.74</v>
      </c>
      <c r="EE85">
        <v>1.52</v>
      </c>
      <c r="EF85">
        <v>1.36</v>
      </c>
      <c r="EG85">
        <v>1.25</v>
      </c>
      <c r="EH85">
        <v>1.1000000000000001</v>
      </c>
      <c r="EI85">
        <v>0.96</v>
      </c>
      <c r="EJ85">
        <v>0.83</v>
      </c>
      <c r="EK85">
        <v>0.75</v>
      </c>
      <c r="EL85">
        <v>0.63</v>
      </c>
      <c r="EM85">
        <v>0.54</v>
      </c>
      <c r="EN85">
        <v>0.48</v>
      </c>
      <c r="EO85">
        <v>0.4</v>
      </c>
      <c r="EP85">
        <v>0.36</v>
      </c>
      <c r="EQ85">
        <v>0.28999999999999998</v>
      </c>
      <c r="ER85">
        <v>0.24</v>
      </c>
      <c r="ES85">
        <v>0.21</v>
      </c>
      <c r="ET85">
        <v>0.16</v>
      </c>
      <c r="EU85">
        <v>0.14000000000000001</v>
      </c>
      <c r="EV85">
        <v>0.11</v>
      </c>
      <c r="EW85">
        <v>0.09</v>
      </c>
      <c r="EX85">
        <v>0.06</v>
      </c>
      <c r="EY85">
        <v>0.05</v>
      </c>
      <c r="EZ85">
        <v>0.04</v>
      </c>
      <c r="FA85">
        <v>0.02</v>
      </c>
      <c r="FB85">
        <v>0</v>
      </c>
      <c r="FC85">
        <v>0</v>
      </c>
      <c r="FD85">
        <v>0</v>
      </c>
      <c r="FE85">
        <v>0</v>
      </c>
      <c r="FF85">
        <v>0</v>
      </c>
      <c r="FG85">
        <v>0</v>
      </c>
      <c r="FH85">
        <v>0</v>
      </c>
      <c r="FI85">
        <v>0</v>
      </c>
      <c r="FJ85">
        <v>0</v>
      </c>
      <c r="FK85">
        <v>0</v>
      </c>
      <c r="FL85">
        <v>0</v>
      </c>
      <c r="FM85">
        <v>0</v>
      </c>
      <c r="FN85">
        <v>0</v>
      </c>
      <c r="FO85">
        <v>0</v>
      </c>
      <c r="FP85">
        <v>0</v>
      </c>
      <c r="FQ85">
        <v>0</v>
      </c>
      <c r="FR85">
        <v>0</v>
      </c>
      <c r="FS85">
        <v>0</v>
      </c>
      <c r="FT85">
        <v>0</v>
      </c>
      <c r="FU85">
        <v>0</v>
      </c>
      <c r="FV85">
        <v>0.03</v>
      </c>
      <c r="FW85">
        <v>0.04</v>
      </c>
      <c r="FX85">
        <v>0.06</v>
      </c>
      <c r="FY85">
        <v>0.08</v>
      </c>
      <c r="FZ85">
        <v>0.1</v>
      </c>
    </row>
    <row r="86" spans="1:182">
      <c r="A86">
        <v>101</v>
      </c>
      <c r="B86">
        <v>0</v>
      </c>
      <c r="C86">
        <v>0</v>
      </c>
      <c r="D86">
        <v>0</v>
      </c>
      <c r="E86">
        <v>0</v>
      </c>
      <c r="F86">
        <v>0</v>
      </c>
      <c r="G86">
        <v>0</v>
      </c>
      <c r="H86">
        <v>0.02</v>
      </c>
      <c r="I86">
        <v>0.04</v>
      </c>
      <c r="J86">
        <v>0.05</v>
      </c>
      <c r="K86">
        <v>7.0000000000000007E-2</v>
      </c>
      <c r="L86">
        <v>0.09</v>
      </c>
      <c r="M86">
        <v>0.11</v>
      </c>
      <c r="N86">
        <v>0.14000000000000001</v>
      </c>
      <c r="O86">
        <v>0.17</v>
      </c>
      <c r="P86">
        <v>0.2</v>
      </c>
      <c r="Q86">
        <v>0.24</v>
      </c>
      <c r="R86">
        <v>0.28999999999999998</v>
      </c>
      <c r="S86">
        <v>0.33</v>
      </c>
      <c r="T86">
        <v>0.36</v>
      </c>
      <c r="U86">
        <v>0.45</v>
      </c>
      <c r="V86">
        <v>0.51</v>
      </c>
      <c r="W86">
        <v>0.56000000000000005</v>
      </c>
      <c r="X86">
        <v>0.67</v>
      </c>
      <c r="Y86">
        <v>0.75</v>
      </c>
      <c r="Z86">
        <v>0.89</v>
      </c>
      <c r="AA86">
        <v>0.98</v>
      </c>
      <c r="AB86">
        <v>1.0900000000000001</v>
      </c>
      <c r="AC86">
        <v>1.21</v>
      </c>
      <c r="AD86">
        <v>1.34</v>
      </c>
      <c r="AE86">
        <v>1.49</v>
      </c>
      <c r="AF86">
        <v>1.67</v>
      </c>
      <c r="AG86">
        <v>1.87</v>
      </c>
      <c r="AH86">
        <v>2.06</v>
      </c>
      <c r="AI86">
        <v>2.19</v>
      </c>
      <c r="AJ86">
        <v>2.44</v>
      </c>
      <c r="AK86">
        <v>2.71</v>
      </c>
      <c r="AL86">
        <v>2.92</v>
      </c>
      <c r="AM86">
        <v>3.2</v>
      </c>
      <c r="AN86">
        <v>3.52</v>
      </c>
      <c r="AO86">
        <v>3.81</v>
      </c>
      <c r="AP86">
        <v>4.1500000000000004</v>
      </c>
      <c r="AQ86">
        <v>4.43</v>
      </c>
      <c r="AR86">
        <v>4.7699999999999996</v>
      </c>
      <c r="AS86">
        <v>5.2</v>
      </c>
      <c r="AT86">
        <v>5.5</v>
      </c>
      <c r="AU86">
        <v>5.84</v>
      </c>
      <c r="AV86">
        <v>6.2</v>
      </c>
      <c r="AW86">
        <v>6.7</v>
      </c>
      <c r="AX86">
        <v>7.24</v>
      </c>
      <c r="AY86">
        <v>7.89</v>
      </c>
      <c r="AZ86">
        <v>8.57</v>
      </c>
      <c r="BA86">
        <v>9.44</v>
      </c>
      <c r="BB86">
        <v>10.1</v>
      </c>
      <c r="BC86">
        <v>10.3</v>
      </c>
      <c r="BD86">
        <v>11</v>
      </c>
      <c r="BE86">
        <v>11</v>
      </c>
      <c r="BF86">
        <v>11.6</v>
      </c>
      <c r="BG86">
        <v>12.1</v>
      </c>
      <c r="BH86">
        <v>12.6</v>
      </c>
      <c r="BI86">
        <v>13.6</v>
      </c>
      <c r="BJ86">
        <v>13.9</v>
      </c>
      <c r="BK86">
        <v>14.3</v>
      </c>
      <c r="BL86">
        <v>14.7</v>
      </c>
      <c r="BM86">
        <v>15</v>
      </c>
      <c r="BN86">
        <v>15.2</v>
      </c>
      <c r="BO86">
        <v>15.5</v>
      </c>
      <c r="BP86">
        <v>15.8</v>
      </c>
      <c r="BQ86">
        <v>16</v>
      </c>
      <c r="BR86">
        <v>16.2</v>
      </c>
      <c r="BS86">
        <v>16.399999999999999</v>
      </c>
      <c r="BT86">
        <v>16.600000000000001</v>
      </c>
      <c r="BU86">
        <v>16.8</v>
      </c>
      <c r="BV86">
        <v>16.899999999999999</v>
      </c>
      <c r="BW86">
        <v>17</v>
      </c>
      <c r="BX86">
        <v>17.2</v>
      </c>
      <c r="BY86">
        <v>17.3</v>
      </c>
      <c r="BZ86">
        <v>17.399999999999999</v>
      </c>
      <c r="CA86">
        <v>17.399999999999999</v>
      </c>
      <c r="CB86">
        <v>17.5</v>
      </c>
      <c r="CC86">
        <v>17.600000000000001</v>
      </c>
      <c r="CD86">
        <v>17.600000000000001</v>
      </c>
      <c r="CE86">
        <v>17.600000000000001</v>
      </c>
      <c r="CF86">
        <v>17.600000000000001</v>
      </c>
      <c r="CG86">
        <v>17.600000000000001</v>
      </c>
      <c r="CH86">
        <v>17.600000000000001</v>
      </c>
      <c r="CI86">
        <v>17.5</v>
      </c>
      <c r="CJ86">
        <v>17.5</v>
      </c>
      <c r="CK86">
        <v>17.399999999999999</v>
      </c>
      <c r="CL86">
        <v>17.3</v>
      </c>
      <c r="CM86">
        <v>17.2</v>
      </c>
      <c r="CN86">
        <v>17.100000000000001</v>
      </c>
      <c r="CO86">
        <v>17</v>
      </c>
      <c r="CP86">
        <v>16.8</v>
      </c>
      <c r="CQ86">
        <v>16.7</v>
      </c>
      <c r="CR86">
        <v>16.5</v>
      </c>
      <c r="CS86">
        <v>16.3</v>
      </c>
      <c r="CT86">
        <v>16.100000000000001</v>
      </c>
      <c r="CU86">
        <v>15.9</v>
      </c>
      <c r="CV86">
        <v>15.6</v>
      </c>
      <c r="CW86">
        <v>15.4</v>
      </c>
      <c r="CX86">
        <v>15.1</v>
      </c>
      <c r="CY86">
        <v>14.8</v>
      </c>
      <c r="CZ86">
        <v>14.5</v>
      </c>
      <c r="DA86">
        <v>14.2</v>
      </c>
      <c r="DB86">
        <v>13.8</v>
      </c>
      <c r="DC86">
        <v>13.4</v>
      </c>
      <c r="DD86">
        <v>13</v>
      </c>
      <c r="DE86">
        <v>12.3</v>
      </c>
      <c r="DF86">
        <v>12</v>
      </c>
      <c r="DG86">
        <v>11.4</v>
      </c>
      <c r="DH86">
        <v>10.9</v>
      </c>
      <c r="DI86">
        <v>10.3</v>
      </c>
      <c r="DJ86">
        <v>9.9</v>
      </c>
      <c r="DK86">
        <v>9.11</v>
      </c>
      <c r="DL86">
        <v>8.24</v>
      </c>
      <c r="DM86">
        <v>7.57</v>
      </c>
      <c r="DN86">
        <v>6.91</v>
      </c>
      <c r="DO86">
        <v>6.36</v>
      </c>
      <c r="DP86">
        <v>5.96</v>
      </c>
      <c r="DQ86">
        <v>5.57</v>
      </c>
      <c r="DR86">
        <v>5.25</v>
      </c>
      <c r="DS86">
        <v>4.96</v>
      </c>
      <c r="DT86">
        <v>4.51</v>
      </c>
      <c r="DU86">
        <v>4.24</v>
      </c>
      <c r="DV86">
        <v>3.75</v>
      </c>
      <c r="DW86">
        <v>3.46</v>
      </c>
      <c r="DX86">
        <v>3.12</v>
      </c>
      <c r="DY86">
        <v>2.85</v>
      </c>
      <c r="DZ86">
        <v>2.59</v>
      </c>
      <c r="EA86">
        <v>2.33</v>
      </c>
      <c r="EB86">
        <v>2.1800000000000002</v>
      </c>
      <c r="EC86">
        <v>1.96</v>
      </c>
      <c r="ED86">
        <v>1.76</v>
      </c>
      <c r="EE86">
        <v>1.57</v>
      </c>
      <c r="EF86">
        <v>1.39</v>
      </c>
      <c r="EG86">
        <v>1.26</v>
      </c>
      <c r="EH86">
        <v>1.08</v>
      </c>
      <c r="EI86">
        <v>0.96</v>
      </c>
      <c r="EJ86">
        <v>0.84</v>
      </c>
      <c r="EK86">
        <v>0.75</v>
      </c>
      <c r="EL86">
        <v>0.64</v>
      </c>
      <c r="EM86">
        <v>0.56999999999999995</v>
      </c>
      <c r="EN86">
        <v>0.49</v>
      </c>
      <c r="EO86">
        <v>0.41</v>
      </c>
      <c r="EP86">
        <v>0.36</v>
      </c>
      <c r="EQ86">
        <v>0.31</v>
      </c>
      <c r="ER86">
        <v>0.26</v>
      </c>
      <c r="ES86">
        <v>0.21</v>
      </c>
      <c r="ET86">
        <v>0.17</v>
      </c>
      <c r="EU86">
        <v>0.14000000000000001</v>
      </c>
      <c r="EV86">
        <v>0.12</v>
      </c>
      <c r="EW86">
        <v>0.09</v>
      </c>
      <c r="EX86">
        <v>7.0000000000000007E-2</v>
      </c>
      <c r="EY86">
        <v>0.06</v>
      </c>
      <c r="EZ86">
        <v>0.03</v>
      </c>
      <c r="FA86">
        <v>0.02</v>
      </c>
      <c r="FB86">
        <v>0</v>
      </c>
      <c r="FC86">
        <v>0</v>
      </c>
      <c r="FD86">
        <v>0</v>
      </c>
      <c r="FE86">
        <v>0</v>
      </c>
      <c r="FF86">
        <v>0</v>
      </c>
      <c r="FG86">
        <v>0</v>
      </c>
      <c r="FH86">
        <v>0</v>
      </c>
      <c r="FI86">
        <v>0</v>
      </c>
      <c r="FJ86">
        <v>0</v>
      </c>
      <c r="FK86">
        <v>0</v>
      </c>
      <c r="FL86">
        <v>0</v>
      </c>
      <c r="FM86">
        <v>0</v>
      </c>
      <c r="FN86">
        <v>0</v>
      </c>
      <c r="FO86">
        <v>0</v>
      </c>
      <c r="FP86">
        <v>0</v>
      </c>
      <c r="FQ86">
        <v>0</v>
      </c>
      <c r="FR86">
        <v>0</v>
      </c>
      <c r="FS86">
        <v>0</v>
      </c>
      <c r="FT86">
        <v>0</v>
      </c>
      <c r="FU86">
        <v>0</v>
      </c>
      <c r="FV86">
        <v>0.03</v>
      </c>
      <c r="FW86">
        <v>0.05</v>
      </c>
      <c r="FX86">
        <v>0.06</v>
      </c>
      <c r="FY86">
        <v>0.08</v>
      </c>
      <c r="FZ86">
        <v>0.1</v>
      </c>
    </row>
    <row r="87" spans="1:182">
      <c r="A87">
        <v>100</v>
      </c>
      <c r="B87">
        <v>0</v>
      </c>
      <c r="C87">
        <v>0</v>
      </c>
      <c r="D87">
        <v>0</v>
      </c>
      <c r="E87">
        <v>0</v>
      </c>
      <c r="F87">
        <v>0</v>
      </c>
      <c r="G87">
        <v>0</v>
      </c>
      <c r="H87">
        <v>0.02</v>
      </c>
      <c r="I87">
        <v>0.04</v>
      </c>
      <c r="J87">
        <v>0.05</v>
      </c>
      <c r="K87">
        <v>7.0000000000000007E-2</v>
      </c>
      <c r="L87">
        <v>0.09</v>
      </c>
      <c r="M87">
        <v>0.11</v>
      </c>
      <c r="N87">
        <v>0.13</v>
      </c>
      <c r="O87">
        <v>0.17</v>
      </c>
      <c r="P87">
        <v>0.2</v>
      </c>
      <c r="Q87">
        <v>0.24</v>
      </c>
      <c r="R87">
        <v>0.28000000000000003</v>
      </c>
      <c r="S87">
        <v>0.33</v>
      </c>
      <c r="T87">
        <v>0.39</v>
      </c>
      <c r="U87">
        <v>0.45</v>
      </c>
      <c r="V87">
        <v>0.52</v>
      </c>
      <c r="W87">
        <v>0.56999999999999995</v>
      </c>
      <c r="X87">
        <v>0.66</v>
      </c>
      <c r="Y87">
        <v>0.75</v>
      </c>
      <c r="Z87">
        <v>0.86</v>
      </c>
      <c r="AA87">
        <v>0.97</v>
      </c>
      <c r="AB87">
        <v>1.08</v>
      </c>
      <c r="AC87">
        <v>1.19</v>
      </c>
      <c r="AD87">
        <v>1.33</v>
      </c>
      <c r="AE87">
        <v>1.53</v>
      </c>
      <c r="AF87">
        <v>1.69</v>
      </c>
      <c r="AG87">
        <v>1.84</v>
      </c>
      <c r="AH87">
        <v>2.0699999999999998</v>
      </c>
      <c r="AI87">
        <v>2.21</v>
      </c>
      <c r="AJ87">
        <v>2.4300000000000002</v>
      </c>
      <c r="AK87">
        <v>2.67</v>
      </c>
      <c r="AL87">
        <v>2.98</v>
      </c>
      <c r="AM87">
        <v>3.21</v>
      </c>
      <c r="AN87">
        <v>3.45</v>
      </c>
      <c r="AO87">
        <v>3.79</v>
      </c>
      <c r="AP87">
        <v>4.1399999999999997</v>
      </c>
      <c r="AQ87">
        <v>4.4000000000000004</v>
      </c>
      <c r="AR87">
        <v>4.74</v>
      </c>
      <c r="AS87">
        <v>5.2</v>
      </c>
      <c r="AT87">
        <v>5.5</v>
      </c>
      <c r="AU87">
        <v>5.79</v>
      </c>
      <c r="AV87">
        <v>6.21</v>
      </c>
      <c r="AW87">
        <v>6.75</v>
      </c>
      <c r="AX87">
        <v>7.24</v>
      </c>
      <c r="AY87">
        <v>7.8</v>
      </c>
      <c r="AZ87">
        <v>8.5299999999999994</v>
      </c>
      <c r="BA87">
        <v>9.4</v>
      </c>
      <c r="BB87">
        <v>10.1</v>
      </c>
      <c r="BC87">
        <v>10.3</v>
      </c>
      <c r="BD87">
        <v>10.9</v>
      </c>
      <c r="BE87">
        <v>11.1</v>
      </c>
      <c r="BF87">
        <v>11.6</v>
      </c>
      <c r="BG87">
        <v>12.1</v>
      </c>
      <c r="BH87">
        <v>12.6</v>
      </c>
      <c r="BI87">
        <v>13.6</v>
      </c>
      <c r="BJ87">
        <v>13.9</v>
      </c>
      <c r="BK87">
        <v>14.3</v>
      </c>
      <c r="BL87">
        <v>14.7</v>
      </c>
      <c r="BM87">
        <v>15</v>
      </c>
      <c r="BN87">
        <v>15.2</v>
      </c>
      <c r="BO87">
        <v>15.5</v>
      </c>
      <c r="BP87">
        <v>15.8</v>
      </c>
      <c r="BQ87">
        <v>16</v>
      </c>
      <c r="BR87">
        <v>16.2</v>
      </c>
      <c r="BS87">
        <v>16.399999999999999</v>
      </c>
      <c r="BT87">
        <v>16.600000000000001</v>
      </c>
      <c r="BU87">
        <v>16.8</v>
      </c>
      <c r="BV87">
        <v>16.899999999999999</v>
      </c>
      <c r="BW87">
        <v>17.100000000000001</v>
      </c>
      <c r="BX87">
        <v>17.2</v>
      </c>
      <c r="BY87">
        <v>17.3</v>
      </c>
      <c r="BZ87">
        <v>17.399999999999999</v>
      </c>
      <c r="CA87">
        <v>17.5</v>
      </c>
      <c r="CB87">
        <v>17.5</v>
      </c>
      <c r="CC87">
        <v>17.600000000000001</v>
      </c>
      <c r="CD87">
        <v>17.600000000000001</v>
      </c>
      <c r="CE87">
        <v>17.600000000000001</v>
      </c>
      <c r="CF87">
        <v>17.600000000000001</v>
      </c>
      <c r="CG87">
        <v>17.600000000000001</v>
      </c>
      <c r="CH87">
        <v>17.600000000000001</v>
      </c>
      <c r="CI87">
        <v>17.5</v>
      </c>
      <c r="CJ87">
        <v>17.5</v>
      </c>
      <c r="CK87">
        <v>17.399999999999999</v>
      </c>
      <c r="CL87">
        <v>17.3</v>
      </c>
      <c r="CM87">
        <v>17.2</v>
      </c>
      <c r="CN87">
        <v>17.100000000000001</v>
      </c>
      <c r="CO87">
        <v>17</v>
      </c>
      <c r="CP87">
        <v>16.8</v>
      </c>
      <c r="CQ87">
        <v>16.7</v>
      </c>
      <c r="CR87">
        <v>16.5</v>
      </c>
      <c r="CS87">
        <v>16.3</v>
      </c>
      <c r="CT87">
        <v>16.100000000000001</v>
      </c>
      <c r="CU87">
        <v>15.9</v>
      </c>
      <c r="CV87">
        <v>15.6</v>
      </c>
      <c r="CW87">
        <v>15.4</v>
      </c>
      <c r="CX87">
        <v>15.1</v>
      </c>
      <c r="CY87">
        <v>14.8</v>
      </c>
      <c r="CZ87">
        <v>14.5</v>
      </c>
      <c r="DA87">
        <v>14.2</v>
      </c>
      <c r="DB87">
        <v>13.8</v>
      </c>
      <c r="DC87">
        <v>13.4</v>
      </c>
      <c r="DD87">
        <v>13</v>
      </c>
      <c r="DE87">
        <v>12.2</v>
      </c>
      <c r="DF87">
        <v>11.9</v>
      </c>
      <c r="DG87">
        <v>11.3</v>
      </c>
      <c r="DH87">
        <v>10.8</v>
      </c>
      <c r="DI87">
        <v>10.3</v>
      </c>
      <c r="DJ87">
        <v>9.8699999999999992</v>
      </c>
      <c r="DK87">
        <v>8.98</v>
      </c>
      <c r="DL87">
        <v>8.25</v>
      </c>
      <c r="DM87">
        <v>7.55</v>
      </c>
      <c r="DN87">
        <v>6.93</v>
      </c>
      <c r="DO87">
        <v>6.4</v>
      </c>
      <c r="DP87">
        <v>5.94</v>
      </c>
      <c r="DQ87">
        <v>5.6</v>
      </c>
      <c r="DR87">
        <v>5.27</v>
      </c>
      <c r="DS87">
        <v>4.91</v>
      </c>
      <c r="DT87">
        <v>4.5599999999999996</v>
      </c>
      <c r="DU87">
        <v>4.18</v>
      </c>
      <c r="DV87">
        <v>3.83</v>
      </c>
      <c r="DW87">
        <v>3.45</v>
      </c>
      <c r="DX87">
        <v>3.2</v>
      </c>
      <c r="DY87">
        <v>2.92</v>
      </c>
      <c r="DZ87">
        <v>2.66</v>
      </c>
      <c r="EA87">
        <v>2.31</v>
      </c>
      <c r="EB87">
        <v>2.19</v>
      </c>
      <c r="EC87">
        <v>1.92</v>
      </c>
      <c r="ED87">
        <v>1.74</v>
      </c>
      <c r="EE87">
        <v>1.54</v>
      </c>
      <c r="EF87">
        <v>1.37</v>
      </c>
      <c r="EG87">
        <v>1.23</v>
      </c>
      <c r="EH87">
        <v>1.1000000000000001</v>
      </c>
      <c r="EI87">
        <v>0.97</v>
      </c>
      <c r="EJ87">
        <v>0.87</v>
      </c>
      <c r="EK87">
        <v>0.73</v>
      </c>
      <c r="EL87">
        <v>0.65</v>
      </c>
      <c r="EM87">
        <v>0.56999999999999995</v>
      </c>
      <c r="EN87">
        <v>0.49</v>
      </c>
      <c r="EO87">
        <v>0.43</v>
      </c>
      <c r="EP87">
        <v>0.36</v>
      </c>
      <c r="EQ87">
        <v>0.31</v>
      </c>
      <c r="ER87">
        <v>0.26</v>
      </c>
      <c r="ES87">
        <v>0.22</v>
      </c>
      <c r="ET87">
        <v>0.18</v>
      </c>
      <c r="EU87">
        <v>0.15</v>
      </c>
      <c r="EV87">
        <v>0.12</v>
      </c>
      <c r="EW87">
        <v>0.1</v>
      </c>
      <c r="EX87">
        <v>0.08</v>
      </c>
      <c r="EY87">
        <v>0.06</v>
      </c>
      <c r="EZ87">
        <v>0.04</v>
      </c>
      <c r="FA87">
        <v>0.02</v>
      </c>
      <c r="FB87">
        <v>0</v>
      </c>
      <c r="FC87">
        <v>0</v>
      </c>
      <c r="FD87">
        <v>0</v>
      </c>
      <c r="FE87">
        <v>0</v>
      </c>
      <c r="FF87">
        <v>0</v>
      </c>
      <c r="FG87">
        <v>0</v>
      </c>
      <c r="FH87">
        <v>0</v>
      </c>
      <c r="FI87">
        <v>0</v>
      </c>
      <c r="FJ87">
        <v>0</v>
      </c>
      <c r="FK87">
        <v>0</v>
      </c>
      <c r="FL87">
        <v>0</v>
      </c>
      <c r="FM87">
        <v>0</v>
      </c>
      <c r="FN87">
        <v>0</v>
      </c>
      <c r="FO87">
        <v>0</v>
      </c>
      <c r="FP87">
        <v>0</v>
      </c>
      <c r="FQ87">
        <v>0</v>
      </c>
      <c r="FR87">
        <v>0</v>
      </c>
      <c r="FS87">
        <v>0</v>
      </c>
      <c r="FT87">
        <v>0</v>
      </c>
      <c r="FU87">
        <v>0</v>
      </c>
      <c r="FV87">
        <v>0.03</v>
      </c>
      <c r="FW87">
        <v>0.04</v>
      </c>
      <c r="FX87">
        <v>0.06</v>
      </c>
      <c r="FY87">
        <v>0.08</v>
      </c>
      <c r="FZ87">
        <v>0.1</v>
      </c>
    </row>
    <row r="88" spans="1:182">
      <c r="A88">
        <v>99</v>
      </c>
      <c r="B88">
        <v>0</v>
      </c>
      <c r="C88">
        <v>0</v>
      </c>
      <c r="D88">
        <v>0</v>
      </c>
      <c r="E88">
        <v>0</v>
      </c>
      <c r="F88">
        <v>0</v>
      </c>
      <c r="G88">
        <v>0</v>
      </c>
      <c r="H88">
        <v>0.02</v>
      </c>
      <c r="I88">
        <v>0.04</v>
      </c>
      <c r="J88">
        <v>0.05</v>
      </c>
      <c r="K88">
        <v>7.0000000000000007E-2</v>
      </c>
      <c r="L88">
        <v>0.09</v>
      </c>
      <c r="M88">
        <v>0.11</v>
      </c>
      <c r="N88">
        <v>0.14000000000000001</v>
      </c>
      <c r="O88">
        <v>0.16</v>
      </c>
      <c r="P88">
        <v>0.2</v>
      </c>
      <c r="Q88">
        <v>0.22</v>
      </c>
      <c r="R88">
        <v>0.28000000000000003</v>
      </c>
      <c r="S88">
        <v>0.33</v>
      </c>
      <c r="T88">
        <v>0.36</v>
      </c>
      <c r="U88">
        <v>0.45</v>
      </c>
      <c r="V88">
        <v>0.49</v>
      </c>
      <c r="W88">
        <v>0.59</v>
      </c>
      <c r="X88">
        <v>0.67</v>
      </c>
      <c r="Y88">
        <v>0.74</v>
      </c>
      <c r="Z88">
        <v>0.82</v>
      </c>
      <c r="AA88">
        <v>0.93</v>
      </c>
      <c r="AB88">
        <v>1.1100000000000001</v>
      </c>
      <c r="AC88">
        <v>1.22</v>
      </c>
      <c r="AD88">
        <v>1.32</v>
      </c>
      <c r="AE88">
        <v>1.49</v>
      </c>
      <c r="AF88">
        <v>1.62</v>
      </c>
      <c r="AG88">
        <v>1.81</v>
      </c>
      <c r="AH88">
        <v>2.04</v>
      </c>
      <c r="AI88">
        <v>2.2200000000000002</v>
      </c>
      <c r="AJ88">
        <v>2.4500000000000002</v>
      </c>
      <c r="AK88">
        <v>2.73</v>
      </c>
      <c r="AL88">
        <v>2.9</v>
      </c>
      <c r="AM88">
        <v>3.13</v>
      </c>
      <c r="AN88">
        <v>3.47</v>
      </c>
      <c r="AO88">
        <v>3.75</v>
      </c>
      <c r="AP88">
        <v>4.16</v>
      </c>
      <c r="AQ88">
        <v>4.45</v>
      </c>
      <c r="AR88">
        <v>4.74</v>
      </c>
      <c r="AS88">
        <v>5.16</v>
      </c>
      <c r="AT88">
        <v>5.44</v>
      </c>
      <c r="AU88">
        <v>5.82</v>
      </c>
      <c r="AV88">
        <v>6.21</v>
      </c>
      <c r="AW88">
        <v>6.71</v>
      </c>
      <c r="AX88">
        <v>7.09</v>
      </c>
      <c r="AY88">
        <v>7.86</v>
      </c>
      <c r="AZ88">
        <v>8.51</v>
      </c>
      <c r="BA88">
        <v>9.35</v>
      </c>
      <c r="BB88">
        <v>10.1</v>
      </c>
      <c r="BC88">
        <v>10.3</v>
      </c>
      <c r="BD88">
        <v>10.9</v>
      </c>
      <c r="BE88">
        <v>11.1</v>
      </c>
      <c r="BF88">
        <v>11.5</v>
      </c>
      <c r="BG88">
        <v>12.1</v>
      </c>
      <c r="BH88">
        <v>12.6</v>
      </c>
      <c r="BI88">
        <v>13.4</v>
      </c>
      <c r="BJ88">
        <v>13.9</v>
      </c>
      <c r="BK88">
        <v>14.3</v>
      </c>
      <c r="BL88">
        <v>14.7</v>
      </c>
      <c r="BM88">
        <v>15</v>
      </c>
      <c r="BN88">
        <v>15.2</v>
      </c>
      <c r="BO88">
        <v>15.5</v>
      </c>
      <c r="BP88">
        <v>15.8</v>
      </c>
      <c r="BQ88">
        <v>16</v>
      </c>
      <c r="BR88">
        <v>16.2</v>
      </c>
      <c r="BS88">
        <v>16.399999999999999</v>
      </c>
      <c r="BT88">
        <v>16.600000000000001</v>
      </c>
      <c r="BU88">
        <v>16.8</v>
      </c>
      <c r="BV88">
        <v>16.899999999999999</v>
      </c>
      <c r="BW88">
        <v>17.100000000000001</v>
      </c>
      <c r="BX88">
        <v>17.2</v>
      </c>
      <c r="BY88">
        <v>17.3</v>
      </c>
      <c r="BZ88">
        <v>17.399999999999999</v>
      </c>
      <c r="CA88">
        <v>17.5</v>
      </c>
      <c r="CB88">
        <v>17.5</v>
      </c>
      <c r="CC88">
        <v>17.600000000000001</v>
      </c>
      <c r="CD88">
        <v>17.600000000000001</v>
      </c>
      <c r="CE88">
        <v>17.600000000000001</v>
      </c>
      <c r="CF88">
        <v>17.600000000000001</v>
      </c>
      <c r="CG88">
        <v>17.600000000000001</v>
      </c>
      <c r="CH88">
        <v>17.600000000000001</v>
      </c>
      <c r="CI88">
        <v>17.5</v>
      </c>
      <c r="CJ88">
        <v>17.5</v>
      </c>
      <c r="CK88">
        <v>17.399999999999999</v>
      </c>
      <c r="CL88">
        <v>17.3</v>
      </c>
      <c r="CM88">
        <v>17.2</v>
      </c>
      <c r="CN88">
        <v>17.100000000000001</v>
      </c>
      <c r="CO88">
        <v>17</v>
      </c>
      <c r="CP88">
        <v>16.8</v>
      </c>
      <c r="CQ88">
        <v>16.7</v>
      </c>
      <c r="CR88">
        <v>16.5</v>
      </c>
      <c r="CS88">
        <v>16.3</v>
      </c>
      <c r="CT88">
        <v>16.100000000000001</v>
      </c>
      <c r="CU88">
        <v>15.9</v>
      </c>
      <c r="CV88">
        <v>15.6</v>
      </c>
      <c r="CW88">
        <v>15.4</v>
      </c>
      <c r="CX88">
        <v>15.1</v>
      </c>
      <c r="CY88">
        <v>14.8</v>
      </c>
      <c r="CZ88">
        <v>14.5</v>
      </c>
      <c r="DA88">
        <v>14.2</v>
      </c>
      <c r="DB88">
        <v>13.8</v>
      </c>
      <c r="DC88">
        <v>13.4</v>
      </c>
      <c r="DD88">
        <v>13</v>
      </c>
      <c r="DE88">
        <v>12.3</v>
      </c>
      <c r="DF88">
        <v>12</v>
      </c>
      <c r="DG88">
        <v>11.4</v>
      </c>
      <c r="DH88">
        <v>10.9</v>
      </c>
      <c r="DI88">
        <v>10.199999999999999</v>
      </c>
      <c r="DJ88">
        <v>9.85</v>
      </c>
      <c r="DK88">
        <v>9.09</v>
      </c>
      <c r="DL88">
        <v>8.1999999999999993</v>
      </c>
      <c r="DM88">
        <v>7.53</v>
      </c>
      <c r="DN88">
        <v>6.91</v>
      </c>
      <c r="DO88">
        <v>6.38</v>
      </c>
      <c r="DP88">
        <v>6.01</v>
      </c>
      <c r="DQ88">
        <v>5.52</v>
      </c>
      <c r="DR88">
        <v>5.27</v>
      </c>
      <c r="DS88">
        <v>4.91</v>
      </c>
      <c r="DT88">
        <v>4.53</v>
      </c>
      <c r="DU88">
        <v>4.1399999999999997</v>
      </c>
      <c r="DV88">
        <v>3.71</v>
      </c>
      <c r="DW88">
        <v>3.48</v>
      </c>
      <c r="DX88">
        <v>3.17</v>
      </c>
      <c r="DY88">
        <v>2.94</v>
      </c>
      <c r="DZ88">
        <v>2.6</v>
      </c>
      <c r="EA88">
        <v>2.37</v>
      </c>
      <c r="EB88">
        <v>2.16</v>
      </c>
      <c r="EC88">
        <v>1.93</v>
      </c>
      <c r="ED88">
        <v>1.73</v>
      </c>
      <c r="EE88">
        <v>1.55</v>
      </c>
      <c r="EF88">
        <v>1.41</v>
      </c>
      <c r="EG88">
        <v>1.25</v>
      </c>
      <c r="EH88">
        <v>1.0900000000000001</v>
      </c>
      <c r="EI88">
        <v>0.98</v>
      </c>
      <c r="EJ88">
        <v>0.87</v>
      </c>
      <c r="EK88">
        <v>0.76</v>
      </c>
      <c r="EL88">
        <v>0.64</v>
      </c>
      <c r="EM88">
        <v>0.56999999999999995</v>
      </c>
      <c r="EN88">
        <v>0.5</v>
      </c>
      <c r="EO88">
        <v>0.4</v>
      </c>
      <c r="EP88">
        <v>0.36</v>
      </c>
      <c r="EQ88">
        <v>0.31</v>
      </c>
      <c r="ER88">
        <v>0.26</v>
      </c>
      <c r="ES88">
        <v>0.22</v>
      </c>
      <c r="ET88">
        <v>0.19</v>
      </c>
      <c r="EU88">
        <v>0.15</v>
      </c>
      <c r="EV88">
        <v>0.12</v>
      </c>
      <c r="EW88">
        <v>0.1</v>
      </c>
      <c r="EX88">
        <v>0.08</v>
      </c>
      <c r="EY88">
        <v>0.05</v>
      </c>
      <c r="EZ88">
        <v>0.04</v>
      </c>
      <c r="FA88">
        <v>0.03</v>
      </c>
      <c r="FB88">
        <v>0.02</v>
      </c>
      <c r="FC88">
        <v>0</v>
      </c>
      <c r="FD88">
        <v>0</v>
      </c>
      <c r="FE88">
        <v>0</v>
      </c>
      <c r="FF88">
        <v>0</v>
      </c>
      <c r="FG88">
        <v>0</v>
      </c>
      <c r="FH88">
        <v>0</v>
      </c>
      <c r="FI88">
        <v>0</v>
      </c>
      <c r="FJ88">
        <v>0</v>
      </c>
      <c r="FK88">
        <v>0</v>
      </c>
      <c r="FL88">
        <v>0</v>
      </c>
      <c r="FM88">
        <v>0</v>
      </c>
      <c r="FN88">
        <v>0</v>
      </c>
      <c r="FO88">
        <v>0</v>
      </c>
      <c r="FP88">
        <v>0</v>
      </c>
      <c r="FQ88">
        <v>0</v>
      </c>
      <c r="FR88">
        <v>0</v>
      </c>
      <c r="FS88">
        <v>0</v>
      </c>
      <c r="FT88">
        <v>0</v>
      </c>
      <c r="FU88">
        <v>0.02</v>
      </c>
      <c r="FV88">
        <v>0.03</v>
      </c>
      <c r="FW88">
        <v>0.04</v>
      </c>
      <c r="FX88">
        <v>0.05</v>
      </c>
      <c r="FY88">
        <v>0.08</v>
      </c>
      <c r="FZ88">
        <v>0.1</v>
      </c>
    </row>
    <row r="89" spans="1:182">
      <c r="A89">
        <v>98</v>
      </c>
      <c r="B89">
        <v>0</v>
      </c>
      <c r="C89">
        <v>0</v>
      </c>
      <c r="D89">
        <v>0</v>
      </c>
      <c r="E89">
        <v>0</v>
      </c>
      <c r="F89">
        <v>0</v>
      </c>
      <c r="G89">
        <v>0</v>
      </c>
      <c r="H89">
        <v>0.02</v>
      </c>
      <c r="I89">
        <v>0.04</v>
      </c>
      <c r="J89">
        <v>0.05</v>
      </c>
      <c r="K89">
        <v>7.0000000000000007E-2</v>
      </c>
      <c r="L89">
        <v>0.09</v>
      </c>
      <c r="M89">
        <v>0.11</v>
      </c>
      <c r="N89">
        <v>0.14000000000000001</v>
      </c>
      <c r="O89">
        <v>0.17</v>
      </c>
      <c r="P89">
        <v>0.19</v>
      </c>
      <c r="Q89">
        <v>0.22</v>
      </c>
      <c r="R89">
        <v>0.27</v>
      </c>
      <c r="S89">
        <v>0.34</v>
      </c>
      <c r="T89">
        <v>0.39</v>
      </c>
      <c r="U89">
        <v>0.45</v>
      </c>
      <c r="V89">
        <v>0.51</v>
      </c>
      <c r="W89">
        <v>0.56000000000000005</v>
      </c>
      <c r="X89">
        <v>0.67</v>
      </c>
      <c r="Y89">
        <v>0.75</v>
      </c>
      <c r="Z89">
        <v>0.84</v>
      </c>
      <c r="AA89">
        <v>0.95</v>
      </c>
      <c r="AB89">
        <v>1.1200000000000001</v>
      </c>
      <c r="AC89">
        <v>1.22</v>
      </c>
      <c r="AD89">
        <v>1.35</v>
      </c>
      <c r="AE89">
        <v>1.51</v>
      </c>
      <c r="AF89">
        <v>1.68</v>
      </c>
      <c r="AG89">
        <v>1.82</v>
      </c>
      <c r="AH89">
        <v>2.0299999999999998</v>
      </c>
      <c r="AI89">
        <v>2.21</v>
      </c>
      <c r="AJ89">
        <v>2.42</v>
      </c>
      <c r="AK89">
        <v>2.66</v>
      </c>
      <c r="AL89">
        <v>2.94</v>
      </c>
      <c r="AM89">
        <v>3.18</v>
      </c>
      <c r="AN89">
        <v>3.53</v>
      </c>
      <c r="AO89">
        <v>3.76</v>
      </c>
      <c r="AP89">
        <v>4.18</v>
      </c>
      <c r="AQ89">
        <v>4.42</v>
      </c>
      <c r="AR89">
        <v>4.67</v>
      </c>
      <c r="AS89">
        <v>5.2</v>
      </c>
      <c r="AT89">
        <v>5.48</v>
      </c>
      <c r="AU89">
        <v>5.83</v>
      </c>
      <c r="AV89">
        <v>6.23</v>
      </c>
      <c r="AW89">
        <v>6.58</v>
      </c>
      <c r="AX89">
        <v>7.22</v>
      </c>
      <c r="AY89">
        <v>7.79</v>
      </c>
      <c r="AZ89">
        <v>8.5</v>
      </c>
      <c r="BA89">
        <v>9.32</v>
      </c>
      <c r="BB89">
        <v>10.1</v>
      </c>
      <c r="BC89">
        <v>10.3</v>
      </c>
      <c r="BD89">
        <v>10.8</v>
      </c>
      <c r="BE89">
        <v>11</v>
      </c>
      <c r="BF89">
        <v>11.5</v>
      </c>
      <c r="BG89">
        <v>12</v>
      </c>
      <c r="BH89">
        <v>12.6</v>
      </c>
      <c r="BI89">
        <v>13.4</v>
      </c>
      <c r="BJ89">
        <v>13.9</v>
      </c>
      <c r="BK89">
        <v>14.3</v>
      </c>
      <c r="BL89">
        <v>14.6</v>
      </c>
      <c r="BM89">
        <v>15</v>
      </c>
      <c r="BN89">
        <v>15.2</v>
      </c>
      <c r="BO89">
        <v>15.5</v>
      </c>
      <c r="BP89">
        <v>15.8</v>
      </c>
      <c r="BQ89">
        <v>16</v>
      </c>
      <c r="BR89">
        <v>16.2</v>
      </c>
      <c r="BS89">
        <v>16.399999999999999</v>
      </c>
      <c r="BT89">
        <v>16.600000000000001</v>
      </c>
      <c r="BU89">
        <v>16.8</v>
      </c>
      <c r="BV89">
        <v>16.899999999999999</v>
      </c>
      <c r="BW89">
        <v>17.100000000000001</v>
      </c>
      <c r="BX89">
        <v>17.2</v>
      </c>
      <c r="BY89">
        <v>17.3</v>
      </c>
      <c r="BZ89">
        <v>17.399999999999999</v>
      </c>
      <c r="CA89">
        <v>17.5</v>
      </c>
      <c r="CB89">
        <v>17.5</v>
      </c>
      <c r="CC89">
        <v>17.600000000000001</v>
      </c>
      <c r="CD89">
        <v>17.600000000000001</v>
      </c>
      <c r="CE89">
        <v>17.600000000000001</v>
      </c>
      <c r="CF89">
        <v>17.600000000000001</v>
      </c>
      <c r="CG89">
        <v>17.600000000000001</v>
      </c>
      <c r="CH89">
        <v>17.600000000000001</v>
      </c>
      <c r="CI89">
        <v>17.600000000000001</v>
      </c>
      <c r="CJ89">
        <v>17.5</v>
      </c>
      <c r="CK89">
        <v>17.399999999999999</v>
      </c>
      <c r="CL89">
        <v>17.3</v>
      </c>
      <c r="CM89">
        <v>17.2</v>
      </c>
      <c r="CN89">
        <v>17.100000000000001</v>
      </c>
      <c r="CO89">
        <v>17</v>
      </c>
      <c r="CP89">
        <v>16.8</v>
      </c>
      <c r="CQ89">
        <v>16.7</v>
      </c>
      <c r="CR89">
        <v>16.5</v>
      </c>
      <c r="CS89">
        <v>16.3</v>
      </c>
      <c r="CT89">
        <v>16.100000000000001</v>
      </c>
      <c r="CU89">
        <v>15.9</v>
      </c>
      <c r="CV89">
        <v>15.6</v>
      </c>
      <c r="CW89">
        <v>15.4</v>
      </c>
      <c r="CX89">
        <v>15.1</v>
      </c>
      <c r="CY89">
        <v>14.8</v>
      </c>
      <c r="CZ89">
        <v>14.5</v>
      </c>
      <c r="DA89">
        <v>14.2</v>
      </c>
      <c r="DB89">
        <v>13.8</v>
      </c>
      <c r="DC89">
        <v>13.4</v>
      </c>
      <c r="DD89">
        <v>13</v>
      </c>
      <c r="DE89">
        <v>12.3</v>
      </c>
      <c r="DF89">
        <v>12</v>
      </c>
      <c r="DG89">
        <v>11.4</v>
      </c>
      <c r="DH89">
        <v>10.9</v>
      </c>
      <c r="DI89">
        <v>10.3</v>
      </c>
      <c r="DJ89">
        <v>9.85</v>
      </c>
      <c r="DK89">
        <v>9.09</v>
      </c>
      <c r="DL89">
        <v>8.24</v>
      </c>
      <c r="DM89">
        <v>7.53</v>
      </c>
      <c r="DN89">
        <v>6.89</v>
      </c>
      <c r="DO89">
        <v>6.36</v>
      </c>
      <c r="DP89">
        <v>5.92</v>
      </c>
      <c r="DQ89">
        <v>5.61</v>
      </c>
      <c r="DR89">
        <v>5.24</v>
      </c>
      <c r="DS89">
        <v>4.93</v>
      </c>
      <c r="DT89">
        <v>4.5</v>
      </c>
      <c r="DU89">
        <v>4.21</v>
      </c>
      <c r="DV89">
        <v>3.76</v>
      </c>
      <c r="DW89">
        <v>3.44</v>
      </c>
      <c r="DX89">
        <v>3.15</v>
      </c>
      <c r="DY89">
        <v>2.89</v>
      </c>
      <c r="DZ89">
        <v>2.63</v>
      </c>
      <c r="EA89">
        <v>2.37</v>
      </c>
      <c r="EB89">
        <v>2.2000000000000002</v>
      </c>
      <c r="EC89">
        <v>1.94</v>
      </c>
      <c r="ED89">
        <v>1.79</v>
      </c>
      <c r="EE89">
        <v>1.55</v>
      </c>
      <c r="EF89">
        <v>1.41</v>
      </c>
      <c r="EG89">
        <v>1.29</v>
      </c>
      <c r="EH89">
        <v>1.1200000000000001</v>
      </c>
      <c r="EI89">
        <v>0.98</v>
      </c>
      <c r="EJ89">
        <v>0.87</v>
      </c>
      <c r="EK89">
        <v>0.78</v>
      </c>
      <c r="EL89">
        <v>0.66</v>
      </c>
      <c r="EM89">
        <v>0.6</v>
      </c>
      <c r="EN89">
        <v>0.48</v>
      </c>
      <c r="EO89">
        <v>0.45</v>
      </c>
      <c r="EP89">
        <v>0.37</v>
      </c>
      <c r="EQ89">
        <v>0.33</v>
      </c>
      <c r="ER89">
        <v>0.26</v>
      </c>
      <c r="ES89">
        <v>0.22</v>
      </c>
      <c r="ET89">
        <v>0.18</v>
      </c>
      <c r="EU89">
        <v>0.15</v>
      </c>
      <c r="EV89">
        <v>0.13</v>
      </c>
      <c r="EW89">
        <v>0.1</v>
      </c>
      <c r="EX89">
        <v>0.09</v>
      </c>
      <c r="EY89">
        <v>7.0000000000000007E-2</v>
      </c>
      <c r="EZ89">
        <v>0.05</v>
      </c>
      <c r="FA89">
        <v>0.04</v>
      </c>
      <c r="FB89">
        <v>0.02</v>
      </c>
      <c r="FC89">
        <v>0</v>
      </c>
      <c r="FD89">
        <v>0</v>
      </c>
      <c r="FE89">
        <v>0</v>
      </c>
      <c r="FF89">
        <v>0</v>
      </c>
      <c r="FG89">
        <v>0</v>
      </c>
      <c r="FH89">
        <v>0</v>
      </c>
      <c r="FI89">
        <v>0</v>
      </c>
      <c r="FJ89">
        <v>0</v>
      </c>
      <c r="FK89">
        <v>0</v>
      </c>
      <c r="FL89">
        <v>0</v>
      </c>
      <c r="FM89">
        <v>0</v>
      </c>
      <c r="FN89">
        <v>0</v>
      </c>
      <c r="FO89">
        <v>0</v>
      </c>
      <c r="FP89">
        <v>0</v>
      </c>
      <c r="FQ89">
        <v>0</v>
      </c>
      <c r="FR89">
        <v>0</v>
      </c>
      <c r="FS89">
        <v>0</v>
      </c>
      <c r="FT89">
        <v>0</v>
      </c>
      <c r="FU89">
        <v>0.02</v>
      </c>
      <c r="FV89">
        <v>0.03</v>
      </c>
      <c r="FW89">
        <v>0.04</v>
      </c>
      <c r="FX89">
        <v>0.05</v>
      </c>
      <c r="FY89">
        <v>0.08</v>
      </c>
      <c r="FZ89">
        <v>0.1</v>
      </c>
    </row>
    <row r="90" spans="1:182">
      <c r="A90">
        <v>97</v>
      </c>
      <c r="B90">
        <v>0</v>
      </c>
      <c r="C90">
        <v>0</v>
      </c>
      <c r="D90">
        <v>0</v>
      </c>
      <c r="E90">
        <v>0</v>
      </c>
      <c r="F90">
        <v>0</v>
      </c>
      <c r="G90">
        <v>0</v>
      </c>
      <c r="H90">
        <v>0.02</v>
      </c>
      <c r="I90">
        <v>0.04</v>
      </c>
      <c r="J90">
        <v>0.05</v>
      </c>
      <c r="K90">
        <v>7.0000000000000007E-2</v>
      </c>
      <c r="L90">
        <v>0.09</v>
      </c>
      <c r="M90">
        <v>0.11</v>
      </c>
      <c r="N90">
        <v>0.13</v>
      </c>
      <c r="O90">
        <v>0.17</v>
      </c>
      <c r="P90">
        <v>0.2</v>
      </c>
      <c r="Q90">
        <v>0.24</v>
      </c>
      <c r="R90">
        <v>0.28000000000000003</v>
      </c>
      <c r="S90">
        <v>0.33</v>
      </c>
      <c r="T90">
        <v>0.37</v>
      </c>
      <c r="U90">
        <v>0.45</v>
      </c>
      <c r="V90">
        <v>0.52</v>
      </c>
      <c r="W90">
        <v>0.56000000000000005</v>
      </c>
      <c r="X90">
        <v>0.68</v>
      </c>
      <c r="Y90">
        <v>0.77</v>
      </c>
      <c r="Z90">
        <v>0.85</v>
      </c>
      <c r="AA90">
        <v>0.97</v>
      </c>
      <c r="AB90">
        <v>1.08</v>
      </c>
      <c r="AC90">
        <v>1.18</v>
      </c>
      <c r="AD90">
        <v>1.34</v>
      </c>
      <c r="AE90">
        <v>1.5</v>
      </c>
      <c r="AF90">
        <v>1.65</v>
      </c>
      <c r="AG90">
        <v>1.81</v>
      </c>
      <c r="AH90">
        <v>2.0099999999999998</v>
      </c>
      <c r="AI90">
        <v>2.2200000000000002</v>
      </c>
      <c r="AJ90">
        <v>2.4500000000000002</v>
      </c>
      <c r="AK90">
        <v>2.7</v>
      </c>
      <c r="AL90">
        <v>2.9</v>
      </c>
      <c r="AM90">
        <v>3.18</v>
      </c>
      <c r="AN90">
        <v>3.45</v>
      </c>
      <c r="AO90">
        <v>3.72</v>
      </c>
      <c r="AP90">
        <v>4.0599999999999996</v>
      </c>
      <c r="AQ90">
        <v>4.3899999999999997</v>
      </c>
      <c r="AR90">
        <v>4.7300000000000004</v>
      </c>
      <c r="AS90">
        <v>5.15</v>
      </c>
      <c r="AT90">
        <v>5.44</v>
      </c>
      <c r="AU90">
        <v>5.85</v>
      </c>
      <c r="AV90">
        <v>6.16</v>
      </c>
      <c r="AW90">
        <v>6.57</v>
      </c>
      <c r="AX90">
        <v>7.13</v>
      </c>
      <c r="AY90">
        <v>7.79</v>
      </c>
      <c r="AZ90">
        <v>8.4600000000000009</v>
      </c>
      <c r="BA90">
        <v>9.2899999999999991</v>
      </c>
      <c r="BB90">
        <v>10</v>
      </c>
      <c r="BC90">
        <v>10.3</v>
      </c>
      <c r="BD90">
        <v>10.8</v>
      </c>
      <c r="BE90">
        <v>11</v>
      </c>
      <c r="BF90">
        <v>11.5</v>
      </c>
      <c r="BG90">
        <v>12</v>
      </c>
      <c r="BH90">
        <v>12.6</v>
      </c>
      <c r="BI90">
        <v>13.3</v>
      </c>
      <c r="BJ90">
        <v>13.9</v>
      </c>
      <c r="BK90">
        <v>14.3</v>
      </c>
      <c r="BL90">
        <v>14.6</v>
      </c>
      <c r="BM90">
        <v>15</v>
      </c>
      <c r="BN90">
        <v>15.2</v>
      </c>
      <c r="BO90">
        <v>15.5</v>
      </c>
      <c r="BP90">
        <v>15.8</v>
      </c>
      <c r="BQ90">
        <v>16</v>
      </c>
      <c r="BR90">
        <v>16.2</v>
      </c>
      <c r="BS90">
        <v>16.399999999999999</v>
      </c>
      <c r="BT90">
        <v>16.600000000000001</v>
      </c>
      <c r="BU90">
        <v>16.8</v>
      </c>
      <c r="BV90">
        <v>16.899999999999999</v>
      </c>
      <c r="BW90">
        <v>17.100000000000001</v>
      </c>
      <c r="BX90">
        <v>17.2</v>
      </c>
      <c r="BY90">
        <v>17.3</v>
      </c>
      <c r="BZ90">
        <v>17.399999999999999</v>
      </c>
      <c r="CA90">
        <v>17.5</v>
      </c>
      <c r="CB90">
        <v>17.5</v>
      </c>
      <c r="CC90">
        <v>17.600000000000001</v>
      </c>
      <c r="CD90">
        <v>17.600000000000001</v>
      </c>
      <c r="CE90">
        <v>17.600000000000001</v>
      </c>
      <c r="CF90">
        <v>17.600000000000001</v>
      </c>
      <c r="CG90">
        <v>17.600000000000001</v>
      </c>
      <c r="CH90">
        <v>17.600000000000001</v>
      </c>
      <c r="CI90">
        <v>17.600000000000001</v>
      </c>
      <c r="CJ90">
        <v>17.5</v>
      </c>
      <c r="CK90">
        <v>17.399999999999999</v>
      </c>
      <c r="CL90">
        <v>17.3</v>
      </c>
      <c r="CM90">
        <v>17.2</v>
      </c>
      <c r="CN90">
        <v>17.100000000000001</v>
      </c>
      <c r="CO90">
        <v>17</v>
      </c>
      <c r="CP90">
        <v>16.8</v>
      </c>
      <c r="CQ90">
        <v>16.7</v>
      </c>
      <c r="CR90">
        <v>16.5</v>
      </c>
      <c r="CS90">
        <v>16.3</v>
      </c>
      <c r="CT90">
        <v>16.100000000000001</v>
      </c>
      <c r="CU90">
        <v>15.9</v>
      </c>
      <c r="CV90">
        <v>15.6</v>
      </c>
      <c r="CW90">
        <v>15.4</v>
      </c>
      <c r="CX90">
        <v>15.1</v>
      </c>
      <c r="CY90">
        <v>14.8</v>
      </c>
      <c r="CZ90">
        <v>14.5</v>
      </c>
      <c r="DA90">
        <v>14.2</v>
      </c>
      <c r="DB90">
        <v>13.8</v>
      </c>
      <c r="DC90">
        <v>13.4</v>
      </c>
      <c r="DD90">
        <v>12.9</v>
      </c>
      <c r="DE90">
        <v>12.4</v>
      </c>
      <c r="DF90">
        <v>11.9</v>
      </c>
      <c r="DG90">
        <v>11.3</v>
      </c>
      <c r="DH90">
        <v>10.8</v>
      </c>
      <c r="DI90">
        <v>10.3</v>
      </c>
      <c r="DJ90">
        <v>9.84</v>
      </c>
      <c r="DK90">
        <v>9.1</v>
      </c>
      <c r="DL90">
        <v>8.17</v>
      </c>
      <c r="DM90">
        <v>7.53</v>
      </c>
      <c r="DN90">
        <v>6.9</v>
      </c>
      <c r="DO90">
        <v>6.39</v>
      </c>
      <c r="DP90">
        <v>5.95</v>
      </c>
      <c r="DQ90">
        <v>5.61</v>
      </c>
      <c r="DR90">
        <v>5.24</v>
      </c>
      <c r="DS90">
        <v>4.8899999999999997</v>
      </c>
      <c r="DT90">
        <v>4.4800000000000004</v>
      </c>
      <c r="DU90">
        <v>4.18</v>
      </c>
      <c r="DV90">
        <v>3.78</v>
      </c>
      <c r="DW90">
        <v>3.4</v>
      </c>
      <c r="DX90">
        <v>3.17</v>
      </c>
      <c r="DY90">
        <v>2.92</v>
      </c>
      <c r="DZ90">
        <v>2.64</v>
      </c>
      <c r="EA90">
        <v>2.34</v>
      </c>
      <c r="EB90">
        <v>2.15</v>
      </c>
      <c r="EC90">
        <v>1.91</v>
      </c>
      <c r="ED90">
        <v>1.72</v>
      </c>
      <c r="EE90">
        <v>1.56</v>
      </c>
      <c r="EF90">
        <v>1.44</v>
      </c>
      <c r="EG90">
        <v>1.27</v>
      </c>
      <c r="EH90">
        <v>1.1399999999999999</v>
      </c>
      <c r="EI90">
        <v>0.99</v>
      </c>
      <c r="EJ90">
        <v>0.89</v>
      </c>
      <c r="EK90">
        <v>0.79</v>
      </c>
      <c r="EL90">
        <v>0.68</v>
      </c>
      <c r="EM90">
        <v>0.59</v>
      </c>
      <c r="EN90">
        <v>0.51</v>
      </c>
      <c r="EO90">
        <v>0.44</v>
      </c>
      <c r="EP90">
        <v>0.37</v>
      </c>
      <c r="EQ90">
        <v>0.33</v>
      </c>
      <c r="ER90">
        <v>0.28000000000000003</v>
      </c>
      <c r="ES90">
        <v>0.24</v>
      </c>
      <c r="ET90">
        <v>0.2</v>
      </c>
      <c r="EU90">
        <v>0.16</v>
      </c>
      <c r="EV90">
        <v>0.13</v>
      </c>
      <c r="EW90">
        <v>0.11</v>
      </c>
      <c r="EX90">
        <v>0.09</v>
      </c>
      <c r="EY90">
        <v>7.0000000000000007E-2</v>
      </c>
      <c r="EZ90">
        <v>0.06</v>
      </c>
      <c r="FA90">
        <v>0.03</v>
      </c>
      <c r="FB90">
        <v>0.02</v>
      </c>
      <c r="FC90">
        <v>0</v>
      </c>
      <c r="FD90">
        <v>0</v>
      </c>
      <c r="FE90">
        <v>0</v>
      </c>
      <c r="FF90">
        <v>0</v>
      </c>
      <c r="FG90">
        <v>0</v>
      </c>
      <c r="FH90">
        <v>0</v>
      </c>
      <c r="FI90">
        <v>0</v>
      </c>
      <c r="FJ90">
        <v>0</v>
      </c>
      <c r="FK90">
        <v>0</v>
      </c>
      <c r="FL90">
        <v>0</v>
      </c>
      <c r="FM90">
        <v>0</v>
      </c>
      <c r="FN90">
        <v>0</v>
      </c>
      <c r="FO90">
        <v>0</v>
      </c>
      <c r="FP90">
        <v>0</v>
      </c>
      <c r="FQ90">
        <v>0</v>
      </c>
      <c r="FR90">
        <v>0</v>
      </c>
      <c r="FS90">
        <v>0</v>
      </c>
      <c r="FT90">
        <v>0</v>
      </c>
      <c r="FU90">
        <v>0.02</v>
      </c>
      <c r="FV90">
        <v>0.03</v>
      </c>
      <c r="FW90">
        <v>0.04</v>
      </c>
      <c r="FX90">
        <v>0.05</v>
      </c>
      <c r="FY90">
        <v>0.08</v>
      </c>
      <c r="FZ90">
        <v>0.1</v>
      </c>
    </row>
    <row r="91" spans="1:182">
      <c r="A91">
        <v>96</v>
      </c>
      <c r="B91">
        <v>0</v>
      </c>
      <c r="C91">
        <v>0</v>
      </c>
      <c r="D91">
        <v>0</v>
      </c>
      <c r="E91">
        <v>0</v>
      </c>
      <c r="F91">
        <v>0</v>
      </c>
      <c r="G91">
        <v>0</v>
      </c>
      <c r="H91">
        <v>0.02</v>
      </c>
      <c r="I91">
        <v>0.04</v>
      </c>
      <c r="J91">
        <v>0.05</v>
      </c>
      <c r="K91">
        <v>7.0000000000000007E-2</v>
      </c>
      <c r="L91">
        <v>0.09</v>
      </c>
      <c r="M91">
        <v>0.11</v>
      </c>
      <c r="N91">
        <v>0.13</v>
      </c>
      <c r="O91">
        <v>0.17</v>
      </c>
      <c r="P91">
        <v>0.2</v>
      </c>
      <c r="Q91">
        <v>0.23</v>
      </c>
      <c r="R91">
        <v>0.28000000000000003</v>
      </c>
      <c r="S91">
        <v>0.32</v>
      </c>
      <c r="T91">
        <v>0.37</v>
      </c>
      <c r="U91">
        <v>0.44</v>
      </c>
      <c r="V91">
        <v>0.5</v>
      </c>
      <c r="W91">
        <v>0.57999999999999996</v>
      </c>
      <c r="X91">
        <v>0.67</v>
      </c>
      <c r="Y91">
        <v>0.76</v>
      </c>
      <c r="Z91">
        <v>0.84</v>
      </c>
      <c r="AA91">
        <v>0.95</v>
      </c>
      <c r="AB91">
        <v>1.07</v>
      </c>
      <c r="AC91">
        <v>1.22</v>
      </c>
      <c r="AD91">
        <v>1.35</v>
      </c>
      <c r="AE91">
        <v>1.46</v>
      </c>
      <c r="AF91">
        <v>1.67</v>
      </c>
      <c r="AG91">
        <v>1.83</v>
      </c>
      <c r="AH91">
        <v>2</v>
      </c>
      <c r="AI91">
        <v>2.23</v>
      </c>
      <c r="AJ91">
        <v>2.4300000000000002</v>
      </c>
      <c r="AK91">
        <v>2.63</v>
      </c>
      <c r="AL91">
        <v>2.93</v>
      </c>
      <c r="AM91">
        <v>3.14</v>
      </c>
      <c r="AN91">
        <v>3.42</v>
      </c>
      <c r="AO91">
        <v>3.72</v>
      </c>
      <c r="AP91">
        <v>4.08</v>
      </c>
      <c r="AQ91">
        <v>4.3499999999999996</v>
      </c>
      <c r="AR91">
        <v>4.75</v>
      </c>
      <c r="AS91">
        <v>5.0999999999999996</v>
      </c>
      <c r="AT91">
        <v>5.39</v>
      </c>
      <c r="AU91">
        <v>5.82</v>
      </c>
      <c r="AV91">
        <v>6.12</v>
      </c>
      <c r="AW91">
        <v>6.64</v>
      </c>
      <c r="AX91">
        <v>7.08</v>
      </c>
      <c r="AY91">
        <v>7.77</v>
      </c>
      <c r="AZ91">
        <v>8.44</v>
      </c>
      <c r="BA91">
        <v>9.2899999999999991</v>
      </c>
      <c r="BB91">
        <v>10</v>
      </c>
      <c r="BC91">
        <v>10.3</v>
      </c>
      <c r="BD91">
        <v>10.8</v>
      </c>
      <c r="BE91">
        <v>11</v>
      </c>
      <c r="BF91">
        <v>11.5</v>
      </c>
      <c r="BG91">
        <v>12</v>
      </c>
      <c r="BH91">
        <v>12.5</v>
      </c>
      <c r="BI91">
        <v>13.3</v>
      </c>
      <c r="BJ91">
        <v>13.9</v>
      </c>
      <c r="BK91">
        <v>14.3</v>
      </c>
      <c r="BL91">
        <v>14.6</v>
      </c>
      <c r="BM91">
        <v>15</v>
      </c>
      <c r="BN91">
        <v>15.2</v>
      </c>
      <c r="BO91">
        <v>15.5</v>
      </c>
      <c r="BP91">
        <v>15.8</v>
      </c>
      <c r="BQ91">
        <v>16</v>
      </c>
      <c r="BR91">
        <v>16.2</v>
      </c>
      <c r="BS91">
        <v>16.399999999999999</v>
      </c>
      <c r="BT91">
        <v>16.600000000000001</v>
      </c>
      <c r="BU91">
        <v>16.8</v>
      </c>
      <c r="BV91">
        <v>16.899999999999999</v>
      </c>
      <c r="BW91">
        <v>17.100000000000001</v>
      </c>
      <c r="BX91">
        <v>17.2</v>
      </c>
      <c r="BY91">
        <v>17.3</v>
      </c>
      <c r="BZ91">
        <v>17.399999999999999</v>
      </c>
      <c r="CA91">
        <v>17.5</v>
      </c>
      <c r="CB91">
        <v>17.600000000000001</v>
      </c>
      <c r="CC91">
        <v>17.600000000000001</v>
      </c>
      <c r="CD91">
        <v>17.600000000000001</v>
      </c>
      <c r="CE91">
        <v>17.7</v>
      </c>
      <c r="CF91">
        <v>17.7</v>
      </c>
      <c r="CG91">
        <v>17.600000000000001</v>
      </c>
      <c r="CH91">
        <v>17.600000000000001</v>
      </c>
      <c r="CI91">
        <v>17.600000000000001</v>
      </c>
      <c r="CJ91">
        <v>17.5</v>
      </c>
      <c r="CK91">
        <v>17.399999999999999</v>
      </c>
      <c r="CL91">
        <v>17.3</v>
      </c>
      <c r="CM91">
        <v>17.2</v>
      </c>
      <c r="CN91">
        <v>17.100000000000001</v>
      </c>
      <c r="CO91">
        <v>17</v>
      </c>
      <c r="CP91">
        <v>16.8</v>
      </c>
      <c r="CQ91">
        <v>16.7</v>
      </c>
      <c r="CR91">
        <v>16.5</v>
      </c>
      <c r="CS91">
        <v>16.3</v>
      </c>
      <c r="CT91">
        <v>16.100000000000001</v>
      </c>
      <c r="CU91">
        <v>15.9</v>
      </c>
      <c r="CV91">
        <v>15.6</v>
      </c>
      <c r="CW91">
        <v>15.4</v>
      </c>
      <c r="CX91">
        <v>15.1</v>
      </c>
      <c r="CY91">
        <v>14.8</v>
      </c>
      <c r="CZ91">
        <v>14.5</v>
      </c>
      <c r="DA91">
        <v>14.1</v>
      </c>
      <c r="DB91">
        <v>13.8</v>
      </c>
      <c r="DC91">
        <v>13.3</v>
      </c>
      <c r="DD91">
        <v>12.9</v>
      </c>
      <c r="DE91">
        <v>12.4</v>
      </c>
      <c r="DF91">
        <v>11.9</v>
      </c>
      <c r="DG91">
        <v>11.4</v>
      </c>
      <c r="DH91">
        <v>10.9</v>
      </c>
      <c r="DI91">
        <v>10.199999999999999</v>
      </c>
      <c r="DJ91">
        <v>9.83</v>
      </c>
      <c r="DK91">
        <v>8.99</v>
      </c>
      <c r="DL91">
        <v>8.2200000000000006</v>
      </c>
      <c r="DM91">
        <v>7.53</v>
      </c>
      <c r="DN91">
        <v>6.9</v>
      </c>
      <c r="DO91">
        <v>6.41</v>
      </c>
      <c r="DP91">
        <v>5.94</v>
      </c>
      <c r="DQ91">
        <v>5.61</v>
      </c>
      <c r="DR91">
        <v>5.28</v>
      </c>
      <c r="DS91">
        <v>4.92</v>
      </c>
      <c r="DT91">
        <v>4.47</v>
      </c>
      <c r="DU91">
        <v>4.16</v>
      </c>
      <c r="DV91">
        <v>3.81</v>
      </c>
      <c r="DW91">
        <v>3.42</v>
      </c>
      <c r="DX91">
        <v>3.21</v>
      </c>
      <c r="DY91">
        <v>2.94</v>
      </c>
      <c r="DZ91">
        <v>2.68</v>
      </c>
      <c r="EA91">
        <v>2.38</v>
      </c>
      <c r="EB91">
        <v>2.21</v>
      </c>
      <c r="EC91">
        <v>1.96</v>
      </c>
      <c r="ED91">
        <v>1.73</v>
      </c>
      <c r="EE91">
        <v>1.61</v>
      </c>
      <c r="EF91">
        <v>1.44</v>
      </c>
      <c r="EG91">
        <v>1.27</v>
      </c>
      <c r="EH91">
        <v>1.1299999999999999</v>
      </c>
      <c r="EI91">
        <v>1.01</v>
      </c>
      <c r="EJ91">
        <v>0.89</v>
      </c>
      <c r="EK91">
        <v>0.79</v>
      </c>
      <c r="EL91">
        <v>0.68</v>
      </c>
      <c r="EM91">
        <v>0.59</v>
      </c>
      <c r="EN91">
        <v>0.53</v>
      </c>
      <c r="EO91">
        <v>0.45</v>
      </c>
      <c r="EP91">
        <v>0.4</v>
      </c>
      <c r="EQ91">
        <v>0.33</v>
      </c>
      <c r="ER91">
        <v>0.28999999999999998</v>
      </c>
      <c r="ES91">
        <v>0.24</v>
      </c>
      <c r="ET91">
        <v>0.2</v>
      </c>
      <c r="EU91">
        <v>0.16</v>
      </c>
      <c r="EV91">
        <v>0.14000000000000001</v>
      </c>
      <c r="EW91">
        <v>0.12</v>
      </c>
      <c r="EX91">
        <v>0.09</v>
      </c>
      <c r="EY91">
        <v>0.08</v>
      </c>
      <c r="EZ91">
        <v>0.06</v>
      </c>
      <c r="FA91">
        <v>0.04</v>
      </c>
      <c r="FB91">
        <v>0.03</v>
      </c>
      <c r="FC91">
        <v>0</v>
      </c>
      <c r="FD91">
        <v>0</v>
      </c>
      <c r="FE91">
        <v>0</v>
      </c>
      <c r="FF91">
        <v>0</v>
      </c>
      <c r="FG91">
        <v>0</v>
      </c>
      <c r="FH91">
        <v>0</v>
      </c>
      <c r="FI91">
        <v>0</v>
      </c>
      <c r="FJ91">
        <v>0</v>
      </c>
      <c r="FK91">
        <v>0</v>
      </c>
      <c r="FL91">
        <v>0</v>
      </c>
      <c r="FM91">
        <v>0</v>
      </c>
      <c r="FN91">
        <v>0</v>
      </c>
      <c r="FO91">
        <v>0</v>
      </c>
      <c r="FP91">
        <v>0</v>
      </c>
      <c r="FQ91">
        <v>0</v>
      </c>
      <c r="FR91">
        <v>0</v>
      </c>
      <c r="FS91">
        <v>0</v>
      </c>
      <c r="FT91">
        <v>0</v>
      </c>
      <c r="FU91">
        <v>0.02</v>
      </c>
      <c r="FV91">
        <v>0.03</v>
      </c>
      <c r="FW91">
        <v>0.04</v>
      </c>
      <c r="FX91">
        <v>0.05</v>
      </c>
      <c r="FY91">
        <v>0.08</v>
      </c>
      <c r="FZ91">
        <v>0.1</v>
      </c>
    </row>
    <row r="92" spans="1:182">
      <c r="A92">
        <v>95</v>
      </c>
      <c r="B92">
        <v>0</v>
      </c>
      <c r="C92">
        <v>0</v>
      </c>
      <c r="D92">
        <v>0</v>
      </c>
      <c r="E92">
        <v>0</v>
      </c>
      <c r="F92">
        <v>0</v>
      </c>
      <c r="G92">
        <v>0</v>
      </c>
      <c r="H92">
        <v>0.02</v>
      </c>
      <c r="I92">
        <v>0.04</v>
      </c>
      <c r="J92">
        <v>0.05</v>
      </c>
      <c r="K92">
        <v>7.0000000000000007E-2</v>
      </c>
      <c r="L92">
        <v>0.09</v>
      </c>
      <c r="M92">
        <v>0.11</v>
      </c>
      <c r="N92">
        <v>0.14000000000000001</v>
      </c>
      <c r="O92">
        <v>0.17</v>
      </c>
      <c r="P92">
        <v>0.2</v>
      </c>
      <c r="Q92">
        <v>0.24</v>
      </c>
      <c r="R92">
        <v>0.27</v>
      </c>
      <c r="S92">
        <v>0.33</v>
      </c>
      <c r="T92">
        <v>0.37</v>
      </c>
      <c r="U92">
        <v>0.42</v>
      </c>
      <c r="V92">
        <v>0.5</v>
      </c>
      <c r="W92">
        <v>0.57999999999999996</v>
      </c>
      <c r="X92">
        <v>0.64</v>
      </c>
      <c r="Y92">
        <v>0.74</v>
      </c>
      <c r="Z92">
        <v>0.84</v>
      </c>
      <c r="AA92">
        <v>0.93</v>
      </c>
      <c r="AB92">
        <v>1.0900000000000001</v>
      </c>
      <c r="AC92">
        <v>1.21</v>
      </c>
      <c r="AD92">
        <v>1.3</v>
      </c>
      <c r="AE92">
        <v>1.49</v>
      </c>
      <c r="AF92">
        <v>1.64</v>
      </c>
      <c r="AG92">
        <v>1.81</v>
      </c>
      <c r="AH92">
        <v>1.99</v>
      </c>
      <c r="AI92">
        <v>2.21</v>
      </c>
      <c r="AJ92">
        <v>2.4300000000000002</v>
      </c>
      <c r="AK92">
        <v>2.64</v>
      </c>
      <c r="AL92">
        <v>2.95</v>
      </c>
      <c r="AM92">
        <v>3.14</v>
      </c>
      <c r="AN92">
        <v>3.44</v>
      </c>
      <c r="AO92">
        <v>3.72</v>
      </c>
      <c r="AP92">
        <v>4.07</v>
      </c>
      <c r="AQ92">
        <v>4.37</v>
      </c>
      <c r="AR92">
        <v>4.71</v>
      </c>
      <c r="AS92">
        <v>5.08</v>
      </c>
      <c r="AT92">
        <v>5.43</v>
      </c>
      <c r="AU92">
        <v>5.8</v>
      </c>
      <c r="AV92">
        <v>6.12</v>
      </c>
      <c r="AW92">
        <v>6.58</v>
      </c>
      <c r="AX92">
        <v>7.12</v>
      </c>
      <c r="AY92">
        <v>7.68</v>
      </c>
      <c r="AZ92">
        <v>8.39</v>
      </c>
      <c r="BA92">
        <v>9.24</v>
      </c>
      <c r="BB92">
        <v>9.9499999999999993</v>
      </c>
      <c r="BC92">
        <v>10.6</v>
      </c>
      <c r="BD92">
        <v>10.9</v>
      </c>
      <c r="BE92">
        <v>11</v>
      </c>
      <c r="BF92">
        <v>11.5</v>
      </c>
      <c r="BG92">
        <v>12</v>
      </c>
      <c r="BH92">
        <v>12.5</v>
      </c>
      <c r="BI92">
        <v>13.2</v>
      </c>
      <c r="BJ92">
        <v>13.9</v>
      </c>
      <c r="BK92">
        <v>14.3</v>
      </c>
      <c r="BL92">
        <v>14.6</v>
      </c>
      <c r="BM92">
        <v>14.9</v>
      </c>
      <c r="BN92">
        <v>15.2</v>
      </c>
      <c r="BO92">
        <v>15.5</v>
      </c>
      <c r="BP92">
        <v>15.8</v>
      </c>
      <c r="BQ92">
        <v>16</v>
      </c>
      <c r="BR92">
        <v>16.2</v>
      </c>
      <c r="BS92">
        <v>16.399999999999999</v>
      </c>
      <c r="BT92">
        <v>16.600000000000001</v>
      </c>
      <c r="BU92">
        <v>16.8</v>
      </c>
      <c r="BV92">
        <v>16.899999999999999</v>
      </c>
      <c r="BW92">
        <v>17.100000000000001</v>
      </c>
      <c r="BX92">
        <v>17.2</v>
      </c>
      <c r="BY92">
        <v>17.3</v>
      </c>
      <c r="BZ92">
        <v>17.399999999999999</v>
      </c>
      <c r="CA92">
        <v>17.5</v>
      </c>
      <c r="CB92">
        <v>17.600000000000001</v>
      </c>
      <c r="CC92">
        <v>17.600000000000001</v>
      </c>
      <c r="CD92">
        <v>17.600000000000001</v>
      </c>
      <c r="CE92">
        <v>17.7</v>
      </c>
      <c r="CF92">
        <v>17.7</v>
      </c>
      <c r="CG92">
        <v>17.600000000000001</v>
      </c>
      <c r="CH92">
        <v>17.600000000000001</v>
      </c>
      <c r="CI92">
        <v>17.600000000000001</v>
      </c>
      <c r="CJ92">
        <v>17.5</v>
      </c>
      <c r="CK92">
        <v>17.399999999999999</v>
      </c>
      <c r="CL92">
        <v>17.399999999999999</v>
      </c>
      <c r="CM92">
        <v>17.2</v>
      </c>
      <c r="CN92">
        <v>17.100000000000001</v>
      </c>
      <c r="CO92">
        <v>17</v>
      </c>
      <c r="CP92">
        <v>16.8</v>
      </c>
      <c r="CQ92">
        <v>16.7</v>
      </c>
      <c r="CR92">
        <v>16.5</v>
      </c>
      <c r="CS92">
        <v>16.3</v>
      </c>
      <c r="CT92">
        <v>16.100000000000001</v>
      </c>
      <c r="CU92">
        <v>15.9</v>
      </c>
      <c r="CV92">
        <v>15.6</v>
      </c>
      <c r="CW92">
        <v>15.3</v>
      </c>
      <c r="CX92">
        <v>15.1</v>
      </c>
      <c r="CY92">
        <v>14.8</v>
      </c>
      <c r="CZ92">
        <v>14.5</v>
      </c>
      <c r="DA92">
        <v>14.1</v>
      </c>
      <c r="DB92">
        <v>13.8</v>
      </c>
      <c r="DC92">
        <v>13.3</v>
      </c>
      <c r="DD92">
        <v>12.9</v>
      </c>
      <c r="DE92">
        <v>12.4</v>
      </c>
      <c r="DF92">
        <v>11.9</v>
      </c>
      <c r="DG92">
        <v>11.4</v>
      </c>
      <c r="DH92">
        <v>10.9</v>
      </c>
      <c r="DI92">
        <v>10.199999999999999</v>
      </c>
      <c r="DJ92">
        <v>9.61</v>
      </c>
      <c r="DK92">
        <v>9.09</v>
      </c>
      <c r="DL92">
        <v>8.1999999999999993</v>
      </c>
      <c r="DM92">
        <v>7.55</v>
      </c>
      <c r="DN92">
        <v>6.88</v>
      </c>
      <c r="DO92">
        <v>6.37</v>
      </c>
      <c r="DP92">
        <v>5.99</v>
      </c>
      <c r="DQ92">
        <v>5.6</v>
      </c>
      <c r="DR92">
        <v>5.25</v>
      </c>
      <c r="DS92">
        <v>4.93</v>
      </c>
      <c r="DT92">
        <v>4.53</v>
      </c>
      <c r="DU92">
        <v>4.1900000000000004</v>
      </c>
      <c r="DV92">
        <v>3.72</v>
      </c>
      <c r="DW92">
        <v>3.45</v>
      </c>
      <c r="DX92">
        <v>3.18</v>
      </c>
      <c r="DY92">
        <v>2.93</v>
      </c>
      <c r="DZ92">
        <v>2.7</v>
      </c>
      <c r="EA92">
        <v>2.36</v>
      </c>
      <c r="EB92">
        <v>2.19</v>
      </c>
      <c r="EC92">
        <v>1.95</v>
      </c>
      <c r="ED92">
        <v>1.79</v>
      </c>
      <c r="EE92">
        <v>1.57</v>
      </c>
      <c r="EF92">
        <v>1.44</v>
      </c>
      <c r="EG92">
        <v>1.27</v>
      </c>
      <c r="EH92">
        <v>1.1299999999999999</v>
      </c>
      <c r="EI92">
        <v>1.01</v>
      </c>
      <c r="EJ92">
        <v>0.88</v>
      </c>
      <c r="EK92">
        <v>0.79</v>
      </c>
      <c r="EL92">
        <v>0.71</v>
      </c>
      <c r="EM92">
        <v>0.63</v>
      </c>
      <c r="EN92">
        <v>0.52</v>
      </c>
      <c r="EO92">
        <v>0.47</v>
      </c>
      <c r="EP92">
        <v>0.41</v>
      </c>
      <c r="EQ92">
        <v>0.34</v>
      </c>
      <c r="ER92">
        <v>0.28999999999999998</v>
      </c>
      <c r="ES92">
        <v>0.25</v>
      </c>
      <c r="ET92">
        <v>0.2</v>
      </c>
      <c r="EU92">
        <v>0.18</v>
      </c>
      <c r="EV92">
        <v>0.15</v>
      </c>
      <c r="EW92">
        <v>0.12</v>
      </c>
      <c r="EX92">
        <v>0.1</v>
      </c>
      <c r="EY92">
        <v>0.08</v>
      </c>
      <c r="EZ92">
        <v>0.05</v>
      </c>
      <c r="FA92">
        <v>0.04</v>
      </c>
      <c r="FB92">
        <v>0.03</v>
      </c>
      <c r="FC92">
        <v>0.02</v>
      </c>
      <c r="FD92">
        <v>0</v>
      </c>
      <c r="FE92">
        <v>0</v>
      </c>
      <c r="FF92">
        <v>0</v>
      </c>
      <c r="FG92">
        <v>0</v>
      </c>
      <c r="FH92">
        <v>0</v>
      </c>
      <c r="FI92">
        <v>0</v>
      </c>
      <c r="FJ92">
        <v>0</v>
      </c>
      <c r="FK92">
        <v>0</v>
      </c>
      <c r="FL92">
        <v>0</v>
      </c>
      <c r="FM92">
        <v>0</v>
      </c>
      <c r="FN92">
        <v>0</v>
      </c>
      <c r="FO92">
        <v>0</v>
      </c>
      <c r="FP92">
        <v>0</v>
      </c>
      <c r="FQ92">
        <v>0</v>
      </c>
      <c r="FR92">
        <v>0</v>
      </c>
      <c r="FS92">
        <v>0</v>
      </c>
      <c r="FT92">
        <v>0</v>
      </c>
      <c r="FU92">
        <v>0.02</v>
      </c>
      <c r="FV92">
        <v>0.04</v>
      </c>
      <c r="FW92">
        <v>0.04</v>
      </c>
      <c r="FX92">
        <v>0.05</v>
      </c>
      <c r="FY92">
        <v>0.08</v>
      </c>
      <c r="FZ92">
        <v>0.1</v>
      </c>
    </row>
    <row r="93" spans="1:182">
      <c r="A93">
        <v>94</v>
      </c>
      <c r="B93">
        <v>0</v>
      </c>
      <c r="C93">
        <v>0</v>
      </c>
      <c r="D93">
        <v>0</v>
      </c>
      <c r="E93">
        <v>0</v>
      </c>
      <c r="F93">
        <v>0</v>
      </c>
      <c r="G93">
        <v>0</v>
      </c>
      <c r="H93">
        <v>0.02</v>
      </c>
      <c r="I93">
        <v>0.04</v>
      </c>
      <c r="J93">
        <v>0.05</v>
      </c>
      <c r="K93">
        <v>0.06</v>
      </c>
      <c r="L93">
        <v>0.09</v>
      </c>
      <c r="M93">
        <v>0.11</v>
      </c>
      <c r="N93">
        <v>0.14000000000000001</v>
      </c>
      <c r="O93">
        <v>0.17</v>
      </c>
      <c r="P93">
        <v>0.19</v>
      </c>
      <c r="Q93">
        <v>0.23</v>
      </c>
      <c r="R93">
        <v>0.27</v>
      </c>
      <c r="S93">
        <v>0.33</v>
      </c>
      <c r="T93">
        <v>0.38</v>
      </c>
      <c r="U93">
        <v>0.43</v>
      </c>
      <c r="V93">
        <v>0.49</v>
      </c>
      <c r="W93">
        <v>0.57999999999999996</v>
      </c>
      <c r="X93">
        <v>0.65</v>
      </c>
      <c r="Y93">
        <v>0.73</v>
      </c>
      <c r="Z93">
        <v>0.83</v>
      </c>
      <c r="AA93">
        <v>0.95</v>
      </c>
      <c r="AB93">
        <v>1.08</v>
      </c>
      <c r="AC93">
        <v>1.19</v>
      </c>
      <c r="AD93">
        <v>1.32</v>
      </c>
      <c r="AE93">
        <v>1.48</v>
      </c>
      <c r="AF93">
        <v>1.64</v>
      </c>
      <c r="AG93">
        <v>1.81</v>
      </c>
      <c r="AH93">
        <v>1.99</v>
      </c>
      <c r="AI93">
        <v>2.1800000000000002</v>
      </c>
      <c r="AJ93">
        <v>2.4</v>
      </c>
      <c r="AK93">
        <v>2.66</v>
      </c>
      <c r="AL93">
        <v>2.92</v>
      </c>
      <c r="AM93">
        <v>3.11</v>
      </c>
      <c r="AN93">
        <v>3.45</v>
      </c>
      <c r="AO93">
        <v>3.71</v>
      </c>
      <c r="AP93">
        <v>4.09</v>
      </c>
      <c r="AQ93">
        <v>4.38</v>
      </c>
      <c r="AR93">
        <v>4.71</v>
      </c>
      <c r="AS93">
        <v>5.07</v>
      </c>
      <c r="AT93">
        <v>5.44</v>
      </c>
      <c r="AU93">
        <v>5.8</v>
      </c>
      <c r="AV93">
        <v>6.17</v>
      </c>
      <c r="AW93">
        <v>6.53</v>
      </c>
      <c r="AX93">
        <v>7.09</v>
      </c>
      <c r="AY93">
        <v>7.7</v>
      </c>
      <c r="AZ93">
        <v>8.41</v>
      </c>
      <c r="BA93">
        <v>9.2100000000000009</v>
      </c>
      <c r="BB93">
        <v>9.9499999999999993</v>
      </c>
      <c r="BC93">
        <v>10.6</v>
      </c>
      <c r="BD93">
        <v>10.9</v>
      </c>
      <c r="BE93">
        <v>11</v>
      </c>
      <c r="BF93">
        <v>11.4</v>
      </c>
      <c r="BG93">
        <v>12</v>
      </c>
      <c r="BH93">
        <v>12.5</v>
      </c>
      <c r="BI93">
        <v>13.2</v>
      </c>
      <c r="BJ93">
        <v>13.9</v>
      </c>
      <c r="BK93">
        <v>14.3</v>
      </c>
      <c r="BL93">
        <v>14.6</v>
      </c>
      <c r="BM93">
        <v>14.9</v>
      </c>
      <c r="BN93">
        <v>15.2</v>
      </c>
      <c r="BO93">
        <v>15.5</v>
      </c>
      <c r="BP93">
        <v>15.7</v>
      </c>
      <c r="BQ93">
        <v>16</v>
      </c>
      <c r="BR93">
        <v>16.2</v>
      </c>
      <c r="BS93">
        <v>16.399999999999999</v>
      </c>
      <c r="BT93">
        <v>16.600000000000001</v>
      </c>
      <c r="BU93">
        <v>16.8</v>
      </c>
      <c r="BV93">
        <v>16.899999999999999</v>
      </c>
      <c r="BW93">
        <v>17.100000000000001</v>
      </c>
      <c r="BX93">
        <v>17.2</v>
      </c>
      <c r="BY93">
        <v>17.3</v>
      </c>
      <c r="BZ93">
        <v>17.399999999999999</v>
      </c>
      <c r="CA93">
        <v>17.5</v>
      </c>
      <c r="CB93">
        <v>17.600000000000001</v>
      </c>
      <c r="CC93">
        <v>17.600000000000001</v>
      </c>
      <c r="CD93">
        <v>17.600000000000001</v>
      </c>
      <c r="CE93">
        <v>17.7</v>
      </c>
      <c r="CF93">
        <v>17.7</v>
      </c>
      <c r="CG93">
        <v>17.600000000000001</v>
      </c>
      <c r="CH93">
        <v>17.600000000000001</v>
      </c>
      <c r="CI93">
        <v>17.600000000000001</v>
      </c>
      <c r="CJ93">
        <v>17.5</v>
      </c>
      <c r="CK93">
        <v>17.399999999999999</v>
      </c>
      <c r="CL93">
        <v>17.399999999999999</v>
      </c>
      <c r="CM93">
        <v>17.2</v>
      </c>
      <c r="CN93">
        <v>17.100000000000001</v>
      </c>
      <c r="CO93">
        <v>17</v>
      </c>
      <c r="CP93">
        <v>16.8</v>
      </c>
      <c r="CQ93">
        <v>16.7</v>
      </c>
      <c r="CR93">
        <v>16.5</v>
      </c>
      <c r="CS93">
        <v>16.3</v>
      </c>
      <c r="CT93">
        <v>16.100000000000001</v>
      </c>
      <c r="CU93">
        <v>15.8</v>
      </c>
      <c r="CV93">
        <v>15.6</v>
      </c>
      <c r="CW93">
        <v>15.3</v>
      </c>
      <c r="CX93">
        <v>15.1</v>
      </c>
      <c r="CY93">
        <v>14.8</v>
      </c>
      <c r="CZ93">
        <v>14.5</v>
      </c>
      <c r="DA93">
        <v>14.1</v>
      </c>
      <c r="DB93">
        <v>13.8</v>
      </c>
      <c r="DC93">
        <v>13.3</v>
      </c>
      <c r="DD93">
        <v>12.9</v>
      </c>
      <c r="DE93">
        <v>12.4</v>
      </c>
      <c r="DF93">
        <v>12</v>
      </c>
      <c r="DG93">
        <v>11.5</v>
      </c>
      <c r="DH93">
        <v>10.8</v>
      </c>
      <c r="DI93">
        <v>10.3</v>
      </c>
      <c r="DJ93">
        <v>9.66</v>
      </c>
      <c r="DK93">
        <v>8.9700000000000006</v>
      </c>
      <c r="DL93">
        <v>8.2200000000000006</v>
      </c>
      <c r="DM93">
        <v>7.57</v>
      </c>
      <c r="DN93">
        <v>6.85</v>
      </c>
      <c r="DO93">
        <v>6.39</v>
      </c>
      <c r="DP93">
        <v>5.98</v>
      </c>
      <c r="DQ93">
        <v>5.56</v>
      </c>
      <c r="DR93">
        <v>5.24</v>
      </c>
      <c r="DS93">
        <v>4.88</v>
      </c>
      <c r="DT93">
        <v>4.49</v>
      </c>
      <c r="DU93">
        <v>4.21</v>
      </c>
      <c r="DV93">
        <v>3.8</v>
      </c>
      <c r="DW93">
        <v>3.49</v>
      </c>
      <c r="DX93">
        <v>3.17</v>
      </c>
      <c r="DY93">
        <v>2.93</v>
      </c>
      <c r="DZ93">
        <v>2.71</v>
      </c>
      <c r="EA93">
        <v>2.4</v>
      </c>
      <c r="EB93">
        <v>2.25</v>
      </c>
      <c r="EC93">
        <v>1.98</v>
      </c>
      <c r="ED93">
        <v>1.78</v>
      </c>
      <c r="EE93">
        <v>1.62</v>
      </c>
      <c r="EF93">
        <v>1.48</v>
      </c>
      <c r="EG93">
        <v>1.29</v>
      </c>
      <c r="EH93">
        <v>1.1599999999999999</v>
      </c>
      <c r="EI93">
        <v>1.06</v>
      </c>
      <c r="EJ93">
        <v>0.91</v>
      </c>
      <c r="EK93">
        <v>0.82</v>
      </c>
      <c r="EL93">
        <v>0.71</v>
      </c>
      <c r="EM93">
        <v>0.63</v>
      </c>
      <c r="EN93">
        <v>0.53</v>
      </c>
      <c r="EO93">
        <v>0.47</v>
      </c>
      <c r="EP93">
        <v>0.42</v>
      </c>
      <c r="EQ93">
        <v>0.35</v>
      </c>
      <c r="ER93">
        <v>0.28999999999999998</v>
      </c>
      <c r="ES93">
        <v>0.26</v>
      </c>
      <c r="ET93">
        <v>0.22</v>
      </c>
      <c r="EU93">
        <v>0.18</v>
      </c>
      <c r="EV93">
        <v>0.15</v>
      </c>
      <c r="EW93">
        <v>0.13</v>
      </c>
      <c r="EX93">
        <v>0.1</v>
      </c>
      <c r="EY93">
        <v>0.09</v>
      </c>
      <c r="EZ93">
        <v>7.0000000000000007E-2</v>
      </c>
      <c r="FA93">
        <v>0.05</v>
      </c>
      <c r="FB93">
        <v>0.03</v>
      </c>
      <c r="FC93">
        <v>0.02</v>
      </c>
      <c r="FD93">
        <v>0</v>
      </c>
      <c r="FE93">
        <v>0</v>
      </c>
      <c r="FF93">
        <v>0</v>
      </c>
      <c r="FG93">
        <v>0</v>
      </c>
      <c r="FH93">
        <v>0</v>
      </c>
      <c r="FI93">
        <v>0</v>
      </c>
      <c r="FJ93">
        <v>0</v>
      </c>
      <c r="FK93">
        <v>0</v>
      </c>
      <c r="FL93">
        <v>0</v>
      </c>
      <c r="FM93">
        <v>0</v>
      </c>
      <c r="FN93">
        <v>0</v>
      </c>
      <c r="FO93">
        <v>0</v>
      </c>
      <c r="FP93">
        <v>0</v>
      </c>
      <c r="FQ93">
        <v>0</v>
      </c>
      <c r="FR93">
        <v>0</v>
      </c>
      <c r="FS93">
        <v>0</v>
      </c>
      <c r="FT93">
        <v>0</v>
      </c>
      <c r="FU93">
        <v>0.02</v>
      </c>
      <c r="FV93">
        <v>0.04</v>
      </c>
      <c r="FW93">
        <v>0.04</v>
      </c>
      <c r="FX93">
        <v>0.05</v>
      </c>
      <c r="FY93">
        <v>0.08</v>
      </c>
      <c r="FZ93">
        <v>0.1</v>
      </c>
    </row>
    <row r="94" spans="1:182">
      <c r="A94">
        <v>93</v>
      </c>
      <c r="B94">
        <v>0</v>
      </c>
      <c r="C94">
        <v>0</v>
      </c>
      <c r="D94">
        <v>0</v>
      </c>
      <c r="E94">
        <v>0</v>
      </c>
      <c r="F94">
        <v>0</v>
      </c>
      <c r="G94">
        <v>0</v>
      </c>
      <c r="H94">
        <v>0.02</v>
      </c>
      <c r="I94">
        <v>0.04</v>
      </c>
      <c r="J94">
        <v>0.05</v>
      </c>
      <c r="K94">
        <v>0.06</v>
      </c>
      <c r="L94">
        <v>0.09</v>
      </c>
      <c r="M94">
        <v>0.11</v>
      </c>
      <c r="N94">
        <v>0.14000000000000001</v>
      </c>
      <c r="O94">
        <v>0.16</v>
      </c>
      <c r="P94">
        <v>0.19</v>
      </c>
      <c r="Q94">
        <v>0.24</v>
      </c>
      <c r="R94">
        <v>0.27</v>
      </c>
      <c r="S94">
        <v>0.31</v>
      </c>
      <c r="T94">
        <v>0.36</v>
      </c>
      <c r="U94">
        <v>0.44</v>
      </c>
      <c r="V94">
        <v>0.49</v>
      </c>
      <c r="W94">
        <v>0.56999999999999995</v>
      </c>
      <c r="X94">
        <v>0.67</v>
      </c>
      <c r="Y94">
        <v>0.74</v>
      </c>
      <c r="Z94">
        <v>0.84</v>
      </c>
      <c r="AA94">
        <v>0.94</v>
      </c>
      <c r="AB94">
        <v>1.07</v>
      </c>
      <c r="AC94">
        <v>1.2</v>
      </c>
      <c r="AD94">
        <v>1.33</v>
      </c>
      <c r="AE94">
        <v>1.5</v>
      </c>
      <c r="AF94">
        <v>1.62</v>
      </c>
      <c r="AG94">
        <v>1.82</v>
      </c>
      <c r="AH94">
        <v>2</v>
      </c>
      <c r="AI94">
        <v>2.2599999999999998</v>
      </c>
      <c r="AJ94">
        <v>2.39</v>
      </c>
      <c r="AK94">
        <v>2.63</v>
      </c>
      <c r="AL94">
        <v>2.94</v>
      </c>
      <c r="AM94">
        <v>3.14</v>
      </c>
      <c r="AN94">
        <v>3.39</v>
      </c>
      <c r="AO94">
        <v>3.7</v>
      </c>
      <c r="AP94">
        <v>4.08</v>
      </c>
      <c r="AQ94">
        <v>4.4000000000000004</v>
      </c>
      <c r="AR94">
        <v>4.7300000000000004</v>
      </c>
      <c r="AS94">
        <v>5.07</v>
      </c>
      <c r="AT94">
        <v>5.43</v>
      </c>
      <c r="AU94">
        <v>5.79</v>
      </c>
      <c r="AV94">
        <v>6.14</v>
      </c>
      <c r="AW94">
        <v>6.55</v>
      </c>
      <c r="AX94">
        <v>7.1</v>
      </c>
      <c r="AY94">
        <v>7.67</v>
      </c>
      <c r="AZ94">
        <v>8.43</v>
      </c>
      <c r="BA94">
        <v>9.2100000000000009</v>
      </c>
      <c r="BB94">
        <v>9.91</v>
      </c>
      <c r="BC94">
        <v>10.6</v>
      </c>
      <c r="BD94">
        <v>10.9</v>
      </c>
      <c r="BE94">
        <v>11</v>
      </c>
      <c r="BF94">
        <v>11.4</v>
      </c>
      <c r="BG94">
        <v>12</v>
      </c>
      <c r="BH94">
        <v>12.5</v>
      </c>
      <c r="BI94">
        <v>13</v>
      </c>
      <c r="BJ94">
        <v>13.9</v>
      </c>
      <c r="BK94">
        <v>14.2</v>
      </c>
      <c r="BL94">
        <v>14.6</v>
      </c>
      <c r="BM94">
        <v>14.9</v>
      </c>
      <c r="BN94">
        <v>15.2</v>
      </c>
      <c r="BO94">
        <v>15.5</v>
      </c>
      <c r="BP94">
        <v>15.8</v>
      </c>
      <c r="BQ94">
        <v>16</v>
      </c>
      <c r="BR94">
        <v>16.2</v>
      </c>
      <c r="BS94">
        <v>16.399999999999999</v>
      </c>
      <c r="BT94">
        <v>16.600000000000001</v>
      </c>
      <c r="BU94">
        <v>16.8</v>
      </c>
      <c r="BV94">
        <v>16.899999999999999</v>
      </c>
      <c r="BW94">
        <v>17.100000000000001</v>
      </c>
      <c r="BX94">
        <v>17.2</v>
      </c>
      <c r="BY94">
        <v>17.3</v>
      </c>
      <c r="BZ94">
        <v>17.399999999999999</v>
      </c>
      <c r="CA94">
        <v>17.5</v>
      </c>
      <c r="CB94">
        <v>17.600000000000001</v>
      </c>
      <c r="CC94">
        <v>17.600000000000001</v>
      </c>
      <c r="CD94">
        <v>17.600000000000001</v>
      </c>
      <c r="CE94">
        <v>17.7</v>
      </c>
      <c r="CF94">
        <v>17.7</v>
      </c>
      <c r="CG94">
        <v>17.600000000000001</v>
      </c>
      <c r="CH94">
        <v>17.600000000000001</v>
      </c>
      <c r="CI94">
        <v>17.600000000000001</v>
      </c>
      <c r="CJ94">
        <v>17.5</v>
      </c>
      <c r="CK94">
        <v>17.399999999999999</v>
      </c>
      <c r="CL94">
        <v>17.3</v>
      </c>
      <c r="CM94">
        <v>17.2</v>
      </c>
      <c r="CN94">
        <v>17.100000000000001</v>
      </c>
      <c r="CO94">
        <v>17</v>
      </c>
      <c r="CP94">
        <v>16.8</v>
      </c>
      <c r="CQ94">
        <v>16.7</v>
      </c>
      <c r="CR94">
        <v>16.5</v>
      </c>
      <c r="CS94">
        <v>16.3</v>
      </c>
      <c r="CT94">
        <v>16.100000000000001</v>
      </c>
      <c r="CU94">
        <v>15.8</v>
      </c>
      <c r="CV94">
        <v>15.6</v>
      </c>
      <c r="CW94">
        <v>15.3</v>
      </c>
      <c r="CX94">
        <v>15</v>
      </c>
      <c r="CY94">
        <v>14.8</v>
      </c>
      <c r="CZ94">
        <v>14.4</v>
      </c>
      <c r="DA94">
        <v>14.1</v>
      </c>
      <c r="DB94">
        <v>13.8</v>
      </c>
      <c r="DC94">
        <v>13.3</v>
      </c>
      <c r="DD94">
        <v>12.9</v>
      </c>
      <c r="DE94">
        <v>12.4</v>
      </c>
      <c r="DF94">
        <v>11.9</v>
      </c>
      <c r="DG94">
        <v>11.4</v>
      </c>
      <c r="DH94">
        <v>10.8</v>
      </c>
      <c r="DI94">
        <v>10.3</v>
      </c>
      <c r="DJ94">
        <v>9.7200000000000006</v>
      </c>
      <c r="DK94">
        <v>8.98</v>
      </c>
      <c r="DL94">
        <v>8.2100000000000009</v>
      </c>
      <c r="DM94">
        <v>7.5</v>
      </c>
      <c r="DN94">
        <v>6.84</v>
      </c>
      <c r="DO94">
        <v>6.38</v>
      </c>
      <c r="DP94">
        <v>6.03</v>
      </c>
      <c r="DQ94">
        <v>5.61</v>
      </c>
      <c r="DR94">
        <v>5.28</v>
      </c>
      <c r="DS94">
        <v>4.92</v>
      </c>
      <c r="DT94">
        <v>4.55</v>
      </c>
      <c r="DU94">
        <v>4.2699999999999996</v>
      </c>
      <c r="DV94">
        <v>3.81</v>
      </c>
      <c r="DW94">
        <v>3.49</v>
      </c>
      <c r="DX94">
        <v>3.2</v>
      </c>
      <c r="DY94">
        <v>2.97</v>
      </c>
      <c r="DZ94">
        <v>2.69</v>
      </c>
      <c r="EA94">
        <v>2.44</v>
      </c>
      <c r="EB94">
        <v>2.2599999999999998</v>
      </c>
      <c r="EC94">
        <v>2</v>
      </c>
      <c r="ED94">
        <v>1.82</v>
      </c>
      <c r="EE94">
        <v>1.64</v>
      </c>
      <c r="EF94">
        <v>1.45</v>
      </c>
      <c r="EG94">
        <v>1.3</v>
      </c>
      <c r="EH94">
        <v>1.18</v>
      </c>
      <c r="EI94">
        <v>1.05</v>
      </c>
      <c r="EJ94">
        <v>0.92</v>
      </c>
      <c r="EK94">
        <v>0.81</v>
      </c>
      <c r="EL94">
        <v>0.72</v>
      </c>
      <c r="EM94">
        <v>0.62</v>
      </c>
      <c r="EN94">
        <v>0.54</v>
      </c>
      <c r="EO94">
        <v>0.48</v>
      </c>
      <c r="EP94">
        <v>0.41</v>
      </c>
      <c r="EQ94">
        <v>0.37</v>
      </c>
      <c r="ER94">
        <v>0.3</v>
      </c>
      <c r="ES94">
        <v>0.27</v>
      </c>
      <c r="ET94">
        <v>0.22</v>
      </c>
      <c r="EU94">
        <v>0.19</v>
      </c>
      <c r="EV94">
        <v>0.15</v>
      </c>
      <c r="EW94">
        <v>0.13</v>
      </c>
      <c r="EX94">
        <v>0.11</v>
      </c>
      <c r="EY94">
        <v>0.09</v>
      </c>
      <c r="EZ94">
        <v>7.0000000000000007E-2</v>
      </c>
      <c r="FA94">
        <v>0.05</v>
      </c>
      <c r="FB94">
        <v>0.04</v>
      </c>
      <c r="FC94">
        <v>0.03</v>
      </c>
      <c r="FD94">
        <v>0</v>
      </c>
      <c r="FE94">
        <v>0</v>
      </c>
      <c r="FF94">
        <v>0</v>
      </c>
      <c r="FG94">
        <v>0</v>
      </c>
      <c r="FH94">
        <v>0</v>
      </c>
      <c r="FI94">
        <v>0</v>
      </c>
      <c r="FJ94">
        <v>0</v>
      </c>
      <c r="FK94">
        <v>0</v>
      </c>
      <c r="FL94">
        <v>0</v>
      </c>
      <c r="FM94">
        <v>0</v>
      </c>
      <c r="FN94">
        <v>0</v>
      </c>
      <c r="FO94">
        <v>0</v>
      </c>
      <c r="FP94">
        <v>0</v>
      </c>
      <c r="FQ94">
        <v>0</v>
      </c>
      <c r="FR94">
        <v>0</v>
      </c>
      <c r="FS94">
        <v>0</v>
      </c>
      <c r="FT94">
        <v>0</v>
      </c>
      <c r="FU94">
        <v>0.02</v>
      </c>
      <c r="FV94">
        <v>0.04</v>
      </c>
      <c r="FW94">
        <v>0.04</v>
      </c>
      <c r="FX94">
        <v>0.05</v>
      </c>
      <c r="FY94">
        <v>0.08</v>
      </c>
      <c r="FZ94">
        <v>0.1</v>
      </c>
    </row>
    <row r="95" spans="1:182">
      <c r="A95">
        <v>92</v>
      </c>
      <c r="B95">
        <v>0</v>
      </c>
      <c r="C95">
        <v>0</v>
      </c>
      <c r="D95">
        <v>0</v>
      </c>
      <c r="E95">
        <v>0</v>
      </c>
      <c r="F95">
        <v>0</v>
      </c>
      <c r="G95">
        <v>0</v>
      </c>
      <c r="H95">
        <v>0.02</v>
      </c>
      <c r="I95">
        <v>0.04</v>
      </c>
      <c r="J95">
        <v>0.05</v>
      </c>
      <c r="K95">
        <v>0.06</v>
      </c>
      <c r="L95">
        <v>0.09</v>
      </c>
      <c r="M95">
        <v>0.11</v>
      </c>
      <c r="N95">
        <v>0.14000000000000001</v>
      </c>
      <c r="O95">
        <v>0.16</v>
      </c>
      <c r="P95">
        <v>0.2</v>
      </c>
      <c r="Q95">
        <v>0.24</v>
      </c>
      <c r="R95">
        <v>0.27</v>
      </c>
      <c r="S95">
        <v>0.32</v>
      </c>
      <c r="T95">
        <v>0.38</v>
      </c>
      <c r="U95">
        <v>0.43</v>
      </c>
      <c r="V95">
        <v>0.49</v>
      </c>
      <c r="W95">
        <v>0.56000000000000005</v>
      </c>
      <c r="X95">
        <v>0.65</v>
      </c>
      <c r="Y95">
        <v>0.72</v>
      </c>
      <c r="Z95">
        <v>0.85</v>
      </c>
      <c r="AA95">
        <v>0.96</v>
      </c>
      <c r="AB95">
        <v>1.06</v>
      </c>
      <c r="AC95">
        <v>1.19</v>
      </c>
      <c r="AD95">
        <v>1.3</v>
      </c>
      <c r="AE95">
        <v>1.45</v>
      </c>
      <c r="AF95">
        <v>1.62</v>
      </c>
      <c r="AG95">
        <v>1.8</v>
      </c>
      <c r="AH95">
        <v>1.97</v>
      </c>
      <c r="AI95">
        <v>2.2000000000000002</v>
      </c>
      <c r="AJ95">
        <v>2.41</v>
      </c>
      <c r="AK95">
        <v>2.64</v>
      </c>
      <c r="AL95">
        <v>2.88</v>
      </c>
      <c r="AM95">
        <v>3.1</v>
      </c>
      <c r="AN95">
        <v>3.39</v>
      </c>
      <c r="AO95">
        <v>3.72</v>
      </c>
      <c r="AP95">
        <v>4.07</v>
      </c>
      <c r="AQ95">
        <v>4.3899999999999997</v>
      </c>
      <c r="AR95">
        <v>4.6900000000000004</v>
      </c>
      <c r="AS95">
        <v>5.09</v>
      </c>
      <c r="AT95">
        <v>5.34</v>
      </c>
      <c r="AU95">
        <v>5.74</v>
      </c>
      <c r="AV95">
        <v>6.11</v>
      </c>
      <c r="AW95">
        <v>6.55</v>
      </c>
      <c r="AX95">
        <v>7.07</v>
      </c>
      <c r="AY95">
        <v>7.63</v>
      </c>
      <c r="AZ95">
        <v>8.39</v>
      </c>
      <c r="BA95">
        <v>9.14</v>
      </c>
      <c r="BB95">
        <v>9.89</v>
      </c>
      <c r="BC95">
        <v>10.6</v>
      </c>
      <c r="BD95">
        <v>10.8</v>
      </c>
      <c r="BE95">
        <v>11</v>
      </c>
      <c r="BF95">
        <v>11.4</v>
      </c>
      <c r="BG95">
        <v>11.9</v>
      </c>
      <c r="BH95">
        <v>12.5</v>
      </c>
      <c r="BI95">
        <v>12.9</v>
      </c>
      <c r="BJ95">
        <v>13.9</v>
      </c>
      <c r="BK95">
        <v>14.2</v>
      </c>
      <c r="BL95">
        <v>14.6</v>
      </c>
      <c r="BM95">
        <v>14.9</v>
      </c>
      <c r="BN95">
        <v>15.2</v>
      </c>
      <c r="BO95">
        <v>15.5</v>
      </c>
      <c r="BP95">
        <v>15.7</v>
      </c>
      <c r="BQ95">
        <v>16</v>
      </c>
      <c r="BR95">
        <v>16.2</v>
      </c>
      <c r="BS95">
        <v>16.399999999999999</v>
      </c>
      <c r="BT95">
        <v>16.600000000000001</v>
      </c>
      <c r="BU95">
        <v>16.8</v>
      </c>
      <c r="BV95">
        <v>16.899999999999999</v>
      </c>
      <c r="BW95">
        <v>17.100000000000001</v>
      </c>
      <c r="BX95">
        <v>17.2</v>
      </c>
      <c r="BY95">
        <v>17.3</v>
      </c>
      <c r="BZ95">
        <v>17.399999999999999</v>
      </c>
      <c r="CA95">
        <v>17.5</v>
      </c>
      <c r="CB95">
        <v>17.600000000000001</v>
      </c>
      <c r="CC95">
        <v>17.600000000000001</v>
      </c>
      <c r="CD95">
        <v>17.600000000000001</v>
      </c>
      <c r="CE95">
        <v>17.7</v>
      </c>
      <c r="CF95">
        <v>17.7</v>
      </c>
      <c r="CG95">
        <v>17.600000000000001</v>
      </c>
      <c r="CH95">
        <v>17.600000000000001</v>
      </c>
      <c r="CI95">
        <v>17.600000000000001</v>
      </c>
      <c r="CJ95">
        <v>17.5</v>
      </c>
      <c r="CK95">
        <v>17.399999999999999</v>
      </c>
      <c r="CL95">
        <v>17.3</v>
      </c>
      <c r="CM95">
        <v>17.2</v>
      </c>
      <c r="CN95">
        <v>17.100000000000001</v>
      </c>
      <c r="CO95">
        <v>17</v>
      </c>
      <c r="CP95">
        <v>16.8</v>
      </c>
      <c r="CQ95">
        <v>16.7</v>
      </c>
      <c r="CR95">
        <v>16.5</v>
      </c>
      <c r="CS95">
        <v>16.3</v>
      </c>
      <c r="CT95">
        <v>16.100000000000001</v>
      </c>
      <c r="CU95">
        <v>15.8</v>
      </c>
      <c r="CV95">
        <v>15.6</v>
      </c>
      <c r="CW95">
        <v>15.3</v>
      </c>
      <c r="CX95">
        <v>15</v>
      </c>
      <c r="CY95">
        <v>14.7</v>
      </c>
      <c r="CZ95">
        <v>14.4</v>
      </c>
      <c r="DA95">
        <v>14.1</v>
      </c>
      <c r="DB95">
        <v>13.7</v>
      </c>
      <c r="DC95">
        <v>13.3</v>
      </c>
      <c r="DD95">
        <v>12.8</v>
      </c>
      <c r="DE95">
        <v>12.4</v>
      </c>
      <c r="DF95">
        <v>11.9</v>
      </c>
      <c r="DG95">
        <v>11.4</v>
      </c>
      <c r="DH95">
        <v>10.8</v>
      </c>
      <c r="DI95">
        <v>10.3</v>
      </c>
      <c r="DJ95">
        <v>9.5500000000000007</v>
      </c>
      <c r="DK95">
        <v>8.92</v>
      </c>
      <c r="DL95">
        <v>8.19</v>
      </c>
      <c r="DM95">
        <v>7.47</v>
      </c>
      <c r="DN95">
        <v>6.89</v>
      </c>
      <c r="DO95">
        <v>6.38</v>
      </c>
      <c r="DP95">
        <v>5.96</v>
      </c>
      <c r="DQ95">
        <v>5.61</v>
      </c>
      <c r="DR95">
        <v>5.23</v>
      </c>
      <c r="DS95">
        <v>4.91</v>
      </c>
      <c r="DT95">
        <v>4.55</v>
      </c>
      <c r="DU95">
        <v>4.18</v>
      </c>
      <c r="DV95">
        <v>3.8</v>
      </c>
      <c r="DW95">
        <v>3.49</v>
      </c>
      <c r="DX95">
        <v>3.2</v>
      </c>
      <c r="DY95">
        <v>2.94</v>
      </c>
      <c r="DZ95">
        <v>2.76</v>
      </c>
      <c r="EA95">
        <v>2.4300000000000002</v>
      </c>
      <c r="EB95">
        <v>2.2400000000000002</v>
      </c>
      <c r="EC95">
        <v>2.0499999999999998</v>
      </c>
      <c r="ED95">
        <v>1.79</v>
      </c>
      <c r="EE95">
        <v>1.68</v>
      </c>
      <c r="EF95">
        <v>1.5</v>
      </c>
      <c r="EG95">
        <v>1.3</v>
      </c>
      <c r="EH95">
        <v>1.2</v>
      </c>
      <c r="EI95">
        <v>1.07</v>
      </c>
      <c r="EJ95">
        <v>0.93</v>
      </c>
      <c r="EK95">
        <v>0.84</v>
      </c>
      <c r="EL95">
        <v>0.74</v>
      </c>
      <c r="EM95">
        <v>0.64</v>
      </c>
      <c r="EN95">
        <v>0.56000000000000005</v>
      </c>
      <c r="EO95">
        <v>0.49</v>
      </c>
      <c r="EP95">
        <v>0.44</v>
      </c>
      <c r="EQ95">
        <v>0.37</v>
      </c>
      <c r="ER95">
        <v>0.32</v>
      </c>
      <c r="ES95">
        <v>0.26</v>
      </c>
      <c r="ET95">
        <v>0.23</v>
      </c>
      <c r="EU95">
        <v>0.2</v>
      </c>
      <c r="EV95">
        <v>0.16</v>
      </c>
      <c r="EW95">
        <v>0.13</v>
      </c>
      <c r="EX95">
        <v>0.11</v>
      </c>
      <c r="EY95">
        <v>0.08</v>
      </c>
      <c r="EZ95">
        <v>0.08</v>
      </c>
      <c r="FA95">
        <v>0.05</v>
      </c>
      <c r="FB95">
        <v>0.04</v>
      </c>
      <c r="FC95">
        <v>0.03</v>
      </c>
      <c r="FD95">
        <v>0.02</v>
      </c>
      <c r="FE95">
        <v>0</v>
      </c>
      <c r="FF95">
        <v>0</v>
      </c>
      <c r="FG95">
        <v>0</v>
      </c>
      <c r="FH95">
        <v>0</v>
      </c>
      <c r="FI95">
        <v>0</v>
      </c>
      <c r="FJ95">
        <v>0</v>
      </c>
      <c r="FK95">
        <v>0</v>
      </c>
      <c r="FL95">
        <v>0</v>
      </c>
      <c r="FM95">
        <v>0</v>
      </c>
      <c r="FN95">
        <v>0</v>
      </c>
      <c r="FO95">
        <v>0</v>
      </c>
      <c r="FP95">
        <v>0</v>
      </c>
      <c r="FQ95">
        <v>0</v>
      </c>
      <c r="FR95">
        <v>0</v>
      </c>
      <c r="FS95">
        <v>0</v>
      </c>
      <c r="FT95">
        <v>0</v>
      </c>
      <c r="FU95">
        <v>0.02</v>
      </c>
      <c r="FV95">
        <v>0.04</v>
      </c>
      <c r="FW95">
        <v>0.04</v>
      </c>
      <c r="FX95">
        <v>0.06</v>
      </c>
      <c r="FY95">
        <v>0.08</v>
      </c>
      <c r="FZ95">
        <v>0.1</v>
      </c>
    </row>
    <row r="96" spans="1:182">
      <c r="A96">
        <v>91</v>
      </c>
      <c r="B96">
        <v>0</v>
      </c>
      <c r="C96">
        <v>0</v>
      </c>
      <c r="D96">
        <v>0</v>
      </c>
      <c r="E96">
        <v>0</v>
      </c>
      <c r="F96">
        <v>0</v>
      </c>
      <c r="G96">
        <v>0</v>
      </c>
      <c r="H96">
        <v>0.02</v>
      </c>
      <c r="I96">
        <v>0.04</v>
      </c>
      <c r="J96">
        <v>0.05</v>
      </c>
      <c r="K96">
        <v>7.0000000000000007E-2</v>
      </c>
      <c r="L96">
        <v>0.09</v>
      </c>
      <c r="M96">
        <v>0.11</v>
      </c>
      <c r="N96">
        <v>0.13</v>
      </c>
      <c r="O96">
        <v>0.16</v>
      </c>
      <c r="P96">
        <v>0.2</v>
      </c>
      <c r="Q96">
        <v>0.23</v>
      </c>
      <c r="R96">
        <v>0.28000000000000003</v>
      </c>
      <c r="S96">
        <v>0.32</v>
      </c>
      <c r="T96">
        <v>0.37</v>
      </c>
      <c r="U96">
        <v>0.43</v>
      </c>
      <c r="V96">
        <v>0.49</v>
      </c>
      <c r="W96">
        <v>0.56000000000000005</v>
      </c>
      <c r="X96">
        <v>0.67</v>
      </c>
      <c r="Y96">
        <v>0.73</v>
      </c>
      <c r="Z96">
        <v>0.83</v>
      </c>
      <c r="AA96">
        <v>0.95</v>
      </c>
      <c r="AB96">
        <v>1.04</v>
      </c>
      <c r="AC96">
        <v>1.21</v>
      </c>
      <c r="AD96">
        <v>1.28</v>
      </c>
      <c r="AE96">
        <v>1.43</v>
      </c>
      <c r="AF96">
        <v>1.66</v>
      </c>
      <c r="AG96">
        <v>1.78</v>
      </c>
      <c r="AH96">
        <v>1.97</v>
      </c>
      <c r="AI96">
        <v>2.17</v>
      </c>
      <c r="AJ96">
        <v>2.41</v>
      </c>
      <c r="AK96">
        <v>2.63</v>
      </c>
      <c r="AL96">
        <v>2.91</v>
      </c>
      <c r="AM96">
        <v>3.09</v>
      </c>
      <c r="AN96">
        <v>3.4</v>
      </c>
      <c r="AO96">
        <v>3.69</v>
      </c>
      <c r="AP96">
        <v>4.01</v>
      </c>
      <c r="AQ96">
        <v>4.43</v>
      </c>
      <c r="AR96">
        <v>4.7</v>
      </c>
      <c r="AS96">
        <v>5.08</v>
      </c>
      <c r="AT96">
        <v>5.38</v>
      </c>
      <c r="AU96">
        <v>5.75</v>
      </c>
      <c r="AV96">
        <v>6.13</v>
      </c>
      <c r="AW96">
        <v>6.59</v>
      </c>
      <c r="AX96">
        <v>7.05</v>
      </c>
      <c r="AY96">
        <v>7.63</v>
      </c>
      <c r="AZ96">
        <v>8.33</v>
      </c>
      <c r="BA96">
        <v>9.17</v>
      </c>
      <c r="BB96">
        <v>9.8800000000000008</v>
      </c>
      <c r="BC96">
        <v>10.199999999999999</v>
      </c>
      <c r="BD96">
        <v>10.8</v>
      </c>
      <c r="BE96">
        <v>11.1</v>
      </c>
      <c r="BF96">
        <v>11.4</v>
      </c>
      <c r="BG96">
        <v>12</v>
      </c>
      <c r="BH96">
        <v>12.5</v>
      </c>
      <c r="BI96">
        <v>12.9</v>
      </c>
      <c r="BJ96">
        <v>13.8</v>
      </c>
      <c r="BK96">
        <v>14.2</v>
      </c>
      <c r="BL96">
        <v>14.6</v>
      </c>
      <c r="BM96">
        <v>14.9</v>
      </c>
      <c r="BN96">
        <v>15.2</v>
      </c>
      <c r="BO96">
        <v>15.5</v>
      </c>
      <c r="BP96">
        <v>15.7</v>
      </c>
      <c r="BQ96">
        <v>16</v>
      </c>
      <c r="BR96">
        <v>16.2</v>
      </c>
      <c r="BS96">
        <v>16.399999999999999</v>
      </c>
      <c r="BT96">
        <v>16.600000000000001</v>
      </c>
      <c r="BU96">
        <v>16.8</v>
      </c>
      <c r="BV96">
        <v>16.899999999999999</v>
      </c>
      <c r="BW96">
        <v>17.100000000000001</v>
      </c>
      <c r="BX96">
        <v>17.2</v>
      </c>
      <c r="BY96">
        <v>17.3</v>
      </c>
      <c r="BZ96">
        <v>17.399999999999999</v>
      </c>
      <c r="CA96">
        <v>17.5</v>
      </c>
      <c r="CB96">
        <v>17.600000000000001</v>
      </c>
      <c r="CC96">
        <v>17.600000000000001</v>
      </c>
      <c r="CD96">
        <v>17.600000000000001</v>
      </c>
      <c r="CE96">
        <v>17.7</v>
      </c>
      <c r="CF96">
        <v>17.7</v>
      </c>
      <c r="CG96">
        <v>17.600000000000001</v>
      </c>
      <c r="CH96">
        <v>17.600000000000001</v>
      </c>
      <c r="CI96">
        <v>17.600000000000001</v>
      </c>
      <c r="CJ96">
        <v>17.5</v>
      </c>
      <c r="CK96">
        <v>17.399999999999999</v>
      </c>
      <c r="CL96">
        <v>17.3</v>
      </c>
      <c r="CM96">
        <v>17.2</v>
      </c>
      <c r="CN96">
        <v>17.100000000000001</v>
      </c>
      <c r="CO96">
        <v>17</v>
      </c>
      <c r="CP96">
        <v>16.8</v>
      </c>
      <c r="CQ96">
        <v>16.7</v>
      </c>
      <c r="CR96">
        <v>16.5</v>
      </c>
      <c r="CS96">
        <v>16.3</v>
      </c>
      <c r="CT96">
        <v>16.100000000000001</v>
      </c>
      <c r="CU96">
        <v>15.8</v>
      </c>
      <c r="CV96">
        <v>15.6</v>
      </c>
      <c r="CW96">
        <v>15.3</v>
      </c>
      <c r="CX96">
        <v>15</v>
      </c>
      <c r="CY96">
        <v>14.7</v>
      </c>
      <c r="CZ96">
        <v>14.4</v>
      </c>
      <c r="DA96">
        <v>14.1</v>
      </c>
      <c r="DB96">
        <v>13.7</v>
      </c>
      <c r="DC96">
        <v>13.3</v>
      </c>
      <c r="DD96">
        <v>12.8</v>
      </c>
      <c r="DE96">
        <v>12.4</v>
      </c>
      <c r="DF96">
        <v>11.9</v>
      </c>
      <c r="DG96">
        <v>11.4</v>
      </c>
      <c r="DH96">
        <v>10.8</v>
      </c>
      <c r="DI96">
        <v>10.199999999999999</v>
      </c>
      <c r="DJ96">
        <v>9.59</v>
      </c>
      <c r="DK96">
        <v>8.91</v>
      </c>
      <c r="DL96">
        <v>8.2200000000000006</v>
      </c>
      <c r="DM96">
        <v>7.44</v>
      </c>
      <c r="DN96">
        <v>6.85</v>
      </c>
      <c r="DO96">
        <v>6.41</v>
      </c>
      <c r="DP96">
        <v>5.9</v>
      </c>
      <c r="DQ96">
        <v>5.64</v>
      </c>
      <c r="DR96">
        <v>5.23</v>
      </c>
      <c r="DS96">
        <v>4.8899999999999997</v>
      </c>
      <c r="DT96">
        <v>4.5</v>
      </c>
      <c r="DU96">
        <v>4.24</v>
      </c>
      <c r="DV96">
        <v>3.87</v>
      </c>
      <c r="DW96">
        <v>3.47</v>
      </c>
      <c r="DX96">
        <v>3.25</v>
      </c>
      <c r="DY96">
        <v>2.99</v>
      </c>
      <c r="DZ96">
        <v>2.74</v>
      </c>
      <c r="EA96">
        <v>2.4500000000000002</v>
      </c>
      <c r="EB96">
        <v>2.23</v>
      </c>
      <c r="EC96">
        <v>2.0499999999999998</v>
      </c>
      <c r="ED96">
        <v>1.81</v>
      </c>
      <c r="EE96">
        <v>1.68</v>
      </c>
      <c r="EF96">
        <v>1.49</v>
      </c>
      <c r="EG96">
        <v>1.37</v>
      </c>
      <c r="EH96">
        <v>1.2</v>
      </c>
      <c r="EI96">
        <v>1.1100000000000001</v>
      </c>
      <c r="EJ96">
        <v>0.93</v>
      </c>
      <c r="EK96">
        <v>0.82</v>
      </c>
      <c r="EL96">
        <v>0.73</v>
      </c>
      <c r="EM96">
        <v>0.68</v>
      </c>
      <c r="EN96">
        <v>0.59</v>
      </c>
      <c r="EO96">
        <v>0.5</v>
      </c>
      <c r="EP96">
        <v>0.44</v>
      </c>
      <c r="EQ96">
        <v>0.37</v>
      </c>
      <c r="ER96">
        <v>0.33</v>
      </c>
      <c r="ES96">
        <v>0.27</v>
      </c>
      <c r="ET96">
        <v>0.23</v>
      </c>
      <c r="EU96">
        <v>0.2</v>
      </c>
      <c r="EV96">
        <v>0.17</v>
      </c>
      <c r="EW96">
        <v>0.14000000000000001</v>
      </c>
      <c r="EX96">
        <v>0.12</v>
      </c>
      <c r="EY96">
        <v>0.1</v>
      </c>
      <c r="EZ96">
        <v>0.08</v>
      </c>
      <c r="FA96">
        <v>7.0000000000000007E-2</v>
      </c>
      <c r="FB96">
        <v>0.05</v>
      </c>
      <c r="FC96">
        <v>0.03</v>
      </c>
      <c r="FD96">
        <v>0.03</v>
      </c>
      <c r="FE96">
        <v>0</v>
      </c>
      <c r="FF96">
        <v>0</v>
      </c>
      <c r="FG96">
        <v>0</v>
      </c>
      <c r="FH96">
        <v>0</v>
      </c>
      <c r="FI96">
        <v>0</v>
      </c>
      <c r="FJ96">
        <v>0</v>
      </c>
      <c r="FK96">
        <v>0</v>
      </c>
      <c r="FL96">
        <v>0</v>
      </c>
      <c r="FM96">
        <v>0</v>
      </c>
      <c r="FN96">
        <v>0</v>
      </c>
      <c r="FO96">
        <v>0</v>
      </c>
      <c r="FP96">
        <v>0</v>
      </c>
      <c r="FQ96">
        <v>0</v>
      </c>
      <c r="FR96">
        <v>0</v>
      </c>
      <c r="FS96">
        <v>0</v>
      </c>
      <c r="FT96">
        <v>0</v>
      </c>
      <c r="FU96">
        <v>0.03</v>
      </c>
      <c r="FV96">
        <v>0.03</v>
      </c>
      <c r="FW96">
        <v>0.05</v>
      </c>
      <c r="FX96">
        <v>7.0000000000000007E-2</v>
      </c>
      <c r="FY96">
        <v>0.08</v>
      </c>
      <c r="FZ96">
        <v>0.1</v>
      </c>
    </row>
    <row r="97" spans="1:182">
      <c r="A97">
        <v>90</v>
      </c>
      <c r="B97">
        <v>0</v>
      </c>
      <c r="C97">
        <v>0</v>
      </c>
      <c r="D97">
        <v>0</v>
      </c>
      <c r="E97">
        <v>0</v>
      </c>
      <c r="F97">
        <v>0</v>
      </c>
      <c r="G97">
        <v>0</v>
      </c>
      <c r="H97">
        <v>0.02</v>
      </c>
      <c r="I97">
        <v>0.04</v>
      </c>
      <c r="J97">
        <v>0.05</v>
      </c>
      <c r="K97">
        <v>7.0000000000000007E-2</v>
      </c>
      <c r="L97">
        <v>0.09</v>
      </c>
      <c r="M97">
        <v>0.11</v>
      </c>
      <c r="N97">
        <v>0.13</v>
      </c>
      <c r="O97">
        <v>0.16</v>
      </c>
      <c r="P97">
        <v>0.2</v>
      </c>
      <c r="Q97">
        <v>0.23</v>
      </c>
      <c r="R97">
        <v>0.27</v>
      </c>
      <c r="S97">
        <v>0.31</v>
      </c>
      <c r="T97">
        <v>0.38</v>
      </c>
      <c r="U97">
        <v>0.44</v>
      </c>
      <c r="V97">
        <v>0.51</v>
      </c>
      <c r="W97">
        <v>0.56999999999999995</v>
      </c>
      <c r="X97">
        <v>0.64</v>
      </c>
      <c r="Y97">
        <v>0.74</v>
      </c>
      <c r="Z97">
        <v>0.89</v>
      </c>
      <c r="AA97">
        <v>0.94</v>
      </c>
      <c r="AB97">
        <v>1.06</v>
      </c>
      <c r="AC97">
        <v>1.19</v>
      </c>
      <c r="AD97">
        <v>1.31</v>
      </c>
      <c r="AE97">
        <v>1.48</v>
      </c>
      <c r="AF97">
        <v>1.64</v>
      </c>
      <c r="AG97">
        <v>1.83</v>
      </c>
      <c r="AH97">
        <v>2.0099999999999998</v>
      </c>
      <c r="AI97">
        <v>2.2000000000000002</v>
      </c>
      <c r="AJ97">
        <v>2.4</v>
      </c>
      <c r="AK97">
        <v>2.6</v>
      </c>
      <c r="AL97">
        <v>2.86</v>
      </c>
      <c r="AM97">
        <v>3.13</v>
      </c>
      <c r="AN97">
        <v>3.35</v>
      </c>
      <c r="AO97">
        <v>3.71</v>
      </c>
      <c r="AP97">
        <v>3.97</v>
      </c>
      <c r="AQ97">
        <v>4.3600000000000003</v>
      </c>
      <c r="AR97">
        <v>4.71</v>
      </c>
      <c r="AS97">
        <v>5.07</v>
      </c>
      <c r="AT97">
        <v>5.4</v>
      </c>
      <c r="AU97">
        <v>5.77</v>
      </c>
      <c r="AV97">
        <v>6.08</v>
      </c>
      <c r="AW97">
        <v>6.51</v>
      </c>
      <c r="AX97">
        <v>7.02</v>
      </c>
      <c r="AY97">
        <v>7.6</v>
      </c>
      <c r="AZ97">
        <v>8.36</v>
      </c>
      <c r="BA97">
        <v>9.11</v>
      </c>
      <c r="BB97">
        <v>9.8000000000000007</v>
      </c>
      <c r="BC97">
        <v>10.199999999999999</v>
      </c>
      <c r="BD97">
        <v>10.8</v>
      </c>
      <c r="BE97">
        <v>11</v>
      </c>
      <c r="BF97">
        <v>11.4</v>
      </c>
      <c r="BG97">
        <v>11.9</v>
      </c>
      <c r="BH97">
        <v>12.5</v>
      </c>
      <c r="BI97">
        <v>12.9</v>
      </c>
      <c r="BJ97">
        <v>13.8</v>
      </c>
      <c r="BK97">
        <v>14.2</v>
      </c>
      <c r="BL97">
        <v>14.6</v>
      </c>
      <c r="BM97">
        <v>14.9</v>
      </c>
      <c r="BN97">
        <v>15.2</v>
      </c>
      <c r="BO97">
        <v>15.5</v>
      </c>
      <c r="BP97">
        <v>15.7</v>
      </c>
      <c r="BQ97">
        <v>16</v>
      </c>
      <c r="BR97">
        <v>16.2</v>
      </c>
      <c r="BS97">
        <v>16.399999999999999</v>
      </c>
      <c r="BT97">
        <v>16.600000000000001</v>
      </c>
      <c r="BU97">
        <v>16.8</v>
      </c>
      <c r="BV97">
        <v>16.899999999999999</v>
      </c>
      <c r="BW97">
        <v>17.100000000000001</v>
      </c>
      <c r="BX97">
        <v>17.2</v>
      </c>
      <c r="BY97">
        <v>17.3</v>
      </c>
      <c r="BZ97">
        <v>17.399999999999999</v>
      </c>
      <c r="CA97">
        <v>17.5</v>
      </c>
      <c r="CB97">
        <v>17.5</v>
      </c>
      <c r="CC97">
        <v>17.600000000000001</v>
      </c>
      <c r="CD97">
        <v>17.600000000000001</v>
      </c>
      <c r="CE97">
        <v>17.600000000000001</v>
      </c>
      <c r="CF97">
        <v>17.7</v>
      </c>
      <c r="CG97">
        <v>17.600000000000001</v>
      </c>
      <c r="CH97">
        <v>17.600000000000001</v>
      </c>
      <c r="CI97">
        <v>17.600000000000001</v>
      </c>
      <c r="CJ97">
        <v>17.5</v>
      </c>
      <c r="CK97">
        <v>17.399999999999999</v>
      </c>
      <c r="CL97">
        <v>17.3</v>
      </c>
      <c r="CM97">
        <v>17.2</v>
      </c>
      <c r="CN97">
        <v>17.100000000000001</v>
      </c>
      <c r="CO97">
        <v>17</v>
      </c>
      <c r="CP97">
        <v>16.8</v>
      </c>
      <c r="CQ97">
        <v>16.600000000000001</v>
      </c>
      <c r="CR97">
        <v>16.5</v>
      </c>
      <c r="CS97">
        <v>16.3</v>
      </c>
      <c r="CT97">
        <v>16</v>
      </c>
      <c r="CU97">
        <v>15.8</v>
      </c>
      <c r="CV97">
        <v>15.6</v>
      </c>
      <c r="CW97">
        <v>15.3</v>
      </c>
      <c r="CX97">
        <v>15</v>
      </c>
      <c r="CY97">
        <v>14.7</v>
      </c>
      <c r="CZ97">
        <v>14.4</v>
      </c>
      <c r="DA97">
        <v>14.1</v>
      </c>
      <c r="DB97">
        <v>13.7</v>
      </c>
      <c r="DC97">
        <v>13.3</v>
      </c>
      <c r="DD97">
        <v>12.7</v>
      </c>
      <c r="DE97">
        <v>12.4</v>
      </c>
      <c r="DF97">
        <v>11.9</v>
      </c>
      <c r="DG97">
        <v>11.4</v>
      </c>
      <c r="DH97">
        <v>10.8</v>
      </c>
      <c r="DI97">
        <v>10.199999999999999</v>
      </c>
      <c r="DJ97">
        <v>9.5500000000000007</v>
      </c>
      <c r="DK97">
        <v>8.94</v>
      </c>
      <c r="DL97">
        <v>8.24</v>
      </c>
      <c r="DM97">
        <v>7.45</v>
      </c>
      <c r="DN97">
        <v>6.89</v>
      </c>
      <c r="DO97">
        <v>6.42</v>
      </c>
      <c r="DP97">
        <v>5.94</v>
      </c>
      <c r="DQ97">
        <v>5.55</v>
      </c>
      <c r="DR97">
        <v>5.28</v>
      </c>
      <c r="DS97">
        <v>4.92</v>
      </c>
      <c r="DT97">
        <v>4.5599999999999996</v>
      </c>
      <c r="DU97">
        <v>4.24</v>
      </c>
      <c r="DV97">
        <v>3.84</v>
      </c>
      <c r="DW97">
        <v>3.51</v>
      </c>
      <c r="DX97">
        <v>3.22</v>
      </c>
      <c r="DY97">
        <v>3.01</v>
      </c>
      <c r="DZ97">
        <v>2.79</v>
      </c>
      <c r="EA97">
        <v>2.46</v>
      </c>
      <c r="EB97">
        <v>2.2000000000000002</v>
      </c>
      <c r="EC97">
        <v>2.0499999999999998</v>
      </c>
      <c r="ED97">
        <v>1.81</v>
      </c>
      <c r="EE97">
        <v>1.66</v>
      </c>
      <c r="EF97">
        <v>1.48</v>
      </c>
      <c r="EG97">
        <v>1.39</v>
      </c>
      <c r="EH97">
        <v>1.22</v>
      </c>
      <c r="EI97">
        <v>1.08</v>
      </c>
      <c r="EJ97">
        <v>0.97</v>
      </c>
      <c r="EK97">
        <v>0.88</v>
      </c>
      <c r="EL97">
        <v>0.76</v>
      </c>
      <c r="EM97">
        <v>0.66</v>
      </c>
      <c r="EN97">
        <v>0.56999999999999995</v>
      </c>
      <c r="EO97">
        <v>0.51</v>
      </c>
      <c r="EP97">
        <v>0.46</v>
      </c>
      <c r="EQ97">
        <v>0.38</v>
      </c>
      <c r="ER97">
        <v>0.34</v>
      </c>
      <c r="ES97">
        <v>0.28000000000000003</v>
      </c>
      <c r="ET97">
        <v>0.24</v>
      </c>
      <c r="EU97">
        <v>0.21</v>
      </c>
      <c r="EV97">
        <v>0.18</v>
      </c>
      <c r="EW97">
        <v>0.15</v>
      </c>
      <c r="EX97">
        <v>0.13</v>
      </c>
      <c r="EY97">
        <v>0.11</v>
      </c>
      <c r="EZ97">
        <v>0.09</v>
      </c>
      <c r="FA97">
        <v>7.0000000000000007E-2</v>
      </c>
      <c r="FB97">
        <v>0.06</v>
      </c>
      <c r="FC97">
        <v>0.04</v>
      </c>
      <c r="FD97">
        <v>0.03</v>
      </c>
      <c r="FE97">
        <v>0.02</v>
      </c>
      <c r="FF97">
        <v>0</v>
      </c>
      <c r="FG97">
        <v>0</v>
      </c>
      <c r="FH97">
        <v>0</v>
      </c>
      <c r="FI97">
        <v>0</v>
      </c>
      <c r="FJ97">
        <v>0</v>
      </c>
      <c r="FK97">
        <v>0</v>
      </c>
      <c r="FL97">
        <v>0</v>
      </c>
      <c r="FM97">
        <v>0</v>
      </c>
      <c r="FN97">
        <v>0</v>
      </c>
      <c r="FO97">
        <v>0</v>
      </c>
      <c r="FP97">
        <v>0</v>
      </c>
      <c r="FQ97">
        <v>0</v>
      </c>
      <c r="FR97">
        <v>0</v>
      </c>
      <c r="FS97">
        <v>0</v>
      </c>
      <c r="FT97">
        <v>0.02</v>
      </c>
      <c r="FU97">
        <v>0.02</v>
      </c>
      <c r="FV97">
        <v>0.03</v>
      </c>
      <c r="FW97">
        <v>0.05</v>
      </c>
      <c r="FX97">
        <v>7.0000000000000007E-2</v>
      </c>
      <c r="FY97">
        <v>0.08</v>
      </c>
      <c r="FZ97">
        <v>0.1</v>
      </c>
    </row>
    <row r="98" spans="1:182">
      <c r="A98">
        <v>89</v>
      </c>
      <c r="B98">
        <v>0</v>
      </c>
      <c r="C98">
        <v>0</v>
      </c>
      <c r="D98">
        <v>0</v>
      </c>
      <c r="E98">
        <v>0</v>
      </c>
      <c r="F98">
        <v>0</v>
      </c>
      <c r="G98">
        <v>0</v>
      </c>
      <c r="H98">
        <v>0.02</v>
      </c>
      <c r="I98">
        <v>0.04</v>
      </c>
      <c r="J98">
        <v>0.05</v>
      </c>
      <c r="K98">
        <v>7.0000000000000007E-2</v>
      </c>
      <c r="L98">
        <v>0.09</v>
      </c>
      <c r="M98">
        <v>0.11</v>
      </c>
      <c r="N98">
        <v>0.13</v>
      </c>
      <c r="O98">
        <v>0.16</v>
      </c>
      <c r="P98">
        <v>0.19</v>
      </c>
      <c r="Q98">
        <v>0.22</v>
      </c>
      <c r="R98">
        <v>0.28000000000000003</v>
      </c>
      <c r="S98">
        <v>0.32</v>
      </c>
      <c r="T98">
        <v>0.37</v>
      </c>
      <c r="U98">
        <v>0.43</v>
      </c>
      <c r="V98">
        <v>0.5</v>
      </c>
      <c r="W98">
        <v>0.57999999999999996</v>
      </c>
      <c r="X98">
        <v>0.64</v>
      </c>
      <c r="Y98">
        <v>0.72</v>
      </c>
      <c r="Z98">
        <v>0.81</v>
      </c>
      <c r="AA98">
        <v>0.96</v>
      </c>
      <c r="AB98">
        <v>1.05</v>
      </c>
      <c r="AC98">
        <v>1.17</v>
      </c>
      <c r="AD98">
        <v>1.31</v>
      </c>
      <c r="AE98">
        <v>1.44</v>
      </c>
      <c r="AF98">
        <v>1.58</v>
      </c>
      <c r="AG98">
        <v>1.75</v>
      </c>
      <c r="AH98">
        <v>1.98</v>
      </c>
      <c r="AI98">
        <v>2.17</v>
      </c>
      <c r="AJ98">
        <v>2.34</v>
      </c>
      <c r="AK98">
        <v>2.62</v>
      </c>
      <c r="AL98">
        <v>2.91</v>
      </c>
      <c r="AM98">
        <v>3.09</v>
      </c>
      <c r="AN98">
        <v>3.39</v>
      </c>
      <c r="AO98">
        <v>3.65</v>
      </c>
      <c r="AP98">
        <v>3.96</v>
      </c>
      <c r="AQ98">
        <v>4.34</v>
      </c>
      <c r="AR98">
        <v>4.62</v>
      </c>
      <c r="AS98">
        <v>5.01</v>
      </c>
      <c r="AT98">
        <v>5.43</v>
      </c>
      <c r="AU98">
        <v>5.81</v>
      </c>
      <c r="AV98">
        <v>6.05</v>
      </c>
      <c r="AW98">
        <v>6.47</v>
      </c>
      <c r="AX98">
        <v>7.02</v>
      </c>
      <c r="AY98">
        <v>7.63</v>
      </c>
      <c r="AZ98">
        <v>8.3000000000000007</v>
      </c>
      <c r="BA98">
        <v>9.1</v>
      </c>
      <c r="BB98">
        <v>9.83</v>
      </c>
      <c r="BC98">
        <v>10.199999999999999</v>
      </c>
      <c r="BD98">
        <v>10.7</v>
      </c>
      <c r="BE98">
        <v>11</v>
      </c>
      <c r="BF98">
        <v>11.4</v>
      </c>
      <c r="BG98">
        <v>11.9</v>
      </c>
      <c r="BH98">
        <v>12.4</v>
      </c>
      <c r="BI98">
        <v>12.9</v>
      </c>
      <c r="BJ98">
        <v>13.8</v>
      </c>
      <c r="BK98">
        <v>14.2</v>
      </c>
      <c r="BL98">
        <v>14.6</v>
      </c>
      <c r="BM98">
        <v>14.9</v>
      </c>
      <c r="BN98">
        <v>15.2</v>
      </c>
      <c r="BO98">
        <v>15.5</v>
      </c>
      <c r="BP98">
        <v>15.7</v>
      </c>
      <c r="BQ98">
        <v>15.9</v>
      </c>
      <c r="BR98">
        <v>16.2</v>
      </c>
      <c r="BS98">
        <v>16.399999999999999</v>
      </c>
      <c r="BT98">
        <v>16.600000000000001</v>
      </c>
      <c r="BU98">
        <v>16.8</v>
      </c>
      <c r="BV98">
        <v>16.899999999999999</v>
      </c>
      <c r="BW98">
        <v>17.100000000000001</v>
      </c>
      <c r="BX98">
        <v>17.2</v>
      </c>
      <c r="BY98">
        <v>17.3</v>
      </c>
      <c r="BZ98">
        <v>17.399999999999999</v>
      </c>
      <c r="CA98">
        <v>17.5</v>
      </c>
      <c r="CB98">
        <v>17.5</v>
      </c>
      <c r="CC98">
        <v>17.600000000000001</v>
      </c>
      <c r="CD98">
        <v>17.600000000000001</v>
      </c>
      <c r="CE98">
        <v>17.600000000000001</v>
      </c>
      <c r="CF98">
        <v>17.600000000000001</v>
      </c>
      <c r="CG98">
        <v>17.600000000000001</v>
      </c>
      <c r="CH98">
        <v>17.600000000000001</v>
      </c>
      <c r="CI98">
        <v>17.600000000000001</v>
      </c>
      <c r="CJ98">
        <v>17.5</v>
      </c>
      <c r="CK98">
        <v>17.399999999999999</v>
      </c>
      <c r="CL98">
        <v>17.3</v>
      </c>
      <c r="CM98">
        <v>17.2</v>
      </c>
      <c r="CN98">
        <v>17.100000000000001</v>
      </c>
      <c r="CO98">
        <v>17</v>
      </c>
      <c r="CP98">
        <v>16.8</v>
      </c>
      <c r="CQ98">
        <v>16.600000000000001</v>
      </c>
      <c r="CR98">
        <v>16.399999999999999</v>
      </c>
      <c r="CS98">
        <v>16.2</v>
      </c>
      <c r="CT98">
        <v>16</v>
      </c>
      <c r="CU98">
        <v>15.8</v>
      </c>
      <c r="CV98">
        <v>15.6</v>
      </c>
      <c r="CW98">
        <v>15.3</v>
      </c>
      <c r="CX98">
        <v>15</v>
      </c>
      <c r="CY98">
        <v>14.7</v>
      </c>
      <c r="CZ98">
        <v>14.4</v>
      </c>
      <c r="DA98">
        <v>14.1</v>
      </c>
      <c r="DB98">
        <v>13.7</v>
      </c>
      <c r="DC98">
        <v>13.3</v>
      </c>
      <c r="DD98">
        <v>12.8</v>
      </c>
      <c r="DE98">
        <v>12.4</v>
      </c>
      <c r="DF98">
        <v>11.9</v>
      </c>
      <c r="DG98">
        <v>11.4</v>
      </c>
      <c r="DH98">
        <v>10.8</v>
      </c>
      <c r="DI98">
        <v>10.199999999999999</v>
      </c>
      <c r="DJ98">
        <v>9.51</v>
      </c>
      <c r="DK98">
        <v>8.9499999999999993</v>
      </c>
      <c r="DL98">
        <v>8.25</v>
      </c>
      <c r="DM98">
        <v>7.51</v>
      </c>
      <c r="DN98">
        <v>6.91</v>
      </c>
      <c r="DO98">
        <v>6.35</v>
      </c>
      <c r="DP98">
        <v>6.04</v>
      </c>
      <c r="DQ98">
        <v>5.61</v>
      </c>
      <c r="DR98">
        <v>5.26</v>
      </c>
      <c r="DS98">
        <v>4.8899999999999997</v>
      </c>
      <c r="DT98">
        <v>4.55</v>
      </c>
      <c r="DU98">
        <v>4.24</v>
      </c>
      <c r="DV98">
        <v>3.87</v>
      </c>
      <c r="DW98">
        <v>3.51</v>
      </c>
      <c r="DX98">
        <v>3.29</v>
      </c>
      <c r="DY98">
        <v>3</v>
      </c>
      <c r="DZ98">
        <v>2.76</v>
      </c>
      <c r="EA98">
        <v>2.5299999999999998</v>
      </c>
      <c r="EB98">
        <v>2.29</v>
      </c>
      <c r="EC98">
        <v>2.09</v>
      </c>
      <c r="ED98">
        <v>1.83</v>
      </c>
      <c r="EE98">
        <v>1.69</v>
      </c>
      <c r="EF98">
        <v>1.52</v>
      </c>
      <c r="EG98">
        <v>1.34</v>
      </c>
      <c r="EH98">
        <v>1.24</v>
      </c>
      <c r="EI98">
        <v>1.1000000000000001</v>
      </c>
      <c r="EJ98">
        <v>0.97</v>
      </c>
      <c r="EK98">
        <v>0.85</v>
      </c>
      <c r="EL98">
        <v>0.74</v>
      </c>
      <c r="EM98">
        <v>0.69</v>
      </c>
      <c r="EN98">
        <v>0.6</v>
      </c>
      <c r="EO98">
        <v>0.53</v>
      </c>
      <c r="EP98">
        <v>0.46</v>
      </c>
      <c r="EQ98">
        <v>0.4</v>
      </c>
      <c r="ER98">
        <v>0.34</v>
      </c>
      <c r="ES98">
        <v>0.28999999999999998</v>
      </c>
      <c r="ET98">
        <v>0.26</v>
      </c>
      <c r="EU98">
        <v>0.22</v>
      </c>
      <c r="EV98">
        <v>0.19</v>
      </c>
      <c r="EW98">
        <v>0.15</v>
      </c>
      <c r="EX98">
        <v>0.13</v>
      </c>
      <c r="EY98">
        <v>0.11</v>
      </c>
      <c r="EZ98">
        <v>0.09</v>
      </c>
      <c r="FA98">
        <v>0.08</v>
      </c>
      <c r="FB98">
        <v>0.05</v>
      </c>
      <c r="FC98">
        <v>0.04</v>
      </c>
      <c r="FD98">
        <v>0.04</v>
      </c>
      <c r="FE98">
        <v>0.02</v>
      </c>
      <c r="FF98">
        <v>0</v>
      </c>
      <c r="FG98">
        <v>0</v>
      </c>
      <c r="FH98">
        <v>0</v>
      </c>
      <c r="FI98">
        <v>0</v>
      </c>
      <c r="FJ98">
        <v>0</v>
      </c>
      <c r="FK98">
        <v>0</v>
      </c>
      <c r="FL98">
        <v>0</v>
      </c>
      <c r="FM98">
        <v>0</v>
      </c>
      <c r="FN98">
        <v>0</v>
      </c>
      <c r="FO98">
        <v>0</v>
      </c>
      <c r="FP98">
        <v>0</v>
      </c>
      <c r="FQ98">
        <v>0</v>
      </c>
      <c r="FR98">
        <v>0</v>
      </c>
      <c r="FS98">
        <v>0</v>
      </c>
      <c r="FT98">
        <v>0.02</v>
      </c>
      <c r="FU98">
        <v>0.03</v>
      </c>
      <c r="FV98">
        <v>0.03</v>
      </c>
      <c r="FW98">
        <v>0.05</v>
      </c>
      <c r="FX98">
        <v>7.0000000000000007E-2</v>
      </c>
      <c r="FY98">
        <v>0.08</v>
      </c>
      <c r="FZ98">
        <v>0.1</v>
      </c>
    </row>
    <row r="99" spans="1:182">
      <c r="A99">
        <v>88</v>
      </c>
      <c r="B99">
        <v>0</v>
      </c>
      <c r="C99">
        <v>0</v>
      </c>
      <c r="D99">
        <v>0</v>
      </c>
      <c r="E99">
        <v>0</v>
      </c>
      <c r="F99">
        <v>0</v>
      </c>
      <c r="G99">
        <v>0</v>
      </c>
      <c r="H99">
        <v>0.02</v>
      </c>
      <c r="I99">
        <v>0.04</v>
      </c>
      <c r="J99">
        <v>0.05</v>
      </c>
      <c r="K99">
        <v>7.0000000000000007E-2</v>
      </c>
      <c r="L99">
        <v>0.09</v>
      </c>
      <c r="M99">
        <v>0.11</v>
      </c>
      <c r="N99">
        <v>0.13</v>
      </c>
      <c r="O99">
        <v>0.15</v>
      </c>
      <c r="P99">
        <v>0.19</v>
      </c>
      <c r="Q99">
        <v>0.23</v>
      </c>
      <c r="R99">
        <v>0.26</v>
      </c>
      <c r="S99">
        <v>0.31</v>
      </c>
      <c r="T99">
        <v>0.37</v>
      </c>
      <c r="U99">
        <v>0.43</v>
      </c>
      <c r="V99">
        <v>0.49</v>
      </c>
      <c r="W99">
        <v>0.55000000000000004</v>
      </c>
      <c r="X99">
        <v>0.63</v>
      </c>
      <c r="Y99">
        <v>0.73</v>
      </c>
      <c r="Z99">
        <v>0.8</v>
      </c>
      <c r="AA99">
        <v>0.96</v>
      </c>
      <c r="AB99">
        <v>1.06</v>
      </c>
      <c r="AC99">
        <v>1.1599999999999999</v>
      </c>
      <c r="AD99">
        <v>1.29</v>
      </c>
      <c r="AE99">
        <v>1.49</v>
      </c>
      <c r="AF99">
        <v>1.63</v>
      </c>
      <c r="AG99">
        <v>1.81</v>
      </c>
      <c r="AH99">
        <v>1.97</v>
      </c>
      <c r="AI99">
        <v>2.16</v>
      </c>
      <c r="AJ99">
        <v>2.37</v>
      </c>
      <c r="AK99">
        <v>2.61</v>
      </c>
      <c r="AL99">
        <v>2.92</v>
      </c>
      <c r="AM99">
        <v>3.16</v>
      </c>
      <c r="AN99">
        <v>3.34</v>
      </c>
      <c r="AO99">
        <v>3.65</v>
      </c>
      <c r="AP99">
        <v>4.05</v>
      </c>
      <c r="AQ99">
        <v>4.3499999999999996</v>
      </c>
      <c r="AR99">
        <v>4.7</v>
      </c>
      <c r="AS99">
        <v>5</v>
      </c>
      <c r="AT99">
        <v>5.37</v>
      </c>
      <c r="AU99">
        <v>5.74</v>
      </c>
      <c r="AV99">
        <v>6.07</v>
      </c>
      <c r="AW99">
        <v>6.52</v>
      </c>
      <c r="AX99">
        <v>6.99</v>
      </c>
      <c r="AY99">
        <v>7.56</v>
      </c>
      <c r="AZ99">
        <v>8.26</v>
      </c>
      <c r="BA99">
        <v>9.06</v>
      </c>
      <c r="BB99">
        <v>9.77</v>
      </c>
      <c r="BC99">
        <v>10.1</v>
      </c>
      <c r="BD99">
        <v>10.7</v>
      </c>
      <c r="BE99">
        <v>11</v>
      </c>
      <c r="BF99">
        <v>11.4</v>
      </c>
      <c r="BG99">
        <v>11.9</v>
      </c>
      <c r="BH99">
        <v>12.4</v>
      </c>
      <c r="BI99">
        <v>12.9</v>
      </c>
      <c r="BJ99">
        <v>13.8</v>
      </c>
      <c r="BK99">
        <v>14.2</v>
      </c>
      <c r="BL99">
        <v>14.5</v>
      </c>
      <c r="BM99">
        <v>14.9</v>
      </c>
      <c r="BN99">
        <v>15.2</v>
      </c>
      <c r="BO99">
        <v>15.4</v>
      </c>
      <c r="BP99">
        <v>15.7</v>
      </c>
      <c r="BQ99">
        <v>15.9</v>
      </c>
      <c r="BR99">
        <v>16.2</v>
      </c>
      <c r="BS99">
        <v>16.399999999999999</v>
      </c>
      <c r="BT99">
        <v>16.600000000000001</v>
      </c>
      <c r="BU99">
        <v>16.7</v>
      </c>
      <c r="BV99">
        <v>16.899999999999999</v>
      </c>
      <c r="BW99">
        <v>17.100000000000001</v>
      </c>
      <c r="BX99">
        <v>17.2</v>
      </c>
      <c r="BY99">
        <v>17.3</v>
      </c>
      <c r="BZ99">
        <v>17.399999999999999</v>
      </c>
      <c r="CA99">
        <v>17.5</v>
      </c>
      <c r="CB99">
        <v>17.5</v>
      </c>
      <c r="CC99">
        <v>17.600000000000001</v>
      </c>
      <c r="CD99">
        <v>17.600000000000001</v>
      </c>
      <c r="CE99">
        <v>17.600000000000001</v>
      </c>
      <c r="CF99">
        <v>17.600000000000001</v>
      </c>
      <c r="CG99">
        <v>17.600000000000001</v>
      </c>
      <c r="CH99">
        <v>17.600000000000001</v>
      </c>
      <c r="CI99">
        <v>17.5</v>
      </c>
      <c r="CJ99">
        <v>17.5</v>
      </c>
      <c r="CK99">
        <v>17.399999999999999</v>
      </c>
      <c r="CL99">
        <v>17.3</v>
      </c>
      <c r="CM99">
        <v>17.2</v>
      </c>
      <c r="CN99">
        <v>17.100000000000001</v>
      </c>
      <c r="CO99">
        <v>16.899999999999999</v>
      </c>
      <c r="CP99">
        <v>16.8</v>
      </c>
      <c r="CQ99">
        <v>16.600000000000001</v>
      </c>
      <c r="CR99">
        <v>16.399999999999999</v>
      </c>
      <c r="CS99">
        <v>16.2</v>
      </c>
      <c r="CT99">
        <v>16</v>
      </c>
      <c r="CU99">
        <v>15.8</v>
      </c>
      <c r="CV99">
        <v>15.5</v>
      </c>
      <c r="CW99">
        <v>15.3</v>
      </c>
      <c r="CX99">
        <v>15</v>
      </c>
      <c r="CY99">
        <v>14.7</v>
      </c>
      <c r="CZ99">
        <v>14.4</v>
      </c>
      <c r="DA99">
        <v>14.1</v>
      </c>
      <c r="DB99">
        <v>13.7</v>
      </c>
      <c r="DC99">
        <v>13.2</v>
      </c>
      <c r="DD99">
        <v>12.8</v>
      </c>
      <c r="DE99">
        <v>12.4</v>
      </c>
      <c r="DF99">
        <v>11.8</v>
      </c>
      <c r="DG99">
        <v>11.4</v>
      </c>
      <c r="DH99">
        <v>10.7</v>
      </c>
      <c r="DI99">
        <v>10.199999999999999</v>
      </c>
      <c r="DJ99">
        <v>9.5299999999999994</v>
      </c>
      <c r="DK99">
        <v>8.9600000000000009</v>
      </c>
      <c r="DL99">
        <v>8.3000000000000007</v>
      </c>
      <c r="DM99">
        <v>7.49</v>
      </c>
      <c r="DN99">
        <v>6.89</v>
      </c>
      <c r="DO99">
        <v>6.3</v>
      </c>
      <c r="DP99">
        <v>6</v>
      </c>
      <c r="DQ99">
        <v>5.56</v>
      </c>
      <c r="DR99">
        <v>5.25</v>
      </c>
      <c r="DS99">
        <v>4.92</v>
      </c>
      <c r="DT99">
        <v>4.6100000000000003</v>
      </c>
      <c r="DU99">
        <v>4.24</v>
      </c>
      <c r="DV99">
        <v>3.88</v>
      </c>
      <c r="DW99">
        <v>3.51</v>
      </c>
      <c r="DX99">
        <v>3.3</v>
      </c>
      <c r="DY99">
        <v>2.95</v>
      </c>
      <c r="DZ99">
        <v>2.78</v>
      </c>
      <c r="EA99">
        <v>2.5</v>
      </c>
      <c r="EB99">
        <v>2.27</v>
      </c>
      <c r="EC99">
        <v>2.08</v>
      </c>
      <c r="ED99">
        <v>1.91</v>
      </c>
      <c r="EE99">
        <v>1.72</v>
      </c>
      <c r="EF99">
        <v>1.51</v>
      </c>
      <c r="EG99">
        <v>1.39</v>
      </c>
      <c r="EH99">
        <v>1.24</v>
      </c>
      <c r="EI99">
        <v>1.1299999999999999</v>
      </c>
      <c r="EJ99">
        <v>0.98</v>
      </c>
      <c r="EK99">
        <v>0.91</v>
      </c>
      <c r="EL99">
        <v>0.8</v>
      </c>
      <c r="EM99">
        <v>0.67</v>
      </c>
      <c r="EN99">
        <v>0.62</v>
      </c>
      <c r="EO99">
        <v>0.52</v>
      </c>
      <c r="EP99">
        <v>0.47</v>
      </c>
      <c r="EQ99">
        <v>0.39</v>
      </c>
      <c r="ER99">
        <v>0.35</v>
      </c>
      <c r="ES99">
        <v>0.3</v>
      </c>
      <c r="ET99">
        <v>0.26</v>
      </c>
      <c r="EU99">
        <v>0.22</v>
      </c>
      <c r="EV99">
        <v>0.19</v>
      </c>
      <c r="EW99">
        <v>0.16</v>
      </c>
      <c r="EX99">
        <v>0.13</v>
      </c>
      <c r="EY99">
        <v>0.11</v>
      </c>
      <c r="EZ99">
        <v>0.1</v>
      </c>
      <c r="FA99">
        <v>0.08</v>
      </c>
      <c r="FB99">
        <v>7.0000000000000007E-2</v>
      </c>
      <c r="FC99">
        <v>0.05</v>
      </c>
      <c r="FD99">
        <v>0.04</v>
      </c>
      <c r="FE99">
        <v>0.03</v>
      </c>
      <c r="FF99">
        <v>0.02</v>
      </c>
      <c r="FG99">
        <v>0</v>
      </c>
      <c r="FH99">
        <v>0</v>
      </c>
      <c r="FI99">
        <v>0</v>
      </c>
      <c r="FJ99">
        <v>0</v>
      </c>
      <c r="FK99">
        <v>0</v>
      </c>
      <c r="FL99">
        <v>0</v>
      </c>
      <c r="FM99">
        <v>0</v>
      </c>
      <c r="FN99">
        <v>0</v>
      </c>
      <c r="FO99">
        <v>0</v>
      </c>
      <c r="FP99">
        <v>0</v>
      </c>
      <c r="FQ99">
        <v>0</v>
      </c>
      <c r="FR99">
        <v>0</v>
      </c>
      <c r="FS99">
        <v>0</v>
      </c>
      <c r="FT99">
        <v>0.02</v>
      </c>
      <c r="FU99">
        <v>0.03</v>
      </c>
      <c r="FV99">
        <v>0.04</v>
      </c>
      <c r="FW99">
        <v>0.05</v>
      </c>
      <c r="FX99">
        <v>7.0000000000000007E-2</v>
      </c>
      <c r="FY99">
        <v>0.08</v>
      </c>
      <c r="FZ99">
        <v>0.1</v>
      </c>
    </row>
    <row r="100" spans="1:182">
      <c r="A100">
        <v>87</v>
      </c>
      <c r="B100">
        <v>0</v>
      </c>
      <c r="C100">
        <v>0</v>
      </c>
      <c r="D100">
        <v>0</v>
      </c>
      <c r="E100">
        <v>0</v>
      </c>
      <c r="F100">
        <v>0</v>
      </c>
      <c r="G100">
        <v>0</v>
      </c>
      <c r="H100">
        <v>0.02</v>
      </c>
      <c r="I100">
        <v>0.04</v>
      </c>
      <c r="J100">
        <v>0.05</v>
      </c>
      <c r="K100">
        <v>7.0000000000000007E-2</v>
      </c>
      <c r="L100">
        <v>0.09</v>
      </c>
      <c r="M100">
        <v>0.11</v>
      </c>
      <c r="N100">
        <v>0.13</v>
      </c>
      <c r="O100">
        <v>0.16</v>
      </c>
      <c r="P100">
        <v>0.19</v>
      </c>
      <c r="Q100">
        <v>0.23</v>
      </c>
      <c r="R100">
        <v>0.26</v>
      </c>
      <c r="S100">
        <v>0.32</v>
      </c>
      <c r="T100">
        <v>0.35</v>
      </c>
      <c r="U100">
        <v>0.41</v>
      </c>
      <c r="V100">
        <v>0.49</v>
      </c>
      <c r="W100">
        <v>0.56000000000000005</v>
      </c>
      <c r="X100">
        <v>0.64</v>
      </c>
      <c r="Y100">
        <v>0.72</v>
      </c>
      <c r="Z100">
        <v>0.84</v>
      </c>
      <c r="AA100">
        <v>0.91</v>
      </c>
      <c r="AB100">
        <v>1.04</v>
      </c>
      <c r="AC100">
        <v>1.17</v>
      </c>
      <c r="AD100">
        <v>1.32</v>
      </c>
      <c r="AE100">
        <v>1.46</v>
      </c>
      <c r="AF100">
        <v>1.6</v>
      </c>
      <c r="AG100">
        <v>1.79</v>
      </c>
      <c r="AH100">
        <v>1.94</v>
      </c>
      <c r="AI100">
        <v>2.23</v>
      </c>
      <c r="AJ100">
        <v>2.4</v>
      </c>
      <c r="AK100">
        <v>2.62</v>
      </c>
      <c r="AL100">
        <v>2.87</v>
      </c>
      <c r="AM100">
        <v>3.08</v>
      </c>
      <c r="AN100">
        <v>3.37</v>
      </c>
      <c r="AO100">
        <v>3.7</v>
      </c>
      <c r="AP100">
        <v>4.01</v>
      </c>
      <c r="AQ100">
        <v>4.3600000000000003</v>
      </c>
      <c r="AR100">
        <v>4.63</v>
      </c>
      <c r="AS100">
        <v>4.99</v>
      </c>
      <c r="AT100">
        <v>5.3</v>
      </c>
      <c r="AU100">
        <v>5.72</v>
      </c>
      <c r="AV100">
        <v>6.03</v>
      </c>
      <c r="AW100">
        <v>6.47</v>
      </c>
      <c r="AX100">
        <v>7.01</v>
      </c>
      <c r="AY100">
        <v>7.62</v>
      </c>
      <c r="AZ100">
        <v>8.27</v>
      </c>
      <c r="BA100">
        <v>9.0399999999999991</v>
      </c>
      <c r="BB100">
        <v>9.76</v>
      </c>
      <c r="BC100">
        <v>10.1</v>
      </c>
      <c r="BD100">
        <v>10.7</v>
      </c>
      <c r="BE100">
        <v>11.1</v>
      </c>
      <c r="BF100">
        <v>11.3</v>
      </c>
      <c r="BG100">
        <v>11.9</v>
      </c>
      <c r="BH100">
        <v>12.4</v>
      </c>
      <c r="BI100">
        <v>12.9</v>
      </c>
      <c r="BJ100">
        <v>13.7</v>
      </c>
      <c r="BK100">
        <v>14.2</v>
      </c>
      <c r="BL100">
        <v>14.5</v>
      </c>
      <c r="BM100">
        <v>14.8</v>
      </c>
      <c r="BN100">
        <v>15.2</v>
      </c>
      <c r="BO100">
        <v>15.4</v>
      </c>
      <c r="BP100">
        <v>15.7</v>
      </c>
      <c r="BQ100">
        <v>15.9</v>
      </c>
      <c r="BR100">
        <v>16.2</v>
      </c>
      <c r="BS100">
        <v>16.399999999999999</v>
      </c>
      <c r="BT100">
        <v>16.600000000000001</v>
      </c>
      <c r="BU100">
        <v>16.7</v>
      </c>
      <c r="BV100">
        <v>16.899999999999999</v>
      </c>
      <c r="BW100">
        <v>17</v>
      </c>
      <c r="BX100">
        <v>17.2</v>
      </c>
      <c r="BY100">
        <v>17.3</v>
      </c>
      <c r="BZ100">
        <v>17.399999999999999</v>
      </c>
      <c r="CA100">
        <v>17.5</v>
      </c>
      <c r="CB100">
        <v>17.5</v>
      </c>
      <c r="CC100">
        <v>17.600000000000001</v>
      </c>
      <c r="CD100">
        <v>17.600000000000001</v>
      </c>
      <c r="CE100">
        <v>17.600000000000001</v>
      </c>
      <c r="CF100">
        <v>17.600000000000001</v>
      </c>
      <c r="CG100">
        <v>17.600000000000001</v>
      </c>
      <c r="CH100">
        <v>17.600000000000001</v>
      </c>
      <c r="CI100">
        <v>17.5</v>
      </c>
      <c r="CJ100">
        <v>17.5</v>
      </c>
      <c r="CK100">
        <v>17.399999999999999</v>
      </c>
      <c r="CL100">
        <v>17.3</v>
      </c>
      <c r="CM100">
        <v>17.2</v>
      </c>
      <c r="CN100">
        <v>17.100000000000001</v>
      </c>
      <c r="CO100">
        <v>16.899999999999999</v>
      </c>
      <c r="CP100">
        <v>16.8</v>
      </c>
      <c r="CQ100">
        <v>16.600000000000001</v>
      </c>
      <c r="CR100">
        <v>16.399999999999999</v>
      </c>
      <c r="CS100">
        <v>16.2</v>
      </c>
      <c r="CT100">
        <v>16</v>
      </c>
      <c r="CU100">
        <v>15.8</v>
      </c>
      <c r="CV100">
        <v>15.5</v>
      </c>
      <c r="CW100">
        <v>15.3</v>
      </c>
      <c r="CX100">
        <v>15</v>
      </c>
      <c r="CY100">
        <v>14.7</v>
      </c>
      <c r="CZ100">
        <v>14.4</v>
      </c>
      <c r="DA100">
        <v>14</v>
      </c>
      <c r="DB100">
        <v>13.6</v>
      </c>
      <c r="DC100">
        <v>13.3</v>
      </c>
      <c r="DD100">
        <v>12.8</v>
      </c>
      <c r="DE100">
        <v>12.4</v>
      </c>
      <c r="DF100">
        <v>11.9</v>
      </c>
      <c r="DG100">
        <v>11.3</v>
      </c>
      <c r="DH100">
        <v>10.8</v>
      </c>
      <c r="DI100">
        <v>10.199999999999999</v>
      </c>
      <c r="DJ100">
        <v>9.51</v>
      </c>
      <c r="DK100">
        <v>8.9600000000000009</v>
      </c>
      <c r="DL100">
        <v>8.25</v>
      </c>
      <c r="DM100">
        <v>7.55</v>
      </c>
      <c r="DN100">
        <v>6.92</v>
      </c>
      <c r="DO100">
        <v>6.47</v>
      </c>
      <c r="DP100">
        <v>6.01</v>
      </c>
      <c r="DQ100">
        <v>5.59</v>
      </c>
      <c r="DR100">
        <v>5.31</v>
      </c>
      <c r="DS100">
        <v>4.95</v>
      </c>
      <c r="DT100">
        <v>4.59</v>
      </c>
      <c r="DU100">
        <v>4.3</v>
      </c>
      <c r="DV100">
        <v>3.91</v>
      </c>
      <c r="DW100">
        <v>3.53</v>
      </c>
      <c r="DX100">
        <v>3.28</v>
      </c>
      <c r="DY100">
        <v>2.96</v>
      </c>
      <c r="DZ100">
        <v>2.81</v>
      </c>
      <c r="EA100">
        <v>2.5499999999999998</v>
      </c>
      <c r="EB100">
        <v>2.2999999999999998</v>
      </c>
      <c r="EC100">
        <v>2.0699999999999998</v>
      </c>
      <c r="ED100">
        <v>1.91</v>
      </c>
      <c r="EE100">
        <v>1.7</v>
      </c>
      <c r="EF100">
        <v>1.54</v>
      </c>
      <c r="EG100">
        <v>1.41</v>
      </c>
      <c r="EH100">
        <v>1.26</v>
      </c>
      <c r="EI100">
        <v>1.1000000000000001</v>
      </c>
      <c r="EJ100">
        <v>1.01</v>
      </c>
      <c r="EK100">
        <v>0.88</v>
      </c>
      <c r="EL100">
        <v>0.8</v>
      </c>
      <c r="EM100">
        <v>0.7</v>
      </c>
      <c r="EN100">
        <v>0.64</v>
      </c>
      <c r="EO100">
        <v>0.55000000000000004</v>
      </c>
      <c r="EP100">
        <v>0.47</v>
      </c>
      <c r="EQ100">
        <v>0.41</v>
      </c>
      <c r="ER100">
        <v>0.36</v>
      </c>
      <c r="ES100">
        <v>0.31</v>
      </c>
      <c r="ET100">
        <v>0.28000000000000003</v>
      </c>
      <c r="EU100">
        <v>0.24</v>
      </c>
      <c r="EV100">
        <v>0.2</v>
      </c>
      <c r="EW100">
        <v>0.17</v>
      </c>
      <c r="EX100">
        <v>0.15</v>
      </c>
      <c r="EY100">
        <v>0.12</v>
      </c>
      <c r="EZ100">
        <v>0.1</v>
      </c>
      <c r="FA100">
        <v>0.09</v>
      </c>
      <c r="FB100">
        <v>7.0000000000000007E-2</v>
      </c>
      <c r="FC100">
        <v>0.06</v>
      </c>
      <c r="FD100">
        <v>0.04</v>
      </c>
      <c r="FE100">
        <v>0.04</v>
      </c>
      <c r="FF100">
        <v>0.02</v>
      </c>
      <c r="FG100">
        <v>0</v>
      </c>
      <c r="FH100">
        <v>0</v>
      </c>
      <c r="FI100">
        <v>0</v>
      </c>
      <c r="FJ100">
        <v>0</v>
      </c>
      <c r="FK100">
        <v>0</v>
      </c>
      <c r="FL100">
        <v>0</v>
      </c>
      <c r="FM100">
        <v>0</v>
      </c>
      <c r="FN100">
        <v>0</v>
      </c>
      <c r="FO100">
        <v>0</v>
      </c>
      <c r="FP100">
        <v>0</v>
      </c>
      <c r="FQ100">
        <v>0</v>
      </c>
      <c r="FR100">
        <v>0</v>
      </c>
      <c r="FS100">
        <v>0</v>
      </c>
      <c r="FT100">
        <v>0.02</v>
      </c>
      <c r="FU100">
        <v>0.03</v>
      </c>
      <c r="FV100">
        <v>0.04</v>
      </c>
      <c r="FW100">
        <v>0.05</v>
      </c>
      <c r="FX100">
        <v>7.0000000000000007E-2</v>
      </c>
      <c r="FY100">
        <v>7.0000000000000007E-2</v>
      </c>
      <c r="FZ100">
        <v>0.1</v>
      </c>
    </row>
    <row r="101" spans="1:182">
      <c r="A101">
        <v>86</v>
      </c>
      <c r="B101">
        <v>0</v>
      </c>
      <c r="C101">
        <v>0</v>
      </c>
      <c r="D101">
        <v>0</v>
      </c>
      <c r="E101">
        <v>0</v>
      </c>
      <c r="F101">
        <v>0</v>
      </c>
      <c r="G101">
        <v>0</v>
      </c>
      <c r="H101">
        <v>0.02</v>
      </c>
      <c r="I101">
        <v>0.04</v>
      </c>
      <c r="J101">
        <v>0.05</v>
      </c>
      <c r="K101">
        <v>7.0000000000000007E-2</v>
      </c>
      <c r="L101">
        <v>0.09</v>
      </c>
      <c r="M101">
        <v>0.11</v>
      </c>
      <c r="N101">
        <v>0.13</v>
      </c>
      <c r="O101">
        <v>0.16</v>
      </c>
      <c r="P101">
        <v>0.19</v>
      </c>
      <c r="Q101">
        <v>0.22</v>
      </c>
      <c r="R101">
        <v>0.26</v>
      </c>
      <c r="S101">
        <v>0.3</v>
      </c>
      <c r="T101">
        <v>0.36</v>
      </c>
      <c r="U101">
        <v>0.43</v>
      </c>
      <c r="V101">
        <v>0.49</v>
      </c>
      <c r="W101">
        <v>0.56000000000000005</v>
      </c>
      <c r="X101">
        <v>0.63</v>
      </c>
      <c r="Y101">
        <v>0.73</v>
      </c>
      <c r="Z101">
        <v>0.82</v>
      </c>
      <c r="AA101">
        <v>0.94</v>
      </c>
      <c r="AB101">
        <v>1.06</v>
      </c>
      <c r="AC101">
        <v>1.1599999999999999</v>
      </c>
      <c r="AD101">
        <v>1.3</v>
      </c>
      <c r="AE101">
        <v>1.48</v>
      </c>
      <c r="AF101">
        <v>1.59</v>
      </c>
      <c r="AG101">
        <v>1.77</v>
      </c>
      <c r="AH101">
        <v>1.96</v>
      </c>
      <c r="AI101">
        <v>2.17</v>
      </c>
      <c r="AJ101">
        <v>2.33</v>
      </c>
      <c r="AK101">
        <v>2.59</v>
      </c>
      <c r="AL101">
        <v>2.88</v>
      </c>
      <c r="AM101">
        <v>3.09</v>
      </c>
      <c r="AN101">
        <v>3.3</v>
      </c>
      <c r="AO101">
        <v>3.7</v>
      </c>
      <c r="AP101">
        <v>3.99</v>
      </c>
      <c r="AQ101">
        <v>4.43</v>
      </c>
      <c r="AR101">
        <v>4.63</v>
      </c>
      <c r="AS101">
        <v>5.0199999999999996</v>
      </c>
      <c r="AT101">
        <v>5.34</v>
      </c>
      <c r="AU101">
        <v>5.73</v>
      </c>
      <c r="AV101">
        <v>6.05</v>
      </c>
      <c r="AW101">
        <v>6.47</v>
      </c>
      <c r="AX101">
        <v>6.96</v>
      </c>
      <c r="AY101">
        <v>7.56</v>
      </c>
      <c r="AZ101">
        <v>8.2100000000000009</v>
      </c>
      <c r="BA101">
        <v>9.02</v>
      </c>
      <c r="BB101">
        <v>9.7200000000000006</v>
      </c>
      <c r="BC101">
        <v>10.1</v>
      </c>
      <c r="BD101">
        <v>10.7</v>
      </c>
      <c r="BE101">
        <v>11.1</v>
      </c>
      <c r="BF101">
        <v>11.3</v>
      </c>
      <c r="BG101">
        <v>11.8</v>
      </c>
      <c r="BH101">
        <v>12.4</v>
      </c>
      <c r="BI101">
        <v>12.9</v>
      </c>
      <c r="BJ101">
        <v>13.7</v>
      </c>
      <c r="BK101">
        <v>14.2</v>
      </c>
      <c r="BL101">
        <v>14.5</v>
      </c>
      <c r="BM101">
        <v>14.8</v>
      </c>
      <c r="BN101">
        <v>15.1</v>
      </c>
      <c r="BO101">
        <v>15.4</v>
      </c>
      <c r="BP101">
        <v>15.7</v>
      </c>
      <c r="BQ101">
        <v>15.9</v>
      </c>
      <c r="BR101">
        <v>16.100000000000001</v>
      </c>
      <c r="BS101">
        <v>16.399999999999999</v>
      </c>
      <c r="BT101">
        <v>16.5</v>
      </c>
      <c r="BU101">
        <v>16.7</v>
      </c>
      <c r="BV101">
        <v>16.899999999999999</v>
      </c>
      <c r="BW101">
        <v>17</v>
      </c>
      <c r="BX101">
        <v>17.2</v>
      </c>
      <c r="BY101">
        <v>17.3</v>
      </c>
      <c r="BZ101">
        <v>17.399999999999999</v>
      </c>
      <c r="CA101">
        <v>17.399999999999999</v>
      </c>
      <c r="CB101">
        <v>17.5</v>
      </c>
      <c r="CC101">
        <v>17.600000000000001</v>
      </c>
      <c r="CD101">
        <v>17.600000000000001</v>
      </c>
      <c r="CE101">
        <v>17.600000000000001</v>
      </c>
      <c r="CF101">
        <v>17.600000000000001</v>
      </c>
      <c r="CG101">
        <v>17.600000000000001</v>
      </c>
      <c r="CH101">
        <v>17.600000000000001</v>
      </c>
      <c r="CI101">
        <v>17.5</v>
      </c>
      <c r="CJ101">
        <v>17.5</v>
      </c>
      <c r="CK101">
        <v>17.399999999999999</v>
      </c>
      <c r="CL101">
        <v>17.3</v>
      </c>
      <c r="CM101">
        <v>17.2</v>
      </c>
      <c r="CN101">
        <v>17.100000000000001</v>
      </c>
      <c r="CO101">
        <v>16.899999999999999</v>
      </c>
      <c r="CP101">
        <v>16.8</v>
      </c>
      <c r="CQ101">
        <v>16.600000000000001</v>
      </c>
      <c r="CR101">
        <v>16.399999999999999</v>
      </c>
      <c r="CS101">
        <v>16.2</v>
      </c>
      <c r="CT101">
        <v>16</v>
      </c>
      <c r="CU101">
        <v>15.8</v>
      </c>
      <c r="CV101">
        <v>15.5</v>
      </c>
      <c r="CW101">
        <v>15.2</v>
      </c>
      <c r="CX101">
        <v>15</v>
      </c>
      <c r="CY101">
        <v>14.7</v>
      </c>
      <c r="CZ101">
        <v>14.4</v>
      </c>
      <c r="DA101">
        <v>14</v>
      </c>
      <c r="DB101">
        <v>13.6</v>
      </c>
      <c r="DC101">
        <v>13.2</v>
      </c>
      <c r="DD101">
        <v>12.8</v>
      </c>
      <c r="DE101">
        <v>12.3</v>
      </c>
      <c r="DF101">
        <v>11.8</v>
      </c>
      <c r="DG101">
        <v>11.3</v>
      </c>
      <c r="DH101">
        <v>10.8</v>
      </c>
      <c r="DI101">
        <v>10.199999999999999</v>
      </c>
      <c r="DJ101">
        <v>9.5299999999999994</v>
      </c>
      <c r="DK101">
        <v>8.99</v>
      </c>
      <c r="DL101">
        <v>8.1999999999999993</v>
      </c>
      <c r="DM101">
        <v>7.57</v>
      </c>
      <c r="DN101">
        <v>6.96</v>
      </c>
      <c r="DO101">
        <v>6.44</v>
      </c>
      <c r="DP101">
        <v>6.01</v>
      </c>
      <c r="DQ101">
        <v>5.62</v>
      </c>
      <c r="DR101">
        <v>5.26</v>
      </c>
      <c r="DS101">
        <v>4.99</v>
      </c>
      <c r="DT101">
        <v>4.53</v>
      </c>
      <c r="DU101">
        <v>4.32</v>
      </c>
      <c r="DV101">
        <v>3.96</v>
      </c>
      <c r="DW101">
        <v>3.53</v>
      </c>
      <c r="DX101">
        <v>3.32</v>
      </c>
      <c r="DY101">
        <v>3.07</v>
      </c>
      <c r="DZ101">
        <v>2.83</v>
      </c>
      <c r="EA101">
        <v>2.54</v>
      </c>
      <c r="EB101">
        <v>2.29</v>
      </c>
      <c r="EC101">
        <v>2.13</v>
      </c>
      <c r="ED101">
        <v>1.92</v>
      </c>
      <c r="EE101">
        <v>1.71</v>
      </c>
      <c r="EF101">
        <v>1.56</v>
      </c>
      <c r="EG101">
        <v>1.41</v>
      </c>
      <c r="EH101">
        <v>1.28</v>
      </c>
      <c r="EI101">
        <v>1.1200000000000001</v>
      </c>
      <c r="EJ101">
        <v>0.99</v>
      </c>
      <c r="EK101">
        <v>0.89</v>
      </c>
      <c r="EL101">
        <v>0.8</v>
      </c>
      <c r="EM101">
        <v>0.72</v>
      </c>
      <c r="EN101">
        <v>0.62</v>
      </c>
      <c r="EO101">
        <v>0.57999999999999996</v>
      </c>
      <c r="EP101">
        <v>0.48</v>
      </c>
      <c r="EQ101">
        <v>0.43</v>
      </c>
      <c r="ER101">
        <v>0.38</v>
      </c>
      <c r="ES101">
        <v>0.33</v>
      </c>
      <c r="ET101">
        <v>0.28999999999999998</v>
      </c>
      <c r="EU101">
        <v>0.25</v>
      </c>
      <c r="EV101">
        <v>0.21</v>
      </c>
      <c r="EW101">
        <v>0.17</v>
      </c>
      <c r="EX101">
        <v>0.15</v>
      </c>
      <c r="EY101">
        <v>0.13</v>
      </c>
      <c r="EZ101">
        <v>0.11</v>
      </c>
      <c r="FA101">
        <v>0.09</v>
      </c>
      <c r="FB101">
        <v>0.08</v>
      </c>
      <c r="FC101">
        <v>0.05</v>
      </c>
      <c r="FD101">
        <v>0.05</v>
      </c>
      <c r="FE101">
        <v>0.03</v>
      </c>
      <c r="FF101">
        <v>0.03</v>
      </c>
      <c r="FG101">
        <v>0.02</v>
      </c>
      <c r="FH101">
        <v>0</v>
      </c>
      <c r="FI101">
        <v>0</v>
      </c>
      <c r="FJ101">
        <v>0</v>
      </c>
      <c r="FK101">
        <v>0</v>
      </c>
      <c r="FL101">
        <v>0</v>
      </c>
      <c r="FM101">
        <v>0</v>
      </c>
      <c r="FN101">
        <v>0</v>
      </c>
      <c r="FO101">
        <v>0</v>
      </c>
      <c r="FP101">
        <v>0</v>
      </c>
      <c r="FQ101">
        <v>0</v>
      </c>
      <c r="FR101">
        <v>0</v>
      </c>
      <c r="FS101">
        <v>0</v>
      </c>
      <c r="FT101">
        <v>0.02</v>
      </c>
      <c r="FU101">
        <v>0.03</v>
      </c>
      <c r="FV101">
        <v>0.04</v>
      </c>
      <c r="FW101">
        <v>0.05</v>
      </c>
      <c r="FX101">
        <v>7.0000000000000007E-2</v>
      </c>
      <c r="FY101">
        <v>0.08</v>
      </c>
      <c r="FZ101">
        <v>0.1</v>
      </c>
    </row>
    <row r="102" spans="1:182">
      <c r="A102">
        <v>85</v>
      </c>
      <c r="B102">
        <v>0</v>
      </c>
      <c r="C102">
        <v>0</v>
      </c>
      <c r="D102">
        <v>0</v>
      </c>
      <c r="E102">
        <v>0</v>
      </c>
      <c r="F102">
        <v>0</v>
      </c>
      <c r="G102">
        <v>0</v>
      </c>
      <c r="H102">
        <v>0.02</v>
      </c>
      <c r="I102">
        <v>0.03</v>
      </c>
      <c r="J102">
        <v>0.05</v>
      </c>
      <c r="K102">
        <v>7.0000000000000007E-2</v>
      </c>
      <c r="L102">
        <v>0.09</v>
      </c>
      <c r="M102">
        <v>0.11</v>
      </c>
      <c r="N102">
        <v>0.13</v>
      </c>
      <c r="O102">
        <v>0.16</v>
      </c>
      <c r="P102">
        <v>0.19</v>
      </c>
      <c r="Q102">
        <v>0.23</v>
      </c>
      <c r="R102">
        <v>0.27</v>
      </c>
      <c r="S102">
        <v>0.31</v>
      </c>
      <c r="T102">
        <v>0.38</v>
      </c>
      <c r="U102">
        <v>0.44</v>
      </c>
      <c r="V102">
        <v>0.48</v>
      </c>
      <c r="W102">
        <v>0.56999999999999995</v>
      </c>
      <c r="X102">
        <v>0.65</v>
      </c>
      <c r="Y102">
        <v>0.71</v>
      </c>
      <c r="Z102">
        <v>0.84</v>
      </c>
      <c r="AA102">
        <v>0.92</v>
      </c>
      <c r="AB102">
        <v>0.99</v>
      </c>
      <c r="AC102">
        <v>1.1599999999999999</v>
      </c>
      <c r="AD102">
        <v>1.3</v>
      </c>
      <c r="AE102">
        <v>1.47</v>
      </c>
      <c r="AF102">
        <v>1.58</v>
      </c>
      <c r="AG102">
        <v>1.77</v>
      </c>
      <c r="AH102">
        <v>1.96</v>
      </c>
      <c r="AI102">
        <v>2.17</v>
      </c>
      <c r="AJ102">
        <v>2.36</v>
      </c>
      <c r="AK102">
        <v>2.6</v>
      </c>
      <c r="AL102">
        <v>2.87</v>
      </c>
      <c r="AM102">
        <v>3.06</v>
      </c>
      <c r="AN102">
        <v>3.36</v>
      </c>
      <c r="AO102">
        <v>3.59</v>
      </c>
      <c r="AP102">
        <v>4.0199999999999996</v>
      </c>
      <c r="AQ102">
        <v>4.26</v>
      </c>
      <c r="AR102">
        <v>4.71</v>
      </c>
      <c r="AS102">
        <v>4.99</v>
      </c>
      <c r="AT102">
        <v>5.34</v>
      </c>
      <c r="AU102">
        <v>5.7</v>
      </c>
      <c r="AV102">
        <v>6.05</v>
      </c>
      <c r="AW102">
        <v>6.47</v>
      </c>
      <c r="AX102">
        <v>6.98</v>
      </c>
      <c r="AY102">
        <v>7.49</v>
      </c>
      <c r="AZ102">
        <v>8.25</v>
      </c>
      <c r="BA102">
        <v>8.98</v>
      </c>
      <c r="BB102">
        <v>9.68</v>
      </c>
      <c r="BC102">
        <v>10.199999999999999</v>
      </c>
      <c r="BD102">
        <v>10.7</v>
      </c>
      <c r="BE102">
        <v>11.1</v>
      </c>
      <c r="BF102">
        <v>11.3</v>
      </c>
      <c r="BG102">
        <v>11.8</v>
      </c>
      <c r="BH102">
        <v>12.4</v>
      </c>
      <c r="BI102">
        <v>12.8</v>
      </c>
      <c r="BJ102">
        <v>13.6</v>
      </c>
      <c r="BK102">
        <v>14.1</v>
      </c>
      <c r="BL102">
        <v>14.5</v>
      </c>
      <c r="BM102">
        <v>14.8</v>
      </c>
      <c r="BN102">
        <v>15.1</v>
      </c>
      <c r="BO102">
        <v>15.4</v>
      </c>
      <c r="BP102">
        <v>15.7</v>
      </c>
      <c r="BQ102">
        <v>15.9</v>
      </c>
      <c r="BR102">
        <v>16.100000000000001</v>
      </c>
      <c r="BS102">
        <v>16.3</v>
      </c>
      <c r="BT102">
        <v>16.5</v>
      </c>
      <c r="BU102">
        <v>16.7</v>
      </c>
      <c r="BV102">
        <v>16.899999999999999</v>
      </c>
      <c r="BW102">
        <v>17</v>
      </c>
      <c r="BX102">
        <v>17.100000000000001</v>
      </c>
      <c r="BY102">
        <v>17.3</v>
      </c>
      <c r="BZ102">
        <v>17.399999999999999</v>
      </c>
      <c r="CA102">
        <v>17.399999999999999</v>
      </c>
      <c r="CB102">
        <v>17.5</v>
      </c>
      <c r="CC102">
        <v>17.5</v>
      </c>
      <c r="CD102">
        <v>17.600000000000001</v>
      </c>
      <c r="CE102">
        <v>17.600000000000001</v>
      </c>
      <c r="CF102">
        <v>17.600000000000001</v>
      </c>
      <c r="CG102">
        <v>17.600000000000001</v>
      </c>
      <c r="CH102">
        <v>17.600000000000001</v>
      </c>
      <c r="CI102">
        <v>17.5</v>
      </c>
      <c r="CJ102">
        <v>17.399999999999999</v>
      </c>
      <c r="CK102">
        <v>17.399999999999999</v>
      </c>
      <c r="CL102">
        <v>17.3</v>
      </c>
      <c r="CM102">
        <v>17.2</v>
      </c>
      <c r="CN102">
        <v>17.100000000000001</v>
      </c>
      <c r="CO102">
        <v>16.899999999999999</v>
      </c>
      <c r="CP102">
        <v>16.7</v>
      </c>
      <c r="CQ102">
        <v>16.600000000000001</v>
      </c>
      <c r="CR102">
        <v>16.399999999999999</v>
      </c>
      <c r="CS102">
        <v>16.2</v>
      </c>
      <c r="CT102">
        <v>16</v>
      </c>
      <c r="CU102">
        <v>15.7</v>
      </c>
      <c r="CV102">
        <v>15.5</v>
      </c>
      <c r="CW102">
        <v>15.2</v>
      </c>
      <c r="CX102">
        <v>14.9</v>
      </c>
      <c r="CY102">
        <v>14.7</v>
      </c>
      <c r="CZ102">
        <v>14.3</v>
      </c>
      <c r="DA102">
        <v>14</v>
      </c>
      <c r="DB102">
        <v>13.6</v>
      </c>
      <c r="DC102">
        <v>13.2</v>
      </c>
      <c r="DD102">
        <v>12.8</v>
      </c>
      <c r="DE102">
        <v>12.3</v>
      </c>
      <c r="DF102">
        <v>11.8</v>
      </c>
      <c r="DG102">
        <v>11.3</v>
      </c>
      <c r="DH102">
        <v>10.7</v>
      </c>
      <c r="DI102">
        <v>10.199999999999999</v>
      </c>
      <c r="DJ102">
        <v>9.5500000000000007</v>
      </c>
      <c r="DK102">
        <v>9</v>
      </c>
      <c r="DL102">
        <v>8.27</v>
      </c>
      <c r="DM102">
        <v>7.49</v>
      </c>
      <c r="DN102">
        <v>6.91</v>
      </c>
      <c r="DO102">
        <v>6.41</v>
      </c>
      <c r="DP102">
        <v>6.01</v>
      </c>
      <c r="DQ102">
        <v>5.61</v>
      </c>
      <c r="DR102">
        <v>5.29</v>
      </c>
      <c r="DS102">
        <v>5.01</v>
      </c>
      <c r="DT102">
        <v>4.57</v>
      </c>
      <c r="DU102">
        <v>4.34</v>
      </c>
      <c r="DV102">
        <v>4.04</v>
      </c>
      <c r="DW102">
        <v>3.6</v>
      </c>
      <c r="DX102">
        <v>3.31</v>
      </c>
      <c r="DY102">
        <v>3.01</v>
      </c>
      <c r="DZ102">
        <v>2.81</v>
      </c>
      <c r="EA102">
        <v>2.61</v>
      </c>
      <c r="EB102">
        <v>2.33</v>
      </c>
      <c r="EC102">
        <v>2.17</v>
      </c>
      <c r="ED102">
        <v>1.91</v>
      </c>
      <c r="EE102">
        <v>1.73</v>
      </c>
      <c r="EF102">
        <v>1.55</v>
      </c>
      <c r="EG102">
        <v>1.41</v>
      </c>
      <c r="EH102">
        <v>1.31</v>
      </c>
      <c r="EI102">
        <v>1.1499999999999999</v>
      </c>
      <c r="EJ102">
        <v>1.04</v>
      </c>
      <c r="EK102">
        <v>0.95</v>
      </c>
      <c r="EL102">
        <v>0.83</v>
      </c>
      <c r="EM102">
        <v>0.74</v>
      </c>
      <c r="EN102">
        <v>0.65</v>
      </c>
      <c r="EO102">
        <v>0.56000000000000005</v>
      </c>
      <c r="EP102">
        <v>0.52</v>
      </c>
      <c r="EQ102">
        <v>0.44</v>
      </c>
      <c r="ER102">
        <v>0.38</v>
      </c>
      <c r="ES102">
        <v>0.35</v>
      </c>
      <c r="ET102">
        <v>0.28999999999999998</v>
      </c>
      <c r="EU102">
        <v>0.26</v>
      </c>
      <c r="EV102">
        <v>0.22</v>
      </c>
      <c r="EW102">
        <v>0.18</v>
      </c>
      <c r="EX102">
        <v>0.16</v>
      </c>
      <c r="EY102">
        <v>0.14000000000000001</v>
      </c>
      <c r="EZ102">
        <v>0.12</v>
      </c>
      <c r="FA102">
        <v>0.1</v>
      </c>
      <c r="FB102">
        <v>0.08</v>
      </c>
      <c r="FC102">
        <v>7.0000000000000007E-2</v>
      </c>
      <c r="FD102">
        <v>0.06</v>
      </c>
      <c r="FE102">
        <v>0.04</v>
      </c>
      <c r="FF102">
        <v>0.04</v>
      </c>
      <c r="FG102">
        <v>0.02</v>
      </c>
      <c r="FH102">
        <v>0.02</v>
      </c>
      <c r="FI102">
        <v>0</v>
      </c>
      <c r="FJ102">
        <v>0</v>
      </c>
      <c r="FK102">
        <v>0</v>
      </c>
      <c r="FL102">
        <v>0</v>
      </c>
      <c r="FM102">
        <v>0</v>
      </c>
      <c r="FN102">
        <v>0</v>
      </c>
      <c r="FO102">
        <v>0</v>
      </c>
      <c r="FP102">
        <v>0</v>
      </c>
      <c r="FQ102">
        <v>0</v>
      </c>
      <c r="FR102">
        <v>0</v>
      </c>
      <c r="FS102">
        <v>0</v>
      </c>
      <c r="FT102">
        <v>0.02</v>
      </c>
      <c r="FU102">
        <v>0.03</v>
      </c>
      <c r="FV102">
        <v>0.04</v>
      </c>
      <c r="FW102">
        <v>0.06</v>
      </c>
      <c r="FX102">
        <v>7.0000000000000007E-2</v>
      </c>
      <c r="FY102">
        <v>0.08</v>
      </c>
      <c r="FZ102">
        <v>0.1</v>
      </c>
    </row>
    <row r="103" spans="1:182">
      <c r="A103">
        <v>84</v>
      </c>
      <c r="B103">
        <v>0</v>
      </c>
      <c r="C103">
        <v>0</v>
      </c>
      <c r="D103">
        <v>0</v>
      </c>
      <c r="E103">
        <v>0</v>
      </c>
      <c r="F103">
        <v>0</v>
      </c>
      <c r="G103">
        <v>0</v>
      </c>
      <c r="H103">
        <v>0.02</v>
      </c>
      <c r="I103">
        <v>0.03</v>
      </c>
      <c r="J103">
        <v>0.05</v>
      </c>
      <c r="K103">
        <v>7.0000000000000007E-2</v>
      </c>
      <c r="L103">
        <v>0.09</v>
      </c>
      <c r="M103">
        <v>0.11</v>
      </c>
      <c r="N103">
        <v>0.13</v>
      </c>
      <c r="O103">
        <v>0.16</v>
      </c>
      <c r="P103">
        <v>0.19</v>
      </c>
      <c r="Q103">
        <v>0.22</v>
      </c>
      <c r="R103">
        <v>0.26</v>
      </c>
      <c r="S103">
        <v>0.31</v>
      </c>
      <c r="T103">
        <v>0.36</v>
      </c>
      <c r="U103">
        <v>0.43</v>
      </c>
      <c r="V103">
        <v>0.48</v>
      </c>
      <c r="W103">
        <v>0.56000000000000005</v>
      </c>
      <c r="X103">
        <v>0.63</v>
      </c>
      <c r="Y103">
        <v>0.72</v>
      </c>
      <c r="Z103">
        <v>0.8</v>
      </c>
      <c r="AA103">
        <v>0.9</v>
      </c>
      <c r="AB103">
        <v>1.06</v>
      </c>
      <c r="AC103">
        <v>1.1499999999999999</v>
      </c>
      <c r="AD103">
        <v>1.29</v>
      </c>
      <c r="AE103">
        <v>1.44</v>
      </c>
      <c r="AF103">
        <v>1.59</v>
      </c>
      <c r="AG103">
        <v>1.74</v>
      </c>
      <c r="AH103">
        <v>1.95</v>
      </c>
      <c r="AI103">
        <v>2.16</v>
      </c>
      <c r="AJ103">
        <v>2.33</v>
      </c>
      <c r="AK103">
        <v>2.58</v>
      </c>
      <c r="AL103">
        <v>2.83</v>
      </c>
      <c r="AM103">
        <v>3.11</v>
      </c>
      <c r="AN103">
        <v>3.29</v>
      </c>
      <c r="AO103">
        <v>3.64</v>
      </c>
      <c r="AP103">
        <v>3.98</v>
      </c>
      <c r="AQ103">
        <v>4.3899999999999997</v>
      </c>
      <c r="AR103">
        <v>4.67</v>
      </c>
      <c r="AS103">
        <v>4.9400000000000004</v>
      </c>
      <c r="AT103">
        <v>5.38</v>
      </c>
      <c r="AU103">
        <v>5.69</v>
      </c>
      <c r="AV103">
        <v>6.06</v>
      </c>
      <c r="AW103">
        <v>6.5</v>
      </c>
      <c r="AX103">
        <v>6.91</v>
      </c>
      <c r="AY103">
        <v>7.48</v>
      </c>
      <c r="AZ103">
        <v>8.18</v>
      </c>
      <c r="BA103">
        <v>8.9700000000000006</v>
      </c>
      <c r="BB103">
        <v>9.67</v>
      </c>
      <c r="BC103">
        <v>10.1</v>
      </c>
      <c r="BD103">
        <v>10.6</v>
      </c>
      <c r="BE103">
        <v>11.2</v>
      </c>
      <c r="BF103">
        <v>11.3</v>
      </c>
      <c r="BG103">
        <v>11.8</v>
      </c>
      <c r="BH103">
        <v>12.4</v>
      </c>
      <c r="BI103">
        <v>12.8</v>
      </c>
      <c r="BJ103">
        <v>13.6</v>
      </c>
      <c r="BK103">
        <v>14.1</v>
      </c>
      <c r="BL103">
        <v>14.5</v>
      </c>
      <c r="BM103">
        <v>14.8</v>
      </c>
      <c r="BN103">
        <v>15.1</v>
      </c>
      <c r="BO103">
        <v>15.4</v>
      </c>
      <c r="BP103">
        <v>15.6</v>
      </c>
      <c r="BQ103">
        <v>15.9</v>
      </c>
      <c r="BR103">
        <v>16.100000000000001</v>
      </c>
      <c r="BS103">
        <v>16.3</v>
      </c>
      <c r="BT103">
        <v>16.5</v>
      </c>
      <c r="BU103">
        <v>16.7</v>
      </c>
      <c r="BV103">
        <v>16.899999999999999</v>
      </c>
      <c r="BW103">
        <v>17</v>
      </c>
      <c r="BX103">
        <v>17.100000000000001</v>
      </c>
      <c r="BY103">
        <v>17.2</v>
      </c>
      <c r="BZ103">
        <v>17.3</v>
      </c>
      <c r="CA103">
        <v>17.399999999999999</v>
      </c>
      <c r="CB103">
        <v>17.5</v>
      </c>
      <c r="CC103">
        <v>17.5</v>
      </c>
      <c r="CD103">
        <v>17.600000000000001</v>
      </c>
      <c r="CE103">
        <v>17.600000000000001</v>
      </c>
      <c r="CF103">
        <v>17.600000000000001</v>
      </c>
      <c r="CG103">
        <v>17.600000000000001</v>
      </c>
      <c r="CH103">
        <v>17.5</v>
      </c>
      <c r="CI103">
        <v>17.5</v>
      </c>
      <c r="CJ103">
        <v>17.399999999999999</v>
      </c>
      <c r="CK103">
        <v>17.399999999999999</v>
      </c>
      <c r="CL103">
        <v>17.3</v>
      </c>
      <c r="CM103">
        <v>17.2</v>
      </c>
      <c r="CN103">
        <v>17</v>
      </c>
      <c r="CO103">
        <v>16.899999999999999</v>
      </c>
      <c r="CP103">
        <v>16.7</v>
      </c>
      <c r="CQ103">
        <v>16.600000000000001</v>
      </c>
      <c r="CR103">
        <v>16.399999999999999</v>
      </c>
      <c r="CS103">
        <v>16.2</v>
      </c>
      <c r="CT103">
        <v>16</v>
      </c>
      <c r="CU103">
        <v>15.7</v>
      </c>
      <c r="CV103">
        <v>15.5</v>
      </c>
      <c r="CW103">
        <v>15.2</v>
      </c>
      <c r="CX103">
        <v>14.9</v>
      </c>
      <c r="CY103">
        <v>14.6</v>
      </c>
      <c r="CZ103">
        <v>14.3</v>
      </c>
      <c r="DA103">
        <v>14</v>
      </c>
      <c r="DB103">
        <v>13.6</v>
      </c>
      <c r="DC103">
        <v>13.2</v>
      </c>
      <c r="DD103">
        <v>12.8</v>
      </c>
      <c r="DE103">
        <v>12.3</v>
      </c>
      <c r="DF103">
        <v>11.8</v>
      </c>
      <c r="DG103">
        <v>11.2</v>
      </c>
      <c r="DH103">
        <v>10.8</v>
      </c>
      <c r="DI103">
        <v>10.199999999999999</v>
      </c>
      <c r="DJ103">
        <v>9.42</v>
      </c>
      <c r="DK103">
        <v>8.98</v>
      </c>
      <c r="DL103">
        <v>8.33</v>
      </c>
      <c r="DM103">
        <v>7.59</v>
      </c>
      <c r="DN103">
        <v>6.9</v>
      </c>
      <c r="DO103">
        <v>6.44</v>
      </c>
      <c r="DP103">
        <v>6.03</v>
      </c>
      <c r="DQ103">
        <v>5.63</v>
      </c>
      <c r="DR103">
        <v>5.26</v>
      </c>
      <c r="DS103">
        <v>4.97</v>
      </c>
      <c r="DT103">
        <v>4.5599999999999996</v>
      </c>
      <c r="DU103">
        <v>4.33</v>
      </c>
      <c r="DV103">
        <v>3.99</v>
      </c>
      <c r="DW103">
        <v>3.59</v>
      </c>
      <c r="DX103">
        <v>3.32</v>
      </c>
      <c r="DY103">
        <v>3.05</v>
      </c>
      <c r="DZ103">
        <v>2.86</v>
      </c>
      <c r="EA103">
        <v>2.63</v>
      </c>
      <c r="EB103">
        <v>2.31</v>
      </c>
      <c r="EC103">
        <v>2.14</v>
      </c>
      <c r="ED103">
        <v>1.98</v>
      </c>
      <c r="EE103">
        <v>1.72</v>
      </c>
      <c r="EF103">
        <v>1.61</v>
      </c>
      <c r="EG103">
        <v>1.44</v>
      </c>
      <c r="EH103">
        <v>1.31</v>
      </c>
      <c r="EI103">
        <v>1.21</v>
      </c>
      <c r="EJ103">
        <v>1.06</v>
      </c>
      <c r="EK103">
        <v>0.93</v>
      </c>
      <c r="EL103">
        <v>0.83</v>
      </c>
      <c r="EM103">
        <v>0.75</v>
      </c>
      <c r="EN103">
        <v>0.68</v>
      </c>
      <c r="EO103">
        <v>0.6</v>
      </c>
      <c r="EP103">
        <v>0.54</v>
      </c>
      <c r="EQ103">
        <v>0.45</v>
      </c>
      <c r="ER103">
        <v>0.4</v>
      </c>
      <c r="ES103">
        <v>0.35</v>
      </c>
      <c r="ET103">
        <v>0.3</v>
      </c>
      <c r="EU103">
        <v>0.27</v>
      </c>
      <c r="EV103">
        <v>0.23</v>
      </c>
      <c r="EW103">
        <v>0.2</v>
      </c>
      <c r="EX103">
        <v>0.16</v>
      </c>
      <c r="EY103">
        <v>0.14000000000000001</v>
      </c>
      <c r="EZ103">
        <v>0.12</v>
      </c>
      <c r="FA103">
        <v>0.1</v>
      </c>
      <c r="FB103">
        <v>0.09</v>
      </c>
      <c r="FC103">
        <v>7.0000000000000007E-2</v>
      </c>
      <c r="FD103">
        <v>0.06</v>
      </c>
      <c r="FE103">
        <v>0.04</v>
      </c>
      <c r="FF103">
        <v>0.03</v>
      </c>
      <c r="FG103">
        <v>0.03</v>
      </c>
      <c r="FH103">
        <v>0.02</v>
      </c>
      <c r="FI103">
        <v>0</v>
      </c>
      <c r="FJ103">
        <v>0</v>
      </c>
      <c r="FK103">
        <v>0</v>
      </c>
      <c r="FL103">
        <v>0</v>
      </c>
      <c r="FM103">
        <v>0</v>
      </c>
      <c r="FN103">
        <v>0</v>
      </c>
      <c r="FO103">
        <v>0</v>
      </c>
      <c r="FP103">
        <v>0</v>
      </c>
      <c r="FQ103">
        <v>0</v>
      </c>
      <c r="FR103">
        <v>0</v>
      </c>
      <c r="FS103">
        <v>0.02</v>
      </c>
      <c r="FT103">
        <v>0.03</v>
      </c>
      <c r="FU103">
        <v>0.04</v>
      </c>
      <c r="FV103">
        <v>0.05</v>
      </c>
      <c r="FW103">
        <v>0.05</v>
      </c>
      <c r="FX103">
        <v>7.0000000000000007E-2</v>
      </c>
      <c r="FY103">
        <v>0.08</v>
      </c>
      <c r="FZ103">
        <v>0.1</v>
      </c>
    </row>
    <row r="104" spans="1:182">
      <c r="A104">
        <v>83</v>
      </c>
      <c r="B104">
        <v>0</v>
      </c>
      <c r="C104">
        <v>0</v>
      </c>
      <c r="D104">
        <v>0</v>
      </c>
      <c r="E104">
        <v>0</v>
      </c>
      <c r="F104">
        <v>0</v>
      </c>
      <c r="G104">
        <v>0</v>
      </c>
      <c r="H104">
        <v>0.02</v>
      </c>
      <c r="I104">
        <v>0.03</v>
      </c>
      <c r="J104">
        <v>0.05</v>
      </c>
      <c r="K104">
        <v>7.0000000000000007E-2</v>
      </c>
      <c r="L104">
        <v>0.09</v>
      </c>
      <c r="M104">
        <v>0.11</v>
      </c>
      <c r="N104">
        <v>0.13</v>
      </c>
      <c r="O104">
        <v>0.16</v>
      </c>
      <c r="P104">
        <v>0.19</v>
      </c>
      <c r="Q104">
        <v>0.22</v>
      </c>
      <c r="R104">
        <v>0.27</v>
      </c>
      <c r="S104">
        <v>0.31</v>
      </c>
      <c r="T104">
        <v>0.36</v>
      </c>
      <c r="U104">
        <v>0.43</v>
      </c>
      <c r="V104">
        <v>0.49</v>
      </c>
      <c r="W104">
        <v>0.56000000000000005</v>
      </c>
      <c r="X104">
        <v>0.65</v>
      </c>
      <c r="Y104">
        <v>0.72</v>
      </c>
      <c r="Z104">
        <v>0.83</v>
      </c>
      <c r="AA104">
        <v>0.91</v>
      </c>
      <c r="AB104">
        <v>1.05</v>
      </c>
      <c r="AC104">
        <v>1.17</v>
      </c>
      <c r="AD104">
        <v>1.29</v>
      </c>
      <c r="AE104">
        <v>1.41</v>
      </c>
      <c r="AF104">
        <v>1.56</v>
      </c>
      <c r="AG104">
        <v>1.77</v>
      </c>
      <c r="AH104">
        <v>1.92</v>
      </c>
      <c r="AI104">
        <v>2.16</v>
      </c>
      <c r="AJ104">
        <v>2.35</v>
      </c>
      <c r="AK104">
        <v>2.57</v>
      </c>
      <c r="AL104">
        <v>2.85</v>
      </c>
      <c r="AM104">
        <v>3.06</v>
      </c>
      <c r="AN104">
        <v>3.31</v>
      </c>
      <c r="AO104">
        <v>3.61</v>
      </c>
      <c r="AP104">
        <v>3.92</v>
      </c>
      <c r="AQ104">
        <v>4.33</v>
      </c>
      <c r="AR104">
        <v>4.6399999999999997</v>
      </c>
      <c r="AS104">
        <v>4.96</v>
      </c>
      <c r="AT104">
        <v>5.31</v>
      </c>
      <c r="AU104">
        <v>5.67</v>
      </c>
      <c r="AV104">
        <v>6.04</v>
      </c>
      <c r="AW104">
        <v>6.45</v>
      </c>
      <c r="AX104">
        <v>6.93</v>
      </c>
      <c r="AY104">
        <v>7.48</v>
      </c>
      <c r="AZ104">
        <v>8.1300000000000008</v>
      </c>
      <c r="BA104">
        <v>8.9499999999999993</v>
      </c>
      <c r="BB104">
        <v>9.6300000000000008</v>
      </c>
      <c r="BC104">
        <v>10.1</v>
      </c>
      <c r="BD104">
        <v>10.6</v>
      </c>
      <c r="BE104">
        <v>11.2</v>
      </c>
      <c r="BF104">
        <v>11.3</v>
      </c>
      <c r="BG104">
        <v>11.8</v>
      </c>
      <c r="BH104">
        <v>12.3</v>
      </c>
      <c r="BI104">
        <v>12.8</v>
      </c>
      <c r="BJ104">
        <v>13.5</v>
      </c>
      <c r="BK104">
        <v>14.1</v>
      </c>
      <c r="BL104">
        <v>14.4</v>
      </c>
      <c r="BM104">
        <v>14.8</v>
      </c>
      <c r="BN104">
        <v>15.1</v>
      </c>
      <c r="BO104">
        <v>15.4</v>
      </c>
      <c r="BP104">
        <v>15.6</v>
      </c>
      <c r="BQ104">
        <v>15.9</v>
      </c>
      <c r="BR104">
        <v>16.100000000000001</v>
      </c>
      <c r="BS104">
        <v>16.3</v>
      </c>
      <c r="BT104">
        <v>16.5</v>
      </c>
      <c r="BU104">
        <v>16.7</v>
      </c>
      <c r="BV104">
        <v>16.8</v>
      </c>
      <c r="BW104">
        <v>17</v>
      </c>
      <c r="BX104">
        <v>17.100000000000001</v>
      </c>
      <c r="BY104">
        <v>17.2</v>
      </c>
      <c r="BZ104">
        <v>17.3</v>
      </c>
      <c r="CA104">
        <v>17.399999999999999</v>
      </c>
      <c r="CB104">
        <v>17.5</v>
      </c>
      <c r="CC104">
        <v>17.5</v>
      </c>
      <c r="CD104">
        <v>17.5</v>
      </c>
      <c r="CE104">
        <v>17.600000000000001</v>
      </c>
      <c r="CF104">
        <v>17.600000000000001</v>
      </c>
      <c r="CG104">
        <v>17.600000000000001</v>
      </c>
      <c r="CH104">
        <v>17.5</v>
      </c>
      <c r="CI104">
        <v>17.5</v>
      </c>
      <c r="CJ104">
        <v>17.399999999999999</v>
      </c>
      <c r="CK104">
        <v>17.3</v>
      </c>
      <c r="CL104">
        <v>17.2</v>
      </c>
      <c r="CM104">
        <v>17.100000000000001</v>
      </c>
      <c r="CN104">
        <v>17</v>
      </c>
      <c r="CO104">
        <v>16.899999999999999</v>
      </c>
      <c r="CP104">
        <v>16.7</v>
      </c>
      <c r="CQ104">
        <v>16.5</v>
      </c>
      <c r="CR104">
        <v>16.399999999999999</v>
      </c>
      <c r="CS104">
        <v>16.2</v>
      </c>
      <c r="CT104">
        <v>15.9</v>
      </c>
      <c r="CU104">
        <v>15.7</v>
      </c>
      <c r="CV104">
        <v>15.5</v>
      </c>
      <c r="CW104">
        <v>15.2</v>
      </c>
      <c r="CX104">
        <v>14.9</v>
      </c>
      <c r="CY104">
        <v>14.6</v>
      </c>
      <c r="CZ104">
        <v>14.3</v>
      </c>
      <c r="DA104">
        <v>14</v>
      </c>
      <c r="DB104">
        <v>13.6</v>
      </c>
      <c r="DC104">
        <v>13.2</v>
      </c>
      <c r="DD104">
        <v>12.8</v>
      </c>
      <c r="DE104">
        <v>12.3</v>
      </c>
      <c r="DF104">
        <v>11.8</v>
      </c>
      <c r="DG104">
        <v>11.2</v>
      </c>
      <c r="DH104">
        <v>10.7</v>
      </c>
      <c r="DI104">
        <v>10.1</v>
      </c>
      <c r="DJ104">
        <v>9.41</v>
      </c>
      <c r="DK104">
        <v>8.99</v>
      </c>
      <c r="DL104">
        <v>8.32</v>
      </c>
      <c r="DM104">
        <v>7.62</v>
      </c>
      <c r="DN104">
        <v>6.96</v>
      </c>
      <c r="DO104">
        <v>6.41</v>
      </c>
      <c r="DP104">
        <v>6.03</v>
      </c>
      <c r="DQ104">
        <v>5.65</v>
      </c>
      <c r="DR104">
        <v>5.31</v>
      </c>
      <c r="DS104">
        <v>4.96</v>
      </c>
      <c r="DT104">
        <v>4.63</v>
      </c>
      <c r="DU104">
        <v>4.33</v>
      </c>
      <c r="DV104">
        <v>4.0599999999999996</v>
      </c>
      <c r="DW104">
        <v>3.64</v>
      </c>
      <c r="DX104">
        <v>3.34</v>
      </c>
      <c r="DY104">
        <v>3.09</v>
      </c>
      <c r="DZ104">
        <v>2.84</v>
      </c>
      <c r="EA104">
        <v>2.65</v>
      </c>
      <c r="EB104">
        <v>2.36</v>
      </c>
      <c r="EC104">
        <v>2.1800000000000002</v>
      </c>
      <c r="ED104">
        <v>2.0099999999999998</v>
      </c>
      <c r="EE104">
        <v>1.79</v>
      </c>
      <c r="EF104">
        <v>1.63</v>
      </c>
      <c r="EG104">
        <v>1.47</v>
      </c>
      <c r="EH104">
        <v>1.32</v>
      </c>
      <c r="EI104">
        <v>1.18</v>
      </c>
      <c r="EJ104">
        <v>1.0900000000000001</v>
      </c>
      <c r="EK104">
        <v>0.97</v>
      </c>
      <c r="EL104">
        <v>0.86</v>
      </c>
      <c r="EM104">
        <v>0.77</v>
      </c>
      <c r="EN104">
        <v>0.69</v>
      </c>
      <c r="EO104">
        <v>0.63</v>
      </c>
      <c r="EP104">
        <v>0.53</v>
      </c>
      <c r="EQ104">
        <v>0.47</v>
      </c>
      <c r="ER104">
        <v>0.42</v>
      </c>
      <c r="ES104">
        <v>0.35</v>
      </c>
      <c r="ET104">
        <v>0.3</v>
      </c>
      <c r="EU104">
        <v>0.28000000000000003</v>
      </c>
      <c r="EV104">
        <v>0.23</v>
      </c>
      <c r="EW104">
        <v>0.21</v>
      </c>
      <c r="EX104">
        <v>0.18</v>
      </c>
      <c r="EY104">
        <v>0.15</v>
      </c>
      <c r="EZ104">
        <v>0.13</v>
      </c>
      <c r="FA104">
        <v>0.11</v>
      </c>
      <c r="FB104">
        <v>0.09</v>
      </c>
      <c r="FC104">
        <v>0.08</v>
      </c>
      <c r="FD104">
        <v>7.0000000000000007E-2</v>
      </c>
      <c r="FE104">
        <v>0.06</v>
      </c>
      <c r="FF104">
        <v>0.04</v>
      </c>
      <c r="FG104">
        <v>0.04</v>
      </c>
      <c r="FH104">
        <v>0.03</v>
      </c>
      <c r="FI104">
        <v>0.02</v>
      </c>
      <c r="FJ104">
        <v>0</v>
      </c>
      <c r="FK104">
        <v>0</v>
      </c>
      <c r="FL104">
        <v>0</v>
      </c>
      <c r="FM104">
        <v>0</v>
      </c>
      <c r="FN104">
        <v>0</v>
      </c>
      <c r="FO104">
        <v>0</v>
      </c>
      <c r="FP104">
        <v>0</v>
      </c>
      <c r="FQ104">
        <v>0</v>
      </c>
      <c r="FR104">
        <v>0</v>
      </c>
      <c r="FS104">
        <v>0.02</v>
      </c>
      <c r="FT104">
        <v>0.02</v>
      </c>
      <c r="FU104">
        <v>0.04</v>
      </c>
      <c r="FV104">
        <v>0.04</v>
      </c>
      <c r="FW104">
        <v>0.06</v>
      </c>
      <c r="FX104">
        <v>7.0000000000000007E-2</v>
      </c>
      <c r="FY104">
        <v>0.08</v>
      </c>
      <c r="FZ104">
        <v>0.1</v>
      </c>
    </row>
    <row r="105" spans="1:182">
      <c r="A105">
        <v>82</v>
      </c>
      <c r="B105">
        <v>0</v>
      </c>
      <c r="C105">
        <v>0</v>
      </c>
      <c r="D105">
        <v>0</v>
      </c>
      <c r="E105">
        <v>0</v>
      </c>
      <c r="F105">
        <v>0</v>
      </c>
      <c r="G105">
        <v>0</v>
      </c>
      <c r="H105">
        <v>0.02</v>
      </c>
      <c r="I105">
        <v>0.03</v>
      </c>
      <c r="J105">
        <v>0.04</v>
      </c>
      <c r="K105">
        <v>7.0000000000000007E-2</v>
      </c>
      <c r="L105">
        <v>0.09</v>
      </c>
      <c r="M105">
        <v>0.11</v>
      </c>
      <c r="N105">
        <v>0.13</v>
      </c>
      <c r="O105">
        <v>0.16</v>
      </c>
      <c r="P105">
        <v>0.19</v>
      </c>
      <c r="Q105">
        <v>0.22</v>
      </c>
      <c r="R105">
        <v>0.27</v>
      </c>
      <c r="S105">
        <v>0.28999999999999998</v>
      </c>
      <c r="T105">
        <v>0.36</v>
      </c>
      <c r="U105">
        <v>0.42</v>
      </c>
      <c r="V105">
        <v>0.47</v>
      </c>
      <c r="W105">
        <v>0.54</v>
      </c>
      <c r="X105">
        <v>0.62</v>
      </c>
      <c r="Y105">
        <v>0.7</v>
      </c>
      <c r="Z105">
        <v>0.84</v>
      </c>
      <c r="AA105">
        <v>0.9</v>
      </c>
      <c r="AB105">
        <v>1.04</v>
      </c>
      <c r="AC105">
        <v>1.1200000000000001</v>
      </c>
      <c r="AD105">
        <v>1.31</v>
      </c>
      <c r="AE105">
        <v>1.4</v>
      </c>
      <c r="AF105">
        <v>1.6</v>
      </c>
      <c r="AG105">
        <v>1.76</v>
      </c>
      <c r="AH105">
        <v>1.92</v>
      </c>
      <c r="AI105">
        <v>2.13</v>
      </c>
      <c r="AJ105">
        <v>2.33</v>
      </c>
      <c r="AK105">
        <v>2.56</v>
      </c>
      <c r="AL105">
        <v>2.86</v>
      </c>
      <c r="AM105">
        <v>3.11</v>
      </c>
      <c r="AN105">
        <v>3.31</v>
      </c>
      <c r="AO105">
        <v>3.63</v>
      </c>
      <c r="AP105">
        <v>3.96</v>
      </c>
      <c r="AQ105">
        <v>4.3499999999999996</v>
      </c>
      <c r="AR105">
        <v>4.63</v>
      </c>
      <c r="AS105">
        <v>4.95</v>
      </c>
      <c r="AT105">
        <v>5.27</v>
      </c>
      <c r="AU105">
        <v>5.62</v>
      </c>
      <c r="AV105">
        <v>5.96</v>
      </c>
      <c r="AW105">
        <v>6.37</v>
      </c>
      <c r="AX105">
        <v>6.89</v>
      </c>
      <c r="AY105">
        <v>7.48</v>
      </c>
      <c r="AZ105">
        <v>8.16</v>
      </c>
      <c r="BA105">
        <v>8.9</v>
      </c>
      <c r="BB105">
        <v>9.6199999999999992</v>
      </c>
      <c r="BC105">
        <v>10.1</v>
      </c>
      <c r="BD105">
        <v>10.7</v>
      </c>
      <c r="BE105">
        <v>11.2</v>
      </c>
      <c r="BF105">
        <v>11.3</v>
      </c>
      <c r="BG105">
        <v>11.8</v>
      </c>
      <c r="BH105">
        <v>12.3</v>
      </c>
      <c r="BI105">
        <v>12.8</v>
      </c>
      <c r="BJ105">
        <v>13.4</v>
      </c>
      <c r="BK105">
        <v>14.1</v>
      </c>
      <c r="BL105">
        <v>14.4</v>
      </c>
      <c r="BM105">
        <v>14.7</v>
      </c>
      <c r="BN105">
        <v>15.1</v>
      </c>
      <c r="BO105">
        <v>15.3</v>
      </c>
      <c r="BP105">
        <v>15.6</v>
      </c>
      <c r="BQ105">
        <v>15.9</v>
      </c>
      <c r="BR105">
        <v>16.100000000000001</v>
      </c>
      <c r="BS105">
        <v>16.3</v>
      </c>
      <c r="BT105">
        <v>16.5</v>
      </c>
      <c r="BU105">
        <v>16.7</v>
      </c>
      <c r="BV105">
        <v>16.8</v>
      </c>
      <c r="BW105">
        <v>17</v>
      </c>
      <c r="BX105">
        <v>17.100000000000001</v>
      </c>
      <c r="BY105">
        <v>17.2</v>
      </c>
      <c r="BZ105">
        <v>17.3</v>
      </c>
      <c r="CA105">
        <v>17.399999999999999</v>
      </c>
      <c r="CB105">
        <v>17.399999999999999</v>
      </c>
      <c r="CC105">
        <v>17.5</v>
      </c>
      <c r="CD105">
        <v>17.5</v>
      </c>
      <c r="CE105">
        <v>17.5</v>
      </c>
      <c r="CF105">
        <v>17.5</v>
      </c>
      <c r="CG105">
        <v>17.5</v>
      </c>
      <c r="CH105">
        <v>17.5</v>
      </c>
      <c r="CI105">
        <v>17.5</v>
      </c>
      <c r="CJ105">
        <v>17.399999999999999</v>
      </c>
      <c r="CK105">
        <v>17.3</v>
      </c>
      <c r="CL105">
        <v>17.2</v>
      </c>
      <c r="CM105">
        <v>17.100000000000001</v>
      </c>
      <c r="CN105">
        <v>17</v>
      </c>
      <c r="CO105">
        <v>16.8</v>
      </c>
      <c r="CP105">
        <v>16.7</v>
      </c>
      <c r="CQ105">
        <v>16.5</v>
      </c>
      <c r="CR105">
        <v>16.3</v>
      </c>
      <c r="CS105">
        <v>16.100000000000001</v>
      </c>
      <c r="CT105">
        <v>15.9</v>
      </c>
      <c r="CU105">
        <v>15.7</v>
      </c>
      <c r="CV105">
        <v>15.4</v>
      </c>
      <c r="CW105">
        <v>15.2</v>
      </c>
      <c r="CX105">
        <v>14.9</v>
      </c>
      <c r="CY105">
        <v>14.6</v>
      </c>
      <c r="CZ105">
        <v>14.3</v>
      </c>
      <c r="DA105">
        <v>14</v>
      </c>
      <c r="DB105">
        <v>13.6</v>
      </c>
      <c r="DC105">
        <v>13.2</v>
      </c>
      <c r="DD105">
        <v>12.8</v>
      </c>
      <c r="DE105">
        <v>12.3</v>
      </c>
      <c r="DF105">
        <v>11.8</v>
      </c>
      <c r="DG105">
        <v>11.1</v>
      </c>
      <c r="DH105">
        <v>10.8</v>
      </c>
      <c r="DI105">
        <v>10.1</v>
      </c>
      <c r="DJ105">
        <v>9.4600000000000009</v>
      </c>
      <c r="DK105">
        <v>8.8800000000000008</v>
      </c>
      <c r="DL105">
        <v>8.35</v>
      </c>
      <c r="DM105">
        <v>7.65</v>
      </c>
      <c r="DN105">
        <v>7.04</v>
      </c>
      <c r="DO105">
        <v>6.45</v>
      </c>
      <c r="DP105">
        <v>6.01</v>
      </c>
      <c r="DQ105">
        <v>5.62</v>
      </c>
      <c r="DR105">
        <v>5.31</v>
      </c>
      <c r="DS105">
        <v>4.97</v>
      </c>
      <c r="DT105">
        <v>4.6500000000000004</v>
      </c>
      <c r="DU105">
        <v>4.37</v>
      </c>
      <c r="DV105">
        <v>4.08</v>
      </c>
      <c r="DW105">
        <v>3.69</v>
      </c>
      <c r="DX105">
        <v>3.32</v>
      </c>
      <c r="DY105">
        <v>3.05</v>
      </c>
      <c r="DZ105">
        <v>2.87</v>
      </c>
      <c r="EA105">
        <v>2.65</v>
      </c>
      <c r="EB105">
        <v>2.39</v>
      </c>
      <c r="EC105">
        <v>2.1800000000000002</v>
      </c>
      <c r="ED105">
        <v>2.02</v>
      </c>
      <c r="EE105">
        <v>1.79</v>
      </c>
      <c r="EF105">
        <v>1.65</v>
      </c>
      <c r="EG105">
        <v>1.49</v>
      </c>
      <c r="EH105">
        <v>1.37</v>
      </c>
      <c r="EI105">
        <v>1.25</v>
      </c>
      <c r="EJ105">
        <v>1.0900000000000001</v>
      </c>
      <c r="EK105">
        <v>0.98</v>
      </c>
      <c r="EL105">
        <v>0.87</v>
      </c>
      <c r="EM105">
        <v>0.79</v>
      </c>
      <c r="EN105">
        <v>0.7</v>
      </c>
      <c r="EO105">
        <v>0.64</v>
      </c>
      <c r="EP105">
        <v>0.55000000000000004</v>
      </c>
      <c r="EQ105">
        <v>0.48</v>
      </c>
      <c r="ER105">
        <v>0.43</v>
      </c>
      <c r="ES105">
        <v>0.37</v>
      </c>
      <c r="ET105">
        <v>0.33</v>
      </c>
      <c r="EU105">
        <v>0.28000000000000003</v>
      </c>
      <c r="EV105">
        <v>0.24</v>
      </c>
      <c r="EW105">
        <v>0.21</v>
      </c>
      <c r="EX105">
        <v>0.17</v>
      </c>
      <c r="EY105">
        <v>0.16</v>
      </c>
      <c r="EZ105">
        <v>0.14000000000000001</v>
      </c>
      <c r="FA105">
        <v>0.12</v>
      </c>
      <c r="FB105">
        <v>0.1</v>
      </c>
      <c r="FC105">
        <v>0.09</v>
      </c>
      <c r="FD105">
        <v>7.0000000000000007E-2</v>
      </c>
      <c r="FE105">
        <v>0.06</v>
      </c>
      <c r="FF105">
        <v>0.04</v>
      </c>
      <c r="FG105">
        <v>0.03</v>
      </c>
      <c r="FH105">
        <v>0.03</v>
      </c>
      <c r="FI105">
        <v>0.02</v>
      </c>
      <c r="FJ105">
        <v>0.02</v>
      </c>
      <c r="FK105">
        <v>0</v>
      </c>
      <c r="FL105">
        <v>0</v>
      </c>
      <c r="FM105">
        <v>0</v>
      </c>
      <c r="FN105">
        <v>0</v>
      </c>
      <c r="FO105">
        <v>0</v>
      </c>
      <c r="FP105">
        <v>0</v>
      </c>
      <c r="FQ105">
        <v>0</v>
      </c>
      <c r="FR105">
        <v>0.02</v>
      </c>
      <c r="FS105">
        <v>0.02</v>
      </c>
      <c r="FT105">
        <v>0.03</v>
      </c>
      <c r="FU105">
        <v>0.04</v>
      </c>
      <c r="FV105">
        <v>0.04</v>
      </c>
      <c r="FW105">
        <v>0.05</v>
      </c>
      <c r="FX105">
        <v>7.0000000000000007E-2</v>
      </c>
      <c r="FY105">
        <v>0.08</v>
      </c>
      <c r="FZ105">
        <v>0.1</v>
      </c>
    </row>
    <row r="106" spans="1:182">
      <c r="A106">
        <v>81</v>
      </c>
      <c r="B106">
        <v>0</v>
      </c>
      <c r="C106">
        <v>0</v>
      </c>
      <c r="D106">
        <v>0</v>
      </c>
      <c r="E106">
        <v>0</v>
      </c>
      <c r="F106">
        <v>0</v>
      </c>
      <c r="G106">
        <v>0</v>
      </c>
      <c r="H106">
        <v>0.02</v>
      </c>
      <c r="I106">
        <v>0.03</v>
      </c>
      <c r="J106">
        <v>0.04</v>
      </c>
      <c r="K106">
        <v>7.0000000000000007E-2</v>
      </c>
      <c r="L106">
        <v>0.09</v>
      </c>
      <c r="M106">
        <v>0.1</v>
      </c>
      <c r="N106">
        <v>0.13</v>
      </c>
      <c r="O106">
        <v>0.16</v>
      </c>
      <c r="P106">
        <v>0.19</v>
      </c>
      <c r="Q106">
        <v>0.23</v>
      </c>
      <c r="R106">
        <v>0.26</v>
      </c>
      <c r="S106">
        <v>0.31</v>
      </c>
      <c r="T106">
        <v>0.37</v>
      </c>
      <c r="U106">
        <v>0.42</v>
      </c>
      <c r="V106">
        <v>0.49</v>
      </c>
      <c r="W106">
        <v>0.54</v>
      </c>
      <c r="X106">
        <v>0.62</v>
      </c>
      <c r="Y106">
        <v>0.73</v>
      </c>
      <c r="Z106">
        <v>0.8</v>
      </c>
      <c r="AA106">
        <v>0.93</v>
      </c>
      <c r="AB106">
        <v>1</v>
      </c>
      <c r="AC106">
        <v>1.1399999999999999</v>
      </c>
      <c r="AD106">
        <v>1.3</v>
      </c>
      <c r="AE106">
        <v>1.46</v>
      </c>
      <c r="AF106">
        <v>1.59</v>
      </c>
      <c r="AG106">
        <v>1.73</v>
      </c>
      <c r="AH106">
        <v>1.98</v>
      </c>
      <c r="AI106">
        <v>2.21</v>
      </c>
      <c r="AJ106">
        <v>2.27</v>
      </c>
      <c r="AK106">
        <v>2.57</v>
      </c>
      <c r="AL106">
        <v>2.86</v>
      </c>
      <c r="AM106">
        <v>3.06</v>
      </c>
      <c r="AN106">
        <v>3.33</v>
      </c>
      <c r="AO106">
        <v>3.59</v>
      </c>
      <c r="AP106">
        <v>3.91</v>
      </c>
      <c r="AQ106">
        <v>4.3</v>
      </c>
      <c r="AR106">
        <v>4.66</v>
      </c>
      <c r="AS106">
        <v>5.04</v>
      </c>
      <c r="AT106">
        <v>5.23</v>
      </c>
      <c r="AU106">
        <v>5.66</v>
      </c>
      <c r="AV106">
        <v>5.98</v>
      </c>
      <c r="AW106">
        <v>6.42</v>
      </c>
      <c r="AX106">
        <v>6.89</v>
      </c>
      <c r="AY106">
        <v>7.48</v>
      </c>
      <c r="AZ106">
        <v>8.08</v>
      </c>
      <c r="BA106">
        <v>8.8699999999999992</v>
      </c>
      <c r="BB106">
        <v>9.57</v>
      </c>
      <c r="BC106">
        <v>10.1</v>
      </c>
      <c r="BD106">
        <v>10.6</v>
      </c>
      <c r="BE106">
        <v>11.1</v>
      </c>
      <c r="BF106">
        <v>11.3</v>
      </c>
      <c r="BG106">
        <v>11.8</v>
      </c>
      <c r="BH106">
        <v>12.3</v>
      </c>
      <c r="BI106">
        <v>12.8</v>
      </c>
      <c r="BJ106">
        <v>13.4</v>
      </c>
      <c r="BK106">
        <v>14.1</v>
      </c>
      <c r="BL106">
        <v>14.4</v>
      </c>
      <c r="BM106">
        <v>14.7</v>
      </c>
      <c r="BN106">
        <v>15</v>
      </c>
      <c r="BO106">
        <v>15.3</v>
      </c>
      <c r="BP106">
        <v>15.6</v>
      </c>
      <c r="BQ106">
        <v>15.8</v>
      </c>
      <c r="BR106">
        <v>16.100000000000001</v>
      </c>
      <c r="BS106">
        <v>16.3</v>
      </c>
      <c r="BT106">
        <v>16.399999999999999</v>
      </c>
      <c r="BU106">
        <v>16.600000000000001</v>
      </c>
      <c r="BV106">
        <v>16.8</v>
      </c>
      <c r="BW106">
        <v>16.899999999999999</v>
      </c>
      <c r="BX106">
        <v>17.100000000000001</v>
      </c>
      <c r="BY106">
        <v>17.2</v>
      </c>
      <c r="BZ106">
        <v>17.3</v>
      </c>
      <c r="CA106">
        <v>17.399999999999999</v>
      </c>
      <c r="CB106">
        <v>17.399999999999999</v>
      </c>
      <c r="CC106">
        <v>17.5</v>
      </c>
      <c r="CD106">
        <v>17.5</v>
      </c>
      <c r="CE106">
        <v>17.5</v>
      </c>
      <c r="CF106">
        <v>17.5</v>
      </c>
      <c r="CG106">
        <v>17.5</v>
      </c>
      <c r="CH106">
        <v>17.5</v>
      </c>
      <c r="CI106">
        <v>17.399999999999999</v>
      </c>
      <c r="CJ106">
        <v>17.399999999999999</v>
      </c>
      <c r="CK106">
        <v>17.3</v>
      </c>
      <c r="CL106">
        <v>17.2</v>
      </c>
      <c r="CM106">
        <v>17.100000000000001</v>
      </c>
      <c r="CN106">
        <v>17</v>
      </c>
      <c r="CO106">
        <v>16.8</v>
      </c>
      <c r="CP106">
        <v>16.7</v>
      </c>
      <c r="CQ106">
        <v>16.5</v>
      </c>
      <c r="CR106">
        <v>16.3</v>
      </c>
      <c r="CS106">
        <v>16.100000000000001</v>
      </c>
      <c r="CT106">
        <v>15.9</v>
      </c>
      <c r="CU106">
        <v>15.7</v>
      </c>
      <c r="CV106">
        <v>15.4</v>
      </c>
      <c r="CW106">
        <v>15.2</v>
      </c>
      <c r="CX106">
        <v>14.9</v>
      </c>
      <c r="CY106">
        <v>14.6</v>
      </c>
      <c r="CZ106">
        <v>14.3</v>
      </c>
      <c r="DA106">
        <v>13.9</v>
      </c>
      <c r="DB106">
        <v>13.6</v>
      </c>
      <c r="DC106">
        <v>13.1</v>
      </c>
      <c r="DD106">
        <v>12.7</v>
      </c>
      <c r="DE106">
        <v>12.3</v>
      </c>
      <c r="DF106">
        <v>11.8</v>
      </c>
      <c r="DG106">
        <v>11.1</v>
      </c>
      <c r="DH106">
        <v>10.8</v>
      </c>
      <c r="DI106">
        <v>10.1</v>
      </c>
      <c r="DJ106">
        <v>9.51</v>
      </c>
      <c r="DK106">
        <v>9.0500000000000007</v>
      </c>
      <c r="DL106">
        <v>8.3000000000000007</v>
      </c>
      <c r="DM106">
        <v>7.69</v>
      </c>
      <c r="DN106">
        <v>7.03</v>
      </c>
      <c r="DO106">
        <v>6.48</v>
      </c>
      <c r="DP106">
        <v>6.06</v>
      </c>
      <c r="DQ106">
        <v>5.65</v>
      </c>
      <c r="DR106">
        <v>5.35</v>
      </c>
      <c r="DS106">
        <v>5</v>
      </c>
      <c r="DT106">
        <v>4.6500000000000004</v>
      </c>
      <c r="DU106">
        <v>4.29</v>
      </c>
      <c r="DV106">
        <v>4.09</v>
      </c>
      <c r="DW106">
        <v>3.67</v>
      </c>
      <c r="DX106">
        <v>3.35</v>
      </c>
      <c r="DY106">
        <v>3.1</v>
      </c>
      <c r="DZ106">
        <v>2.87</v>
      </c>
      <c r="EA106">
        <v>2.7</v>
      </c>
      <c r="EB106">
        <v>2.38</v>
      </c>
      <c r="EC106">
        <v>2.21</v>
      </c>
      <c r="ED106">
        <v>2.0499999999999998</v>
      </c>
      <c r="EE106">
        <v>1.8</v>
      </c>
      <c r="EF106">
        <v>1.67</v>
      </c>
      <c r="EG106">
        <v>1.48</v>
      </c>
      <c r="EH106">
        <v>1.36</v>
      </c>
      <c r="EI106">
        <v>1.22</v>
      </c>
      <c r="EJ106">
        <v>1.1100000000000001</v>
      </c>
      <c r="EK106">
        <v>0.97</v>
      </c>
      <c r="EL106">
        <v>0.88</v>
      </c>
      <c r="EM106">
        <v>0.79</v>
      </c>
      <c r="EN106">
        <v>0.74</v>
      </c>
      <c r="EO106">
        <v>0.63</v>
      </c>
      <c r="EP106">
        <v>0.55000000000000004</v>
      </c>
      <c r="EQ106">
        <v>0.48</v>
      </c>
      <c r="ER106">
        <v>0.43</v>
      </c>
      <c r="ES106">
        <v>0.38</v>
      </c>
      <c r="ET106">
        <v>0.33</v>
      </c>
      <c r="EU106">
        <v>0.28999999999999998</v>
      </c>
      <c r="EV106">
        <v>0.25</v>
      </c>
      <c r="EW106">
        <v>0.22</v>
      </c>
      <c r="EX106">
        <v>0.19</v>
      </c>
      <c r="EY106">
        <v>0.17</v>
      </c>
      <c r="EZ106">
        <v>0.14000000000000001</v>
      </c>
      <c r="FA106">
        <v>0.12</v>
      </c>
      <c r="FB106">
        <v>0.11</v>
      </c>
      <c r="FC106">
        <v>0.09</v>
      </c>
      <c r="FD106">
        <v>0.08</v>
      </c>
      <c r="FE106">
        <v>7.0000000000000007E-2</v>
      </c>
      <c r="FF106">
        <v>0.05</v>
      </c>
      <c r="FG106">
        <v>0.04</v>
      </c>
      <c r="FH106">
        <v>0.04</v>
      </c>
      <c r="FI106">
        <v>0.03</v>
      </c>
      <c r="FJ106">
        <v>0.02</v>
      </c>
      <c r="FK106">
        <v>0.02</v>
      </c>
      <c r="FL106">
        <v>0</v>
      </c>
      <c r="FM106">
        <v>0</v>
      </c>
      <c r="FN106">
        <v>0</v>
      </c>
      <c r="FO106">
        <v>0</v>
      </c>
      <c r="FP106">
        <v>0</v>
      </c>
      <c r="FQ106">
        <v>0</v>
      </c>
      <c r="FR106">
        <v>0.02</v>
      </c>
      <c r="FS106">
        <v>0.02</v>
      </c>
      <c r="FT106">
        <v>0.03</v>
      </c>
      <c r="FU106">
        <v>0.03</v>
      </c>
      <c r="FV106">
        <v>0.04</v>
      </c>
      <c r="FW106">
        <v>0.06</v>
      </c>
      <c r="FX106">
        <v>7.0000000000000007E-2</v>
      </c>
      <c r="FY106">
        <v>7.0000000000000007E-2</v>
      </c>
      <c r="FZ106">
        <v>0.1</v>
      </c>
    </row>
    <row r="107" spans="1:182">
      <c r="A107">
        <v>80</v>
      </c>
      <c r="B107">
        <v>0</v>
      </c>
      <c r="C107">
        <v>0</v>
      </c>
      <c r="D107">
        <v>0</v>
      </c>
      <c r="E107">
        <v>0</v>
      </c>
      <c r="F107">
        <v>0</v>
      </c>
      <c r="G107">
        <v>0</v>
      </c>
      <c r="H107">
        <v>0.02</v>
      </c>
      <c r="I107">
        <v>0.03</v>
      </c>
      <c r="J107">
        <v>0.04</v>
      </c>
      <c r="K107">
        <v>7.0000000000000007E-2</v>
      </c>
      <c r="L107">
        <v>0.09</v>
      </c>
      <c r="M107">
        <v>0.1</v>
      </c>
      <c r="N107">
        <v>0.13</v>
      </c>
      <c r="O107">
        <v>0.15</v>
      </c>
      <c r="P107">
        <v>0.18</v>
      </c>
      <c r="Q107">
        <v>0.23</v>
      </c>
      <c r="R107">
        <v>0.26</v>
      </c>
      <c r="S107">
        <v>0.32</v>
      </c>
      <c r="T107">
        <v>0.36</v>
      </c>
      <c r="U107">
        <v>0.42</v>
      </c>
      <c r="V107">
        <v>0.5</v>
      </c>
      <c r="W107">
        <v>0.54</v>
      </c>
      <c r="X107">
        <v>0.64</v>
      </c>
      <c r="Y107">
        <v>0.71</v>
      </c>
      <c r="Z107">
        <v>0.84</v>
      </c>
      <c r="AA107">
        <v>0.91</v>
      </c>
      <c r="AB107">
        <v>1.01</v>
      </c>
      <c r="AC107">
        <v>1.18</v>
      </c>
      <c r="AD107">
        <v>1.29</v>
      </c>
      <c r="AE107">
        <v>1.44</v>
      </c>
      <c r="AF107">
        <v>1.58</v>
      </c>
      <c r="AG107">
        <v>1.76</v>
      </c>
      <c r="AH107">
        <v>1.96</v>
      </c>
      <c r="AI107">
        <v>2.15</v>
      </c>
      <c r="AJ107">
        <v>2.33</v>
      </c>
      <c r="AK107">
        <v>2.58</v>
      </c>
      <c r="AL107">
        <v>2.81</v>
      </c>
      <c r="AM107">
        <v>3.03</v>
      </c>
      <c r="AN107">
        <v>3.29</v>
      </c>
      <c r="AO107">
        <v>3.6</v>
      </c>
      <c r="AP107">
        <v>3.92</v>
      </c>
      <c r="AQ107">
        <v>4.3</v>
      </c>
      <c r="AR107">
        <v>4.57</v>
      </c>
      <c r="AS107">
        <v>4.87</v>
      </c>
      <c r="AT107">
        <v>5.29</v>
      </c>
      <c r="AU107">
        <v>5.63</v>
      </c>
      <c r="AV107">
        <v>5.98</v>
      </c>
      <c r="AW107">
        <v>6.34</v>
      </c>
      <c r="AX107">
        <v>6.88</v>
      </c>
      <c r="AY107">
        <v>7.39</v>
      </c>
      <c r="AZ107">
        <v>8.08</v>
      </c>
      <c r="BA107">
        <v>8.84</v>
      </c>
      <c r="BB107">
        <v>9.56</v>
      </c>
      <c r="BC107">
        <v>10.1</v>
      </c>
      <c r="BD107">
        <v>10.6</v>
      </c>
      <c r="BE107">
        <v>11.1</v>
      </c>
      <c r="BF107">
        <v>11.3</v>
      </c>
      <c r="BG107">
        <v>11.7</v>
      </c>
      <c r="BH107">
        <v>12.3</v>
      </c>
      <c r="BI107">
        <v>12.8</v>
      </c>
      <c r="BJ107">
        <v>13.4</v>
      </c>
      <c r="BK107">
        <v>14</v>
      </c>
      <c r="BL107">
        <v>14.4</v>
      </c>
      <c r="BM107">
        <v>14.7</v>
      </c>
      <c r="BN107">
        <v>15</v>
      </c>
      <c r="BO107">
        <v>15.3</v>
      </c>
      <c r="BP107">
        <v>15.6</v>
      </c>
      <c r="BQ107">
        <v>15.8</v>
      </c>
      <c r="BR107">
        <v>16</v>
      </c>
      <c r="BS107">
        <v>16.2</v>
      </c>
      <c r="BT107">
        <v>16.399999999999999</v>
      </c>
      <c r="BU107">
        <v>16.600000000000001</v>
      </c>
      <c r="BV107">
        <v>16.8</v>
      </c>
      <c r="BW107">
        <v>16.899999999999999</v>
      </c>
      <c r="BX107">
        <v>17</v>
      </c>
      <c r="BY107">
        <v>17.2</v>
      </c>
      <c r="BZ107">
        <v>17.3</v>
      </c>
      <c r="CA107">
        <v>17.3</v>
      </c>
      <c r="CB107">
        <v>17.399999999999999</v>
      </c>
      <c r="CC107">
        <v>17.5</v>
      </c>
      <c r="CD107">
        <v>17.5</v>
      </c>
      <c r="CE107">
        <v>17.5</v>
      </c>
      <c r="CF107">
        <v>17.5</v>
      </c>
      <c r="CG107">
        <v>17.5</v>
      </c>
      <c r="CH107">
        <v>17.5</v>
      </c>
      <c r="CI107">
        <v>17.399999999999999</v>
      </c>
      <c r="CJ107">
        <v>17.3</v>
      </c>
      <c r="CK107">
        <v>17.3</v>
      </c>
      <c r="CL107">
        <v>17.2</v>
      </c>
      <c r="CM107">
        <v>17.100000000000001</v>
      </c>
      <c r="CN107">
        <v>16.899999999999999</v>
      </c>
      <c r="CO107">
        <v>16.8</v>
      </c>
      <c r="CP107">
        <v>16.600000000000001</v>
      </c>
      <c r="CQ107">
        <v>16.5</v>
      </c>
      <c r="CR107">
        <v>16.3</v>
      </c>
      <c r="CS107">
        <v>16.100000000000001</v>
      </c>
      <c r="CT107">
        <v>15.9</v>
      </c>
      <c r="CU107">
        <v>15.6</v>
      </c>
      <c r="CV107">
        <v>15.4</v>
      </c>
      <c r="CW107">
        <v>15.1</v>
      </c>
      <c r="CX107">
        <v>14.9</v>
      </c>
      <c r="CY107">
        <v>14.6</v>
      </c>
      <c r="CZ107">
        <v>14.3</v>
      </c>
      <c r="DA107">
        <v>13.9</v>
      </c>
      <c r="DB107">
        <v>13.5</v>
      </c>
      <c r="DC107">
        <v>13</v>
      </c>
      <c r="DD107">
        <v>12.7</v>
      </c>
      <c r="DE107">
        <v>12.3</v>
      </c>
      <c r="DF107">
        <v>11.8</v>
      </c>
      <c r="DG107">
        <v>11.2</v>
      </c>
      <c r="DH107">
        <v>10.7</v>
      </c>
      <c r="DI107">
        <v>10.1</v>
      </c>
      <c r="DJ107">
        <v>9.49</v>
      </c>
      <c r="DK107">
        <v>9.02</v>
      </c>
      <c r="DL107">
        <v>8.36</v>
      </c>
      <c r="DM107">
        <v>7.68</v>
      </c>
      <c r="DN107">
        <v>7.02</v>
      </c>
      <c r="DO107">
        <v>6.45</v>
      </c>
      <c r="DP107">
        <v>6.06</v>
      </c>
      <c r="DQ107">
        <v>5.73</v>
      </c>
      <c r="DR107">
        <v>5.35</v>
      </c>
      <c r="DS107">
        <v>5.0999999999999996</v>
      </c>
      <c r="DT107">
        <v>4.6399999999999997</v>
      </c>
      <c r="DU107">
        <v>4.32</v>
      </c>
      <c r="DV107">
        <v>4.07</v>
      </c>
      <c r="DW107">
        <v>3.71</v>
      </c>
      <c r="DX107">
        <v>3.38</v>
      </c>
      <c r="DY107">
        <v>3.11</v>
      </c>
      <c r="DZ107">
        <v>2.89</v>
      </c>
      <c r="EA107">
        <v>2.73</v>
      </c>
      <c r="EB107">
        <v>2.41</v>
      </c>
      <c r="EC107">
        <v>2.25</v>
      </c>
      <c r="ED107">
        <v>2.08</v>
      </c>
      <c r="EE107">
        <v>1.86</v>
      </c>
      <c r="EF107">
        <v>1.67</v>
      </c>
      <c r="EG107">
        <v>1.55</v>
      </c>
      <c r="EH107">
        <v>1.4</v>
      </c>
      <c r="EI107">
        <v>1.23</v>
      </c>
      <c r="EJ107">
        <v>1.1200000000000001</v>
      </c>
      <c r="EK107">
        <v>1.03</v>
      </c>
      <c r="EL107">
        <v>0.93</v>
      </c>
      <c r="EM107">
        <v>0.8</v>
      </c>
      <c r="EN107">
        <v>0.72</v>
      </c>
      <c r="EO107">
        <v>0.64</v>
      </c>
      <c r="EP107">
        <v>0.59</v>
      </c>
      <c r="EQ107">
        <v>0.52</v>
      </c>
      <c r="ER107">
        <v>0.46</v>
      </c>
      <c r="ES107">
        <v>0.4</v>
      </c>
      <c r="ET107">
        <v>0.33</v>
      </c>
      <c r="EU107">
        <v>0.31</v>
      </c>
      <c r="EV107">
        <v>0.26</v>
      </c>
      <c r="EW107">
        <v>0.23</v>
      </c>
      <c r="EX107">
        <v>0.2</v>
      </c>
      <c r="EY107">
        <v>0.17</v>
      </c>
      <c r="EZ107">
        <v>0.14000000000000001</v>
      </c>
      <c r="FA107">
        <v>0.13</v>
      </c>
      <c r="FB107">
        <v>0.11</v>
      </c>
      <c r="FC107">
        <v>0.1</v>
      </c>
      <c r="FD107">
        <v>0.08</v>
      </c>
      <c r="FE107">
        <v>0.06</v>
      </c>
      <c r="FF107">
        <v>0.06</v>
      </c>
      <c r="FG107">
        <v>0.04</v>
      </c>
      <c r="FH107">
        <v>0.04</v>
      </c>
      <c r="FI107">
        <v>0.03</v>
      </c>
      <c r="FJ107">
        <v>0.03</v>
      </c>
      <c r="FK107">
        <v>0.02</v>
      </c>
      <c r="FL107">
        <v>0.02</v>
      </c>
      <c r="FM107">
        <v>0</v>
      </c>
      <c r="FN107">
        <v>0</v>
      </c>
      <c r="FO107">
        <v>0</v>
      </c>
      <c r="FP107">
        <v>0</v>
      </c>
      <c r="FQ107">
        <v>0.02</v>
      </c>
      <c r="FR107">
        <v>0.02</v>
      </c>
      <c r="FS107">
        <v>0.03</v>
      </c>
      <c r="FT107">
        <v>0.03</v>
      </c>
      <c r="FU107">
        <v>0.04</v>
      </c>
      <c r="FV107">
        <v>0.04</v>
      </c>
      <c r="FW107">
        <v>0.06</v>
      </c>
      <c r="FX107">
        <v>7.0000000000000007E-2</v>
      </c>
      <c r="FY107">
        <v>7.0000000000000007E-2</v>
      </c>
      <c r="FZ107">
        <v>0.1</v>
      </c>
    </row>
    <row r="108" spans="1:182">
      <c r="A108">
        <v>79</v>
      </c>
      <c r="B108">
        <v>0</v>
      </c>
      <c r="C108">
        <v>0</v>
      </c>
      <c r="D108">
        <v>0</v>
      </c>
      <c r="E108">
        <v>0</v>
      </c>
      <c r="F108">
        <v>0</v>
      </c>
      <c r="G108">
        <v>0</v>
      </c>
      <c r="H108">
        <v>0</v>
      </c>
      <c r="I108">
        <v>0.03</v>
      </c>
      <c r="J108">
        <v>0.04</v>
      </c>
      <c r="K108">
        <v>7.0000000000000007E-2</v>
      </c>
      <c r="L108">
        <v>0.09</v>
      </c>
      <c r="M108">
        <v>0.11</v>
      </c>
      <c r="N108">
        <v>0.13</v>
      </c>
      <c r="O108">
        <v>0.16</v>
      </c>
      <c r="P108">
        <v>0.19</v>
      </c>
      <c r="Q108">
        <v>0.23</v>
      </c>
      <c r="R108">
        <v>0.27</v>
      </c>
      <c r="S108">
        <v>0.32</v>
      </c>
      <c r="T108">
        <v>0.35</v>
      </c>
      <c r="U108">
        <v>0.41</v>
      </c>
      <c r="V108">
        <v>0.49</v>
      </c>
      <c r="W108">
        <v>0.56000000000000005</v>
      </c>
      <c r="X108">
        <v>0.64</v>
      </c>
      <c r="Y108">
        <v>0.72</v>
      </c>
      <c r="Z108">
        <v>0.82</v>
      </c>
      <c r="AA108">
        <v>0.91</v>
      </c>
      <c r="AB108">
        <v>1.04</v>
      </c>
      <c r="AC108">
        <v>1.1299999999999999</v>
      </c>
      <c r="AD108">
        <v>1.27</v>
      </c>
      <c r="AE108">
        <v>1.44</v>
      </c>
      <c r="AF108">
        <v>1.59</v>
      </c>
      <c r="AG108">
        <v>1.77</v>
      </c>
      <c r="AH108">
        <v>1.91</v>
      </c>
      <c r="AI108">
        <v>2.13</v>
      </c>
      <c r="AJ108">
        <v>2.33</v>
      </c>
      <c r="AK108">
        <v>2.57</v>
      </c>
      <c r="AL108">
        <v>2.81</v>
      </c>
      <c r="AM108">
        <v>3.07</v>
      </c>
      <c r="AN108">
        <v>3.31</v>
      </c>
      <c r="AO108">
        <v>3.6</v>
      </c>
      <c r="AP108">
        <v>3.91</v>
      </c>
      <c r="AQ108">
        <v>4.33</v>
      </c>
      <c r="AR108">
        <v>4.62</v>
      </c>
      <c r="AS108">
        <v>4.9000000000000004</v>
      </c>
      <c r="AT108">
        <v>5.27</v>
      </c>
      <c r="AU108">
        <v>5.62</v>
      </c>
      <c r="AV108">
        <v>5.95</v>
      </c>
      <c r="AW108">
        <v>6.39</v>
      </c>
      <c r="AX108">
        <v>6.83</v>
      </c>
      <c r="AY108">
        <v>7.43</v>
      </c>
      <c r="AZ108">
        <v>8.06</v>
      </c>
      <c r="BA108">
        <v>8.81</v>
      </c>
      <c r="BB108">
        <v>9.5299999999999994</v>
      </c>
      <c r="BC108">
        <v>9.99</v>
      </c>
      <c r="BD108">
        <v>10.6</v>
      </c>
      <c r="BE108">
        <v>11</v>
      </c>
      <c r="BF108">
        <v>11.3</v>
      </c>
      <c r="BG108">
        <v>11.7</v>
      </c>
      <c r="BH108">
        <v>12.2</v>
      </c>
      <c r="BI108">
        <v>12.8</v>
      </c>
      <c r="BJ108">
        <v>13.3</v>
      </c>
      <c r="BK108">
        <v>14</v>
      </c>
      <c r="BL108">
        <v>14.4</v>
      </c>
      <c r="BM108">
        <v>14.7</v>
      </c>
      <c r="BN108">
        <v>15</v>
      </c>
      <c r="BO108">
        <v>15.3</v>
      </c>
      <c r="BP108">
        <v>15.5</v>
      </c>
      <c r="BQ108">
        <v>15.8</v>
      </c>
      <c r="BR108">
        <v>16</v>
      </c>
      <c r="BS108">
        <v>16.2</v>
      </c>
      <c r="BT108">
        <v>16.399999999999999</v>
      </c>
      <c r="BU108">
        <v>16.600000000000001</v>
      </c>
      <c r="BV108">
        <v>16.8</v>
      </c>
      <c r="BW108">
        <v>16.899999999999999</v>
      </c>
      <c r="BX108">
        <v>17</v>
      </c>
      <c r="BY108">
        <v>17.100000000000001</v>
      </c>
      <c r="BZ108">
        <v>17.2</v>
      </c>
      <c r="CA108">
        <v>17.3</v>
      </c>
      <c r="CB108">
        <v>17.399999999999999</v>
      </c>
      <c r="CC108">
        <v>17.399999999999999</v>
      </c>
      <c r="CD108">
        <v>17.5</v>
      </c>
      <c r="CE108">
        <v>17.5</v>
      </c>
      <c r="CF108">
        <v>17.5</v>
      </c>
      <c r="CG108">
        <v>17.5</v>
      </c>
      <c r="CH108">
        <v>17.399999999999999</v>
      </c>
      <c r="CI108">
        <v>17.399999999999999</v>
      </c>
      <c r="CJ108">
        <v>17.3</v>
      </c>
      <c r="CK108">
        <v>17.2</v>
      </c>
      <c r="CL108">
        <v>17.2</v>
      </c>
      <c r="CM108">
        <v>17</v>
      </c>
      <c r="CN108">
        <v>16.899999999999999</v>
      </c>
      <c r="CO108">
        <v>16.8</v>
      </c>
      <c r="CP108">
        <v>16.600000000000001</v>
      </c>
      <c r="CQ108">
        <v>16.5</v>
      </c>
      <c r="CR108">
        <v>16.3</v>
      </c>
      <c r="CS108">
        <v>16.100000000000001</v>
      </c>
      <c r="CT108">
        <v>15.8</v>
      </c>
      <c r="CU108">
        <v>15.6</v>
      </c>
      <c r="CV108">
        <v>15.4</v>
      </c>
      <c r="CW108">
        <v>15.1</v>
      </c>
      <c r="CX108">
        <v>14.8</v>
      </c>
      <c r="CY108">
        <v>14.5</v>
      </c>
      <c r="CZ108">
        <v>14.2</v>
      </c>
      <c r="DA108">
        <v>13.9</v>
      </c>
      <c r="DB108">
        <v>13.5</v>
      </c>
      <c r="DC108">
        <v>13.1</v>
      </c>
      <c r="DD108">
        <v>12.7</v>
      </c>
      <c r="DE108">
        <v>12.3</v>
      </c>
      <c r="DF108">
        <v>11.8</v>
      </c>
      <c r="DG108">
        <v>11.2</v>
      </c>
      <c r="DH108">
        <v>10.8</v>
      </c>
      <c r="DI108">
        <v>10.1</v>
      </c>
      <c r="DJ108">
        <v>9.48</v>
      </c>
      <c r="DK108">
        <v>9.07</v>
      </c>
      <c r="DL108">
        <v>8.42</v>
      </c>
      <c r="DM108">
        <v>7.73</v>
      </c>
      <c r="DN108">
        <v>7.04</v>
      </c>
      <c r="DO108">
        <v>6.51</v>
      </c>
      <c r="DP108">
        <v>6.06</v>
      </c>
      <c r="DQ108">
        <v>5.66</v>
      </c>
      <c r="DR108">
        <v>5.37</v>
      </c>
      <c r="DS108">
        <v>5.03</v>
      </c>
      <c r="DT108">
        <v>4.66</v>
      </c>
      <c r="DU108">
        <v>4.37</v>
      </c>
      <c r="DV108">
        <v>4.09</v>
      </c>
      <c r="DW108">
        <v>3.77</v>
      </c>
      <c r="DX108">
        <v>3.43</v>
      </c>
      <c r="DY108">
        <v>3.15</v>
      </c>
      <c r="DZ108">
        <v>2.9</v>
      </c>
      <c r="EA108">
        <v>2.73</v>
      </c>
      <c r="EB108">
        <v>2.4700000000000002</v>
      </c>
      <c r="EC108">
        <v>2.27</v>
      </c>
      <c r="ED108">
        <v>2.06</v>
      </c>
      <c r="EE108">
        <v>1.9</v>
      </c>
      <c r="EF108">
        <v>1.68</v>
      </c>
      <c r="EG108">
        <v>1.57</v>
      </c>
      <c r="EH108">
        <v>1.4</v>
      </c>
      <c r="EI108">
        <v>1.23</v>
      </c>
      <c r="EJ108">
        <v>1.1399999999999999</v>
      </c>
      <c r="EK108">
        <v>1.01</v>
      </c>
      <c r="EL108">
        <v>0.93</v>
      </c>
      <c r="EM108">
        <v>0.81</v>
      </c>
      <c r="EN108">
        <v>0.75</v>
      </c>
      <c r="EO108">
        <v>0.66</v>
      </c>
      <c r="EP108">
        <v>0.59</v>
      </c>
      <c r="EQ108">
        <v>0.52</v>
      </c>
      <c r="ER108">
        <v>0.46</v>
      </c>
      <c r="ES108">
        <v>0.4</v>
      </c>
      <c r="ET108">
        <v>0.36</v>
      </c>
      <c r="EU108">
        <v>0.32</v>
      </c>
      <c r="EV108">
        <v>0.27</v>
      </c>
      <c r="EW108">
        <v>0.25</v>
      </c>
      <c r="EX108">
        <v>0.21</v>
      </c>
      <c r="EY108">
        <v>0.18</v>
      </c>
      <c r="EZ108">
        <v>0.16</v>
      </c>
      <c r="FA108">
        <v>0.13</v>
      </c>
      <c r="FB108">
        <v>0.12</v>
      </c>
      <c r="FC108">
        <v>0.1</v>
      </c>
      <c r="FD108">
        <v>0.09</v>
      </c>
      <c r="FE108">
        <v>0.08</v>
      </c>
      <c r="FF108">
        <v>7.0000000000000007E-2</v>
      </c>
      <c r="FG108">
        <v>0.06</v>
      </c>
      <c r="FH108">
        <v>0.04</v>
      </c>
      <c r="FI108">
        <v>0.03</v>
      </c>
      <c r="FJ108">
        <v>0.03</v>
      </c>
      <c r="FK108">
        <v>0.03</v>
      </c>
      <c r="FL108">
        <v>0.02</v>
      </c>
      <c r="FM108">
        <v>0.02</v>
      </c>
      <c r="FN108">
        <v>0.02</v>
      </c>
      <c r="FO108">
        <v>0.02</v>
      </c>
      <c r="FP108">
        <v>0.02</v>
      </c>
      <c r="FQ108">
        <v>0.02</v>
      </c>
      <c r="FR108">
        <v>0.02</v>
      </c>
      <c r="FS108">
        <v>0.03</v>
      </c>
      <c r="FT108">
        <v>0.04</v>
      </c>
      <c r="FU108">
        <v>0.04</v>
      </c>
      <c r="FV108">
        <v>0.04</v>
      </c>
      <c r="FW108">
        <v>0.06</v>
      </c>
      <c r="FX108">
        <v>0.06</v>
      </c>
      <c r="FY108">
        <v>7.0000000000000007E-2</v>
      </c>
      <c r="FZ108">
        <v>0.1</v>
      </c>
    </row>
    <row r="109" spans="1:182">
      <c r="A109">
        <v>78</v>
      </c>
      <c r="B109">
        <v>0</v>
      </c>
      <c r="C109">
        <v>0</v>
      </c>
      <c r="D109">
        <v>0</v>
      </c>
      <c r="E109">
        <v>0</v>
      </c>
      <c r="F109">
        <v>0</v>
      </c>
      <c r="G109">
        <v>0</v>
      </c>
      <c r="H109">
        <v>0.02</v>
      </c>
      <c r="I109">
        <v>0.03</v>
      </c>
      <c r="J109">
        <v>0.04</v>
      </c>
      <c r="K109">
        <v>7.0000000000000007E-2</v>
      </c>
      <c r="L109">
        <v>0.09</v>
      </c>
      <c r="M109">
        <v>0.11</v>
      </c>
      <c r="N109">
        <v>0.13</v>
      </c>
      <c r="O109">
        <v>0.16</v>
      </c>
      <c r="P109">
        <v>0.18</v>
      </c>
      <c r="Q109">
        <v>0.22</v>
      </c>
      <c r="R109">
        <v>0.27</v>
      </c>
      <c r="S109">
        <v>0.31</v>
      </c>
      <c r="T109">
        <v>0.37</v>
      </c>
      <c r="U109">
        <v>0.42</v>
      </c>
      <c r="V109">
        <v>0.46</v>
      </c>
      <c r="W109">
        <v>0.54</v>
      </c>
      <c r="X109">
        <v>0.64</v>
      </c>
      <c r="Y109">
        <v>0.7</v>
      </c>
      <c r="Z109">
        <v>0.79</v>
      </c>
      <c r="AA109">
        <v>0.93</v>
      </c>
      <c r="AB109">
        <v>1.01</v>
      </c>
      <c r="AC109">
        <v>1.1499999999999999</v>
      </c>
      <c r="AD109">
        <v>1.31</v>
      </c>
      <c r="AE109">
        <v>1.4</v>
      </c>
      <c r="AF109">
        <v>1.57</v>
      </c>
      <c r="AG109">
        <v>1.76</v>
      </c>
      <c r="AH109">
        <v>1.92</v>
      </c>
      <c r="AI109">
        <v>2.16</v>
      </c>
      <c r="AJ109">
        <v>2.35</v>
      </c>
      <c r="AK109">
        <v>2.59</v>
      </c>
      <c r="AL109">
        <v>2.8</v>
      </c>
      <c r="AM109">
        <v>3.01</v>
      </c>
      <c r="AN109">
        <v>3.28</v>
      </c>
      <c r="AO109">
        <v>3.51</v>
      </c>
      <c r="AP109">
        <v>3.88</v>
      </c>
      <c r="AQ109">
        <v>4.28</v>
      </c>
      <c r="AR109">
        <v>4.6100000000000003</v>
      </c>
      <c r="AS109">
        <v>4.8499999999999996</v>
      </c>
      <c r="AT109">
        <v>5.25</v>
      </c>
      <c r="AU109">
        <v>5.65</v>
      </c>
      <c r="AV109">
        <v>5.86</v>
      </c>
      <c r="AW109">
        <v>6.38</v>
      </c>
      <c r="AX109">
        <v>6.86</v>
      </c>
      <c r="AY109">
        <v>7.4</v>
      </c>
      <c r="AZ109">
        <v>8.02</v>
      </c>
      <c r="BA109">
        <v>8.7899999999999991</v>
      </c>
      <c r="BB109">
        <v>9.51</v>
      </c>
      <c r="BC109">
        <v>10</v>
      </c>
      <c r="BD109">
        <v>10.6</v>
      </c>
      <c r="BE109">
        <v>11</v>
      </c>
      <c r="BF109">
        <v>11.3</v>
      </c>
      <c r="BG109">
        <v>11.7</v>
      </c>
      <c r="BH109">
        <v>12.2</v>
      </c>
      <c r="BI109">
        <v>12.7</v>
      </c>
      <c r="BJ109">
        <v>13.3</v>
      </c>
      <c r="BK109">
        <v>14</v>
      </c>
      <c r="BL109">
        <v>14.3</v>
      </c>
      <c r="BM109">
        <v>14.7</v>
      </c>
      <c r="BN109">
        <v>15</v>
      </c>
      <c r="BO109">
        <v>15.3</v>
      </c>
      <c r="BP109">
        <v>15.5</v>
      </c>
      <c r="BQ109">
        <v>15.8</v>
      </c>
      <c r="BR109">
        <v>16</v>
      </c>
      <c r="BS109">
        <v>16.2</v>
      </c>
      <c r="BT109">
        <v>16.399999999999999</v>
      </c>
      <c r="BU109">
        <v>16.600000000000001</v>
      </c>
      <c r="BV109">
        <v>16.7</v>
      </c>
      <c r="BW109">
        <v>16.899999999999999</v>
      </c>
      <c r="BX109">
        <v>17</v>
      </c>
      <c r="BY109">
        <v>17.100000000000001</v>
      </c>
      <c r="BZ109">
        <v>17.2</v>
      </c>
      <c r="CA109">
        <v>17.3</v>
      </c>
      <c r="CB109">
        <v>17.399999999999999</v>
      </c>
      <c r="CC109">
        <v>17.399999999999999</v>
      </c>
      <c r="CD109">
        <v>17.399999999999999</v>
      </c>
      <c r="CE109">
        <v>17.5</v>
      </c>
      <c r="CF109">
        <v>17.5</v>
      </c>
      <c r="CG109">
        <v>17.399999999999999</v>
      </c>
      <c r="CH109">
        <v>17.399999999999999</v>
      </c>
      <c r="CI109">
        <v>17.399999999999999</v>
      </c>
      <c r="CJ109">
        <v>17.3</v>
      </c>
      <c r="CK109">
        <v>17.2</v>
      </c>
      <c r="CL109">
        <v>17.100000000000001</v>
      </c>
      <c r="CM109">
        <v>17</v>
      </c>
      <c r="CN109">
        <v>16.899999999999999</v>
      </c>
      <c r="CO109">
        <v>16.8</v>
      </c>
      <c r="CP109">
        <v>16.600000000000001</v>
      </c>
      <c r="CQ109">
        <v>16.399999999999999</v>
      </c>
      <c r="CR109">
        <v>16.2</v>
      </c>
      <c r="CS109">
        <v>16</v>
      </c>
      <c r="CT109">
        <v>15.8</v>
      </c>
      <c r="CU109">
        <v>15.6</v>
      </c>
      <c r="CV109">
        <v>15.3</v>
      </c>
      <c r="CW109">
        <v>15.1</v>
      </c>
      <c r="CX109">
        <v>14.8</v>
      </c>
      <c r="CY109">
        <v>14.5</v>
      </c>
      <c r="CZ109">
        <v>14.2</v>
      </c>
      <c r="DA109">
        <v>13.9</v>
      </c>
      <c r="DB109">
        <v>13.5</v>
      </c>
      <c r="DC109">
        <v>13.1</v>
      </c>
      <c r="DD109">
        <v>12.7</v>
      </c>
      <c r="DE109">
        <v>12.3</v>
      </c>
      <c r="DF109">
        <v>11.8</v>
      </c>
      <c r="DG109">
        <v>11.3</v>
      </c>
      <c r="DH109">
        <v>10.8</v>
      </c>
      <c r="DI109">
        <v>10.1</v>
      </c>
      <c r="DJ109">
        <v>9.52</v>
      </c>
      <c r="DK109">
        <v>8.99</v>
      </c>
      <c r="DL109">
        <v>8.4</v>
      </c>
      <c r="DM109">
        <v>7.73</v>
      </c>
      <c r="DN109">
        <v>7.05</v>
      </c>
      <c r="DO109">
        <v>6.53</v>
      </c>
      <c r="DP109">
        <v>6.08</v>
      </c>
      <c r="DQ109">
        <v>5.69</v>
      </c>
      <c r="DR109">
        <v>5.41</v>
      </c>
      <c r="DS109">
        <v>5.04</v>
      </c>
      <c r="DT109">
        <v>4.72</v>
      </c>
      <c r="DU109">
        <v>4.37</v>
      </c>
      <c r="DV109">
        <v>4.13</v>
      </c>
      <c r="DW109">
        <v>3.75</v>
      </c>
      <c r="DX109">
        <v>3.42</v>
      </c>
      <c r="DY109">
        <v>3.18</v>
      </c>
      <c r="DZ109">
        <v>2.93</v>
      </c>
      <c r="EA109">
        <v>2.75</v>
      </c>
      <c r="EB109">
        <v>2.46</v>
      </c>
      <c r="EC109">
        <v>2.27</v>
      </c>
      <c r="ED109">
        <v>2.0699999999999998</v>
      </c>
      <c r="EE109">
        <v>1.91</v>
      </c>
      <c r="EF109">
        <v>1.74</v>
      </c>
      <c r="EG109">
        <v>1.61</v>
      </c>
      <c r="EH109">
        <v>1.41</v>
      </c>
      <c r="EI109">
        <v>1.31</v>
      </c>
      <c r="EJ109">
        <v>1.19</v>
      </c>
      <c r="EK109">
        <v>1.06</v>
      </c>
      <c r="EL109">
        <v>0.95</v>
      </c>
      <c r="EM109">
        <v>0.84</v>
      </c>
      <c r="EN109">
        <v>0.76</v>
      </c>
      <c r="EO109">
        <v>0.69</v>
      </c>
      <c r="EP109">
        <v>0.59</v>
      </c>
      <c r="EQ109">
        <v>0.53</v>
      </c>
      <c r="ER109">
        <v>0.48</v>
      </c>
      <c r="ES109">
        <v>0.42</v>
      </c>
      <c r="ET109">
        <v>0.37</v>
      </c>
      <c r="EU109">
        <v>0.33</v>
      </c>
      <c r="EV109">
        <v>0.28999999999999998</v>
      </c>
      <c r="EW109">
        <v>0.25</v>
      </c>
      <c r="EX109">
        <v>0.22</v>
      </c>
      <c r="EY109">
        <v>0.19</v>
      </c>
      <c r="EZ109">
        <v>0.17</v>
      </c>
      <c r="FA109">
        <v>0.14000000000000001</v>
      </c>
      <c r="FB109">
        <v>0.13</v>
      </c>
      <c r="FC109">
        <v>0.11</v>
      </c>
      <c r="FD109">
        <v>0.09</v>
      </c>
      <c r="FE109">
        <v>7.0000000000000007E-2</v>
      </c>
      <c r="FF109">
        <v>7.0000000000000007E-2</v>
      </c>
      <c r="FG109">
        <v>0.06</v>
      </c>
      <c r="FH109">
        <v>0.05</v>
      </c>
      <c r="FI109">
        <v>0.04</v>
      </c>
      <c r="FJ109">
        <v>0.04</v>
      </c>
      <c r="FK109">
        <v>0.03</v>
      </c>
      <c r="FL109">
        <v>0.03</v>
      </c>
      <c r="FM109">
        <v>0.02</v>
      </c>
      <c r="FN109">
        <v>0.02</v>
      </c>
      <c r="FO109">
        <v>0.02</v>
      </c>
      <c r="FP109">
        <v>0.02</v>
      </c>
      <c r="FQ109">
        <v>0.02</v>
      </c>
      <c r="FR109">
        <v>0.03</v>
      </c>
      <c r="FS109">
        <v>0.03</v>
      </c>
      <c r="FT109">
        <v>0.04</v>
      </c>
      <c r="FU109">
        <v>0.04</v>
      </c>
      <c r="FV109">
        <v>0.05</v>
      </c>
      <c r="FW109">
        <v>0.06</v>
      </c>
      <c r="FX109">
        <v>7.0000000000000007E-2</v>
      </c>
      <c r="FY109">
        <v>0.08</v>
      </c>
      <c r="FZ109">
        <v>0.1</v>
      </c>
    </row>
    <row r="110" spans="1:182">
      <c r="A110">
        <v>77</v>
      </c>
      <c r="B110">
        <v>0</v>
      </c>
      <c r="C110">
        <v>0</v>
      </c>
      <c r="D110">
        <v>0</v>
      </c>
      <c r="E110">
        <v>0</v>
      </c>
      <c r="F110">
        <v>0</v>
      </c>
      <c r="G110">
        <v>0</v>
      </c>
      <c r="H110">
        <v>0</v>
      </c>
      <c r="I110">
        <v>0.03</v>
      </c>
      <c r="J110">
        <v>0.04</v>
      </c>
      <c r="K110">
        <v>7.0000000000000007E-2</v>
      </c>
      <c r="L110">
        <v>0.08</v>
      </c>
      <c r="M110">
        <v>0.1</v>
      </c>
      <c r="N110">
        <v>0.12</v>
      </c>
      <c r="O110">
        <v>0.16</v>
      </c>
      <c r="P110">
        <v>0.18</v>
      </c>
      <c r="Q110">
        <v>0.22</v>
      </c>
      <c r="R110">
        <v>0.27</v>
      </c>
      <c r="S110">
        <v>0.31</v>
      </c>
      <c r="T110">
        <v>0.35</v>
      </c>
      <c r="U110">
        <v>0.4</v>
      </c>
      <c r="V110">
        <v>0.48</v>
      </c>
      <c r="W110">
        <v>0.54</v>
      </c>
      <c r="X110">
        <v>0.64</v>
      </c>
      <c r="Y110">
        <v>0.7</v>
      </c>
      <c r="Z110">
        <v>0.79</v>
      </c>
      <c r="AA110">
        <v>0.93</v>
      </c>
      <c r="AB110">
        <v>1.01</v>
      </c>
      <c r="AC110">
        <v>1.1200000000000001</v>
      </c>
      <c r="AD110">
        <v>1.26</v>
      </c>
      <c r="AE110">
        <v>1.46</v>
      </c>
      <c r="AF110">
        <v>1.57</v>
      </c>
      <c r="AG110">
        <v>1.74</v>
      </c>
      <c r="AH110">
        <v>1.89</v>
      </c>
      <c r="AI110">
        <v>2.12</v>
      </c>
      <c r="AJ110">
        <v>2.34</v>
      </c>
      <c r="AK110">
        <v>2.59</v>
      </c>
      <c r="AL110">
        <v>2.82</v>
      </c>
      <c r="AM110">
        <v>3</v>
      </c>
      <c r="AN110">
        <v>3.31</v>
      </c>
      <c r="AO110">
        <v>3.56</v>
      </c>
      <c r="AP110">
        <v>3.86</v>
      </c>
      <c r="AQ110">
        <v>4.2300000000000004</v>
      </c>
      <c r="AR110">
        <v>4.57</v>
      </c>
      <c r="AS110">
        <v>4.87</v>
      </c>
      <c r="AT110">
        <v>5.25</v>
      </c>
      <c r="AU110">
        <v>5.6</v>
      </c>
      <c r="AV110">
        <v>5.95</v>
      </c>
      <c r="AW110">
        <v>6.29</v>
      </c>
      <c r="AX110">
        <v>6.84</v>
      </c>
      <c r="AY110">
        <v>7.35</v>
      </c>
      <c r="AZ110">
        <v>7.99</v>
      </c>
      <c r="BA110">
        <v>8.7799999999999994</v>
      </c>
      <c r="BB110">
        <v>9.48</v>
      </c>
      <c r="BC110">
        <v>10</v>
      </c>
      <c r="BD110">
        <v>10.5</v>
      </c>
      <c r="BE110">
        <v>10.9</v>
      </c>
      <c r="BF110">
        <v>11.2</v>
      </c>
      <c r="BG110">
        <v>11.7</v>
      </c>
      <c r="BH110">
        <v>12.2</v>
      </c>
      <c r="BI110">
        <v>12.7</v>
      </c>
      <c r="BJ110">
        <v>13.1</v>
      </c>
      <c r="BK110">
        <v>14</v>
      </c>
      <c r="BL110">
        <v>14.3</v>
      </c>
      <c r="BM110">
        <v>14.7</v>
      </c>
      <c r="BN110">
        <v>15</v>
      </c>
      <c r="BO110">
        <v>15.2</v>
      </c>
      <c r="BP110">
        <v>15.5</v>
      </c>
      <c r="BQ110">
        <v>15.7</v>
      </c>
      <c r="BR110">
        <v>16</v>
      </c>
      <c r="BS110">
        <v>16.2</v>
      </c>
      <c r="BT110">
        <v>16.399999999999999</v>
      </c>
      <c r="BU110">
        <v>16.5</v>
      </c>
      <c r="BV110">
        <v>16.7</v>
      </c>
      <c r="BW110">
        <v>16.8</v>
      </c>
      <c r="BX110">
        <v>17</v>
      </c>
      <c r="BY110">
        <v>17.100000000000001</v>
      </c>
      <c r="BZ110">
        <v>17.2</v>
      </c>
      <c r="CA110">
        <v>17.3</v>
      </c>
      <c r="CB110">
        <v>17.3</v>
      </c>
      <c r="CC110">
        <v>17.399999999999999</v>
      </c>
      <c r="CD110">
        <v>17.399999999999999</v>
      </c>
      <c r="CE110">
        <v>17.399999999999999</v>
      </c>
      <c r="CF110">
        <v>17.399999999999999</v>
      </c>
      <c r="CG110">
        <v>17.399999999999999</v>
      </c>
      <c r="CH110">
        <v>17.399999999999999</v>
      </c>
      <c r="CI110">
        <v>17.3</v>
      </c>
      <c r="CJ110">
        <v>17.3</v>
      </c>
      <c r="CK110">
        <v>17.2</v>
      </c>
      <c r="CL110">
        <v>17.100000000000001</v>
      </c>
      <c r="CM110">
        <v>17</v>
      </c>
      <c r="CN110">
        <v>16.899999999999999</v>
      </c>
      <c r="CO110">
        <v>16.7</v>
      </c>
      <c r="CP110">
        <v>16.600000000000001</v>
      </c>
      <c r="CQ110">
        <v>16.399999999999999</v>
      </c>
      <c r="CR110">
        <v>16.2</v>
      </c>
      <c r="CS110">
        <v>16</v>
      </c>
      <c r="CT110">
        <v>15.8</v>
      </c>
      <c r="CU110">
        <v>15.6</v>
      </c>
      <c r="CV110">
        <v>15.3</v>
      </c>
      <c r="CW110">
        <v>15.1</v>
      </c>
      <c r="CX110">
        <v>14.8</v>
      </c>
      <c r="CY110">
        <v>14.5</v>
      </c>
      <c r="CZ110">
        <v>14.2</v>
      </c>
      <c r="DA110">
        <v>13.8</v>
      </c>
      <c r="DB110">
        <v>13.5</v>
      </c>
      <c r="DC110">
        <v>13.1</v>
      </c>
      <c r="DD110">
        <v>12.7</v>
      </c>
      <c r="DE110">
        <v>12.2</v>
      </c>
      <c r="DF110">
        <v>11.8</v>
      </c>
      <c r="DG110">
        <v>11.2</v>
      </c>
      <c r="DH110">
        <v>10.7</v>
      </c>
      <c r="DI110">
        <v>10.1</v>
      </c>
      <c r="DJ110">
        <v>9.5299999999999994</v>
      </c>
      <c r="DK110">
        <v>9.02</v>
      </c>
      <c r="DL110">
        <v>8.4700000000000006</v>
      </c>
      <c r="DM110">
        <v>7.75</v>
      </c>
      <c r="DN110">
        <v>7.11</v>
      </c>
      <c r="DO110">
        <v>6.5</v>
      </c>
      <c r="DP110">
        <v>6.12</v>
      </c>
      <c r="DQ110">
        <v>5.71</v>
      </c>
      <c r="DR110">
        <v>5.36</v>
      </c>
      <c r="DS110">
        <v>5.0599999999999996</v>
      </c>
      <c r="DT110">
        <v>4.75</v>
      </c>
      <c r="DU110">
        <v>4.4400000000000004</v>
      </c>
      <c r="DV110">
        <v>4.13</v>
      </c>
      <c r="DW110">
        <v>3.74</v>
      </c>
      <c r="DX110">
        <v>3.45</v>
      </c>
      <c r="DY110">
        <v>3.22</v>
      </c>
      <c r="DZ110">
        <v>2.93</v>
      </c>
      <c r="EA110">
        <v>2.77</v>
      </c>
      <c r="EB110">
        <v>2.54</v>
      </c>
      <c r="EC110">
        <v>2.3199999999999998</v>
      </c>
      <c r="ED110">
        <v>2.1</v>
      </c>
      <c r="EE110">
        <v>1.94</v>
      </c>
      <c r="EF110">
        <v>1.73</v>
      </c>
      <c r="EG110">
        <v>1.61</v>
      </c>
      <c r="EH110">
        <v>1.42</v>
      </c>
      <c r="EI110">
        <v>1.31</v>
      </c>
      <c r="EJ110">
        <v>1.2</v>
      </c>
      <c r="EK110">
        <v>1.0900000000000001</v>
      </c>
      <c r="EL110">
        <v>0.96</v>
      </c>
      <c r="EM110">
        <v>0.85</v>
      </c>
      <c r="EN110">
        <v>0.76</v>
      </c>
      <c r="EO110">
        <v>0.69</v>
      </c>
      <c r="EP110">
        <v>0.63</v>
      </c>
      <c r="EQ110">
        <v>0.54</v>
      </c>
      <c r="ER110">
        <v>0.48</v>
      </c>
      <c r="ES110">
        <v>0.42</v>
      </c>
      <c r="ET110">
        <v>0.38</v>
      </c>
      <c r="EU110">
        <v>0.35</v>
      </c>
      <c r="EV110">
        <v>0.3</v>
      </c>
      <c r="EW110">
        <v>0.27</v>
      </c>
      <c r="EX110">
        <v>0.23</v>
      </c>
      <c r="EY110">
        <v>0.19</v>
      </c>
      <c r="EZ110">
        <v>0.18</v>
      </c>
      <c r="FA110">
        <v>0.15</v>
      </c>
      <c r="FB110">
        <v>0.13</v>
      </c>
      <c r="FC110">
        <v>0.11</v>
      </c>
      <c r="FD110">
        <v>0.1</v>
      </c>
      <c r="FE110">
        <v>0.09</v>
      </c>
      <c r="FF110">
        <v>0.08</v>
      </c>
      <c r="FG110">
        <v>7.0000000000000007E-2</v>
      </c>
      <c r="FH110">
        <v>0.06</v>
      </c>
      <c r="FI110">
        <v>0.04</v>
      </c>
      <c r="FJ110">
        <v>0.04</v>
      </c>
      <c r="FK110">
        <v>0.04</v>
      </c>
      <c r="FL110">
        <v>0.03</v>
      </c>
      <c r="FM110">
        <v>0.03</v>
      </c>
      <c r="FN110">
        <v>0.02</v>
      </c>
      <c r="FO110">
        <v>0.02</v>
      </c>
      <c r="FP110">
        <v>0.02</v>
      </c>
      <c r="FQ110">
        <v>0.02</v>
      </c>
      <c r="FR110">
        <v>0.03</v>
      </c>
      <c r="FS110">
        <v>0.03</v>
      </c>
      <c r="FT110">
        <v>0.03</v>
      </c>
      <c r="FU110">
        <v>0.04</v>
      </c>
      <c r="FV110">
        <v>0.05</v>
      </c>
      <c r="FW110">
        <v>0.05</v>
      </c>
      <c r="FX110">
        <v>7.0000000000000007E-2</v>
      </c>
      <c r="FY110">
        <v>0.08</v>
      </c>
      <c r="FZ110">
        <v>0.1</v>
      </c>
    </row>
    <row r="111" spans="1:182">
      <c r="A111">
        <v>76</v>
      </c>
      <c r="B111">
        <v>0</v>
      </c>
      <c r="C111">
        <v>0</v>
      </c>
      <c r="D111">
        <v>0</v>
      </c>
      <c r="E111">
        <v>0</v>
      </c>
      <c r="F111">
        <v>0</v>
      </c>
      <c r="G111">
        <v>0</v>
      </c>
      <c r="H111">
        <v>0</v>
      </c>
      <c r="I111">
        <v>0.03</v>
      </c>
      <c r="J111">
        <v>0.04</v>
      </c>
      <c r="K111">
        <v>7.0000000000000007E-2</v>
      </c>
      <c r="L111">
        <v>0.08</v>
      </c>
      <c r="M111">
        <v>0.1</v>
      </c>
      <c r="N111">
        <v>0.13</v>
      </c>
      <c r="O111">
        <v>0.16</v>
      </c>
      <c r="P111">
        <v>0.19</v>
      </c>
      <c r="Q111">
        <v>0.22</v>
      </c>
      <c r="R111">
        <v>0.27</v>
      </c>
      <c r="S111">
        <v>0.3</v>
      </c>
      <c r="T111">
        <v>0.37</v>
      </c>
      <c r="U111">
        <v>0.41</v>
      </c>
      <c r="V111">
        <v>0.48</v>
      </c>
      <c r="W111">
        <v>0.54</v>
      </c>
      <c r="X111">
        <v>0.63</v>
      </c>
      <c r="Y111">
        <v>0.69</v>
      </c>
      <c r="Z111">
        <v>0.82</v>
      </c>
      <c r="AA111">
        <v>0.9</v>
      </c>
      <c r="AB111">
        <v>1.01</v>
      </c>
      <c r="AC111">
        <v>1.1499999999999999</v>
      </c>
      <c r="AD111">
        <v>1.27</v>
      </c>
      <c r="AE111">
        <v>1.38</v>
      </c>
      <c r="AF111">
        <v>1.55</v>
      </c>
      <c r="AG111">
        <v>1.74</v>
      </c>
      <c r="AH111">
        <v>1.94</v>
      </c>
      <c r="AI111">
        <v>2.15</v>
      </c>
      <c r="AJ111">
        <v>2.33</v>
      </c>
      <c r="AK111">
        <v>2.57</v>
      </c>
      <c r="AL111">
        <v>2.82</v>
      </c>
      <c r="AM111">
        <v>3.03</v>
      </c>
      <c r="AN111">
        <v>3.28</v>
      </c>
      <c r="AO111">
        <v>3.59</v>
      </c>
      <c r="AP111">
        <v>3.91</v>
      </c>
      <c r="AQ111">
        <v>4.3</v>
      </c>
      <c r="AR111">
        <v>4.59</v>
      </c>
      <c r="AS111">
        <v>4.92</v>
      </c>
      <c r="AT111">
        <v>5.27</v>
      </c>
      <c r="AU111">
        <v>5.6</v>
      </c>
      <c r="AV111">
        <v>5.91</v>
      </c>
      <c r="AW111">
        <v>6.32</v>
      </c>
      <c r="AX111">
        <v>6.85</v>
      </c>
      <c r="AY111">
        <v>7.34</v>
      </c>
      <c r="AZ111">
        <v>7.97</v>
      </c>
      <c r="BA111">
        <v>8.68</v>
      </c>
      <c r="BB111">
        <v>9.44</v>
      </c>
      <c r="BC111">
        <v>10</v>
      </c>
      <c r="BD111">
        <v>10.5</v>
      </c>
      <c r="BE111">
        <v>10.9</v>
      </c>
      <c r="BF111">
        <v>11.2</v>
      </c>
      <c r="BG111">
        <v>11.7</v>
      </c>
      <c r="BH111">
        <v>12.2</v>
      </c>
      <c r="BI111">
        <v>12.7</v>
      </c>
      <c r="BJ111">
        <v>13.1</v>
      </c>
      <c r="BK111">
        <v>13.9</v>
      </c>
      <c r="BL111">
        <v>14.3</v>
      </c>
      <c r="BM111">
        <v>14.6</v>
      </c>
      <c r="BN111">
        <v>14.9</v>
      </c>
      <c r="BO111">
        <v>15.2</v>
      </c>
      <c r="BP111">
        <v>15.5</v>
      </c>
      <c r="BQ111">
        <v>15.7</v>
      </c>
      <c r="BR111">
        <v>15.9</v>
      </c>
      <c r="BS111">
        <v>16.100000000000001</v>
      </c>
      <c r="BT111">
        <v>16.3</v>
      </c>
      <c r="BU111">
        <v>16.5</v>
      </c>
      <c r="BV111">
        <v>16.7</v>
      </c>
      <c r="BW111">
        <v>16.8</v>
      </c>
      <c r="BX111">
        <v>16.899999999999999</v>
      </c>
      <c r="BY111">
        <v>17.100000000000001</v>
      </c>
      <c r="BZ111">
        <v>17.2</v>
      </c>
      <c r="CA111">
        <v>17.2</v>
      </c>
      <c r="CB111">
        <v>17.3</v>
      </c>
      <c r="CC111">
        <v>17.3</v>
      </c>
      <c r="CD111">
        <v>17.399999999999999</v>
      </c>
      <c r="CE111">
        <v>17.399999999999999</v>
      </c>
      <c r="CF111">
        <v>17.399999999999999</v>
      </c>
      <c r="CG111">
        <v>17.399999999999999</v>
      </c>
      <c r="CH111">
        <v>17.399999999999999</v>
      </c>
      <c r="CI111">
        <v>17.3</v>
      </c>
      <c r="CJ111">
        <v>17.2</v>
      </c>
      <c r="CK111">
        <v>17.2</v>
      </c>
      <c r="CL111">
        <v>17.100000000000001</v>
      </c>
      <c r="CM111">
        <v>17</v>
      </c>
      <c r="CN111">
        <v>16.8</v>
      </c>
      <c r="CO111">
        <v>16.7</v>
      </c>
      <c r="CP111">
        <v>16.5</v>
      </c>
      <c r="CQ111">
        <v>16.399999999999999</v>
      </c>
      <c r="CR111">
        <v>16.2</v>
      </c>
      <c r="CS111">
        <v>16</v>
      </c>
      <c r="CT111">
        <v>15.8</v>
      </c>
      <c r="CU111">
        <v>15.5</v>
      </c>
      <c r="CV111">
        <v>15.3</v>
      </c>
      <c r="CW111">
        <v>15</v>
      </c>
      <c r="CX111">
        <v>14.8</v>
      </c>
      <c r="CY111">
        <v>14.5</v>
      </c>
      <c r="CZ111">
        <v>14.2</v>
      </c>
      <c r="DA111">
        <v>13.8</v>
      </c>
      <c r="DB111">
        <v>13.5</v>
      </c>
      <c r="DC111">
        <v>13.1</v>
      </c>
      <c r="DD111">
        <v>12.7</v>
      </c>
      <c r="DE111">
        <v>12.2</v>
      </c>
      <c r="DF111">
        <v>11.8</v>
      </c>
      <c r="DG111">
        <v>11.2</v>
      </c>
      <c r="DH111">
        <v>10.8</v>
      </c>
      <c r="DI111">
        <v>10.1</v>
      </c>
      <c r="DJ111">
        <v>9.49</v>
      </c>
      <c r="DK111">
        <v>9.02</v>
      </c>
      <c r="DL111">
        <v>8.44</v>
      </c>
      <c r="DM111">
        <v>7.79</v>
      </c>
      <c r="DN111">
        <v>7.18</v>
      </c>
      <c r="DO111">
        <v>6.55</v>
      </c>
      <c r="DP111">
        <v>6.13</v>
      </c>
      <c r="DQ111">
        <v>5.74</v>
      </c>
      <c r="DR111">
        <v>5.38</v>
      </c>
      <c r="DS111">
        <v>5.0999999999999996</v>
      </c>
      <c r="DT111">
        <v>4.74</v>
      </c>
      <c r="DU111">
        <v>4.41</v>
      </c>
      <c r="DV111">
        <v>4.16</v>
      </c>
      <c r="DW111">
        <v>3.83</v>
      </c>
      <c r="DX111">
        <v>3.48</v>
      </c>
      <c r="DY111">
        <v>3.21</v>
      </c>
      <c r="DZ111">
        <v>3.03</v>
      </c>
      <c r="EA111">
        <v>2.74</v>
      </c>
      <c r="EB111">
        <v>2.57</v>
      </c>
      <c r="EC111">
        <v>2.34</v>
      </c>
      <c r="ED111">
        <v>2.11</v>
      </c>
      <c r="EE111">
        <v>1.97</v>
      </c>
      <c r="EF111">
        <v>1.8</v>
      </c>
      <c r="EG111">
        <v>1.63</v>
      </c>
      <c r="EH111">
        <v>1.49</v>
      </c>
      <c r="EI111">
        <v>1.35</v>
      </c>
      <c r="EJ111">
        <v>1.22</v>
      </c>
      <c r="EK111">
        <v>1.08</v>
      </c>
      <c r="EL111">
        <v>0.99</v>
      </c>
      <c r="EM111">
        <v>0.9</v>
      </c>
      <c r="EN111">
        <v>0.78</v>
      </c>
      <c r="EO111">
        <v>0.73</v>
      </c>
      <c r="EP111">
        <v>0.64</v>
      </c>
      <c r="EQ111">
        <v>0.56000000000000005</v>
      </c>
      <c r="ER111">
        <v>0.51</v>
      </c>
      <c r="ES111">
        <v>0.45</v>
      </c>
      <c r="ET111">
        <v>0.39</v>
      </c>
      <c r="EU111">
        <v>0.35</v>
      </c>
      <c r="EV111">
        <v>0.32</v>
      </c>
      <c r="EW111">
        <v>0.28000000000000003</v>
      </c>
      <c r="EX111">
        <v>0.24</v>
      </c>
      <c r="EY111">
        <v>0.21</v>
      </c>
      <c r="EZ111">
        <v>0.18</v>
      </c>
      <c r="FA111">
        <v>0.16</v>
      </c>
      <c r="FB111">
        <v>0.14000000000000001</v>
      </c>
      <c r="FC111">
        <v>0.12</v>
      </c>
      <c r="FD111">
        <v>0.11</v>
      </c>
      <c r="FE111">
        <v>0.09</v>
      </c>
      <c r="FF111">
        <v>7.0000000000000007E-2</v>
      </c>
      <c r="FG111">
        <v>7.0000000000000007E-2</v>
      </c>
      <c r="FH111">
        <v>0.06</v>
      </c>
      <c r="FI111">
        <v>0.05</v>
      </c>
      <c r="FJ111">
        <v>0.05</v>
      </c>
      <c r="FK111">
        <v>0.03</v>
      </c>
      <c r="FL111">
        <v>0.03</v>
      </c>
      <c r="FM111">
        <v>0.03</v>
      </c>
      <c r="FN111">
        <v>0.02</v>
      </c>
      <c r="FO111">
        <v>0.03</v>
      </c>
      <c r="FP111">
        <v>0.03</v>
      </c>
      <c r="FQ111">
        <v>0.03</v>
      </c>
      <c r="FR111">
        <v>0.03</v>
      </c>
      <c r="FS111">
        <v>0.04</v>
      </c>
      <c r="FT111">
        <v>0.03</v>
      </c>
      <c r="FU111">
        <v>0.04</v>
      </c>
      <c r="FV111">
        <v>0.05</v>
      </c>
      <c r="FW111">
        <v>0.05</v>
      </c>
      <c r="FX111">
        <v>7.0000000000000007E-2</v>
      </c>
      <c r="FY111">
        <v>0.08</v>
      </c>
      <c r="FZ111">
        <v>0.1</v>
      </c>
    </row>
    <row r="112" spans="1:182">
      <c r="A112">
        <v>75</v>
      </c>
      <c r="B112">
        <v>0</v>
      </c>
      <c r="C112">
        <v>0</v>
      </c>
      <c r="D112">
        <v>0</v>
      </c>
      <c r="E112">
        <v>0</v>
      </c>
      <c r="F112">
        <v>0</v>
      </c>
      <c r="G112">
        <v>0</v>
      </c>
      <c r="H112">
        <v>0</v>
      </c>
      <c r="I112">
        <v>0.03</v>
      </c>
      <c r="J112">
        <v>0.04</v>
      </c>
      <c r="K112">
        <v>7.0000000000000007E-2</v>
      </c>
      <c r="L112">
        <v>0.08</v>
      </c>
      <c r="M112">
        <v>0.1</v>
      </c>
      <c r="N112">
        <v>0.12</v>
      </c>
      <c r="O112">
        <v>0.15</v>
      </c>
      <c r="P112">
        <v>0.19</v>
      </c>
      <c r="Q112">
        <v>0.22</v>
      </c>
      <c r="R112">
        <v>0.26</v>
      </c>
      <c r="S112">
        <v>0.31</v>
      </c>
      <c r="T112">
        <v>0.37</v>
      </c>
      <c r="U112">
        <v>0.4</v>
      </c>
      <c r="V112">
        <v>0.48</v>
      </c>
      <c r="W112">
        <v>0.56999999999999995</v>
      </c>
      <c r="X112">
        <v>0.63</v>
      </c>
      <c r="Y112">
        <v>0.67</v>
      </c>
      <c r="Z112">
        <v>0.81</v>
      </c>
      <c r="AA112">
        <v>0.89</v>
      </c>
      <c r="AB112">
        <v>1.02</v>
      </c>
      <c r="AC112">
        <v>1.1399999999999999</v>
      </c>
      <c r="AD112">
        <v>1.26</v>
      </c>
      <c r="AE112">
        <v>1.42</v>
      </c>
      <c r="AF112">
        <v>1.56</v>
      </c>
      <c r="AG112">
        <v>1.8</v>
      </c>
      <c r="AH112">
        <v>1.92</v>
      </c>
      <c r="AI112">
        <v>2.14</v>
      </c>
      <c r="AJ112">
        <v>2.31</v>
      </c>
      <c r="AK112">
        <v>2.5</v>
      </c>
      <c r="AL112">
        <v>2.8</v>
      </c>
      <c r="AM112">
        <v>3.06</v>
      </c>
      <c r="AN112">
        <v>3.26</v>
      </c>
      <c r="AO112">
        <v>3.59</v>
      </c>
      <c r="AP112">
        <v>3.83</v>
      </c>
      <c r="AQ112">
        <v>4.2699999999999996</v>
      </c>
      <c r="AR112">
        <v>4.59</v>
      </c>
      <c r="AS112">
        <v>4.9000000000000004</v>
      </c>
      <c r="AT112">
        <v>5.2</v>
      </c>
      <c r="AU112">
        <v>5.62</v>
      </c>
      <c r="AV112">
        <v>5.89</v>
      </c>
      <c r="AW112">
        <v>6.29</v>
      </c>
      <c r="AX112">
        <v>6.79</v>
      </c>
      <c r="AY112">
        <v>7.25</v>
      </c>
      <c r="AZ112">
        <v>7.94</v>
      </c>
      <c r="BA112">
        <v>8.7200000000000006</v>
      </c>
      <c r="BB112">
        <v>9.41</v>
      </c>
      <c r="BC112">
        <v>10.1</v>
      </c>
      <c r="BD112">
        <v>10.5</v>
      </c>
      <c r="BE112">
        <v>11.1</v>
      </c>
      <c r="BF112">
        <v>11.3</v>
      </c>
      <c r="BG112">
        <v>11.6</v>
      </c>
      <c r="BH112">
        <v>12.1</v>
      </c>
      <c r="BI112">
        <v>12.7</v>
      </c>
      <c r="BJ112">
        <v>13.1</v>
      </c>
      <c r="BK112">
        <v>13.9</v>
      </c>
      <c r="BL112">
        <v>14.3</v>
      </c>
      <c r="BM112">
        <v>14.6</v>
      </c>
      <c r="BN112">
        <v>14.9</v>
      </c>
      <c r="BO112">
        <v>15.2</v>
      </c>
      <c r="BP112">
        <v>15.4</v>
      </c>
      <c r="BQ112">
        <v>15.7</v>
      </c>
      <c r="BR112">
        <v>15.9</v>
      </c>
      <c r="BS112">
        <v>16.100000000000001</v>
      </c>
      <c r="BT112">
        <v>16.3</v>
      </c>
      <c r="BU112">
        <v>16.5</v>
      </c>
      <c r="BV112">
        <v>16.600000000000001</v>
      </c>
      <c r="BW112">
        <v>16.8</v>
      </c>
      <c r="BX112">
        <v>16.899999999999999</v>
      </c>
      <c r="BY112">
        <v>17</v>
      </c>
      <c r="BZ112">
        <v>17.100000000000001</v>
      </c>
      <c r="CA112">
        <v>17.2</v>
      </c>
      <c r="CB112">
        <v>17.3</v>
      </c>
      <c r="CC112">
        <v>17.3</v>
      </c>
      <c r="CD112">
        <v>17.399999999999999</v>
      </c>
      <c r="CE112">
        <v>17.399999999999999</v>
      </c>
      <c r="CF112">
        <v>17.399999999999999</v>
      </c>
      <c r="CG112">
        <v>17.399999999999999</v>
      </c>
      <c r="CH112">
        <v>17.3</v>
      </c>
      <c r="CI112">
        <v>17.3</v>
      </c>
      <c r="CJ112">
        <v>17.2</v>
      </c>
      <c r="CK112">
        <v>17.100000000000001</v>
      </c>
      <c r="CL112">
        <v>17</v>
      </c>
      <c r="CM112">
        <v>16.899999999999999</v>
      </c>
      <c r="CN112">
        <v>16.8</v>
      </c>
      <c r="CO112">
        <v>16.7</v>
      </c>
      <c r="CP112">
        <v>16.5</v>
      </c>
      <c r="CQ112">
        <v>16.3</v>
      </c>
      <c r="CR112">
        <v>16.2</v>
      </c>
      <c r="CS112">
        <v>16</v>
      </c>
      <c r="CT112">
        <v>15.7</v>
      </c>
      <c r="CU112">
        <v>15.5</v>
      </c>
      <c r="CV112">
        <v>15.3</v>
      </c>
      <c r="CW112">
        <v>15</v>
      </c>
      <c r="CX112">
        <v>14.7</v>
      </c>
      <c r="CY112">
        <v>14.4</v>
      </c>
      <c r="CZ112">
        <v>14.1</v>
      </c>
      <c r="DA112">
        <v>13.8</v>
      </c>
      <c r="DB112">
        <v>13.4</v>
      </c>
      <c r="DC112">
        <v>13.1</v>
      </c>
      <c r="DD112">
        <v>12.6</v>
      </c>
      <c r="DE112">
        <v>12.1</v>
      </c>
      <c r="DF112">
        <v>11.7</v>
      </c>
      <c r="DG112">
        <v>11.2</v>
      </c>
      <c r="DH112">
        <v>10.7</v>
      </c>
      <c r="DI112">
        <v>10.1</v>
      </c>
      <c r="DJ112">
        <v>9.5399999999999991</v>
      </c>
      <c r="DK112">
        <v>9.01</v>
      </c>
      <c r="DL112">
        <v>8.43</v>
      </c>
      <c r="DM112">
        <v>7.84</v>
      </c>
      <c r="DN112">
        <v>7.09</v>
      </c>
      <c r="DO112">
        <v>6.65</v>
      </c>
      <c r="DP112">
        <v>6.17</v>
      </c>
      <c r="DQ112">
        <v>5.75</v>
      </c>
      <c r="DR112">
        <v>5.43</v>
      </c>
      <c r="DS112">
        <v>5.0999999999999996</v>
      </c>
      <c r="DT112">
        <v>4.79</v>
      </c>
      <c r="DU112">
        <v>4.47</v>
      </c>
      <c r="DV112">
        <v>4.18</v>
      </c>
      <c r="DW112">
        <v>3.89</v>
      </c>
      <c r="DX112">
        <v>3.49</v>
      </c>
      <c r="DY112">
        <v>3.27</v>
      </c>
      <c r="DZ112">
        <v>3</v>
      </c>
      <c r="EA112">
        <v>2.8</v>
      </c>
      <c r="EB112">
        <v>2.62</v>
      </c>
      <c r="EC112">
        <v>2.33</v>
      </c>
      <c r="ED112">
        <v>2.12</v>
      </c>
      <c r="EE112">
        <v>2.0099999999999998</v>
      </c>
      <c r="EF112">
        <v>1.81</v>
      </c>
      <c r="EG112">
        <v>1.68</v>
      </c>
      <c r="EH112">
        <v>1.48</v>
      </c>
      <c r="EI112">
        <v>1.37</v>
      </c>
      <c r="EJ112">
        <v>1.2</v>
      </c>
      <c r="EK112">
        <v>1.1399999999999999</v>
      </c>
      <c r="EL112">
        <v>0.98</v>
      </c>
      <c r="EM112">
        <v>0.93</v>
      </c>
      <c r="EN112">
        <v>0.82</v>
      </c>
      <c r="EO112">
        <v>0.73</v>
      </c>
      <c r="EP112">
        <v>0.65</v>
      </c>
      <c r="EQ112">
        <v>0.56999999999999995</v>
      </c>
      <c r="ER112">
        <v>0.52</v>
      </c>
      <c r="ES112">
        <v>0.47</v>
      </c>
      <c r="ET112">
        <v>0.41</v>
      </c>
      <c r="EU112">
        <v>0.36</v>
      </c>
      <c r="EV112">
        <v>0.32</v>
      </c>
      <c r="EW112">
        <v>0.28999999999999998</v>
      </c>
      <c r="EX112">
        <v>0.24</v>
      </c>
      <c r="EY112">
        <v>0.22</v>
      </c>
      <c r="EZ112">
        <v>0.19</v>
      </c>
      <c r="FA112">
        <v>0.17</v>
      </c>
      <c r="FB112">
        <v>0.15</v>
      </c>
      <c r="FC112">
        <v>0.11</v>
      </c>
      <c r="FD112">
        <v>0.11</v>
      </c>
      <c r="FE112">
        <v>0.1</v>
      </c>
      <c r="FF112">
        <v>0.09</v>
      </c>
      <c r="FG112">
        <v>0.08</v>
      </c>
      <c r="FH112">
        <v>7.0000000000000007E-2</v>
      </c>
      <c r="FI112">
        <v>0.06</v>
      </c>
      <c r="FJ112">
        <v>0.04</v>
      </c>
      <c r="FK112">
        <v>0.04</v>
      </c>
      <c r="FL112">
        <v>0.03</v>
      </c>
      <c r="FM112">
        <v>0.03</v>
      </c>
      <c r="FN112">
        <v>0.03</v>
      </c>
      <c r="FO112">
        <v>0.03</v>
      </c>
      <c r="FP112">
        <v>0.03</v>
      </c>
      <c r="FQ112">
        <v>0.03</v>
      </c>
      <c r="FR112">
        <v>0.03</v>
      </c>
      <c r="FS112">
        <v>0.04</v>
      </c>
      <c r="FT112">
        <v>0.04</v>
      </c>
      <c r="FU112">
        <v>0.04</v>
      </c>
      <c r="FV112">
        <v>0.06</v>
      </c>
      <c r="FW112">
        <v>0.05</v>
      </c>
      <c r="FX112">
        <v>7.0000000000000007E-2</v>
      </c>
      <c r="FY112">
        <v>0.08</v>
      </c>
      <c r="FZ112">
        <v>0.1</v>
      </c>
    </row>
    <row r="113" spans="1:182">
      <c r="A113">
        <v>74</v>
      </c>
      <c r="B113">
        <v>0</v>
      </c>
      <c r="C113">
        <v>0</v>
      </c>
      <c r="D113">
        <v>0</v>
      </c>
      <c r="E113">
        <v>0</v>
      </c>
      <c r="F113">
        <v>0</v>
      </c>
      <c r="G113">
        <v>0</v>
      </c>
      <c r="H113">
        <v>0</v>
      </c>
      <c r="I113">
        <v>0.03</v>
      </c>
      <c r="J113">
        <v>0.04</v>
      </c>
      <c r="K113">
        <v>7.0000000000000007E-2</v>
      </c>
      <c r="L113">
        <v>7.0000000000000007E-2</v>
      </c>
      <c r="M113">
        <v>0.1</v>
      </c>
      <c r="N113">
        <v>0.13</v>
      </c>
      <c r="O113">
        <v>0.15</v>
      </c>
      <c r="P113">
        <v>0.19</v>
      </c>
      <c r="Q113">
        <v>0.22</v>
      </c>
      <c r="R113">
        <v>0.25</v>
      </c>
      <c r="S113">
        <v>0.31</v>
      </c>
      <c r="T113">
        <v>0.35</v>
      </c>
      <c r="U113">
        <v>0.42</v>
      </c>
      <c r="V113">
        <v>0.48</v>
      </c>
      <c r="W113">
        <v>0.53</v>
      </c>
      <c r="X113">
        <v>0.63</v>
      </c>
      <c r="Y113">
        <v>0.69</v>
      </c>
      <c r="Z113">
        <v>0.81</v>
      </c>
      <c r="AA113">
        <v>0.91</v>
      </c>
      <c r="AB113">
        <v>0.99</v>
      </c>
      <c r="AC113">
        <v>1.1499999999999999</v>
      </c>
      <c r="AD113">
        <v>1.29</v>
      </c>
      <c r="AE113">
        <v>1.44</v>
      </c>
      <c r="AF113">
        <v>1.59</v>
      </c>
      <c r="AG113">
        <v>1.73</v>
      </c>
      <c r="AH113">
        <v>1.89</v>
      </c>
      <c r="AI113">
        <v>2.19</v>
      </c>
      <c r="AJ113">
        <v>2.31</v>
      </c>
      <c r="AK113">
        <v>2.5499999999999998</v>
      </c>
      <c r="AL113">
        <v>2.85</v>
      </c>
      <c r="AM113">
        <v>3</v>
      </c>
      <c r="AN113">
        <v>3.25</v>
      </c>
      <c r="AO113">
        <v>3.54</v>
      </c>
      <c r="AP113">
        <v>3.89</v>
      </c>
      <c r="AQ113">
        <v>4.26</v>
      </c>
      <c r="AR113">
        <v>4.5599999999999996</v>
      </c>
      <c r="AS113">
        <v>4.84</v>
      </c>
      <c r="AT113">
        <v>5.18</v>
      </c>
      <c r="AU113">
        <v>5.6</v>
      </c>
      <c r="AV113">
        <v>5.9</v>
      </c>
      <c r="AW113">
        <v>6.26</v>
      </c>
      <c r="AX113">
        <v>6.77</v>
      </c>
      <c r="AY113">
        <v>7.28</v>
      </c>
      <c r="AZ113">
        <v>7.93</v>
      </c>
      <c r="BA113">
        <v>8.67</v>
      </c>
      <c r="BB113">
        <v>9.3800000000000008</v>
      </c>
      <c r="BC113">
        <v>10.1</v>
      </c>
      <c r="BD113">
        <v>10.5</v>
      </c>
      <c r="BE113">
        <v>11.1</v>
      </c>
      <c r="BF113">
        <v>11.2</v>
      </c>
      <c r="BG113">
        <v>11.6</v>
      </c>
      <c r="BH113">
        <v>12.1</v>
      </c>
      <c r="BI113">
        <v>12.6</v>
      </c>
      <c r="BJ113">
        <v>13.1</v>
      </c>
      <c r="BK113">
        <v>13.9</v>
      </c>
      <c r="BL113">
        <v>14.2</v>
      </c>
      <c r="BM113">
        <v>14.6</v>
      </c>
      <c r="BN113">
        <v>14.9</v>
      </c>
      <c r="BO113">
        <v>15.1</v>
      </c>
      <c r="BP113">
        <v>15.4</v>
      </c>
      <c r="BQ113">
        <v>15.6</v>
      </c>
      <c r="BR113">
        <v>15.9</v>
      </c>
      <c r="BS113">
        <v>16.100000000000001</v>
      </c>
      <c r="BT113">
        <v>16.3</v>
      </c>
      <c r="BU113">
        <v>16.5</v>
      </c>
      <c r="BV113">
        <v>16.600000000000001</v>
      </c>
      <c r="BW113">
        <v>16.8</v>
      </c>
      <c r="BX113">
        <v>16.899999999999999</v>
      </c>
      <c r="BY113">
        <v>17</v>
      </c>
      <c r="BZ113">
        <v>17.100000000000001</v>
      </c>
      <c r="CA113">
        <v>17.2</v>
      </c>
      <c r="CB113">
        <v>17.2</v>
      </c>
      <c r="CC113">
        <v>17.3</v>
      </c>
      <c r="CD113">
        <v>17.3</v>
      </c>
      <c r="CE113">
        <v>17.3</v>
      </c>
      <c r="CF113">
        <v>17.3</v>
      </c>
      <c r="CG113">
        <v>17.3</v>
      </c>
      <c r="CH113">
        <v>17.3</v>
      </c>
      <c r="CI113">
        <v>17.2</v>
      </c>
      <c r="CJ113">
        <v>17.2</v>
      </c>
      <c r="CK113">
        <v>17.100000000000001</v>
      </c>
      <c r="CL113">
        <v>17</v>
      </c>
      <c r="CM113">
        <v>16.899999999999999</v>
      </c>
      <c r="CN113">
        <v>16.8</v>
      </c>
      <c r="CO113">
        <v>16.600000000000001</v>
      </c>
      <c r="CP113">
        <v>16.5</v>
      </c>
      <c r="CQ113">
        <v>16.3</v>
      </c>
      <c r="CR113">
        <v>16.100000000000001</v>
      </c>
      <c r="CS113">
        <v>15.9</v>
      </c>
      <c r="CT113">
        <v>15.7</v>
      </c>
      <c r="CU113">
        <v>15.5</v>
      </c>
      <c r="CV113">
        <v>15.2</v>
      </c>
      <c r="CW113">
        <v>15</v>
      </c>
      <c r="CX113">
        <v>14.7</v>
      </c>
      <c r="CY113">
        <v>14.4</v>
      </c>
      <c r="CZ113">
        <v>14.1</v>
      </c>
      <c r="DA113">
        <v>13.8</v>
      </c>
      <c r="DB113">
        <v>13.4</v>
      </c>
      <c r="DC113">
        <v>13</v>
      </c>
      <c r="DD113">
        <v>12.6</v>
      </c>
      <c r="DE113">
        <v>12.1</v>
      </c>
      <c r="DF113">
        <v>11.7</v>
      </c>
      <c r="DG113">
        <v>11.2</v>
      </c>
      <c r="DH113">
        <v>10.6</v>
      </c>
      <c r="DI113">
        <v>10.1</v>
      </c>
      <c r="DJ113">
        <v>9.59</v>
      </c>
      <c r="DK113">
        <v>9.02</v>
      </c>
      <c r="DL113">
        <v>8.49</v>
      </c>
      <c r="DM113">
        <v>7.87</v>
      </c>
      <c r="DN113">
        <v>7.26</v>
      </c>
      <c r="DO113">
        <v>6.67</v>
      </c>
      <c r="DP113">
        <v>6.15</v>
      </c>
      <c r="DQ113">
        <v>5.75</v>
      </c>
      <c r="DR113">
        <v>5.43</v>
      </c>
      <c r="DS113">
        <v>5.1100000000000003</v>
      </c>
      <c r="DT113">
        <v>4.7699999999999996</v>
      </c>
      <c r="DU113">
        <v>4.4400000000000004</v>
      </c>
      <c r="DV113">
        <v>4.2300000000000004</v>
      </c>
      <c r="DW113">
        <v>3.96</v>
      </c>
      <c r="DX113">
        <v>3.52</v>
      </c>
      <c r="DY113">
        <v>3.26</v>
      </c>
      <c r="DZ113">
        <v>3.01</v>
      </c>
      <c r="EA113">
        <v>2.8</v>
      </c>
      <c r="EB113">
        <v>2.68</v>
      </c>
      <c r="EC113">
        <v>2.38</v>
      </c>
      <c r="ED113">
        <v>2.16</v>
      </c>
      <c r="EE113">
        <v>2.0099999999999998</v>
      </c>
      <c r="EF113">
        <v>1.83</v>
      </c>
      <c r="EG113">
        <v>1.67</v>
      </c>
      <c r="EH113">
        <v>1.52</v>
      </c>
      <c r="EI113">
        <v>1.38</v>
      </c>
      <c r="EJ113">
        <v>1.26</v>
      </c>
      <c r="EK113">
        <v>1.1399999999999999</v>
      </c>
      <c r="EL113">
        <v>1.01</v>
      </c>
      <c r="EM113">
        <v>0.96</v>
      </c>
      <c r="EN113">
        <v>0.83</v>
      </c>
      <c r="EO113">
        <v>0.74</v>
      </c>
      <c r="EP113">
        <v>0.68</v>
      </c>
      <c r="EQ113">
        <v>0.59</v>
      </c>
      <c r="ER113">
        <v>0.54</v>
      </c>
      <c r="ES113">
        <v>0.47</v>
      </c>
      <c r="ET113">
        <v>0.41</v>
      </c>
      <c r="EU113">
        <v>0.38</v>
      </c>
      <c r="EV113">
        <v>0.32</v>
      </c>
      <c r="EW113">
        <v>0.28999999999999998</v>
      </c>
      <c r="EX113">
        <v>0.26</v>
      </c>
      <c r="EY113">
        <v>0.23</v>
      </c>
      <c r="EZ113">
        <v>0.2</v>
      </c>
      <c r="FA113">
        <v>0.17</v>
      </c>
      <c r="FB113">
        <v>0.15</v>
      </c>
      <c r="FC113">
        <v>0.14000000000000001</v>
      </c>
      <c r="FD113">
        <v>0.12</v>
      </c>
      <c r="FE113">
        <v>0.1</v>
      </c>
      <c r="FF113">
        <v>0.09</v>
      </c>
      <c r="FG113">
        <v>0.08</v>
      </c>
      <c r="FH113">
        <v>0.06</v>
      </c>
      <c r="FI113">
        <v>0.05</v>
      </c>
      <c r="FJ113">
        <v>0.05</v>
      </c>
      <c r="FK113">
        <v>0.04</v>
      </c>
      <c r="FL113">
        <v>0.04</v>
      </c>
      <c r="FM113">
        <v>0.03</v>
      </c>
      <c r="FN113">
        <v>0.04</v>
      </c>
      <c r="FO113">
        <v>0.03</v>
      </c>
      <c r="FP113">
        <v>0.03</v>
      </c>
      <c r="FQ113">
        <v>0.03</v>
      </c>
      <c r="FR113">
        <v>0.04</v>
      </c>
      <c r="FS113">
        <v>0.03</v>
      </c>
      <c r="FT113">
        <v>0.04</v>
      </c>
      <c r="FU113">
        <v>0.04</v>
      </c>
      <c r="FV113">
        <v>0.05</v>
      </c>
      <c r="FW113">
        <v>0.05</v>
      </c>
      <c r="FX113">
        <v>7.0000000000000007E-2</v>
      </c>
      <c r="FY113">
        <v>0.08</v>
      </c>
      <c r="FZ113">
        <v>0.1</v>
      </c>
    </row>
    <row r="114" spans="1:182">
      <c r="A114">
        <v>73</v>
      </c>
      <c r="B114">
        <v>0</v>
      </c>
      <c r="C114">
        <v>0</v>
      </c>
      <c r="D114">
        <v>0</v>
      </c>
      <c r="E114">
        <v>0</v>
      </c>
      <c r="F114">
        <v>0</v>
      </c>
      <c r="G114">
        <v>0</v>
      </c>
      <c r="H114">
        <v>0</v>
      </c>
      <c r="I114">
        <v>0.03</v>
      </c>
      <c r="J114">
        <v>0.04</v>
      </c>
      <c r="K114">
        <v>0.05</v>
      </c>
      <c r="L114">
        <v>7.0000000000000007E-2</v>
      </c>
      <c r="M114">
        <v>0.1</v>
      </c>
      <c r="N114">
        <v>0.13</v>
      </c>
      <c r="O114">
        <v>0.15</v>
      </c>
      <c r="P114">
        <v>0.18</v>
      </c>
      <c r="Q114">
        <v>0.22</v>
      </c>
      <c r="R114">
        <v>0.24</v>
      </c>
      <c r="S114">
        <v>0.3</v>
      </c>
      <c r="T114">
        <v>0.35</v>
      </c>
      <c r="U114">
        <v>0.42</v>
      </c>
      <c r="V114">
        <v>0.48</v>
      </c>
      <c r="W114">
        <v>0.55000000000000004</v>
      </c>
      <c r="X114">
        <v>0.64</v>
      </c>
      <c r="Y114">
        <v>0.69</v>
      </c>
      <c r="Z114">
        <v>0.81</v>
      </c>
      <c r="AA114">
        <v>0.91</v>
      </c>
      <c r="AB114">
        <v>0.99</v>
      </c>
      <c r="AC114">
        <v>1.1399999999999999</v>
      </c>
      <c r="AD114">
        <v>1.28</v>
      </c>
      <c r="AE114">
        <v>1.41</v>
      </c>
      <c r="AF114">
        <v>1.57</v>
      </c>
      <c r="AG114">
        <v>1.72</v>
      </c>
      <c r="AH114">
        <v>1.92</v>
      </c>
      <c r="AI114">
        <v>2.12</v>
      </c>
      <c r="AJ114">
        <v>2.27</v>
      </c>
      <c r="AK114">
        <v>2.5</v>
      </c>
      <c r="AL114">
        <v>2.79</v>
      </c>
      <c r="AM114">
        <v>3</v>
      </c>
      <c r="AN114">
        <v>3.25</v>
      </c>
      <c r="AO114">
        <v>3.5</v>
      </c>
      <c r="AP114">
        <v>3.87</v>
      </c>
      <c r="AQ114">
        <v>4.24</v>
      </c>
      <c r="AR114">
        <v>4.55</v>
      </c>
      <c r="AS114">
        <v>4.88</v>
      </c>
      <c r="AT114">
        <v>5.24</v>
      </c>
      <c r="AU114">
        <v>5.55</v>
      </c>
      <c r="AV114">
        <v>5.86</v>
      </c>
      <c r="AW114">
        <v>6.29</v>
      </c>
      <c r="AX114">
        <v>6.73</v>
      </c>
      <c r="AY114">
        <v>7.28</v>
      </c>
      <c r="AZ114">
        <v>7.88</v>
      </c>
      <c r="BA114">
        <v>8.58</v>
      </c>
      <c r="BB114">
        <v>9.35</v>
      </c>
      <c r="BC114">
        <v>9.86</v>
      </c>
      <c r="BD114">
        <v>10.4</v>
      </c>
      <c r="BE114">
        <v>11</v>
      </c>
      <c r="BF114">
        <v>11.3</v>
      </c>
      <c r="BG114">
        <v>11.6</v>
      </c>
      <c r="BH114">
        <v>12.1</v>
      </c>
      <c r="BI114">
        <v>12.6</v>
      </c>
      <c r="BJ114">
        <v>13.1</v>
      </c>
      <c r="BK114">
        <v>13.8</v>
      </c>
      <c r="BL114">
        <v>14.2</v>
      </c>
      <c r="BM114">
        <v>14.5</v>
      </c>
      <c r="BN114">
        <v>14.8</v>
      </c>
      <c r="BO114">
        <v>15.1</v>
      </c>
      <c r="BP114">
        <v>15.4</v>
      </c>
      <c r="BQ114">
        <v>15.6</v>
      </c>
      <c r="BR114">
        <v>15.9</v>
      </c>
      <c r="BS114">
        <v>16.100000000000001</v>
      </c>
      <c r="BT114">
        <v>16.3</v>
      </c>
      <c r="BU114">
        <v>16.399999999999999</v>
      </c>
      <c r="BV114">
        <v>16.600000000000001</v>
      </c>
      <c r="BW114">
        <v>16.7</v>
      </c>
      <c r="BX114">
        <v>16.899999999999999</v>
      </c>
      <c r="BY114">
        <v>17</v>
      </c>
      <c r="BZ114">
        <v>17.100000000000001</v>
      </c>
      <c r="CA114">
        <v>17.100000000000001</v>
      </c>
      <c r="CB114">
        <v>17.2</v>
      </c>
      <c r="CC114">
        <v>17.3</v>
      </c>
      <c r="CD114">
        <v>17.3</v>
      </c>
      <c r="CE114">
        <v>17.3</v>
      </c>
      <c r="CF114">
        <v>17.3</v>
      </c>
      <c r="CG114">
        <v>17.3</v>
      </c>
      <c r="CH114">
        <v>17.3</v>
      </c>
      <c r="CI114">
        <v>17.2</v>
      </c>
      <c r="CJ114">
        <v>17.100000000000001</v>
      </c>
      <c r="CK114">
        <v>17.100000000000001</v>
      </c>
      <c r="CL114">
        <v>17</v>
      </c>
      <c r="CM114">
        <v>16.899999999999999</v>
      </c>
      <c r="CN114">
        <v>16.7</v>
      </c>
      <c r="CO114">
        <v>16.600000000000001</v>
      </c>
      <c r="CP114">
        <v>16.399999999999999</v>
      </c>
      <c r="CQ114">
        <v>16.3</v>
      </c>
      <c r="CR114">
        <v>16.100000000000001</v>
      </c>
      <c r="CS114">
        <v>15.9</v>
      </c>
      <c r="CT114">
        <v>15.7</v>
      </c>
      <c r="CU114">
        <v>15.4</v>
      </c>
      <c r="CV114">
        <v>15.2</v>
      </c>
      <c r="CW114">
        <v>14.9</v>
      </c>
      <c r="CX114">
        <v>14.7</v>
      </c>
      <c r="CY114">
        <v>14.4</v>
      </c>
      <c r="CZ114">
        <v>14.1</v>
      </c>
      <c r="DA114">
        <v>13.7</v>
      </c>
      <c r="DB114">
        <v>13.4</v>
      </c>
      <c r="DC114">
        <v>13</v>
      </c>
      <c r="DD114">
        <v>12.6</v>
      </c>
      <c r="DE114">
        <v>12.1</v>
      </c>
      <c r="DF114">
        <v>11.6</v>
      </c>
      <c r="DG114">
        <v>11.2</v>
      </c>
      <c r="DH114">
        <v>10.5</v>
      </c>
      <c r="DI114">
        <v>10</v>
      </c>
      <c r="DJ114">
        <v>9.48</v>
      </c>
      <c r="DK114">
        <v>9.01</v>
      </c>
      <c r="DL114">
        <v>8.43</v>
      </c>
      <c r="DM114">
        <v>7.88</v>
      </c>
      <c r="DN114">
        <v>7.21</v>
      </c>
      <c r="DO114">
        <v>6.67</v>
      </c>
      <c r="DP114">
        <v>6.1</v>
      </c>
      <c r="DQ114">
        <v>5.79</v>
      </c>
      <c r="DR114">
        <v>5.4</v>
      </c>
      <c r="DS114">
        <v>5.09</v>
      </c>
      <c r="DT114">
        <v>4.82</v>
      </c>
      <c r="DU114">
        <v>4.4400000000000004</v>
      </c>
      <c r="DV114">
        <v>4.1900000000000004</v>
      </c>
      <c r="DW114">
        <v>3.93</v>
      </c>
      <c r="DX114">
        <v>3.62</v>
      </c>
      <c r="DY114">
        <v>3.25</v>
      </c>
      <c r="DZ114">
        <v>2.99</v>
      </c>
      <c r="EA114">
        <v>2.82</v>
      </c>
      <c r="EB114">
        <v>2.61</v>
      </c>
      <c r="EC114">
        <v>2.39</v>
      </c>
      <c r="ED114">
        <v>2.16</v>
      </c>
      <c r="EE114">
        <v>2.0699999999999998</v>
      </c>
      <c r="EF114">
        <v>1.83</v>
      </c>
      <c r="EG114">
        <v>1.68</v>
      </c>
      <c r="EH114">
        <v>1.55</v>
      </c>
      <c r="EI114">
        <v>1.38</v>
      </c>
      <c r="EJ114">
        <v>1.28</v>
      </c>
      <c r="EK114">
        <v>1.17</v>
      </c>
      <c r="EL114">
        <v>1.03</v>
      </c>
      <c r="EM114">
        <v>0.93</v>
      </c>
      <c r="EN114">
        <v>0.83</v>
      </c>
      <c r="EO114">
        <v>0.74</v>
      </c>
      <c r="EP114">
        <v>0.69</v>
      </c>
      <c r="EQ114">
        <v>0.61</v>
      </c>
      <c r="ER114">
        <v>0.57999999999999996</v>
      </c>
      <c r="ES114">
        <v>0.5</v>
      </c>
      <c r="ET114">
        <v>0.45</v>
      </c>
      <c r="EU114">
        <v>0.39</v>
      </c>
      <c r="EV114">
        <v>0.35</v>
      </c>
      <c r="EW114">
        <v>0.3</v>
      </c>
      <c r="EX114">
        <v>0.28000000000000003</v>
      </c>
      <c r="EY114">
        <v>0.24</v>
      </c>
      <c r="EZ114">
        <v>0.21</v>
      </c>
      <c r="FA114">
        <v>0.19</v>
      </c>
      <c r="FB114">
        <v>0.16</v>
      </c>
      <c r="FC114">
        <v>0.14000000000000001</v>
      </c>
      <c r="FD114">
        <v>0.13</v>
      </c>
      <c r="FE114">
        <v>0.11</v>
      </c>
      <c r="FF114">
        <v>0.1</v>
      </c>
      <c r="FG114">
        <v>0.09</v>
      </c>
      <c r="FH114">
        <v>0.08</v>
      </c>
      <c r="FI114">
        <v>7.0000000000000007E-2</v>
      </c>
      <c r="FJ114">
        <v>0.06</v>
      </c>
      <c r="FK114">
        <v>0.05</v>
      </c>
      <c r="FL114">
        <v>0.04</v>
      </c>
      <c r="FM114">
        <v>0.04</v>
      </c>
      <c r="FN114">
        <v>0.03</v>
      </c>
      <c r="FO114">
        <v>0.04</v>
      </c>
      <c r="FP114">
        <v>0.04</v>
      </c>
      <c r="FQ114">
        <v>0.04</v>
      </c>
      <c r="FR114">
        <v>0.03</v>
      </c>
      <c r="FS114">
        <v>0.04</v>
      </c>
      <c r="FT114">
        <v>0.05</v>
      </c>
      <c r="FU114">
        <v>0.05</v>
      </c>
      <c r="FV114">
        <v>0.05</v>
      </c>
      <c r="FW114">
        <v>7.0000000000000007E-2</v>
      </c>
      <c r="FX114">
        <v>7.0000000000000007E-2</v>
      </c>
      <c r="FY114">
        <v>0.09</v>
      </c>
      <c r="FZ114">
        <v>0.1</v>
      </c>
    </row>
    <row r="115" spans="1:182">
      <c r="A115">
        <v>72</v>
      </c>
      <c r="B115">
        <v>0</v>
      </c>
      <c r="C115">
        <v>0</v>
      </c>
      <c r="D115">
        <v>0</v>
      </c>
      <c r="E115">
        <v>0</v>
      </c>
      <c r="F115">
        <v>0</v>
      </c>
      <c r="G115">
        <v>0</v>
      </c>
      <c r="H115">
        <v>0</v>
      </c>
      <c r="I115">
        <v>0.03</v>
      </c>
      <c r="J115">
        <v>0.04</v>
      </c>
      <c r="K115">
        <v>0.05</v>
      </c>
      <c r="L115">
        <v>0.08</v>
      </c>
      <c r="M115">
        <v>0.1</v>
      </c>
      <c r="N115">
        <v>0.13</v>
      </c>
      <c r="O115">
        <v>0.15</v>
      </c>
      <c r="P115">
        <v>0.17</v>
      </c>
      <c r="Q115">
        <v>0.21</v>
      </c>
      <c r="R115">
        <v>0.25</v>
      </c>
      <c r="S115">
        <v>0.3</v>
      </c>
      <c r="T115">
        <v>0.34</v>
      </c>
      <c r="U115">
        <v>0.42</v>
      </c>
      <c r="V115">
        <v>0.48</v>
      </c>
      <c r="W115">
        <v>0.54</v>
      </c>
      <c r="X115">
        <v>0.62</v>
      </c>
      <c r="Y115">
        <v>0.72</v>
      </c>
      <c r="Z115">
        <v>0.79</v>
      </c>
      <c r="AA115">
        <v>0.91</v>
      </c>
      <c r="AB115">
        <v>1.01</v>
      </c>
      <c r="AC115">
        <v>1.1499999999999999</v>
      </c>
      <c r="AD115">
        <v>1.26</v>
      </c>
      <c r="AE115">
        <v>1.4</v>
      </c>
      <c r="AF115">
        <v>1.56</v>
      </c>
      <c r="AG115">
        <v>1.74</v>
      </c>
      <c r="AH115">
        <v>1.93</v>
      </c>
      <c r="AI115">
        <v>2.12</v>
      </c>
      <c r="AJ115">
        <v>2.29</v>
      </c>
      <c r="AK115">
        <v>2.48</v>
      </c>
      <c r="AL115">
        <v>2.81</v>
      </c>
      <c r="AM115">
        <v>3.01</v>
      </c>
      <c r="AN115">
        <v>3.27</v>
      </c>
      <c r="AO115">
        <v>3.48</v>
      </c>
      <c r="AP115">
        <v>3.87</v>
      </c>
      <c r="AQ115">
        <v>4.28</v>
      </c>
      <c r="AR115">
        <v>4.59</v>
      </c>
      <c r="AS115">
        <v>4.8600000000000003</v>
      </c>
      <c r="AT115">
        <v>5.2</v>
      </c>
      <c r="AU115">
        <v>5.55</v>
      </c>
      <c r="AV115">
        <v>5.8</v>
      </c>
      <c r="AW115">
        <v>6.26</v>
      </c>
      <c r="AX115">
        <v>6.71</v>
      </c>
      <c r="AY115">
        <v>7.26</v>
      </c>
      <c r="AZ115">
        <v>7.87</v>
      </c>
      <c r="BA115">
        <v>8.58</v>
      </c>
      <c r="BB115">
        <v>9.3000000000000007</v>
      </c>
      <c r="BC115">
        <v>9.84</v>
      </c>
      <c r="BD115">
        <v>10.5</v>
      </c>
      <c r="BE115">
        <v>11</v>
      </c>
      <c r="BF115">
        <v>11.2</v>
      </c>
      <c r="BG115">
        <v>11.6</v>
      </c>
      <c r="BH115">
        <v>12.1</v>
      </c>
      <c r="BI115">
        <v>12.6</v>
      </c>
      <c r="BJ115">
        <v>13</v>
      </c>
      <c r="BK115">
        <v>13.7</v>
      </c>
      <c r="BL115">
        <v>14.2</v>
      </c>
      <c r="BM115">
        <v>14.5</v>
      </c>
      <c r="BN115">
        <v>14.8</v>
      </c>
      <c r="BO115">
        <v>15.1</v>
      </c>
      <c r="BP115">
        <v>15.3</v>
      </c>
      <c r="BQ115">
        <v>15.6</v>
      </c>
      <c r="BR115">
        <v>15.8</v>
      </c>
      <c r="BS115">
        <v>16</v>
      </c>
      <c r="BT115">
        <v>16.2</v>
      </c>
      <c r="BU115">
        <v>16.399999999999999</v>
      </c>
      <c r="BV115">
        <v>16.600000000000001</v>
      </c>
      <c r="BW115">
        <v>16.7</v>
      </c>
      <c r="BX115">
        <v>16.8</v>
      </c>
      <c r="BY115">
        <v>16.899999999999999</v>
      </c>
      <c r="BZ115">
        <v>17</v>
      </c>
      <c r="CA115">
        <v>17.100000000000001</v>
      </c>
      <c r="CB115">
        <v>17.2</v>
      </c>
      <c r="CC115">
        <v>17.2</v>
      </c>
      <c r="CD115">
        <v>17.3</v>
      </c>
      <c r="CE115">
        <v>17.3</v>
      </c>
      <c r="CF115">
        <v>17.3</v>
      </c>
      <c r="CG115">
        <v>17.3</v>
      </c>
      <c r="CH115">
        <v>17.2</v>
      </c>
      <c r="CI115">
        <v>17.2</v>
      </c>
      <c r="CJ115">
        <v>17.100000000000001</v>
      </c>
      <c r="CK115">
        <v>17</v>
      </c>
      <c r="CL115">
        <v>16.899999999999999</v>
      </c>
      <c r="CM115">
        <v>16.8</v>
      </c>
      <c r="CN115">
        <v>16.7</v>
      </c>
      <c r="CO115">
        <v>16.600000000000001</v>
      </c>
      <c r="CP115">
        <v>16.399999999999999</v>
      </c>
      <c r="CQ115">
        <v>16.2</v>
      </c>
      <c r="CR115">
        <v>16.100000000000001</v>
      </c>
      <c r="CS115">
        <v>15.9</v>
      </c>
      <c r="CT115">
        <v>15.6</v>
      </c>
      <c r="CU115">
        <v>15.4</v>
      </c>
      <c r="CV115">
        <v>15.2</v>
      </c>
      <c r="CW115">
        <v>14.9</v>
      </c>
      <c r="CX115">
        <v>14.6</v>
      </c>
      <c r="CY115">
        <v>14.4</v>
      </c>
      <c r="CZ115">
        <v>14.1</v>
      </c>
      <c r="DA115">
        <v>13.7</v>
      </c>
      <c r="DB115">
        <v>13.3</v>
      </c>
      <c r="DC115">
        <v>13</v>
      </c>
      <c r="DD115">
        <v>12.5</v>
      </c>
      <c r="DE115">
        <v>12</v>
      </c>
      <c r="DF115">
        <v>11.6</v>
      </c>
      <c r="DG115">
        <v>11.2</v>
      </c>
      <c r="DH115">
        <v>10.5</v>
      </c>
      <c r="DI115">
        <v>9.99</v>
      </c>
      <c r="DJ115">
        <v>9.5500000000000007</v>
      </c>
      <c r="DK115">
        <v>9.0299999999999994</v>
      </c>
      <c r="DL115">
        <v>8.5</v>
      </c>
      <c r="DM115">
        <v>7.94</v>
      </c>
      <c r="DN115">
        <v>7.28</v>
      </c>
      <c r="DO115">
        <v>6.64</v>
      </c>
      <c r="DP115">
        <v>6.16</v>
      </c>
      <c r="DQ115">
        <v>5.77</v>
      </c>
      <c r="DR115">
        <v>5.4</v>
      </c>
      <c r="DS115">
        <v>5.13</v>
      </c>
      <c r="DT115">
        <v>4.8099999999999996</v>
      </c>
      <c r="DU115">
        <v>4.4800000000000004</v>
      </c>
      <c r="DV115">
        <v>4.22</v>
      </c>
      <c r="DW115">
        <v>3.95</v>
      </c>
      <c r="DX115">
        <v>3.69</v>
      </c>
      <c r="DY115">
        <v>3.35</v>
      </c>
      <c r="DZ115">
        <v>3.06</v>
      </c>
      <c r="EA115">
        <v>2.88</v>
      </c>
      <c r="EB115">
        <v>2.64</v>
      </c>
      <c r="EC115">
        <v>2.4500000000000002</v>
      </c>
      <c r="ED115">
        <v>2.21</v>
      </c>
      <c r="EE115">
        <v>2.0699999999999998</v>
      </c>
      <c r="EF115">
        <v>1.89</v>
      </c>
      <c r="EG115">
        <v>1.71</v>
      </c>
      <c r="EH115">
        <v>1.58</v>
      </c>
      <c r="EI115">
        <v>1.4</v>
      </c>
      <c r="EJ115">
        <v>1.32</v>
      </c>
      <c r="EK115">
        <v>1.17</v>
      </c>
      <c r="EL115">
        <v>1.06</v>
      </c>
      <c r="EM115">
        <v>0.98</v>
      </c>
      <c r="EN115">
        <v>0.88</v>
      </c>
      <c r="EO115">
        <v>0.78</v>
      </c>
      <c r="EP115">
        <v>0.7</v>
      </c>
      <c r="EQ115">
        <v>0.62</v>
      </c>
      <c r="ER115">
        <v>0.59</v>
      </c>
      <c r="ES115">
        <v>0.51</v>
      </c>
      <c r="ET115">
        <v>0.45</v>
      </c>
      <c r="EU115">
        <v>0.4</v>
      </c>
      <c r="EV115">
        <v>0.37</v>
      </c>
      <c r="EW115">
        <v>0.33</v>
      </c>
      <c r="EX115">
        <v>0.28999999999999998</v>
      </c>
      <c r="EY115">
        <v>0.25</v>
      </c>
      <c r="EZ115">
        <v>0.22</v>
      </c>
      <c r="FA115">
        <v>0.2</v>
      </c>
      <c r="FB115">
        <v>0.17</v>
      </c>
      <c r="FC115">
        <v>0.15</v>
      </c>
      <c r="FD115">
        <v>0.13</v>
      </c>
      <c r="FE115">
        <v>0.12</v>
      </c>
      <c r="FF115">
        <v>0.1</v>
      </c>
      <c r="FG115">
        <v>0.09</v>
      </c>
      <c r="FH115">
        <v>0.08</v>
      </c>
      <c r="FI115">
        <v>7.0000000000000007E-2</v>
      </c>
      <c r="FJ115">
        <v>0.05</v>
      </c>
      <c r="FK115">
        <v>0.06</v>
      </c>
      <c r="FL115">
        <v>0.05</v>
      </c>
      <c r="FM115">
        <v>0.04</v>
      </c>
      <c r="FN115">
        <v>0.04</v>
      </c>
      <c r="FO115">
        <v>0.03</v>
      </c>
      <c r="FP115">
        <v>0.03</v>
      </c>
      <c r="FQ115">
        <v>0.03</v>
      </c>
      <c r="FR115">
        <v>0.04</v>
      </c>
      <c r="FS115">
        <v>0.04</v>
      </c>
      <c r="FT115">
        <v>0.04</v>
      </c>
      <c r="FU115">
        <v>0.05</v>
      </c>
      <c r="FV115">
        <v>0.06</v>
      </c>
      <c r="FW115">
        <v>7.0000000000000007E-2</v>
      </c>
      <c r="FX115">
        <v>0.08</v>
      </c>
      <c r="FY115">
        <v>0.09</v>
      </c>
      <c r="FZ115">
        <v>0.1</v>
      </c>
    </row>
    <row r="116" spans="1:182">
      <c r="A116">
        <v>71</v>
      </c>
      <c r="B116">
        <v>0</v>
      </c>
      <c r="C116">
        <v>0</v>
      </c>
      <c r="D116">
        <v>0</v>
      </c>
      <c r="E116">
        <v>0</v>
      </c>
      <c r="F116">
        <v>0</v>
      </c>
      <c r="G116">
        <v>0</v>
      </c>
      <c r="H116">
        <v>0</v>
      </c>
      <c r="I116">
        <v>0.03</v>
      </c>
      <c r="J116">
        <v>0.04</v>
      </c>
      <c r="K116">
        <v>0.05</v>
      </c>
      <c r="L116">
        <v>0.08</v>
      </c>
      <c r="M116">
        <v>0.1</v>
      </c>
      <c r="N116">
        <v>0.13</v>
      </c>
      <c r="O116">
        <v>0.15</v>
      </c>
      <c r="P116">
        <v>0.18</v>
      </c>
      <c r="Q116">
        <v>0.22</v>
      </c>
      <c r="R116">
        <v>0.26</v>
      </c>
      <c r="S116">
        <v>0.31</v>
      </c>
      <c r="T116">
        <v>0.34</v>
      </c>
      <c r="U116">
        <v>0.4</v>
      </c>
      <c r="V116">
        <v>0.48</v>
      </c>
      <c r="W116">
        <v>0.52</v>
      </c>
      <c r="X116">
        <v>0.64</v>
      </c>
      <c r="Y116">
        <v>0.7</v>
      </c>
      <c r="Z116">
        <v>0.78</v>
      </c>
      <c r="AA116">
        <v>0.89</v>
      </c>
      <c r="AB116">
        <v>1.02</v>
      </c>
      <c r="AC116">
        <v>1.1200000000000001</v>
      </c>
      <c r="AD116">
        <v>1.27</v>
      </c>
      <c r="AE116">
        <v>1.44</v>
      </c>
      <c r="AF116">
        <v>1.57</v>
      </c>
      <c r="AG116">
        <v>1.73</v>
      </c>
      <c r="AH116">
        <v>1.91</v>
      </c>
      <c r="AI116">
        <v>2.12</v>
      </c>
      <c r="AJ116">
        <v>2.31</v>
      </c>
      <c r="AK116">
        <v>2.54</v>
      </c>
      <c r="AL116">
        <v>2.78</v>
      </c>
      <c r="AM116">
        <v>3.01</v>
      </c>
      <c r="AN116">
        <v>3.27</v>
      </c>
      <c r="AO116">
        <v>3.52</v>
      </c>
      <c r="AP116">
        <v>3.87</v>
      </c>
      <c r="AQ116">
        <v>4.2300000000000004</v>
      </c>
      <c r="AR116">
        <v>4.49</v>
      </c>
      <c r="AS116">
        <v>4.8499999999999996</v>
      </c>
      <c r="AT116">
        <v>5.2</v>
      </c>
      <c r="AU116">
        <v>5.54</v>
      </c>
      <c r="AV116">
        <v>5.77</v>
      </c>
      <c r="AW116">
        <v>6.15</v>
      </c>
      <c r="AX116">
        <v>6.67</v>
      </c>
      <c r="AY116">
        <v>7.14</v>
      </c>
      <c r="AZ116">
        <v>7.87</v>
      </c>
      <c r="BA116">
        <v>8.58</v>
      </c>
      <c r="BB116">
        <v>9.2799999999999994</v>
      </c>
      <c r="BC116">
        <v>9.8000000000000007</v>
      </c>
      <c r="BD116">
        <v>10.5</v>
      </c>
      <c r="BE116">
        <v>11</v>
      </c>
      <c r="BF116">
        <v>11.2</v>
      </c>
      <c r="BG116">
        <v>11.6</v>
      </c>
      <c r="BH116">
        <v>12</v>
      </c>
      <c r="BI116">
        <v>12.6</v>
      </c>
      <c r="BJ116">
        <v>13</v>
      </c>
      <c r="BK116">
        <v>13.7</v>
      </c>
      <c r="BL116">
        <v>14.2</v>
      </c>
      <c r="BM116">
        <v>14.5</v>
      </c>
      <c r="BN116">
        <v>14.8</v>
      </c>
      <c r="BO116">
        <v>15.1</v>
      </c>
      <c r="BP116">
        <v>15.3</v>
      </c>
      <c r="BQ116">
        <v>15.6</v>
      </c>
      <c r="BR116">
        <v>15.8</v>
      </c>
      <c r="BS116">
        <v>16</v>
      </c>
      <c r="BT116">
        <v>16.2</v>
      </c>
      <c r="BU116">
        <v>16.399999999999999</v>
      </c>
      <c r="BV116">
        <v>16.5</v>
      </c>
      <c r="BW116">
        <v>16.7</v>
      </c>
      <c r="BX116">
        <v>16.8</v>
      </c>
      <c r="BY116">
        <v>16.899999999999999</v>
      </c>
      <c r="BZ116">
        <v>17</v>
      </c>
      <c r="CA116">
        <v>17.100000000000001</v>
      </c>
      <c r="CB116">
        <v>17.100000000000001</v>
      </c>
      <c r="CC116">
        <v>17.2</v>
      </c>
      <c r="CD116">
        <v>17.2</v>
      </c>
      <c r="CE116">
        <v>17.2</v>
      </c>
      <c r="CF116">
        <v>17.2</v>
      </c>
      <c r="CG116">
        <v>17.2</v>
      </c>
      <c r="CH116">
        <v>17.2</v>
      </c>
      <c r="CI116">
        <v>17.100000000000001</v>
      </c>
      <c r="CJ116">
        <v>17.100000000000001</v>
      </c>
      <c r="CK116">
        <v>17</v>
      </c>
      <c r="CL116">
        <v>16.899999999999999</v>
      </c>
      <c r="CM116">
        <v>16.8</v>
      </c>
      <c r="CN116">
        <v>16.7</v>
      </c>
      <c r="CO116">
        <v>16.5</v>
      </c>
      <c r="CP116">
        <v>16.399999999999999</v>
      </c>
      <c r="CQ116">
        <v>16.2</v>
      </c>
      <c r="CR116">
        <v>16</v>
      </c>
      <c r="CS116">
        <v>15.8</v>
      </c>
      <c r="CT116">
        <v>15.6</v>
      </c>
      <c r="CU116">
        <v>15.4</v>
      </c>
      <c r="CV116">
        <v>15.1</v>
      </c>
      <c r="CW116">
        <v>14.9</v>
      </c>
      <c r="CX116">
        <v>14.6</v>
      </c>
      <c r="CY116">
        <v>14.3</v>
      </c>
      <c r="CZ116">
        <v>14</v>
      </c>
      <c r="DA116">
        <v>13.7</v>
      </c>
      <c r="DB116">
        <v>13.2</v>
      </c>
      <c r="DC116">
        <v>13</v>
      </c>
      <c r="DD116">
        <v>12.5</v>
      </c>
      <c r="DE116">
        <v>12</v>
      </c>
      <c r="DF116">
        <v>11.6</v>
      </c>
      <c r="DG116">
        <v>11.2</v>
      </c>
      <c r="DH116">
        <v>10.6</v>
      </c>
      <c r="DI116">
        <v>10</v>
      </c>
      <c r="DJ116">
        <v>9.56</v>
      </c>
      <c r="DK116">
        <v>9.02</v>
      </c>
      <c r="DL116">
        <v>8.5399999999999991</v>
      </c>
      <c r="DM116">
        <v>7.92</v>
      </c>
      <c r="DN116">
        <v>7.28</v>
      </c>
      <c r="DO116">
        <v>6.68</v>
      </c>
      <c r="DP116">
        <v>6.17</v>
      </c>
      <c r="DQ116">
        <v>5.75</v>
      </c>
      <c r="DR116">
        <v>5.42</v>
      </c>
      <c r="DS116">
        <v>5.14</v>
      </c>
      <c r="DT116">
        <v>4.92</v>
      </c>
      <c r="DU116">
        <v>4.4800000000000004</v>
      </c>
      <c r="DV116">
        <v>4.17</v>
      </c>
      <c r="DW116">
        <v>4</v>
      </c>
      <c r="DX116">
        <v>3.62</v>
      </c>
      <c r="DY116">
        <v>3.32</v>
      </c>
      <c r="DZ116">
        <v>3.1</v>
      </c>
      <c r="EA116">
        <v>2.89</v>
      </c>
      <c r="EB116">
        <v>2.71</v>
      </c>
      <c r="EC116">
        <v>2.4500000000000002</v>
      </c>
      <c r="ED116">
        <v>2.2599999999999998</v>
      </c>
      <c r="EE116">
        <v>2.08</v>
      </c>
      <c r="EF116">
        <v>1.94</v>
      </c>
      <c r="EG116">
        <v>1.71</v>
      </c>
      <c r="EH116">
        <v>1.6</v>
      </c>
      <c r="EI116">
        <v>1.43</v>
      </c>
      <c r="EJ116">
        <v>1.33</v>
      </c>
      <c r="EK116">
        <v>1.2</v>
      </c>
      <c r="EL116">
        <v>1.0900000000000001</v>
      </c>
      <c r="EM116">
        <v>0.99</v>
      </c>
      <c r="EN116">
        <v>0.89</v>
      </c>
      <c r="EO116">
        <v>0.83</v>
      </c>
      <c r="EP116">
        <v>0.73</v>
      </c>
      <c r="EQ116">
        <v>0.66</v>
      </c>
      <c r="ER116">
        <v>0.59</v>
      </c>
      <c r="ES116">
        <v>0.53</v>
      </c>
      <c r="ET116">
        <v>0.47</v>
      </c>
      <c r="EU116">
        <v>0.41</v>
      </c>
      <c r="EV116">
        <v>0.37</v>
      </c>
      <c r="EW116">
        <v>0.33</v>
      </c>
      <c r="EX116">
        <v>0.28000000000000003</v>
      </c>
      <c r="EY116">
        <v>0.26</v>
      </c>
      <c r="EZ116">
        <v>0.22</v>
      </c>
      <c r="FA116">
        <v>0.21</v>
      </c>
      <c r="FB116">
        <v>0.18</v>
      </c>
      <c r="FC116">
        <v>0.16</v>
      </c>
      <c r="FD116">
        <v>0.13</v>
      </c>
      <c r="FE116">
        <v>0.12</v>
      </c>
      <c r="FF116">
        <v>0.11</v>
      </c>
      <c r="FG116">
        <v>0.1</v>
      </c>
      <c r="FH116">
        <v>0.09</v>
      </c>
      <c r="FI116">
        <v>0.08</v>
      </c>
      <c r="FJ116">
        <v>7.0000000000000007E-2</v>
      </c>
      <c r="FK116">
        <v>0.06</v>
      </c>
      <c r="FL116">
        <v>0.06</v>
      </c>
      <c r="FM116">
        <v>0.04</v>
      </c>
      <c r="FN116">
        <v>0.04</v>
      </c>
      <c r="FO116">
        <v>0.04</v>
      </c>
      <c r="FP116">
        <v>0.04</v>
      </c>
      <c r="FQ116">
        <v>0.04</v>
      </c>
      <c r="FR116">
        <v>0.04</v>
      </c>
      <c r="FS116">
        <v>0.05</v>
      </c>
      <c r="FT116">
        <v>0.04</v>
      </c>
      <c r="FU116">
        <v>0.05</v>
      </c>
      <c r="FV116">
        <v>0.06</v>
      </c>
      <c r="FW116">
        <v>7.0000000000000007E-2</v>
      </c>
      <c r="FX116">
        <v>0.08</v>
      </c>
      <c r="FY116">
        <v>0.09</v>
      </c>
      <c r="FZ116">
        <v>0.1</v>
      </c>
    </row>
    <row r="117" spans="1:182">
      <c r="A117">
        <v>70</v>
      </c>
      <c r="B117">
        <v>0</v>
      </c>
      <c r="C117">
        <v>0</v>
      </c>
      <c r="D117">
        <v>0</v>
      </c>
      <c r="E117">
        <v>0</v>
      </c>
      <c r="F117">
        <v>0</v>
      </c>
      <c r="G117">
        <v>0</v>
      </c>
      <c r="H117">
        <v>0</v>
      </c>
      <c r="I117">
        <v>0.03</v>
      </c>
      <c r="J117">
        <v>0.04</v>
      </c>
      <c r="K117">
        <v>0.05</v>
      </c>
      <c r="L117">
        <v>0.08</v>
      </c>
      <c r="M117">
        <v>0.1</v>
      </c>
      <c r="N117">
        <v>0.12</v>
      </c>
      <c r="O117">
        <v>0.15</v>
      </c>
      <c r="P117">
        <v>0.18</v>
      </c>
      <c r="Q117">
        <v>0.21</v>
      </c>
      <c r="R117">
        <v>0.25</v>
      </c>
      <c r="S117">
        <v>0.28999999999999998</v>
      </c>
      <c r="T117">
        <v>0.34</v>
      </c>
      <c r="U117">
        <v>0.41</v>
      </c>
      <c r="V117">
        <v>0.49</v>
      </c>
      <c r="W117">
        <v>0.54</v>
      </c>
      <c r="X117">
        <v>0.64</v>
      </c>
      <c r="Y117">
        <v>0.7</v>
      </c>
      <c r="Z117">
        <v>0.8</v>
      </c>
      <c r="AA117">
        <v>0.89</v>
      </c>
      <c r="AB117">
        <v>0.98</v>
      </c>
      <c r="AC117">
        <v>1.1399999999999999</v>
      </c>
      <c r="AD117">
        <v>1.25</v>
      </c>
      <c r="AE117">
        <v>1.41</v>
      </c>
      <c r="AF117">
        <v>1.56</v>
      </c>
      <c r="AG117">
        <v>1.72</v>
      </c>
      <c r="AH117">
        <v>1.9</v>
      </c>
      <c r="AI117">
        <v>2.12</v>
      </c>
      <c r="AJ117">
        <v>2.3199999999999998</v>
      </c>
      <c r="AK117">
        <v>2.5099999999999998</v>
      </c>
      <c r="AL117">
        <v>2.74</v>
      </c>
      <c r="AM117">
        <v>3</v>
      </c>
      <c r="AN117">
        <v>3.25</v>
      </c>
      <c r="AO117">
        <v>3.49</v>
      </c>
      <c r="AP117">
        <v>3.81</v>
      </c>
      <c r="AQ117">
        <v>4.17</v>
      </c>
      <c r="AR117">
        <v>4.51</v>
      </c>
      <c r="AS117">
        <v>4.83</v>
      </c>
      <c r="AT117">
        <v>5.1100000000000003</v>
      </c>
      <c r="AU117">
        <v>5.48</v>
      </c>
      <c r="AV117">
        <v>5.83</v>
      </c>
      <c r="AW117">
        <v>6.21</v>
      </c>
      <c r="AX117">
        <v>6.67</v>
      </c>
      <c r="AY117">
        <v>7.18</v>
      </c>
      <c r="AZ117">
        <v>7.86</v>
      </c>
      <c r="BA117">
        <v>8.5399999999999991</v>
      </c>
      <c r="BB117">
        <v>9.25</v>
      </c>
      <c r="BC117">
        <v>9.81</v>
      </c>
      <c r="BD117">
        <v>10.4</v>
      </c>
      <c r="BE117">
        <v>11</v>
      </c>
      <c r="BF117">
        <v>11.3</v>
      </c>
      <c r="BG117">
        <v>11.6</v>
      </c>
      <c r="BH117">
        <v>12</v>
      </c>
      <c r="BI117">
        <v>12.5</v>
      </c>
      <c r="BJ117">
        <v>13</v>
      </c>
      <c r="BK117">
        <v>13.6</v>
      </c>
      <c r="BL117">
        <v>14.1</v>
      </c>
      <c r="BM117">
        <v>14.4</v>
      </c>
      <c r="BN117">
        <v>14.8</v>
      </c>
      <c r="BO117">
        <v>15</v>
      </c>
      <c r="BP117">
        <v>15.3</v>
      </c>
      <c r="BQ117">
        <v>15.5</v>
      </c>
      <c r="BR117">
        <v>15.8</v>
      </c>
      <c r="BS117">
        <v>16</v>
      </c>
      <c r="BT117">
        <v>16.2</v>
      </c>
      <c r="BU117">
        <v>16.3</v>
      </c>
      <c r="BV117">
        <v>16.5</v>
      </c>
      <c r="BW117">
        <v>16.600000000000001</v>
      </c>
      <c r="BX117">
        <v>16.8</v>
      </c>
      <c r="BY117">
        <v>16.899999999999999</v>
      </c>
      <c r="BZ117">
        <v>17</v>
      </c>
      <c r="CA117">
        <v>17</v>
      </c>
      <c r="CB117">
        <v>17.100000000000001</v>
      </c>
      <c r="CC117">
        <v>17.2</v>
      </c>
      <c r="CD117">
        <v>17.2</v>
      </c>
      <c r="CE117">
        <v>17.2</v>
      </c>
      <c r="CF117">
        <v>17.2</v>
      </c>
      <c r="CG117">
        <v>17.2</v>
      </c>
      <c r="CH117">
        <v>17.2</v>
      </c>
      <c r="CI117">
        <v>17.100000000000001</v>
      </c>
      <c r="CJ117">
        <v>17</v>
      </c>
      <c r="CK117">
        <v>17</v>
      </c>
      <c r="CL117">
        <v>16.899999999999999</v>
      </c>
      <c r="CM117">
        <v>16.8</v>
      </c>
      <c r="CN117">
        <v>16.600000000000001</v>
      </c>
      <c r="CO117">
        <v>16.5</v>
      </c>
      <c r="CP117">
        <v>16.3</v>
      </c>
      <c r="CQ117">
        <v>16.2</v>
      </c>
      <c r="CR117">
        <v>16</v>
      </c>
      <c r="CS117">
        <v>15.8</v>
      </c>
      <c r="CT117">
        <v>15.6</v>
      </c>
      <c r="CU117">
        <v>15.3</v>
      </c>
      <c r="CV117">
        <v>15.1</v>
      </c>
      <c r="CW117">
        <v>14.8</v>
      </c>
      <c r="CX117">
        <v>14.6</v>
      </c>
      <c r="CY117">
        <v>14.3</v>
      </c>
      <c r="CZ117">
        <v>14</v>
      </c>
      <c r="DA117">
        <v>13.7</v>
      </c>
      <c r="DB117">
        <v>13.2</v>
      </c>
      <c r="DC117">
        <v>12.9</v>
      </c>
      <c r="DD117">
        <v>12.5</v>
      </c>
      <c r="DE117">
        <v>12</v>
      </c>
      <c r="DF117">
        <v>11.5</v>
      </c>
      <c r="DG117">
        <v>11.1</v>
      </c>
      <c r="DH117">
        <v>10.6</v>
      </c>
      <c r="DI117">
        <v>10.1</v>
      </c>
      <c r="DJ117">
        <v>9.6</v>
      </c>
      <c r="DK117">
        <v>9.0500000000000007</v>
      </c>
      <c r="DL117">
        <v>8.5399999999999991</v>
      </c>
      <c r="DM117">
        <v>7.99</v>
      </c>
      <c r="DN117">
        <v>7.36</v>
      </c>
      <c r="DO117">
        <v>6.78</v>
      </c>
      <c r="DP117">
        <v>6.21</v>
      </c>
      <c r="DQ117">
        <v>5.86</v>
      </c>
      <c r="DR117">
        <v>5.38</v>
      </c>
      <c r="DS117">
        <v>5.16</v>
      </c>
      <c r="DT117">
        <v>4.8499999999999996</v>
      </c>
      <c r="DU117">
        <v>4.53</v>
      </c>
      <c r="DV117">
        <v>4.24</v>
      </c>
      <c r="DW117">
        <v>4.04</v>
      </c>
      <c r="DX117">
        <v>3.71</v>
      </c>
      <c r="DY117">
        <v>3.4</v>
      </c>
      <c r="DZ117">
        <v>3.08</v>
      </c>
      <c r="EA117">
        <v>2.88</v>
      </c>
      <c r="EB117">
        <v>2.68</v>
      </c>
      <c r="EC117">
        <v>2.5299999999999998</v>
      </c>
      <c r="ED117">
        <v>2.2799999999999998</v>
      </c>
      <c r="EE117">
        <v>2.12</v>
      </c>
      <c r="EF117">
        <v>1.9</v>
      </c>
      <c r="EG117">
        <v>1.74</v>
      </c>
      <c r="EH117">
        <v>1.61</v>
      </c>
      <c r="EI117">
        <v>1.5</v>
      </c>
      <c r="EJ117">
        <v>1.38</v>
      </c>
      <c r="EK117">
        <v>1.2</v>
      </c>
      <c r="EL117">
        <v>1.0900000000000001</v>
      </c>
      <c r="EM117">
        <v>1.03</v>
      </c>
      <c r="EN117">
        <v>0.91</v>
      </c>
      <c r="EO117">
        <v>0.83</v>
      </c>
      <c r="EP117">
        <v>0.75</v>
      </c>
      <c r="EQ117">
        <v>0.66</v>
      </c>
      <c r="ER117">
        <v>0.57999999999999996</v>
      </c>
      <c r="ES117">
        <v>0.53</v>
      </c>
      <c r="ET117">
        <v>0.5</v>
      </c>
      <c r="EU117">
        <v>0.45</v>
      </c>
      <c r="EV117">
        <v>0.37</v>
      </c>
      <c r="EW117">
        <v>0.32</v>
      </c>
      <c r="EX117">
        <v>0.3</v>
      </c>
      <c r="EY117">
        <v>0.28000000000000003</v>
      </c>
      <c r="EZ117">
        <v>0.24</v>
      </c>
      <c r="FA117">
        <v>0.22</v>
      </c>
      <c r="FB117">
        <v>0.19</v>
      </c>
      <c r="FC117">
        <v>0.17</v>
      </c>
      <c r="FD117">
        <v>0.14000000000000001</v>
      </c>
      <c r="FE117">
        <v>0.13</v>
      </c>
      <c r="FF117">
        <v>0.11</v>
      </c>
      <c r="FG117">
        <v>0.1</v>
      </c>
      <c r="FH117">
        <v>0.09</v>
      </c>
      <c r="FI117">
        <v>7.0000000000000007E-2</v>
      </c>
      <c r="FJ117">
        <v>7.0000000000000007E-2</v>
      </c>
      <c r="FK117">
        <v>7.0000000000000007E-2</v>
      </c>
      <c r="FL117">
        <v>0.06</v>
      </c>
      <c r="FM117">
        <v>0.05</v>
      </c>
      <c r="FN117">
        <v>0.04</v>
      </c>
      <c r="FO117">
        <v>0.04</v>
      </c>
      <c r="FP117">
        <v>0.05</v>
      </c>
      <c r="FQ117">
        <v>0.04</v>
      </c>
      <c r="FR117">
        <v>0.04</v>
      </c>
      <c r="FS117">
        <v>0.04</v>
      </c>
      <c r="FT117">
        <v>0.05</v>
      </c>
      <c r="FU117">
        <v>0.06</v>
      </c>
      <c r="FV117">
        <v>0.06</v>
      </c>
      <c r="FW117">
        <v>7.0000000000000007E-2</v>
      </c>
      <c r="FX117">
        <v>0.08</v>
      </c>
      <c r="FY117">
        <v>0.09</v>
      </c>
      <c r="FZ117">
        <v>0.1</v>
      </c>
    </row>
    <row r="118" spans="1:182">
      <c r="A118">
        <v>69</v>
      </c>
      <c r="B118">
        <v>0</v>
      </c>
      <c r="C118">
        <v>0</v>
      </c>
      <c r="D118">
        <v>0</v>
      </c>
      <c r="E118">
        <v>0</v>
      </c>
      <c r="F118">
        <v>0</v>
      </c>
      <c r="G118">
        <v>0</v>
      </c>
      <c r="H118">
        <v>0</v>
      </c>
      <c r="I118">
        <v>0.03</v>
      </c>
      <c r="J118">
        <v>0.04</v>
      </c>
      <c r="K118">
        <v>0.05</v>
      </c>
      <c r="L118">
        <v>7.0000000000000007E-2</v>
      </c>
      <c r="M118">
        <v>0.1</v>
      </c>
      <c r="N118">
        <v>0.12</v>
      </c>
      <c r="O118">
        <v>0.15</v>
      </c>
      <c r="P118">
        <v>0.18</v>
      </c>
      <c r="Q118">
        <v>0.2</v>
      </c>
      <c r="R118">
        <v>0.25</v>
      </c>
      <c r="S118">
        <v>0.3</v>
      </c>
      <c r="T118">
        <v>0.36</v>
      </c>
      <c r="U118">
        <v>0.4</v>
      </c>
      <c r="V118">
        <v>0.45</v>
      </c>
      <c r="W118">
        <v>0.54</v>
      </c>
      <c r="X118">
        <v>0.59</v>
      </c>
      <c r="Y118">
        <v>0.71</v>
      </c>
      <c r="Z118">
        <v>0.81</v>
      </c>
      <c r="AA118">
        <v>0.89</v>
      </c>
      <c r="AB118">
        <v>0.99</v>
      </c>
      <c r="AC118">
        <v>1.1100000000000001</v>
      </c>
      <c r="AD118">
        <v>1.22</v>
      </c>
      <c r="AE118">
        <v>1.4</v>
      </c>
      <c r="AF118">
        <v>1.55</v>
      </c>
      <c r="AG118">
        <v>1.72</v>
      </c>
      <c r="AH118">
        <v>1.88</v>
      </c>
      <c r="AI118">
        <v>2.08</v>
      </c>
      <c r="AJ118">
        <v>2.2400000000000002</v>
      </c>
      <c r="AK118">
        <v>2.4900000000000002</v>
      </c>
      <c r="AL118">
        <v>2.8</v>
      </c>
      <c r="AM118">
        <v>3.04</v>
      </c>
      <c r="AN118">
        <v>3.25</v>
      </c>
      <c r="AO118">
        <v>3.53</v>
      </c>
      <c r="AP118">
        <v>3.79</v>
      </c>
      <c r="AQ118">
        <v>4.2</v>
      </c>
      <c r="AR118">
        <v>4.53</v>
      </c>
      <c r="AS118">
        <v>4.8600000000000003</v>
      </c>
      <c r="AT118">
        <v>5.17</v>
      </c>
      <c r="AU118">
        <v>5.49</v>
      </c>
      <c r="AV118">
        <v>5.77</v>
      </c>
      <c r="AW118">
        <v>6.18</v>
      </c>
      <c r="AX118">
        <v>6.6</v>
      </c>
      <c r="AY118">
        <v>7.16</v>
      </c>
      <c r="AZ118">
        <v>7.82</v>
      </c>
      <c r="BA118">
        <v>8.48</v>
      </c>
      <c r="BB118">
        <v>9.2200000000000006</v>
      </c>
      <c r="BC118">
        <v>9.76</v>
      </c>
      <c r="BD118">
        <v>10.4</v>
      </c>
      <c r="BE118">
        <v>10.9</v>
      </c>
      <c r="BF118">
        <v>11.2</v>
      </c>
      <c r="BG118">
        <v>11.5</v>
      </c>
      <c r="BH118">
        <v>12</v>
      </c>
      <c r="BI118">
        <v>12.5</v>
      </c>
      <c r="BJ118">
        <v>12.9</v>
      </c>
      <c r="BK118">
        <v>13.6</v>
      </c>
      <c r="BL118">
        <v>14.1</v>
      </c>
      <c r="BM118">
        <v>14.4</v>
      </c>
      <c r="BN118">
        <v>14.7</v>
      </c>
      <c r="BO118">
        <v>15</v>
      </c>
      <c r="BP118">
        <v>15.3</v>
      </c>
      <c r="BQ118">
        <v>15.5</v>
      </c>
      <c r="BR118">
        <v>15.7</v>
      </c>
      <c r="BS118">
        <v>15.9</v>
      </c>
      <c r="BT118">
        <v>16.100000000000001</v>
      </c>
      <c r="BU118">
        <v>16.3</v>
      </c>
      <c r="BV118">
        <v>16.5</v>
      </c>
      <c r="BW118">
        <v>16.600000000000001</v>
      </c>
      <c r="BX118">
        <v>16.7</v>
      </c>
      <c r="BY118">
        <v>16.8</v>
      </c>
      <c r="BZ118">
        <v>16.899999999999999</v>
      </c>
      <c r="CA118">
        <v>17</v>
      </c>
      <c r="CB118">
        <v>17.100000000000001</v>
      </c>
      <c r="CC118">
        <v>17.100000000000001</v>
      </c>
      <c r="CD118">
        <v>17.2</v>
      </c>
      <c r="CE118">
        <v>17.2</v>
      </c>
      <c r="CF118">
        <v>17.2</v>
      </c>
      <c r="CG118">
        <v>17.100000000000001</v>
      </c>
      <c r="CH118">
        <v>17.100000000000001</v>
      </c>
      <c r="CI118">
        <v>17.100000000000001</v>
      </c>
      <c r="CJ118">
        <v>17</v>
      </c>
      <c r="CK118">
        <v>16.899999999999999</v>
      </c>
      <c r="CL118">
        <v>16.8</v>
      </c>
      <c r="CM118">
        <v>16.7</v>
      </c>
      <c r="CN118">
        <v>16.600000000000001</v>
      </c>
      <c r="CO118">
        <v>16.5</v>
      </c>
      <c r="CP118">
        <v>16.3</v>
      </c>
      <c r="CQ118">
        <v>16.100000000000001</v>
      </c>
      <c r="CR118">
        <v>15.9</v>
      </c>
      <c r="CS118">
        <v>15.7</v>
      </c>
      <c r="CT118">
        <v>15.5</v>
      </c>
      <c r="CU118">
        <v>15.3</v>
      </c>
      <c r="CV118">
        <v>15.1</v>
      </c>
      <c r="CW118">
        <v>14.8</v>
      </c>
      <c r="CX118">
        <v>14.5</v>
      </c>
      <c r="CY118">
        <v>14.3</v>
      </c>
      <c r="CZ118">
        <v>14</v>
      </c>
      <c r="DA118">
        <v>13.6</v>
      </c>
      <c r="DB118">
        <v>13.3</v>
      </c>
      <c r="DC118">
        <v>12.9</v>
      </c>
      <c r="DD118">
        <v>12.4</v>
      </c>
      <c r="DE118">
        <v>11.9</v>
      </c>
      <c r="DF118">
        <v>11.5</v>
      </c>
      <c r="DG118">
        <v>11.1</v>
      </c>
      <c r="DH118">
        <v>10.6</v>
      </c>
      <c r="DI118">
        <v>10.1</v>
      </c>
      <c r="DJ118">
        <v>9.52</v>
      </c>
      <c r="DK118">
        <v>9.06</v>
      </c>
      <c r="DL118">
        <v>8.61</v>
      </c>
      <c r="DM118">
        <v>8</v>
      </c>
      <c r="DN118">
        <v>7.31</v>
      </c>
      <c r="DO118">
        <v>6.78</v>
      </c>
      <c r="DP118">
        <v>6.24</v>
      </c>
      <c r="DQ118">
        <v>5.84</v>
      </c>
      <c r="DR118">
        <v>5.46</v>
      </c>
      <c r="DS118">
        <v>5.21</v>
      </c>
      <c r="DT118">
        <v>4.91</v>
      </c>
      <c r="DU118">
        <v>4.58</v>
      </c>
      <c r="DV118">
        <v>4.3</v>
      </c>
      <c r="DW118">
        <v>4.04</v>
      </c>
      <c r="DX118">
        <v>3.76</v>
      </c>
      <c r="DY118">
        <v>3.4</v>
      </c>
      <c r="DZ118">
        <v>3.1</v>
      </c>
      <c r="EA118">
        <v>2.95</v>
      </c>
      <c r="EB118">
        <v>2.72</v>
      </c>
      <c r="EC118">
        <v>2.5099999999999998</v>
      </c>
      <c r="ED118">
        <v>2.27</v>
      </c>
      <c r="EE118">
        <v>2.14</v>
      </c>
      <c r="EF118">
        <v>1.96</v>
      </c>
      <c r="EG118">
        <v>1.8</v>
      </c>
      <c r="EH118">
        <v>1.6</v>
      </c>
      <c r="EI118">
        <v>1.49</v>
      </c>
      <c r="EJ118">
        <v>1.37</v>
      </c>
      <c r="EK118">
        <v>1.26</v>
      </c>
      <c r="EL118">
        <v>1.1299999999999999</v>
      </c>
      <c r="EM118">
        <v>1.05</v>
      </c>
      <c r="EN118">
        <v>0.96</v>
      </c>
      <c r="EO118">
        <v>0.83</v>
      </c>
      <c r="EP118">
        <v>0.74</v>
      </c>
      <c r="EQ118">
        <v>0.71</v>
      </c>
      <c r="ER118">
        <v>0.63</v>
      </c>
      <c r="ES118">
        <v>0.56999999999999995</v>
      </c>
      <c r="ET118">
        <v>0.48</v>
      </c>
      <c r="EU118">
        <v>0.46</v>
      </c>
      <c r="EV118">
        <v>0.39</v>
      </c>
      <c r="EW118">
        <v>0.36</v>
      </c>
      <c r="EX118">
        <v>0.32</v>
      </c>
      <c r="EY118">
        <v>0.28000000000000003</v>
      </c>
      <c r="EZ118">
        <v>0.25</v>
      </c>
      <c r="FA118">
        <v>0.23</v>
      </c>
      <c r="FB118">
        <v>0.2</v>
      </c>
      <c r="FC118">
        <v>0.18</v>
      </c>
      <c r="FD118">
        <v>0.15</v>
      </c>
      <c r="FE118">
        <v>0.14000000000000001</v>
      </c>
      <c r="FF118">
        <v>0.12</v>
      </c>
      <c r="FG118">
        <v>0.11</v>
      </c>
      <c r="FH118">
        <v>0.1</v>
      </c>
      <c r="FI118">
        <v>0.09</v>
      </c>
      <c r="FJ118">
        <v>0.08</v>
      </c>
      <c r="FK118">
        <v>7.0000000000000007E-2</v>
      </c>
      <c r="FL118">
        <v>0.05</v>
      </c>
      <c r="FM118">
        <v>0.05</v>
      </c>
      <c r="FN118">
        <v>0.05</v>
      </c>
      <c r="FO118">
        <v>0.04</v>
      </c>
      <c r="FP118">
        <v>0.04</v>
      </c>
      <c r="FQ118">
        <v>0.04</v>
      </c>
      <c r="FR118">
        <v>0.04</v>
      </c>
      <c r="FS118">
        <v>0.04</v>
      </c>
      <c r="FT118">
        <v>0.05</v>
      </c>
      <c r="FU118">
        <v>0.06</v>
      </c>
      <c r="FV118">
        <v>0.05</v>
      </c>
      <c r="FW118">
        <v>7.0000000000000007E-2</v>
      </c>
      <c r="FX118">
        <v>0.08</v>
      </c>
      <c r="FY118">
        <v>0.09</v>
      </c>
      <c r="FZ118">
        <v>0.1</v>
      </c>
    </row>
    <row r="119" spans="1:182">
      <c r="A119">
        <v>68</v>
      </c>
      <c r="B119">
        <v>0</v>
      </c>
      <c r="C119">
        <v>0</v>
      </c>
      <c r="D119">
        <v>0</v>
      </c>
      <c r="E119">
        <v>0</v>
      </c>
      <c r="F119">
        <v>0</v>
      </c>
      <c r="G119">
        <v>0</v>
      </c>
      <c r="H119">
        <v>0</v>
      </c>
      <c r="I119">
        <v>0.03</v>
      </c>
      <c r="J119">
        <v>0.04</v>
      </c>
      <c r="K119">
        <v>0.05</v>
      </c>
      <c r="L119">
        <v>0.08</v>
      </c>
      <c r="M119">
        <v>0.1</v>
      </c>
      <c r="N119">
        <v>0.12</v>
      </c>
      <c r="O119">
        <v>0.15</v>
      </c>
      <c r="P119">
        <v>0.18</v>
      </c>
      <c r="Q119">
        <v>0.21</v>
      </c>
      <c r="R119">
        <v>0.26</v>
      </c>
      <c r="S119">
        <v>0.31</v>
      </c>
      <c r="T119">
        <v>0.35</v>
      </c>
      <c r="U119">
        <v>0.4</v>
      </c>
      <c r="V119">
        <v>0.46</v>
      </c>
      <c r="W119">
        <v>0.54</v>
      </c>
      <c r="X119">
        <v>0.59</v>
      </c>
      <c r="Y119">
        <v>0.7</v>
      </c>
      <c r="Z119">
        <v>0.81</v>
      </c>
      <c r="AA119">
        <v>0.88</v>
      </c>
      <c r="AB119">
        <v>1.02</v>
      </c>
      <c r="AC119">
        <v>1.1200000000000001</v>
      </c>
      <c r="AD119">
        <v>1.26</v>
      </c>
      <c r="AE119">
        <v>1.42</v>
      </c>
      <c r="AF119">
        <v>1.54</v>
      </c>
      <c r="AG119">
        <v>1.73</v>
      </c>
      <c r="AH119">
        <v>1.88</v>
      </c>
      <c r="AI119">
        <v>2.13</v>
      </c>
      <c r="AJ119">
        <v>2.27</v>
      </c>
      <c r="AK119">
        <v>2.48</v>
      </c>
      <c r="AL119">
        <v>2.73</v>
      </c>
      <c r="AM119">
        <v>3.01</v>
      </c>
      <c r="AN119">
        <v>3.28</v>
      </c>
      <c r="AO119">
        <v>3.48</v>
      </c>
      <c r="AP119">
        <v>3.8</v>
      </c>
      <c r="AQ119">
        <v>4.2</v>
      </c>
      <c r="AR119">
        <v>4.5199999999999996</v>
      </c>
      <c r="AS119">
        <v>4.88</v>
      </c>
      <c r="AT119">
        <v>5.12</v>
      </c>
      <c r="AU119">
        <v>5.44</v>
      </c>
      <c r="AV119">
        <v>5.78</v>
      </c>
      <c r="AW119">
        <v>6.2</v>
      </c>
      <c r="AX119">
        <v>6.64</v>
      </c>
      <c r="AY119">
        <v>7.11</v>
      </c>
      <c r="AZ119">
        <v>7.76</v>
      </c>
      <c r="BA119">
        <v>8.44</v>
      </c>
      <c r="BB119">
        <v>9.19</v>
      </c>
      <c r="BC119">
        <v>9.74</v>
      </c>
      <c r="BD119">
        <v>10.3</v>
      </c>
      <c r="BE119">
        <v>10.9</v>
      </c>
      <c r="BF119">
        <v>11.3</v>
      </c>
      <c r="BG119">
        <v>11.5</v>
      </c>
      <c r="BH119">
        <v>11.9</v>
      </c>
      <c r="BI119">
        <v>12.5</v>
      </c>
      <c r="BJ119">
        <v>12.9</v>
      </c>
      <c r="BK119">
        <v>13.5</v>
      </c>
      <c r="BL119">
        <v>14.1</v>
      </c>
      <c r="BM119">
        <v>14.4</v>
      </c>
      <c r="BN119">
        <v>14.7</v>
      </c>
      <c r="BO119">
        <v>15</v>
      </c>
      <c r="BP119">
        <v>15.2</v>
      </c>
      <c r="BQ119">
        <v>15.5</v>
      </c>
      <c r="BR119">
        <v>15.7</v>
      </c>
      <c r="BS119">
        <v>15.9</v>
      </c>
      <c r="BT119">
        <v>16.100000000000001</v>
      </c>
      <c r="BU119">
        <v>16.3</v>
      </c>
      <c r="BV119">
        <v>16.399999999999999</v>
      </c>
      <c r="BW119">
        <v>16.600000000000001</v>
      </c>
      <c r="BX119">
        <v>16.7</v>
      </c>
      <c r="BY119">
        <v>16.8</v>
      </c>
      <c r="BZ119">
        <v>16.899999999999999</v>
      </c>
      <c r="CA119">
        <v>17</v>
      </c>
      <c r="CB119">
        <v>17</v>
      </c>
      <c r="CC119">
        <v>17.100000000000001</v>
      </c>
      <c r="CD119">
        <v>17.100000000000001</v>
      </c>
      <c r="CE119">
        <v>17.100000000000001</v>
      </c>
      <c r="CF119">
        <v>17.100000000000001</v>
      </c>
      <c r="CG119">
        <v>17.100000000000001</v>
      </c>
      <c r="CH119">
        <v>17.100000000000001</v>
      </c>
      <c r="CI119">
        <v>17</v>
      </c>
      <c r="CJ119">
        <v>17</v>
      </c>
      <c r="CK119">
        <v>16.899999999999999</v>
      </c>
      <c r="CL119">
        <v>16.8</v>
      </c>
      <c r="CM119">
        <v>16.7</v>
      </c>
      <c r="CN119">
        <v>16.600000000000001</v>
      </c>
      <c r="CO119">
        <v>16.399999999999999</v>
      </c>
      <c r="CP119">
        <v>16.3</v>
      </c>
      <c r="CQ119">
        <v>16.100000000000001</v>
      </c>
      <c r="CR119">
        <v>15.9</v>
      </c>
      <c r="CS119">
        <v>15.7</v>
      </c>
      <c r="CT119">
        <v>15.5</v>
      </c>
      <c r="CU119">
        <v>15.3</v>
      </c>
      <c r="CV119">
        <v>15</v>
      </c>
      <c r="CW119">
        <v>14.8</v>
      </c>
      <c r="CX119">
        <v>14.5</v>
      </c>
      <c r="CY119">
        <v>14.2</v>
      </c>
      <c r="CZ119">
        <v>13.9</v>
      </c>
      <c r="DA119">
        <v>13.6</v>
      </c>
      <c r="DB119">
        <v>13.2</v>
      </c>
      <c r="DC119">
        <v>12.9</v>
      </c>
      <c r="DD119">
        <v>12.4</v>
      </c>
      <c r="DE119">
        <v>11.9</v>
      </c>
      <c r="DF119">
        <v>11.5</v>
      </c>
      <c r="DG119">
        <v>11</v>
      </c>
      <c r="DH119">
        <v>10.6</v>
      </c>
      <c r="DI119">
        <v>10.1</v>
      </c>
      <c r="DJ119">
        <v>9.6199999999999992</v>
      </c>
      <c r="DK119">
        <v>9.0500000000000007</v>
      </c>
      <c r="DL119">
        <v>8.57</v>
      </c>
      <c r="DM119">
        <v>8.08</v>
      </c>
      <c r="DN119">
        <v>7.46</v>
      </c>
      <c r="DO119">
        <v>6.88</v>
      </c>
      <c r="DP119">
        <v>6.24</v>
      </c>
      <c r="DQ119">
        <v>5.87</v>
      </c>
      <c r="DR119">
        <v>5.52</v>
      </c>
      <c r="DS119">
        <v>5.21</v>
      </c>
      <c r="DT119">
        <v>4.95</v>
      </c>
      <c r="DU119">
        <v>4.58</v>
      </c>
      <c r="DV119">
        <v>4.3600000000000003</v>
      </c>
      <c r="DW119">
        <v>4.0599999999999996</v>
      </c>
      <c r="DX119">
        <v>3.78</v>
      </c>
      <c r="DY119">
        <v>3.4</v>
      </c>
      <c r="DZ119">
        <v>3.19</v>
      </c>
      <c r="EA119">
        <v>2.96</v>
      </c>
      <c r="EB119">
        <v>2.74</v>
      </c>
      <c r="EC119">
        <v>2.56</v>
      </c>
      <c r="ED119">
        <v>2.2999999999999998</v>
      </c>
      <c r="EE119">
        <v>2.13</v>
      </c>
      <c r="EF119">
        <v>1.97</v>
      </c>
      <c r="EG119">
        <v>1.83</v>
      </c>
      <c r="EH119">
        <v>1.63</v>
      </c>
      <c r="EI119">
        <v>1.55</v>
      </c>
      <c r="EJ119">
        <v>1.42</v>
      </c>
      <c r="EK119">
        <v>1.28</v>
      </c>
      <c r="EL119">
        <v>1.17</v>
      </c>
      <c r="EM119">
        <v>1.04</v>
      </c>
      <c r="EN119">
        <v>0.96</v>
      </c>
      <c r="EO119">
        <v>0.87</v>
      </c>
      <c r="EP119">
        <v>0.81</v>
      </c>
      <c r="EQ119">
        <v>0.68</v>
      </c>
      <c r="ER119">
        <v>0.64</v>
      </c>
      <c r="ES119">
        <v>0.6</v>
      </c>
      <c r="ET119">
        <v>0.52</v>
      </c>
      <c r="EU119">
        <v>0.45</v>
      </c>
      <c r="EV119">
        <v>0.42</v>
      </c>
      <c r="EW119">
        <v>0.36</v>
      </c>
      <c r="EX119">
        <v>0.34</v>
      </c>
      <c r="EY119">
        <v>0.28999999999999998</v>
      </c>
      <c r="EZ119">
        <v>0.27</v>
      </c>
      <c r="FA119">
        <v>0.23</v>
      </c>
      <c r="FB119">
        <v>0.2</v>
      </c>
      <c r="FC119">
        <v>0.17</v>
      </c>
      <c r="FD119">
        <v>0.16</v>
      </c>
      <c r="FE119">
        <v>0.14000000000000001</v>
      </c>
      <c r="FF119">
        <v>0.13</v>
      </c>
      <c r="FG119">
        <v>0.11</v>
      </c>
      <c r="FH119">
        <v>0.1</v>
      </c>
      <c r="FI119">
        <v>0.09</v>
      </c>
      <c r="FJ119">
        <v>0.08</v>
      </c>
      <c r="FK119">
        <v>7.0000000000000007E-2</v>
      </c>
      <c r="FL119">
        <v>7.0000000000000007E-2</v>
      </c>
      <c r="FM119">
        <v>0.05</v>
      </c>
      <c r="FN119">
        <v>0.05</v>
      </c>
      <c r="FO119">
        <v>0.05</v>
      </c>
      <c r="FP119">
        <v>0.05</v>
      </c>
      <c r="FQ119">
        <v>0.04</v>
      </c>
      <c r="FR119">
        <v>0.04</v>
      </c>
      <c r="FS119">
        <v>0.05</v>
      </c>
      <c r="FT119">
        <v>0.05</v>
      </c>
      <c r="FU119">
        <v>0.06</v>
      </c>
      <c r="FV119">
        <v>0.05</v>
      </c>
      <c r="FW119">
        <v>7.0000000000000007E-2</v>
      </c>
      <c r="FX119">
        <v>0.08</v>
      </c>
      <c r="FY119">
        <v>0.09</v>
      </c>
      <c r="FZ119">
        <v>0.1</v>
      </c>
    </row>
    <row r="120" spans="1:182">
      <c r="A120">
        <v>67</v>
      </c>
      <c r="B120">
        <v>0</v>
      </c>
      <c r="C120">
        <v>0</v>
      </c>
      <c r="D120">
        <v>0</v>
      </c>
      <c r="E120">
        <v>0</v>
      </c>
      <c r="F120">
        <v>0</v>
      </c>
      <c r="G120">
        <v>0</v>
      </c>
      <c r="H120">
        <v>0</v>
      </c>
      <c r="I120">
        <v>0.03</v>
      </c>
      <c r="J120">
        <v>0.04</v>
      </c>
      <c r="K120">
        <v>0.05</v>
      </c>
      <c r="L120">
        <v>0.08</v>
      </c>
      <c r="M120">
        <v>0.1</v>
      </c>
      <c r="N120">
        <v>0.12</v>
      </c>
      <c r="O120">
        <v>0.15</v>
      </c>
      <c r="P120">
        <v>0.18</v>
      </c>
      <c r="Q120">
        <v>0.22</v>
      </c>
      <c r="R120">
        <v>0.25</v>
      </c>
      <c r="S120">
        <v>0.28999999999999998</v>
      </c>
      <c r="T120">
        <v>0.36</v>
      </c>
      <c r="U120">
        <v>0.41</v>
      </c>
      <c r="V120">
        <v>0.47</v>
      </c>
      <c r="W120">
        <v>0.54</v>
      </c>
      <c r="X120">
        <v>0.6</v>
      </c>
      <c r="Y120">
        <v>0.68</v>
      </c>
      <c r="Z120">
        <v>0.8</v>
      </c>
      <c r="AA120">
        <v>0.9</v>
      </c>
      <c r="AB120">
        <v>1</v>
      </c>
      <c r="AC120">
        <v>1.1200000000000001</v>
      </c>
      <c r="AD120">
        <v>1.27</v>
      </c>
      <c r="AE120">
        <v>1.38</v>
      </c>
      <c r="AF120">
        <v>1.55</v>
      </c>
      <c r="AG120">
        <v>1.7</v>
      </c>
      <c r="AH120">
        <v>1.88</v>
      </c>
      <c r="AI120">
        <v>2.09</v>
      </c>
      <c r="AJ120">
        <v>2.29</v>
      </c>
      <c r="AK120">
        <v>2.5</v>
      </c>
      <c r="AL120">
        <v>2.76</v>
      </c>
      <c r="AM120">
        <v>3.03</v>
      </c>
      <c r="AN120">
        <v>3.24</v>
      </c>
      <c r="AO120">
        <v>3.52</v>
      </c>
      <c r="AP120">
        <v>3.81</v>
      </c>
      <c r="AQ120">
        <v>4.1900000000000004</v>
      </c>
      <c r="AR120">
        <v>4.47</v>
      </c>
      <c r="AS120">
        <v>4.84</v>
      </c>
      <c r="AT120">
        <v>5.14</v>
      </c>
      <c r="AU120">
        <v>5.51</v>
      </c>
      <c r="AV120">
        <v>5.83</v>
      </c>
      <c r="AW120">
        <v>6.1</v>
      </c>
      <c r="AX120">
        <v>6.67</v>
      </c>
      <c r="AY120">
        <v>7.17</v>
      </c>
      <c r="AZ120">
        <v>7.76</v>
      </c>
      <c r="BA120">
        <v>8.44</v>
      </c>
      <c r="BB120">
        <v>9.14</v>
      </c>
      <c r="BC120">
        <v>9.74</v>
      </c>
      <c r="BD120">
        <v>10.3</v>
      </c>
      <c r="BE120">
        <v>10.9</v>
      </c>
      <c r="BF120">
        <v>11.3</v>
      </c>
      <c r="BG120">
        <v>11.5</v>
      </c>
      <c r="BH120">
        <v>11.9</v>
      </c>
      <c r="BI120">
        <v>12.4</v>
      </c>
      <c r="BJ120">
        <v>12.9</v>
      </c>
      <c r="BK120">
        <v>13.3</v>
      </c>
      <c r="BL120">
        <v>14</v>
      </c>
      <c r="BM120">
        <v>14.4</v>
      </c>
      <c r="BN120">
        <v>14.7</v>
      </c>
      <c r="BO120">
        <v>14.9</v>
      </c>
      <c r="BP120">
        <v>15.2</v>
      </c>
      <c r="BQ120">
        <v>15.4</v>
      </c>
      <c r="BR120">
        <v>15.7</v>
      </c>
      <c r="BS120">
        <v>15.9</v>
      </c>
      <c r="BT120">
        <v>16.100000000000001</v>
      </c>
      <c r="BU120">
        <v>16.2</v>
      </c>
      <c r="BV120">
        <v>16.399999999999999</v>
      </c>
      <c r="BW120">
        <v>16.5</v>
      </c>
      <c r="BX120">
        <v>16.7</v>
      </c>
      <c r="BY120">
        <v>16.8</v>
      </c>
      <c r="BZ120">
        <v>16.899999999999999</v>
      </c>
      <c r="CA120">
        <v>16.899999999999999</v>
      </c>
      <c r="CB120">
        <v>17</v>
      </c>
      <c r="CC120">
        <v>17</v>
      </c>
      <c r="CD120">
        <v>17.100000000000001</v>
      </c>
      <c r="CE120">
        <v>17.100000000000001</v>
      </c>
      <c r="CF120">
        <v>17.100000000000001</v>
      </c>
      <c r="CG120">
        <v>17.100000000000001</v>
      </c>
      <c r="CH120">
        <v>17</v>
      </c>
      <c r="CI120">
        <v>17</v>
      </c>
      <c r="CJ120">
        <v>16.899999999999999</v>
      </c>
      <c r="CK120">
        <v>16.8</v>
      </c>
      <c r="CL120">
        <v>16.7</v>
      </c>
      <c r="CM120">
        <v>16.600000000000001</v>
      </c>
      <c r="CN120">
        <v>16.5</v>
      </c>
      <c r="CO120">
        <v>16.399999999999999</v>
      </c>
      <c r="CP120">
        <v>16.2</v>
      </c>
      <c r="CQ120">
        <v>16</v>
      </c>
      <c r="CR120">
        <v>15.9</v>
      </c>
      <c r="CS120">
        <v>15.7</v>
      </c>
      <c r="CT120">
        <v>15.5</v>
      </c>
      <c r="CU120">
        <v>15.2</v>
      </c>
      <c r="CV120">
        <v>15</v>
      </c>
      <c r="CW120">
        <v>14.7</v>
      </c>
      <c r="CX120">
        <v>14.5</v>
      </c>
      <c r="CY120">
        <v>14.2</v>
      </c>
      <c r="CZ120">
        <v>13.9</v>
      </c>
      <c r="DA120">
        <v>13.6</v>
      </c>
      <c r="DB120">
        <v>13.2</v>
      </c>
      <c r="DC120">
        <v>12.8</v>
      </c>
      <c r="DD120">
        <v>12.4</v>
      </c>
      <c r="DE120">
        <v>11.9</v>
      </c>
      <c r="DF120">
        <v>11.5</v>
      </c>
      <c r="DG120">
        <v>11</v>
      </c>
      <c r="DH120">
        <v>10.6</v>
      </c>
      <c r="DI120">
        <v>10.1</v>
      </c>
      <c r="DJ120">
        <v>9.6</v>
      </c>
      <c r="DK120">
        <v>9.11</v>
      </c>
      <c r="DL120">
        <v>8.61</v>
      </c>
      <c r="DM120">
        <v>8.0299999999999994</v>
      </c>
      <c r="DN120">
        <v>7.46</v>
      </c>
      <c r="DO120">
        <v>6.84</v>
      </c>
      <c r="DP120">
        <v>6.36</v>
      </c>
      <c r="DQ120">
        <v>5.91</v>
      </c>
      <c r="DR120">
        <v>5.61</v>
      </c>
      <c r="DS120">
        <v>5.28</v>
      </c>
      <c r="DT120">
        <v>4.9400000000000004</v>
      </c>
      <c r="DU120">
        <v>4.63</v>
      </c>
      <c r="DV120">
        <v>4.3099999999999996</v>
      </c>
      <c r="DW120">
        <v>4.09</v>
      </c>
      <c r="DX120">
        <v>3.81</v>
      </c>
      <c r="DY120">
        <v>3.53</v>
      </c>
      <c r="DZ120">
        <v>3.16</v>
      </c>
      <c r="EA120">
        <v>2.96</v>
      </c>
      <c r="EB120">
        <v>2.74</v>
      </c>
      <c r="EC120">
        <v>2.62</v>
      </c>
      <c r="ED120">
        <v>2.37</v>
      </c>
      <c r="EE120">
        <v>2.14</v>
      </c>
      <c r="EF120">
        <v>1.98</v>
      </c>
      <c r="EG120">
        <v>1.83</v>
      </c>
      <c r="EH120">
        <v>1.65</v>
      </c>
      <c r="EI120">
        <v>1.6</v>
      </c>
      <c r="EJ120">
        <v>1.4</v>
      </c>
      <c r="EK120">
        <v>1.31</v>
      </c>
      <c r="EL120">
        <v>1.1599999999999999</v>
      </c>
      <c r="EM120">
        <v>1.07</v>
      </c>
      <c r="EN120">
        <v>1</v>
      </c>
      <c r="EO120">
        <v>0.89</v>
      </c>
      <c r="EP120">
        <v>0.83</v>
      </c>
      <c r="EQ120">
        <v>0.74</v>
      </c>
      <c r="ER120">
        <v>0.67</v>
      </c>
      <c r="ES120">
        <v>0.61</v>
      </c>
      <c r="ET120">
        <v>0.53</v>
      </c>
      <c r="EU120">
        <v>0.47</v>
      </c>
      <c r="EV120">
        <v>0.43</v>
      </c>
      <c r="EW120">
        <v>0.38</v>
      </c>
      <c r="EX120">
        <v>0.33</v>
      </c>
      <c r="EY120">
        <v>0.31</v>
      </c>
      <c r="EZ120">
        <v>0.28000000000000003</v>
      </c>
      <c r="FA120">
        <v>0.24</v>
      </c>
      <c r="FB120">
        <v>0.21</v>
      </c>
      <c r="FC120">
        <v>0.19</v>
      </c>
      <c r="FD120">
        <v>0.17</v>
      </c>
      <c r="FE120">
        <v>0.15</v>
      </c>
      <c r="FF120">
        <v>0.13</v>
      </c>
      <c r="FG120">
        <v>0.12</v>
      </c>
      <c r="FH120">
        <v>0.11</v>
      </c>
      <c r="FI120">
        <v>0.1</v>
      </c>
      <c r="FJ120">
        <v>0.09</v>
      </c>
      <c r="FK120">
        <v>0.08</v>
      </c>
      <c r="FL120">
        <v>7.0000000000000007E-2</v>
      </c>
      <c r="FM120">
        <v>7.0000000000000007E-2</v>
      </c>
      <c r="FN120">
        <v>0.06</v>
      </c>
      <c r="FO120">
        <v>0.05</v>
      </c>
      <c r="FP120">
        <v>0.05</v>
      </c>
      <c r="FQ120">
        <v>0.05</v>
      </c>
      <c r="FR120">
        <v>0.05</v>
      </c>
      <c r="FS120">
        <v>0.05</v>
      </c>
      <c r="FT120">
        <v>0.06</v>
      </c>
      <c r="FU120">
        <v>0.06</v>
      </c>
      <c r="FV120">
        <v>7.0000000000000007E-2</v>
      </c>
      <c r="FW120">
        <v>0.06</v>
      </c>
      <c r="FX120">
        <v>0.08</v>
      </c>
      <c r="FY120">
        <v>0.09</v>
      </c>
      <c r="FZ120">
        <v>0.1</v>
      </c>
    </row>
    <row r="121" spans="1:182">
      <c r="A121">
        <v>66</v>
      </c>
      <c r="B121">
        <v>0</v>
      </c>
      <c r="C121">
        <v>0</v>
      </c>
      <c r="D121">
        <v>0</v>
      </c>
      <c r="E121">
        <v>0</v>
      </c>
      <c r="F121">
        <v>0</v>
      </c>
      <c r="G121">
        <v>0</v>
      </c>
      <c r="H121">
        <v>0</v>
      </c>
      <c r="I121">
        <v>0.03</v>
      </c>
      <c r="J121">
        <v>0.04</v>
      </c>
      <c r="K121">
        <v>0.05</v>
      </c>
      <c r="L121">
        <v>0.08</v>
      </c>
      <c r="M121">
        <v>0.1</v>
      </c>
      <c r="N121">
        <v>0.12</v>
      </c>
      <c r="O121">
        <v>0.15</v>
      </c>
      <c r="P121">
        <v>0.18</v>
      </c>
      <c r="Q121">
        <v>0.22</v>
      </c>
      <c r="R121">
        <v>0.26</v>
      </c>
      <c r="S121">
        <v>0.28999999999999998</v>
      </c>
      <c r="T121">
        <v>0.35</v>
      </c>
      <c r="U121">
        <v>0.4</v>
      </c>
      <c r="V121">
        <v>0.47</v>
      </c>
      <c r="W121">
        <v>0.54</v>
      </c>
      <c r="X121">
        <v>0.62</v>
      </c>
      <c r="Y121">
        <v>0.69</v>
      </c>
      <c r="Z121">
        <v>0.79</v>
      </c>
      <c r="AA121">
        <v>0.9</v>
      </c>
      <c r="AB121">
        <v>1</v>
      </c>
      <c r="AC121">
        <v>1.0900000000000001</v>
      </c>
      <c r="AD121">
        <v>1.28</v>
      </c>
      <c r="AE121">
        <v>1.39</v>
      </c>
      <c r="AF121">
        <v>1.54</v>
      </c>
      <c r="AG121">
        <v>1.73</v>
      </c>
      <c r="AH121">
        <v>1.89</v>
      </c>
      <c r="AI121">
        <v>2.09</v>
      </c>
      <c r="AJ121">
        <v>2.2799999999999998</v>
      </c>
      <c r="AK121">
        <v>2.5299999999999998</v>
      </c>
      <c r="AL121">
        <v>2.74</v>
      </c>
      <c r="AM121">
        <v>2.97</v>
      </c>
      <c r="AN121">
        <v>3.23</v>
      </c>
      <c r="AO121">
        <v>3.46</v>
      </c>
      <c r="AP121">
        <v>3.77</v>
      </c>
      <c r="AQ121">
        <v>4.18</v>
      </c>
      <c r="AR121">
        <v>4.46</v>
      </c>
      <c r="AS121">
        <v>4.78</v>
      </c>
      <c r="AT121">
        <v>5.04</v>
      </c>
      <c r="AU121">
        <v>5.52</v>
      </c>
      <c r="AV121">
        <v>5.76</v>
      </c>
      <c r="AW121">
        <v>6.18</v>
      </c>
      <c r="AX121">
        <v>6.62</v>
      </c>
      <c r="AY121">
        <v>7.11</v>
      </c>
      <c r="AZ121">
        <v>7.71</v>
      </c>
      <c r="BA121">
        <v>8.39</v>
      </c>
      <c r="BB121">
        <v>9.1199999999999992</v>
      </c>
      <c r="BC121">
        <v>9.7200000000000006</v>
      </c>
      <c r="BD121">
        <v>10.3</v>
      </c>
      <c r="BE121">
        <v>10.8</v>
      </c>
      <c r="BF121">
        <v>11.4</v>
      </c>
      <c r="BG121">
        <v>11.4</v>
      </c>
      <c r="BH121">
        <v>11.9</v>
      </c>
      <c r="BI121">
        <v>12.4</v>
      </c>
      <c r="BJ121">
        <v>12.9</v>
      </c>
      <c r="BK121">
        <v>13.3</v>
      </c>
      <c r="BL121">
        <v>14</v>
      </c>
      <c r="BM121">
        <v>14.3</v>
      </c>
      <c r="BN121">
        <v>14.6</v>
      </c>
      <c r="BO121">
        <v>14.9</v>
      </c>
      <c r="BP121">
        <v>15.2</v>
      </c>
      <c r="BQ121">
        <v>15.4</v>
      </c>
      <c r="BR121">
        <v>15.6</v>
      </c>
      <c r="BS121">
        <v>15.8</v>
      </c>
      <c r="BT121">
        <v>16</v>
      </c>
      <c r="BU121">
        <v>16.2</v>
      </c>
      <c r="BV121">
        <v>16.399999999999999</v>
      </c>
      <c r="BW121">
        <v>16.5</v>
      </c>
      <c r="BX121">
        <v>16.600000000000001</v>
      </c>
      <c r="BY121">
        <v>16.7</v>
      </c>
      <c r="BZ121">
        <v>16.8</v>
      </c>
      <c r="CA121">
        <v>16.899999999999999</v>
      </c>
      <c r="CB121">
        <v>17</v>
      </c>
      <c r="CC121">
        <v>17</v>
      </c>
      <c r="CD121">
        <v>17</v>
      </c>
      <c r="CE121">
        <v>17.100000000000001</v>
      </c>
      <c r="CF121">
        <v>17</v>
      </c>
      <c r="CG121">
        <v>17</v>
      </c>
      <c r="CH121">
        <v>17</v>
      </c>
      <c r="CI121">
        <v>16.899999999999999</v>
      </c>
      <c r="CJ121">
        <v>16.899999999999999</v>
      </c>
      <c r="CK121">
        <v>16.8</v>
      </c>
      <c r="CL121">
        <v>16.7</v>
      </c>
      <c r="CM121">
        <v>16.600000000000001</v>
      </c>
      <c r="CN121">
        <v>16.5</v>
      </c>
      <c r="CO121">
        <v>16.3</v>
      </c>
      <c r="CP121">
        <v>16.2</v>
      </c>
      <c r="CQ121">
        <v>16</v>
      </c>
      <c r="CR121">
        <v>15.8</v>
      </c>
      <c r="CS121">
        <v>15.6</v>
      </c>
      <c r="CT121">
        <v>15.4</v>
      </c>
      <c r="CU121">
        <v>15.2</v>
      </c>
      <c r="CV121">
        <v>15</v>
      </c>
      <c r="CW121">
        <v>14.7</v>
      </c>
      <c r="CX121">
        <v>14.4</v>
      </c>
      <c r="CY121">
        <v>14.2</v>
      </c>
      <c r="CZ121">
        <v>13.9</v>
      </c>
      <c r="DA121">
        <v>13.5</v>
      </c>
      <c r="DB121">
        <v>13.2</v>
      </c>
      <c r="DC121">
        <v>12.8</v>
      </c>
      <c r="DD121">
        <v>12.3</v>
      </c>
      <c r="DE121">
        <v>11.8</v>
      </c>
      <c r="DF121">
        <v>11.4</v>
      </c>
      <c r="DG121">
        <v>10.9</v>
      </c>
      <c r="DH121">
        <v>10.6</v>
      </c>
      <c r="DI121">
        <v>9.9700000000000006</v>
      </c>
      <c r="DJ121">
        <v>9.59</v>
      </c>
      <c r="DK121">
        <v>9.1</v>
      </c>
      <c r="DL121">
        <v>8.64</v>
      </c>
      <c r="DM121">
        <v>8.1300000000000008</v>
      </c>
      <c r="DN121">
        <v>7.53</v>
      </c>
      <c r="DO121">
        <v>6.89</v>
      </c>
      <c r="DP121">
        <v>6.37</v>
      </c>
      <c r="DQ121">
        <v>5.93</v>
      </c>
      <c r="DR121">
        <v>5.52</v>
      </c>
      <c r="DS121">
        <v>5.25</v>
      </c>
      <c r="DT121">
        <v>4.93</v>
      </c>
      <c r="DU121">
        <v>4.5999999999999996</v>
      </c>
      <c r="DV121">
        <v>4.3</v>
      </c>
      <c r="DW121">
        <v>4.09</v>
      </c>
      <c r="DX121">
        <v>3.85</v>
      </c>
      <c r="DY121">
        <v>3.57</v>
      </c>
      <c r="DZ121">
        <v>3.22</v>
      </c>
      <c r="EA121">
        <v>2.91</v>
      </c>
      <c r="EB121">
        <v>2.78</v>
      </c>
      <c r="EC121">
        <v>2.57</v>
      </c>
      <c r="ED121">
        <v>2.42</v>
      </c>
      <c r="EE121">
        <v>2.16</v>
      </c>
      <c r="EF121">
        <v>2.0499999999999998</v>
      </c>
      <c r="EG121">
        <v>1.87</v>
      </c>
      <c r="EH121">
        <v>1.68</v>
      </c>
      <c r="EI121">
        <v>1.53</v>
      </c>
      <c r="EJ121">
        <v>1.42</v>
      </c>
      <c r="EK121">
        <v>1.32</v>
      </c>
      <c r="EL121">
        <v>1.18</v>
      </c>
      <c r="EM121">
        <v>1.1100000000000001</v>
      </c>
      <c r="EN121">
        <v>0.98</v>
      </c>
      <c r="EO121">
        <v>0.91</v>
      </c>
      <c r="EP121">
        <v>0.82</v>
      </c>
      <c r="EQ121">
        <v>0.72</v>
      </c>
      <c r="ER121">
        <v>0.67</v>
      </c>
      <c r="ES121">
        <v>0.62</v>
      </c>
      <c r="ET121">
        <v>0.54</v>
      </c>
      <c r="EU121">
        <v>0.49</v>
      </c>
      <c r="EV121">
        <v>0.45</v>
      </c>
      <c r="EW121">
        <v>0.38</v>
      </c>
      <c r="EX121">
        <v>0.36</v>
      </c>
      <c r="EY121">
        <v>0.32</v>
      </c>
      <c r="EZ121">
        <v>0.28000000000000003</v>
      </c>
      <c r="FA121">
        <v>0.26</v>
      </c>
      <c r="FB121">
        <v>0.22</v>
      </c>
      <c r="FC121">
        <v>0.19</v>
      </c>
      <c r="FD121">
        <v>0.17</v>
      </c>
      <c r="FE121">
        <v>0.15</v>
      </c>
      <c r="FF121">
        <v>0.14000000000000001</v>
      </c>
      <c r="FG121">
        <v>0.13</v>
      </c>
      <c r="FH121">
        <v>0.11</v>
      </c>
      <c r="FI121">
        <v>0.1</v>
      </c>
      <c r="FJ121">
        <v>0.09</v>
      </c>
      <c r="FK121">
        <v>7.0000000000000007E-2</v>
      </c>
      <c r="FL121">
        <v>0.08</v>
      </c>
      <c r="FM121">
        <v>7.0000000000000007E-2</v>
      </c>
      <c r="FN121">
        <v>0.05</v>
      </c>
      <c r="FO121">
        <v>0.06</v>
      </c>
      <c r="FP121">
        <v>0.05</v>
      </c>
      <c r="FQ121">
        <v>0.05</v>
      </c>
      <c r="FR121">
        <v>0.06</v>
      </c>
      <c r="FS121">
        <v>0.06</v>
      </c>
      <c r="FT121">
        <v>0.06</v>
      </c>
      <c r="FU121">
        <v>0.06</v>
      </c>
      <c r="FV121">
        <v>7.0000000000000007E-2</v>
      </c>
      <c r="FW121">
        <v>7.0000000000000007E-2</v>
      </c>
      <c r="FX121">
        <v>0.08</v>
      </c>
      <c r="FY121">
        <v>0.09</v>
      </c>
      <c r="FZ121">
        <v>0.1</v>
      </c>
    </row>
    <row r="122" spans="1:182">
      <c r="A122">
        <v>65</v>
      </c>
      <c r="B122">
        <v>0</v>
      </c>
      <c r="C122">
        <v>0</v>
      </c>
      <c r="D122">
        <v>0</v>
      </c>
      <c r="E122">
        <v>0</v>
      </c>
      <c r="F122">
        <v>0</v>
      </c>
      <c r="G122">
        <v>0</v>
      </c>
      <c r="H122">
        <v>0</v>
      </c>
      <c r="I122">
        <v>0.02</v>
      </c>
      <c r="J122">
        <v>0.04</v>
      </c>
      <c r="K122">
        <v>0.06</v>
      </c>
      <c r="L122">
        <v>0.08</v>
      </c>
      <c r="M122">
        <v>0.1</v>
      </c>
      <c r="N122">
        <v>0.12</v>
      </c>
      <c r="O122">
        <v>0.15</v>
      </c>
      <c r="P122">
        <v>0.18</v>
      </c>
      <c r="Q122">
        <v>0.21</v>
      </c>
      <c r="R122">
        <v>0.25</v>
      </c>
      <c r="S122">
        <v>0.28999999999999998</v>
      </c>
      <c r="T122">
        <v>0.34</v>
      </c>
      <c r="U122">
        <v>0.4</v>
      </c>
      <c r="V122">
        <v>0.47</v>
      </c>
      <c r="W122">
        <v>0.55000000000000004</v>
      </c>
      <c r="X122">
        <v>0.62</v>
      </c>
      <c r="Y122">
        <v>0.72</v>
      </c>
      <c r="Z122">
        <v>0.8</v>
      </c>
      <c r="AA122">
        <v>0.88</v>
      </c>
      <c r="AB122">
        <v>0.97</v>
      </c>
      <c r="AC122">
        <v>1.1100000000000001</v>
      </c>
      <c r="AD122">
        <v>1.24</v>
      </c>
      <c r="AE122">
        <v>1.41</v>
      </c>
      <c r="AF122">
        <v>1.51</v>
      </c>
      <c r="AG122">
        <v>1.69</v>
      </c>
      <c r="AH122">
        <v>1.86</v>
      </c>
      <c r="AI122">
        <v>2.08</v>
      </c>
      <c r="AJ122">
        <v>2.25</v>
      </c>
      <c r="AK122">
        <v>2.46</v>
      </c>
      <c r="AL122">
        <v>2.77</v>
      </c>
      <c r="AM122">
        <v>2.98</v>
      </c>
      <c r="AN122">
        <v>3.2</v>
      </c>
      <c r="AO122">
        <v>3.41</v>
      </c>
      <c r="AP122">
        <v>3.79</v>
      </c>
      <c r="AQ122">
        <v>4.1500000000000004</v>
      </c>
      <c r="AR122">
        <v>4.42</v>
      </c>
      <c r="AS122">
        <v>4.82</v>
      </c>
      <c r="AT122">
        <v>5.07</v>
      </c>
      <c r="AU122">
        <v>5.5</v>
      </c>
      <c r="AV122">
        <v>5.77</v>
      </c>
      <c r="AW122">
        <v>6.18</v>
      </c>
      <c r="AX122">
        <v>6.61</v>
      </c>
      <c r="AY122">
        <v>7.11</v>
      </c>
      <c r="AZ122">
        <v>7.71</v>
      </c>
      <c r="BA122">
        <v>8.3800000000000008</v>
      </c>
      <c r="BB122">
        <v>9.0500000000000007</v>
      </c>
      <c r="BC122">
        <v>9.73</v>
      </c>
      <c r="BD122">
        <v>10.3</v>
      </c>
      <c r="BE122">
        <v>10.8</v>
      </c>
      <c r="BF122">
        <v>11.3</v>
      </c>
      <c r="BG122">
        <v>11.4</v>
      </c>
      <c r="BH122">
        <v>11.9</v>
      </c>
      <c r="BI122">
        <v>12.4</v>
      </c>
      <c r="BJ122">
        <v>12.8</v>
      </c>
      <c r="BK122">
        <v>13.2</v>
      </c>
      <c r="BL122">
        <v>14</v>
      </c>
      <c r="BM122">
        <v>14.3</v>
      </c>
      <c r="BN122">
        <v>14.6</v>
      </c>
      <c r="BO122">
        <v>14.9</v>
      </c>
      <c r="BP122">
        <v>15.1</v>
      </c>
      <c r="BQ122">
        <v>15.4</v>
      </c>
      <c r="BR122">
        <v>15.6</v>
      </c>
      <c r="BS122">
        <v>15.8</v>
      </c>
      <c r="BT122">
        <v>16</v>
      </c>
      <c r="BU122">
        <v>16.2</v>
      </c>
      <c r="BV122">
        <v>16.3</v>
      </c>
      <c r="BW122">
        <v>16.5</v>
      </c>
      <c r="BX122">
        <v>16.600000000000001</v>
      </c>
      <c r="BY122">
        <v>16.7</v>
      </c>
      <c r="BZ122">
        <v>16.8</v>
      </c>
      <c r="CA122">
        <v>16.899999999999999</v>
      </c>
      <c r="CB122">
        <v>16.899999999999999</v>
      </c>
      <c r="CC122">
        <v>17</v>
      </c>
      <c r="CD122">
        <v>17</v>
      </c>
      <c r="CE122">
        <v>17</v>
      </c>
      <c r="CF122">
        <v>17</v>
      </c>
      <c r="CG122">
        <v>17</v>
      </c>
      <c r="CH122">
        <v>17</v>
      </c>
      <c r="CI122">
        <v>16.899999999999999</v>
      </c>
      <c r="CJ122">
        <v>16.8</v>
      </c>
      <c r="CK122">
        <v>16.8</v>
      </c>
      <c r="CL122">
        <v>16.7</v>
      </c>
      <c r="CM122">
        <v>16.600000000000001</v>
      </c>
      <c r="CN122">
        <v>16.399999999999999</v>
      </c>
      <c r="CO122">
        <v>16.3</v>
      </c>
      <c r="CP122">
        <v>16.100000000000001</v>
      </c>
      <c r="CQ122">
        <v>16</v>
      </c>
      <c r="CR122">
        <v>15.8</v>
      </c>
      <c r="CS122">
        <v>15.6</v>
      </c>
      <c r="CT122">
        <v>15.4</v>
      </c>
      <c r="CU122">
        <v>15.1</v>
      </c>
      <c r="CV122">
        <v>14.9</v>
      </c>
      <c r="CW122">
        <v>14.7</v>
      </c>
      <c r="CX122">
        <v>14.4</v>
      </c>
      <c r="CY122">
        <v>14.1</v>
      </c>
      <c r="CZ122">
        <v>13.8</v>
      </c>
      <c r="DA122">
        <v>13.5</v>
      </c>
      <c r="DB122">
        <v>13.1</v>
      </c>
      <c r="DC122">
        <v>12.8</v>
      </c>
      <c r="DD122">
        <v>12.3</v>
      </c>
      <c r="DE122">
        <v>11.8</v>
      </c>
      <c r="DF122">
        <v>11.3</v>
      </c>
      <c r="DG122">
        <v>11</v>
      </c>
      <c r="DH122">
        <v>10.6</v>
      </c>
      <c r="DI122">
        <v>9.9</v>
      </c>
      <c r="DJ122">
        <v>9.58</v>
      </c>
      <c r="DK122">
        <v>9.1</v>
      </c>
      <c r="DL122">
        <v>8.6</v>
      </c>
      <c r="DM122">
        <v>8.08</v>
      </c>
      <c r="DN122">
        <v>7.55</v>
      </c>
      <c r="DO122">
        <v>6.91</v>
      </c>
      <c r="DP122">
        <v>6.37</v>
      </c>
      <c r="DQ122">
        <v>5.99</v>
      </c>
      <c r="DR122">
        <v>5.54</v>
      </c>
      <c r="DS122">
        <v>5.27</v>
      </c>
      <c r="DT122">
        <v>4.97</v>
      </c>
      <c r="DU122">
        <v>4.6100000000000003</v>
      </c>
      <c r="DV122">
        <v>4.34</v>
      </c>
      <c r="DW122">
        <v>4.1500000000000004</v>
      </c>
      <c r="DX122">
        <v>3.88</v>
      </c>
      <c r="DY122">
        <v>3.51</v>
      </c>
      <c r="DZ122">
        <v>3.23</v>
      </c>
      <c r="EA122">
        <v>2.96</v>
      </c>
      <c r="EB122">
        <v>2.82</v>
      </c>
      <c r="EC122">
        <v>2.63</v>
      </c>
      <c r="ED122">
        <v>2.4</v>
      </c>
      <c r="EE122">
        <v>2.1800000000000002</v>
      </c>
      <c r="EF122">
        <v>2.0499999999999998</v>
      </c>
      <c r="EG122">
        <v>1.91</v>
      </c>
      <c r="EH122">
        <v>1.76</v>
      </c>
      <c r="EI122">
        <v>1.6</v>
      </c>
      <c r="EJ122">
        <v>1.46</v>
      </c>
      <c r="EK122">
        <v>1.33</v>
      </c>
      <c r="EL122">
        <v>1.26</v>
      </c>
      <c r="EM122">
        <v>1.1200000000000001</v>
      </c>
      <c r="EN122">
        <v>1.02</v>
      </c>
      <c r="EO122">
        <v>0.93</v>
      </c>
      <c r="EP122">
        <v>0.82</v>
      </c>
      <c r="EQ122">
        <v>0.76</v>
      </c>
      <c r="ER122">
        <v>0.68</v>
      </c>
      <c r="ES122">
        <v>0.63</v>
      </c>
      <c r="ET122">
        <v>0.56000000000000005</v>
      </c>
      <c r="EU122">
        <v>0.51</v>
      </c>
      <c r="EV122">
        <v>0.46</v>
      </c>
      <c r="EW122">
        <v>0.42</v>
      </c>
      <c r="EX122">
        <v>0.37</v>
      </c>
      <c r="EY122">
        <v>0.34</v>
      </c>
      <c r="EZ122">
        <v>0.28000000000000003</v>
      </c>
      <c r="FA122">
        <v>0.26</v>
      </c>
      <c r="FB122">
        <v>0.23</v>
      </c>
      <c r="FC122">
        <v>0.21</v>
      </c>
      <c r="FD122">
        <v>0.19</v>
      </c>
      <c r="FE122">
        <v>0.16</v>
      </c>
      <c r="FF122">
        <v>0.15</v>
      </c>
      <c r="FG122">
        <v>0.13</v>
      </c>
      <c r="FH122">
        <v>0.12</v>
      </c>
      <c r="FI122">
        <v>0.11</v>
      </c>
      <c r="FJ122">
        <v>0.09</v>
      </c>
      <c r="FK122">
        <v>0.09</v>
      </c>
      <c r="FL122">
        <v>0.08</v>
      </c>
      <c r="FM122">
        <v>7.0000000000000007E-2</v>
      </c>
      <c r="FN122">
        <v>7.0000000000000007E-2</v>
      </c>
      <c r="FO122">
        <v>0.05</v>
      </c>
      <c r="FP122">
        <v>0.06</v>
      </c>
      <c r="FQ122">
        <v>0.06</v>
      </c>
      <c r="FR122">
        <v>0.06</v>
      </c>
      <c r="FS122">
        <v>0.06</v>
      </c>
      <c r="FT122">
        <v>0.06</v>
      </c>
      <c r="FU122">
        <v>0.05</v>
      </c>
      <c r="FV122">
        <v>7.0000000000000007E-2</v>
      </c>
      <c r="FW122">
        <v>7.0000000000000007E-2</v>
      </c>
      <c r="FX122">
        <v>0.08</v>
      </c>
      <c r="FY122">
        <v>0.09</v>
      </c>
      <c r="FZ122">
        <v>0.1</v>
      </c>
    </row>
    <row r="123" spans="1:182">
      <c r="A123">
        <v>64</v>
      </c>
      <c r="B123">
        <v>0</v>
      </c>
      <c r="C123">
        <v>0</v>
      </c>
      <c r="D123">
        <v>0</v>
      </c>
      <c r="E123">
        <v>0</v>
      </c>
      <c r="F123">
        <v>0</v>
      </c>
      <c r="G123">
        <v>0</v>
      </c>
      <c r="H123">
        <v>0</v>
      </c>
      <c r="I123">
        <v>0.02</v>
      </c>
      <c r="J123">
        <v>0.04</v>
      </c>
      <c r="K123">
        <v>0.06</v>
      </c>
      <c r="L123">
        <v>0.08</v>
      </c>
      <c r="M123">
        <v>0.1</v>
      </c>
      <c r="N123">
        <v>0.12</v>
      </c>
      <c r="O123">
        <v>0.14000000000000001</v>
      </c>
      <c r="P123">
        <v>0.18</v>
      </c>
      <c r="Q123">
        <v>0.21</v>
      </c>
      <c r="R123">
        <v>0.25</v>
      </c>
      <c r="S123">
        <v>0.3</v>
      </c>
      <c r="T123">
        <v>0.34</v>
      </c>
      <c r="U123">
        <v>0.41</v>
      </c>
      <c r="V123">
        <v>0.46</v>
      </c>
      <c r="W123">
        <v>0.51</v>
      </c>
      <c r="X123">
        <v>0.63</v>
      </c>
      <c r="Y123">
        <v>0.7</v>
      </c>
      <c r="Z123">
        <v>0.8</v>
      </c>
      <c r="AA123">
        <v>0.87</v>
      </c>
      <c r="AB123">
        <v>1.01</v>
      </c>
      <c r="AC123">
        <v>1.1100000000000001</v>
      </c>
      <c r="AD123">
        <v>1.24</v>
      </c>
      <c r="AE123">
        <v>1.43</v>
      </c>
      <c r="AF123">
        <v>1.52</v>
      </c>
      <c r="AG123">
        <v>1.71</v>
      </c>
      <c r="AH123">
        <v>1.86</v>
      </c>
      <c r="AI123">
        <v>2.1</v>
      </c>
      <c r="AJ123">
        <v>2.23</v>
      </c>
      <c r="AK123">
        <v>2.4900000000000002</v>
      </c>
      <c r="AL123">
        <v>2.75</v>
      </c>
      <c r="AM123">
        <v>2.96</v>
      </c>
      <c r="AN123">
        <v>3.19</v>
      </c>
      <c r="AO123">
        <v>3.47</v>
      </c>
      <c r="AP123">
        <v>3.85</v>
      </c>
      <c r="AQ123">
        <v>4.17</v>
      </c>
      <c r="AR123">
        <v>4.49</v>
      </c>
      <c r="AS123">
        <v>4.8099999999999996</v>
      </c>
      <c r="AT123">
        <v>5.1100000000000003</v>
      </c>
      <c r="AU123">
        <v>5.39</v>
      </c>
      <c r="AV123">
        <v>5.69</v>
      </c>
      <c r="AW123">
        <v>6.1</v>
      </c>
      <c r="AX123">
        <v>6.58</v>
      </c>
      <c r="AY123">
        <v>7.1</v>
      </c>
      <c r="AZ123">
        <v>7.69</v>
      </c>
      <c r="BA123">
        <v>8.36</v>
      </c>
      <c r="BB123">
        <v>9.02</v>
      </c>
      <c r="BC123">
        <v>9.65</v>
      </c>
      <c r="BD123">
        <v>10.199999999999999</v>
      </c>
      <c r="BE123">
        <v>10.8</v>
      </c>
      <c r="BF123">
        <v>11.2</v>
      </c>
      <c r="BG123">
        <v>11.3</v>
      </c>
      <c r="BH123">
        <v>11.8</v>
      </c>
      <c r="BI123">
        <v>12.3</v>
      </c>
      <c r="BJ123">
        <v>12.8</v>
      </c>
      <c r="BK123">
        <v>13.2</v>
      </c>
      <c r="BL123">
        <v>13.9</v>
      </c>
      <c r="BM123">
        <v>14.3</v>
      </c>
      <c r="BN123">
        <v>14.6</v>
      </c>
      <c r="BO123">
        <v>14.8</v>
      </c>
      <c r="BP123">
        <v>15.1</v>
      </c>
      <c r="BQ123">
        <v>15.3</v>
      </c>
      <c r="BR123">
        <v>15.6</v>
      </c>
      <c r="BS123">
        <v>15.8</v>
      </c>
      <c r="BT123">
        <v>16</v>
      </c>
      <c r="BU123">
        <v>16.100000000000001</v>
      </c>
      <c r="BV123">
        <v>16.3</v>
      </c>
      <c r="BW123">
        <v>16.399999999999999</v>
      </c>
      <c r="BX123">
        <v>16.5</v>
      </c>
      <c r="BY123">
        <v>16.7</v>
      </c>
      <c r="BZ123">
        <v>16.7</v>
      </c>
      <c r="CA123">
        <v>16.8</v>
      </c>
      <c r="CB123">
        <v>16.899999999999999</v>
      </c>
      <c r="CC123">
        <v>16.899999999999999</v>
      </c>
      <c r="CD123">
        <v>17</v>
      </c>
      <c r="CE123">
        <v>17</v>
      </c>
      <c r="CF123">
        <v>17</v>
      </c>
      <c r="CG123">
        <v>16.899999999999999</v>
      </c>
      <c r="CH123">
        <v>16.899999999999999</v>
      </c>
      <c r="CI123">
        <v>16.899999999999999</v>
      </c>
      <c r="CJ123">
        <v>16.8</v>
      </c>
      <c r="CK123">
        <v>16.7</v>
      </c>
      <c r="CL123">
        <v>16.600000000000001</v>
      </c>
      <c r="CM123">
        <v>16.5</v>
      </c>
      <c r="CN123">
        <v>16.399999999999999</v>
      </c>
      <c r="CO123">
        <v>16.2</v>
      </c>
      <c r="CP123">
        <v>16.100000000000001</v>
      </c>
      <c r="CQ123">
        <v>15.9</v>
      </c>
      <c r="CR123">
        <v>15.7</v>
      </c>
      <c r="CS123">
        <v>15.5</v>
      </c>
      <c r="CT123">
        <v>15.3</v>
      </c>
      <c r="CU123">
        <v>15.1</v>
      </c>
      <c r="CV123">
        <v>14.9</v>
      </c>
      <c r="CW123">
        <v>14.6</v>
      </c>
      <c r="CX123">
        <v>14.4</v>
      </c>
      <c r="CY123">
        <v>14.1</v>
      </c>
      <c r="CZ123">
        <v>13.8</v>
      </c>
      <c r="DA123">
        <v>13.5</v>
      </c>
      <c r="DB123">
        <v>13.1</v>
      </c>
      <c r="DC123">
        <v>12.7</v>
      </c>
      <c r="DD123">
        <v>12.2</v>
      </c>
      <c r="DE123">
        <v>11.8</v>
      </c>
      <c r="DF123">
        <v>11.3</v>
      </c>
      <c r="DG123">
        <v>10.9</v>
      </c>
      <c r="DH123">
        <v>10.5</v>
      </c>
      <c r="DI123">
        <v>9.8800000000000008</v>
      </c>
      <c r="DJ123">
        <v>9.6300000000000008</v>
      </c>
      <c r="DK123">
        <v>9.1</v>
      </c>
      <c r="DL123">
        <v>8.5399999999999991</v>
      </c>
      <c r="DM123">
        <v>8.17</v>
      </c>
      <c r="DN123">
        <v>7.58</v>
      </c>
      <c r="DO123">
        <v>6.98</v>
      </c>
      <c r="DP123">
        <v>6.38</v>
      </c>
      <c r="DQ123">
        <v>5.98</v>
      </c>
      <c r="DR123">
        <v>5.54</v>
      </c>
      <c r="DS123">
        <v>5.23</v>
      </c>
      <c r="DT123">
        <v>4.96</v>
      </c>
      <c r="DU123">
        <v>4.62</v>
      </c>
      <c r="DV123">
        <v>4.3499999999999996</v>
      </c>
      <c r="DW123">
        <v>4.1500000000000004</v>
      </c>
      <c r="DX123">
        <v>3.91</v>
      </c>
      <c r="DY123">
        <v>3.59</v>
      </c>
      <c r="DZ123">
        <v>3.32</v>
      </c>
      <c r="EA123">
        <v>2.99</v>
      </c>
      <c r="EB123">
        <v>2.81</v>
      </c>
      <c r="EC123">
        <v>2.62</v>
      </c>
      <c r="ED123">
        <v>2.4700000000000002</v>
      </c>
      <c r="EE123">
        <v>2.23</v>
      </c>
      <c r="EF123">
        <v>2.06</v>
      </c>
      <c r="EG123">
        <v>1.91</v>
      </c>
      <c r="EH123">
        <v>1.77</v>
      </c>
      <c r="EI123">
        <v>1.62</v>
      </c>
      <c r="EJ123">
        <v>1.51</v>
      </c>
      <c r="EK123">
        <v>1.33</v>
      </c>
      <c r="EL123">
        <v>1.25</v>
      </c>
      <c r="EM123">
        <v>1.1200000000000001</v>
      </c>
      <c r="EN123">
        <v>1.03</v>
      </c>
      <c r="EO123">
        <v>0.96</v>
      </c>
      <c r="EP123">
        <v>0.86</v>
      </c>
      <c r="EQ123">
        <v>0.78</v>
      </c>
      <c r="ER123">
        <v>0.72</v>
      </c>
      <c r="ES123">
        <v>0.64</v>
      </c>
      <c r="ET123">
        <v>0.57999999999999996</v>
      </c>
      <c r="EU123">
        <v>0.53</v>
      </c>
      <c r="EV123">
        <v>0.48</v>
      </c>
      <c r="EW123">
        <v>0.42</v>
      </c>
      <c r="EX123">
        <v>0.38</v>
      </c>
      <c r="EY123">
        <v>0.33</v>
      </c>
      <c r="EZ123">
        <v>0.3</v>
      </c>
      <c r="FA123">
        <v>0.27</v>
      </c>
      <c r="FB123">
        <v>0.24</v>
      </c>
      <c r="FC123">
        <v>0.22</v>
      </c>
      <c r="FD123">
        <v>0.2</v>
      </c>
      <c r="FE123">
        <v>0.18</v>
      </c>
      <c r="FF123">
        <v>0.16</v>
      </c>
      <c r="FG123">
        <v>0.14000000000000001</v>
      </c>
      <c r="FH123">
        <v>0.13</v>
      </c>
      <c r="FI123">
        <v>0.11</v>
      </c>
      <c r="FJ123">
        <v>0.1</v>
      </c>
      <c r="FK123">
        <v>0.09</v>
      </c>
      <c r="FL123">
        <v>0.08</v>
      </c>
      <c r="FM123">
        <v>0.08</v>
      </c>
      <c r="FN123">
        <v>7.0000000000000007E-2</v>
      </c>
      <c r="FO123">
        <v>7.0000000000000007E-2</v>
      </c>
      <c r="FP123">
        <v>0.05</v>
      </c>
      <c r="FQ123">
        <v>0.05</v>
      </c>
      <c r="FR123">
        <v>0.06</v>
      </c>
      <c r="FS123">
        <v>0.06</v>
      </c>
      <c r="FT123">
        <v>0.05</v>
      </c>
      <c r="FU123">
        <v>7.0000000000000007E-2</v>
      </c>
      <c r="FV123">
        <v>7.0000000000000007E-2</v>
      </c>
      <c r="FW123">
        <v>7.0000000000000007E-2</v>
      </c>
      <c r="FX123">
        <v>0.08</v>
      </c>
      <c r="FY123">
        <v>0.09</v>
      </c>
      <c r="FZ123">
        <v>0.1</v>
      </c>
    </row>
    <row r="124" spans="1:182">
      <c r="A124">
        <v>63</v>
      </c>
      <c r="B124">
        <v>0</v>
      </c>
      <c r="C124">
        <v>0</v>
      </c>
      <c r="D124">
        <v>0</v>
      </c>
      <c r="E124">
        <v>0</v>
      </c>
      <c r="F124">
        <v>0</v>
      </c>
      <c r="G124">
        <v>0</v>
      </c>
      <c r="H124">
        <v>0</v>
      </c>
      <c r="I124">
        <v>0.03</v>
      </c>
      <c r="J124">
        <v>0.04</v>
      </c>
      <c r="K124">
        <v>0.06</v>
      </c>
      <c r="L124">
        <v>0.08</v>
      </c>
      <c r="M124">
        <v>0.1</v>
      </c>
      <c r="N124">
        <v>0.12</v>
      </c>
      <c r="O124">
        <v>0.15</v>
      </c>
      <c r="P124">
        <v>0.17</v>
      </c>
      <c r="Q124">
        <v>0.21</v>
      </c>
      <c r="R124">
        <v>0.25</v>
      </c>
      <c r="S124">
        <v>0.28999999999999998</v>
      </c>
      <c r="T124">
        <v>0.33</v>
      </c>
      <c r="U124">
        <v>0.39</v>
      </c>
      <c r="V124">
        <v>0.46</v>
      </c>
      <c r="W124">
        <v>0.53</v>
      </c>
      <c r="X124">
        <v>0.62</v>
      </c>
      <c r="Y124">
        <v>0.71</v>
      </c>
      <c r="Z124">
        <v>0.79</v>
      </c>
      <c r="AA124">
        <v>0.89</v>
      </c>
      <c r="AB124">
        <v>1.03</v>
      </c>
      <c r="AC124">
        <v>1.0900000000000001</v>
      </c>
      <c r="AD124">
        <v>1.25</v>
      </c>
      <c r="AE124">
        <v>1.41</v>
      </c>
      <c r="AF124">
        <v>1.56</v>
      </c>
      <c r="AG124">
        <v>1.75</v>
      </c>
      <c r="AH124">
        <v>1.85</v>
      </c>
      <c r="AI124">
        <v>2.06</v>
      </c>
      <c r="AJ124">
        <v>2.25</v>
      </c>
      <c r="AK124">
        <v>2.4500000000000002</v>
      </c>
      <c r="AL124">
        <v>2.73</v>
      </c>
      <c r="AM124">
        <v>2.97</v>
      </c>
      <c r="AN124">
        <v>3.25</v>
      </c>
      <c r="AO124">
        <v>3.44</v>
      </c>
      <c r="AP124">
        <v>3.79</v>
      </c>
      <c r="AQ124">
        <v>4.18</v>
      </c>
      <c r="AR124">
        <v>4.51</v>
      </c>
      <c r="AS124">
        <v>4.84</v>
      </c>
      <c r="AT124">
        <v>5.09</v>
      </c>
      <c r="AU124">
        <v>5.43</v>
      </c>
      <c r="AV124">
        <v>5.77</v>
      </c>
      <c r="AW124">
        <v>6.09</v>
      </c>
      <c r="AX124">
        <v>6.52</v>
      </c>
      <c r="AY124">
        <v>7.02</v>
      </c>
      <c r="AZ124">
        <v>7.65</v>
      </c>
      <c r="BA124">
        <v>8.33</v>
      </c>
      <c r="BB124">
        <v>8.99</v>
      </c>
      <c r="BC124">
        <v>9.57</v>
      </c>
      <c r="BD124">
        <v>10.3</v>
      </c>
      <c r="BE124">
        <v>10.8</v>
      </c>
      <c r="BF124">
        <v>11.2</v>
      </c>
      <c r="BG124">
        <v>11.4</v>
      </c>
      <c r="BH124">
        <v>11.8</v>
      </c>
      <c r="BI124">
        <v>12.3</v>
      </c>
      <c r="BJ124">
        <v>12.7</v>
      </c>
      <c r="BK124">
        <v>13.2</v>
      </c>
      <c r="BL124">
        <v>13.9</v>
      </c>
      <c r="BM124">
        <v>14.2</v>
      </c>
      <c r="BN124">
        <v>14.5</v>
      </c>
      <c r="BO124">
        <v>14.8</v>
      </c>
      <c r="BP124">
        <v>15.1</v>
      </c>
      <c r="BQ124">
        <v>15.3</v>
      </c>
      <c r="BR124">
        <v>15.5</v>
      </c>
      <c r="BS124">
        <v>15.7</v>
      </c>
      <c r="BT124">
        <v>15.9</v>
      </c>
      <c r="BU124">
        <v>16.100000000000001</v>
      </c>
      <c r="BV124">
        <v>16.2</v>
      </c>
      <c r="BW124">
        <v>16.399999999999999</v>
      </c>
      <c r="BX124">
        <v>16.5</v>
      </c>
      <c r="BY124">
        <v>16.600000000000001</v>
      </c>
      <c r="BZ124">
        <v>16.7</v>
      </c>
      <c r="CA124">
        <v>16.8</v>
      </c>
      <c r="CB124">
        <v>16.8</v>
      </c>
      <c r="CC124">
        <v>16.899999999999999</v>
      </c>
      <c r="CD124">
        <v>16.899999999999999</v>
      </c>
      <c r="CE124">
        <v>16.899999999999999</v>
      </c>
      <c r="CF124">
        <v>16.899999999999999</v>
      </c>
      <c r="CG124">
        <v>16.899999999999999</v>
      </c>
      <c r="CH124">
        <v>16.899999999999999</v>
      </c>
      <c r="CI124">
        <v>16.8</v>
      </c>
      <c r="CJ124">
        <v>16.8</v>
      </c>
      <c r="CK124">
        <v>16.7</v>
      </c>
      <c r="CL124">
        <v>16.600000000000001</v>
      </c>
      <c r="CM124">
        <v>16.5</v>
      </c>
      <c r="CN124">
        <v>16.3</v>
      </c>
      <c r="CO124">
        <v>16.2</v>
      </c>
      <c r="CP124">
        <v>16</v>
      </c>
      <c r="CQ124">
        <v>15.9</v>
      </c>
      <c r="CR124">
        <v>15.7</v>
      </c>
      <c r="CS124">
        <v>15.5</v>
      </c>
      <c r="CT124">
        <v>15.3</v>
      </c>
      <c r="CU124">
        <v>15.1</v>
      </c>
      <c r="CV124">
        <v>14.8</v>
      </c>
      <c r="CW124">
        <v>14.6</v>
      </c>
      <c r="CX124">
        <v>14.3</v>
      </c>
      <c r="CY124">
        <v>14</v>
      </c>
      <c r="CZ124">
        <v>13.7</v>
      </c>
      <c r="DA124">
        <v>13.4</v>
      </c>
      <c r="DB124">
        <v>13.1</v>
      </c>
      <c r="DC124">
        <v>12.7</v>
      </c>
      <c r="DD124">
        <v>12.2</v>
      </c>
      <c r="DE124">
        <v>11.8</v>
      </c>
      <c r="DF124">
        <v>11.3</v>
      </c>
      <c r="DG124">
        <v>10.9</v>
      </c>
      <c r="DH124">
        <v>10.5</v>
      </c>
      <c r="DI124">
        <v>9.94</v>
      </c>
      <c r="DJ124">
        <v>9.51</v>
      </c>
      <c r="DK124">
        <v>9.09</v>
      </c>
      <c r="DL124">
        <v>8.59</v>
      </c>
      <c r="DM124">
        <v>8.17</v>
      </c>
      <c r="DN124">
        <v>7.59</v>
      </c>
      <c r="DO124">
        <v>7.08</v>
      </c>
      <c r="DP124">
        <v>6.47</v>
      </c>
      <c r="DQ124">
        <v>6</v>
      </c>
      <c r="DR124">
        <v>5.61</v>
      </c>
      <c r="DS124">
        <v>5.22</v>
      </c>
      <c r="DT124">
        <v>4.92</v>
      </c>
      <c r="DU124">
        <v>4.71</v>
      </c>
      <c r="DV124">
        <v>4.3600000000000003</v>
      </c>
      <c r="DW124">
        <v>4.1399999999999997</v>
      </c>
      <c r="DX124">
        <v>3.9</v>
      </c>
      <c r="DY124">
        <v>3.64</v>
      </c>
      <c r="DZ124">
        <v>3.34</v>
      </c>
      <c r="EA124">
        <v>3.05</v>
      </c>
      <c r="EB124">
        <v>2.84</v>
      </c>
      <c r="EC124">
        <v>2.67</v>
      </c>
      <c r="ED124">
        <v>2.52</v>
      </c>
      <c r="EE124">
        <v>2.2200000000000002</v>
      </c>
      <c r="EF124">
        <v>2.1</v>
      </c>
      <c r="EG124">
        <v>1.97</v>
      </c>
      <c r="EH124">
        <v>1.78</v>
      </c>
      <c r="EI124">
        <v>1.62</v>
      </c>
      <c r="EJ124">
        <v>1.5</v>
      </c>
      <c r="EK124">
        <v>1.38</v>
      </c>
      <c r="EL124">
        <v>1.27</v>
      </c>
      <c r="EM124">
        <v>1.1399999999999999</v>
      </c>
      <c r="EN124">
        <v>1.0900000000000001</v>
      </c>
      <c r="EO124">
        <v>0.98</v>
      </c>
      <c r="EP124">
        <v>0.89</v>
      </c>
      <c r="EQ124">
        <v>0.77</v>
      </c>
      <c r="ER124">
        <v>0.72</v>
      </c>
      <c r="ES124">
        <v>0.66</v>
      </c>
      <c r="ET124">
        <v>0.6</v>
      </c>
      <c r="EU124">
        <v>0.53</v>
      </c>
      <c r="EV124">
        <v>0.49</v>
      </c>
      <c r="EW124">
        <v>0.45</v>
      </c>
      <c r="EX124">
        <v>0.39</v>
      </c>
      <c r="EY124">
        <v>0.36</v>
      </c>
      <c r="EZ124">
        <v>0.32</v>
      </c>
      <c r="FA124">
        <v>0.28000000000000003</v>
      </c>
      <c r="FB124">
        <v>0.26</v>
      </c>
      <c r="FC124">
        <v>0.22</v>
      </c>
      <c r="FD124">
        <v>0.21</v>
      </c>
      <c r="FE124">
        <v>0.18</v>
      </c>
      <c r="FF124">
        <v>0.16</v>
      </c>
      <c r="FG124">
        <v>0.15</v>
      </c>
      <c r="FH124">
        <v>0.13</v>
      </c>
      <c r="FI124">
        <v>0.12</v>
      </c>
      <c r="FJ124">
        <v>0.11</v>
      </c>
      <c r="FK124">
        <v>0.1</v>
      </c>
      <c r="FL124">
        <v>0.09</v>
      </c>
      <c r="FM124">
        <v>0.08</v>
      </c>
      <c r="FN124">
        <v>0.08</v>
      </c>
      <c r="FO124">
        <v>0.06</v>
      </c>
      <c r="FP124">
        <v>7.0000000000000007E-2</v>
      </c>
      <c r="FQ124">
        <v>0.05</v>
      </c>
      <c r="FR124">
        <v>0.05</v>
      </c>
      <c r="FS124">
        <v>0.05</v>
      </c>
      <c r="FT124">
        <v>0.05</v>
      </c>
      <c r="FU124">
        <v>7.0000000000000007E-2</v>
      </c>
      <c r="FV124">
        <v>7.0000000000000007E-2</v>
      </c>
      <c r="FW124">
        <v>0.08</v>
      </c>
      <c r="FX124">
        <v>0.08</v>
      </c>
      <c r="FY124">
        <v>0.09</v>
      </c>
      <c r="FZ124">
        <v>0.1</v>
      </c>
    </row>
    <row r="125" spans="1:182">
      <c r="A125">
        <v>62</v>
      </c>
      <c r="B125">
        <v>0</v>
      </c>
      <c r="C125">
        <v>0</v>
      </c>
      <c r="D125">
        <v>0</v>
      </c>
      <c r="E125">
        <v>0</v>
      </c>
      <c r="F125">
        <v>0</v>
      </c>
      <c r="G125">
        <v>0</v>
      </c>
      <c r="H125">
        <v>0</v>
      </c>
      <c r="I125">
        <v>0.03</v>
      </c>
      <c r="J125">
        <v>0.04</v>
      </c>
      <c r="K125">
        <v>0.06</v>
      </c>
      <c r="L125">
        <v>0.08</v>
      </c>
      <c r="M125">
        <v>0.1</v>
      </c>
      <c r="N125">
        <v>0.12</v>
      </c>
      <c r="O125">
        <v>0.15</v>
      </c>
      <c r="P125">
        <v>0.18</v>
      </c>
      <c r="Q125">
        <v>0.21</v>
      </c>
      <c r="R125">
        <v>0.25</v>
      </c>
      <c r="S125">
        <v>0.28999999999999998</v>
      </c>
      <c r="T125">
        <v>0.33</v>
      </c>
      <c r="U125">
        <v>0.4</v>
      </c>
      <c r="V125">
        <v>0.47</v>
      </c>
      <c r="W125">
        <v>0.53</v>
      </c>
      <c r="X125">
        <v>0.62</v>
      </c>
      <c r="Y125">
        <v>0.7</v>
      </c>
      <c r="Z125">
        <v>0.79</v>
      </c>
      <c r="AA125">
        <v>0.88</v>
      </c>
      <c r="AB125">
        <v>0.99</v>
      </c>
      <c r="AC125">
        <v>1.1399999999999999</v>
      </c>
      <c r="AD125">
        <v>1.25</v>
      </c>
      <c r="AE125">
        <v>1.38</v>
      </c>
      <c r="AF125">
        <v>1.51</v>
      </c>
      <c r="AG125">
        <v>1.71</v>
      </c>
      <c r="AH125">
        <v>1.86</v>
      </c>
      <c r="AI125">
        <v>2.1</v>
      </c>
      <c r="AJ125">
        <v>2.2599999999999998</v>
      </c>
      <c r="AK125">
        <v>2.48</v>
      </c>
      <c r="AL125">
        <v>2.71</v>
      </c>
      <c r="AM125">
        <v>3.01</v>
      </c>
      <c r="AN125">
        <v>3.24</v>
      </c>
      <c r="AO125">
        <v>3.47</v>
      </c>
      <c r="AP125">
        <v>3.75</v>
      </c>
      <c r="AQ125">
        <v>4.17</v>
      </c>
      <c r="AR125">
        <v>4.4400000000000004</v>
      </c>
      <c r="AS125">
        <v>4.8099999999999996</v>
      </c>
      <c r="AT125">
        <v>5.08</v>
      </c>
      <c r="AU125">
        <v>5.37</v>
      </c>
      <c r="AV125">
        <v>5.63</v>
      </c>
      <c r="AW125">
        <v>6.16</v>
      </c>
      <c r="AX125">
        <v>6.5</v>
      </c>
      <c r="AY125">
        <v>6.99</v>
      </c>
      <c r="AZ125">
        <v>7.62</v>
      </c>
      <c r="BA125">
        <v>8.32</v>
      </c>
      <c r="BB125">
        <v>8.89</v>
      </c>
      <c r="BC125">
        <v>9.65</v>
      </c>
      <c r="BD125">
        <v>10.199999999999999</v>
      </c>
      <c r="BE125">
        <v>10.7</v>
      </c>
      <c r="BF125">
        <v>11.2</v>
      </c>
      <c r="BG125">
        <v>11.4</v>
      </c>
      <c r="BH125">
        <v>11.8</v>
      </c>
      <c r="BI125">
        <v>12.3</v>
      </c>
      <c r="BJ125">
        <v>12.7</v>
      </c>
      <c r="BK125">
        <v>13.2</v>
      </c>
      <c r="BL125">
        <v>13.8</v>
      </c>
      <c r="BM125">
        <v>14.2</v>
      </c>
      <c r="BN125">
        <v>14.5</v>
      </c>
      <c r="BO125">
        <v>14.8</v>
      </c>
      <c r="BP125">
        <v>15</v>
      </c>
      <c r="BQ125">
        <v>15.3</v>
      </c>
      <c r="BR125">
        <v>15.5</v>
      </c>
      <c r="BS125">
        <v>15.7</v>
      </c>
      <c r="BT125">
        <v>15.9</v>
      </c>
      <c r="BU125">
        <v>16.100000000000001</v>
      </c>
      <c r="BV125">
        <v>16.2</v>
      </c>
      <c r="BW125">
        <v>16.3</v>
      </c>
      <c r="BX125">
        <v>16.5</v>
      </c>
      <c r="BY125">
        <v>16.600000000000001</v>
      </c>
      <c r="BZ125">
        <v>16.7</v>
      </c>
      <c r="CA125">
        <v>16.7</v>
      </c>
      <c r="CB125">
        <v>16.8</v>
      </c>
      <c r="CC125">
        <v>16.899999999999999</v>
      </c>
      <c r="CD125">
        <v>16.899999999999999</v>
      </c>
      <c r="CE125">
        <v>16.899999999999999</v>
      </c>
      <c r="CF125">
        <v>16.899999999999999</v>
      </c>
      <c r="CG125">
        <v>16.899999999999999</v>
      </c>
      <c r="CH125">
        <v>16.8</v>
      </c>
      <c r="CI125">
        <v>16.8</v>
      </c>
      <c r="CJ125">
        <v>16.7</v>
      </c>
      <c r="CK125">
        <v>16.600000000000001</v>
      </c>
      <c r="CL125">
        <v>16.5</v>
      </c>
      <c r="CM125">
        <v>16.399999999999999</v>
      </c>
      <c r="CN125">
        <v>16.3</v>
      </c>
      <c r="CO125">
        <v>16.100000000000001</v>
      </c>
      <c r="CP125">
        <v>16</v>
      </c>
      <c r="CQ125">
        <v>15.8</v>
      </c>
      <c r="CR125">
        <v>15.6</v>
      </c>
      <c r="CS125">
        <v>15.4</v>
      </c>
      <c r="CT125">
        <v>15.2</v>
      </c>
      <c r="CU125">
        <v>15</v>
      </c>
      <c r="CV125">
        <v>14.8</v>
      </c>
      <c r="CW125">
        <v>14.5</v>
      </c>
      <c r="CX125">
        <v>14.3</v>
      </c>
      <c r="CY125">
        <v>14</v>
      </c>
      <c r="CZ125">
        <v>13.7</v>
      </c>
      <c r="DA125">
        <v>13.4</v>
      </c>
      <c r="DB125">
        <v>13.1</v>
      </c>
      <c r="DC125">
        <v>12.6</v>
      </c>
      <c r="DD125">
        <v>12.2</v>
      </c>
      <c r="DE125">
        <v>11.7</v>
      </c>
      <c r="DF125">
        <v>11.3</v>
      </c>
      <c r="DG125">
        <v>10.9</v>
      </c>
      <c r="DH125">
        <v>10.4</v>
      </c>
      <c r="DI125">
        <v>9.99</v>
      </c>
      <c r="DJ125">
        <v>9.58</v>
      </c>
      <c r="DK125">
        <v>9.09</v>
      </c>
      <c r="DL125">
        <v>8.6300000000000008</v>
      </c>
      <c r="DM125">
        <v>8.14</v>
      </c>
      <c r="DN125">
        <v>7.61</v>
      </c>
      <c r="DO125">
        <v>7.03</v>
      </c>
      <c r="DP125">
        <v>6.51</v>
      </c>
      <c r="DQ125">
        <v>5.99</v>
      </c>
      <c r="DR125">
        <v>5.56</v>
      </c>
      <c r="DS125">
        <v>5.21</v>
      </c>
      <c r="DT125">
        <v>4.9800000000000004</v>
      </c>
      <c r="DU125">
        <v>4.71</v>
      </c>
      <c r="DV125">
        <v>4.32</v>
      </c>
      <c r="DW125">
        <v>4.2300000000000004</v>
      </c>
      <c r="DX125">
        <v>3.89</v>
      </c>
      <c r="DY125">
        <v>3.71</v>
      </c>
      <c r="DZ125">
        <v>3.3</v>
      </c>
      <c r="EA125">
        <v>3.11</v>
      </c>
      <c r="EB125">
        <v>2.82</v>
      </c>
      <c r="EC125">
        <v>2.68</v>
      </c>
      <c r="ED125">
        <v>2.5299999999999998</v>
      </c>
      <c r="EE125">
        <v>2.2999999999999998</v>
      </c>
      <c r="EF125">
        <v>2.12</v>
      </c>
      <c r="EG125">
        <v>1.97</v>
      </c>
      <c r="EH125">
        <v>1.88</v>
      </c>
      <c r="EI125">
        <v>1.65</v>
      </c>
      <c r="EJ125">
        <v>1.51</v>
      </c>
      <c r="EK125">
        <v>1.41</v>
      </c>
      <c r="EL125">
        <v>1.31</v>
      </c>
      <c r="EM125">
        <v>1.18</v>
      </c>
      <c r="EN125">
        <v>1.06</v>
      </c>
      <c r="EO125">
        <v>0.97</v>
      </c>
      <c r="EP125">
        <v>0.9</v>
      </c>
      <c r="EQ125">
        <v>0.81</v>
      </c>
      <c r="ER125">
        <v>0.74</v>
      </c>
      <c r="ES125">
        <v>0.68</v>
      </c>
      <c r="ET125">
        <v>0.62</v>
      </c>
      <c r="EU125">
        <v>0.56000000000000005</v>
      </c>
      <c r="EV125">
        <v>0.5</v>
      </c>
      <c r="EW125">
        <v>0.46</v>
      </c>
      <c r="EX125">
        <v>0.39</v>
      </c>
      <c r="EY125">
        <v>0.36</v>
      </c>
      <c r="EZ125">
        <v>0.33</v>
      </c>
      <c r="FA125">
        <v>0.3</v>
      </c>
      <c r="FB125">
        <v>0.26</v>
      </c>
      <c r="FC125">
        <v>0.24</v>
      </c>
      <c r="FD125">
        <v>0.22</v>
      </c>
      <c r="FE125">
        <v>0.19</v>
      </c>
      <c r="FF125">
        <v>0.17</v>
      </c>
      <c r="FG125">
        <v>0.15</v>
      </c>
      <c r="FH125">
        <v>0.14000000000000001</v>
      </c>
      <c r="FI125">
        <v>0.12</v>
      </c>
      <c r="FJ125">
        <v>0.11</v>
      </c>
      <c r="FK125">
        <v>0.1</v>
      </c>
      <c r="FL125">
        <v>0.09</v>
      </c>
      <c r="FM125">
        <v>0.09</v>
      </c>
      <c r="FN125">
        <v>0.08</v>
      </c>
      <c r="FO125">
        <v>7.0000000000000007E-2</v>
      </c>
      <c r="FP125">
        <v>7.0000000000000007E-2</v>
      </c>
      <c r="FQ125">
        <v>7.0000000000000007E-2</v>
      </c>
      <c r="FR125">
        <v>7.0000000000000007E-2</v>
      </c>
      <c r="FS125">
        <v>7.0000000000000007E-2</v>
      </c>
      <c r="FT125">
        <v>7.0000000000000007E-2</v>
      </c>
      <c r="FU125">
        <v>7.0000000000000007E-2</v>
      </c>
      <c r="FV125">
        <v>0.06</v>
      </c>
      <c r="FW125">
        <v>0.08</v>
      </c>
      <c r="FX125">
        <v>0.08</v>
      </c>
      <c r="FY125">
        <v>0.09</v>
      </c>
      <c r="FZ125">
        <v>0.1</v>
      </c>
    </row>
    <row r="126" spans="1:182">
      <c r="A126">
        <v>61</v>
      </c>
      <c r="B126">
        <v>0</v>
      </c>
      <c r="C126">
        <v>0</v>
      </c>
      <c r="D126">
        <v>0</v>
      </c>
      <c r="E126">
        <v>0</v>
      </c>
      <c r="F126">
        <v>0</v>
      </c>
      <c r="G126">
        <v>0</v>
      </c>
      <c r="H126">
        <v>0</v>
      </c>
      <c r="I126">
        <v>0.03</v>
      </c>
      <c r="J126">
        <v>0.04</v>
      </c>
      <c r="K126">
        <v>0.06</v>
      </c>
      <c r="L126">
        <v>0.08</v>
      </c>
      <c r="M126">
        <v>0.1</v>
      </c>
      <c r="N126">
        <v>0.12</v>
      </c>
      <c r="O126">
        <v>0.15</v>
      </c>
      <c r="P126">
        <v>0.18</v>
      </c>
      <c r="Q126">
        <v>0.2</v>
      </c>
      <c r="R126">
        <v>0.25</v>
      </c>
      <c r="S126">
        <v>0.3</v>
      </c>
      <c r="T126">
        <v>0.34</v>
      </c>
      <c r="U126">
        <v>0.38</v>
      </c>
      <c r="V126">
        <v>0.46</v>
      </c>
      <c r="W126">
        <v>0.53</v>
      </c>
      <c r="X126">
        <v>0.61</v>
      </c>
      <c r="Y126">
        <v>0.69</v>
      </c>
      <c r="Z126">
        <v>0.78</v>
      </c>
      <c r="AA126">
        <v>0.87</v>
      </c>
      <c r="AB126">
        <v>1.01</v>
      </c>
      <c r="AC126">
        <v>1.1499999999999999</v>
      </c>
      <c r="AD126">
        <v>1.25</v>
      </c>
      <c r="AE126">
        <v>1.38</v>
      </c>
      <c r="AF126">
        <v>1.48</v>
      </c>
      <c r="AG126">
        <v>1.7</v>
      </c>
      <c r="AH126">
        <v>1.88</v>
      </c>
      <c r="AI126">
        <v>2.0299999999999998</v>
      </c>
      <c r="AJ126">
        <v>2.2999999999999998</v>
      </c>
      <c r="AK126">
        <v>2.4700000000000002</v>
      </c>
      <c r="AL126">
        <v>2.74</v>
      </c>
      <c r="AM126">
        <v>2.95</v>
      </c>
      <c r="AN126">
        <v>3.22</v>
      </c>
      <c r="AO126">
        <v>3.43</v>
      </c>
      <c r="AP126">
        <v>3.73</v>
      </c>
      <c r="AQ126">
        <v>4.16</v>
      </c>
      <c r="AR126">
        <v>4.43</v>
      </c>
      <c r="AS126">
        <v>4.78</v>
      </c>
      <c r="AT126">
        <v>5.05</v>
      </c>
      <c r="AU126">
        <v>5.46</v>
      </c>
      <c r="AV126">
        <v>5.67</v>
      </c>
      <c r="AW126">
        <v>6.08</v>
      </c>
      <c r="AX126">
        <v>6.45</v>
      </c>
      <c r="AY126">
        <v>7</v>
      </c>
      <c r="AZ126">
        <v>7.58</v>
      </c>
      <c r="BA126">
        <v>8.2899999999999991</v>
      </c>
      <c r="BB126">
        <v>8.92</v>
      </c>
      <c r="BC126">
        <v>9.65</v>
      </c>
      <c r="BD126">
        <v>10.199999999999999</v>
      </c>
      <c r="BE126">
        <v>10.7</v>
      </c>
      <c r="BF126">
        <v>11.2</v>
      </c>
      <c r="BG126">
        <v>11.3</v>
      </c>
      <c r="BH126">
        <v>11.7</v>
      </c>
      <c r="BI126">
        <v>12.2</v>
      </c>
      <c r="BJ126">
        <v>12.7</v>
      </c>
      <c r="BK126">
        <v>13.1</v>
      </c>
      <c r="BL126">
        <v>13.8</v>
      </c>
      <c r="BM126">
        <v>14.2</v>
      </c>
      <c r="BN126">
        <v>14.5</v>
      </c>
      <c r="BO126">
        <v>14.7</v>
      </c>
      <c r="BP126">
        <v>15</v>
      </c>
      <c r="BQ126">
        <v>15.2</v>
      </c>
      <c r="BR126">
        <v>15.4</v>
      </c>
      <c r="BS126">
        <v>15.6</v>
      </c>
      <c r="BT126">
        <v>15.8</v>
      </c>
      <c r="BU126">
        <v>16</v>
      </c>
      <c r="BV126">
        <v>16.2</v>
      </c>
      <c r="BW126">
        <v>16.3</v>
      </c>
      <c r="BX126">
        <v>16.399999999999999</v>
      </c>
      <c r="BY126">
        <v>16.5</v>
      </c>
      <c r="BZ126">
        <v>16.600000000000001</v>
      </c>
      <c r="CA126">
        <v>16.7</v>
      </c>
      <c r="CB126">
        <v>16.8</v>
      </c>
      <c r="CC126">
        <v>16.8</v>
      </c>
      <c r="CD126">
        <v>16.8</v>
      </c>
      <c r="CE126">
        <v>16.8</v>
      </c>
      <c r="CF126">
        <v>16.8</v>
      </c>
      <c r="CG126">
        <v>16.8</v>
      </c>
      <c r="CH126">
        <v>16.8</v>
      </c>
      <c r="CI126">
        <v>16.7</v>
      </c>
      <c r="CJ126">
        <v>16.7</v>
      </c>
      <c r="CK126">
        <v>16.600000000000001</v>
      </c>
      <c r="CL126">
        <v>16.5</v>
      </c>
      <c r="CM126">
        <v>16.399999999999999</v>
      </c>
      <c r="CN126">
        <v>16.2</v>
      </c>
      <c r="CO126">
        <v>16.100000000000001</v>
      </c>
      <c r="CP126">
        <v>15.9</v>
      </c>
      <c r="CQ126">
        <v>15.8</v>
      </c>
      <c r="CR126">
        <v>15.6</v>
      </c>
      <c r="CS126">
        <v>15.4</v>
      </c>
      <c r="CT126">
        <v>15.2</v>
      </c>
      <c r="CU126">
        <v>15</v>
      </c>
      <c r="CV126">
        <v>14.7</v>
      </c>
      <c r="CW126">
        <v>14.5</v>
      </c>
      <c r="CX126">
        <v>14.2</v>
      </c>
      <c r="CY126">
        <v>14</v>
      </c>
      <c r="CZ126">
        <v>13.7</v>
      </c>
      <c r="DA126">
        <v>13.3</v>
      </c>
      <c r="DB126">
        <v>13</v>
      </c>
      <c r="DC126">
        <v>12.6</v>
      </c>
      <c r="DD126">
        <v>12.2</v>
      </c>
      <c r="DE126">
        <v>11.7</v>
      </c>
      <c r="DF126">
        <v>11.2</v>
      </c>
      <c r="DG126">
        <v>10.9</v>
      </c>
      <c r="DH126">
        <v>10.4</v>
      </c>
      <c r="DI126">
        <v>9.93</v>
      </c>
      <c r="DJ126">
        <v>9.5399999999999991</v>
      </c>
      <c r="DK126">
        <v>9.1</v>
      </c>
      <c r="DL126">
        <v>8.64</v>
      </c>
      <c r="DM126">
        <v>8.15</v>
      </c>
      <c r="DN126">
        <v>7.63</v>
      </c>
      <c r="DO126">
        <v>7.06</v>
      </c>
      <c r="DP126">
        <v>6.51</v>
      </c>
      <c r="DQ126">
        <v>6.06</v>
      </c>
      <c r="DR126">
        <v>5.67</v>
      </c>
      <c r="DS126">
        <v>5.3</v>
      </c>
      <c r="DT126">
        <v>4.97</v>
      </c>
      <c r="DU126">
        <v>4.71</v>
      </c>
      <c r="DV126">
        <v>4.42</v>
      </c>
      <c r="DW126">
        <v>4.1500000000000004</v>
      </c>
      <c r="DX126">
        <v>3.99</v>
      </c>
      <c r="DY126">
        <v>3.68</v>
      </c>
      <c r="DZ126">
        <v>3.36</v>
      </c>
      <c r="EA126">
        <v>3.07</v>
      </c>
      <c r="EB126">
        <v>2.87</v>
      </c>
      <c r="EC126">
        <v>2.71</v>
      </c>
      <c r="ED126">
        <v>2.52</v>
      </c>
      <c r="EE126">
        <v>2.34</v>
      </c>
      <c r="EF126">
        <v>2.11</v>
      </c>
      <c r="EG126">
        <v>1.98</v>
      </c>
      <c r="EH126">
        <v>1.84</v>
      </c>
      <c r="EI126">
        <v>1.69</v>
      </c>
      <c r="EJ126">
        <v>1.54</v>
      </c>
      <c r="EK126">
        <v>1.44</v>
      </c>
      <c r="EL126">
        <v>1.3</v>
      </c>
      <c r="EM126">
        <v>1.22</v>
      </c>
      <c r="EN126">
        <v>1.1299999999999999</v>
      </c>
      <c r="EO126">
        <v>1.01</v>
      </c>
      <c r="EP126">
        <v>0.92</v>
      </c>
      <c r="EQ126">
        <v>0.86</v>
      </c>
      <c r="ER126">
        <v>0.78</v>
      </c>
      <c r="ES126">
        <v>0.69</v>
      </c>
      <c r="ET126">
        <v>0.62</v>
      </c>
      <c r="EU126">
        <v>0.57999999999999996</v>
      </c>
      <c r="EV126">
        <v>0.52</v>
      </c>
      <c r="EW126">
        <v>0.48</v>
      </c>
      <c r="EX126">
        <v>0.41</v>
      </c>
      <c r="EY126">
        <v>0.38</v>
      </c>
      <c r="EZ126">
        <v>0.35</v>
      </c>
      <c r="FA126">
        <v>0.31</v>
      </c>
      <c r="FB126">
        <v>0.28000000000000003</v>
      </c>
      <c r="FC126">
        <v>0.24</v>
      </c>
      <c r="FD126">
        <v>0.22</v>
      </c>
      <c r="FE126">
        <v>0.19</v>
      </c>
      <c r="FF126">
        <v>0.17</v>
      </c>
      <c r="FG126">
        <v>0.16</v>
      </c>
      <c r="FH126">
        <v>0.14000000000000001</v>
      </c>
      <c r="FI126">
        <v>0.13</v>
      </c>
      <c r="FJ126">
        <v>0.12</v>
      </c>
      <c r="FK126">
        <v>0.11</v>
      </c>
      <c r="FL126">
        <v>0.1</v>
      </c>
      <c r="FM126">
        <v>0.09</v>
      </c>
      <c r="FN126">
        <v>7.0000000000000007E-2</v>
      </c>
      <c r="FO126">
        <v>0.08</v>
      </c>
      <c r="FP126">
        <v>7.0000000000000007E-2</v>
      </c>
      <c r="FQ126">
        <v>7.0000000000000007E-2</v>
      </c>
      <c r="FR126">
        <v>7.0000000000000007E-2</v>
      </c>
      <c r="FS126">
        <v>7.0000000000000007E-2</v>
      </c>
      <c r="FT126">
        <v>7.0000000000000007E-2</v>
      </c>
      <c r="FU126">
        <v>7.0000000000000007E-2</v>
      </c>
      <c r="FV126">
        <v>7.0000000000000007E-2</v>
      </c>
      <c r="FW126">
        <v>0.08</v>
      </c>
      <c r="FX126">
        <v>0.08</v>
      </c>
      <c r="FY126">
        <v>0.09</v>
      </c>
      <c r="FZ126">
        <v>0.1</v>
      </c>
    </row>
    <row r="127" spans="1:182">
      <c r="A127">
        <v>60</v>
      </c>
      <c r="B127">
        <v>0</v>
      </c>
      <c r="C127">
        <v>0</v>
      </c>
      <c r="D127">
        <v>0</v>
      </c>
      <c r="E127">
        <v>0</v>
      </c>
      <c r="F127">
        <v>0</v>
      </c>
      <c r="G127">
        <v>0</v>
      </c>
      <c r="H127">
        <v>0</v>
      </c>
      <c r="I127">
        <v>0.02</v>
      </c>
      <c r="J127">
        <v>0.04</v>
      </c>
      <c r="K127">
        <v>0.06</v>
      </c>
      <c r="L127">
        <v>0.08</v>
      </c>
      <c r="M127">
        <v>0.1</v>
      </c>
      <c r="N127">
        <v>0.12</v>
      </c>
      <c r="O127">
        <v>0.14000000000000001</v>
      </c>
      <c r="P127">
        <v>0.18</v>
      </c>
      <c r="Q127">
        <v>0.2</v>
      </c>
      <c r="R127">
        <v>0.24</v>
      </c>
      <c r="S127">
        <v>0.28999999999999998</v>
      </c>
      <c r="T127">
        <v>0.34</v>
      </c>
      <c r="U127">
        <v>0.4</v>
      </c>
      <c r="V127">
        <v>0.46</v>
      </c>
      <c r="W127">
        <v>0.52</v>
      </c>
      <c r="X127">
        <v>0.59</v>
      </c>
      <c r="Y127">
        <v>0.69</v>
      </c>
      <c r="Z127">
        <v>0.77</v>
      </c>
      <c r="AA127">
        <v>0.88</v>
      </c>
      <c r="AB127">
        <v>1</v>
      </c>
      <c r="AC127">
        <v>1.1200000000000001</v>
      </c>
      <c r="AD127">
        <v>1.2</v>
      </c>
      <c r="AE127">
        <v>1.4</v>
      </c>
      <c r="AF127">
        <v>1.53</v>
      </c>
      <c r="AG127">
        <v>1.73</v>
      </c>
      <c r="AH127">
        <v>1.85</v>
      </c>
      <c r="AI127">
        <v>2.0699999999999998</v>
      </c>
      <c r="AJ127">
        <v>2.23</v>
      </c>
      <c r="AK127">
        <v>2.5</v>
      </c>
      <c r="AL127">
        <v>2.72</v>
      </c>
      <c r="AM127">
        <v>2.96</v>
      </c>
      <c r="AN127">
        <v>3.19</v>
      </c>
      <c r="AO127">
        <v>3.43</v>
      </c>
      <c r="AP127">
        <v>3.77</v>
      </c>
      <c r="AQ127">
        <v>4.12</v>
      </c>
      <c r="AR127">
        <v>4.4400000000000004</v>
      </c>
      <c r="AS127">
        <v>4.7699999999999996</v>
      </c>
      <c r="AT127">
        <v>5.05</v>
      </c>
      <c r="AU127">
        <v>5.37</v>
      </c>
      <c r="AV127">
        <v>5.72</v>
      </c>
      <c r="AW127">
        <v>6.1</v>
      </c>
      <c r="AX127">
        <v>6.52</v>
      </c>
      <c r="AY127">
        <v>6.99</v>
      </c>
      <c r="AZ127">
        <v>7.52</v>
      </c>
      <c r="BA127">
        <v>8.25</v>
      </c>
      <c r="BB127">
        <v>8.93</v>
      </c>
      <c r="BC127">
        <v>9.5399999999999991</v>
      </c>
      <c r="BD127">
        <v>10.1</v>
      </c>
      <c r="BE127">
        <v>10.6</v>
      </c>
      <c r="BF127">
        <v>11.1</v>
      </c>
      <c r="BG127">
        <v>11.3</v>
      </c>
      <c r="BH127">
        <v>11.7</v>
      </c>
      <c r="BI127">
        <v>12.2</v>
      </c>
      <c r="BJ127">
        <v>12.7</v>
      </c>
      <c r="BK127">
        <v>13.1</v>
      </c>
      <c r="BL127">
        <v>13.7</v>
      </c>
      <c r="BM127">
        <v>14.1</v>
      </c>
      <c r="BN127">
        <v>14.4</v>
      </c>
      <c r="BO127">
        <v>14.7</v>
      </c>
      <c r="BP127">
        <v>14.9</v>
      </c>
      <c r="BQ127">
        <v>15.2</v>
      </c>
      <c r="BR127">
        <v>15.4</v>
      </c>
      <c r="BS127">
        <v>15.6</v>
      </c>
      <c r="BT127">
        <v>15.8</v>
      </c>
      <c r="BU127">
        <v>16</v>
      </c>
      <c r="BV127">
        <v>16.100000000000001</v>
      </c>
      <c r="BW127">
        <v>16.3</v>
      </c>
      <c r="BX127">
        <v>16.399999999999999</v>
      </c>
      <c r="BY127">
        <v>16.5</v>
      </c>
      <c r="BZ127">
        <v>16.600000000000001</v>
      </c>
      <c r="CA127">
        <v>16.7</v>
      </c>
      <c r="CB127">
        <v>16.7</v>
      </c>
      <c r="CC127">
        <v>16.8</v>
      </c>
      <c r="CD127">
        <v>16.8</v>
      </c>
      <c r="CE127">
        <v>16.8</v>
      </c>
      <c r="CF127">
        <v>16.8</v>
      </c>
      <c r="CG127">
        <v>16.8</v>
      </c>
      <c r="CH127">
        <v>16.7</v>
      </c>
      <c r="CI127">
        <v>16.7</v>
      </c>
      <c r="CJ127">
        <v>16.600000000000001</v>
      </c>
      <c r="CK127">
        <v>16.5</v>
      </c>
      <c r="CL127">
        <v>16.399999999999999</v>
      </c>
      <c r="CM127">
        <v>16.3</v>
      </c>
      <c r="CN127">
        <v>16.2</v>
      </c>
      <c r="CO127">
        <v>16.100000000000001</v>
      </c>
      <c r="CP127">
        <v>15.9</v>
      </c>
      <c r="CQ127">
        <v>15.7</v>
      </c>
      <c r="CR127">
        <v>15.5</v>
      </c>
      <c r="CS127">
        <v>15.4</v>
      </c>
      <c r="CT127">
        <v>15.1</v>
      </c>
      <c r="CU127">
        <v>14.9</v>
      </c>
      <c r="CV127">
        <v>14.7</v>
      </c>
      <c r="CW127">
        <v>14.4</v>
      </c>
      <c r="CX127">
        <v>14.2</v>
      </c>
      <c r="CY127">
        <v>13.9</v>
      </c>
      <c r="CZ127">
        <v>13.6</v>
      </c>
      <c r="DA127">
        <v>13.2</v>
      </c>
      <c r="DB127">
        <v>13</v>
      </c>
      <c r="DC127">
        <v>12.6</v>
      </c>
      <c r="DD127">
        <v>12.1</v>
      </c>
      <c r="DE127">
        <v>11.7</v>
      </c>
      <c r="DF127">
        <v>11.2</v>
      </c>
      <c r="DG127">
        <v>10.8</v>
      </c>
      <c r="DH127">
        <v>10.4</v>
      </c>
      <c r="DI127">
        <v>9.98</v>
      </c>
      <c r="DJ127">
        <v>9.5299999999999994</v>
      </c>
      <c r="DK127">
        <v>9.07</v>
      </c>
      <c r="DL127">
        <v>8.69</v>
      </c>
      <c r="DM127">
        <v>8.19</v>
      </c>
      <c r="DN127">
        <v>7.64</v>
      </c>
      <c r="DO127">
        <v>7.15</v>
      </c>
      <c r="DP127">
        <v>6.56</v>
      </c>
      <c r="DQ127">
        <v>6.1</v>
      </c>
      <c r="DR127">
        <v>5.69</v>
      </c>
      <c r="DS127">
        <v>5.33</v>
      </c>
      <c r="DT127">
        <v>4.9800000000000004</v>
      </c>
      <c r="DU127">
        <v>4.7300000000000004</v>
      </c>
      <c r="DV127">
        <v>4.46</v>
      </c>
      <c r="DW127">
        <v>4.1900000000000004</v>
      </c>
      <c r="DX127">
        <v>3.92</v>
      </c>
      <c r="DY127">
        <v>3.73</v>
      </c>
      <c r="DZ127">
        <v>3.47</v>
      </c>
      <c r="EA127">
        <v>3.14</v>
      </c>
      <c r="EB127">
        <v>2.89</v>
      </c>
      <c r="EC127">
        <v>2.71</v>
      </c>
      <c r="ED127">
        <v>2.54</v>
      </c>
      <c r="EE127">
        <v>2.39</v>
      </c>
      <c r="EF127">
        <v>2.11</v>
      </c>
      <c r="EG127">
        <v>2.02</v>
      </c>
      <c r="EH127">
        <v>1.88</v>
      </c>
      <c r="EI127">
        <v>1.7</v>
      </c>
      <c r="EJ127">
        <v>1.6</v>
      </c>
      <c r="EK127">
        <v>1.46</v>
      </c>
      <c r="EL127">
        <v>1.34</v>
      </c>
      <c r="EM127">
        <v>1.23</v>
      </c>
      <c r="EN127">
        <v>1.1399999999999999</v>
      </c>
      <c r="EO127">
        <v>1.03</v>
      </c>
      <c r="EP127">
        <v>0.95</v>
      </c>
      <c r="EQ127">
        <v>0.88</v>
      </c>
      <c r="ER127">
        <v>0.78</v>
      </c>
      <c r="ES127">
        <v>0.69</v>
      </c>
      <c r="ET127">
        <v>0.67</v>
      </c>
      <c r="EU127">
        <v>0.59</v>
      </c>
      <c r="EV127">
        <v>0.53</v>
      </c>
      <c r="EW127">
        <v>0.48</v>
      </c>
      <c r="EX127">
        <v>0.45</v>
      </c>
      <c r="EY127">
        <v>0.4</v>
      </c>
      <c r="EZ127">
        <v>0.34</v>
      </c>
      <c r="FA127">
        <v>0.33</v>
      </c>
      <c r="FB127">
        <v>0.28000000000000003</v>
      </c>
      <c r="FC127">
        <v>0.25</v>
      </c>
      <c r="FD127">
        <v>0.22</v>
      </c>
      <c r="FE127">
        <v>0.21</v>
      </c>
      <c r="FF127">
        <v>0.18</v>
      </c>
      <c r="FG127">
        <v>0.17</v>
      </c>
      <c r="FH127">
        <v>0.15</v>
      </c>
      <c r="FI127">
        <v>0.14000000000000001</v>
      </c>
      <c r="FJ127">
        <v>0.12</v>
      </c>
      <c r="FK127">
        <v>0.11</v>
      </c>
      <c r="FL127">
        <v>0.1</v>
      </c>
      <c r="FM127">
        <v>0.09</v>
      </c>
      <c r="FN127">
        <v>0.09</v>
      </c>
      <c r="FO127">
        <v>0.08</v>
      </c>
      <c r="FP127">
        <v>0.08</v>
      </c>
      <c r="FQ127">
        <v>7.0000000000000007E-2</v>
      </c>
      <c r="FR127">
        <v>0.06</v>
      </c>
      <c r="FS127">
        <v>7.0000000000000007E-2</v>
      </c>
      <c r="FT127">
        <v>7.0000000000000007E-2</v>
      </c>
      <c r="FU127">
        <v>7.0000000000000007E-2</v>
      </c>
      <c r="FV127">
        <v>7.0000000000000007E-2</v>
      </c>
      <c r="FW127">
        <v>0.08</v>
      </c>
      <c r="FX127">
        <v>0.08</v>
      </c>
      <c r="FY127">
        <v>0.09</v>
      </c>
      <c r="FZ127">
        <v>0.1</v>
      </c>
    </row>
    <row r="128" spans="1:182">
      <c r="A128">
        <v>59</v>
      </c>
      <c r="B128">
        <v>0</v>
      </c>
      <c r="C128">
        <v>0</v>
      </c>
      <c r="D128">
        <v>0</v>
      </c>
      <c r="E128">
        <v>0</v>
      </c>
      <c r="F128">
        <v>0</v>
      </c>
      <c r="G128">
        <v>0</v>
      </c>
      <c r="H128">
        <v>0</v>
      </c>
      <c r="I128">
        <v>0.02</v>
      </c>
      <c r="J128">
        <v>0.04</v>
      </c>
      <c r="K128">
        <v>0.06</v>
      </c>
      <c r="L128">
        <v>0.08</v>
      </c>
      <c r="M128">
        <v>0.1</v>
      </c>
      <c r="N128">
        <v>0.11</v>
      </c>
      <c r="O128">
        <v>0.14000000000000001</v>
      </c>
      <c r="P128">
        <v>0.17</v>
      </c>
      <c r="Q128">
        <v>0.21</v>
      </c>
      <c r="R128">
        <v>0.25</v>
      </c>
      <c r="S128">
        <v>0.28999999999999998</v>
      </c>
      <c r="T128">
        <v>0.35</v>
      </c>
      <c r="U128">
        <v>0.39</v>
      </c>
      <c r="V128">
        <v>0.44</v>
      </c>
      <c r="W128">
        <v>0.55000000000000004</v>
      </c>
      <c r="X128">
        <v>0.6</v>
      </c>
      <c r="Y128">
        <v>0.69</v>
      </c>
      <c r="Z128">
        <v>0.79</v>
      </c>
      <c r="AA128">
        <v>0.89</v>
      </c>
      <c r="AB128">
        <v>0.98</v>
      </c>
      <c r="AC128">
        <v>1.1100000000000001</v>
      </c>
      <c r="AD128">
        <v>1.22</v>
      </c>
      <c r="AE128">
        <v>1.4</v>
      </c>
      <c r="AF128">
        <v>1.51</v>
      </c>
      <c r="AG128">
        <v>1.72</v>
      </c>
      <c r="AH128">
        <v>1.85</v>
      </c>
      <c r="AI128">
        <v>2.09</v>
      </c>
      <c r="AJ128">
        <v>2.2599999999999998</v>
      </c>
      <c r="AK128">
        <v>2.4700000000000002</v>
      </c>
      <c r="AL128">
        <v>2.78</v>
      </c>
      <c r="AM128">
        <v>3</v>
      </c>
      <c r="AN128">
        <v>3.22</v>
      </c>
      <c r="AO128">
        <v>3.45</v>
      </c>
      <c r="AP128">
        <v>3.81</v>
      </c>
      <c r="AQ128">
        <v>4.16</v>
      </c>
      <c r="AR128">
        <v>4.51</v>
      </c>
      <c r="AS128">
        <v>4.7</v>
      </c>
      <c r="AT128">
        <v>4.93</v>
      </c>
      <c r="AU128">
        <v>5.4</v>
      </c>
      <c r="AV128">
        <v>5.67</v>
      </c>
      <c r="AW128">
        <v>6.04</v>
      </c>
      <c r="AX128">
        <v>6.5</v>
      </c>
      <c r="AY128">
        <v>6.97</v>
      </c>
      <c r="AZ128">
        <v>7.5</v>
      </c>
      <c r="BA128">
        <v>8.23</v>
      </c>
      <c r="BB128">
        <v>8.8699999999999992</v>
      </c>
      <c r="BC128">
        <v>9.58</v>
      </c>
      <c r="BD128">
        <v>10</v>
      </c>
      <c r="BE128">
        <v>10.6</v>
      </c>
      <c r="BF128">
        <v>11.1</v>
      </c>
      <c r="BG128">
        <v>11.2</v>
      </c>
      <c r="BH128">
        <v>11.7</v>
      </c>
      <c r="BI128">
        <v>12.2</v>
      </c>
      <c r="BJ128">
        <v>12.6</v>
      </c>
      <c r="BK128">
        <v>13.1</v>
      </c>
      <c r="BL128">
        <v>13.6</v>
      </c>
      <c r="BM128">
        <v>14.1</v>
      </c>
      <c r="BN128">
        <v>14.4</v>
      </c>
      <c r="BO128">
        <v>14.7</v>
      </c>
      <c r="BP128">
        <v>14.9</v>
      </c>
      <c r="BQ128">
        <v>15.2</v>
      </c>
      <c r="BR128">
        <v>15.4</v>
      </c>
      <c r="BS128">
        <v>15.6</v>
      </c>
      <c r="BT128">
        <v>15.8</v>
      </c>
      <c r="BU128">
        <v>15.9</v>
      </c>
      <c r="BV128">
        <v>16.100000000000001</v>
      </c>
      <c r="BW128">
        <v>16.2</v>
      </c>
      <c r="BX128">
        <v>16.399999999999999</v>
      </c>
      <c r="BY128">
        <v>16.5</v>
      </c>
      <c r="BZ128">
        <v>16.600000000000001</v>
      </c>
      <c r="CA128">
        <v>16.600000000000001</v>
      </c>
      <c r="CB128">
        <v>16.7</v>
      </c>
      <c r="CC128">
        <v>16.7</v>
      </c>
      <c r="CD128">
        <v>16.8</v>
      </c>
      <c r="CE128">
        <v>16.8</v>
      </c>
      <c r="CF128">
        <v>16.8</v>
      </c>
      <c r="CG128">
        <v>16.7</v>
      </c>
      <c r="CH128">
        <v>16.7</v>
      </c>
      <c r="CI128">
        <v>16.600000000000001</v>
      </c>
      <c r="CJ128">
        <v>16.600000000000001</v>
      </c>
      <c r="CK128">
        <v>16.5</v>
      </c>
      <c r="CL128">
        <v>16.399999999999999</v>
      </c>
      <c r="CM128">
        <v>16.3</v>
      </c>
      <c r="CN128">
        <v>16.100000000000001</v>
      </c>
      <c r="CO128">
        <v>16</v>
      </c>
      <c r="CP128">
        <v>15.9</v>
      </c>
      <c r="CQ128">
        <v>15.7</v>
      </c>
      <c r="CR128">
        <v>15.5</v>
      </c>
      <c r="CS128">
        <v>15.3</v>
      </c>
      <c r="CT128">
        <v>15.1</v>
      </c>
      <c r="CU128">
        <v>14.9</v>
      </c>
      <c r="CV128">
        <v>14.6</v>
      </c>
      <c r="CW128">
        <v>14.4</v>
      </c>
      <c r="CX128">
        <v>14.1</v>
      </c>
      <c r="CY128">
        <v>13.9</v>
      </c>
      <c r="CZ128">
        <v>13.6</v>
      </c>
      <c r="DA128">
        <v>13.1</v>
      </c>
      <c r="DB128">
        <v>12.9</v>
      </c>
      <c r="DC128">
        <v>12.5</v>
      </c>
      <c r="DD128">
        <v>12.1</v>
      </c>
      <c r="DE128">
        <v>11.6</v>
      </c>
      <c r="DF128">
        <v>11.2</v>
      </c>
      <c r="DG128">
        <v>10.8</v>
      </c>
      <c r="DH128">
        <v>10.4</v>
      </c>
      <c r="DI128">
        <v>10</v>
      </c>
      <c r="DJ128">
        <v>9.52</v>
      </c>
      <c r="DK128">
        <v>9.09</v>
      </c>
      <c r="DL128">
        <v>8.66</v>
      </c>
      <c r="DM128">
        <v>8.17</v>
      </c>
      <c r="DN128">
        <v>7.68</v>
      </c>
      <c r="DO128">
        <v>7.07</v>
      </c>
      <c r="DP128">
        <v>6.57</v>
      </c>
      <c r="DQ128">
        <v>6.09</v>
      </c>
      <c r="DR128">
        <v>5.68</v>
      </c>
      <c r="DS128">
        <v>5.34</v>
      </c>
      <c r="DT128">
        <v>5.0199999999999996</v>
      </c>
      <c r="DU128">
        <v>4.75</v>
      </c>
      <c r="DV128">
        <v>4.5</v>
      </c>
      <c r="DW128">
        <v>4.18</v>
      </c>
      <c r="DX128">
        <v>3.99</v>
      </c>
      <c r="DY128">
        <v>3.73</v>
      </c>
      <c r="DZ128">
        <v>3.43</v>
      </c>
      <c r="EA128">
        <v>3.14</v>
      </c>
      <c r="EB128">
        <v>2.98</v>
      </c>
      <c r="EC128">
        <v>2.72</v>
      </c>
      <c r="ED128">
        <v>2.5099999999999998</v>
      </c>
      <c r="EE128">
        <v>2.42</v>
      </c>
      <c r="EF128">
        <v>2.2000000000000002</v>
      </c>
      <c r="EG128">
        <v>2.0299999999999998</v>
      </c>
      <c r="EH128">
        <v>1.92</v>
      </c>
      <c r="EI128">
        <v>1.77</v>
      </c>
      <c r="EJ128">
        <v>1.57</v>
      </c>
      <c r="EK128">
        <v>1.52</v>
      </c>
      <c r="EL128">
        <v>1.35</v>
      </c>
      <c r="EM128">
        <v>1.27</v>
      </c>
      <c r="EN128">
        <v>1.1599999999999999</v>
      </c>
      <c r="EO128">
        <v>1.06</v>
      </c>
      <c r="EP128">
        <v>0.97</v>
      </c>
      <c r="EQ128">
        <v>0.87</v>
      </c>
      <c r="ER128">
        <v>0.79</v>
      </c>
      <c r="ES128">
        <v>0.73</v>
      </c>
      <c r="ET128">
        <v>0.66</v>
      </c>
      <c r="EU128">
        <v>0.61</v>
      </c>
      <c r="EV128">
        <v>0.55000000000000004</v>
      </c>
      <c r="EW128">
        <v>0.49</v>
      </c>
      <c r="EX128">
        <v>0.45</v>
      </c>
      <c r="EY128">
        <v>0.41</v>
      </c>
      <c r="EZ128">
        <v>0.37</v>
      </c>
      <c r="FA128">
        <v>0.34</v>
      </c>
      <c r="FB128">
        <v>0.3</v>
      </c>
      <c r="FC128">
        <v>0.25</v>
      </c>
      <c r="FD128">
        <v>0.25</v>
      </c>
      <c r="FE128">
        <v>0.22</v>
      </c>
      <c r="FF128">
        <v>0.2</v>
      </c>
      <c r="FG128">
        <v>0.18</v>
      </c>
      <c r="FH128">
        <v>0.16</v>
      </c>
      <c r="FI128">
        <v>0.14000000000000001</v>
      </c>
      <c r="FJ128">
        <v>0.13</v>
      </c>
      <c r="FK128">
        <v>0.12</v>
      </c>
      <c r="FL128">
        <v>0.11</v>
      </c>
      <c r="FM128">
        <v>0.1</v>
      </c>
      <c r="FN128">
        <v>0.09</v>
      </c>
      <c r="FO128">
        <v>0.09</v>
      </c>
      <c r="FP128">
        <v>0.08</v>
      </c>
      <c r="FQ128">
        <v>0.08</v>
      </c>
      <c r="FR128">
        <v>7.0000000000000007E-2</v>
      </c>
      <c r="FS128">
        <v>7.0000000000000007E-2</v>
      </c>
      <c r="FT128">
        <v>7.0000000000000007E-2</v>
      </c>
      <c r="FU128">
        <v>7.0000000000000007E-2</v>
      </c>
      <c r="FV128">
        <v>0.08</v>
      </c>
      <c r="FW128">
        <v>0.08</v>
      </c>
      <c r="FX128">
        <v>0.08</v>
      </c>
      <c r="FY128">
        <v>0.09</v>
      </c>
      <c r="FZ128">
        <v>0.1</v>
      </c>
    </row>
    <row r="129" spans="1:182">
      <c r="A129">
        <v>58</v>
      </c>
      <c r="B129">
        <v>0</v>
      </c>
      <c r="C129">
        <v>0</v>
      </c>
      <c r="D129">
        <v>0</v>
      </c>
      <c r="E129">
        <v>0</v>
      </c>
      <c r="F129">
        <v>0</v>
      </c>
      <c r="G129">
        <v>0</v>
      </c>
      <c r="H129">
        <v>0</v>
      </c>
      <c r="I129">
        <v>0.02</v>
      </c>
      <c r="J129">
        <v>0.04</v>
      </c>
      <c r="K129">
        <v>0.05</v>
      </c>
      <c r="L129">
        <v>0.08</v>
      </c>
      <c r="M129">
        <v>0.1</v>
      </c>
      <c r="N129">
        <v>0.12</v>
      </c>
      <c r="O129">
        <v>0.14000000000000001</v>
      </c>
      <c r="P129">
        <v>0.17</v>
      </c>
      <c r="Q129">
        <v>0.2</v>
      </c>
      <c r="R129">
        <v>0.24</v>
      </c>
      <c r="S129">
        <v>0.28999999999999998</v>
      </c>
      <c r="T129">
        <v>0.34</v>
      </c>
      <c r="U129">
        <v>0.4</v>
      </c>
      <c r="V129">
        <v>0.46</v>
      </c>
      <c r="W129">
        <v>0.53</v>
      </c>
      <c r="X129">
        <v>0.6</v>
      </c>
      <c r="Y129">
        <v>0.68</v>
      </c>
      <c r="Z129">
        <v>0.77</v>
      </c>
      <c r="AA129">
        <v>0.87</v>
      </c>
      <c r="AB129">
        <v>1</v>
      </c>
      <c r="AC129">
        <v>1.0900000000000001</v>
      </c>
      <c r="AD129">
        <v>1.27</v>
      </c>
      <c r="AE129">
        <v>1.38</v>
      </c>
      <c r="AF129">
        <v>1.54</v>
      </c>
      <c r="AG129">
        <v>1.65</v>
      </c>
      <c r="AH129">
        <v>1.84</v>
      </c>
      <c r="AI129">
        <v>2.0699999999999998</v>
      </c>
      <c r="AJ129">
        <v>2.23</v>
      </c>
      <c r="AK129">
        <v>2.44</v>
      </c>
      <c r="AL129">
        <v>2.77</v>
      </c>
      <c r="AM129">
        <v>2.93</v>
      </c>
      <c r="AN129">
        <v>3.18</v>
      </c>
      <c r="AO129">
        <v>3.44</v>
      </c>
      <c r="AP129">
        <v>3.77</v>
      </c>
      <c r="AQ129">
        <v>4.1399999999999997</v>
      </c>
      <c r="AR129">
        <v>4.3899999999999997</v>
      </c>
      <c r="AS129">
        <v>4.72</v>
      </c>
      <c r="AT129">
        <v>4.9800000000000004</v>
      </c>
      <c r="AU129">
        <v>5.34</v>
      </c>
      <c r="AV129">
        <v>5.7</v>
      </c>
      <c r="AW129">
        <v>6.09</v>
      </c>
      <c r="AX129">
        <v>6.46</v>
      </c>
      <c r="AY129">
        <v>6.92</v>
      </c>
      <c r="AZ129">
        <v>7.48</v>
      </c>
      <c r="BA129">
        <v>8.15</v>
      </c>
      <c r="BB129">
        <v>8.86</v>
      </c>
      <c r="BC129">
        <v>9.52</v>
      </c>
      <c r="BD129">
        <v>10</v>
      </c>
      <c r="BE129">
        <v>10.6</v>
      </c>
      <c r="BF129">
        <v>11</v>
      </c>
      <c r="BG129">
        <v>11.2</v>
      </c>
      <c r="BH129">
        <v>11.6</v>
      </c>
      <c r="BI129">
        <v>12.2</v>
      </c>
      <c r="BJ129">
        <v>12.6</v>
      </c>
      <c r="BK129">
        <v>13</v>
      </c>
      <c r="BL129">
        <v>13.6</v>
      </c>
      <c r="BM129">
        <v>14.1</v>
      </c>
      <c r="BN129">
        <v>14.4</v>
      </c>
      <c r="BO129">
        <v>14.6</v>
      </c>
      <c r="BP129">
        <v>14.9</v>
      </c>
      <c r="BQ129">
        <v>15.1</v>
      </c>
      <c r="BR129">
        <v>15.3</v>
      </c>
      <c r="BS129">
        <v>15.5</v>
      </c>
      <c r="BT129">
        <v>15.7</v>
      </c>
      <c r="BU129">
        <v>15.9</v>
      </c>
      <c r="BV129">
        <v>16.100000000000001</v>
      </c>
      <c r="BW129">
        <v>16.2</v>
      </c>
      <c r="BX129">
        <v>16.3</v>
      </c>
      <c r="BY129">
        <v>16.399999999999999</v>
      </c>
      <c r="BZ129">
        <v>16.5</v>
      </c>
      <c r="CA129">
        <v>16.600000000000001</v>
      </c>
      <c r="CB129">
        <v>16.600000000000001</v>
      </c>
      <c r="CC129">
        <v>16.7</v>
      </c>
      <c r="CD129">
        <v>16.7</v>
      </c>
      <c r="CE129">
        <v>16.7</v>
      </c>
      <c r="CF129">
        <v>16.7</v>
      </c>
      <c r="CG129">
        <v>16.7</v>
      </c>
      <c r="CH129">
        <v>16.600000000000001</v>
      </c>
      <c r="CI129">
        <v>16.600000000000001</v>
      </c>
      <c r="CJ129">
        <v>16.5</v>
      </c>
      <c r="CK129">
        <v>16.399999999999999</v>
      </c>
      <c r="CL129">
        <v>16.3</v>
      </c>
      <c r="CM129">
        <v>16.2</v>
      </c>
      <c r="CN129">
        <v>16.100000000000001</v>
      </c>
      <c r="CO129">
        <v>16</v>
      </c>
      <c r="CP129">
        <v>15.8</v>
      </c>
      <c r="CQ129">
        <v>15.6</v>
      </c>
      <c r="CR129">
        <v>15.4</v>
      </c>
      <c r="CS129">
        <v>15.3</v>
      </c>
      <c r="CT129">
        <v>15</v>
      </c>
      <c r="CU129">
        <v>14.8</v>
      </c>
      <c r="CV129">
        <v>14.6</v>
      </c>
      <c r="CW129">
        <v>14.4</v>
      </c>
      <c r="CX129">
        <v>14.1</v>
      </c>
      <c r="CY129">
        <v>13.8</v>
      </c>
      <c r="CZ129">
        <v>13.5</v>
      </c>
      <c r="DA129">
        <v>13.1</v>
      </c>
      <c r="DB129">
        <v>12.9</v>
      </c>
      <c r="DC129">
        <v>12.5</v>
      </c>
      <c r="DD129">
        <v>12</v>
      </c>
      <c r="DE129">
        <v>11.6</v>
      </c>
      <c r="DF129">
        <v>11.2</v>
      </c>
      <c r="DG129">
        <v>10.7</v>
      </c>
      <c r="DH129">
        <v>10.3</v>
      </c>
      <c r="DI129">
        <v>9.94</v>
      </c>
      <c r="DJ129">
        <v>9.51</v>
      </c>
      <c r="DK129">
        <v>9.08</v>
      </c>
      <c r="DL129">
        <v>8.65</v>
      </c>
      <c r="DM129">
        <v>8.24</v>
      </c>
      <c r="DN129">
        <v>7.75</v>
      </c>
      <c r="DO129">
        <v>7.16</v>
      </c>
      <c r="DP129">
        <v>6.63</v>
      </c>
      <c r="DQ129">
        <v>6.11</v>
      </c>
      <c r="DR129">
        <v>5.74</v>
      </c>
      <c r="DS129">
        <v>5.32</v>
      </c>
      <c r="DT129">
        <v>5.05</v>
      </c>
      <c r="DU129">
        <v>4.74</v>
      </c>
      <c r="DV129">
        <v>4.49</v>
      </c>
      <c r="DW129">
        <v>4.22</v>
      </c>
      <c r="DX129">
        <v>3.97</v>
      </c>
      <c r="DY129">
        <v>3.82</v>
      </c>
      <c r="DZ129">
        <v>3.53</v>
      </c>
      <c r="EA129">
        <v>3.19</v>
      </c>
      <c r="EB129">
        <v>2.97</v>
      </c>
      <c r="EC129">
        <v>2.75</v>
      </c>
      <c r="ED129">
        <v>2.61</v>
      </c>
      <c r="EE129">
        <v>2.5</v>
      </c>
      <c r="EF129">
        <v>2.25</v>
      </c>
      <c r="EG129">
        <v>2.04</v>
      </c>
      <c r="EH129">
        <v>1.89</v>
      </c>
      <c r="EI129">
        <v>1.76</v>
      </c>
      <c r="EJ129">
        <v>1.62</v>
      </c>
      <c r="EK129">
        <v>1.48</v>
      </c>
      <c r="EL129">
        <v>1.34</v>
      </c>
      <c r="EM129">
        <v>1.28</v>
      </c>
      <c r="EN129">
        <v>1.19</v>
      </c>
      <c r="EO129">
        <v>1.08</v>
      </c>
      <c r="EP129">
        <v>0.99</v>
      </c>
      <c r="EQ129">
        <v>0.91</v>
      </c>
      <c r="ER129">
        <v>0.82</v>
      </c>
      <c r="ES129">
        <v>0.73</v>
      </c>
      <c r="ET129">
        <v>0.68</v>
      </c>
      <c r="EU129">
        <v>0.65</v>
      </c>
      <c r="EV129">
        <v>0.55000000000000004</v>
      </c>
      <c r="EW129">
        <v>0.52</v>
      </c>
      <c r="EX129">
        <v>0.47</v>
      </c>
      <c r="EY129">
        <v>0.42</v>
      </c>
      <c r="EZ129">
        <v>0.38</v>
      </c>
      <c r="FA129">
        <v>0.33</v>
      </c>
      <c r="FB129">
        <v>0.32</v>
      </c>
      <c r="FC129">
        <v>0.28000000000000003</v>
      </c>
      <c r="FD129">
        <v>0.26</v>
      </c>
      <c r="FE129">
        <v>0.21</v>
      </c>
      <c r="FF129">
        <v>0.21</v>
      </c>
      <c r="FG129">
        <v>0.17</v>
      </c>
      <c r="FH129">
        <v>0.17</v>
      </c>
      <c r="FI129">
        <v>0.15</v>
      </c>
      <c r="FJ129">
        <v>0.13</v>
      </c>
      <c r="FK129">
        <v>0.12</v>
      </c>
      <c r="FL129">
        <v>0.11</v>
      </c>
      <c r="FM129">
        <v>0.1</v>
      </c>
      <c r="FN129">
        <v>0.09</v>
      </c>
      <c r="FO129">
        <v>0.09</v>
      </c>
      <c r="FP129">
        <v>7.0000000000000007E-2</v>
      </c>
      <c r="FQ129">
        <v>0.08</v>
      </c>
      <c r="FR129">
        <v>0.08</v>
      </c>
      <c r="FS129">
        <v>7.0000000000000007E-2</v>
      </c>
      <c r="FT129">
        <v>7.0000000000000007E-2</v>
      </c>
      <c r="FU129">
        <v>0.08</v>
      </c>
      <c r="FV129">
        <v>0.08</v>
      </c>
      <c r="FW129">
        <v>0.08</v>
      </c>
      <c r="FX129">
        <v>0.08</v>
      </c>
      <c r="FY129">
        <v>0.09</v>
      </c>
      <c r="FZ129">
        <v>0.1</v>
      </c>
    </row>
    <row r="130" spans="1:182">
      <c r="A130">
        <v>57</v>
      </c>
      <c r="B130">
        <v>0</v>
      </c>
      <c r="C130">
        <v>0</v>
      </c>
      <c r="D130">
        <v>0</v>
      </c>
      <c r="E130">
        <v>0</v>
      </c>
      <c r="F130">
        <v>0</v>
      </c>
      <c r="G130">
        <v>0</v>
      </c>
      <c r="H130">
        <v>0</v>
      </c>
      <c r="I130">
        <v>0.02</v>
      </c>
      <c r="J130">
        <v>0.03</v>
      </c>
      <c r="K130">
        <v>0.05</v>
      </c>
      <c r="L130">
        <v>0.08</v>
      </c>
      <c r="M130">
        <v>0.08</v>
      </c>
      <c r="N130">
        <v>0.12</v>
      </c>
      <c r="O130">
        <v>0.14000000000000001</v>
      </c>
      <c r="P130">
        <v>0.17</v>
      </c>
      <c r="Q130">
        <v>0.2</v>
      </c>
      <c r="R130">
        <v>0.24</v>
      </c>
      <c r="S130">
        <v>0.28000000000000003</v>
      </c>
      <c r="T130">
        <v>0.34</v>
      </c>
      <c r="U130">
        <v>0.39</v>
      </c>
      <c r="V130">
        <v>0.44</v>
      </c>
      <c r="W130">
        <v>0.53</v>
      </c>
      <c r="X130">
        <v>0.6</v>
      </c>
      <c r="Y130">
        <v>0.69</v>
      </c>
      <c r="Z130">
        <v>0.78</v>
      </c>
      <c r="AA130">
        <v>0.87</v>
      </c>
      <c r="AB130">
        <v>1</v>
      </c>
      <c r="AC130">
        <v>1.07</v>
      </c>
      <c r="AD130">
        <v>1.27</v>
      </c>
      <c r="AE130">
        <v>1.37</v>
      </c>
      <c r="AF130">
        <v>1.51</v>
      </c>
      <c r="AG130">
        <v>1.74</v>
      </c>
      <c r="AH130">
        <v>1.84</v>
      </c>
      <c r="AI130">
        <v>2.09</v>
      </c>
      <c r="AJ130">
        <v>2.25</v>
      </c>
      <c r="AK130">
        <v>2.41</v>
      </c>
      <c r="AL130">
        <v>2.7</v>
      </c>
      <c r="AM130">
        <v>2.92</v>
      </c>
      <c r="AN130">
        <v>3.16</v>
      </c>
      <c r="AO130">
        <v>3.41</v>
      </c>
      <c r="AP130">
        <v>3.7</v>
      </c>
      <c r="AQ130">
        <v>4.1399999999999997</v>
      </c>
      <c r="AR130">
        <v>4.41</v>
      </c>
      <c r="AS130">
        <v>4.72</v>
      </c>
      <c r="AT130">
        <v>5.04</v>
      </c>
      <c r="AU130">
        <v>5.34</v>
      </c>
      <c r="AV130">
        <v>5.66</v>
      </c>
      <c r="AW130">
        <v>6.04</v>
      </c>
      <c r="AX130">
        <v>6.4</v>
      </c>
      <c r="AY130">
        <v>6.85</v>
      </c>
      <c r="AZ130">
        <v>7.46</v>
      </c>
      <c r="BA130">
        <v>8.11</v>
      </c>
      <c r="BB130">
        <v>8.83</v>
      </c>
      <c r="BC130">
        <v>9.4</v>
      </c>
      <c r="BD130">
        <v>9.98</v>
      </c>
      <c r="BE130">
        <v>10.6</v>
      </c>
      <c r="BF130">
        <v>10.9</v>
      </c>
      <c r="BG130">
        <v>11.2</v>
      </c>
      <c r="BH130">
        <v>11.6</v>
      </c>
      <c r="BI130">
        <v>12.1</v>
      </c>
      <c r="BJ130">
        <v>12.5</v>
      </c>
      <c r="BK130">
        <v>13</v>
      </c>
      <c r="BL130">
        <v>13.5</v>
      </c>
      <c r="BM130">
        <v>14</v>
      </c>
      <c r="BN130">
        <v>14.3</v>
      </c>
      <c r="BO130">
        <v>14.6</v>
      </c>
      <c r="BP130">
        <v>14.8</v>
      </c>
      <c r="BQ130">
        <v>15.1</v>
      </c>
      <c r="BR130">
        <v>15.3</v>
      </c>
      <c r="BS130">
        <v>15.5</v>
      </c>
      <c r="BT130">
        <v>15.7</v>
      </c>
      <c r="BU130">
        <v>15.9</v>
      </c>
      <c r="BV130">
        <v>16</v>
      </c>
      <c r="BW130">
        <v>16.2</v>
      </c>
      <c r="BX130">
        <v>16.3</v>
      </c>
      <c r="BY130">
        <v>16.399999999999999</v>
      </c>
      <c r="BZ130">
        <v>16.5</v>
      </c>
      <c r="CA130">
        <v>16.5</v>
      </c>
      <c r="CB130">
        <v>16.600000000000001</v>
      </c>
      <c r="CC130">
        <v>16.600000000000001</v>
      </c>
      <c r="CD130">
        <v>16.7</v>
      </c>
      <c r="CE130">
        <v>16.7</v>
      </c>
      <c r="CF130">
        <v>16.7</v>
      </c>
      <c r="CG130">
        <v>16.600000000000001</v>
      </c>
      <c r="CH130">
        <v>16.600000000000001</v>
      </c>
      <c r="CI130">
        <v>16.5</v>
      </c>
      <c r="CJ130">
        <v>16.5</v>
      </c>
      <c r="CK130">
        <v>16.399999999999999</v>
      </c>
      <c r="CL130">
        <v>16.3</v>
      </c>
      <c r="CM130">
        <v>16.2</v>
      </c>
      <c r="CN130">
        <v>16.100000000000001</v>
      </c>
      <c r="CO130">
        <v>15.9</v>
      </c>
      <c r="CP130">
        <v>15.8</v>
      </c>
      <c r="CQ130">
        <v>15.6</v>
      </c>
      <c r="CR130">
        <v>15.4</v>
      </c>
      <c r="CS130">
        <v>15.2</v>
      </c>
      <c r="CT130">
        <v>15</v>
      </c>
      <c r="CU130">
        <v>14.8</v>
      </c>
      <c r="CV130">
        <v>14.5</v>
      </c>
      <c r="CW130">
        <v>14.3</v>
      </c>
      <c r="CX130">
        <v>14</v>
      </c>
      <c r="CY130">
        <v>13.8</v>
      </c>
      <c r="CZ130">
        <v>13.5</v>
      </c>
      <c r="DA130">
        <v>13.1</v>
      </c>
      <c r="DB130">
        <v>12.8</v>
      </c>
      <c r="DC130">
        <v>12.4</v>
      </c>
      <c r="DD130">
        <v>12</v>
      </c>
      <c r="DE130">
        <v>11.6</v>
      </c>
      <c r="DF130">
        <v>11.2</v>
      </c>
      <c r="DG130">
        <v>10.7</v>
      </c>
      <c r="DH130">
        <v>10.199999999999999</v>
      </c>
      <c r="DI130">
        <v>9.99</v>
      </c>
      <c r="DJ130">
        <v>9.42</v>
      </c>
      <c r="DK130">
        <v>9.08</v>
      </c>
      <c r="DL130">
        <v>8.6999999999999993</v>
      </c>
      <c r="DM130">
        <v>8.23</v>
      </c>
      <c r="DN130">
        <v>7.72</v>
      </c>
      <c r="DO130">
        <v>7.21</v>
      </c>
      <c r="DP130">
        <v>6.7</v>
      </c>
      <c r="DQ130">
        <v>6.16</v>
      </c>
      <c r="DR130">
        <v>5.76</v>
      </c>
      <c r="DS130">
        <v>5.29</v>
      </c>
      <c r="DT130">
        <v>4.92</v>
      </c>
      <c r="DU130">
        <v>4.8</v>
      </c>
      <c r="DV130">
        <v>4.4800000000000004</v>
      </c>
      <c r="DW130">
        <v>4.24</v>
      </c>
      <c r="DX130">
        <v>4.03</v>
      </c>
      <c r="DY130">
        <v>3.78</v>
      </c>
      <c r="DZ130">
        <v>3.53</v>
      </c>
      <c r="EA130">
        <v>3.25</v>
      </c>
      <c r="EB130">
        <v>2.95</v>
      </c>
      <c r="EC130">
        <v>2.78</v>
      </c>
      <c r="ED130">
        <v>2.58</v>
      </c>
      <c r="EE130">
        <v>2.5</v>
      </c>
      <c r="EF130">
        <v>2.27</v>
      </c>
      <c r="EG130">
        <v>2.08</v>
      </c>
      <c r="EH130">
        <v>1.93</v>
      </c>
      <c r="EI130">
        <v>1.82</v>
      </c>
      <c r="EJ130">
        <v>1.65</v>
      </c>
      <c r="EK130">
        <v>1.52</v>
      </c>
      <c r="EL130">
        <v>1.4</v>
      </c>
      <c r="EM130">
        <v>1.31</v>
      </c>
      <c r="EN130">
        <v>1.23</v>
      </c>
      <c r="EO130">
        <v>1.0900000000000001</v>
      </c>
      <c r="EP130">
        <v>0.99</v>
      </c>
      <c r="EQ130">
        <v>0.95</v>
      </c>
      <c r="ER130">
        <v>0.85</v>
      </c>
      <c r="ES130">
        <v>0.76</v>
      </c>
      <c r="ET130">
        <v>0.7</v>
      </c>
      <c r="EU130">
        <v>0.64</v>
      </c>
      <c r="EV130">
        <v>0.59</v>
      </c>
      <c r="EW130">
        <v>0.54</v>
      </c>
      <c r="EX130">
        <v>0.48</v>
      </c>
      <c r="EY130">
        <v>0.44</v>
      </c>
      <c r="EZ130">
        <v>0.39</v>
      </c>
      <c r="FA130">
        <v>0.36</v>
      </c>
      <c r="FB130">
        <v>0.31</v>
      </c>
      <c r="FC130">
        <v>0.3</v>
      </c>
      <c r="FD130">
        <v>0.25</v>
      </c>
      <c r="FE130">
        <v>0.24</v>
      </c>
      <c r="FF130">
        <v>0.21</v>
      </c>
      <c r="FG130">
        <v>0.19</v>
      </c>
      <c r="FH130">
        <v>0.17</v>
      </c>
      <c r="FI130">
        <v>0.16</v>
      </c>
      <c r="FJ130">
        <v>0.14000000000000001</v>
      </c>
      <c r="FK130">
        <v>0.13</v>
      </c>
      <c r="FL130">
        <v>0.11</v>
      </c>
      <c r="FM130">
        <v>0.11</v>
      </c>
      <c r="FN130">
        <v>0.1</v>
      </c>
      <c r="FO130">
        <v>0.09</v>
      </c>
      <c r="FP130">
        <v>0.09</v>
      </c>
      <c r="FQ130">
        <v>0.08</v>
      </c>
      <c r="FR130">
        <v>0.08</v>
      </c>
      <c r="FS130">
        <v>0.08</v>
      </c>
      <c r="FT130">
        <v>0.08</v>
      </c>
      <c r="FU130">
        <v>0.08</v>
      </c>
      <c r="FV130">
        <v>0.08</v>
      </c>
      <c r="FW130">
        <v>0.08</v>
      </c>
      <c r="FX130">
        <v>0.08</v>
      </c>
      <c r="FY130">
        <v>0.09</v>
      </c>
      <c r="FZ130">
        <v>0.1</v>
      </c>
    </row>
    <row r="131" spans="1:182">
      <c r="A131">
        <v>56</v>
      </c>
      <c r="B131">
        <v>0</v>
      </c>
      <c r="C131">
        <v>0</v>
      </c>
      <c r="D131">
        <v>0</v>
      </c>
      <c r="E131">
        <v>0</v>
      </c>
      <c r="F131">
        <v>0</v>
      </c>
      <c r="G131">
        <v>0</v>
      </c>
      <c r="H131">
        <v>0</v>
      </c>
      <c r="I131">
        <v>0.02</v>
      </c>
      <c r="J131">
        <v>0.03</v>
      </c>
      <c r="K131">
        <v>0.06</v>
      </c>
      <c r="L131">
        <v>7.0000000000000007E-2</v>
      </c>
      <c r="M131">
        <v>0.09</v>
      </c>
      <c r="N131">
        <v>0.12</v>
      </c>
      <c r="O131">
        <v>0.14000000000000001</v>
      </c>
      <c r="P131">
        <v>0.17</v>
      </c>
      <c r="Q131">
        <v>0.2</v>
      </c>
      <c r="R131">
        <v>0.25</v>
      </c>
      <c r="S131">
        <v>0.28000000000000003</v>
      </c>
      <c r="T131">
        <v>0.33</v>
      </c>
      <c r="U131">
        <v>0.4</v>
      </c>
      <c r="V131">
        <v>0.46</v>
      </c>
      <c r="W131">
        <v>0.52</v>
      </c>
      <c r="X131">
        <v>0.59</v>
      </c>
      <c r="Y131">
        <v>0.66</v>
      </c>
      <c r="Z131">
        <v>0.76</v>
      </c>
      <c r="AA131">
        <v>0.9</v>
      </c>
      <c r="AB131">
        <v>0.99</v>
      </c>
      <c r="AC131">
        <v>1.1299999999999999</v>
      </c>
      <c r="AD131">
        <v>1.21</v>
      </c>
      <c r="AE131">
        <v>1.36</v>
      </c>
      <c r="AF131">
        <v>1.54</v>
      </c>
      <c r="AG131">
        <v>1.68</v>
      </c>
      <c r="AH131">
        <v>1.85</v>
      </c>
      <c r="AI131">
        <v>2.04</v>
      </c>
      <c r="AJ131">
        <v>2.23</v>
      </c>
      <c r="AK131">
        <v>2.44</v>
      </c>
      <c r="AL131">
        <v>2.72</v>
      </c>
      <c r="AM131">
        <v>2.96</v>
      </c>
      <c r="AN131">
        <v>3.15</v>
      </c>
      <c r="AO131">
        <v>3.42</v>
      </c>
      <c r="AP131">
        <v>3.75</v>
      </c>
      <c r="AQ131">
        <v>4.1500000000000004</v>
      </c>
      <c r="AR131">
        <v>4.42</v>
      </c>
      <c r="AS131">
        <v>4.74</v>
      </c>
      <c r="AT131">
        <v>4.9400000000000004</v>
      </c>
      <c r="AU131">
        <v>5.31</v>
      </c>
      <c r="AV131">
        <v>5.62</v>
      </c>
      <c r="AW131">
        <v>6</v>
      </c>
      <c r="AX131">
        <v>6.43</v>
      </c>
      <c r="AY131">
        <v>6.88</v>
      </c>
      <c r="AZ131">
        <v>7.46</v>
      </c>
      <c r="BA131">
        <v>8.1</v>
      </c>
      <c r="BB131">
        <v>8.7799999999999994</v>
      </c>
      <c r="BC131">
        <v>9.41</v>
      </c>
      <c r="BD131">
        <v>9.9700000000000006</v>
      </c>
      <c r="BE131">
        <v>10.5</v>
      </c>
      <c r="BF131">
        <v>10.9</v>
      </c>
      <c r="BG131">
        <v>11.2</v>
      </c>
      <c r="BH131">
        <v>11.6</v>
      </c>
      <c r="BI131">
        <v>12</v>
      </c>
      <c r="BJ131">
        <v>12.5</v>
      </c>
      <c r="BK131">
        <v>12.9</v>
      </c>
      <c r="BL131">
        <v>13.3</v>
      </c>
      <c r="BM131">
        <v>14</v>
      </c>
      <c r="BN131">
        <v>14.3</v>
      </c>
      <c r="BO131">
        <v>14.6</v>
      </c>
      <c r="BP131">
        <v>14.8</v>
      </c>
      <c r="BQ131">
        <v>15</v>
      </c>
      <c r="BR131">
        <v>15.3</v>
      </c>
      <c r="BS131">
        <v>15.5</v>
      </c>
      <c r="BT131">
        <v>15.7</v>
      </c>
      <c r="BU131">
        <v>15.8</v>
      </c>
      <c r="BV131">
        <v>16</v>
      </c>
      <c r="BW131">
        <v>16.100000000000001</v>
      </c>
      <c r="BX131">
        <v>16.2</v>
      </c>
      <c r="BY131">
        <v>16.3</v>
      </c>
      <c r="BZ131">
        <v>16.399999999999999</v>
      </c>
      <c r="CA131">
        <v>16.5</v>
      </c>
      <c r="CB131">
        <v>16.600000000000001</v>
      </c>
      <c r="CC131">
        <v>16.600000000000001</v>
      </c>
      <c r="CD131">
        <v>16.600000000000001</v>
      </c>
      <c r="CE131">
        <v>16.600000000000001</v>
      </c>
      <c r="CF131">
        <v>16.600000000000001</v>
      </c>
      <c r="CG131">
        <v>16.600000000000001</v>
      </c>
      <c r="CH131">
        <v>16.600000000000001</v>
      </c>
      <c r="CI131">
        <v>16.5</v>
      </c>
      <c r="CJ131">
        <v>16.399999999999999</v>
      </c>
      <c r="CK131">
        <v>16.3</v>
      </c>
      <c r="CL131">
        <v>16.2</v>
      </c>
      <c r="CM131">
        <v>16.100000000000001</v>
      </c>
      <c r="CN131">
        <v>16</v>
      </c>
      <c r="CO131">
        <v>15.9</v>
      </c>
      <c r="CP131">
        <v>15.7</v>
      </c>
      <c r="CQ131">
        <v>15.5</v>
      </c>
      <c r="CR131">
        <v>15.3</v>
      </c>
      <c r="CS131">
        <v>15.2</v>
      </c>
      <c r="CT131">
        <v>14.9</v>
      </c>
      <c r="CU131">
        <v>14.7</v>
      </c>
      <c r="CV131">
        <v>14.5</v>
      </c>
      <c r="CW131">
        <v>14.3</v>
      </c>
      <c r="CX131">
        <v>14</v>
      </c>
      <c r="CY131">
        <v>13.7</v>
      </c>
      <c r="CZ131">
        <v>13.4</v>
      </c>
      <c r="DA131">
        <v>13.1</v>
      </c>
      <c r="DB131">
        <v>12.8</v>
      </c>
      <c r="DC131">
        <v>12.4</v>
      </c>
      <c r="DD131">
        <v>12</v>
      </c>
      <c r="DE131">
        <v>11.6</v>
      </c>
      <c r="DF131">
        <v>11.1</v>
      </c>
      <c r="DG131">
        <v>10.7</v>
      </c>
      <c r="DH131">
        <v>10.199999999999999</v>
      </c>
      <c r="DI131">
        <v>9.94</v>
      </c>
      <c r="DJ131">
        <v>9.36</v>
      </c>
      <c r="DK131">
        <v>9.07</v>
      </c>
      <c r="DL131">
        <v>8.69</v>
      </c>
      <c r="DM131">
        <v>8.2100000000000009</v>
      </c>
      <c r="DN131">
        <v>7.81</v>
      </c>
      <c r="DO131">
        <v>7.24</v>
      </c>
      <c r="DP131">
        <v>6.66</v>
      </c>
      <c r="DQ131">
        <v>6.12</v>
      </c>
      <c r="DR131">
        <v>5.75</v>
      </c>
      <c r="DS131">
        <v>5.35</v>
      </c>
      <c r="DT131">
        <v>5.01</v>
      </c>
      <c r="DU131">
        <v>4.8499999999999996</v>
      </c>
      <c r="DV131">
        <v>4.5</v>
      </c>
      <c r="DW131">
        <v>4.2699999999999996</v>
      </c>
      <c r="DX131">
        <v>4.03</v>
      </c>
      <c r="DY131">
        <v>3.84</v>
      </c>
      <c r="DZ131">
        <v>3.61</v>
      </c>
      <c r="EA131">
        <v>3.24</v>
      </c>
      <c r="EB131">
        <v>3.02</v>
      </c>
      <c r="EC131">
        <v>2.79</v>
      </c>
      <c r="ED131">
        <v>2.65</v>
      </c>
      <c r="EE131">
        <v>2.44</v>
      </c>
      <c r="EF131">
        <v>2.2999999999999998</v>
      </c>
      <c r="EG131">
        <v>2.09</v>
      </c>
      <c r="EH131">
        <v>1.93</v>
      </c>
      <c r="EI131">
        <v>1.85</v>
      </c>
      <c r="EJ131">
        <v>1.72</v>
      </c>
      <c r="EK131">
        <v>1.55</v>
      </c>
      <c r="EL131">
        <v>1.47</v>
      </c>
      <c r="EM131">
        <v>1.3</v>
      </c>
      <c r="EN131">
        <v>1.21</v>
      </c>
      <c r="EO131">
        <v>1.1000000000000001</v>
      </c>
      <c r="EP131">
        <v>1.08</v>
      </c>
      <c r="EQ131">
        <v>0.97</v>
      </c>
      <c r="ER131">
        <v>0.86</v>
      </c>
      <c r="ES131">
        <v>0.8</v>
      </c>
      <c r="ET131">
        <v>0.72</v>
      </c>
      <c r="EU131">
        <v>0.66</v>
      </c>
      <c r="EV131">
        <v>0.61</v>
      </c>
      <c r="EW131">
        <v>0.55000000000000004</v>
      </c>
      <c r="EX131">
        <v>0.49</v>
      </c>
      <c r="EY131">
        <v>0.45</v>
      </c>
      <c r="EZ131">
        <v>0.41</v>
      </c>
      <c r="FA131">
        <v>0.37</v>
      </c>
      <c r="FB131">
        <v>0.32</v>
      </c>
      <c r="FC131">
        <v>0.3</v>
      </c>
      <c r="FD131">
        <v>0.27</v>
      </c>
      <c r="FE131">
        <v>0.24</v>
      </c>
      <c r="FF131">
        <v>0.21</v>
      </c>
      <c r="FG131">
        <v>0.19</v>
      </c>
      <c r="FH131">
        <v>0.18</v>
      </c>
      <c r="FI131">
        <v>0.16</v>
      </c>
      <c r="FJ131">
        <v>0.14000000000000001</v>
      </c>
      <c r="FK131">
        <v>0.13</v>
      </c>
      <c r="FL131">
        <v>0.12</v>
      </c>
      <c r="FM131">
        <v>0.11</v>
      </c>
      <c r="FN131">
        <v>0.1</v>
      </c>
      <c r="FO131">
        <v>0.1</v>
      </c>
      <c r="FP131">
        <v>0.09</v>
      </c>
      <c r="FQ131">
        <v>0.09</v>
      </c>
      <c r="FR131">
        <v>0.08</v>
      </c>
      <c r="FS131">
        <v>0.08</v>
      </c>
      <c r="FT131">
        <v>0.08</v>
      </c>
      <c r="FU131">
        <v>0.08</v>
      </c>
      <c r="FV131">
        <v>0.08</v>
      </c>
      <c r="FW131">
        <v>0.08</v>
      </c>
      <c r="FX131">
        <v>0.09</v>
      </c>
      <c r="FY131">
        <v>0.09</v>
      </c>
      <c r="FZ131">
        <v>0.1</v>
      </c>
    </row>
    <row r="132" spans="1:182">
      <c r="A132">
        <v>55</v>
      </c>
      <c r="B132">
        <v>0</v>
      </c>
      <c r="C132">
        <v>0</v>
      </c>
      <c r="D132">
        <v>0</v>
      </c>
      <c r="E132">
        <v>0</v>
      </c>
      <c r="F132">
        <v>0</v>
      </c>
      <c r="G132">
        <v>0</v>
      </c>
      <c r="H132">
        <v>0</v>
      </c>
      <c r="I132">
        <v>0.02</v>
      </c>
      <c r="J132">
        <v>0.03</v>
      </c>
      <c r="K132">
        <v>0.05</v>
      </c>
      <c r="L132">
        <v>7.0000000000000007E-2</v>
      </c>
      <c r="M132">
        <v>0.09</v>
      </c>
      <c r="N132">
        <v>0.12</v>
      </c>
      <c r="O132">
        <v>0.14000000000000001</v>
      </c>
      <c r="P132">
        <v>0.17</v>
      </c>
      <c r="Q132">
        <v>0.21</v>
      </c>
      <c r="R132">
        <v>0.25</v>
      </c>
      <c r="S132">
        <v>0.28999999999999998</v>
      </c>
      <c r="T132">
        <v>0.33</v>
      </c>
      <c r="U132">
        <v>0.38</v>
      </c>
      <c r="V132">
        <v>0.45</v>
      </c>
      <c r="W132">
        <v>0.53</v>
      </c>
      <c r="X132">
        <v>0.61</v>
      </c>
      <c r="Y132">
        <v>0.67</v>
      </c>
      <c r="Z132">
        <v>0.79</v>
      </c>
      <c r="AA132">
        <v>0.86</v>
      </c>
      <c r="AB132">
        <v>0.96</v>
      </c>
      <c r="AC132">
        <v>1.08</v>
      </c>
      <c r="AD132">
        <v>1.25</v>
      </c>
      <c r="AE132">
        <v>1.39</v>
      </c>
      <c r="AF132">
        <v>1.52</v>
      </c>
      <c r="AG132">
        <v>1.73</v>
      </c>
      <c r="AH132">
        <v>1.83</v>
      </c>
      <c r="AI132">
        <v>2.0699999999999998</v>
      </c>
      <c r="AJ132">
        <v>2.25</v>
      </c>
      <c r="AK132">
        <v>2.4300000000000002</v>
      </c>
      <c r="AL132">
        <v>2.73</v>
      </c>
      <c r="AM132">
        <v>2.98</v>
      </c>
      <c r="AN132">
        <v>3.19</v>
      </c>
      <c r="AO132">
        <v>3.4</v>
      </c>
      <c r="AP132">
        <v>3.74</v>
      </c>
      <c r="AQ132">
        <v>4.17</v>
      </c>
      <c r="AR132">
        <v>4.3499999999999996</v>
      </c>
      <c r="AS132">
        <v>4.75</v>
      </c>
      <c r="AT132">
        <v>4.9000000000000004</v>
      </c>
      <c r="AU132">
        <v>5.29</v>
      </c>
      <c r="AV132">
        <v>5.64</v>
      </c>
      <c r="AW132">
        <v>5.95</v>
      </c>
      <c r="AX132">
        <v>6.46</v>
      </c>
      <c r="AY132">
        <v>6.85</v>
      </c>
      <c r="AZ132">
        <v>7.46</v>
      </c>
      <c r="BA132">
        <v>8.02</v>
      </c>
      <c r="BB132">
        <v>8.73</v>
      </c>
      <c r="BC132">
        <v>9.3699999999999992</v>
      </c>
      <c r="BD132">
        <v>9.82</v>
      </c>
      <c r="BE132">
        <v>10.4</v>
      </c>
      <c r="BF132">
        <v>10.9</v>
      </c>
      <c r="BG132">
        <v>11.2</v>
      </c>
      <c r="BH132">
        <v>11.5</v>
      </c>
      <c r="BI132">
        <v>12</v>
      </c>
      <c r="BJ132">
        <v>12.5</v>
      </c>
      <c r="BK132">
        <v>12.9</v>
      </c>
      <c r="BL132">
        <v>13.3</v>
      </c>
      <c r="BM132">
        <v>14</v>
      </c>
      <c r="BN132">
        <v>14.3</v>
      </c>
      <c r="BO132">
        <v>14.5</v>
      </c>
      <c r="BP132">
        <v>14.8</v>
      </c>
      <c r="BQ132">
        <v>15</v>
      </c>
      <c r="BR132">
        <v>15.2</v>
      </c>
      <c r="BS132">
        <v>15.4</v>
      </c>
      <c r="BT132">
        <v>15.6</v>
      </c>
      <c r="BU132">
        <v>15.8</v>
      </c>
      <c r="BV132">
        <v>15.9</v>
      </c>
      <c r="BW132">
        <v>16.100000000000001</v>
      </c>
      <c r="BX132">
        <v>16.2</v>
      </c>
      <c r="BY132">
        <v>16.3</v>
      </c>
      <c r="BZ132">
        <v>16.399999999999999</v>
      </c>
      <c r="CA132">
        <v>16.5</v>
      </c>
      <c r="CB132">
        <v>16.5</v>
      </c>
      <c r="CC132">
        <v>16.600000000000001</v>
      </c>
      <c r="CD132">
        <v>16.600000000000001</v>
      </c>
      <c r="CE132">
        <v>16.600000000000001</v>
      </c>
      <c r="CF132">
        <v>16.600000000000001</v>
      </c>
      <c r="CG132">
        <v>16.600000000000001</v>
      </c>
      <c r="CH132">
        <v>16.5</v>
      </c>
      <c r="CI132">
        <v>16.5</v>
      </c>
      <c r="CJ132">
        <v>16.399999999999999</v>
      </c>
      <c r="CK132">
        <v>16.3</v>
      </c>
      <c r="CL132">
        <v>16.2</v>
      </c>
      <c r="CM132">
        <v>16.100000000000001</v>
      </c>
      <c r="CN132">
        <v>16</v>
      </c>
      <c r="CO132">
        <v>15.8</v>
      </c>
      <c r="CP132">
        <v>15.6</v>
      </c>
      <c r="CQ132">
        <v>15.5</v>
      </c>
      <c r="CR132">
        <v>15.3</v>
      </c>
      <c r="CS132">
        <v>15.1</v>
      </c>
      <c r="CT132">
        <v>14.9</v>
      </c>
      <c r="CU132">
        <v>14.7</v>
      </c>
      <c r="CV132">
        <v>14.4</v>
      </c>
      <c r="CW132">
        <v>14.2</v>
      </c>
      <c r="CX132">
        <v>13.9</v>
      </c>
      <c r="CY132">
        <v>13.7</v>
      </c>
      <c r="CZ132">
        <v>13.4</v>
      </c>
      <c r="DA132">
        <v>13.1</v>
      </c>
      <c r="DB132">
        <v>12.7</v>
      </c>
      <c r="DC132">
        <v>12.3</v>
      </c>
      <c r="DD132">
        <v>11.9</v>
      </c>
      <c r="DE132">
        <v>11.5</v>
      </c>
      <c r="DF132">
        <v>11.1</v>
      </c>
      <c r="DG132">
        <v>10.7</v>
      </c>
      <c r="DH132">
        <v>10.199999999999999</v>
      </c>
      <c r="DI132">
        <v>9.85</v>
      </c>
      <c r="DJ132">
        <v>9.36</v>
      </c>
      <c r="DK132">
        <v>9.0500000000000007</v>
      </c>
      <c r="DL132">
        <v>8.6300000000000008</v>
      </c>
      <c r="DM132">
        <v>8.2200000000000006</v>
      </c>
      <c r="DN132">
        <v>7.75</v>
      </c>
      <c r="DO132">
        <v>7.2</v>
      </c>
      <c r="DP132">
        <v>6.69</v>
      </c>
      <c r="DQ132">
        <v>6.16</v>
      </c>
      <c r="DR132">
        <v>5.83</v>
      </c>
      <c r="DS132">
        <v>5.39</v>
      </c>
      <c r="DT132">
        <v>5.13</v>
      </c>
      <c r="DU132">
        <v>4.7300000000000004</v>
      </c>
      <c r="DV132">
        <v>4.5599999999999996</v>
      </c>
      <c r="DW132">
        <v>4.25</v>
      </c>
      <c r="DX132">
        <v>4.05</v>
      </c>
      <c r="DY132">
        <v>3.82</v>
      </c>
      <c r="DZ132">
        <v>3.58</v>
      </c>
      <c r="EA132">
        <v>3.28</v>
      </c>
      <c r="EB132">
        <v>3.05</v>
      </c>
      <c r="EC132">
        <v>2.84</v>
      </c>
      <c r="ED132">
        <v>2.68</v>
      </c>
      <c r="EE132">
        <v>2.4900000000000002</v>
      </c>
      <c r="EF132">
        <v>2.36</v>
      </c>
      <c r="EG132">
        <v>2.13</v>
      </c>
      <c r="EH132">
        <v>1.98</v>
      </c>
      <c r="EI132">
        <v>1.84</v>
      </c>
      <c r="EJ132">
        <v>1.7</v>
      </c>
      <c r="EK132">
        <v>1.57</v>
      </c>
      <c r="EL132">
        <v>1.48</v>
      </c>
      <c r="EM132">
        <v>1.34</v>
      </c>
      <c r="EN132">
        <v>1.21</v>
      </c>
      <c r="EO132">
        <v>1.1299999999999999</v>
      </c>
      <c r="EP132">
        <v>1.05</v>
      </c>
      <c r="EQ132">
        <v>0.96</v>
      </c>
      <c r="ER132">
        <v>0.87</v>
      </c>
      <c r="ES132">
        <v>0.82</v>
      </c>
      <c r="ET132">
        <v>0.73</v>
      </c>
      <c r="EU132">
        <v>0.67</v>
      </c>
      <c r="EV132">
        <v>0.61</v>
      </c>
      <c r="EW132">
        <v>0.55000000000000004</v>
      </c>
      <c r="EX132">
        <v>0.51</v>
      </c>
      <c r="EY132">
        <v>0.46</v>
      </c>
      <c r="EZ132">
        <v>0.44</v>
      </c>
      <c r="FA132">
        <v>0.38</v>
      </c>
      <c r="FB132">
        <v>0.34</v>
      </c>
      <c r="FC132">
        <v>0.31</v>
      </c>
      <c r="FD132">
        <v>0.28000000000000003</v>
      </c>
      <c r="FE132">
        <v>0.26</v>
      </c>
      <c r="FF132">
        <v>0.23</v>
      </c>
      <c r="FG132">
        <v>0.21</v>
      </c>
      <c r="FH132">
        <v>0.18</v>
      </c>
      <c r="FI132">
        <v>0.16</v>
      </c>
      <c r="FJ132">
        <v>0.15</v>
      </c>
      <c r="FK132">
        <v>0.14000000000000001</v>
      </c>
      <c r="FL132">
        <v>0.12</v>
      </c>
      <c r="FM132">
        <v>0.12</v>
      </c>
      <c r="FN132">
        <v>0.11</v>
      </c>
      <c r="FO132">
        <v>0.1</v>
      </c>
      <c r="FP132">
        <v>0.09</v>
      </c>
      <c r="FQ132">
        <v>0.09</v>
      </c>
      <c r="FR132">
        <v>0.08</v>
      </c>
      <c r="FS132">
        <v>0.08</v>
      </c>
      <c r="FT132">
        <v>0.08</v>
      </c>
      <c r="FU132">
        <v>0.08</v>
      </c>
      <c r="FV132">
        <v>0.08</v>
      </c>
      <c r="FW132">
        <v>7.0000000000000007E-2</v>
      </c>
      <c r="FX132">
        <v>0.09</v>
      </c>
      <c r="FY132">
        <v>0.09</v>
      </c>
      <c r="FZ132">
        <v>0.1</v>
      </c>
    </row>
    <row r="133" spans="1:182">
      <c r="A133">
        <v>54</v>
      </c>
      <c r="B133">
        <v>0</v>
      </c>
      <c r="C133">
        <v>0</v>
      </c>
      <c r="D133">
        <v>0</v>
      </c>
      <c r="E133">
        <v>0</v>
      </c>
      <c r="F133">
        <v>0</v>
      </c>
      <c r="G133">
        <v>0</v>
      </c>
      <c r="H133">
        <v>0</v>
      </c>
      <c r="I133">
        <v>0.02</v>
      </c>
      <c r="J133">
        <v>0.03</v>
      </c>
      <c r="K133">
        <v>0.06</v>
      </c>
      <c r="L133">
        <v>7.0000000000000007E-2</v>
      </c>
      <c r="M133">
        <v>0.08</v>
      </c>
      <c r="N133">
        <v>0.11</v>
      </c>
      <c r="O133">
        <v>0.14000000000000001</v>
      </c>
      <c r="P133">
        <v>0.16</v>
      </c>
      <c r="Q133">
        <v>0.2</v>
      </c>
      <c r="R133">
        <v>0.24</v>
      </c>
      <c r="S133">
        <v>0.28000000000000003</v>
      </c>
      <c r="T133">
        <v>0.34</v>
      </c>
      <c r="U133">
        <v>0.39</v>
      </c>
      <c r="V133">
        <v>0.45</v>
      </c>
      <c r="W133">
        <v>0.51</v>
      </c>
      <c r="X133">
        <v>0.61</v>
      </c>
      <c r="Y133">
        <v>0.66</v>
      </c>
      <c r="Z133">
        <v>0.77</v>
      </c>
      <c r="AA133">
        <v>0.92</v>
      </c>
      <c r="AB133">
        <v>1</v>
      </c>
      <c r="AC133">
        <v>1.0900000000000001</v>
      </c>
      <c r="AD133">
        <v>1.2</v>
      </c>
      <c r="AE133">
        <v>1.39</v>
      </c>
      <c r="AF133">
        <v>1.52</v>
      </c>
      <c r="AG133">
        <v>1.68</v>
      </c>
      <c r="AH133">
        <v>1.86</v>
      </c>
      <c r="AI133">
        <v>2.0499999999999998</v>
      </c>
      <c r="AJ133">
        <v>2.25</v>
      </c>
      <c r="AK133">
        <v>2.4500000000000002</v>
      </c>
      <c r="AL133">
        <v>2.72</v>
      </c>
      <c r="AM133">
        <v>2.94</v>
      </c>
      <c r="AN133">
        <v>3.13</v>
      </c>
      <c r="AO133">
        <v>3.43</v>
      </c>
      <c r="AP133">
        <v>3.75</v>
      </c>
      <c r="AQ133">
        <v>4.0999999999999996</v>
      </c>
      <c r="AR133">
        <v>4.34</v>
      </c>
      <c r="AS133">
        <v>4.71</v>
      </c>
      <c r="AT133">
        <v>4.9400000000000004</v>
      </c>
      <c r="AU133">
        <v>5.22</v>
      </c>
      <c r="AV133">
        <v>5.68</v>
      </c>
      <c r="AW133">
        <v>6</v>
      </c>
      <c r="AX133">
        <v>6.41</v>
      </c>
      <c r="AY133">
        <v>6.86</v>
      </c>
      <c r="AZ133">
        <v>7.38</v>
      </c>
      <c r="BA133">
        <v>8.0399999999999991</v>
      </c>
      <c r="BB133">
        <v>8.73</v>
      </c>
      <c r="BC133">
        <v>9.42</v>
      </c>
      <c r="BD133">
        <v>9.85</v>
      </c>
      <c r="BE133">
        <v>10.4</v>
      </c>
      <c r="BF133">
        <v>10.8</v>
      </c>
      <c r="BG133">
        <v>11.1</v>
      </c>
      <c r="BH133">
        <v>11.5</v>
      </c>
      <c r="BI133">
        <v>12</v>
      </c>
      <c r="BJ133">
        <v>12.4</v>
      </c>
      <c r="BK133">
        <v>12.9</v>
      </c>
      <c r="BL133">
        <v>13.2</v>
      </c>
      <c r="BM133">
        <v>13.9</v>
      </c>
      <c r="BN133">
        <v>14.2</v>
      </c>
      <c r="BO133">
        <v>14.5</v>
      </c>
      <c r="BP133">
        <v>14.7</v>
      </c>
      <c r="BQ133">
        <v>15</v>
      </c>
      <c r="BR133">
        <v>15.2</v>
      </c>
      <c r="BS133">
        <v>15.4</v>
      </c>
      <c r="BT133">
        <v>15.6</v>
      </c>
      <c r="BU133">
        <v>15.7</v>
      </c>
      <c r="BV133">
        <v>15.9</v>
      </c>
      <c r="BW133">
        <v>16</v>
      </c>
      <c r="BX133">
        <v>16.2</v>
      </c>
      <c r="BY133">
        <v>16.3</v>
      </c>
      <c r="BZ133">
        <v>16.399999999999999</v>
      </c>
      <c r="CA133">
        <v>16.399999999999999</v>
      </c>
      <c r="CB133">
        <v>16.5</v>
      </c>
      <c r="CC133">
        <v>16.5</v>
      </c>
      <c r="CD133">
        <v>16.5</v>
      </c>
      <c r="CE133">
        <v>16.5</v>
      </c>
      <c r="CF133">
        <v>16.5</v>
      </c>
      <c r="CG133">
        <v>16.5</v>
      </c>
      <c r="CH133">
        <v>16.5</v>
      </c>
      <c r="CI133">
        <v>16.399999999999999</v>
      </c>
      <c r="CJ133">
        <v>16.3</v>
      </c>
      <c r="CK133">
        <v>16.2</v>
      </c>
      <c r="CL133">
        <v>16.100000000000001</v>
      </c>
      <c r="CM133">
        <v>16</v>
      </c>
      <c r="CN133">
        <v>15.9</v>
      </c>
      <c r="CO133">
        <v>15.8</v>
      </c>
      <c r="CP133">
        <v>15.6</v>
      </c>
      <c r="CQ133">
        <v>15.4</v>
      </c>
      <c r="CR133">
        <v>15.2</v>
      </c>
      <c r="CS133">
        <v>15</v>
      </c>
      <c r="CT133">
        <v>14.8</v>
      </c>
      <c r="CU133">
        <v>14.6</v>
      </c>
      <c r="CV133">
        <v>14.4</v>
      </c>
      <c r="CW133">
        <v>14.1</v>
      </c>
      <c r="CX133">
        <v>13.9</v>
      </c>
      <c r="CY133">
        <v>13.6</v>
      </c>
      <c r="CZ133">
        <v>13.3</v>
      </c>
      <c r="DA133">
        <v>13</v>
      </c>
      <c r="DB133">
        <v>12.7</v>
      </c>
      <c r="DC133">
        <v>12.3</v>
      </c>
      <c r="DD133">
        <v>11.9</v>
      </c>
      <c r="DE133">
        <v>11.4</v>
      </c>
      <c r="DF133">
        <v>11.1</v>
      </c>
      <c r="DG133">
        <v>10.6</v>
      </c>
      <c r="DH133">
        <v>10.1</v>
      </c>
      <c r="DI133">
        <v>9.89</v>
      </c>
      <c r="DJ133">
        <v>9.34</v>
      </c>
      <c r="DK133">
        <v>9.08</v>
      </c>
      <c r="DL133">
        <v>8.56</v>
      </c>
      <c r="DM133">
        <v>8.1999999999999993</v>
      </c>
      <c r="DN133">
        <v>7.74</v>
      </c>
      <c r="DO133">
        <v>7.21</v>
      </c>
      <c r="DP133">
        <v>6.7</v>
      </c>
      <c r="DQ133">
        <v>6.19</v>
      </c>
      <c r="DR133">
        <v>5.84</v>
      </c>
      <c r="DS133">
        <v>5.45</v>
      </c>
      <c r="DT133">
        <v>5.07</v>
      </c>
      <c r="DU133">
        <v>4.83</v>
      </c>
      <c r="DV133">
        <v>4.51</v>
      </c>
      <c r="DW133">
        <v>4.3099999999999996</v>
      </c>
      <c r="DX133">
        <v>4.04</v>
      </c>
      <c r="DY133">
        <v>3.8</v>
      </c>
      <c r="DZ133">
        <v>3.63</v>
      </c>
      <c r="EA133">
        <v>3.35</v>
      </c>
      <c r="EB133">
        <v>3.07</v>
      </c>
      <c r="EC133">
        <v>2.89</v>
      </c>
      <c r="ED133">
        <v>2.69</v>
      </c>
      <c r="EE133">
        <v>2.52</v>
      </c>
      <c r="EF133">
        <v>2.4</v>
      </c>
      <c r="EG133">
        <v>2.2000000000000002</v>
      </c>
      <c r="EH133">
        <v>1.95</v>
      </c>
      <c r="EI133">
        <v>1.81</v>
      </c>
      <c r="EJ133">
        <v>1.74</v>
      </c>
      <c r="EK133">
        <v>1.6</v>
      </c>
      <c r="EL133">
        <v>1.49</v>
      </c>
      <c r="EM133">
        <v>1.39</v>
      </c>
      <c r="EN133">
        <v>1.25</v>
      </c>
      <c r="EO133">
        <v>1.17</v>
      </c>
      <c r="EP133">
        <v>1.08</v>
      </c>
      <c r="EQ133">
        <v>0.96</v>
      </c>
      <c r="ER133">
        <v>0.92</v>
      </c>
      <c r="ES133">
        <v>0.85</v>
      </c>
      <c r="ET133">
        <v>0.75</v>
      </c>
      <c r="EU133">
        <v>0.7</v>
      </c>
      <c r="EV133">
        <v>0.64</v>
      </c>
      <c r="EW133">
        <v>0.56000000000000005</v>
      </c>
      <c r="EX133">
        <v>0.54</v>
      </c>
      <c r="EY133">
        <v>0.48</v>
      </c>
      <c r="EZ133">
        <v>0.45</v>
      </c>
      <c r="FA133">
        <v>0.39</v>
      </c>
      <c r="FB133">
        <v>0.35</v>
      </c>
      <c r="FC133">
        <v>0.32</v>
      </c>
      <c r="FD133">
        <v>0.28999999999999998</v>
      </c>
      <c r="FE133">
        <v>0.27</v>
      </c>
      <c r="FF133">
        <v>0.23</v>
      </c>
      <c r="FG133">
        <v>0.21</v>
      </c>
      <c r="FH133">
        <v>0.2</v>
      </c>
      <c r="FI133">
        <v>0.17</v>
      </c>
      <c r="FJ133">
        <v>0.15</v>
      </c>
      <c r="FK133">
        <v>0.15</v>
      </c>
      <c r="FL133">
        <v>0.13</v>
      </c>
      <c r="FM133">
        <v>0.12</v>
      </c>
      <c r="FN133">
        <v>0.11</v>
      </c>
      <c r="FO133">
        <v>0.1</v>
      </c>
      <c r="FP133">
        <v>0.1</v>
      </c>
      <c r="FQ133">
        <v>0.09</v>
      </c>
      <c r="FR133">
        <v>0.09</v>
      </c>
      <c r="FS133">
        <v>0.08</v>
      </c>
      <c r="FT133">
        <v>0.08</v>
      </c>
      <c r="FU133">
        <v>0.08</v>
      </c>
      <c r="FV133">
        <v>0.08</v>
      </c>
      <c r="FW133">
        <v>0.08</v>
      </c>
      <c r="FX133">
        <v>0.09</v>
      </c>
      <c r="FY133">
        <v>0.09</v>
      </c>
      <c r="FZ133">
        <v>0.1</v>
      </c>
    </row>
    <row r="134" spans="1:182">
      <c r="A134">
        <v>53</v>
      </c>
      <c r="B134">
        <v>0</v>
      </c>
      <c r="C134">
        <v>0</v>
      </c>
      <c r="D134">
        <v>0</v>
      </c>
      <c r="E134">
        <v>0</v>
      </c>
      <c r="F134">
        <v>0</v>
      </c>
      <c r="G134">
        <v>0</v>
      </c>
      <c r="H134">
        <v>0</v>
      </c>
      <c r="I134">
        <v>0.02</v>
      </c>
      <c r="J134">
        <v>0.03</v>
      </c>
      <c r="K134">
        <v>0.06</v>
      </c>
      <c r="L134">
        <v>7.0000000000000007E-2</v>
      </c>
      <c r="M134">
        <v>0.09</v>
      </c>
      <c r="N134">
        <v>0.11</v>
      </c>
      <c r="O134">
        <v>0.14000000000000001</v>
      </c>
      <c r="P134">
        <v>0.16</v>
      </c>
      <c r="Q134">
        <v>0.2</v>
      </c>
      <c r="R134">
        <v>0.24</v>
      </c>
      <c r="S134">
        <v>0.28000000000000003</v>
      </c>
      <c r="T134">
        <v>0.32</v>
      </c>
      <c r="U134">
        <v>0.4</v>
      </c>
      <c r="V134">
        <v>0.46</v>
      </c>
      <c r="W134">
        <v>0.53</v>
      </c>
      <c r="X134">
        <v>0.61</v>
      </c>
      <c r="Y134">
        <v>0.68</v>
      </c>
      <c r="Z134">
        <v>0.77</v>
      </c>
      <c r="AA134">
        <v>0.9</v>
      </c>
      <c r="AB134">
        <v>0.99</v>
      </c>
      <c r="AC134">
        <v>1.0900000000000001</v>
      </c>
      <c r="AD134">
        <v>1.25</v>
      </c>
      <c r="AE134">
        <v>1.37</v>
      </c>
      <c r="AF134">
        <v>1.52</v>
      </c>
      <c r="AG134">
        <v>1.7</v>
      </c>
      <c r="AH134">
        <v>1.82</v>
      </c>
      <c r="AI134">
        <v>2.04</v>
      </c>
      <c r="AJ134">
        <v>2.2599999999999998</v>
      </c>
      <c r="AK134">
        <v>2.4500000000000002</v>
      </c>
      <c r="AL134">
        <v>2.69</v>
      </c>
      <c r="AM134">
        <v>2.95</v>
      </c>
      <c r="AN134">
        <v>3.12</v>
      </c>
      <c r="AO134">
        <v>3.35</v>
      </c>
      <c r="AP134">
        <v>3.72</v>
      </c>
      <c r="AQ134">
        <v>4.13</v>
      </c>
      <c r="AR134">
        <v>4.38</v>
      </c>
      <c r="AS134">
        <v>4.68</v>
      </c>
      <c r="AT134">
        <v>4.9400000000000004</v>
      </c>
      <c r="AU134">
        <v>5.3</v>
      </c>
      <c r="AV134">
        <v>5.58</v>
      </c>
      <c r="AW134">
        <v>6.05</v>
      </c>
      <c r="AX134">
        <v>6.39</v>
      </c>
      <c r="AY134">
        <v>6.8</v>
      </c>
      <c r="AZ134">
        <v>7.41</v>
      </c>
      <c r="BA134">
        <v>8.01</v>
      </c>
      <c r="BB134">
        <v>8.6999999999999993</v>
      </c>
      <c r="BC134">
        <v>9.3800000000000008</v>
      </c>
      <c r="BD134">
        <v>9.77</v>
      </c>
      <c r="BE134">
        <v>10.4</v>
      </c>
      <c r="BF134">
        <v>10.8</v>
      </c>
      <c r="BG134">
        <v>11.1</v>
      </c>
      <c r="BH134">
        <v>11.5</v>
      </c>
      <c r="BI134">
        <v>12</v>
      </c>
      <c r="BJ134">
        <v>12.4</v>
      </c>
      <c r="BK134">
        <v>12.8</v>
      </c>
      <c r="BL134">
        <v>13.2</v>
      </c>
      <c r="BM134">
        <v>13.9</v>
      </c>
      <c r="BN134">
        <v>14.2</v>
      </c>
      <c r="BO134">
        <v>14.5</v>
      </c>
      <c r="BP134">
        <v>14.7</v>
      </c>
      <c r="BQ134">
        <v>14.9</v>
      </c>
      <c r="BR134">
        <v>15.2</v>
      </c>
      <c r="BS134">
        <v>15.4</v>
      </c>
      <c r="BT134">
        <v>15.5</v>
      </c>
      <c r="BU134">
        <v>15.7</v>
      </c>
      <c r="BV134">
        <v>15.9</v>
      </c>
      <c r="BW134">
        <v>16</v>
      </c>
      <c r="BX134">
        <v>16.100000000000001</v>
      </c>
      <c r="BY134">
        <v>16.2</v>
      </c>
      <c r="BZ134">
        <v>16.3</v>
      </c>
      <c r="CA134">
        <v>16.399999999999999</v>
      </c>
      <c r="CB134">
        <v>16.399999999999999</v>
      </c>
      <c r="CC134">
        <v>16.5</v>
      </c>
      <c r="CD134">
        <v>16.5</v>
      </c>
      <c r="CE134">
        <v>16.5</v>
      </c>
      <c r="CF134">
        <v>16.5</v>
      </c>
      <c r="CG134">
        <v>16.5</v>
      </c>
      <c r="CH134">
        <v>16.399999999999999</v>
      </c>
      <c r="CI134">
        <v>16.399999999999999</v>
      </c>
      <c r="CJ134">
        <v>16.3</v>
      </c>
      <c r="CK134">
        <v>16.2</v>
      </c>
      <c r="CL134">
        <v>16.100000000000001</v>
      </c>
      <c r="CM134">
        <v>16</v>
      </c>
      <c r="CN134">
        <v>15.8</v>
      </c>
      <c r="CO134">
        <v>15.7</v>
      </c>
      <c r="CP134">
        <v>15.5</v>
      </c>
      <c r="CQ134">
        <v>15.4</v>
      </c>
      <c r="CR134">
        <v>15.2</v>
      </c>
      <c r="CS134">
        <v>15</v>
      </c>
      <c r="CT134">
        <v>14.8</v>
      </c>
      <c r="CU134">
        <v>14.6</v>
      </c>
      <c r="CV134">
        <v>14.3</v>
      </c>
      <c r="CW134">
        <v>14.1</v>
      </c>
      <c r="CX134">
        <v>13.8</v>
      </c>
      <c r="CY134">
        <v>13.6</v>
      </c>
      <c r="CZ134">
        <v>13.3</v>
      </c>
      <c r="DA134">
        <v>12.9</v>
      </c>
      <c r="DB134">
        <v>12.7</v>
      </c>
      <c r="DC134">
        <v>12.2</v>
      </c>
      <c r="DD134">
        <v>11.8</v>
      </c>
      <c r="DE134">
        <v>11.4</v>
      </c>
      <c r="DF134">
        <v>11</v>
      </c>
      <c r="DG134">
        <v>10.6</v>
      </c>
      <c r="DH134">
        <v>10.1</v>
      </c>
      <c r="DI134">
        <v>9.75</v>
      </c>
      <c r="DJ134">
        <v>9.3800000000000008</v>
      </c>
      <c r="DK134">
        <v>8.9700000000000006</v>
      </c>
      <c r="DL134">
        <v>8.6300000000000008</v>
      </c>
      <c r="DM134">
        <v>8.2100000000000009</v>
      </c>
      <c r="DN134">
        <v>7.74</v>
      </c>
      <c r="DO134">
        <v>7.29</v>
      </c>
      <c r="DP134">
        <v>6.82</v>
      </c>
      <c r="DQ134">
        <v>6.26</v>
      </c>
      <c r="DR134">
        <v>5.83</v>
      </c>
      <c r="DS134">
        <v>5.41</v>
      </c>
      <c r="DT134">
        <v>5.12</v>
      </c>
      <c r="DU134">
        <v>4.82</v>
      </c>
      <c r="DV134">
        <v>4.5599999999999996</v>
      </c>
      <c r="DW134">
        <v>4.25</v>
      </c>
      <c r="DX134">
        <v>4.05</v>
      </c>
      <c r="DY134">
        <v>3.85</v>
      </c>
      <c r="DZ134">
        <v>3.63</v>
      </c>
      <c r="EA134">
        <v>3.33</v>
      </c>
      <c r="EB134">
        <v>3.11</v>
      </c>
      <c r="EC134">
        <v>2.91</v>
      </c>
      <c r="ED134">
        <v>2.66</v>
      </c>
      <c r="EE134">
        <v>2.5499999999999998</v>
      </c>
      <c r="EF134">
        <v>2.36</v>
      </c>
      <c r="EG134">
        <v>2.16</v>
      </c>
      <c r="EH134">
        <v>2.0299999999999998</v>
      </c>
      <c r="EI134">
        <v>1.87</v>
      </c>
      <c r="EJ134">
        <v>1.8</v>
      </c>
      <c r="EK134">
        <v>1.61</v>
      </c>
      <c r="EL134">
        <v>1.51</v>
      </c>
      <c r="EM134">
        <v>1.37</v>
      </c>
      <c r="EN134">
        <v>1.26</v>
      </c>
      <c r="EO134">
        <v>1.17</v>
      </c>
      <c r="EP134">
        <v>1.08</v>
      </c>
      <c r="EQ134">
        <v>1.01</v>
      </c>
      <c r="ER134">
        <v>0.93</v>
      </c>
      <c r="ES134">
        <v>0.82</v>
      </c>
      <c r="ET134">
        <v>0.78</v>
      </c>
      <c r="EU134">
        <v>0.7</v>
      </c>
      <c r="EV134">
        <v>0.66</v>
      </c>
      <c r="EW134">
        <v>0.6</v>
      </c>
      <c r="EX134">
        <v>0.54</v>
      </c>
      <c r="EY134">
        <v>0.51</v>
      </c>
      <c r="EZ134">
        <v>0.43</v>
      </c>
      <c r="FA134">
        <v>0.41</v>
      </c>
      <c r="FB134">
        <v>0.37</v>
      </c>
      <c r="FC134">
        <v>0.33</v>
      </c>
      <c r="FD134">
        <v>0.28999999999999998</v>
      </c>
      <c r="FE134">
        <v>0.27</v>
      </c>
      <c r="FF134">
        <v>0.23</v>
      </c>
      <c r="FG134">
        <v>0.23</v>
      </c>
      <c r="FH134">
        <v>0.2</v>
      </c>
      <c r="FI134">
        <v>0.17</v>
      </c>
      <c r="FJ134">
        <v>0.17</v>
      </c>
      <c r="FK134">
        <v>0.15</v>
      </c>
      <c r="FL134">
        <v>0.14000000000000001</v>
      </c>
      <c r="FM134">
        <v>0.13</v>
      </c>
      <c r="FN134">
        <v>0.12</v>
      </c>
      <c r="FO134">
        <v>0.11</v>
      </c>
      <c r="FP134">
        <v>0.1</v>
      </c>
      <c r="FQ134">
        <v>0.09</v>
      </c>
      <c r="FR134">
        <v>0.09</v>
      </c>
      <c r="FS134">
        <v>0.09</v>
      </c>
      <c r="FT134">
        <v>0.08</v>
      </c>
      <c r="FU134">
        <v>7.0000000000000007E-2</v>
      </c>
      <c r="FV134">
        <v>0.08</v>
      </c>
      <c r="FW134">
        <v>0.09</v>
      </c>
      <c r="FX134">
        <v>0.09</v>
      </c>
      <c r="FY134">
        <v>0.09</v>
      </c>
      <c r="FZ134">
        <v>0.1</v>
      </c>
    </row>
    <row r="135" spans="1:182">
      <c r="A135">
        <v>52</v>
      </c>
      <c r="B135">
        <v>0</v>
      </c>
      <c r="C135">
        <v>0</v>
      </c>
      <c r="D135">
        <v>0</v>
      </c>
      <c r="E135">
        <v>0</v>
      </c>
      <c r="F135">
        <v>0</v>
      </c>
      <c r="G135">
        <v>0</v>
      </c>
      <c r="H135">
        <v>0</v>
      </c>
      <c r="I135">
        <v>0.02</v>
      </c>
      <c r="J135">
        <v>0.04</v>
      </c>
      <c r="K135">
        <v>0.05</v>
      </c>
      <c r="L135">
        <v>7.0000000000000007E-2</v>
      </c>
      <c r="M135">
        <v>0.09</v>
      </c>
      <c r="N135">
        <v>0.11</v>
      </c>
      <c r="O135">
        <v>0.13</v>
      </c>
      <c r="P135">
        <v>0.17</v>
      </c>
      <c r="Q135">
        <v>0.2</v>
      </c>
      <c r="R135">
        <v>0.24</v>
      </c>
      <c r="S135">
        <v>0.28999999999999998</v>
      </c>
      <c r="T135">
        <v>0.33</v>
      </c>
      <c r="U135">
        <v>0.38</v>
      </c>
      <c r="V135">
        <v>0.44</v>
      </c>
      <c r="W135">
        <v>0.52</v>
      </c>
      <c r="X135">
        <v>0.56999999999999995</v>
      </c>
      <c r="Y135">
        <v>0.67</v>
      </c>
      <c r="Z135">
        <v>0.75</v>
      </c>
      <c r="AA135">
        <v>0.87</v>
      </c>
      <c r="AB135">
        <v>1.01</v>
      </c>
      <c r="AC135">
        <v>1.1299999999999999</v>
      </c>
      <c r="AD135">
        <v>1.19</v>
      </c>
      <c r="AE135">
        <v>1.38</v>
      </c>
      <c r="AF135">
        <v>1.47</v>
      </c>
      <c r="AG135">
        <v>1.69</v>
      </c>
      <c r="AH135">
        <v>1.82</v>
      </c>
      <c r="AI135">
        <v>2.0499999999999998</v>
      </c>
      <c r="AJ135">
        <v>2.2200000000000002</v>
      </c>
      <c r="AK135">
        <v>2.46</v>
      </c>
      <c r="AL135">
        <v>2.71</v>
      </c>
      <c r="AM135">
        <v>2.86</v>
      </c>
      <c r="AN135">
        <v>3.11</v>
      </c>
      <c r="AO135">
        <v>3.41</v>
      </c>
      <c r="AP135">
        <v>3.73</v>
      </c>
      <c r="AQ135">
        <v>4.0999999999999996</v>
      </c>
      <c r="AR135">
        <v>4.33</v>
      </c>
      <c r="AS135">
        <v>4.6900000000000004</v>
      </c>
      <c r="AT135">
        <v>4.97</v>
      </c>
      <c r="AU135">
        <v>5.31</v>
      </c>
      <c r="AV135">
        <v>5.68</v>
      </c>
      <c r="AW135">
        <v>6.02</v>
      </c>
      <c r="AX135">
        <v>6.32</v>
      </c>
      <c r="AY135">
        <v>6.83</v>
      </c>
      <c r="AZ135">
        <v>7.36</v>
      </c>
      <c r="BA135">
        <v>8.01</v>
      </c>
      <c r="BB135">
        <v>8.68</v>
      </c>
      <c r="BC135">
        <v>9.36</v>
      </c>
      <c r="BD135">
        <v>9.81</v>
      </c>
      <c r="BE135">
        <v>10.4</v>
      </c>
      <c r="BF135">
        <v>10.8</v>
      </c>
      <c r="BG135">
        <v>11</v>
      </c>
      <c r="BH135">
        <v>11.4</v>
      </c>
      <c r="BI135">
        <v>11.9</v>
      </c>
      <c r="BJ135">
        <v>12.4</v>
      </c>
      <c r="BK135">
        <v>12.8</v>
      </c>
      <c r="BL135">
        <v>13.2</v>
      </c>
      <c r="BM135">
        <v>13.9</v>
      </c>
      <c r="BN135">
        <v>14.2</v>
      </c>
      <c r="BO135">
        <v>14.4</v>
      </c>
      <c r="BP135">
        <v>14.7</v>
      </c>
      <c r="BQ135">
        <v>14.9</v>
      </c>
      <c r="BR135">
        <v>15.1</v>
      </c>
      <c r="BS135">
        <v>15.3</v>
      </c>
      <c r="BT135">
        <v>15.5</v>
      </c>
      <c r="BU135">
        <v>15.7</v>
      </c>
      <c r="BV135">
        <v>15.8</v>
      </c>
      <c r="BW135">
        <v>16</v>
      </c>
      <c r="BX135">
        <v>16.100000000000001</v>
      </c>
      <c r="BY135">
        <v>16.2</v>
      </c>
      <c r="BZ135">
        <v>16.3</v>
      </c>
      <c r="CA135">
        <v>16.3</v>
      </c>
      <c r="CB135">
        <v>16.399999999999999</v>
      </c>
      <c r="CC135">
        <v>16.399999999999999</v>
      </c>
      <c r="CD135">
        <v>16.399999999999999</v>
      </c>
      <c r="CE135">
        <v>16.5</v>
      </c>
      <c r="CF135">
        <v>16.399999999999999</v>
      </c>
      <c r="CG135">
        <v>16.399999999999999</v>
      </c>
      <c r="CH135">
        <v>16.399999999999999</v>
      </c>
      <c r="CI135">
        <v>16.3</v>
      </c>
      <c r="CJ135">
        <v>16.2</v>
      </c>
      <c r="CK135">
        <v>16.100000000000001</v>
      </c>
      <c r="CL135">
        <v>16</v>
      </c>
      <c r="CM135">
        <v>15.9</v>
      </c>
      <c r="CN135">
        <v>15.8</v>
      </c>
      <c r="CO135">
        <v>15.7</v>
      </c>
      <c r="CP135">
        <v>15.5</v>
      </c>
      <c r="CQ135">
        <v>15.3</v>
      </c>
      <c r="CR135">
        <v>15.1</v>
      </c>
      <c r="CS135">
        <v>14.9</v>
      </c>
      <c r="CT135">
        <v>14.7</v>
      </c>
      <c r="CU135">
        <v>14.5</v>
      </c>
      <c r="CV135">
        <v>14.3</v>
      </c>
      <c r="CW135">
        <v>14</v>
      </c>
      <c r="CX135">
        <v>13.8</v>
      </c>
      <c r="CY135">
        <v>13.5</v>
      </c>
      <c r="CZ135">
        <v>13.2</v>
      </c>
      <c r="DA135">
        <v>12.9</v>
      </c>
      <c r="DB135">
        <v>12.6</v>
      </c>
      <c r="DC135">
        <v>12.2</v>
      </c>
      <c r="DD135">
        <v>11.8</v>
      </c>
      <c r="DE135">
        <v>11.4</v>
      </c>
      <c r="DF135">
        <v>11</v>
      </c>
      <c r="DG135">
        <v>10.6</v>
      </c>
      <c r="DH135">
        <v>10.1</v>
      </c>
      <c r="DI135">
        <v>9.76</v>
      </c>
      <c r="DJ135">
        <v>9.4</v>
      </c>
      <c r="DK135">
        <v>9.02</v>
      </c>
      <c r="DL135">
        <v>8.6199999999999992</v>
      </c>
      <c r="DM135">
        <v>8.17</v>
      </c>
      <c r="DN135">
        <v>7.79</v>
      </c>
      <c r="DO135">
        <v>7.27</v>
      </c>
      <c r="DP135">
        <v>6.76</v>
      </c>
      <c r="DQ135">
        <v>6.25</v>
      </c>
      <c r="DR135">
        <v>5.87</v>
      </c>
      <c r="DS135">
        <v>5.42</v>
      </c>
      <c r="DT135">
        <v>5.15</v>
      </c>
      <c r="DU135">
        <v>4.8</v>
      </c>
      <c r="DV135">
        <v>4.5599999999999996</v>
      </c>
      <c r="DW135">
        <v>4.3099999999999996</v>
      </c>
      <c r="DX135">
        <v>4.07</v>
      </c>
      <c r="DY135">
        <v>3.91</v>
      </c>
      <c r="DZ135">
        <v>3.65</v>
      </c>
      <c r="EA135">
        <v>3.4</v>
      </c>
      <c r="EB135">
        <v>3.12</v>
      </c>
      <c r="EC135">
        <v>2.96</v>
      </c>
      <c r="ED135">
        <v>2.72</v>
      </c>
      <c r="EE135">
        <v>2.58</v>
      </c>
      <c r="EF135">
        <v>2.42</v>
      </c>
      <c r="EG135">
        <v>2.21</v>
      </c>
      <c r="EH135">
        <v>2.02</v>
      </c>
      <c r="EI135">
        <v>1.91</v>
      </c>
      <c r="EJ135">
        <v>1.83</v>
      </c>
      <c r="EK135">
        <v>1.67</v>
      </c>
      <c r="EL135">
        <v>1.53</v>
      </c>
      <c r="EM135">
        <v>1.46</v>
      </c>
      <c r="EN135">
        <v>1.31</v>
      </c>
      <c r="EO135">
        <v>1.18</v>
      </c>
      <c r="EP135">
        <v>1.08</v>
      </c>
      <c r="EQ135">
        <v>1.04</v>
      </c>
      <c r="ER135">
        <v>0.92</v>
      </c>
      <c r="ES135">
        <v>0.86</v>
      </c>
      <c r="ET135">
        <v>0.8</v>
      </c>
      <c r="EU135">
        <v>0.71</v>
      </c>
      <c r="EV135">
        <v>0.66</v>
      </c>
      <c r="EW135">
        <v>0.61</v>
      </c>
      <c r="EX135">
        <v>0.55000000000000004</v>
      </c>
      <c r="EY135">
        <v>0.51</v>
      </c>
      <c r="EZ135">
        <v>0.47</v>
      </c>
      <c r="FA135">
        <v>0.44</v>
      </c>
      <c r="FB135">
        <v>0.38</v>
      </c>
      <c r="FC135">
        <v>0.35</v>
      </c>
      <c r="FD135">
        <v>0.31</v>
      </c>
      <c r="FE135">
        <v>0.27</v>
      </c>
      <c r="FF135">
        <v>0.26</v>
      </c>
      <c r="FG135">
        <v>0.23</v>
      </c>
      <c r="FH135">
        <v>0.21</v>
      </c>
      <c r="FI135">
        <v>0.19</v>
      </c>
      <c r="FJ135">
        <v>0.17</v>
      </c>
      <c r="FK135">
        <v>0.16</v>
      </c>
      <c r="FL135">
        <v>0.14000000000000001</v>
      </c>
      <c r="FM135">
        <v>0.13</v>
      </c>
      <c r="FN135">
        <v>0.12</v>
      </c>
      <c r="FO135">
        <v>0.11</v>
      </c>
      <c r="FP135">
        <v>0.1</v>
      </c>
      <c r="FQ135">
        <v>0.1</v>
      </c>
      <c r="FR135">
        <v>0.08</v>
      </c>
      <c r="FS135">
        <v>0.09</v>
      </c>
      <c r="FT135">
        <v>0.09</v>
      </c>
      <c r="FU135">
        <v>0.09</v>
      </c>
      <c r="FV135">
        <v>0.09</v>
      </c>
      <c r="FW135">
        <v>0.09</v>
      </c>
      <c r="FX135">
        <v>0.09</v>
      </c>
      <c r="FY135">
        <v>0.09</v>
      </c>
      <c r="FZ135">
        <v>0.1</v>
      </c>
    </row>
    <row r="136" spans="1:182">
      <c r="A136">
        <v>51</v>
      </c>
      <c r="B136">
        <v>0</v>
      </c>
      <c r="C136">
        <v>0</v>
      </c>
      <c r="D136">
        <v>0</v>
      </c>
      <c r="E136">
        <v>0</v>
      </c>
      <c r="F136">
        <v>0</v>
      </c>
      <c r="G136">
        <v>0</v>
      </c>
      <c r="H136">
        <v>0</v>
      </c>
      <c r="I136">
        <v>0.02</v>
      </c>
      <c r="J136">
        <v>0.04</v>
      </c>
      <c r="K136">
        <v>0.05</v>
      </c>
      <c r="L136">
        <v>7.0000000000000007E-2</v>
      </c>
      <c r="M136">
        <v>0.09</v>
      </c>
      <c r="N136">
        <v>0.11</v>
      </c>
      <c r="O136">
        <v>0.14000000000000001</v>
      </c>
      <c r="P136">
        <v>0.16</v>
      </c>
      <c r="Q136">
        <v>0.19</v>
      </c>
      <c r="R136">
        <v>0.24</v>
      </c>
      <c r="S136">
        <v>0.28999999999999998</v>
      </c>
      <c r="T136">
        <v>0.33</v>
      </c>
      <c r="U136">
        <v>0.39</v>
      </c>
      <c r="V136">
        <v>0.43</v>
      </c>
      <c r="W136">
        <v>0.5</v>
      </c>
      <c r="X136">
        <v>0.59</v>
      </c>
      <c r="Y136">
        <v>0.66</v>
      </c>
      <c r="Z136">
        <v>0.76</v>
      </c>
      <c r="AA136">
        <v>0.89</v>
      </c>
      <c r="AB136">
        <v>0.98</v>
      </c>
      <c r="AC136">
        <v>1.07</v>
      </c>
      <c r="AD136">
        <v>1.26</v>
      </c>
      <c r="AE136">
        <v>1.4</v>
      </c>
      <c r="AF136">
        <v>1.52</v>
      </c>
      <c r="AG136">
        <v>1.71</v>
      </c>
      <c r="AH136">
        <v>1.87</v>
      </c>
      <c r="AI136">
        <v>2.06</v>
      </c>
      <c r="AJ136">
        <v>2.25</v>
      </c>
      <c r="AK136">
        <v>2.44</v>
      </c>
      <c r="AL136">
        <v>2.69</v>
      </c>
      <c r="AM136">
        <v>2.96</v>
      </c>
      <c r="AN136">
        <v>3.13</v>
      </c>
      <c r="AO136">
        <v>3.37</v>
      </c>
      <c r="AP136">
        <v>3.75</v>
      </c>
      <c r="AQ136">
        <v>4.09</v>
      </c>
      <c r="AR136">
        <v>4.3099999999999996</v>
      </c>
      <c r="AS136">
        <v>4.7</v>
      </c>
      <c r="AT136">
        <v>4.95</v>
      </c>
      <c r="AU136">
        <v>5.29</v>
      </c>
      <c r="AV136">
        <v>5.56</v>
      </c>
      <c r="AW136">
        <v>6.01</v>
      </c>
      <c r="AX136">
        <v>6.32</v>
      </c>
      <c r="AY136">
        <v>6.81</v>
      </c>
      <c r="AZ136">
        <v>7.29</v>
      </c>
      <c r="BA136">
        <v>7.93</v>
      </c>
      <c r="BB136">
        <v>8.65</v>
      </c>
      <c r="BC136">
        <v>9.26</v>
      </c>
      <c r="BD136">
        <v>9.75</v>
      </c>
      <c r="BE136">
        <v>10.3</v>
      </c>
      <c r="BF136">
        <v>10.7</v>
      </c>
      <c r="BG136">
        <v>11</v>
      </c>
      <c r="BH136">
        <v>11.3</v>
      </c>
      <c r="BI136">
        <v>11.9</v>
      </c>
      <c r="BJ136">
        <v>12.4</v>
      </c>
      <c r="BK136">
        <v>12.8</v>
      </c>
      <c r="BL136">
        <v>13.2</v>
      </c>
      <c r="BM136">
        <v>13.8</v>
      </c>
      <c r="BN136">
        <v>14.1</v>
      </c>
      <c r="BO136">
        <v>14.4</v>
      </c>
      <c r="BP136">
        <v>14.6</v>
      </c>
      <c r="BQ136">
        <v>14.9</v>
      </c>
      <c r="BR136">
        <v>15.1</v>
      </c>
      <c r="BS136">
        <v>15.3</v>
      </c>
      <c r="BT136">
        <v>15.5</v>
      </c>
      <c r="BU136">
        <v>15.6</v>
      </c>
      <c r="BV136">
        <v>15.8</v>
      </c>
      <c r="BW136">
        <v>15.9</v>
      </c>
      <c r="BX136">
        <v>16</v>
      </c>
      <c r="BY136">
        <v>16.100000000000001</v>
      </c>
      <c r="BZ136">
        <v>16.2</v>
      </c>
      <c r="CA136">
        <v>16.3</v>
      </c>
      <c r="CB136">
        <v>16.399999999999999</v>
      </c>
      <c r="CC136">
        <v>16.399999999999999</v>
      </c>
      <c r="CD136">
        <v>16.399999999999999</v>
      </c>
      <c r="CE136">
        <v>16.399999999999999</v>
      </c>
      <c r="CF136">
        <v>16.399999999999999</v>
      </c>
      <c r="CG136">
        <v>16.399999999999999</v>
      </c>
      <c r="CH136">
        <v>16.3</v>
      </c>
      <c r="CI136">
        <v>16.3</v>
      </c>
      <c r="CJ136">
        <v>16.2</v>
      </c>
      <c r="CK136">
        <v>16.100000000000001</v>
      </c>
      <c r="CL136">
        <v>16</v>
      </c>
      <c r="CM136">
        <v>15.9</v>
      </c>
      <c r="CN136">
        <v>15.7</v>
      </c>
      <c r="CO136">
        <v>15.6</v>
      </c>
      <c r="CP136">
        <v>15.4</v>
      </c>
      <c r="CQ136">
        <v>15.3</v>
      </c>
      <c r="CR136">
        <v>15.1</v>
      </c>
      <c r="CS136">
        <v>14.9</v>
      </c>
      <c r="CT136">
        <v>14.7</v>
      </c>
      <c r="CU136">
        <v>14.5</v>
      </c>
      <c r="CV136">
        <v>14.2</v>
      </c>
      <c r="CW136">
        <v>14</v>
      </c>
      <c r="CX136">
        <v>13.7</v>
      </c>
      <c r="CY136">
        <v>13.5</v>
      </c>
      <c r="CZ136">
        <v>13.2</v>
      </c>
      <c r="DA136">
        <v>12.8</v>
      </c>
      <c r="DB136">
        <v>12.6</v>
      </c>
      <c r="DC136">
        <v>12.2</v>
      </c>
      <c r="DD136">
        <v>11.8</v>
      </c>
      <c r="DE136">
        <v>11.4</v>
      </c>
      <c r="DF136">
        <v>11</v>
      </c>
      <c r="DG136">
        <v>10.6</v>
      </c>
      <c r="DH136">
        <v>10.1</v>
      </c>
      <c r="DI136">
        <v>9.67</v>
      </c>
      <c r="DJ136">
        <v>9.39</v>
      </c>
      <c r="DK136">
        <v>9.0299999999999994</v>
      </c>
      <c r="DL136">
        <v>8.6</v>
      </c>
      <c r="DM136">
        <v>8.19</v>
      </c>
      <c r="DN136">
        <v>7.72</v>
      </c>
      <c r="DO136">
        <v>7.3</v>
      </c>
      <c r="DP136">
        <v>6.85</v>
      </c>
      <c r="DQ136">
        <v>6.32</v>
      </c>
      <c r="DR136">
        <v>5.83</v>
      </c>
      <c r="DS136">
        <v>5.43</v>
      </c>
      <c r="DT136">
        <v>5.0599999999999996</v>
      </c>
      <c r="DU136">
        <v>4.78</v>
      </c>
      <c r="DV136">
        <v>4.58</v>
      </c>
      <c r="DW136">
        <v>4.3099999999999996</v>
      </c>
      <c r="DX136">
        <v>4.07</v>
      </c>
      <c r="DY136">
        <v>3.89</v>
      </c>
      <c r="DZ136">
        <v>3.64</v>
      </c>
      <c r="EA136">
        <v>3.48</v>
      </c>
      <c r="EB136">
        <v>3.13</v>
      </c>
      <c r="EC136">
        <v>3</v>
      </c>
      <c r="ED136">
        <v>2.7</v>
      </c>
      <c r="EE136">
        <v>2.5299999999999998</v>
      </c>
      <c r="EF136">
        <v>2.4</v>
      </c>
      <c r="EG136">
        <v>2.23</v>
      </c>
      <c r="EH136">
        <v>2.0699999999999998</v>
      </c>
      <c r="EI136">
        <v>1.92</v>
      </c>
      <c r="EJ136">
        <v>1.81</v>
      </c>
      <c r="EK136">
        <v>1.68</v>
      </c>
      <c r="EL136">
        <v>1.56</v>
      </c>
      <c r="EM136">
        <v>1.46</v>
      </c>
      <c r="EN136">
        <v>1.33</v>
      </c>
      <c r="EO136">
        <v>1.23</v>
      </c>
      <c r="EP136">
        <v>1.1399999999999999</v>
      </c>
      <c r="EQ136">
        <v>1.05</v>
      </c>
      <c r="ER136">
        <v>0.94</v>
      </c>
      <c r="ES136">
        <v>0.91</v>
      </c>
      <c r="ET136">
        <v>0.82</v>
      </c>
      <c r="EU136">
        <v>0.74</v>
      </c>
      <c r="EV136">
        <v>0.7</v>
      </c>
      <c r="EW136">
        <v>0.65</v>
      </c>
      <c r="EX136">
        <v>0.57999999999999996</v>
      </c>
      <c r="EY136">
        <v>0.52</v>
      </c>
      <c r="EZ136">
        <v>0.47</v>
      </c>
      <c r="FA136">
        <v>0.45</v>
      </c>
      <c r="FB136">
        <v>0.41</v>
      </c>
      <c r="FC136">
        <v>0.36</v>
      </c>
      <c r="FD136">
        <v>0.33</v>
      </c>
      <c r="FE136">
        <v>0.28000000000000003</v>
      </c>
      <c r="FF136">
        <v>0.27</v>
      </c>
      <c r="FG136">
        <v>0.23</v>
      </c>
      <c r="FH136">
        <v>0.22</v>
      </c>
      <c r="FI136">
        <v>0.2</v>
      </c>
      <c r="FJ136">
        <v>0.18</v>
      </c>
      <c r="FK136">
        <v>0.16</v>
      </c>
      <c r="FL136">
        <v>0.14000000000000001</v>
      </c>
      <c r="FM136">
        <v>0.14000000000000001</v>
      </c>
      <c r="FN136">
        <v>0.12</v>
      </c>
      <c r="FO136">
        <v>0.12</v>
      </c>
      <c r="FP136">
        <v>0.11</v>
      </c>
      <c r="FQ136">
        <v>0.1</v>
      </c>
      <c r="FR136">
        <v>0.1</v>
      </c>
      <c r="FS136">
        <v>0.09</v>
      </c>
      <c r="FT136">
        <v>0.09</v>
      </c>
      <c r="FU136">
        <v>0.09</v>
      </c>
      <c r="FV136">
        <v>0.09</v>
      </c>
      <c r="FW136">
        <v>0.09</v>
      </c>
      <c r="FX136">
        <v>0.09</v>
      </c>
      <c r="FY136">
        <v>0.09</v>
      </c>
      <c r="FZ136">
        <v>0.1</v>
      </c>
    </row>
    <row r="137" spans="1:182">
      <c r="A137">
        <v>50</v>
      </c>
      <c r="B137">
        <v>0</v>
      </c>
      <c r="C137">
        <v>0</v>
      </c>
      <c r="D137">
        <v>0</v>
      </c>
      <c r="E137">
        <v>0</v>
      </c>
      <c r="F137">
        <v>0</v>
      </c>
      <c r="G137">
        <v>0</v>
      </c>
      <c r="H137">
        <v>0</v>
      </c>
      <c r="I137">
        <v>0.02</v>
      </c>
      <c r="J137">
        <v>0.04</v>
      </c>
      <c r="K137">
        <v>0.05</v>
      </c>
      <c r="L137">
        <v>0.06</v>
      </c>
      <c r="M137">
        <v>0.09</v>
      </c>
      <c r="N137">
        <v>0.11</v>
      </c>
      <c r="O137">
        <v>0.14000000000000001</v>
      </c>
      <c r="P137">
        <v>0.17</v>
      </c>
      <c r="Q137">
        <v>0.2</v>
      </c>
      <c r="R137">
        <v>0.24</v>
      </c>
      <c r="S137">
        <v>0.28999999999999998</v>
      </c>
      <c r="T137">
        <v>0.33</v>
      </c>
      <c r="U137">
        <v>0.38</v>
      </c>
      <c r="V137">
        <v>0.45</v>
      </c>
      <c r="W137">
        <v>0.5</v>
      </c>
      <c r="X137">
        <v>0.59</v>
      </c>
      <c r="Y137">
        <v>0.68</v>
      </c>
      <c r="Z137">
        <v>0.76</v>
      </c>
      <c r="AA137">
        <v>0.86</v>
      </c>
      <c r="AB137">
        <v>0.97</v>
      </c>
      <c r="AC137">
        <v>1.1100000000000001</v>
      </c>
      <c r="AD137">
        <v>1.23</v>
      </c>
      <c r="AE137">
        <v>1.36</v>
      </c>
      <c r="AF137">
        <v>1.51</v>
      </c>
      <c r="AG137">
        <v>1.66</v>
      </c>
      <c r="AH137">
        <v>1.85</v>
      </c>
      <c r="AI137">
        <v>2.0699999999999998</v>
      </c>
      <c r="AJ137">
        <v>2.23</v>
      </c>
      <c r="AK137">
        <v>2.44</v>
      </c>
      <c r="AL137">
        <v>2.73</v>
      </c>
      <c r="AM137">
        <v>2.89</v>
      </c>
      <c r="AN137">
        <v>3.15</v>
      </c>
      <c r="AO137">
        <v>3.37</v>
      </c>
      <c r="AP137">
        <v>3.72</v>
      </c>
      <c r="AQ137">
        <v>4.0199999999999996</v>
      </c>
      <c r="AR137">
        <v>4.3499999999999996</v>
      </c>
      <c r="AS137">
        <v>4.63</v>
      </c>
      <c r="AT137">
        <v>4.92</v>
      </c>
      <c r="AU137">
        <v>5.22</v>
      </c>
      <c r="AV137">
        <v>5.6</v>
      </c>
      <c r="AW137">
        <v>5.96</v>
      </c>
      <c r="AX137">
        <v>6.28</v>
      </c>
      <c r="AY137">
        <v>6.77</v>
      </c>
      <c r="AZ137">
        <v>7.34</v>
      </c>
      <c r="BA137">
        <v>7.9</v>
      </c>
      <c r="BB137">
        <v>8.58</v>
      </c>
      <c r="BC137">
        <v>9.18</v>
      </c>
      <c r="BD137">
        <v>9.74</v>
      </c>
      <c r="BE137">
        <v>10.3</v>
      </c>
      <c r="BF137">
        <v>10.7</v>
      </c>
      <c r="BG137">
        <v>11</v>
      </c>
      <c r="BH137">
        <v>11.4</v>
      </c>
      <c r="BI137">
        <v>11.8</v>
      </c>
      <c r="BJ137">
        <v>12.3</v>
      </c>
      <c r="BK137">
        <v>12.8</v>
      </c>
      <c r="BL137">
        <v>13.1</v>
      </c>
      <c r="BM137">
        <v>13.8</v>
      </c>
      <c r="BN137">
        <v>14.1</v>
      </c>
      <c r="BO137">
        <v>14.4</v>
      </c>
      <c r="BP137">
        <v>14.6</v>
      </c>
      <c r="BQ137">
        <v>14.8</v>
      </c>
      <c r="BR137">
        <v>15.1</v>
      </c>
      <c r="BS137">
        <v>15.3</v>
      </c>
      <c r="BT137">
        <v>15.4</v>
      </c>
      <c r="BU137">
        <v>15.6</v>
      </c>
      <c r="BV137">
        <v>15.8</v>
      </c>
      <c r="BW137">
        <v>15.9</v>
      </c>
      <c r="BX137">
        <v>16</v>
      </c>
      <c r="BY137">
        <v>16.100000000000001</v>
      </c>
      <c r="BZ137">
        <v>16.2</v>
      </c>
      <c r="CA137">
        <v>16.3</v>
      </c>
      <c r="CB137">
        <v>16.3</v>
      </c>
      <c r="CC137">
        <v>16.3</v>
      </c>
      <c r="CD137">
        <v>16.399999999999999</v>
      </c>
      <c r="CE137">
        <v>16.399999999999999</v>
      </c>
      <c r="CF137">
        <v>16.399999999999999</v>
      </c>
      <c r="CG137">
        <v>16.3</v>
      </c>
      <c r="CH137">
        <v>16.3</v>
      </c>
      <c r="CI137">
        <v>16.2</v>
      </c>
      <c r="CJ137">
        <v>16.100000000000001</v>
      </c>
      <c r="CK137">
        <v>16</v>
      </c>
      <c r="CL137">
        <v>15.9</v>
      </c>
      <c r="CM137">
        <v>15.8</v>
      </c>
      <c r="CN137">
        <v>15.7</v>
      </c>
      <c r="CO137">
        <v>15.5</v>
      </c>
      <c r="CP137">
        <v>15.4</v>
      </c>
      <c r="CQ137">
        <v>15.2</v>
      </c>
      <c r="CR137">
        <v>15</v>
      </c>
      <c r="CS137">
        <v>14.8</v>
      </c>
      <c r="CT137">
        <v>14.6</v>
      </c>
      <c r="CU137">
        <v>14.4</v>
      </c>
      <c r="CV137">
        <v>14.2</v>
      </c>
      <c r="CW137">
        <v>13.9</v>
      </c>
      <c r="CX137">
        <v>13.7</v>
      </c>
      <c r="CY137">
        <v>13.4</v>
      </c>
      <c r="CZ137">
        <v>13.1</v>
      </c>
      <c r="DA137">
        <v>12.8</v>
      </c>
      <c r="DB137">
        <v>12.5</v>
      </c>
      <c r="DC137">
        <v>12.1</v>
      </c>
      <c r="DD137">
        <v>11.7</v>
      </c>
      <c r="DE137">
        <v>11.3</v>
      </c>
      <c r="DF137">
        <v>10.9</v>
      </c>
      <c r="DG137">
        <v>10.5</v>
      </c>
      <c r="DH137">
        <v>10.1</v>
      </c>
      <c r="DI137">
        <v>9.66</v>
      </c>
      <c r="DJ137">
        <v>9.3699999999999992</v>
      </c>
      <c r="DK137">
        <v>8.98</v>
      </c>
      <c r="DL137">
        <v>8.6</v>
      </c>
      <c r="DM137">
        <v>8.16</v>
      </c>
      <c r="DN137">
        <v>7.77</v>
      </c>
      <c r="DO137">
        <v>7.31</v>
      </c>
      <c r="DP137">
        <v>6.86</v>
      </c>
      <c r="DQ137">
        <v>6.29</v>
      </c>
      <c r="DR137">
        <v>5.82</v>
      </c>
      <c r="DS137">
        <v>5.44</v>
      </c>
      <c r="DT137">
        <v>5.0999999999999996</v>
      </c>
      <c r="DU137">
        <v>4.8499999999999996</v>
      </c>
      <c r="DV137">
        <v>4.59</v>
      </c>
      <c r="DW137">
        <v>4.33</v>
      </c>
      <c r="DX137">
        <v>4.0999999999999996</v>
      </c>
      <c r="DY137">
        <v>3.9</v>
      </c>
      <c r="DZ137">
        <v>3.69</v>
      </c>
      <c r="EA137">
        <v>3.5</v>
      </c>
      <c r="EB137">
        <v>3.14</v>
      </c>
      <c r="EC137">
        <v>2.96</v>
      </c>
      <c r="ED137">
        <v>2.75</v>
      </c>
      <c r="EE137">
        <v>2.61</v>
      </c>
      <c r="EF137">
        <v>2.4300000000000002</v>
      </c>
      <c r="EG137">
        <v>2.31</v>
      </c>
      <c r="EH137">
        <v>2.09</v>
      </c>
      <c r="EI137">
        <v>1.98</v>
      </c>
      <c r="EJ137">
        <v>1.82</v>
      </c>
      <c r="EK137">
        <v>1.68</v>
      </c>
      <c r="EL137">
        <v>1.58</v>
      </c>
      <c r="EM137">
        <v>1.49</v>
      </c>
      <c r="EN137">
        <v>1.33</v>
      </c>
      <c r="EO137">
        <v>1.25</v>
      </c>
      <c r="EP137">
        <v>1.1499999999999999</v>
      </c>
      <c r="EQ137">
        <v>1.06</v>
      </c>
      <c r="ER137">
        <v>1</v>
      </c>
      <c r="ES137">
        <v>0.93</v>
      </c>
      <c r="ET137">
        <v>0.85</v>
      </c>
      <c r="EU137">
        <v>0.75</v>
      </c>
      <c r="EV137">
        <v>0.7</v>
      </c>
      <c r="EW137">
        <v>0.63</v>
      </c>
      <c r="EX137">
        <v>0.56000000000000005</v>
      </c>
      <c r="EY137">
        <v>0.53</v>
      </c>
      <c r="EZ137">
        <v>0.48</v>
      </c>
      <c r="FA137">
        <v>0.44</v>
      </c>
      <c r="FB137">
        <v>0.39</v>
      </c>
      <c r="FC137">
        <v>0.36</v>
      </c>
      <c r="FD137">
        <v>0.32</v>
      </c>
      <c r="FE137">
        <v>0.31</v>
      </c>
      <c r="FF137">
        <v>0.27</v>
      </c>
      <c r="FG137">
        <v>0.24</v>
      </c>
      <c r="FH137">
        <v>0.23</v>
      </c>
      <c r="FI137">
        <v>0.21</v>
      </c>
      <c r="FJ137">
        <v>0.18</v>
      </c>
      <c r="FK137">
        <v>0.17</v>
      </c>
      <c r="FL137">
        <v>0.15</v>
      </c>
      <c r="FM137">
        <v>0.14000000000000001</v>
      </c>
      <c r="FN137">
        <v>0.13</v>
      </c>
      <c r="FO137">
        <v>0.12</v>
      </c>
      <c r="FP137">
        <v>0.11</v>
      </c>
      <c r="FQ137">
        <v>0.1</v>
      </c>
      <c r="FR137">
        <v>0.1</v>
      </c>
      <c r="FS137">
        <v>0.09</v>
      </c>
      <c r="FT137">
        <v>0.09</v>
      </c>
      <c r="FU137">
        <v>0.09</v>
      </c>
      <c r="FV137">
        <v>0.09</v>
      </c>
      <c r="FW137">
        <v>0.09</v>
      </c>
      <c r="FX137">
        <v>0.09</v>
      </c>
      <c r="FY137">
        <v>0.09</v>
      </c>
      <c r="FZ137">
        <v>0.1</v>
      </c>
    </row>
    <row r="138" spans="1:182">
      <c r="A138">
        <v>49</v>
      </c>
      <c r="B138">
        <v>0</v>
      </c>
      <c r="C138">
        <v>0</v>
      </c>
      <c r="D138">
        <v>0</v>
      </c>
      <c r="E138">
        <v>0</v>
      </c>
      <c r="F138">
        <v>0</v>
      </c>
      <c r="G138">
        <v>0</v>
      </c>
      <c r="H138">
        <v>0</v>
      </c>
      <c r="I138">
        <v>0.02</v>
      </c>
      <c r="J138">
        <v>0.04</v>
      </c>
      <c r="K138">
        <v>0.05</v>
      </c>
      <c r="L138">
        <v>7.0000000000000007E-2</v>
      </c>
      <c r="M138">
        <v>0.09</v>
      </c>
      <c r="N138">
        <v>0.11</v>
      </c>
      <c r="O138">
        <v>0.14000000000000001</v>
      </c>
      <c r="P138">
        <v>0.17</v>
      </c>
      <c r="Q138">
        <v>0.2</v>
      </c>
      <c r="R138">
        <v>0.23</v>
      </c>
      <c r="S138">
        <v>0.27</v>
      </c>
      <c r="T138">
        <v>0.33</v>
      </c>
      <c r="U138">
        <v>0.38</v>
      </c>
      <c r="V138">
        <v>0.44</v>
      </c>
      <c r="W138">
        <v>0.5</v>
      </c>
      <c r="X138">
        <v>0.59</v>
      </c>
      <c r="Y138">
        <v>0.68</v>
      </c>
      <c r="Z138">
        <v>0.77</v>
      </c>
      <c r="AA138">
        <v>0.88</v>
      </c>
      <c r="AB138">
        <v>0.99</v>
      </c>
      <c r="AC138">
        <v>1.08</v>
      </c>
      <c r="AD138">
        <v>1.23</v>
      </c>
      <c r="AE138">
        <v>1.37</v>
      </c>
      <c r="AF138">
        <v>1.5</v>
      </c>
      <c r="AG138">
        <v>1.7</v>
      </c>
      <c r="AH138">
        <v>1.82</v>
      </c>
      <c r="AI138">
        <v>2.06</v>
      </c>
      <c r="AJ138">
        <v>2.19</v>
      </c>
      <c r="AK138">
        <v>2.46</v>
      </c>
      <c r="AL138">
        <v>2.69</v>
      </c>
      <c r="AM138">
        <v>2.91</v>
      </c>
      <c r="AN138">
        <v>3.15</v>
      </c>
      <c r="AO138">
        <v>3.35</v>
      </c>
      <c r="AP138">
        <v>3.67</v>
      </c>
      <c r="AQ138">
        <v>4.08</v>
      </c>
      <c r="AR138">
        <v>4.3600000000000003</v>
      </c>
      <c r="AS138">
        <v>4.7</v>
      </c>
      <c r="AT138">
        <v>4.8499999999999996</v>
      </c>
      <c r="AU138">
        <v>5.27</v>
      </c>
      <c r="AV138">
        <v>5.53</v>
      </c>
      <c r="AW138">
        <v>5.96</v>
      </c>
      <c r="AX138">
        <v>6.3</v>
      </c>
      <c r="AY138">
        <v>6.77</v>
      </c>
      <c r="AZ138">
        <v>7.31</v>
      </c>
      <c r="BA138">
        <v>7.93</v>
      </c>
      <c r="BB138">
        <v>8.59</v>
      </c>
      <c r="BC138">
        <v>9.1199999999999992</v>
      </c>
      <c r="BD138">
        <v>9.6300000000000008</v>
      </c>
      <c r="BE138">
        <v>10.3</v>
      </c>
      <c r="BF138">
        <v>10.7</v>
      </c>
      <c r="BG138">
        <v>10.9</v>
      </c>
      <c r="BH138">
        <v>11.3</v>
      </c>
      <c r="BI138">
        <v>11.8</v>
      </c>
      <c r="BJ138">
        <v>12.3</v>
      </c>
      <c r="BK138">
        <v>12.7</v>
      </c>
      <c r="BL138">
        <v>13.1</v>
      </c>
      <c r="BM138">
        <v>13.8</v>
      </c>
      <c r="BN138">
        <v>14.1</v>
      </c>
      <c r="BO138">
        <v>14.3</v>
      </c>
      <c r="BP138">
        <v>14.6</v>
      </c>
      <c r="BQ138">
        <v>14.8</v>
      </c>
      <c r="BR138">
        <v>15</v>
      </c>
      <c r="BS138">
        <v>15.2</v>
      </c>
      <c r="BT138">
        <v>15.4</v>
      </c>
      <c r="BU138">
        <v>15.6</v>
      </c>
      <c r="BV138">
        <v>15.7</v>
      </c>
      <c r="BW138">
        <v>15.9</v>
      </c>
      <c r="BX138">
        <v>16</v>
      </c>
      <c r="BY138">
        <v>16.100000000000001</v>
      </c>
      <c r="BZ138">
        <v>16.2</v>
      </c>
      <c r="CA138">
        <v>16.2</v>
      </c>
      <c r="CB138">
        <v>16.3</v>
      </c>
      <c r="CC138">
        <v>16.3</v>
      </c>
      <c r="CD138">
        <v>16.3</v>
      </c>
      <c r="CE138">
        <v>16.3</v>
      </c>
      <c r="CF138">
        <v>16.3</v>
      </c>
      <c r="CG138">
        <v>16.3</v>
      </c>
      <c r="CH138">
        <v>16.2</v>
      </c>
      <c r="CI138">
        <v>16.2</v>
      </c>
      <c r="CJ138">
        <v>16.100000000000001</v>
      </c>
      <c r="CK138">
        <v>16</v>
      </c>
      <c r="CL138">
        <v>15.9</v>
      </c>
      <c r="CM138">
        <v>15.8</v>
      </c>
      <c r="CN138">
        <v>15.6</v>
      </c>
      <c r="CO138">
        <v>15.5</v>
      </c>
      <c r="CP138">
        <v>15.3</v>
      </c>
      <c r="CQ138">
        <v>15.2</v>
      </c>
      <c r="CR138">
        <v>15</v>
      </c>
      <c r="CS138">
        <v>14.8</v>
      </c>
      <c r="CT138">
        <v>14.6</v>
      </c>
      <c r="CU138">
        <v>14.3</v>
      </c>
      <c r="CV138">
        <v>14.1</v>
      </c>
      <c r="CW138">
        <v>13.9</v>
      </c>
      <c r="CX138">
        <v>13.6</v>
      </c>
      <c r="CY138">
        <v>13.3</v>
      </c>
      <c r="CZ138">
        <v>13.1</v>
      </c>
      <c r="DA138">
        <v>12.8</v>
      </c>
      <c r="DB138">
        <v>12.4</v>
      </c>
      <c r="DC138">
        <v>12.1</v>
      </c>
      <c r="DD138">
        <v>11.7</v>
      </c>
      <c r="DE138">
        <v>11.3</v>
      </c>
      <c r="DF138">
        <v>10.9</v>
      </c>
      <c r="DG138">
        <v>10.4</v>
      </c>
      <c r="DH138">
        <v>10</v>
      </c>
      <c r="DI138">
        <v>9.59</v>
      </c>
      <c r="DJ138">
        <v>9.35</v>
      </c>
      <c r="DK138">
        <v>9.0399999999999991</v>
      </c>
      <c r="DL138">
        <v>8.57</v>
      </c>
      <c r="DM138">
        <v>8.19</v>
      </c>
      <c r="DN138">
        <v>7.82</v>
      </c>
      <c r="DO138">
        <v>7.33</v>
      </c>
      <c r="DP138">
        <v>6.85</v>
      </c>
      <c r="DQ138">
        <v>6.33</v>
      </c>
      <c r="DR138">
        <v>5.85</v>
      </c>
      <c r="DS138">
        <v>5.53</v>
      </c>
      <c r="DT138">
        <v>5.13</v>
      </c>
      <c r="DU138">
        <v>4.84</v>
      </c>
      <c r="DV138">
        <v>4.51</v>
      </c>
      <c r="DW138">
        <v>4.37</v>
      </c>
      <c r="DX138">
        <v>4.16</v>
      </c>
      <c r="DY138">
        <v>3.92</v>
      </c>
      <c r="DZ138">
        <v>3.67</v>
      </c>
      <c r="EA138">
        <v>3.49</v>
      </c>
      <c r="EB138">
        <v>3.19</v>
      </c>
      <c r="EC138">
        <v>2.97</v>
      </c>
      <c r="ED138">
        <v>2.81</v>
      </c>
      <c r="EE138">
        <v>2.59</v>
      </c>
      <c r="EF138">
        <v>2.48</v>
      </c>
      <c r="EG138">
        <v>2.31</v>
      </c>
      <c r="EH138">
        <v>2.12</v>
      </c>
      <c r="EI138">
        <v>1.94</v>
      </c>
      <c r="EJ138">
        <v>1.84</v>
      </c>
      <c r="EK138">
        <v>1.74</v>
      </c>
      <c r="EL138">
        <v>1.58</v>
      </c>
      <c r="EM138">
        <v>1.5</v>
      </c>
      <c r="EN138">
        <v>1.35</v>
      </c>
      <c r="EO138">
        <v>1.3</v>
      </c>
      <c r="EP138">
        <v>1.18</v>
      </c>
      <c r="EQ138">
        <v>1.07</v>
      </c>
      <c r="ER138">
        <v>0.99</v>
      </c>
      <c r="ES138">
        <v>0.92</v>
      </c>
      <c r="ET138">
        <v>0.88</v>
      </c>
      <c r="EU138">
        <v>0.79</v>
      </c>
      <c r="EV138">
        <v>0.71</v>
      </c>
      <c r="EW138">
        <v>0.68</v>
      </c>
      <c r="EX138">
        <v>0.57999999999999996</v>
      </c>
      <c r="EY138">
        <v>0.56000000000000005</v>
      </c>
      <c r="EZ138">
        <v>0.5</v>
      </c>
      <c r="FA138">
        <v>0.47</v>
      </c>
      <c r="FB138">
        <v>0.43</v>
      </c>
      <c r="FC138">
        <v>0.38</v>
      </c>
      <c r="FD138">
        <v>0.34</v>
      </c>
      <c r="FE138">
        <v>0.31</v>
      </c>
      <c r="FF138">
        <v>0.28999999999999998</v>
      </c>
      <c r="FG138">
        <v>0.26</v>
      </c>
      <c r="FH138">
        <v>0.23</v>
      </c>
      <c r="FI138">
        <v>0.21</v>
      </c>
      <c r="FJ138">
        <v>0.19</v>
      </c>
      <c r="FK138">
        <v>0.18</v>
      </c>
      <c r="FL138">
        <v>0.16</v>
      </c>
      <c r="FM138">
        <v>0.15</v>
      </c>
      <c r="FN138">
        <v>0.13</v>
      </c>
      <c r="FO138">
        <v>0.12</v>
      </c>
      <c r="FP138">
        <v>0.11</v>
      </c>
      <c r="FQ138">
        <v>0.11</v>
      </c>
      <c r="FR138">
        <v>0.1</v>
      </c>
      <c r="FS138">
        <v>0.1</v>
      </c>
      <c r="FT138">
        <v>0.09</v>
      </c>
      <c r="FU138">
        <v>0.09</v>
      </c>
      <c r="FV138">
        <v>0.09</v>
      </c>
      <c r="FW138">
        <v>0.09</v>
      </c>
      <c r="FX138">
        <v>0.09</v>
      </c>
      <c r="FY138">
        <v>0.09</v>
      </c>
      <c r="FZ138">
        <v>0.1</v>
      </c>
    </row>
    <row r="139" spans="1:182">
      <c r="A139">
        <v>48</v>
      </c>
      <c r="B139">
        <v>0</v>
      </c>
      <c r="C139">
        <v>0</v>
      </c>
      <c r="D139">
        <v>0</v>
      </c>
      <c r="E139">
        <v>0</v>
      </c>
      <c r="F139">
        <v>0</v>
      </c>
      <c r="G139">
        <v>0</v>
      </c>
      <c r="H139">
        <v>0</v>
      </c>
      <c r="I139">
        <v>0.02</v>
      </c>
      <c r="J139">
        <v>0.04</v>
      </c>
      <c r="K139">
        <v>0.05</v>
      </c>
      <c r="L139">
        <v>7.0000000000000007E-2</v>
      </c>
      <c r="M139">
        <v>0.09</v>
      </c>
      <c r="N139">
        <v>0.11</v>
      </c>
      <c r="O139">
        <v>0.14000000000000001</v>
      </c>
      <c r="P139">
        <v>0.16</v>
      </c>
      <c r="Q139">
        <v>0.19</v>
      </c>
      <c r="R139">
        <v>0.24</v>
      </c>
      <c r="S139">
        <v>0.27</v>
      </c>
      <c r="T139">
        <v>0.32</v>
      </c>
      <c r="U139">
        <v>0.39</v>
      </c>
      <c r="V139">
        <v>0.44</v>
      </c>
      <c r="W139">
        <v>0.51</v>
      </c>
      <c r="X139">
        <v>0.6</v>
      </c>
      <c r="Y139">
        <v>0.68</v>
      </c>
      <c r="Z139">
        <v>0.76</v>
      </c>
      <c r="AA139">
        <v>0.88</v>
      </c>
      <c r="AB139">
        <v>0.96</v>
      </c>
      <c r="AC139">
        <v>1.06</v>
      </c>
      <c r="AD139">
        <v>1.19</v>
      </c>
      <c r="AE139">
        <v>1.38</v>
      </c>
      <c r="AF139">
        <v>1.5</v>
      </c>
      <c r="AG139">
        <v>1.7</v>
      </c>
      <c r="AH139">
        <v>1.82</v>
      </c>
      <c r="AI139">
        <v>2.02</v>
      </c>
      <c r="AJ139">
        <v>2.2200000000000002</v>
      </c>
      <c r="AK139">
        <v>2.42</v>
      </c>
      <c r="AL139">
        <v>2.68</v>
      </c>
      <c r="AM139">
        <v>2.86</v>
      </c>
      <c r="AN139">
        <v>3.13</v>
      </c>
      <c r="AO139">
        <v>3.4</v>
      </c>
      <c r="AP139">
        <v>3.72</v>
      </c>
      <c r="AQ139">
        <v>4.05</v>
      </c>
      <c r="AR139">
        <v>4.32</v>
      </c>
      <c r="AS139">
        <v>4.6500000000000004</v>
      </c>
      <c r="AT139">
        <v>4.92</v>
      </c>
      <c r="AU139">
        <v>5.27</v>
      </c>
      <c r="AV139">
        <v>5.52</v>
      </c>
      <c r="AW139">
        <v>5.94</v>
      </c>
      <c r="AX139">
        <v>6.25</v>
      </c>
      <c r="AY139">
        <v>6.68</v>
      </c>
      <c r="AZ139">
        <v>7.23</v>
      </c>
      <c r="BA139">
        <v>7.85</v>
      </c>
      <c r="BB139">
        <v>8.52</v>
      </c>
      <c r="BC139">
        <v>9.15</v>
      </c>
      <c r="BD139">
        <v>9.66</v>
      </c>
      <c r="BE139">
        <v>10.199999999999999</v>
      </c>
      <c r="BF139">
        <v>10.6</v>
      </c>
      <c r="BG139">
        <v>10.9</v>
      </c>
      <c r="BH139">
        <v>11.3</v>
      </c>
      <c r="BI139">
        <v>11.8</v>
      </c>
      <c r="BJ139">
        <v>12.3</v>
      </c>
      <c r="BK139">
        <v>12.7</v>
      </c>
      <c r="BL139">
        <v>13.1</v>
      </c>
      <c r="BM139">
        <v>13.7</v>
      </c>
      <c r="BN139">
        <v>14</v>
      </c>
      <c r="BO139">
        <v>14.3</v>
      </c>
      <c r="BP139">
        <v>14.5</v>
      </c>
      <c r="BQ139">
        <v>14.8</v>
      </c>
      <c r="BR139">
        <v>15</v>
      </c>
      <c r="BS139">
        <v>15.2</v>
      </c>
      <c r="BT139">
        <v>15.4</v>
      </c>
      <c r="BU139">
        <v>15.5</v>
      </c>
      <c r="BV139">
        <v>15.7</v>
      </c>
      <c r="BW139">
        <v>15.8</v>
      </c>
      <c r="BX139">
        <v>15.9</v>
      </c>
      <c r="BY139">
        <v>16</v>
      </c>
      <c r="BZ139">
        <v>16.100000000000001</v>
      </c>
      <c r="CA139">
        <v>16.2</v>
      </c>
      <c r="CB139">
        <v>16.2</v>
      </c>
      <c r="CC139">
        <v>16.3</v>
      </c>
      <c r="CD139">
        <v>16.3</v>
      </c>
      <c r="CE139">
        <v>16.3</v>
      </c>
      <c r="CF139">
        <v>16.3</v>
      </c>
      <c r="CG139">
        <v>16.2</v>
      </c>
      <c r="CH139">
        <v>16.2</v>
      </c>
      <c r="CI139">
        <v>16.100000000000001</v>
      </c>
      <c r="CJ139">
        <v>16</v>
      </c>
      <c r="CK139">
        <v>16</v>
      </c>
      <c r="CL139">
        <v>15.8</v>
      </c>
      <c r="CM139">
        <v>15.7</v>
      </c>
      <c r="CN139">
        <v>15.6</v>
      </c>
      <c r="CO139">
        <v>15.4</v>
      </c>
      <c r="CP139">
        <v>15.3</v>
      </c>
      <c r="CQ139">
        <v>15.1</v>
      </c>
      <c r="CR139">
        <v>14.9</v>
      </c>
      <c r="CS139">
        <v>14.7</v>
      </c>
      <c r="CT139">
        <v>14.5</v>
      </c>
      <c r="CU139">
        <v>14.3</v>
      </c>
      <c r="CV139">
        <v>14.1</v>
      </c>
      <c r="CW139">
        <v>13.8</v>
      </c>
      <c r="CX139">
        <v>13.6</v>
      </c>
      <c r="CY139">
        <v>13.3</v>
      </c>
      <c r="CZ139">
        <v>13</v>
      </c>
      <c r="DA139">
        <v>12.7</v>
      </c>
      <c r="DB139">
        <v>12.4</v>
      </c>
      <c r="DC139">
        <v>12</v>
      </c>
      <c r="DD139">
        <v>11.6</v>
      </c>
      <c r="DE139">
        <v>11.2</v>
      </c>
      <c r="DF139">
        <v>10.8</v>
      </c>
      <c r="DG139">
        <v>10.5</v>
      </c>
      <c r="DH139">
        <v>10</v>
      </c>
      <c r="DI139">
        <v>9.6</v>
      </c>
      <c r="DJ139">
        <v>9.36</v>
      </c>
      <c r="DK139">
        <v>8.93</v>
      </c>
      <c r="DL139">
        <v>8.51</v>
      </c>
      <c r="DM139">
        <v>8.19</v>
      </c>
      <c r="DN139">
        <v>7.7</v>
      </c>
      <c r="DO139">
        <v>7.32</v>
      </c>
      <c r="DP139">
        <v>6.85</v>
      </c>
      <c r="DQ139">
        <v>6.29</v>
      </c>
      <c r="DR139">
        <v>5.89</v>
      </c>
      <c r="DS139">
        <v>5.48</v>
      </c>
      <c r="DT139">
        <v>5.21</v>
      </c>
      <c r="DU139">
        <v>4.8600000000000003</v>
      </c>
      <c r="DV139">
        <v>4.57</v>
      </c>
      <c r="DW139">
        <v>4.3899999999999997</v>
      </c>
      <c r="DX139">
        <v>4.1900000000000004</v>
      </c>
      <c r="DY139">
        <v>3.91</v>
      </c>
      <c r="DZ139">
        <v>3.67</v>
      </c>
      <c r="EA139">
        <v>3.53</v>
      </c>
      <c r="EB139">
        <v>3.22</v>
      </c>
      <c r="EC139">
        <v>2.96</v>
      </c>
      <c r="ED139">
        <v>2.75</v>
      </c>
      <c r="EE139">
        <v>2.63</v>
      </c>
      <c r="EF139">
        <v>2.44</v>
      </c>
      <c r="EG139">
        <v>2.35</v>
      </c>
      <c r="EH139">
        <v>2.17</v>
      </c>
      <c r="EI139">
        <v>1.98</v>
      </c>
      <c r="EJ139">
        <v>1.82</v>
      </c>
      <c r="EK139">
        <v>1.78</v>
      </c>
      <c r="EL139">
        <v>1.61</v>
      </c>
      <c r="EM139">
        <v>1.47</v>
      </c>
      <c r="EN139">
        <v>1.43</v>
      </c>
      <c r="EO139">
        <v>1.28</v>
      </c>
      <c r="EP139">
        <v>1.19</v>
      </c>
      <c r="EQ139">
        <v>1.1200000000000001</v>
      </c>
      <c r="ER139">
        <v>1.04</v>
      </c>
      <c r="ES139">
        <v>0.92</v>
      </c>
      <c r="ET139">
        <v>0.88</v>
      </c>
      <c r="EU139">
        <v>0.82</v>
      </c>
      <c r="EV139">
        <v>0.76</v>
      </c>
      <c r="EW139">
        <v>0.68</v>
      </c>
      <c r="EX139">
        <v>0.62</v>
      </c>
      <c r="EY139">
        <v>0.56000000000000005</v>
      </c>
      <c r="EZ139">
        <v>0.5</v>
      </c>
      <c r="FA139">
        <v>0.47</v>
      </c>
      <c r="FB139">
        <v>0.45</v>
      </c>
      <c r="FC139">
        <v>0.38</v>
      </c>
      <c r="FD139">
        <v>0.37</v>
      </c>
      <c r="FE139">
        <v>0.32</v>
      </c>
      <c r="FF139">
        <v>0.3</v>
      </c>
      <c r="FG139">
        <v>0.26</v>
      </c>
      <c r="FH139">
        <v>0.25</v>
      </c>
      <c r="FI139">
        <v>0.22</v>
      </c>
      <c r="FJ139">
        <v>0.18</v>
      </c>
      <c r="FK139">
        <v>0.18</v>
      </c>
      <c r="FL139">
        <v>0.17</v>
      </c>
      <c r="FM139">
        <v>0.15</v>
      </c>
      <c r="FN139">
        <v>0.14000000000000001</v>
      </c>
      <c r="FO139">
        <v>0.13</v>
      </c>
      <c r="FP139">
        <v>0.12</v>
      </c>
      <c r="FQ139">
        <v>0.11</v>
      </c>
      <c r="FR139">
        <v>0.1</v>
      </c>
      <c r="FS139">
        <v>0.1</v>
      </c>
      <c r="FT139">
        <v>0.09</v>
      </c>
      <c r="FU139">
        <v>0.09</v>
      </c>
      <c r="FV139">
        <v>0.09</v>
      </c>
      <c r="FW139">
        <v>0.09</v>
      </c>
      <c r="FX139">
        <v>0.09</v>
      </c>
      <c r="FY139">
        <v>0.09</v>
      </c>
      <c r="FZ139">
        <v>0.1</v>
      </c>
    </row>
    <row r="140" spans="1:182">
      <c r="A140">
        <v>47</v>
      </c>
      <c r="B140">
        <v>0</v>
      </c>
      <c r="C140">
        <v>0</v>
      </c>
      <c r="D140">
        <v>0</v>
      </c>
      <c r="E140">
        <v>0</v>
      </c>
      <c r="F140">
        <v>0</v>
      </c>
      <c r="G140">
        <v>0</v>
      </c>
      <c r="H140">
        <v>0</v>
      </c>
      <c r="I140">
        <v>0.02</v>
      </c>
      <c r="J140">
        <v>0.03</v>
      </c>
      <c r="K140">
        <v>0.05</v>
      </c>
      <c r="L140">
        <v>7.0000000000000007E-2</v>
      </c>
      <c r="M140">
        <v>0.09</v>
      </c>
      <c r="N140">
        <v>0.11</v>
      </c>
      <c r="O140">
        <v>0.13</v>
      </c>
      <c r="P140">
        <v>0.16</v>
      </c>
      <c r="Q140">
        <v>0.2</v>
      </c>
      <c r="R140">
        <v>0.24</v>
      </c>
      <c r="S140">
        <v>0.28000000000000003</v>
      </c>
      <c r="T140">
        <v>0.33</v>
      </c>
      <c r="U140">
        <v>0.38</v>
      </c>
      <c r="V140">
        <v>0.44</v>
      </c>
      <c r="W140">
        <v>0.53</v>
      </c>
      <c r="X140">
        <v>0.59</v>
      </c>
      <c r="Y140">
        <v>0.69</v>
      </c>
      <c r="Z140">
        <v>0.75</v>
      </c>
      <c r="AA140">
        <v>0.88</v>
      </c>
      <c r="AB140">
        <v>0.97</v>
      </c>
      <c r="AC140">
        <v>1.0900000000000001</v>
      </c>
      <c r="AD140">
        <v>1.22</v>
      </c>
      <c r="AE140">
        <v>1.38</v>
      </c>
      <c r="AF140">
        <v>1.48</v>
      </c>
      <c r="AG140">
        <v>1.68</v>
      </c>
      <c r="AH140">
        <v>1.84</v>
      </c>
      <c r="AI140">
        <v>2.06</v>
      </c>
      <c r="AJ140">
        <v>2.23</v>
      </c>
      <c r="AK140">
        <v>2.4300000000000002</v>
      </c>
      <c r="AL140">
        <v>2.63</v>
      </c>
      <c r="AM140">
        <v>2.96</v>
      </c>
      <c r="AN140">
        <v>3.15</v>
      </c>
      <c r="AO140">
        <v>3.37</v>
      </c>
      <c r="AP140">
        <v>3.69</v>
      </c>
      <c r="AQ140">
        <v>4.03</v>
      </c>
      <c r="AR140">
        <v>4.3600000000000003</v>
      </c>
      <c r="AS140">
        <v>4.71</v>
      </c>
      <c r="AT140">
        <v>4.8499999999999996</v>
      </c>
      <c r="AU140">
        <v>5.19</v>
      </c>
      <c r="AV140">
        <v>5.59</v>
      </c>
      <c r="AW140">
        <v>5.92</v>
      </c>
      <c r="AX140">
        <v>6.26</v>
      </c>
      <c r="AY140">
        <v>6.71</v>
      </c>
      <c r="AZ140">
        <v>7.25</v>
      </c>
      <c r="BA140">
        <v>7.88</v>
      </c>
      <c r="BB140">
        <v>8.48</v>
      </c>
      <c r="BC140">
        <v>9.11</v>
      </c>
      <c r="BD140">
        <v>9.64</v>
      </c>
      <c r="BE140">
        <v>10.199999999999999</v>
      </c>
      <c r="BF140">
        <v>10.5</v>
      </c>
      <c r="BG140">
        <v>10.8</v>
      </c>
      <c r="BH140">
        <v>11.3</v>
      </c>
      <c r="BI140">
        <v>11.7</v>
      </c>
      <c r="BJ140">
        <v>12.2</v>
      </c>
      <c r="BK140">
        <v>12.6</v>
      </c>
      <c r="BL140">
        <v>13</v>
      </c>
      <c r="BM140">
        <v>13.7</v>
      </c>
      <c r="BN140">
        <v>14</v>
      </c>
      <c r="BO140">
        <v>14.3</v>
      </c>
      <c r="BP140">
        <v>14.5</v>
      </c>
      <c r="BQ140">
        <v>14.8</v>
      </c>
      <c r="BR140">
        <v>15</v>
      </c>
      <c r="BS140">
        <v>15.2</v>
      </c>
      <c r="BT140">
        <v>15.3</v>
      </c>
      <c r="BU140">
        <v>15.5</v>
      </c>
      <c r="BV140">
        <v>15.7</v>
      </c>
      <c r="BW140">
        <v>15.8</v>
      </c>
      <c r="BX140">
        <v>15.9</v>
      </c>
      <c r="BY140">
        <v>16</v>
      </c>
      <c r="BZ140">
        <v>16.100000000000001</v>
      </c>
      <c r="CA140">
        <v>16.100000000000001</v>
      </c>
      <c r="CB140">
        <v>16.2</v>
      </c>
      <c r="CC140">
        <v>16.2</v>
      </c>
      <c r="CD140">
        <v>16.2</v>
      </c>
      <c r="CE140">
        <v>16.2</v>
      </c>
      <c r="CF140">
        <v>16.2</v>
      </c>
      <c r="CG140">
        <v>16.2</v>
      </c>
      <c r="CH140">
        <v>16.100000000000001</v>
      </c>
      <c r="CI140">
        <v>16.100000000000001</v>
      </c>
      <c r="CJ140">
        <v>16</v>
      </c>
      <c r="CK140">
        <v>15.9</v>
      </c>
      <c r="CL140">
        <v>15.8</v>
      </c>
      <c r="CM140">
        <v>15.7</v>
      </c>
      <c r="CN140">
        <v>15.5</v>
      </c>
      <c r="CO140">
        <v>15.4</v>
      </c>
      <c r="CP140">
        <v>15.2</v>
      </c>
      <c r="CQ140">
        <v>15</v>
      </c>
      <c r="CR140">
        <v>14.9</v>
      </c>
      <c r="CS140">
        <v>14.7</v>
      </c>
      <c r="CT140">
        <v>14.5</v>
      </c>
      <c r="CU140">
        <v>14.2</v>
      </c>
      <c r="CV140">
        <v>14</v>
      </c>
      <c r="CW140">
        <v>13.8</v>
      </c>
      <c r="CX140">
        <v>13.5</v>
      </c>
      <c r="CY140">
        <v>13.3</v>
      </c>
      <c r="CZ140">
        <v>12.9</v>
      </c>
      <c r="DA140">
        <v>12.6</v>
      </c>
      <c r="DB140">
        <v>12.3</v>
      </c>
      <c r="DC140">
        <v>12</v>
      </c>
      <c r="DD140">
        <v>11.6</v>
      </c>
      <c r="DE140">
        <v>11.2</v>
      </c>
      <c r="DF140">
        <v>10.7</v>
      </c>
      <c r="DG140">
        <v>10.4</v>
      </c>
      <c r="DH140">
        <v>10</v>
      </c>
      <c r="DI140">
        <v>9.51</v>
      </c>
      <c r="DJ140">
        <v>9.25</v>
      </c>
      <c r="DK140">
        <v>8.7799999999999994</v>
      </c>
      <c r="DL140">
        <v>8.51</v>
      </c>
      <c r="DM140">
        <v>8.14</v>
      </c>
      <c r="DN140">
        <v>7.77</v>
      </c>
      <c r="DO140">
        <v>7.29</v>
      </c>
      <c r="DP140">
        <v>6.92</v>
      </c>
      <c r="DQ140">
        <v>6.43</v>
      </c>
      <c r="DR140">
        <v>5.89</v>
      </c>
      <c r="DS140">
        <v>5.49</v>
      </c>
      <c r="DT140">
        <v>5.17</v>
      </c>
      <c r="DU140">
        <v>4.84</v>
      </c>
      <c r="DV140">
        <v>4.58</v>
      </c>
      <c r="DW140">
        <v>4.32</v>
      </c>
      <c r="DX140">
        <v>4.13</v>
      </c>
      <c r="DY140">
        <v>3.91</v>
      </c>
      <c r="DZ140">
        <v>3.74</v>
      </c>
      <c r="EA140">
        <v>3.56</v>
      </c>
      <c r="EB140">
        <v>3.3</v>
      </c>
      <c r="EC140">
        <v>2.98</v>
      </c>
      <c r="ED140">
        <v>2.77</v>
      </c>
      <c r="EE140">
        <v>2.64</v>
      </c>
      <c r="EF140">
        <v>2.5</v>
      </c>
      <c r="EG140">
        <v>2.38</v>
      </c>
      <c r="EH140">
        <v>2.16</v>
      </c>
      <c r="EI140">
        <v>2.0299999999999998</v>
      </c>
      <c r="EJ140">
        <v>1.91</v>
      </c>
      <c r="EK140">
        <v>1.8</v>
      </c>
      <c r="EL140">
        <v>1.68</v>
      </c>
      <c r="EM140">
        <v>1.5</v>
      </c>
      <c r="EN140">
        <v>1.43</v>
      </c>
      <c r="EO140">
        <v>1.32</v>
      </c>
      <c r="EP140">
        <v>1.21</v>
      </c>
      <c r="EQ140">
        <v>1.1100000000000001</v>
      </c>
      <c r="ER140">
        <v>1</v>
      </c>
      <c r="ES140">
        <v>0.96</v>
      </c>
      <c r="ET140">
        <v>0.89</v>
      </c>
      <c r="EU140">
        <v>0.8</v>
      </c>
      <c r="EV140">
        <v>0.76</v>
      </c>
      <c r="EW140">
        <v>0.69</v>
      </c>
      <c r="EX140">
        <v>0.62</v>
      </c>
      <c r="EY140">
        <v>0.56000000000000005</v>
      </c>
      <c r="EZ140">
        <v>0.54</v>
      </c>
      <c r="FA140">
        <v>0.48</v>
      </c>
      <c r="FB140">
        <v>0.45</v>
      </c>
      <c r="FC140">
        <v>0.4</v>
      </c>
      <c r="FD140">
        <v>0.36</v>
      </c>
      <c r="FE140">
        <v>0.34</v>
      </c>
      <c r="FF140">
        <v>0.3</v>
      </c>
      <c r="FG140">
        <v>0.28000000000000003</v>
      </c>
      <c r="FH140">
        <v>0.25</v>
      </c>
      <c r="FI140">
        <v>0.22</v>
      </c>
      <c r="FJ140">
        <v>0.2</v>
      </c>
      <c r="FK140">
        <v>0.19</v>
      </c>
      <c r="FL140">
        <v>0.17</v>
      </c>
      <c r="FM140">
        <v>0.16</v>
      </c>
      <c r="FN140">
        <v>0.14000000000000001</v>
      </c>
      <c r="FO140">
        <v>0.13</v>
      </c>
      <c r="FP140">
        <v>0.12</v>
      </c>
      <c r="FQ140">
        <v>0.11</v>
      </c>
      <c r="FR140">
        <v>0.11</v>
      </c>
      <c r="FS140">
        <v>0.1</v>
      </c>
      <c r="FT140">
        <v>0.1</v>
      </c>
      <c r="FU140">
        <v>0.09</v>
      </c>
      <c r="FV140">
        <v>0.09</v>
      </c>
      <c r="FW140">
        <v>0.09</v>
      </c>
      <c r="FX140">
        <v>0.09</v>
      </c>
      <c r="FY140">
        <v>0.09</v>
      </c>
      <c r="FZ140">
        <v>0.1</v>
      </c>
    </row>
    <row r="141" spans="1:182">
      <c r="A141">
        <v>46</v>
      </c>
      <c r="B141">
        <v>0</v>
      </c>
      <c r="C141">
        <v>0</v>
      </c>
      <c r="D141">
        <v>0</v>
      </c>
      <c r="E141">
        <v>0</v>
      </c>
      <c r="F141">
        <v>0</v>
      </c>
      <c r="G141">
        <v>0</v>
      </c>
      <c r="H141">
        <v>0</v>
      </c>
      <c r="I141">
        <v>0.02</v>
      </c>
      <c r="J141">
        <v>0.03</v>
      </c>
      <c r="K141">
        <v>0.04</v>
      </c>
      <c r="L141">
        <v>7.0000000000000007E-2</v>
      </c>
      <c r="M141">
        <v>0.09</v>
      </c>
      <c r="N141">
        <v>0.11</v>
      </c>
      <c r="O141">
        <v>0.13</v>
      </c>
      <c r="P141">
        <v>0.16</v>
      </c>
      <c r="Q141">
        <v>0.2</v>
      </c>
      <c r="R141">
        <v>0.24</v>
      </c>
      <c r="S141">
        <v>0.27</v>
      </c>
      <c r="T141">
        <v>0.33</v>
      </c>
      <c r="U141">
        <v>0.38</v>
      </c>
      <c r="V141">
        <v>0.45</v>
      </c>
      <c r="W141">
        <v>0.51</v>
      </c>
      <c r="X141">
        <v>0.59</v>
      </c>
      <c r="Y141">
        <v>0.67</v>
      </c>
      <c r="Z141">
        <v>0.76</v>
      </c>
      <c r="AA141">
        <v>0.87</v>
      </c>
      <c r="AB141">
        <v>0.97</v>
      </c>
      <c r="AC141">
        <v>1.0900000000000001</v>
      </c>
      <c r="AD141">
        <v>1.21</v>
      </c>
      <c r="AE141">
        <v>1.36</v>
      </c>
      <c r="AF141">
        <v>1.48</v>
      </c>
      <c r="AG141">
        <v>1.68</v>
      </c>
      <c r="AH141">
        <v>1.82</v>
      </c>
      <c r="AI141">
        <v>2.0299999999999998</v>
      </c>
      <c r="AJ141">
        <v>2.23</v>
      </c>
      <c r="AK141">
        <v>2.42</v>
      </c>
      <c r="AL141">
        <v>2.68</v>
      </c>
      <c r="AM141">
        <v>2.86</v>
      </c>
      <c r="AN141">
        <v>3.13</v>
      </c>
      <c r="AO141">
        <v>3.37</v>
      </c>
      <c r="AP141">
        <v>3.71</v>
      </c>
      <c r="AQ141">
        <v>4.12</v>
      </c>
      <c r="AR141">
        <v>4.32</v>
      </c>
      <c r="AS141">
        <v>4.5599999999999996</v>
      </c>
      <c r="AT141">
        <v>4.88</v>
      </c>
      <c r="AU141">
        <v>5.26</v>
      </c>
      <c r="AV141">
        <v>5.61</v>
      </c>
      <c r="AW141">
        <v>5.87</v>
      </c>
      <c r="AX141">
        <v>6.32</v>
      </c>
      <c r="AY141">
        <v>6.71</v>
      </c>
      <c r="AZ141">
        <v>7.24</v>
      </c>
      <c r="BA141">
        <v>7.83</v>
      </c>
      <c r="BB141">
        <v>8.43</v>
      </c>
      <c r="BC141">
        <v>9.11</v>
      </c>
      <c r="BD141">
        <v>9.5299999999999994</v>
      </c>
      <c r="BE141">
        <v>10.1</v>
      </c>
      <c r="BF141">
        <v>10.5</v>
      </c>
      <c r="BG141">
        <v>10.8</v>
      </c>
      <c r="BH141">
        <v>11.2</v>
      </c>
      <c r="BI141">
        <v>11.7</v>
      </c>
      <c r="BJ141">
        <v>12.2</v>
      </c>
      <c r="BK141">
        <v>12.6</v>
      </c>
      <c r="BL141">
        <v>13</v>
      </c>
      <c r="BM141">
        <v>13.5</v>
      </c>
      <c r="BN141">
        <v>14</v>
      </c>
      <c r="BO141">
        <v>14.2</v>
      </c>
      <c r="BP141">
        <v>14.5</v>
      </c>
      <c r="BQ141">
        <v>14.7</v>
      </c>
      <c r="BR141">
        <v>14.9</v>
      </c>
      <c r="BS141">
        <v>15.1</v>
      </c>
      <c r="BT141">
        <v>15.3</v>
      </c>
      <c r="BU141">
        <v>15.5</v>
      </c>
      <c r="BV141">
        <v>15.6</v>
      </c>
      <c r="BW141">
        <v>15.8</v>
      </c>
      <c r="BX141">
        <v>15.9</v>
      </c>
      <c r="BY141">
        <v>16</v>
      </c>
      <c r="BZ141">
        <v>16</v>
      </c>
      <c r="CA141">
        <v>16.100000000000001</v>
      </c>
      <c r="CB141">
        <v>16.100000000000001</v>
      </c>
      <c r="CC141">
        <v>16.2</v>
      </c>
      <c r="CD141">
        <v>16.2</v>
      </c>
      <c r="CE141">
        <v>16.2</v>
      </c>
      <c r="CF141">
        <v>16.2</v>
      </c>
      <c r="CG141">
        <v>16.100000000000001</v>
      </c>
      <c r="CH141">
        <v>16.100000000000001</v>
      </c>
      <c r="CI141">
        <v>16</v>
      </c>
      <c r="CJ141">
        <v>15.9</v>
      </c>
      <c r="CK141">
        <v>15.9</v>
      </c>
      <c r="CL141">
        <v>15.7</v>
      </c>
      <c r="CM141">
        <v>15.6</v>
      </c>
      <c r="CN141">
        <v>15.5</v>
      </c>
      <c r="CO141">
        <v>15.3</v>
      </c>
      <c r="CP141">
        <v>15.2</v>
      </c>
      <c r="CQ141">
        <v>15</v>
      </c>
      <c r="CR141">
        <v>14.8</v>
      </c>
      <c r="CS141">
        <v>14.6</v>
      </c>
      <c r="CT141">
        <v>14.4</v>
      </c>
      <c r="CU141">
        <v>14.2</v>
      </c>
      <c r="CV141">
        <v>13.9</v>
      </c>
      <c r="CW141">
        <v>13.7</v>
      </c>
      <c r="CX141">
        <v>13.5</v>
      </c>
      <c r="CY141">
        <v>13.2</v>
      </c>
      <c r="CZ141">
        <v>12.9</v>
      </c>
      <c r="DA141">
        <v>12.6</v>
      </c>
      <c r="DB141">
        <v>12.3</v>
      </c>
      <c r="DC141">
        <v>11.9</v>
      </c>
      <c r="DD141">
        <v>11.5</v>
      </c>
      <c r="DE141">
        <v>11.2</v>
      </c>
      <c r="DF141">
        <v>10.8</v>
      </c>
      <c r="DG141">
        <v>10.3</v>
      </c>
      <c r="DH141">
        <v>9.91</v>
      </c>
      <c r="DI141">
        <v>9.51</v>
      </c>
      <c r="DJ141">
        <v>9.25</v>
      </c>
      <c r="DK141">
        <v>8.7799999999999994</v>
      </c>
      <c r="DL141">
        <v>8.51</v>
      </c>
      <c r="DM141">
        <v>8.11</v>
      </c>
      <c r="DN141">
        <v>7.76</v>
      </c>
      <c r="DO141">
        <v>7.32</v>
      </c>
      <c r="DP141">
        <v>6.81</v>
      </c>
      <c r="DQ141">
        <v>6.29</v>
      </c>
      <c r="DR141">
        <v>5.93</v>
      </c>
      <c r="DS141">
        <v>5.43</v>
      </c>
      <c r="DT141">
        <v>5.2</v>
      </c>
      <c r="DU141">
        <v>4.83</v>
      </c>
      <c r="DV141">
        <v>4.5999999999999996</v>
      </c>
      <c r="DW141">
        <v>4.32</v>
      </c>
      <c r="DX141">
        <v>4.18</v>
      </c>
      <c r="DY141">
        <v>3.88</v>
      </c>
      <c r="DZ141">
        <v>3.77</v>
      </c>
      <c r="EA141">
        <v>3.53</v>
      </c>
      <c r="EB141">
        <v>3.32</v>
      </c>
      <c r="EC141">
        <v>3.03</v>
      </c>
      <c r="ED141">
        <v>2.84</v>
      </c>
      <c r="EE141">
        <v>2.69</v>
      </c>
      <c r="EF141">
        <v>2.5299999999999998</v>
      </c>
      <c r="EG141">
        <v>2.33</v>
      </c>
      <c r="EH141">
        <v>2.23</v>
      </c>
      <c r="EI141">
        <v>2.0299999999999998</v>
      </c>
      <c r="EJ141">
        <v>1.94</v>
      </c>
      <c r="EK141">
        <v>1.8</v>
      </c>
      <c r="EL141">
        <v>1.67</v>
      </c>
      <c r="EM141">
        <v>1.55</v>
      </c>
      <c r="EN141">
        <v>1.43</v>
      </c>
      <c r="EO141">
        <v>1.34</v>
      </c>
      <c r="EP141">
        <v>1.21</v>
      </c>
      <c r="EQ141">
        <v>1.1299999999999999</v>
      </c>
      <c r="ER141">
        <v>1.03</v>
      </c>
      <c r="ES141">
        <v>1</v>
      </c>
      <c r="ET141">
        <v>0.92</v>
      </c>
      <c r="EU141">
        <v>0.85</v>
      </c>
      <c r="EV141">
        <v>0.77</v>
      </c>
      <c r="EW141">
        <v>0.69</v>
      </c>
      <c r="EX141">
        <v>0.63</v>
      </c>
      <c r="EY141">
        <v>0.57999999999999996</v>
      </c>
      <c r="EZ141">
        <v>0.55000000000000004</v>
      </c>
      <c r="FA141">
        <v>0.51</v>
      </c>
      <c r="FB141">
        <v>0.46</v>
      </c>
      <c r="FC141">
        <v>0.43</v>
      </c>
      <c r="FD141">
        <v>0.39</v>
      </c>
      <c r="FE141">
        <v>0.35</v>
      </c>
      <c r="FF141">
        <v>0.32</v>
      </c>
      <c r="FG141">
        <v>0.28000000000000003</v>
      </c>
      <c r="FH141">
        <v>0.26</v>
      </c>
      <c r="FI141">
        <v>0.24</v>
      </c>
      <c r="FJ141">
        <v>0.22</v>
      </c>
      <c r="FK141">
        <v>0.2</v>
      </c>
      <c r="FL141">
        <v>0.18</v>
      </c>
      <c r="FM141">
        <v>0.16</v>
      </c>
      <c r="FN141">
        <v>0.14000000000000001</v>
      </c>
      <c r="FO141">
        <v>0.13</v>
      </c>
      <c r="FP141">
        <v>0.13</v>
      </c>
      <c r="FQ141">
        <v>0.12</v>
      </c>
      <c r="FR141">
        <v>0.11</v>
      </c>
      <c r="FS141">
        <v>0.1</v>
      </c>
      <c r="FT141">
        <v>0.1</v>
      </c>
      <c r="FU141">
        <v>0.1</v>
      </c>
      <c r="FV141">
        <v>0.09</v>
      </c>
      <c r="FW141">
        <v>0.08</v>
      </c>
      <c r="FX141">
        <v>0.09</v>
      </c>
      <c r="FY141">
        <v>0.09</v>
      </c>
      <c r="FZ141">
        <v>0.1</v>
      </c>
    </row>
    <row r="142" spans="1:182">
      <c r="A142">
        <v>45</v>
      </c>
      <c r="B142">
        <v>0</v>
      </c>
      <c r="C142">
        <v>0</v>
      </c>
      <c r="D142">
        <v>0</v>
      </c>
      <c r="E142">
        <v>0</v>
      </c>
      <c r="F142">
        <v>0</v>
      </c>
      <c r="G142">
        <v>0</v>
      </c>
      <c r="H142">
        <v>0</v>
      </c>
      <c r="I142">
        <v>0.02</v>
      </c>
      <c r="J142">
        <v>0.03</v>
      </c>
      <c r="K142">
        <v>0.04</v>
      </c>
      <c r="L142">
        <v>7.0000000000000007E-2</v>
      </c>
      <c r="M142">
        <v>0.09</v>
      </c>
      <c r="N142">
        <v>0.11</v>
      </c>
      <c r="O142">
        <v>0.13</v>
      </c>
      <c r="P142">
        <v>0.16</v>
      </c>
      <c r="Q142">
        <v>0.19</v>
      </c>
      <c r="R142">
        <v>0.23</v>
      </c>
      <c r="S142">
        <v>0.27</v>
      </c>
      <c r="T142">
        <v>0.31</v>
      </c>
      <c r="U142">
        <v>0.38</v>
      </c>
      <c r="V142">
        <v>0.43</v>
      </c>
      <c r="W142">
        <v>0.51</v>
      </c>
      <c r="X142">
        <v>0.59</v>
      </c>
      <c r="Y142">
        <v>0.66</v>
      </c>
      <c r="Z142">
        <v>0.75</v>
      </c>
      <c r="AA142">
        <v>0.84</v>
      </c>
      <c r="AB142">
        <v>0.98</v>
      </c>
      <c r="AC142">
        <v>1.1000000000000001</v>
      </c>
      <c r="AD142">
        <v>1.21</v>
      </c>
      <c r="AE142">
        <v>1.36</v>
      </c>
      <c r="AF142">
        <v>1.45</v>
      </c>
      <c r="AG142">
        <v>1.67</v>
      </c>
      <c r="AH142">
        <v>1.81</v>
      </c>
      <c r="AI142">
        <v>1.99</v>
      </c>
      <c r="AJ142">
        <v>2.21</v>
      </c>
      <c r="AK142">
        <v>2.4700000000000002</v>
      </c>
      <c r="AL142">
        <v>2.7</v>
      </c>
      <c r="AM142">
        <v>2.88</v>
      </c>
      <c r="AN142">
        <v>3.14</v>
      </c>
      <c r="AO142">
        <v>3.4</v>
      </c>
      <c r="AP142">
        <v>3.67</v>
      </c>
      <c r="AQ142">
        <v>4.01</v>
      </c>
      <c r="AR142">
        <v>4.29</v>
      </c>
      <c r="AS142">
        <v>4.5999999999999996</v>
      </c>
      <c r="AT142">
        <v>4.8499999999999996</v>
      </c>
      <c r="AU142">
        <v>5.25</v>
      </c>
      <c r="AV142">
        <v>5.58</v>
      </c>
      <c r="AW142">
        <v>5.89</v>
      </c>
      <c r="AX142">
        <v>6.28</v>
      </c>
      <c r="AY142">
        <v>6.68</v>
      </c>
      <c r="AZ142">
        <v>7.19</v>
      </c>
      <c r="BA142">
        <v>7.83</v>
      </c>
      <c r="BB142">
        <v>8.4600000000000009</v>
      </c>
      <c r="BC142">
        <v>9.0500000000000007</v>
      </c>
      <c r="BD142">
        <v>9.51</v>
      </c>
      <c r="BE142">
        <v>10.1</v>
      </c>
      <c r="BF142">
        <v>10.5</v>
      </c>
      <c r="BG142">
        <v>10.7</v>
      </c>
      <c r="BH142">
        <v>11.2</v>
      </c>
      <c r="BI142">
        <v>11.7</v>
      </c>
      <c r="BJ142">
        <v>12.1</v>
      </c>
      <c r="BK142">
        <v>12.6</v>
      </c>
      <c r="BL142">
        <v>13</v>
      </c>
      <c r="BM142">
        <v>13.5</v>
      </c>
      <c r="BN142">
        <v>14</v>
      </c>
      <c r="BO142">
        <v>14.2</v>
      </c>
      <c r="BP142">
        <v>14.5</v>
      </c>
      <c r="BQ142">
        <v>14.7</v>
      </c>
      <c r="BR142">
        <v>14.9</v>
      </c>
      <c r="BS142">
        <v>15.1</v>
      </c>
      <c r="BT142">
        <v>15.3</v>
      </c>
      <c r="BU142">
        <v>15.4</v>
      </c>
      <c r="BV142">
        <v>15.6</v>
      </c>
      <c r="BW142">
        <v>15.7</v>
      </c>
      <c r="BX142">
        <v>15.8</v>
      </c>
      <c r="BY142">
        <v>15.9</v>
      </c>
      <c r="BZ142">
        <v>16</v>
      </c>
      <c r="CA142">
        <v>16.100000000000001</v>
      </c>
      <c r="CB142">
        <v>16.100000000000001</v>
      </c>
      <c r="CC142">
        <v>16.100000000000001</v>
      </c>
      <c r="CD142">
        <v>16.2</v>
      </c>
      <c r="CE142">
        <v>16.2</v>
      </c>
      <c r="CF142">
        <v>16.100000000000001</v>
      </c>
      <c r="CG142">
        <v>16.100000000000001</v>
      </c>
      <c r="CH142">
        <v>16</v>
      </c>
      <c r="CI142">
        <v>16</v>
      </c>
      <c r="CJ142">
        <v>15.9</v>
      </c>
      <c r="CK142">
        <v>15.8</v>
      </c>
      <c r="CL142">
        <v>15.7</v>
      </c>
      <c r="CM142">
        <v>15.6</v>
      </c>
      <c r="CN142">
        <v>15.4</v>
      </c>
      <c r="CO142">
        <v>15.3</v>
      </c>
      <c r="CP142">
        <v>15.1</v>
      </c>
      <c r="CQ142">
        <v>14.9</v>
      </c>
      <c r="CR142">
        <v>14.8</v>
      </c>
      <c r="CS142">
        <v>14.6</v>
      </c>
      <c r="CT142">
        <v>14.3</v>
      </c>
      <c r="CU142">
        <v>14.1</v>
      </c>
      <c r="CV142">
        <v>13.9</v>
      </c>
      <c r="CW142">
        <v>13.7</v>
      </c>
      <c r="CX142">
        <v>13.4</v>
      </c>
      <c r="CY142">
        <v>13.1</v>
      </c>
      <c r="CZ142">
        <v>12.8</v>
      </c>
      <c r="DA142">
        <v>12.5</v>
      </c>
      <c r="DB142">
        <v>12.2</v>
      </c>
      <c r="DC142">
        <v>11.9</v>
      </c>
      <c r="DD142">
        <v>11.5</v>
      </c>
      <c r="DE142">
        <v>11.1</v>
      </c>
      <c r="DF142">
        <v>10.7</v>
      </c>
      <c r="DG142">
        <v>10.3</v>
      </c>
      <c r="DH142">
        <v>9.85</v>
      </c>
      <c r="DI142">
        <v>9.5</v>
      </c>
      <c r="DJ142">
        <v>9.2100000000000009</v>
      </c>
      <c r="DK142">
        <v>8.73</v>
      </c>
      <c r="DL142">
        <v>8.4700000000000006</v>
      </c>
      <c r="DM142">
        <v>8.09</v>
      </c>
      <c r="DN142">
        <v>7.66</v>
      </c>
      <c r="DO142">
        <v>7.3</v>
      </c>
      <c r="DP142">
        <v>6.88</v>
      </c>
      <c r="DQ142">
        <v>6.4</v>
      </c>
      <c r="DR142">
        <v>5.91</v>
      </c>
      <c r="DS142">
        <v>5.53</v>
      </c>
      <c r="DT142">
        <v>5.18</v>
      </c>
      <c r="DU142">
        <v>4.8099999999999996</v>
      </c>
      <c r="DV142">
        <v>4.59</v>
      </c>
      <c r="DW142">
        <v>4.37</v>
      </c>
      <c r="DX142">
        <v>4.0999999999999996</v>
      </c>
      <c r="DY142">
        <v>3.87</v>
      </c>
      <c r="DZ142">
        <v>3.77</v>
      </c>
      <c r="EA142">
        <v>3.55</v>
      </c>
      <c r="EB142">
        <v>3.31</v>
      </c>
      <c r="EC142">
        <v>3.05</v>
      </c>
      <c r="ED142">
        <v>2.81</v>
      </c>
      <c r="EE142">
        <v>2.63</v>
      </c>
      <c r="EF142">
        <v>2.5499999999999998</v>
      </c>
      <c r="EG142">
        <v>2.3199999999999998</v>
      </c>
      <c r="EH142">
        <v>2.27</v>
      </c>
      <c r="EI142">
        <v>2.0499999999999998</v>
      </c>
      <c r="EJ142">
        <v>1.95</v>
      </c>
      <c r="EK142">
        <v>1.8</v>
      </c>
      <c r="EL142">
        <v>1.7</v>
      </c>
      <c r="EM142">
        <v>1.57</v>
      </c>
      <c r="EN142">
        <v>1.42</v>
      </c>
      <c r="EO142">
        <v>1.41</v>
      </c>
      <c r="EP142">
        <v>1.24</v>
      </c>
      <c r="EQ142">
        <v>1.17</v>
      </c>
      <c r="ER142">
        <v>1.0900000000000001</v>
      </c>
      <c r="ES142">
        <v>1.01</v>
      </c>
      <c r="ET142">
        <v>0.91</v>
      </c>
      <c r="EU142">
        <v>0.85</v>
      </c>
      <c r="EV142">
        <v>0.8</v>
      </c>
      <c r="EW142">
        <v>0.74</v>
      </c>
      <c r="EX142">
        <v>0.67</v>
      </c>
      <c r="EY142">
        <v>0.63</v>
      </c>
      <c r="EZ142">
        <v>0.56000000000000005</v>
      </c>
      <c r="FA142">
        <v>0.53</v>
      </c>
      <c r="FB142">
        <v>0.46</v>
      </c>
      <c r="FC142">
        <v>0.41</v>
      </c>
      <c r="FD142">
        <v>0.39</v>
      </c>
      <c r="FE142">
        <v>0.35</v>
      </c>
      <c r="FF142">
        <v>0.32</v>
      </c>
      <c r="FG142">
        <v>0.3</v>
      </c>
      <c r="FH142">
        <v>0.27</v>
      </c>
      <c r="FI142">
        <v>0.25</v>
      </c>
      <c r="FJ142">
        <v>0.22</v>
      </c>
      <c r="FK142">
        <v>0.2</v>
      </c>
      <c r="FL142">
        <v>0.19</v>
      </c>
      <c r="FM142">
        <v>0.17</v>
      </c>
      <c r="FN142">
        <v>0.15</v>
      </c>
      <c r="FO142">
        <v>0.14000000000000001</v>
      </c>
      <c r="FP142">
        <v>0.13</v>
      </c>
      <c r="FQ142">
        <v>0.12</v>
      </c>
      <c r="FR142">
        <v>0.11</v>
      </c>
      <c r="FS142">
        <v>0.1</v>
      </c>
      <c r="FT142">
        <v>0.1</v>
      </c>
      <c r="FU142">
        <v>0.1</v>
      </c>
      <c r="FV142">
        <v>0.1</v>
      </c>
      <c r="FW142">
        <v>0.09</v>
      </c>
      <c r="FX142">
        <v>0.09</v>
      </c>
      <c r="FY142">
        <v>0.08</v>
      </c>
      <c r="FZ142">
        <v>0.1</v>
      </c>
    </row>
    <row r="143" spans="1:182">
      <c r="A143">
        <v>44</v>
      </c>
      <c r="B143">
        <v>0</v>
      </c>
      <c r="C143">
        <v>0</v>
      </c>
      <c r="D143">
        <v>0</v>
      </c>
      <c r="E143">
        <v>0</v>
      </c>
      <c r="F143">
        <v>0</v>
      </c>
      <c r="G143">
        <v>0</v>
      </c>
      <c r="H143">
        <v>0</v>
      </c>
      <c r="I143">
        <v>0.02</v>
      </c>
      <c r="J143">
        <v>0.03</v>
      </c>
      <c r="K143">
        <v>0.04</v>
      </c>
      <c r="L143">
        <v>7.0000000000000007E-2</v>
      </c>
      <c r="M143">
        <v>0.09</v>
      </c>
      <c r="N143">
        <v>0.1</v>
      </c>
      <c r="O143">
        <v>0.13</v>
      </c>
      <c r="P143">
        <v>0.16</v>
      </c>
      <c r="Q143">
        <v>0.19</v>
      </c>
      <c r="R143">
        <v>0.23</v>
      </c>
      <c r="S143">
        <v>0.28000000000000003</v>
      </c>
      <c r="T143">
        <v>0.32</v>
      </c>
      <c r="U143">
        <v>0.37</v>
      </c>
      <c r="V143">
        <v>0.44</v>
      </c>
      <c r="W143">
        <v>0.5</v>
      </c>
      <c r="X143">
        <v>0.56999999999999995</v>
      </c>
      <c r="Y143">
        <v>0.66</v>
      </c>
      <c r="Z143">
        <v>0.75</v>
      </c>
      <c r="AA143">
        <v>0.86</v>
      </c>
      <c r="AB143">
        <v>0.95</v>
      </c>
      <c r="AC143">
        <v>1.1000000000000001</v>
      </c>
      <c r="AD143">
        <v>1.21</v>
      </c>
      <c r="AE143">
        <v>1.38</v>
      </c>
      <c r="AF143">
        <v>1.5</v>
      </c>
      <c r="AG143">
        <v>1.67</v>
      </c>
      <c r="AH143">
        <v>1.8</v>
      </c>
      <c r="AI143">
        <v>2.0699999999999998</v>
      </c>
      <c r="AJ143">
        <v>2.23</v>
      </c>
      <c r="AK143">
        <v>2.42</v>
      </c>
      <c r="AL143">
        <v>2.64</v>
      </c>
      <c r="AM143">
        <v>2.9</v>
      </c>
      <c r="AN143">
        <v>3.14</v>
      </c>
      <c r="AO143">
        <v>3.37</v>
      </c>
      <c r="AP143">
        <v>3.69</v>
      </c>
      <c r="AQ143">
        <v>4.08</v>
      </c>
      <c r="AR143">
        <v>4.3099999999999996</v>
      </c>
      <c r="AS143">
        <v>4.63</v>
      </c>
      <c r="AT143">
        <v>4.8899999999999997</v>
      </c>
      <c r="AU143">
        <v>5.23</v>
      </c>
      <c r="AV143">
        <v>5.52</v>
      </c>
      <c r="AW143">
        <v>5.9</v>
      </c>
      <c r="AX143">
        <v>6.31</v>
      </c>
      <c r="AY143">
        <v>6.76</v>
      </c>
      <c r="AZ143">
        <v>7.15</v>
      </c>
      <c r="BA143">
        <v>7.86</v>
      </c>
      <c r="BB143">
        <v>8.52</v>
      </c>
      <c r="BC143">
        <v>9.02</v>
      </c>
      <c r="BD143">
        <v>9.49</v>
      </c>
      <c r="BE143">
        <v>10.1</v>
      </c>
      <c r="BF143">
        <v>10.5</v>
      </c>
      <c r="BG143">
        <v>10.7</v>
      </c>
      <c r="BH143">
        <v>11.1</v>
      </c>
      <c r="BI143">
        <v>11.6</v>
      </c>
      <c r="BJ143">
        <v>12.1</v>
      </c>
      <c r="BK143">
        <v>12.5</v>
      </c>
      <c r="BL143">
        <v>12.9</v>
      </c>
      <c r="BM143">
        <v>13.4</v>
      </c>
      <c r="BN143">
        <v>13.9</v>
      </c>
      <c r="BO143">
        <v>14.2</v>
      </c>
      <c r="BP143">
        <v>14.4</v>
      </c>
      <c r="BQ143">
        <v>14.7</v>
      </c>
      <c r="BR143">
        <v>14.9</v>
      </c>
      <c r="BS143">
        <v>15.1</v>
      </c>
      <c r="BT143">
        <v>15.3</v>
      </c>
      <c r="BU143">
        <v>15.4</v>
      </c>
      <c r="BV143">
        <v>15.6</v>
      </c>
      <c r="BW143">
        <v>15.7</v>
      </c>
      <c r="BX143">
        <v>15.8</v>
      </c>
      <c r="BY143">
        <v>15.9</v>
      </c>
      <c r="BZ143">
        <v>16</v>
      </c>
      <c r="CA143">
        <v>16</v>
      </c>
      <c r="CB143">
        <v>16.100000000000001</v>
      </c>
      <c r="CC143">
        <v>16.100000000000001</v>
      </c>
      <c r="CD143">
        <v>16.100000000000001</v>
      </c>
      <c r="CE143">
        <v>16.100000000000001</v>
      </c>
      <c r="CF143">
        <v>16.100000000000001</v>
      </c>
      <c r="CG143">
        <v>16.100000000000001</v>
      </c>
      <c r="CH143">
        <v>16</v>
      </c>
      <c r="CI143">
        <v>15.9</v>
      </c>
      <c r="CJ143">
        <v>15.9</v>
      </c>
      <c r="CK143">
        <v>15.8</v>
      </c>
      <c r="CL143">
        <v>15.6</v>
      </c>
      <c r="CM143">
        <v>15.5</v>
      </c>
      <c r="CN143">
        <v>15.4</v>
      </c>
      <c r="CO143">
        <v>15.2</v>
      </c>
      <c r="CP143">
        <v>15.1</v>
      </c>
      <c r="CQ143">
        <v>14.9</v>
      </c>
      <c r="CR143">
        <v>14.7</v>
      </c>
      <c r="CS143">
        <v>14.5</v>
      </c>
      <c r="CT143">
        <v>14.3</v>
      </c>
      <c r="CU143">
        <v>14.1</v>
      </c>
      <c r="CV143">
        <v>13.8</v>
      </c>
      <c r="CW143">
        <v>13.6</v>
      </c>
      <c r="CX143">
        <v>13.3</v>
      </c>
      <c r="CY143">
        <v>13.1</v>
      </c>
      <c r="CZ143">
        <v>12.8</v>
      </c>
      <c r="DA143">
        <v>12.5</v>
      </c>
      <c r="DB143">
        <v>12.2</v>
      </c>
      <c r="DC143">
        <v>11.9</v>
      </c>
      <c r="DD143">
        <v>11.4</v>
      </c>
      <c r="DE143">
        <v>11</v>
      </c>
      <c r="DF143">
        <v>10.7</v>
      </c>
      <c r="DG143">
        <v>10.199999999999999</v>
      </c>
      <c r="DH143">
        <v>9.8699999999999992</v>
      </c>
      <c r="DI143">
        <v>9.42</v>
      </c>
      <c r="DJ143">
        <v>9.14</v>
      </c>
      <c r="DK143">
        <v>8.76</v>
      </c>
      <c r="DL143">
        <v>8.42</v>
      </c>
      <c r="DM143">
        <v>8.1199999999999992</v>
      </c>
      <c r="DN143">
        <v>7.65</v>
      </c>
      <c r="DO143">
        <v>7.25</v>
      </c>
      <c r="DP143">
        <v>6.78</v>
      </c>
      <c r="DQ143">
        <v>6.4</v>
      </c>
      <c r="DR143">
        <v>5.89</v>
      </c>
      <c r="DS143">
        <v>5.53</v>
      </c>
      <c r="DT143">
        <v>5.15</v>
      </c>
      <c r="DU143">
        <v>4.8499999999999996</v>
      </c>
      <c r="DV143">
        <v>4.55</v>
      </c>
      <c r="DW143">
        <v>4.37</v>
      </c>
      <c r="DX143">
        <v>4.2300000000000004</v>
      </c>
      <c r="DY143">
        <v>3.91</v>
      </c>
      <c r="DZ143">
        <v>3.73</v>
      </c>
      <c r="EA143">
        <v>3.53</v>
      </c>
      <c r="EB143">
        <v>3.36</v>
      </c>
      <c r="EC143">
        <v>3.11</v>
      </c>
      <c r="ED143">
        <v>2.87</v>
      </c>
      <c r="EE143">
        <v>2.7</v>
      </c>
      <c r="EF143">
        <v>2.56</v>
      </c>
      <c r="EG143">
        <v>2.37</v>
      </c>
      <c r="EH143">
        <v>2.2799999999999998</v>
      </c>
      <c r="EI143">
        <v>2.11</v>
      </c>
      <c r="EJ143">
        <v>1.94</v>
      </c>
      <c r="EK143">
        <v>1.8</v>
      </c>
      <c r="EL143">
        <v>1.72</v>
      </c>
      <c r="EM143">
        <v>1.58</v>
      </c>
      <c r="EN143">
        <v>1.47</v>
      </c>
      <c r="EO143">
        <v>1.38</v>
      </c>
      <c r="EP143">
        <v>1.27</v>
      </c>
      <c r="EQ143">
        <v>1.2</v>
      </c>
      <c r="ER143">
        <v>1.1000000000000001</v>
      </c>
      <c r="ES143">
        <v>1.02</v>
      </c>
      <c r="ET143">
        <v>0.94</v>
      </c>
      <c r="EU143">
        <v>0.89</v>
      </c>
      <c r="EV143">
        <v>0.8</v>
      </c>
      <c r="EW143">
        <v>0.74</v>
      </c>
      <c r="EX143">
        <v>0.67</v>
      </c>
      <c r="EY143">
        <v>0.63</v>
      </c>
      <c r="EZ143">
        <v>0.56000000000000005</v>
      </c>
      <c r="FA143">
        <v>0.53</v>
      </c>
      <c r="FB143">
        <v>0.49</v>
      </c>
      <c r="FC143">
        <v>0.44</v>
      </c>
      <c r="FD143">
        <v>0.41</v>
      </c>
      <c r="FE143">
        <v>0.37</v>
      </c>
      <c r="FF143">
        <v>0.32</v>
      </c>
      <c r="FG143">
        <v>0.3</v>
      </c>
      <c r="FH143">
        <v>0.28000000000000003</v>
      </c>
      <c r="FI143">
        <v>0.25</v>
      </c>
      <c r="FJ143">
        <v>0.22</v>
      </c>
      <c r="FK143">
        <v>0.2</v>
      </c>
      <c r="FL143">
        <v>0.19</v>
      </c>
      <c r="FM143">
        <v>0.17</v>
      </c>
      <c r="FN143">
        <v>0.15</v>
      </c>
      <c r="FO143">
        <v>0.15</v>
      </c>
      <c r="FP143">
        <v>0.13</v>
      </c>
      <c r="FQ143">
        <v>0.12</v>
      </c>
      <c r="FR143">
        <v>0.12</v>
      </c>
      <c r="FS143">
        <v>0.11</v>
      </c>
      <c r="FT143">
        <v>0.1</v>
      </c>
      <c r="FU143">
        <v>0.1</v>
      </c>
      <c r="FV143">
        <v>0.09</v>
      </c>
      <c r="FW143">
        <v>0.08</v>
      </c>
      <c r="FX143">
        <v>0.09</v>
      </c>
      <c r="FY143">
        <v>0.09</v>
      </c>
      <c r="FZ143">
        <v>0.1</v>
      </c>
    </row>
    <row r="144" spans="1:182">
      <c r="A144">
        <v>43</v>
      </c>
      <c r="B144">
        <v>0</v>
      </c>
      <c r="C144">
        <v>0</v>
      </c>
      <c r="D144">
        <v>0</v>
      </c>
      <c r="E144">
        <v>0</v>
      </c>
      <c r="F144">
        <v>0</v>
      </c>
      <c r="G144">
        <v>0</v>
      </c>
      <c r="H144">
        <v>0</v>
      </c>
      <c r="I144">
        <v>0</v>
      </c>
      <c r="J144">
        <v>0.03</v>
      </c>
      <c r="K144">
        <v>0.04</v>
      </c>
      <c r="L144">
        <v>7.0000000000000007E-2</v>
      </c>
      <c r="M144">
        <v>0.08</v>
      </c>
      <c r="N144">
        <v>0.1</v>
      </c>
      <c r="O144">
        <v>0.13</v>
      </c>
      <c r="P144">
        <v>0.15</v>
      </c>
      <c r="Q144">
        <v>0.19</v>
      </c>
      <c r="R144">
        <v>0.23</v>
      </c>
      <c r="S144">
        <v>0.28000000000000003</v>
      </c>
      <c r="T144">
        <v>0.33</v>
      </c>
      <c r="U144">
        <v>0.38</v>
      </c>
      <c r="V144">
        <v>0.43</v>
      </c>
      <c r="W144">
        <v>0.49</v>
      </c>
      <c r="X144">
        <v>0.6</v>
      </c>
      <c r="Y144">
        <v>0.66</v>
      </c>
      <c r="Z144">
        <v>0.75</v>
      </c>
      <c r="AA144">
        <v>0.85</v>
      </c>
      <c r="AB144">
        <v>0.96</v>
      </c>
      <c r="AC144">
        <v>1.1100000000000001</v>
      </c>
      <c r="AD144">
        <v>1.2</v>
      </c>
      <c r="AE144">
        <v>1.35</v>
      </c>
      <c r="AF144">
        <v>1.48</v>
      </c>
      <c r="AG144">
        <v>1.66</v>
      </c>
      <c r="AH144">
        <v>1.83</v>
      </c>
      <c r="AI144">
        <v>2.0499999999999998</v>
      </c>
      <c r="AJ144">
        <v>2.2000000000000002</v>
      </c>
      <c r="AK144">
        <v>2.41</v>
      </c>
      <c r="AL144">
        <v>2.68</v>
      </c>
      <c r="AM144">
        <v>2.84</v>
      </c>
      <c r="AN144">
        <v>3.15</v>
      </c>
      <c r="AO144">
        <v>3.38</v>
      </c>
      <c r="AP144">
        <v>3.67</v>
      </c>
      <c r="AQ144">
        <v>4.03</v>
      </c>
      <c r="AR144">
        <v>4.3099999999999996</v>
      </c>
      <c r="AS144">
        <v>4.63</v>
      </c>
      <c r="AT144">
        <v>4.88</v>
      </c>
      <c r="AU144">
        <v>5.26</v>
      </c>
      <c r="AV144">
        <v>5.59</v>
      </c>
      <c r="AW144">
        <v>5.85</v>
      </c>
      <c r="AX144">
        <v>6.23</v>
      </c>
      <c r="AY144">
        <v>6.67</v>
      </c>
      <c r="AZ144">
        <v>7.21</v>
      </c>
      <c r="BA144">
        <v>7.82</v>
      </c>
      <c r="BB144">
        <v>8.4499999999999993</v>
      </c>
      <c r="BC144">
        <v>9.0299999999999994</v>
      </c>
      <c r="BD144">
        <v>9.49</v>
      </c>
      <c r="BE144">
        <v>10.1</v>
      </c>
      <c r="BF144">
        <v>10.5</v>
      </c>
      <c r="BG144">
        <v>10.6</v>
      </c>
      <c r="BH144">
        <v>11.1</v>
      </c>
      <c r="BI144">
        <v>11.6</v>
      </c>
      <c r="BJ144">
        <v>12.1</v>
      </c>
      <c r="BK144">
        <v>12.5</v>
      </c>
      <c r="BL144">
        <v>12.9</v>
      </c>
      <c r="BM144">
        <v>13.4</v>
      </c>
      <c r="BN144">
        <v>13.9</v>
      </c>
      <c r="BO144">
        <v>14.2</v>
      </c>
      <c r="BP144">
        <v>14.4</v>
      </c>
      <c r="BQ144">
        <v>14.6</v>
      </c>
      <c r="BR144">
        <v>14.9</v>
      </c>
      <c r="BS144">
        <v>15</v>
      </c>
      <c r="BT144">
        <v>15.2</v>
      </c>
      <c r="BU144">
        <v>15.4</v>
      </c>
      <c r="BV144">
        <v>15.5</v>
      </c>
      <c r="BW144">
        <v>15.7</v>
      </c>
      <c r="BX144">
        <v>15.8</v>
      </c>
      <c r="BY144">
        <v>15.9</v>
      </c>
      <c r="BZ144">
        <v>15.9</v>
      </c>
      <c r="CA144">
        <v>16</v>
      </c>
      <c r="CB144">
        <v>16</v>
      </c>
      <c r="CC144">
        <v>16.100000000000001</v>
      </c>
      <c r="CD144">
        <v>16.100000000000001</v>
      </c>
      <c r="CE144">
        <v>16.100000000000001</v>
      </c>
      <c r="CF144">
        <v>16</v>
      </c>
      <c r="CG144">
        <v>16</v>
      </c>
      <c r="CH144">
        <v>16</v>
      </c>
      <c r="CI144">
        <v>15.9</v>
      </c>
      <c r="CJ144">
        <v>15.8</v>
      </c>
      <c r="CK144">
        <v>15.7</v>
      </c>
      <c r="CL144">
        <v>15.6</v>
      </c>
      <c r="CM144">
        <v>15.5</v>
      </c>
      <c r="CN144">
        <v>15.3</v>
      </c>
      <c r="CO144">
        <v>15.2</v>
      </c>
      <c r="CP144">
        <v>15</v>
      </c>
      <c r="CQ144">
        <v>14.8</v>
      </c>
      <c r="CR144">
        <v>14.6</v>
      </c>
      <c r="CS144">
        <v>14.4</v>
      </c>
      <c r="CT144">
        <v>14.2</v>
      </c>
      <c r="CU144">
        <v>14</v>
      </c>
      <c r="CV144">
        <v>13.8</v>
      </c>
      <c r="CW144">
        <v>13.5</v>
      </c>
      <c r="CX144">
        <v>13.3</v>
      </c>
      <c r="CY144">
        <v>13</v>
      </c>
      <c r="CZ144">
        <v>12.7</v>
      </c>
      <c r="DA144">
        <v>12.4</v>
      </c>
      <c r="DB144">
        <v>12.1</v>
      </c>
      <c r="DC144">
        <v>11.8</v>
      </c>
      <c r="DD144">
        <v>11.4</v>
      </c>
      <c r="DE144">
        <v>11</v>
      </c>
      <c r="DF144">
        <v>10.6</v>
      </c>
      <c r="DG144">
        <v>10.199999999999999</v>
      </c>
      <c r="DH144">
        <v>9.82</v>
      </c>
      <c r="DI144">
        <v>9.39</v>
      </c>
      <c r="DJ144">
        <v>9.09</v>
      </c>
      <c r="DK144">
        <v>8.75</v>
      </c>
      <c r="DL144">
        <v>8.2899999999999991</v>
      </c>
      <c r="DM144">
        <v>8.0399999999999991</v>
      </c>
      <c r="DN144">
        <v>7.62</v>
      </c>
      <c r="DO144">
        <v>7.26</v>
      </c>
      <c r="DP144">
        <v>6.86</v>
      </c>
      <c r="DQ144">
        <v>6.34</v>
      </c>
      <c r="DR144">
        <v>5.97</v>
      </c>
      <c r="DS144">
        <v>5.54</v>
      </c>
      <c r="DT144">
        <v>5.22</v>
      </c>
      <c r="DU144">
        <v>4.8499999999999996</v>
      </c>
      <c r="DV144">
        <v>4.6100000000000003</v>
      </c>
      <c r="DW144">
        <v>4.37</v>
      </c>
      <c r="DX144">
        <v>4.12</v>
      </c>
      <c r="DY144">
        <v>3.91</v>
      </c>
      <c r="DZ144">
        <v>3.77</v>
      </c>
      <c r="EA144">
        <v>3.56</v>
      </c>
      <c r="EB144">
        <v>3.38</v>
      </c>
      <c r="EC144">
        <v>3.16</v>
      </c>
      <c r="ED144">
        <v>2.88</v>
      </c>
      <c r="EE144">
        <v>2.68</v>
      </c>
      <c r="EF144">
        <v>2.5099999999999998</v>
      </c>
      <c r="EG144">
        <v>2.37</v>
      </c>
      <c r="EH144">
        <v>2.33</v>
      </c>
      <c r="EI144">
        <v>2.14</v>
      </c>
      <c r="EJ144">
        <v>1.96</v>
      </c>
      <c r="EK144">
        <v>1.83</v>
      </c>
      <c r="EL144">
        <v>1.73</v>
      </c>
      <c r="EM144">
        <v>1.58</v>
      </c>
      <c r="EN144">
        <v>1.48</v>
      </c>
      <c r="EO144">
        <v>1.4</v>
      </c>
      <c r="EP144">
        <v>1.33</v>
      </c>
      <c r="EQ144">
        <v>1.2</v>
      </c>
      <c r="ER144">
        <v>1.1000000000000001</v>
      </c>
      <c r="ES144">
        <v>0.99</v>
      </c>
      <c r="ET144">
        <v>0.93</v>
      </c>
      <c r="EU144">
        <v>0.91</v>
      </c>
      <c r="EV144">
        <v>0.81</v>
      </c>
      <c r="EW144">
        <v>0.75</v>
      </c>
      <c r="EX144">
        <v>0.69</v>
      </c>
      <c r="EY144">
        <v>0.64</v>
      </c>
      <c r="EZ144">
        <v>0.56999999999999995</v>
      </c>
      <c r="FA144">
        <v>0.55000000000000004</v>
      </c>
      <c r="FB144">
        <v>0.5</v>
      </c>
      <c r="FC144">
        <v>0.45</v>
      </c>
      <c r="FD144">
        <v>0.39</v>
      </c>
      <c r="FE144">
        <v>0.38</v>
      </c>
      <c r="FF144">
        <v>0.35</v>
      </c>
      <c r="FG144">
        <v>0.31</v>
      </c>
      <c r="FH144">
        <v>0.28999999999999998</v>
      </c>
      <c r="FI144">
        <v>0.26</v>
      </c>
      <c r="FJ144">
        <v>0.23</v>
      </c>
      <c r="FK144">
        <v>0.22</v>
      </c>
      <c r="FL144">
        <v>0.2</v>
      </c>
      <c r="FM144">
        <v>0.18</v>
      </c>
      <c r="FN144">
        <v>0.16</v>
      </c>
      <c r="FO144">
        <v>0.15</v>
      </c>
      <c r="FP144">
        <v>0.14000000000000001</v>
      </c>
      <c r="FQ144">
        <v>0.13</v>
      </c>
      <c r="FR144">
        <v>0.12</v>
      </c>
      <c r="FS144">
        <v>0.11</v>
      </c>
      <c r="FT144">
        <v>0.1</v>
      </c>
      <c r="FU144">
        <v>0.1</v>
      </c>
      <c r="FV144">
        <v>0.1</v>
      </c>
      <c r="FW144">
        <v>0.1</v>
      </c>
      <c r="FX144">
        <v>0.09</v>
      </c>
      <c r="FY144">
        <v>0.1</v>
      </c>
      <c r="FZ144">
        <v>0.1</v>
      </c>
    </row>
    <row r="145" spans="1:182">
      <c r="A145">
        <v>42</v>
      </c>
      <c r="B145">
        <v>0</v>
      </c>
      <c r="C145">
        <v>0</v>
      </c>
      <c r="D145">
        <v>0</v>
      </c>
      <c r="E145">
        <v>0</v>
      </c>
      <c r="F145">
        <v>0</v>
      </c>
      <c r="G145">
        <v>0</v>
      </c>
      <c r="H145">
        <v>0</v>
      </c>
      <c r="I145">
        <v>0</v>
      </c>
      <c r="J145">
        <v>0.03</v>
      </c>
      <c r="K145">
        <v>0.04</v>
      </c>
      <c r="L145">
        <v>7.0000000000000007E-2</v>
      </c>
      <c r="M145">
        <v>0.08</v>
      </c>
      <c r="N145">
        <v>0.1</v>
      </c>
      <c r="O145">
        <v>0.13</v>
      </c>
      <c r="P145">
        <v>0.16</v>
      </c>
      <c r="Q145">
        <v>0.19</v>
      </c>
      <c r="R145">
        <v>0.23</v>
      </c>
      <c r="S145">
        <v>0.27</v>
      </c>
      <c r="T145">
        <v>0.32</v>
      </c>
      <c r="U145">
        <v>0.37</v>
      </c>
      <c r="V145">
        <v>0.45</v>
      </c>
      <c r="W145">
        <v>0.48</v>
      </c>
      <c r="X145">
        <v>0.56999999999999995</v>
      </c>
      <c r="Y145">
        <v>0.65</v>
      </c>
      <c r="Z145">
        <v>0.74</v>
      </c>
      <c r="AA145">
        <v>0.86</v>
      </c>
      <c r="AB145">
        <v>0.94</v>
      </c>
      <c r="AC145">
        <v>1.0900000000000001</v>
      </c>
      <c r="AD145">
        <v>1.21</v>
      </c>
      <c r="AE145">
        <v>1.32</v>
      </c>
      <c r="AF145">
        <v>1.49</v>
      </c>
      <c r="AG145">
        <v>1.68</v>
      </c>
      <c r="AH145">
        <v>1.84</v>
      </c>
      <c r="AI145">
        <v>2.04</v>
      </c>
      <c r="AJ145">
        <v>2.2200000000000002</v>
      </c>
      <c r="AK145">
        <v>2.42</v>
      </c>
      <c r="AL145">
        <v>2.69</v>
      </c>
      <c r="AM145">
        <v>2.89</v>
      </c>
      <c r="AN145">
        <v>3.14</v>
      </c>
      <c r="AO145">
        <v>3.34</v>
      </c>
      <c r="AP145">
        <v>3.62</v>
      </c>
      <c r="AQ145">
        <v>4.0999999999999996</v>
      </c>
      <c r="AR145">
        <v>4.3099999999999996</v>
      </c>
      <c r="AS145">
        <v>4.66</v>
      </c>
      <c r="AT145">
        <v>4.7699999999999996</v>
      </c>
      <c r="AU145">
        <v>5.16</v>
      </c>
      <c r="AV145">
        <v>5.52</v>
      </c>
      <c r="AW145">
        <v>5.97</v>
      </c>
      <c r="AX145">
        <v>6.23</v>
      </c>
      <c r="AY145">
        <v>6.68</v>
      </c>
      <c r="AZ145">
        <v>7.19</v>
      </c>
      <c r="BA145">
        <v>7.79</v>
      </c>
      <c r="BB145">
        <v>8.4600000000000009</v>
      </c>
      <c r="BC145">
        <v>8.99</v>
      </c>
      <c r="BD145">
        <v>9.3699999999999992</v>
      </c>
      <c r="BE145">
        <v>10</v>
      </c>
      <c r="BF145">
        <v>10.4</v>
      </c>
      <c r="BG145">
        <v>10.6</v>
      </c>
      <c r="BH145">
        <v>11.1</v>
      </c>
      <c r="BI145">
        <v>11.6</v>
      </c>
      <c r="BJ145">
        <v>12</v>
      </c>
      <c r="BK145">
        <v>12.5</v>
      </c>
      <c r="BL145">
        <v>12.9</v>
      </c>
      <c r="BM145">
        <v>13.3</v>
      </c>
      <c r="BN145">
        <v>13.9</v>
      </c>
      <c r="BO145">
        <v>14.1</v>
      </c>
      <c r="BP145">
        <v>14.4</v>
      </c>
      <c r="BQ145">
        <v>14.6</v>
      </c>
      <c r="BR145">
        <v>14.8</v>
      </c>
      <c r="BS145">
        <v>15</v>
      </c>
      <c r="BT145">
        <v>15.2</v>
      </c>
      <c r="BU145">
        <v>15.4</v>
      </c>
      <c r="BV145">
        <v>15.5</v>
      </c>
      <c r="BW145">
        <v>15.6</v>
      </c>
      <c r="BX145">
        <v>15.7</v>
      </c>
      <c r="BY145">
        <v>15.8</v>
      </c>
      <c r="BZ145">
        <v>15.9</v>
      </c>
      <c r="CA145">
        <v>16</v>
      </c>
      <c r="CB145">
        <v>16</v>
      </c>
      <c r="CC145">
        <v>16</v>
      </c>
      <c r="CD145">
        <v>16</v>
      </c>
      <c r="CE145">
        <v>16</v>
      </c>
      <c r="CF145">
        <v>16</v>
      </c>
      <c r="CG145">
        <v>16</v>
      </c>
      <c r="CH145">
        <v>15.9</v>
      </c>
      <c r="CI145">
        <v>15.8</v>
      </c>
      <c r="CJ145">
        <v>15.8</v>
      </c>
      <c r="CK145">
        <v>15.7</v>
      </c>
      <c r="CL145">
        <v>15.5</v>
      </c>
      <c r="CM145">
        <v>15.4</v>
      </c>
      <c r="CN145">
        <v>15.3</v>
      </c>
      <c r="CO145">
        <v>15.1</v>
      </c>
      <c r="CP145">
        <v>15</v>
      </c>
      <c r="CQ145">
        <v>14.8</v>
      </c>
      <c r="CR145">
        <v>14.6</v>
      </c>
      <c r="CS145">
        <v>14.4</v>
      </c>
      <c r="CT145">
        <v>14.2</v>
      </c>
      <c r="CU145">
        <v>14</v>
      </c>
      <c r="CV145">
        <v>13.7</v>
      </c>
      <c r="CW145">
        <v>13.5</v>
      </c>
      <c r="CX145">
        <v>13.2</v>
      </c>
      <c r="CY145">
        <v>13</v>
      </c>
      <c r="CZ145">
        <v>12.7</v>
      </c>
      <c r="DA145">
        <v>12.4</v>
      </c>
      <c r="DB145">
        <v>12.1</v>
      </c>
      <c r="DC145">
        <v>11.8</v>
      </c>
      <c r="DD145">
        <v>11.3</v>
      </c>
      <c r="DE145">
        <v>10.9</v>
      </c>
      <c r="DF145">
        <v>10.5</v>
      </c>
      <c r="DG145">
        <v>10.199999999999999</v>
      </c>
      <c r="DH145">
        <v>9.81</v>
      </c>
      <c r="DI145">
        <v>9.3699999999999992</v>
      </c>
      <c r="DJ145">
        <v>9.0399999999999991</v>
      </c>
      <c r="DK145">
        <v>8.77</v>
      </c>
      <c r="DL145">
        <v>8.3699999999999992</v>
      </c>
      <c r="DM145">
        <v>8</v>
      </c>
      <c r="DN145">
        <v>7.6</v>
      </c>
      <c r="DO145">
        <v>7.25</v>
      </c>
      <c r="DP145">
        <v>6.82</v>
      </c>
      <c r="DQ145">
        <v>6.46</v>
      </c>
      <c r="DR145">
        <v>5.98</v>
      </c>
      <c r="DS145">
        <v>5.55</v>
      </c>
      <c r="DT145">
        <v>5.21</v>
      </c>
      <c r="DU145">
        <v>4.8600000000000003</v>
      </c>
      <c r="DV145">
        <v>4.63</v>
      </c>
      <c r="DW145">
        <v>4.41</v>
      </c>
      <c r="DX145">
        <v>4.17</v>
      </c>
      <c r="DY145">
        <v>3.94</v>
      </c>
      <c r="DZ145">
        <v>3.77</v>
      </c>
      <c r="EA145">
        <v>3.53</v>
      </c>
      <c r="EB145">
        <v>3.34</v>
      </c>
      <c r="EC145">
        <v>3.14</v>
      </c>
      <c r="ED145">
        <v>2.87</v>
      </c>
      <c r="EE145">
        <v>2.73</v>
      </c>
      <c r="EF145">
        <v>2.57</v>
      </c>
      <c r="EG145">
        <v>2.41</v>
      </c>
      <c r="EH145">
        <v>2.37</v>
      </c>
      <c r="EI145">
        <v>2.17</v>
      </c>
      <c r="EJ145">
        <v>1.99</v>
      </c>
      <c r="EK145">
        <v>1.86</v>
      </c>
      <c r="EL145">
        <v>1.7</v>
      </c>
      <c r="EM145">
        <v>1.64</v>
      </c>
      <c r="EN145">
        <v>1.52</v>
      </c>
      <c r="EO145">
        <v>1.41</v>
      </c>
      <c r="EP145">
        <v>1.32</v>
      </c>
      <c r="EQ145">
        <v>1.21</v>
      </c>
      <c r="ER145">
        <v>1.1399999999999999</v>
      </c>
      <c r="ES145">
        <v>1.01</v>
      </c>
      <c r="ET145">
        <v>1</v>
      </c>
      <c r="EU145">
        <v>0.87</v>
      </c>
      <c r="EV145">
        <v>0.82</v>
      </c>
      <c r="EW145">
        <v>0.77</v>
      </c>
      <c r="EX145">
        <v>0.71</v>
      </c>
      <c r="EY145">
        <v>0.67</v>
      </c>
      <c r="EZ145">
        <v>0.6</v>
      </c>
      <c r="FA145">
        <v>0.53</v>
      </c>
      <c r="FB145">
        <v>0.5</v>
      </c>
      <c r="FC145">
        <v>0.46</v>
      </c>
      <c r="FD145">
        <v>0.43</v>
      </c>
      <c r="FE145">
        <v>0.39</v>
      </c>
      <c r="FF145">
        <v>0.36</v>
      </c>
      <c r="FG145">
        <v>0.32</v>
      </c>
      <c r="FH145">
        <v>0.28999999999999998</v>
      </c>
      <c r="FI145">
        <v>0.27</v>
      </c>
      <c r="FJ145">
        <v>0.24</v>
      </c>
      <c r="FK145">
        <v>0.22</v>
      </c>
      <c r="FL145">
        <v>0.2</v>
      </c>
      <c r="FM145">
        <v>0.19</v>
      </c>
      <c r="FN145">
        <v>0.17</v>
      </c>
      <c r="FO145">
        <v>0.15</v>
      </c>
      <c r="FP145">
        <v>0.14000000000000001</v>
      </c>
      <c r="FQ145">
        <v>0.13</v>
      </c>
      <c r="FR145">
        <v>0.12</v>
      </c>
      <c r="FS145">
        <v>0.11</v>
      </c>
      <c r="FT145">
        <v>0.11</v>
      </c>
      <c r="FU145">
        <v>0.1</v>
      </c>
      <c r="FV145">
        <v>0.1</v>
      </c>
      <c r="FW145">
        <v>0.1</v>
      </c>
      <c r="FX145">
        <v>0.1</v>
      </c>
      <c r="FY145">
        <v>0.1</v>
      </c>
      <c r="FZ145">
        <v>0.1</v>
      </c>
    </row>
    <row r="146" spans="1:182">
      <c r="A146">
        <v>41</v>
      </c>
      <c r="B146">
        <v>0</v>
      </c>
      <c r="C146">
        <v>0</v>
      </c>
      <c r="D146">
        <v>0</v>
      </c>
      <c r="E146">
        <v>0</v>
      </c>
      <c r="F146">
        <v>0</v>
      </c>
      <c r="G146">
        <v>0</v>
      </c>
      <c r="H146">
        <v>0</v>
      </c>
      <c r="I146">
        <v>0</v>
      </c>
      <c r="J146">
        <v>0.03</v>
      </c>
      <c r="K146">
        <v>0.04</v>
      </c>
      <c r="L146">
        <v>0.05</v>
      </c>
      <c r="M146">
        <v>7.0000000000000007E-2</v>
      </c>
      <c r="N146">
        <v>0.1</v>
      </c>
      <c r="O146">
        <v>0.12</v>
      </c>
      <c r="P146">
        <v>0.16</v>
      </c>
      <c r="Q146">
        <v>0.19</v>
      </c>
      <c r="R146">
        <v>0.22</v>
      </c>
      <c r="S146">
        <v>0.27</v>
      </c>
      <c r="T146">
        <v>0.32</v>
      </c>
      <c r="U146">
        <v>0.37</v>
      </c>
      <c r="V146">
        <v>0.44</v>
      </c>
      <c r="W146">
        <v>0.5</v>
      </c>
      <c r="X146">
        <v>0.57999999999999996</v>
      </c>
      <c r="Y146">
        <v>0.64</v>
      </c>
      <c r="Z146">
        <v>0.74</v>
      </c>
      <c r="AA146">
        <v>0.86</v>
      </c>
      <c r="AB146">
        <v>0.96</v>
      </c>
      <c r="AC146">
        <v>1.06</v>
      </c>
      <c r="AD146">
        <v>1.2</v>
      </c>
      <c r="AE146">
        <v>1.34</v>
      </c>
      <c r="AF146">
        <v>1.49</v>
      </c>
      <c r="AG146">
        <v>1.68</v>
      </c>
      <c r="AH146">
        <v>1.77</v>
      </c>
      <c r="AI146">
        <v>2.04</v>
      </c>
      <c r="AJ146">
        <v>2.23</v>
      </c>
      <c r="AK146">
        <v>2.44</v>
      </c>
      <c r="AL146">
        <v>2.67</v>
      </c>
      <c r="AM146">
        <v>2.93</v>
      </c>
      <c r="AN146">
        <v>3.02</v>
      </c>
      <c r="AO146">
        <v>3.34</v>
      </c>
      <c r="AP146">
        <v>3.7</v>
      </c>
      <c r="AQ146">
        <v>4.07</v>
      </c>
      <c r="AR146">
        <v>4.32</v>
      </c>
      <c r="AS146">
        <v>4.57</v>
      </c>
      <c r="AT146">
        <v>4.84</v>
      </c>
      <c r="AU146">
        <v>5.21</v>
      </c>
      <c r="AV146">
        <v>5.55</v>
      </c>
      <c r="AW146">
        <v>5.9</v>
      </c>
      <c r="AX146">
        <v>6.22</v>
      </c>
      <c r="AY146">
        <v>6.62</v>
      </c>
      <c r="AZ146">
        <v>7.19</v>
      </c>
      <c r="BA146">
        <v>7.71</v>
      </c>
      <c r="BB146">
        <v>8.4</v>
      </c>
      <c r="BC146">
        <v>8.92</v>
      </c>
      <c r="BD146">
        <v>9.49</v>
      </c>
      <c r="BE146">
        <v>9.99</v>
      </c>
      <c r="BF146">
        <v>10.3</v>
      </c>
      <c r="BG146">
        <v>10.5</v>
      </c>
      <c r="BH146">
        <v>11.1</v>
      </c>
      <c r="BI146">
        <v>11.6</v>
      </c>
      <c r="BJ146">
        <v>12</v>
      </c>
      <c r="BK146">
        <v>12.5</v>
      </c>
      <c r="BL146">
        <v>12.9</v>
      </c>
      <c r="BM146">
        <v>13.6</v>
      </c>
      <c r="BN146">
        <v>13.9</v>
      </c>
      <c r="BO146">
        <v>14.1</v>
      </c>
      <c r="BP146">
        <v>14.4</v>
      </c>
      <c r="BQ146">
        <v>14.6</v>
      </c>
      <c r="BR146">
        <v>14.8</v>
      </c>
      <c r="BS146">
        <v>15</v>
      </c>
      <c r="BT146">
        <v>15.2</v>
      </c>
      <c r="BU146">
        <v>15.3</v>
      </c>
      <c r="BV146">
        <v>15.5</v>
      </c>
      <c r="BW146">
        <v>15.6</v>
      </c>
      <c r="BX146">
        <v>15.7</v>
      </c>
      <c r="BY146">
        <v>15.8</v>
      </c>
      <c r="BZ146">
        <v>15.9</v>
      </c>
      <c r="CA146">
        <v>15.9</v>
      </c>
      <c r="CB146">
        <v>16</v>
      </c>
      <c r="CC146">
        <v>16</v>
      </c>
      <c r="CD146">
        <v>16</v>
      </c>
      <c r="CE146">
        <v>16</v>
      </c>
      <c r="CF146">
        <v>16</v>
      </c>
      <c r="CG146">
        <v>15.9</v>
      </c>
      <c r="CH146">
        <v>15.9</v>
      </c>
      <c r="CI146">
        <v>15.8</v>
      </c>
      <c r="CJ146">
        <v>15.7</v>
      </c>
      <c r="CK146">
        <v>15.6</v>
      </c>
      <c r="CL146">
        <v>15.5</v>
      </c>
      <c r="CM146">
        <v>15.4</v>
      </c>
      <c r="CN146">
        <v>15.2</v>
      </c>
      <c r="CO146">
        <v>15.1</v>
      </c>
      <c r="CP146">
        <v>14.9</v>
      </c>
      <c r="CQ146">
        <v>14.7</v>
      </c>
      <c r="CR146">
        <v>14.5</v>
      </c>
      <c r="CS146">
        <v>14.3</v>
      </c>
      <c r="CT146">
        <v>14.1</v>
      </c>
      <c r="CU146">
        <v>13.9</v>
      </c>
      <c r="CV146">
        <v>13.7</v>
      </c>
      <c r="CW146">
        <v>13.4</v>
      </c>
      <c r="CX146">
        <v>13.2</v>
      </c>
      <c r="CY146">
        <v>12.9</v>
      </c>
      <c r="CZ146">
        <v>12.6</v>
      </c>
      <c r="DA146">
        <v>12.3</v>
      </c>
      <c r="DB146">
        <v>12</v>
      </c>
      <c r="DC146">
        <v>11.7</v>
      </c>
      <c r="DD146">
        <v>11.3</v>
      </c>
      <c r="DE146">
        <v>10.9</v>
      </c>
      <c r="DF146">
        <v>10.5</v>
      </c>
      <c r="DG146">
        <v>10.199999999999999</v>
      </c>
      <c r="DH146">
        <v>9.77</v>
      </c>
      <c r="DI146">
        <v>9.34</v>
      </c>
      <c r="DJ146">
        <v>8.98</v>
      </c>
      <c r="DK146">
        <v>8.67</v>
      </c>
      <c r="DL146">
        <v>8.35</v>
      </c>
      <c r="DM146">
        <v>8.01</v>
      </c>
      <c r="DN146">
        <v>7.62</v>
      </c>
      <c r="DO146">
        <v>7.22</v>
      </c>
      <c r="DP146">
        <v>6.82</v>
      </c>
      <c r="DQ146">
        <v>6.36</v>
      </c>
      <c r="DR146">
        <v>5.98</v>
      </c>
      <c r="DS146">
        <v>5.49</v>
      </c>
      <c r="DT146">
        <v>5.22</v>
      </c>
      <c r="DU146">
        <v>4.8499999999999996</v>
      </c>
      <c r="DV146">
        <v>4.6500000000000004</v>
      </c>
      <c r="DW146">
        <v>4.4000000000000004</v>
      </c>
      <c r="DX146">
        <v>4.16</v>
      </c>
      <c r="DY146">
        <v>3.92</v>
      </c>
      <c r="DZ146">
        <v>3.75</v>
      </c>
      <c r="EA146">
        <v>3.55</v>
      </c>
      <c r="EB146">
        <v>3.42</v>
      </c>
      <c r="EC146">
        <v>3.17</v>
      </c>
      <c r="ED146">
        <v>2.9</v>
      </c>
      <c r="EE146">
        <v>2.73</v>
      </c>
      <c r="EF146">
        <v>2.59</v>
      </c>
      <c r="EG146">
        <v>2.4900000000000002</v>
      </c>
      <c r="EH146">
        <v>2.2999999999999998</v>
      </c>
      <c r="EI146">
        <v>2.16</v>
      </c>
      <c r="EJ146">
        <v>2.0299999999999998</v>
      </c>
      <c r="EK146">
        <v>1.9</v>
      </c>
      <c r="EL146">
        <v>1.74</v>
      </c>
      <c r="EM146">
        <v>1.68</v>
      </c>
      <c r="EN146">
        <v>1.54</v>
      </c>
      <c r="EO146">
        <v>1.41</v>
      </c>
      <c r="EP146">
        <v>1.36</v>
      </c>
      <c r="EQ146">
        <v>1.25</v>
      </c>
      <c r="ER146">
        <v>1.1499999999999999</v>
      </c>
      <c r="ES146">
        <v>1.05</v>
      </c>
      <c r="ET146">
        <v>0.99</v>
      </c>
      <c r="EU146">
        <v>0.94</v>
      </c>
      <c r="EV146">
        <v>0.84</v>
      </c>
      <c r="EW146">
        <v>0.81</v>
      </c>
      <c r="EX146">
        <v>0.73</v>
      </c>
      <c r="EY146">
        <v>0.67</v>
      </c>
      <c r="EZ146">
        <v>0.62</v>
      </c>
      <c r="FA146">
        <v>0.57999999999999996</v>
      </c>
      <c r="FB146">
        <v>0.52</v>
      </c>
      <c r="FC146">
        <v>0.47</v>
      </c>
      <c r="FD146">
        <v>0.44</v>
      </c>
      <c r="FE146">
        <v>0.41</v>
      </c>
      <c r="FF146">
        <v>0.37</v>
      </c>
      <c r="FG146">
        <v>0.32</v>
      </c>
      <c r="FH146">
        <v>0.31</v>
      </c>
      <c r="FI146">
        <v>0.27</v>
      </c>
      <c r="FJ146">
        <v>0.26</v>
      </c>
      <c r="FK146">
        <v>0.22</v>
      </c>
      <c r="FL146">
        <v>0.21</v>
      </c>
      <c r="FM146">
        <v>0.19</v>
      </c>
      <c r="FN146">
        <v>0.18</v>
      </c>
      <c r="FO146">
        <v>0.16</v>
      </c>
      <c r="FP146">
        <v>0.15</v>
      </c>
      <c r="FQ146">
        <v>0.14000000000000001</v>
      </c>
      <c r="FR146">
        <v>0.13</v>
      </c>
      <c r="FS146">
        <v>0.12</v>
      </c>
      <c r="FT146">
        <v>0.11</v>
      </c>
      <c r="FU146">
        <v>0.1</v>
      </c>
      <c r="FV146">
        <v>0.1</v>
      </c>
      <c r="FW146">
        <v>0.1</v>
      </c>
      <c r="FX146">
        <v>0.1</v>
      </c>
      <c r="FY146">
        <v>0.1</v>
      </c>
      <c r="FZ146">
        <v>0.1</v>
      </c>
    </row>
    <row r="147" spans="1:182">
      <c r="A147">
        <v>40</v>
      </c>
      <c r="B147">
        <v>0</v>
      </c>
      <c r="C147">
        <v>0</v>
      </c>
      <c r="D147">
        <v>0</v>
      </c>
      <c r="E147">
        <v>0</v>
      </c>
      <c r="F147">
        <v>0</v>
      </c>
      <c r="G147">
        <v>0</v>
      </c>
      <c r="H147">
        <v>0</v>
      </c>
      <c r="I147">
        <v>0</v>
      </c>
      <c r="J147">
        <v>0.03</v>
      </c>
      <c r="K147">
        <v>0.04</v>
      </c>
      <c r="L147">
        <v>0.05</v>
      </c>
      <c r="M147">
        <v>0.08</v>
      </c>
      <c r="N147">
        <v>0.1</v>
      </c>
      <c r="O147">
        <v>0.12</v>
      </c>
      <c r="P147">
        <v>0.16</v>
      </c>
      <c r="Q147">
        <v>0.19</v>
      </c>
      <c r="R147">
        <v>0.23</v>
      </c>
      <c r="S147">
        <v>0.27</v>
      </c>
      <c r="T147">
        <v>0.31</v>
      </c>
      <c r="U147">
        <v>0.36</v>
      </c>
      <c r="V147">
        <v>0.43</v>
      </c>
      <c r="W147">
        <v>0.48</v>
      </c>
      <c r="X147">
        <v>0.56999999999999995</v>
      </c>
      <c r="Y147">
        <v>0.65</v>
      </c>
      <c r="Z147">
        <v>0.75</v>
      </c>
      <c r="AA147">
        <v>0.87</v>
      </c>
      <c r="AB147">
        <v>0.97</v>
      </c>
      <c r="AC147">
        <v>1.06</v>
      </c>
      <c r="AD147">
        <v>1.19</v>
      </c>
      <c r="AE147">
        <v>1.31</v>
      </c>
      <c r="AF147">
        <v>1.45</v>
      </c>
      <c r="AG147">
        <v>1.63</v>
      </c>
      <c r="AH147">
        <v>1.82</v>
      </c>
      <c r="AI147">
        <v>2</v>
      </c>
      <c r="AJ147">
        <v>2.2000000000000002</v>
      </c>
      <c r="AK147">
        <v>2.41</v>
      </c>
      <c r="AL147">
        <v>2.65</v>
      </c>
      <c r="AM147">
        <v>2.86</v>
      </c>
      <c r="AN147">
        <v>3.14</v>
      </c>
      <c r="AO147">
        <v>3.28</v>
      </c>
      <c r="AP147">
        <v>3.68</v>
      </c>
      <c r="AQ147">
        <v>4.01</v>
      </c>
      <c r="AR147">
        <v>4.3099999999999996</v>
      </c>
      <c r="AS147">
        <v>4.63</v>
      </c>
      <c r="AT147">
        <v>4.88</v>
      </c>
      <c r="AU147">
        <v>5.17</v>
      </c>
      <c r="AV147">
        <v>5.51</v>
      </c>
      <c r="AW147">
        <v>5.85</v>
      </c>
      <c r="AX147">
        <v>6.28</v>
      </c>
      <c r="AY147">
        <v>6.65</v>
      </c>
      <c r="AZ147">
        <v>7.16</v>
      </c>
      <c r="BA147">
        <v>7.73</v>
      </c>
      <c r="BB147">
        <v>8.4499999999999993</v>
      </c>
      <c r="BC147">
        <v>8.91</v>
      </c>
      <c r="BD147">
        <v>9.43</v>
      </c>
      <c r="BE147">
        <v>9.91</v>
      </c>
      <c r="BF147">
        <v>10.199999999999999</v>
      </c>
      <c r="BG147">
        <v>10.5</v>
      </c>
      <c r="BH147">
        <v>11.1</v>
      </c>
      <c r="BI147">
        <v>11.5</v>
      </c>
      <c r="BJ147">
        <v>12</v>
      </c>
      <c r="BK147">
        <v>12.4</v>
      </c>
      <c r="BL147">
        <v>12.8</v>
      </c>
      <c r="BM147">
        <v>13.5</v>
      </c>
      <c r="BN147">
        <v>13.8</v>
      </c>
      <c r="BO147">
        <v>14.1</v>
      </c>
      <c r="BP147">
        <v>14.3</v>
      </c>
      <c r="BQ147">
        <v>14.6</v>
      </c>
      <c r="BR147">
        <v>14.8</v>
      </c>
      <c r="BS147">
        <v>15</v>
      </c>
      <c r="BT147">
        <v>15.1</v>
      </c>
      <c r="BU147">
        <v>15.3</v>
      </c>
      <c r="BV147">
        <v>15.4</v>
      </c>
      <c r="BW147">
        <v>15.6</v>
      </c>
      <c r="BX147">
        <v>15.7</v>
      </c>
      <c r="BY147">
        <v>15.8</v>
      </c>
      <c r="BZ147">
        <v>15.8</v>
      </c>
      <c r="CA147">
        <v>15.9</v>
      </c>
      <c r="CB147">
        <v>15.9</v>
      </c>
      <c r="CC147">
        <v>15.9</v>
      </c>
      <c r="CD147">
        <v>16</v>
      </c>
      <c r="CE147">
        <v>15.9</v>
      </c>
      <c r="CF147">
        <v>15.9</v>
      </c>
      <c r="CG147">
        <v>15.9</v>
      </c>
      <c r="CH147">
        <v>15.8</v>
      </c>
      <c r="CI147">
        <v>15.8</v>
      </c>
      <c r="CJ147">
        <v>15.7</v>
      </c>
      <c r="CK147">
        <v>15.6</v>
      </c>
      <c r="CL147">
        <v>15.4</v>
      </c>
      <c r="CM147">
        <v>15.3</v>
      </c>
      <c r="CN147">
        <v>15.2</v>
      </c>
      <c r="CO147">
        <v>15</v>
      </c>
      <c r="CP147">
        <v>14.8</v>
      </c>
      <c r="CQ147">
        <v>14.7</v>
      </c>
      <c r="CR147">
        <v>14.5</v>
      </c>
      <c r="CS147">
        <v>14.3</v>
      </c>
      <c r="CT147">
        <v>14.1</v>
      </c>
      <c r="CU147">
        <v>13.8</v>
      </c>
      <c r="CV147">
        <v>13.6</v>
      </c>
      <c r="CW147">
        <v>13.4</v>
      </c>
      <c r="CX147">
        <v>13.1</v>
      </c>
      <c r="CY147">
        <v>12.8</v>
      </c>
      <c r="CZ147">
        <v>12.6</v>
      </c>
      <c r="DA147">
        <v>12.2</v>
      </c>
      <c r="DB147">
        <v>12</v>
      </c>
      <c r="DC147">
        <v>11.6</v>
      </c>
      <c r="DD147">
        <v>11.3</v>
      </c>
      <c r="DE147">
        <v>10.9</v>
      </c>
      <c r="DF147">
        <v>10.5</v>
      </c>
      <c r="DG147">
        <v>10.1</v>
      </c>
      <c r="DH147">
        <v>9.61</v>
      </c>
      <c r="DI147">
        <v>9.36</v>
      </c>
      <c r="DJ147">
        <v>8.99</v>
      </c>
      <c r="DK147">
        <v>8.6999999999999993</v>
      </c>
      <c r="DL147">
        <v>8.34</v>
      </c>
      <c r="DM147">
        <v>8.01</v>
      </c>
      <c r="DN147">
        <v>7.56</v>
      </c>
      <c r="DO147">
        <v>7.18</v>
      </c>
      <c r="DP147">
        <v>6.86</v>
      </c>
      <c r="DQ147">
        <v>6.36</v>
      </c>
      <c r="DR147">
        <v>5.95</v>
      </c>
      <c r="DS147">
        <v>5.56</v>
      </c>
      <c r="DT147">
        <v>5.27</v>
      </c>
      <c r="DU147">
        <v>4.9000000000000004</v>
      </c>
      <c r="DV147">
        <v>4.6100000000000003</v>
      </c>
      <c r="DW147">
        <v>4.43</v>
      </c>
      <c r="DX147">
        <v>4.1900000000000004</v>
      </c>
      <c r="DY147">
        <v>3.98</v>
      </c>
      <c r="DZ147">
        <v>3.76</v>
      </c>
      <c r="EA147">
        <v>3.58</v>
      </c>
      <c r="EB147">
        <v>3.41</v>
      </c>
      <c r="EC147">
        <v>3.2</v>
      </c>
      <c r="ED147">
        <v>2.92</v>
      </c>
      <c r="EE147">
        <v>2.8</v>
      </c>
      <c r="EF147">
        <v>2.57</v>
      </c>
      <c r="EG147">
        <v>2.46</v>
      </c>
      <c r="EH147">
        <v>2.3199999999999998</v>
      </c>
      <c r="EI147">
        <v>2.21</v>
      </c>
      <c r="EJ147">
        <v>1.99</v>
      </c>
      <c r="EK147">
        <v>1.95</v>
      </c>
      <c r="EL147">
        <v>1.75</v>
      </c>
      <c r="EM147">
        <v>1.69</v>
      </c>
      <c r="EN147">
        <v>1.57</v>
      </c>
      <c r="EO147">
        <v>1.45</v>
      </c>
      <c r="EP147">
        <v>1.4</v>
      </c>
      <c r="EQ147">
        <v>1.25</v>
      </c>
      <c r="ER147">
        <v>1.1599999999999999</v>
      </c>
      <c r="ES147">
        <v>1.1100000000000001</v>
      </c>
      <c r="ET147">
        <v>1.04</v>
      </c>
      <c r="EU147">
        <v>0.94</v>
      </c>
      <c r="EV147">
        <v>0.89</v>
      </c>
      <c r="EW147">
        <v>0.78</v>
      </c>
      <c r="EX147">
        <v>0.73</v>
      </c>
      <c r="EY147">
        <v>0.7</v>
      </c>
      <c r="EZ147">
        <v>0.64</v>
      </c>
      <c r="FA147">
        <v>0.6</v>
      </c>
      <c r="FB147">
        <v>0.54</v>
      </c>
      <c r="FC147">
        <v>0.5</v>
      </c>
      <c r="FD147">
        <v>0.45</v>
      </c>
      <c r="FE147">
        <v>0.43</v>
      </c>
      <c r="FF147">
        <v>0.35</v>
      </c>
      <c r="FG147">
        <v>0.34</v>
      </c>
      <c r="FH147">
        <v>0.32</v>
      </c>
      <c r="FI147">
        <v>0.28999999999999998</v>
      </c>
      <c r="FJ147">
        <v>0.27</v>
      </c>
      <c r="FK147">
        <v>0.24</v>
      </c>
      <c r="FL147">
        <v>0.22</v>
      </c>
      <c r="FM147">
        <v>0.19</v>
      </c>
      <c r="FN147">
        <v>0.18</v>
      </c>
      <c r="FO147">
        <v>0.17</v>
      </c>
      <c r="FP147">
        <v>0.15</v>
      </c>
      <c r="FQ147">
        <v>0.14000000000000001</v>
      </c>
      <c r="FR147">
        <v>0.13</v>
      </c>
      <c r="FS147">
        <v>0.12</v>
      </c>
      <c r="FT147">
        <v>0.11</v>
      </c>
      <c r="FU147">
        <v>0.11</v>
      </c>
      <c r="FV147">
        <v>0.1</v>
      </c>
      <c r="FW147">
        <v>0.1</v>
      </c>
      <c r="FX147">
        <v>0.1</v>
      </c>
      <c r="FY147">
        <v>0.09</v>
      </c>
      <c r="FZ147">
        <v>0.1</v>
      </c>
    </row>
    <row r="148" spans="1:182">
      <c r="A148">
        <v>39</v>
      </c>
      <c r="B148">
        <v>0</v>
      </c>
      <c r="C148">
        <v>0</v>
      </c>
      <c r="D148">
        <v>0</v>
      </c>
      <c r="E148">
        <v>0</v>
      </c>
      <c r="F148">
        <v>0</v>
      </c>
      <c r="G148">
        <v>0</v>
      </c>
      <c r="H148">
        <v>0</v>
      </c>
      <c r="I148">
        <v>0</v>
      </c>
      <c r="J148">
        <v>0.03</v>
      </c>
      <c r="K148">
        <v>0.05</v>
      </c>
      <c r="L148">
        <v>0.05</v>
      </c>
      <c r="M148">
        <v>0.08</v>
      </c>
      <c r="N148">
        <v>0.1</v>
      </c>
      <c r="O148">
        <v>0.13</v>
      </c>
      <c r="P148">
        <v>0.15</v>
      </c>
      <c r="Q148">
        <v>0.19</v>
      </c>
      <c r="R148">
        <v>0.23</v>
      </c>
      <c r="S148">
        <v>0.26</v>
      </c>
      <c r="T148">
        <v>0.31</v>
      </c>
      <c r="U148">
        <v>0.38</v>
      </c>
      <c r="V148">
        <v>0.43</v>
      </c>
      <c r="W148">
        <v>0.5</v>
      </c>
      <c r="X148">
        <v>0.55000000000000004</v>
      </c>
      <c r="Y148">
        <v>0.65</v>
      </c>
      <c r="Z148">
        <v>0.74</v>
      </c>
      <c r="AA148">
        <v>0.85</v>
      </c>
      <c r="AB148">
        <v>0.95</v>
      </c>
      <c r="AC148">
        <v>1.07</v>
      </c>
      <c r="AD148">
        <v>1.18</v>
      </c>
      <c r="AE148">
        <v>1.32</v>
      </c>
      <c r="AF148">
        <v>1.47</v>
      </c>
      <c r="AG148">
        <v>1.67</v>
      </c>
      <c r="AH148">
        <v>1.84</v>
      </c>
      <c r="AI148">
        <v>2.0299999999999998</v>
      </c>
      <c r="AJ148">
        <v>2.1800000000000002</v>
      </c>
      <c r="AK148">
        <v>2.39</v>
      </c>
      <c r="AL148">
        <v>2.6</v>
      </c>
      <c r="AM148">
        <v>2.86</v>
      </c>
      <c r="AN148">
        <v>3.14</v>
      </c>
      <c r="AO148">
        <v>3.36</v>
      </c>
      <c r="AP148">
        <v>3.66</v>
      </c>
      <c r="AQ148">
        <v>4</v>
      </c>
      <c r="AR148">
        <v>4.3</v>
      </c>
      <c r="AS148">
        <v>4.5999999999999996</v>
      </c>
      <c r="AT148">
        <v>4.88</v>
      </c>
      <c r="AU148">
        <v>5.16</v>
      </c>
      <c r="AV148">
        <v>5.5</v>
      </c>
      <c r="AW148">
        <v>5.87</v>
      </c>
      <c r="AX148">
        <v>6.21</v>
      </c>
      <c r="AY148">
        <v>6.51</v>
      </c>
      <c r="AZ148">
        <v>7.16</v>
      </c>
      <c r="BA148">
        <v>7.77</v>
      </c>
      <c r="BB148">
        <v>8.3800000000000008</v>
      </c>
      <c r="BC148">
        <v>8.9</v>
      </c>
      <c r="BD148">
        <v>9.3699999999999992</v>
      </c>
      <c r="BE148">
        <v>9.9499999999999993</v>
      </c>
      <c r="BF148">
        <v>10.3</v>
      </c>
      <c r="BG148">
        <v>10.5</v>
      </c>
      <c r="BH148">
        <v>11</v>
      </c>
      <c r="BI148">
        <v>11.5</v>
      </c>
      <c r="BJ148">
        <v>12</v>
      </c>
      <c r="BK148">
        <v>12.4</v>
      </c>
      <c r="BL148">
        <v>12.8</v>
      </c>
      <c r="BM148">
        <v>13.2</v>
      </c>
      <c r="BN148">
        <v>13.8</v>
      </c>
      <c r="BO148">
        <v>14.1</v>
      </c>
      <c r="BP148">
        <v>14.3</v>
      </c>
      <c r="BQ148">
        <v>14.5</v>
      </c>
      <c r="BR148">
        <v>14.7</v>
      </c>
      <c r="BS148">
        <v>14.9</v>
      </c>
      <c r="BT148">
        <v>15.1</v>
      </c>
      <c r="BU148">
        <v>15.3</v>
      </c>
      <c r="BV148">
        <v>15.4</v>
      </c>
      <c r="BW148">
        <v>15.5</v>
      </c>
      <c r="BX148">
        <v>15.6</v>
      </c>
      <c r="BY148">
        <v>15.7</v>
      </c>
      <c r="BZ148">
        <v>15.8</v>
      </c>
      <c r="CA148">
        <v>15.9</v>
      </c>
      <c r="CB148">
        <v>15.9</v>
      </c>
      <c r="CC148">
        <v>15.9</v>
      </c>
      <c r="CD148">
        <v>15.9</v>
      </c>
      <c r="CE148">
        <v>15.9</v>
      </c>
      <c r="CF148">
        <v>15.9</v>
      </c>
      <c r="CG148">
        <v>15.8</v>
      </c>
      <c r="CH148">
        <v>15.8</v>
      </c>
      <c r="CI148">
        <v>15.7</v>
      </c>
      <c r="CJ148">
        <v>15.6</v>
      </c>
      <c r="CK148">
        <v>15.5</v>
      </c>
      <c r="CL148">
        <v>15.4</v>
      </c>
      <c r="CM148">
        <v>15.3</v>
      </c>
      <c r="CN148">
        <v>15.1</v>
      </c>
      <c r="CO148">
        <v>15</v>
      </c>
      <c r="CP148">
        <v>14.8</v>
      </c>
      <c r="CQ148">
        <v>14.6</v>
      </c>
      <c r="CR148">
        <v>14.4</v>
      </c>
      <c r="CS148">
        <v>14.2</v>
      </c>
      <c r="CT148">
        <v>14</v>
      </c>
      <c r="CU148">
        <v>13.8</v>
      </c>
      <c r="CV148">
        <v>13.6</v>
      </c>
      <c r="CW148">
        <v>13.3</v>
      </c>
      <c r="CX148">
        <v>13.1</v>
      </c>
      <c r="CY148">
        <v>12.8</v>
      </c>
      <c r="CZ148">
        <v>12.5</v>
      </c>
      <c r="DA148">
        <v>12.2</v>
      </c>
      <c r="DB148">
        <v>11.9</v>
      </c>
      <c r="DC148">
        <v>11.6</v>
      </c>
      <c r="DD148">
        <v>11.2</v>
      </c>
      <c r="DE148">
        <v>10.8</v>
      </c>
      <c r="DF148">
        <v>10.4</v>
      </c>
      <c r="DG148">
        <v>10.1</v>
      </c>
      <c r="DH148">
        <v>9.66</v>
      </c>
      <c r="DI148">
        <v>9.3000000000000007</v>
      </c>
      <c r="DJ148">
        <v>8.94</v>
      </c>
      <c r="DK148">
        <v>8.6999999999999993</v>
      </c>
      <c r="DL148">
        <v>8.32</v>
      </c>
      <c r="DM148">
        <v>7.92</v>
      </c>
      <c r="DN148">
        <v>7.61</v>
      </c>
      <c r="DO148">
        <v>7.18</v>
      </c>
      <c r="DP148">
        <v>6.83</v>
      </c>
      <c r="DQ148">
        <v>6.37</v>
      </c>
      <c r="DR148">
        <v>5.98</v>
      </c>
      <c r="DS148">
        <v>5.54</v>
      </c>
      <c r="DT148">
        <v>5.24</v>
      </c>
      <c r="DU148">
        <v>4.8899999999999997</v>
      </c>
      <c r="DV148">
        <v>4.6100000000000003</v>
      </c>
      <c r="DW148">
        <v>4.43</v>
      </c>
      <c r="DX148">
        <v>4.16</v>
      </c>
      <c r="DY148">
        <v>3.91</v>
      </c>
      <c r="DZ148">
        <v>3.74</v>
      </c>
      <c r="EA148">
        <v>3.61</v>
      </c>
      <c r="EB148">
        <v>3.35</v>
      </c>
      <c r="EC148">
        <v>3.15</v>
      </c>
      <c r="ED148">
        <v>2.95</v>
      </c>
      <c r="EE148">
        <v>2.73</v>
      </c>
      <c r="EF148">
        <v>2.6</v>
      </c>
      <c r="EG148">
        <v>2.4900000000000002</v>
      </c>
      <c r="EH148">
        <v>2.29</v>
      </c>
      <c r="EI148">
        <v>2.21</v>
      </c>
      <c r="EJ148">
        <v>2.0299999999999998</v>
      </c>
      <c r="EK148">
        <v>1.94</v>
      </c>
      <c r="EL148">
        <v>1.78</v>
      </c>
      <c r="EM148">
        <v>1.71</v>
      </c>
      <c r="EN148">
        <v>1.55</v>
      </c>
      <c r="EO148">
        <v>1.44</v>
      </c>
      <c r="EP148">
        <v>1.4</v>
      </c>
      <c r="EQ148">
        <v>1.25</v>
      </c>
      <c r="ER148">
        <v>1.17</v>
      </c>
      <c r="ES148">
        <v>1.1200000000000001</v>
      </c>
      <c r="ET148">
        <v>1.03</v>
      </c>
      <c r="EU148">
        <v>0.96</v>
      </c>
      <c r="EV148">
        <v>0.9</v>
      </c>
      <c r="EW148">
        <v>0.82</v>
      </c>
      <c r="EX148">
        <v>0.75</v>
      </c>
      <c r="EY148">
        <v>0.7</v>
      </c>
      <c r="EZ148">
        <v>0.66</v>
      </c>
      <c r="FA148">
        <v>0.6</v>
      </c>
      <c r="FB148">
        <v>0.53</v>
      </c>
      <c r="FC148">
        <v>0.49</v>
      </c>
      <c r="FD148">
        <v>0.46</v>
      </c>
      <c r="FE148">
        <v>0.44</v>
      </c>
      <c r="FF148">
        <v>0.38</v>
      </c>
      <c r="FG148">
        <v>0.35</v>
      </c>
      <c r="FH148">
        <v>0.32</v>
      </c>
      <c r="FI148">
        <v>0.28999999999999998</v>
      </c>
      <c r="FJ148">
        <v>0.26</v>
      </c>
      <c r="FK148">
        <v>0.25</v>
      </c>
      <c r="FL148">
        <v>0.22</v>
      </c>
      <c r="FM148">
        <v>0.2</v>
      </c>
      <c r="FN148">
        <v>0.19</v>
      </c>
      <c r="FO148">
        <v>0.17</v>
      </c>
      <c r="FP148">
        <v>0.16</v>
      </c>
      <c r="FQ148">
        <v>0.14000000000000001</v>
      </c>
      <c r="FR148">
        <v>0.13</v>
      </c>
      <c r="FS148">
        <v>0.12</v>
      </c>
      <c r="FT148">
        <v>0.11</v>
      </c>
      <c r="FU148">
        <v>0.11</v>
      </c>
      <c r="FV148">
        <v>0.1</v>
      </c>
      <c r="FW148">
        <v>0.1</v>
      </c>
      <c r="FX148">
        <v>0.1</v>
      </c>
      <c r="FY148">
        <v>0.1</v>
      </c>
      <c r="FZ148">
        <v>0.1</v>
      </c>
    </row>
    <row r="149" spans="1:182">
      <c r="A149">
        <v>38</v>
      </c>
      <c r="B149">
        <v>0</v>
      </c>
      <c r="C149">
        <v>0</v>
      </c>
      <c r="D149">
        <v>0</v>
      </c>
      <c r="E149">
        <v>0</v>
      </c>
      <c r="F149">
        <v>0</v>
      </c>
      <c r="G149">
        <v>0</v>
      </c>
      <c r="H149">
        <v>0</v>
      </c>
      <c r="I149">
        <v>0</v>
      </c>
      <c r="J149">
        <v>0.02</v>
      </c>
      <c r="K149">
        <v>0.04</v>
      </c>
      <c r="L149">
        <v>0.05</v>
      </c>
      <c r="M149">
        <v>0.08</v>
      </c>
      <c r="N149">
        <v>0.1</v>
      </c>
      <c r="O149">
        <v>0.12</v>
      </c>
      <c r="P149">
        <v>0.15</v>
      </c>
      <c r="Q149">
        <v>0.19</v>
      </c>
      <c r="R149">
        <v>0.22</v>
      </c>
      <c r="S149">
        <v>0.27</v>
      </c>
      <c r="T149">
        <v>0.3</v>
      </c>
      <c r="U149">
        <v>0.35</v>
      </c>
      <c r="V149">
        <v>0.42</v>
      </c>
      <c r="W149">
        <v>0.48</v>
      </c>
      <c r="X149">
        <v>0.56999999999999995</v>
      </c>
      <c r="Y149">
        <v>0.65</v>
      </c>
      <c r="Z149">
        <v>0.73</v>
      </c>
      <c r="AA149">
        <v>0.85</v>
      </c>
      <c r="AB149">
        <v>0.96</v>
      </c>
      <c r="AC149">
        <v>1.06</v>
      </c>
      <c r="AD149">
        <v>1.23</v>
      </c>
      <c r="AE149">
        <v>1.36</v>
      </c>
      <c r="AF149">
        <v>1.49</v>
      </c>
      <c r="AG149">
        <v>1.67</v>
      </c>
      <c r="AH149">
        <v>1.8</v>
      </c>
      <c r="AI149">
        <v>1.98</v>
      </c>
      <c r="AJ149">
        <v>2.2000000000000002</v>
      </c>
      <c r="AK149">
        <v>2.38</v>
      </c>
      <c r="AL149">
        <v>2.68</v>
      </c>
      <c r="AM149">
        <v>2.84</v>
      </c>
      <c r="AN149">
        <v>3.06</v>
      </c>
      <c r="AO149">
        <v>3.32</v>
      </c>
      <c r="AP149">
        <v>3.66</v>
      </c>
      <c r="AQ149">
        <v>3.97</v>
      </c>
      <c r="AR149">
        <v>4.28</v>
      </c>
      <c r="AS149">
        <v>4.57</v>
      </c>
      <c r="AT149">
        <v>4.88</v>
      </c>
      <c r="AU149">
        <v>5.19</v>
      </c>
      <c r="AV149">
        <v>5.52</v>
      </c>
      <c r="AW149">
        <v>5.85</v>
      </c>
      <c r="AX149">
        <v>6.21</v>
      </c>
      <c r="AY149">
        <v>6.69</v>
      </c>
      <c r="AZ149">
        <v>7.19</v>
      </c>
      <c r="BA149">
        <v>7.76</v>
      </c>
      <c r="BB149">
        <v>8.3699999999999992</v>
      </c>
      <c r="BC149">
        <v>8.84</v>
      </c>
      <c r="BD149">
        <v>9.33</v>
      </c>
      <c r="BE149">
        <v>9.9499999999999993</v>
      </c>
      <c r="BF149">
        <v>10.1</v>
      </c>
      <c r="BG149">
        <v>10.5</v>
      </c>
      <c r="BH149">
        <v>11</v>
      </c>
      <c r="BI149">
        <v>11.4</v>
      </c>
      <c r="BJ149">
        <v>11.9</v>
      </c>
      <c r="BK149">
        <v>12.4</v>
      </c>
      <c r="BL149">
        <v>12.8</v>
      </c>
      <c r="BM149">
        <v>13.2</v>
      </c>
      <c r="BN149">
        <v>13.7</v>
      </c>
      <c r="BO149">
        <v>14</v>
      </c>
      <c r="BP149">
        <v>14.3</v>
      </c>
      <c r="BQ149">
        <v>14.5</v>
      </c>
      <c r="BR149">
        <v>14.7</v>
      </c>
      <c r="BS149">
        <v>14.9</v>
      </c>
      <c r="BT149">
        <v>15.1</v>
      </c>
      <c r="BU149">
        <v>15.2</v>
      </c>
      <c r="BV149">
        <v>15.4</v>
      </c>
      <c r="BW149">
        <v>15.5</v>
      </c>
      <c r="BX149">
        <v>15.6</v>
      </c>
      <c r="BY149">
        <v>15.7</v>
      </c>
      <c r="BZ149">
        <v>15.8</v>
      </c>
      <c r="CA149">
        <v>15.8</v>
      </c>
      <c r="CB149">
        <v>15.9</v>
      </c>
      <c r="CC149">
        <v>15.9</v>
      </c>
      <c r="CD149">
        <v>15.9</v>
      </c>
      <c r="CE149">
        <v>15.9</v>
      </c>
      <c r="CF149">
        <v>15.8</v>
      </c>
      <c r="CG149">
        <v>15.8</v>
      </c>
      <c r="CH149">
        <v>15.7</v>
      </c>
      <c r="CI149">
        <v>15.7</v>
      </c>
      <c r="CJ149">
        <v>15.6</v>
      </c>
      <c r="CK149">
        <v>15.5</v>
      </c>
      <c r="CL149">
        <v>15.4</v>
      </c>
      <c r="CM149">
        <v>15.2</v>
      </c>
      <c r="CN149">
        <v>15.1</v>
      </c>
      <c r="CO149">
        <v>14.9</v>
      </c>
      <c r="CP149">
        <v>14.7</v>
      </c>
      <c r="CQ149">
        <v>14.6</v>
      </c>
      <c r="CR149">
        <v>14.4</v>
      </c>
      <c r="CS149">
        <v>14.2</v>
      </c>
      <c r="CT149">
        <v>14</v>
      </c>
      <c r="CU149">
        <v>13.7</v>
      </c>
      <c r="CV149">
        <v>13.5</v>
      </c>
      <c r="CW149">
        <v>13.2</v>
      </c>
      <c r="CX149">
        <v>13</v>
      </c>
      <c r="CY149">
        <v>12.7</v>
      </c>
      <c r="CZ149">
        <v>12.4</v>
      </c>
      <c r="DA149">
        <v>12.1</v>
      </c>
      <c r="DB149">
        <v>11.8</v>
      </c>
      <c r="DC149">
        <v>11.5</v>
      </c>
      <c r="DD149">
        <v>11.1</v>
      </c>
      <c r="DE149">
        <v>10.7</v>
      </c>
      <c r="DF149">
        <v>10.4</v>
      </c>
      <c r="DG149">
        <v>10</v>
      </c>
      <c r="DH149">
        <v>9.6199999999999992</v>
      </c>
      <c r="DI149">
        <v>9.24</v>
      </c>
      <c r="DJ149">
        <v>8.8800000000000008</v>
      </c>
      <c r="DK149">
        <v>8.52</v>
      </c>
      <c r="DL149">
        <v>8.3000000000000007</v>
      </c>
      <c r="DM149">
        <v>7.93</v>
      </c>
      <c r="DN149">
        <v>7.53</v>
      </c>
      <c r="DO149">
        <v>7.19</v>
      </c>
      <c r="DP149">
        <v>6.72</v>
      </c>
      <c r="DQ149">
        <v>6.4</v>
      </c>
      <c r="DR149">
        <v>5.95</v>
      </c>
      <c r="DS149">
        <v>5.55</v>
      </c>
      <c r="DT149">
        <v>5.17</v>
      </c>
      <c r="DU149">
        <v>4.95</v>
      </c>
      <c r="DV149">
        <v>4.6399999999999997</v>
      </c>
      <c r="DW149">
        <v>4.4400000000000004</v>
      </c>
      <c r="DX149">
        <v>4.13</v>
      </c>
      <c r="DY149">
        <v>3.87</v>
      </c>
      <c r="DZ149">
        <v>3.78</v>
      </c>
      <c r="EA149">
        <v>3.63</v>
      </c>
      <c r="EB149">
        <v>3.34</v>
      </c>
      <c r="EC149">
        <v>3.25</v>
      </c>
      <c r="ED149">
        <v>3</v>
      </c>
      <c r="EE149">
        <v>2.84</v>
      </c>
      <c r="EF149">
        <v>2.61</v>
      </c>
      <c r="EG149">
        <v>2.5299999999999998</v>
      </c>
      <c r="EH149">
        <v>2.34</v>
      </c>
      <c r="EI149">
        <v>2.25</v>
      </c>
      <c r="EJ149">
        <v>2.0499999999999998</v>
      </c>
      <c r="EK149">
        <v>1.91</v>
      </c>
      <c r="EL149">
        <v>1.84</v>
      </c>
      <c r="EM149">
        <v>1.68</v>
      </c>
      <c r="EN149">
        <v>1.58</v>
      </c>
      <c r="EO149">
        <v>1.5</v>
      </c>
      <c r="EP149">
        <v>1.42</v>
      </c>
      <c r="EQ149">
        <v>1.31</v>
      </c>
      <c r="ER149">
        <v>1.19</v>
      </c>
      <c r="ES149">
        <v>1.1399999999999999</v>
      </c>
      <c r="ET149">
        <v>1.05</v>
      </c>
      <c r="EU149">
        <v>0.99</v>
      </c>
      <c r="EV149">
        <v>0.87</v>
      </c>
      <c r="EW149">
        <v>0.83</v>
      </c>
      <c r="EX149">
        <v>0.79</v>
      </c>
      <c r="EY149">
        <v>0.73</v>
      </c>
      <c r="EZ149">
        <v>0.69</v>
      </c>
      <c r="FA149">
        <v>0.62</v>
      </c>
      <c r="FB149">
        <v>0.56999999999999995</v>
      </c>
      <c r="FC149">
        <v>0.51</v>
      </c>
      <c r="FD149">
        <v>0.47</v>
      </c>
      <c r="FE149">
        <v>0.43</v>
      </c>
      <c r="FF149">
        <v>0.38</v>
      </c>
      <c r="FG149">
        <v>0.35</v>
      </c>
      <c r="FH149">
        <v>0.32</v>
      </c>
      <c r="FI149">
        <v>0.28999999999999998</v>
      </c>
      <c r="FJ149">
        <v>0.28000000000000003</v>
      </c>
      <c r="FK149">
        <v>0.26</v>
      </c>
      <c r="FL149">
        <v>0.23</v>
      </c>
      <c r="FM149">
        <v>0.21</v>
      </c>
      <c r="FN149">
        <v>0.19</v>
      </c>
      <c r="FO149">
        <v>0.17</v>
      </c>
      <c r="FP149">
        <v>0.16</v>
      </c>
      <c r="FQ149">
        <v>0.15</v>
      </c>
      <c r="FR149">
        <v>0.14000000000000001</v>
      </c>
      <c r="FS149">
        <v>0.13</v>
      </c>
      <c r="FT149">
        <v>0.12</v>
      </c>
      <c r="FU149">
        <v>0.11</v>
      </c>
      <c r="FV149">
        <v>0.11</v>
      </c>
      <c r="FW149">
        <v>0.1</v>
      </c>
      <c r="FX149">
        <v>0.1</v>
      </c>
      <c r="FY149">
        <v>0.1</v>
      </c>
      <c r="FZ149">
        <v>0.1</v>
      </c>
    </row>
    <row r="150" spans="1:182">
      <c r="A150">
        <v>37</v>
      </c>
      <c r="B150">
        <v>0</v>
      </c>
      <c r="C150">
        <v>0</v>
      </c>
      <c r="D150">
        <v>0</v>
      </c>
      <c r="E150">
        <v>0</v>
      </c>
      <c r="F150">
        <v>0</v>
      </c>
      <c r="G150">
        <v>0</v>
      </c>
      <c r="H150">
        <v>0</v>
      </c>
      <c r="I150">
        <v>0</v>
      </c>
      <c r="J150">
        <v>0.02</v>
      </c>
      <c r="K150">
        <v>0.04</v>
      </c>
      <c r="L150">
        <v>0.06</v>
      </c>
      <c r="M150">
        <v>0.08</v>
      </c>
      <c r="N150">
        <v>0.1</v>
      </c>
      <c r="O150">
        <v>0.12</v>
      </c>
      <c r="P150">
        <v>0.15</v>
      </c>
      <c r="Q150">
        <v>0.18</v>
      </c>
      <c r="R150">
        <v>0.22</v>
      </c>
      <c r="S150">
        <v>0.27</v>
      </c>
      <c r="T150">
        <v>0.31</v>
      </c>
      <c r="U150">
        <v>0.36</v>
      </c>
      <c r="V150">
        <v>0.43</v>
      </c>
      <c r="W150">
        <v>0.49</v>
      </c>
      <c r="X150">
        <v>0.55000000000000004</v>
      </c>
      <c r="Y150">
        <v>0.65</v>
      </c>
      <c r="Z150">
        <v>0.75</v>
      </c>
      <c r="AA150">
        <v>0.84</v>
      </c>
      <c r="AB150">
        <v>0.96</v>
      </c>
      <c r="AC150">
        <v>1.06</v>
      </c>
      <c r="AD150">
        <v>1.19</v>
      </c>
      <c r="AE150">
        <v>1.3</v>
      </c>
      <c r="AF150">
        <v>1.48</v>
      </c>
      <c r="AG150">
        <v>1.62</v>
      </c>
      <c r="AH150">
        <v>1.81</v>
      </c>
      <c r="AI150">
        <v>2.02</v>
      </c>
      <c r="AJ150">
        <v>2.1800000000000002</v>
      </c>
      <c r="AK150">
        <v>2.42</v>
      </c>
      <c r="AL150">
        <v>2.68</v>
      </c>
      <c r="AM150">
        <v>2.86</v>
      </c>
      <c r="AN150">
        <v>3.12</v>
      </c>
      <c r="AO150">
        <v>3.28</v>
      </c>
      <c r="AP150">
        <v>3.65</v>
      </c>
      <c r="AQ150">
        <v>3.99</v>
      </c>
      <c r="AR150">
        <v>4.2</v>
      </c>
      <c r="AS150">
        <v>4.63</v>
      </c>
      <c r="AT150">
        <v>4.78</v>
      </c>
      <c r="AU150">
        <v>5.14</v>
      </c>
      <c r="AV150">
        <v>5.49</v>
      </c>
      <c r="AW150">
        <v>5.86</v>
      </c>
      <c r="AX150">
        <v>6.2</v>
      </c>
      <c r="AY150">
        <v>6.61</v>
      </c>
      <c r="AZ150">
        <v>7.16</v>
      </c>
      <c r="BA150">
        <v>7.75</v>
      </c>
      <c r="BB150">
        <v>8.4</v>
      </c>
      <c r="BC150">
        <v>8.91</v>
      </c>
      <c r="BD150">
        <v>9.3000000000000007</v>
      </c>
      <c r="BE150">
        <v>9.9</v>
      </c>
      <c r="BF150">
        <v>10.1</v>
      </c>
      <c r="BG150">
        <v>10.4</v>
      </c>
      <c r="BH150">
        <v>11</v>
      </c>
      <c r="BI150">
        <v>11.5</v>
      </c>
      <c r="BJ150">
        <v>11.9</v>
      </c>
      <c r="BK150">
        <v>12.4</v>
      </c>
      <c r="BL150">
        <v>12.8</v>
      </c>
      <c r="BM150">
        <v>13.2</v>
      </c>
      <c r="BN150">
        <v>13.7</v>
      </c>
      <c r="BO150">
        <v>14</v>
      </c>
      <c r="BP150">
        <v>14.3</v>
      </c>
      <c r="BQ150">
        <v>14.5</v>
      </c>
      <c r="BR150">
        <v>14.7</v>
      </c>
      <c r="BS150">
        <v>14.9</v>
      </c>
      <c r="BT150">
        <v>15.1</v>
      </c>
      <c r="BU150">
        <v>15.2</v>
      </c>
      <c r="BV150">
        <v>15.3</v>
      </c>
      <c r="BW150">
        <v>15.5</v>
      </c>
      <c r="BX150">
        <v>15.6</v>
      </c>
      <c r="BY150">
        <v>15.7</v>
      </c>
      <c r="BZ150">
        <v>15.7</v>
      </c>
      <c r="CA150">
        <v>15.8</v>
      </c>
      <c r="CB150">
        <v>15.8</v>
      </c>
      <c r="CC150">
        <v>15.8</v>
      </c>
      <c r="CD150">
        <v>15.8</v>
      </c>
      <c r="CE150">
        <v>15.8</v>
      </c>
      <c r="CF150">
        <v>15.8</v>
      </c>
      <c r="CG150">
        <v>15.8</v>
      </c>
      <c r="CH150">
        <v>15.7</v>
      </c>
      <c r="CI150">
        <v>15.6</v>
      </c>
      <c r="CJ150">
        <v>15.5</v>
      </c>
      <c r="CK150">
        <v>15.4</v>
      </c>
      <c r="CL150">
        <v>15.3</v>
      </c>
      <c r="CM150">
        <v>15.2</v>
      </c>
      <c r="CN150">
        <v>15</v>
      </c>
      <c r="CO150">
        <v>14.9</v>
      </c>
      <c r="CP150">
        <v>14.7</v>
      </c>
      <c r="CQ150">
        <v>14.5</v>
      </c>
      <c r="CR150">
        <v>14.3</v>
      </c>
      <c r="CS150">
        <v>14.1</v>
      </c>
      <c r="CT150">
        <v>13.9</v>
      </c>
      <c r="CU150">
        <v>13.7</v>
      </c>
      <c r="CV150">
        <v>13.4</v>
      </c>
      <c r="CW150">
        <v>13.2</v>
      </c>
      <c r="CX150">
        <v>12.9</v>
      </c>
      <c r="CY150">
        <v>12.7</v>
      </c>
      <c r="CZ150">
        <v>12.4</v>
      </c>
      <c r="DA150">
        <v>12</v>
      </c>
      <c r="DB150">
        <v>11.8</v>
      </c>
      <c r="DC150">
        <v>11.5</v>
      </c>
      <c r="DD150">
        <v>11.1</v>
      </c>
      <c r="DE150">
        <v>10.7</v>
      </c>
      <c r="DF150">
        <v>10.3</v>
      </c>
      <c r="DG150">
        <v>9.98</v>
      </c>
      <c r="DH150">
        <v>9.57</v>
      </c>
      <c r="DI150">
        <v>9.23</v>
      </c>
      <c r="DJ150">
        <v>8.89</v>
      </c>
      <c r="DK150">
        <v>8.57</v>
      </c>
      <c r="DL150">
        <v>8.25</v>
      </c>
      <c r="DM150">
        <v>7.87</v>
      </c>
      <c r="DN150">
        <v>7.55</v>
      </c>
      <c r="DO150">
        <v>7.16</v>
      </c>
      <c r="DP150">
        <v>6.86</v>
      </c>
      <c r="DQ150">
        <v>6.33</v>
      </c>
      <c r="DR150">
        <v>5.94</v>
      </c>
      <c r="DS150">
        <v>5.57</v>
      </c>
      <c r="DT150">
        <v>5.18</v>
      </c>
      <c r="DU150">
        <v>4.8</v>
      </c>
      <c r="DV150">
        <v>4.5999999999999996</v>
      </c>
      <c r="DW150">
        <v>4.3899999999999997</v>
      </c>
      <c r="DX150">
        <v>4.22</v>
      </c>
      <c r="DY150">
        <v>3.93</v>
      </c>
      <c r="DZ150">
        <v>3.84</v>
      </c>
      <c r="EA150">
        <v>3.61</v>
      </c>
      <c r="EB150">
        <v>3.34</v>
      </c>
      <c r="EC150">
        <v>3.21</v>
      </c>
      <c r="ED150">
        <v>3.03</v>
      </c>
      <c r="EE150">
        <v>2.84</v>
      </c>
      <c r="EF150">
        <v>2.65</v>
      </c>
      <c r="EG150">
        <v>2.54</v>
      </c>
      <c r="EH150">
        <v>2.35</v>
      </c>
      <c r="EI150">
        <v>2.25</v>
      </c>
      <c r="EJ150">
        <v>2.12</v>
      </c>
      <c r="EK150">
        <v>1.98</v>
      </c>
      <c r="EL150">
        <v>1.82</v>
      </c>
      <c r="EM150">
        <v>1.72</v>
      </c>
      <c r="EN150">
        <v>1.64</v>
      </c>
      <c r="EO150">
        <v>1.49</v>
      </c>
      <c r="EP150">
        <v>1.38</v>
      </c>
      <c r="EQ150">
        <v>1.36</v>
      </c>
      <c r="ER150">
        <v>1.2</v>
      </c>
      <c r="ES150">
        <v>1.17</v>
      </c>
      <c r="ET150">
        <v>1.07</v>
      </c>
      <c r="EU150">
        <v>0.99</v>
      </c>
      <c r="EV150">
        <v>0.9</v>
      </c>
      <c r="EW150">
        <v>0.86</v>
      </c>
      <c r="EX150">
        <v>0.79</v>
      </c>
      <c r="EY150">
        <v>0.74</v>
      </c>
      <c r="EZ150">
        <v>0.68</v>
      </c>
      <c r="FA150">
        <v>0.62</v>
      </c>
      <c r="FB150">
        <v>0.56999999999999995</v>
      </c>
      <c r="FC150">
        <v>0.53</v>
      </c>
      <c r="FD150">
        <v>0.46</v>
      </c>
      <c r="FE150">
        <v>0.45</v>
      </c>
      <c r="FF150">
        <v>0.4</v>
      </c>
      <c r="FG150">
        <v>0.38</v>
      </c>
      <c r="FH150">
        <v>0.35</v>
      </c>
      <c r="FI150">
        <v>0.31</v>
      </c>
      <c r="FJ150">
        <v>0.28000000000000003</v>
      </c>
      <c r="FK150">
        <v>0.26</v>
      </c>
      <c r="FL150">
        <v>0.23</v>
      </c>
      <c r="FM150">
        <v>0.22</v>
      </c>
      <c r="FN150">
        <v>0.2</v>
      </c>
      <c r="FO150">
        <v>0.18</v>
      </c>
      <c r="FP150">
        <v>0.16</v>
      </c>
      <c r="FQ150">
        <v>0.15</v>
      </c>
      <c r="FR150">
        <v>0.14000000000000001</v>
      </c>
      <c r="FS150">
        <v>0.13</v>
      </c>
      <c r="FT150">
        <v>0.12</v>
      </c>
      <c r="FU150">
        <v>0.11</v>
      </c>
      <c r="FV150">
        <v>0.11</v>
      </c>
      <c r="FW150">
        <v>0.1</v>
      </c>
      <c r="FX150">
        <v>0.1</v>
      </c>
      <c r="FY150">
        <v>0.1</v>
      </c>
      <c r="FZ150">
        <v>0.1</v>
      </c>
    </row>
    <row r="151" spans="1:182">
      <c r="A151">
        <v>36</v>
      </c>
      <c r="B151">
        <v>0</v>
      </c>
      <c r="C151">
        <v>0</v>
      </c>
      <c r="D151">
        <v>0</v>
      </c>
      <c r="E151">
        <v>0</v>
      </c>
      <c r="F151">
        <v>0</v>
      </c>
      <c r="G151">
        <v>0</v>
      </c>
      <c r="H151">
        <v>0</v>
      </c>
      <c r="I151">
        <v>0</v>
      </c>
      <c r="J151">
        <v>0.03</v>
      </c>
      <c r="K151">
        <v>0.04</v>
      </c>
      <c r="L151">
        <v>0.06</v>
      </c>
      <c r="M151">
        <v>0.08</v>
      </c>
      <c r="N151">
        <v>0.1</v>
      </c>
      <c r="O151">
        <v>0.12</v>
      </c>
      <c r="P151">
        <v>0.15</v>
      </c>
      <c r="Q151">
        <v>0.18</v>
      </c>
      <c r="R151">
        <v>0.22</v>
      </c>
      <c r="S151">
        <v>0.26</v>
      </c>
      <c r="T151">
        <v>0.31</v>
      </c>
      <c r="U151">
        <v>0.36</v>
      </c>
      <c r="V151">
        <v>0.42</v>
      </c>
      <c r="W151">
        <v>0.5</v>
      </c>
      <c r="X151">
        <v>0.57999999999999996</v>
      </c>
      <c r="Y151">
        <v>0.64</v>
      </c>
      <c r="Z151">
        <v>0.75</v>
      </c>
      <c r="AA151">
        <v>0.84</v>
      </c>
      <c r="AB151">
        <v>0.96</v>
      </c>
      <c r="AC151">
        <v>1.1100000000000001</v>
      </c>
      <c r="AD151">
        <v>1.1599999999999999</v>
      </c>
      <c r="AE151">
        <v>1.34</v>
      </c>
      <c r="AF151">
        <v>1.46</v>
      </c>
      <c r="AG151">
        <v>1.67</v>
      </c>
      <c r="AH151">
        <v>1.78</v>
      </c>
      <c r="AI151">
        <v>1.99</v>
      </c>
      <c r="AJ151">
        <v>2.2000000000000002</v>
      </c>
      <c r="AK151">
        <v>2.39</v>
      </c>
      <c r="AL151">
        <v>2.65</v>
      </c>
      <c r="AM151">
        <v>2.87</v>
      </c>
      <c r="AN151">
        <v>3.09</v>
      </c>
      <c r="AO151">
        <v>3.35</v>
      </c>
      <c r="AP151">
        <v>3.63</v>
      </c>
      <c r="AQ151">
        <v>4</v>
      </c>
      <c r="AR151">
        <v>4.2300000000000004</v>
      </c>
      <c r="AS151">
        <v>4.55</v>
      </c>
      <c r="AT151">
        <v>4.82</v>
      </c>
      <c r="AU151">
        <v>5.17</v>
      </c>
      <c r="AV151">
        <v>5.42</v>
      </c>
      <c r="AW151">
        <v>5.84</v>
      </c>
      <c r="AX151">
        <v>6.19</v>
      </c>
      <c r="AY151">
        <v>6.68</v>
      </c>
      <c r="AZ151">
        <v>7.17</v>
      </c>
      <c r="BA151">
        <v>7.78</v>
      </c>
      <c r="BB151">
        <v>8.3699999999999992</v>
      </c>
      <c r="BC151">
        <v>8.8800000000000008</v>
      </c>
      <c r="BD151">
        <v>9.2799999999999994</v>
      </c>
      <c r="BE151">
        <v>9.91</v>
      </c>
      <c r="BF151">
        <v>10</v>
      </c>
      <c r="BG151">
        <v>10.5</v>
      </c>
      <c r="BH151">
        <v>10.9</v>
      </c>
      <c r="BI151">
        <v>11.4</v>
      </c>
      <c r="BJ151">
        <v>11.9</v>
      </c>
      <c r="BK151">
        <v>12.3</v>
      </c>
      <c r="BL151">
        <v>12.7</v>
      </c>
      <c r="BM151">
        <v>13.2</v>
      </c>
      <c r="BN151">
        <v>13.7</v>
      </c>
      <c r="BO151">
        <v>14</v>
      </c>
      <c r="BP151">
        <v>14.3</v>
      </c>
      <c r="BQ151">
        <v>14.5</v>
      </c>
      <c r="BR151">
        <v>14.7</v>
      </c>
      <c r="BS151">
        <v>14.9</v>
      </c>
      <c r="BT151">
        <v>15</v>
      </c>
      <c r="BU151">
        <v>15.2</v>
      </c>
      <c r="BV151">
        <v>15.3</v>
      </c>
      <c r="BW151">
        <v>15.4</v>
      </c>
      <c r="BX151">
        <v>15.5</v>
      </c>
      <c r="BY151">
        <v>15.6</v>
      </c>
      <c r="BZ151">
        <v>15.7</v>
      </c>
      <c r="CA151">
        <v>15.8</v>
      </c>
      <c r="CB151">
        <v>15.8</v>
      </c>
      <c r="CC151">
        <v>15.8</v>
      </c>
      <c r="CD151">
        <v>15.8</v>
      </c>
      <c r="CE151">
        <v>15.8</v>
      </c>
      <c r="CF151">
        <v>15.8</v>
      </c>
      <c r="CG151">
        <v>15.7</v>
      </c>
      <c r="CH151">
        <v>15.7</v>
      </c>
      <c r="CI151">
        <v>15.6</v>
      </c>
      <c r="CJ151">
        <v>15.5</v>
      </c>
      <c r="CK151">
        <v>15.4</v>
      </c>
      <c r="CL151">
        <v>15.3</v>
      </c>
      <c r="CM151">
        <v>15.1</v>
      </c>
      <c r="CN151">
        <v>15</v>
      </c>
      <c r="CO151">
        <v>14.8</v>
      </c>
      <c r="CP151">
        <v>14.6</v>
      </c>
      <c r="CQ151">
        <v>14.5</v>
      </c>
      <c r="CR151">
        <v>14.3</v>
      </c>
      <c r="CS151">
        <v>14.1</v>
      </c>
      <c r="CT151">
        <v>13.8</v>
      </c>
      <c r="CU151">
        <v>13.6</v>
      </c>
      <c r="CV151">
        <v>13.4</v>
      </c>
      <c r="CW151">
        <v>13.1</v>
      </c>
      <c r="CX151">
        <v>12.9</v>
      </c>
      <c r="CY151">
        <v>12.6</v>
      </c>
      <c r="CZ151">
        <v>12.3</v>
      </c>
      <c r="DA151">
        <v>12</v>
      </c>
      <c r="DB151">
        <v>11.8</v>
      </c>
      <c r="DC151">
        <v>11.4</v>
      </c>
      <c r="DD151">
        <v>11.1</v>
      </c>
      <c r="DE151">
        <v>10.7</v>
      </c>
      <c r="DF151">
        <v>10.3</v>
      </c>
      <c r="DG151">
        <v>9.94</v>
      </c>
      <c r="DH151">
        <v>9.5299999999999994</v>
      </c>
      <c r="DI151">
        <v>9.19</v>
      </c>
      <c r="DJ151">
        <v>8.86</v>
      </c>
      <c r="DK151">
        <v>8.5500000000000007</v>
      </c>
      <c r="DL151">
        <v>8.2200000000000006</v>
      </c>
      <c r="DM151">
        <v>7.9</v>
      </c>
      <c r="DN151">
        <v>7.47</v>
      </c>
      <c r="DO151">
        <v>7.15</v>
      </c>
      <c r="DP151">
        <v>6.76</v>
      </c>
      <c r="DQ151">
        <v>6.39</v>
      </c>
      <c r="DR151">
        <v>5.92</v>
      </c>
      <c r="DS151">
        <v>5.5</v>
      </c>
      <c r="DT151">
        <v>5.22</v>
      </c>
      <c r="DU151">
        <v>4.88</v>
      </c>
      <c r="DV151">
        <v>4.5999999999999996</v>
      </c>
      <c r="DW151">
        <v>4.4000000000000004</v>
      </c>
      <c r="DX151">
        <v>4.17</v>
      </c>
      <c r="DY151">
        <v>3.96</v>
      </c>
      <c r="DZ151">
        <v>3.78</v>
      </c>
      <c r="EA151">
        <v>3.65</v>
      </c>
      <c r="EB151">
        <v>3.41</v>
      </c>
      <c r="EC151">
        <v>3.29</v>
      </c>
      <c r="ED151">
        <v>3.04</v>
      </c>
      <c r="EE151">
        <v>2.85</v>
      </c>
      <c r="EF151">
        <v>2.68</v>
      </c>
      <c r="EG151">
        <v>2.46</v>
      </c>
      <c r="EH151">
        <v>2.38</v>
      </c>
      <c r="EI151">
        <v>2.23</v>
      </c>
      <c r="EJ151">
        <v>2.14</v>
      </c>
      <c r="EK151">
        <v>1.97</v>
      </c>
      <c r="EL151">
        <v>1.86</v>
      </c>
      <c r="EM151">
        <v>1.74</v>
      </c>
      <c r="EN151">
        <v>1.65</v>
      </c>
      <c r="EO151">
        <v>1.55</v>
      </c>
      <c r="EP151">
        <v>1.41</v>
      </c>
      <c r="EQ151">
        <v>1.31</v>
      </c>
      <c r="ER151">
        <v>1.23</v>
      </c>
      <c r="ES151">
        <v>1.19</v>
      </c>
      <c r="ET151">
        <v>1.07</v>
      </c>
      <c r="EU151">
        <v>1.03</v>
      </c>
      <c r="EV151">
        <v>0.93</v>
      </c>
      <c r="EW151">
        <v>0.88</v>
      </c>
      <c r="EX151">
        <v>0.79</v>
      </c>
      <c r="EY151">
        <v>0.74</v>
      </c>
      <c r="EZ151">
        <v>0.68</v>
      </c>
      <c r="FA151">
        <v>0.66</v>
      </c>
      <c r="FB151">
        <v>0.57999999999999996</v>
      </c>
      <c r="FC151">
        <v>0.55000000000000004</v>
      </c>
      <c r="FD151">
        <v>0.48</v>
      </c>
      <c r="FE151">
        <v>0.45</v>
      </c>
      <c r="FF151">
        <v>0.43</v>
      </c>
      <c r="FG151">
        <v>0.37</v>
      </c>
      <c r="FH151">
        <v>0.35</v>
      </c>
      <c r="FI151">
        <v>0.31</v>
      </c>
      <c r="FJ151">
        <v>0.3</v>
      </c>
      <c r="FK151">
        <v>0.27</v>
      </c>
      <c r="FL151">
        <v>0.24</v>
      </c>
      <c r="FM151">
        <v>0.22</v>
      </c>
      <c r="FN151">
        <v>0.2</v>
      </c>
      <c r="FO151">
        <v>0.19</v>
      </c>
      <c r="FP151">
        <v>0.16</v>
      </c>
      <c r="FQ151">
        <v>0.15</v>
      </c>
      <c r="FR151">
        <v>0.14000000000000001</v>
      </c>
      <c r="FS151">
        <v>0.13</v>
      </c>
      <c r="FT151">
        <v>0.12</v>
      </c>
      <c r="FU151">
        <v>0.11</v>
      </c>
      <c r="FV151">
        <v>0.11</v>
      </c>
      <c r="FW151">
        <v>0.1</v>
      </c>
      <c r="FX151">
        <v>0.1</v>
      </c>
      <c r="FY151">
        <v>0.1</v>
      </c>
      <c r="FZ151">
        <v>0.1</v>
      </c>
    </row>
    <row r="152" spans="1:182">
      <c r="A152">
        <v>35</v>
      </c>
      <c r="B152">
        <v>0</v>
      </c>
      <c r="C152">
        <v>0</v>
      </c>
      <c r="D152">
        <v>0</v>
      </c>
      <c r="E152">
        <v>0</v>
      </c>
      <c r="F152">
        <v>0</v>
      </c>
      <c r="G152">
        <v>0</v>
      </c>
      <c r="H152">
        <v>0</v>
      </c>
      <c r="I152">
        <v>0</v>
      </c>
      <c r="J152">
        <v>0.03</v>
      </c>
      <c r="K152">
        <v>0.04</v>
      </c>
      <c r="L152">
        <v>0.06</v>
      </c>
      <c r="M152">
        <v>0.08</v>
      </c>
      <c r="N152">
        <v>0.1</v>
      </c>
      <c r="O152">
        <v>0.12</v>
      </c>
      <c r="P152">
        <v>0.15</v>
      </c>
      <c r="Q152">
        <v>0.18</v>
      </c>
      <c r="R152">
        <v>0.22</v>
      </c>
      <c r="S152">
        <v>0.25</v>
      </c>
      <c r="T152">
        <v>0.3</v>
      </c>
      <c r="U152">
        <v>0.36</v>
      </c>
      <c r="V152">
        <v>0.42</v>
      </c>
      <c r="W152">
        <v>0.49</v>
      </c>
      <c r="X152">
        <v>0.55000000000000004</v>
      </c>
      <c r="Y152">
        <v>0.63</v>
      </c>
      <c r="Z152">
        <v>0.73</v>
      </c>
      <c r="AA152">
        <v>0.8</v>
      </c>
      <c r="AB152">
        <v>0.92</v>
      </c>
      <c r="AC152">
        <v>1.07</v>
      </c>
      <c r="AD152">
        <v>1.18</v>
      </c>
      <c r="AE152">
        <v>1.33</v>
      </c>
      <c r="AF152">
        <v>1.46</v>
      </c>
      <c r="AG152">
        <v>1.62</v>
      </c>
      <c r="AH152">
        <v>1.76</v>
      </c>
      <c r="AI152">
        <v>1.98</v>
      </c>
      <c r="AJ152">
        <v>2.1800000000000002</v>
      </c>
      <c r="AK152">
        <v>2.37</v>
      </c>
      <c r="AL152">
        <v>2.66</v>
      </c>
      <c r="AM152">
        <v>2.86</v>
      </c>
      <c r="AN152">
        <v>3.07</v>
      </c>
      <c r="AO152">
        <v>3.39</v>
      </c>
      <c r="AP152">
        <v>3.63</v>
      </c>
      <c r="AQ152">
        <v>3.97</v>
      </c>
      <c r="AR152">
        <v>4.26</v>
      </c>
      <c r="AS152">
        <v>4.55</v>
      </c>
      <c r="AT152">
        <v>4.8499999999999996</v>
      </c>
      <c r="AU152">
        <v>5.14</v>
      </c>
      <c r="AV152">
        <v>5.44</v>
      </c>
      <c r="AW152">
        <v>5.86</v>
      </c>
      <c r="AX152">
        <v>6.18</v>
      </c>
      <c r="AY152">
        <v>6.62</v>
      </c>
      <c r="AZ152">
        <v>7.13</v>
      </c>
      <c r="BA152">
        <v>7.77</v>
      </c>
      <c r="BB152">
        <v>8.2799999999999994</v>
      </c>
      <c r="BC152">
        <v>8.92</v>
      </c>
      <c r="BD152">
        <v>9.23</v>
      </c>
      <c r="BE152">
        <v>9.89</v>
      </c>
      <c r="BF152">
        <v>10</v>
      </c>
      <c r="BG152">
        <v>10.4</v>
      </c>
      <c r="BH152">
        <v>10.9</v>
      </c>
      <c r="BI152">
        <v>11.4</v>
      </c>
      <c r="BJ152">
        <v>11.9</v>
      </c>
      <c r="BK152">
        <v>12.3</v>
      </c>
      <c r="BL152">
        <v>12.7</v>
      </c>
      <c r="BM152">
        <v>13.1</v>
      </c>
      <c r="BN152">
        <v>13.6</v>
      </c>
      <c r="BO152">
        <v>14</v>
      </c>
      <c r="BP152">
        <v>14.2</v>
      </c>
      <c r="BQ152">
        <v>14.5</v>
      </c>
      <c r="BR152">
        <v>14.7</v>
      </c>
      <c r="BS152">
        <v>14.8</v>
      </c>
      <c r="BT152">
        <v>15</v>
      </c>
      <c r="BU152">
        <v>15.2</v>
      </c>
      <c r="BV152">
        <v>15.3</v>
      </c>
      <c r="BW152">
        <v>15.4</v>
      </c>
      <c r="BX152">
        <v>15.5</v>
      </c>
      <c r="BY152">
        <v>15.6</v>
      </c>
      <c r="BZ152">
        <v>15.7</v>
      </c>
      <c r="CA152">
        <v>15.7</v>
      </c>
      <c r="CB152">
        <v>15.8</v>
      </c>
      <c r="CC152">
        <v>15.8</v>
      </c>
      <c r="CD152">
        <v>15.8</v>
      </c>
      <c r="CE152">
        <v>15.8</v>
      </c>
      <c r="CF152">
        <v>15.7</v>
      </c>
      <c r="CG152">
        <v>15.7</v>
      </c>
      <c r="CH152">
        <v>15.6</v>
      </c>
      <c r="CI152">
        <v>15.5</v>
      </c>
      <c r="CJ152">
        <v>15.4</v>
      </c>
      <c r="CK152">
        <v>15.3</v>
      </c>
      <c r="CL152">
        <v>15.2</v>
      </c>
      <c r="CM152">
        <v>15.1</v>
      </c>
      <c r="CN152">
        <v>14.9</v>
      </c>
      <c r="CO152">
        <v>14.8</v>
      </c>
      <c r="CP152">
        <v>14.6</v>
      </c>
      <c r="CQ152">
        <v>14.4</v>
      </c>
      <c r="CR152">
        <v>14.2</v>
      </c>
      <c r="CS152">
        <v>14</v>
      </c>
      <c r="CT152">
        <v>13.8</v>
      </c>
      <c r="CU152">
        <v>13.6</v>
      </c>
      <c r="CV152">
        <v>13.3</v>
      </c>
      <c r="CW152">
        <v>13.1</v>
      </c>
      <c r="CX152">
        <v>12.8</v>
      </c>
      <c r="CY152">
        <v>12.6</v>
      </c>
      <c r="CZ152">
        <v>12.3</v>
      </c>
      <c r="DA152">
        <v>11.9</v>
      </c>
      <c r="DB152">
        <v>11.7</v>
      </c>
      <c r="DC152">
        <v>11.4</v>
      </c>
      <c r="DD152">
        <v>11</v>
      </c>
      <c r="DE152">
        <v>10.6</v>
      </c>
      <c r="DF152">
        <v>10.3</v>
      </c>
      <c r="DG152">
        <v>9.89</v>
      </c>
      <c r="DH152">
        <v>9.4499999999999993</v>
      </c>
      <c r="DI152">
        <v>9.1300000000000008</v>
      </c>
      <c r="DJ152">
        <v>8.74</v>
      </c>
      <c r="DK152">
        <v>8.5</v>
      </c>
      <c r="DL152">
        <v>8.08</v>
      </c>
      <c r="DM152">
        <v>7.85</v>
      </c>
      <c r="DN152">
        <v>7.4</v>
      </c>
      <c r="DO152">
        <v>7.17</v>
      </c>
      <c r="DP152">
        <v>6.68</v>
      </c>
      <c r="DQ152">
        <v>6.31</v>
      </c>
      <c r="DR152">
        <v>5.97</v>
      </c>
      <c r="DS152">
        <v>5.54</v>
      </c>
      <c r="DT152">
        <v>5.2</v>
      </c>
      <c r="DU152">
        <v>4.88</v>
      </c>
      <c r="DV152">
        <v>4.5999999999999996</v>
      </c>
      <c r="DW152">
        <v>4.4000000000000004</v>
      </c>
      <c r="DX152">
        <v>4.21</v>
      </c>
      <c r="DY152">
        <v>3.95</v>
      </c>
      <c r="DZ152">
        <v>3.8</v>
      </c>
      <c r="EA152">
        <v>3.66</v>
      </c>
      <c r="EB152">
        <v>3.44</v>
      </c>
      <c r="EC152">
        <v>3.27</v>
      </c>
      <c r="ED152">
        <v>3.08</v>
      </c>
      <c r="EE152">
        <v>2.87</v>
      </c>
      <c r="EF152">
        <v>2.7</v>
      </c>
      <c r="EG152">
        <v>2.5099999999999998</v>
      </c>
      <c r="EH152">
        <v>2.44</v>
      </c>
      <c r="EI152">
        <v>2.21</v>
      </c>
      <c r="EJ152">
        <v>2.16</v>
      </c>
      <c r="EK152">
        <v>2</v>
      </c>
      <c r="EL152">
        <v>1.86</v>
      </c>
      <c r="EM152">
        <v>1.74</v>
      </c>
      <c r="EN152">
        <v>1.64</v>
      </c>
      <c r="EO152">
        <v>1.56</v>
      </c>
      <c r="EP152">
        <v>1.44</v>
      </c>
      <c r="EQ152">
        <v>1.35</v>
      </c>
      <c r="ER152">
        <v>1.27</v>
      </c>
      <c r="ES152">
        <v>1.17</v>
      </c>
      <c r="ET152">
        <v>1.1100000000000001</v>
      </c>
      <c r="EU152">
        <v>1.02</v>
      </c>
      <c r="EV152">
        <v>0.98</v>
      </c>
      <c r="EW152">
        <v>0.88</v>
      </c>
      <c r="EX152">
        <v>0.82</v>
      </c>
      <c r="EY152">
        <v>0.76</v>
      </c>
      <c r="EZ152">
        <v>0.71</v>
      </c>
      <c r="FA152">
        <v>0.66</v>
      </c>
      <c r="FB152">
        <v>0.61</v>
      </c>
      <c r="FC152">
        <v>0.55000000000000004</v>
      </c>
      <c r="FD152">
        <v>0.5</v>
      </c>
      <c r="FE152">
        <v>0.47</v>
      </c>
      <c r="FF152">
        <v>0.44</v>
      </c>
      <c r="FG152">
        <v>0.39</v>
      </c>
      <c r="FH152">
        <v>0.37</v>
      </c>
      <c r="FI152">
        <v>0.33</v>
      </c>
      <c r="FJ152">
        <v>0.31</v>
      </c>
      <c r="FK152">
        <v>0.28000000000000003</v>
      </c>
      <c r="FL152">
        <v>0.25</v>
      </c>
      <c r="FM152">
        <v>0.23</v>
      </c>
      <c r="FN152">
        <v>0.2</v>
      </c>
      <c r="FO152">
        <v>0.19</v>
      </c>
      <c r="FP152">
        <v>0.17</v>
      </c>
      <c r="FQ152">
        <v>0.16</v>
      </c>
      <c r="FR152">
        <v>0.15</v>
      </c>
      <c r="FS152">
        <v>0.13</v>
      </c>
      <c r="FT152">
        <v>0.12</v>
      </c>
      <c r="FU152">
        <v>0.11</v>
      </c>
      <c r="FV152">
        <v>0.11</v>
      </c>
      <c r="FW152">
        <v>0.1</v>
      </c>
      <c r="FX152">
        <v>0.1</v>
      </c>
      <c r="FY152">
        <v>0.1</v>
      </c>
      <c r="FZ152">
        <v>0.1</v>
      </c>
    </row>
    <row r="153" spans="1:182">
      <c r="A153">
        <v>34</v>
      </c>
      <c r="B153">
        <v>0</v>
      </c>
      <c r="C153">
        <v>0</v>
      </c>
      <c r="D153">
        <v>0</v>
      </c>
      <c r="E153">
        <v>0</v>
      </c>
      <c r="F153">
        <v>0</v>
      </c>
      <c r="G153">
        <v>0</v>
      </c>
      <c r="H153">
        <v>0</v>
      </c>
      <c r="I153">
        <v>0</v>
      </c>
      <c r="J153">
        <v>0.02</v>
      </c>
      <c r="K153">
        <v>0.04</v>
      </c>
      <c r="L153">
        <v>0.06</v>
      </c>
      <c r="M153">
        <v>0.08</v>
      </c>
      <c r="N153">
        <v>0.1</v>
      </c>
      <c r="O153">
        <v>0.12</v>
      </c>
      <c r="P153">
        <v>0.15</v>
      </c>
      <c r="Q153">
        <v>0.18</v>
      </c>
      <c r="R153">
        <v>0.22</v>
      </c>
      <c r="S153">
        <v>0.26</v>
      </c>
      <c r="T153">
        <v>0.3</v>
      </c>
      <c r="U153">
        <v>0.37</v>
      </c>
      <c r="V153">
        <v>0.41</v>
      </c>
      <c r="W153">
        <v>0.49</v>
      </c>
      <c r="X153">
        <v>0.57999999999999996</v>
      </c>
      <c r="Y153">
        <v>0.64</v>
      </c>
      <c r="Z153">
        <v>0.75</v>
      </c>
      <c r="AA153">
        <v>0.85</v>
      </c>
      <c r="AB153">
        <v>0.94</v>
      </c>
      <c r="AC153">
        <v>1.05</v>
      </c>
      <c r="AD153">
        <v>1.19</v>
      </c>
      <c r="AE153">
        <v>1.32</v>
      </c>
      <c r="AF153">
        <v>1.45</v>
      </c>
      <c r="AG153">
        <v>1.66</v>
      </c>
      <c r="AH153">
        <v>1.8</v>
      </c>
      <c r="AI153">
        <v>2.0099999999999998</v>
      </c>
      <c r="AJ153">
        <v>2.17</v>
      </c>
      <c r="AK153">
        <v>2.36</v>
      </c>
      <c r="AL153">
        <v>2.65</v>
      </c>
      <c r="AM153">
        <v>2.85</v>
      </c>
      <c r="AN153">
        <v>3.12</v>
      </c>
      <c r="AO153">
        <v>3.33</v>
      </c>
      <c r="AP153">
        <v>3.63</v>
      </c>
      <c r="AQ153">
        <v>4.01</v>
      </c>
      <c r="AR153">
        <v>4.24</v>
      </c>
      <c r="AS153">
        <v>4.55</v>
      </c>
      <c r="AT153">
        <v>4.82</v>
      </c>
      <c r="AU153">
        <v>5.13</v>
      </c>
      <c r="AV153">
        <v>5.53</v>
      </c>
      <c r="AW153">
        <v>5.87</v>
      </c>
      <c r="AX153">
        <v>6.2</v>
      </c>
      <c r="AY153">
        <v>6.66</v>
      </c>
      <c r="AZ153">
        <v>7.12</v>
      </c>
      <c r="BA153">
        <v>7.83</v>
      </c>
      <c r="BB153">
        <v>8.36</v>
      </c>
      <c r="BC153">
        <v>8.86</v>
      </c>
      <c r="BD153">
        <v>9.27</v>
      </c>
      <c r="BE153">
        <v>9.76</v>
      </c>
      <c r="BF153">
        <v>9.98</v>
      </c>
      <c r="BG153">
        <v>10.4</v>
      </c>
      <c r="BH153">
        <v>10.9</v>
      </c>
      <c r="BI153">
        <v>11.4</v>
      </c>
      <c r="BJ153">
        <v>11.8</v>
      </c>
      <c r="BK153">
        <v>12.3</v>
      </c>
      <c r="BL153">
        <v>12.7</v>
      </c>
      <c r="BM153">
        <v>13.1</v>
      </c>
      <c r="BN153">
        <v>13.6</v>
      </c>
      <c r="BO153">
        <v>14</v>
      </c>
      <c r="BP153">
        <v>14.2</v>
      </c>
      <c r="BQ153">
        <v>14.4</v>
      </c>
      <c r="BR153">
        <v>14.6</v>
      </c>
      <c r="BS153">
        <v>14.8</v>
      </c>
      <c r="BT153">
        <v>15</v>
      </c>
      <c r="BU153">
        <v>15.1</v>
      </c>
      <c r="BV153">
        <v>15.3</v>
      </c>
      <c r="BW153">
        <v>15.4</v>
      </c>
      <c r="BX153">
        <v>15.5</v>
      </c>
      <c r="BY153">
        <v>15.6</v>
      </c>
      <c r="BZ153">
        <v>15.6</v>
      </c>
      <c r="CA153">
        <v>15.7</v>
      </c>
      <c r="CB153">
        <v>15.7</v>
      </c>
      <c r="CC153">
        <v>15.7</v>
      </c>
      <c r="CD153">
        <v>15.7</v>
      </c>
      <c r="CE153">
        <v>15.7</v>
      </c>
      <c r="CF153">
        <v>15.7</v>
      </c>
      <c r="CG153">
        <v>15.6</v>
      </c>
      <c r="CH153">
        <v>15.6</v>
      </c>
      <c r="CI153">
        <v>15.5</v>
      </c>
      <c r="CJ153">
        <v>15.4</v>
      </c>
      <c r="CK153">
        <v>15.3</v>
      </c>
      <c r="CL153">
        <v>15.2</v>
      </c>
      <c r="CM153">
        <v>15</v>
      </c>
      <c r="CN153">
        <v>14.9</v>
      </c>
      <c r="CO153">
        <v>14.7</v>
      </c>
      <c r="CP153">
        <v>14.5</v>
      </c>
      <c r="CQ153">
        <v>14.4</v>
      </c>
      <c r="CR153">
        <v>14.2</v>
      </c>
      <c r="CS153">
        <v>14</v>
      </c>
      <c r="CT153">
        <v>13.7</v>
      </c>
      <c r="CU153">
        <v>13.5</v>
      </c>
      <c r="CV153">
        <v>13.3</v>
      </c>
      <c r="CW153">
        <v>13</v>
      </c>
      <c r="CX153">
        <v>12.8</v>
      </c>
      <c r="CY153">
        <v>12.5</v>
      </c>
      <c r="CZ153">
        <v>12.2</v>
      </c>
      <c r="DA153">
        <v>11.9</v>
      </c>
      <c r="DB153">
        <v>11.6</v>
      </c>
      <c r="DC153">
        <v>11.3</v>
      </c>
      <c r="DD153">
        <v>11</v>
      </c>
      <c r="DE153">
        <v>10.6</v>
      </c>
      <c r="DF153">
        <v>10.199999999999999</v>
      </c>
      <c r="DG153">
        <v>9.81</v>
      </c>
      <c r="DH153">
        <v>9.39</v>
      </c>
      <c r="DI153">
        <v>9.08</v>
      </c>
      <c r="DJ153">
        <v>8.7100000000000009</v>
      </c>
      <c r="DK153">
        <v>8.52</v>
      </c>
      <c r="DL153">
        <v>8.1</v>
      </c>
      <c r="DM153">
        <v>7.77</v>
      </c>
      <c r="DN153">
        <v>7.47</v>
      </c>
      <c r="DO153">
        <v>7.13</v>
      </c>
      <c r="DP153">
        <v>6.72</v>
      </c>
      <c r="DQ153">
        <v>6.38</v>
      </c>
      <c r="DR153">
        <v>5.93</v>
      </c>
      <c r="DS153">
        <v>5.57</v>
      </c>
      <c r="DT153">
        <v>5.18</v>
      </c>
      <c r="DU153">
        <v>4.8099999999999996</v>
      </c>
      <c r="DV153">
        <v>4.62</v>
      </c>
      <c r="DW153">
        <v>4.38</v>
      </c>
      <c r="DX153">
        <v>4.18</v>
      </c>
      <c r="DY153">
        <v>3.97</v>
      </c>
      <c r="DZ153">
        <v>3.79</v>
      </c>
      <c r="EA153">
        <v>3.68</v>
      </c>
      <c r="EB153">
        <v>3.46</v>
      </c>
      <c r="EC153">
        <v>3.28</v>
      </c>
      <c r="ED153">
        <v>3.07</v>
      </c>
      <c r="EE153">
        <v>2.84</v>
      </c>
      <c r="EF153">
        <v>2.69</v>
      </c>
      <c r="EG153">
        <v>2.54</v>
      </c>
      <c r="EH153">
        <v>2.38</v>
      </c>
      <c r="EI153">
        <v>2.25</v>
      </c>
      <c r="EJ153">
        <v>2.13</v>
      </c>
      <c r="EK153">
        <v>1.99</v>
      </c>
      <c r="EL153">
        <v>1.9</v>
      </c>
      <c r="EM153">
        <v>1.75</v>
      </c>
      <c r="EN153">
        <v>1.67</v>
      </c>
      <c r="EO153">
        <v>1.6</v>
      </c>
      <c r="EP153">
        <v>1.46</v>
      </c>
      <c r="EQ153">
        <v>1.35</v>
      </c>
      <c r="ER153">
        <v>1.29</v>
      </c>
      <c r="ES153">
        <v>1.18</v>
      </c>
      <c r="ET153">
        <v>1.1399999999999999</v>
      </c>
      <c r="EU153">
        <v>1.06</v>
      </c>
      <c r="EV153">
        <v>0.99</v>
      </c>
      <c r="EW153">
        <v>0.88</v>
      </c>
      <c r="EX153">
        <v>0.82</v>
      </c>
      <c r="EY153">
        <v>0.79</v>
      </c>
      <c r="EZ153">
        <v>0.74</v>
      </c>
      <c r="FA153">
        <v>0.68</v>
      </c>
      <c r="FB153">
        <v>0.61</v>
      </c>
      <c r="FC153">
        <v>0.57999999999999996</v>
      </c>
      <c r="FD153">
        <v>0.54</v>
      </c>
      <c r="FE153">
        <v>0.49</v>
      </c>
      <c r="FF153">
        <v>0.44</v>
      </c>
      <c r="FG153">
        <v>0.42</v>
      </c>
      <c r="FH153">
        <v>0.38</v>
      </c>
      <c r="FI153">
        <v>0.35</v>
      </c>
      <c r="FJ153">
        <v>0.31</v>
      </c>
      <c r="FK153">
        <v>0.28999999999999998</v>
      </c>
      <c r="FL153">
        <v>0.25</v>
      </c>
      <c r="FM153">
        <v>0.24</v>
      </c>
      <c r="FN153">
        <v>0.21</v>
      </c>
      <c r="FO153">
        <v>0.2</v>
      </c>
      <c r="FP153">
        <v>0.17</v>
      </c>
      <c r="FQ153">
        <v>0.16</v>
      </c>
      <c r="FR153">
        <v>0.15</v>
      </c>
      <c r="FS153">
        <v>0.13</v>
      </c>
      <c r="FT153">
        <v>0.13</v>
      </c>
      <c r="FU153">
        <v>0.12</v>
      </c>
      <c r="FV153">
        <v>0.11</v>
      </c>
      <c r="FW153">
        <v>0.11</v>
      </c>
      <c r="FX153">
        <v>0.1</v>
      </c>
      <c r="FY153">
        <v>0.1</v>
      </c>
      <c r="FZ153">
        <v>0.1</v>
      </c>
    </row>
    <row r="154" spans="1:182">
      <c r="A154">
        <v>33</v>
      </c>
      <c r="B154">
        <v>0</v>
      </c>
      <c r="C154">
        <v>0</v>
      </c>
      <c r="D154">
        <v>0</v>
      </c>
      <c r="E154">
        <v>0</v>
      </c>
      <c r="F154">
        <v>0</v>
      </c>
      <c r="G154">
        <v>0</v>
      </c>
      <c r="H154">
        <v>0</v>
      </c>
      <c r="I154">
        <v>0</v>
      </c>
      <c r="J154">
        <v>0.02</v>
      </c>
      <c r="K154">
        <v>0.03</v>
      </c>
      <c r="L154">
        <v>0.05</v>
      </c>
      <c r="M154">
        <v>0.08</v>
      </c>
      <c r="N154">
        <v>0.1</v>
      </c>
      <c r="O154">
        <v>0.12</v>
      </c>
      <c r="P154">
        <v>0.15</v>
      </c>
      <c r="Q154">
        <v>0.18</v>
      </c>
      <c r="R154">
        <v>0.22</v>
      </c>
      <c r="S154">
        <v>0.25</v>
      </c>
      <c r="T154">
        <v>0.31</v>
      </c>
      <c r="U154">
        <v>0.34</v>
      </c>
      <c r="V154">
        <v>0.4</v>
      </c>
      <c r="W154">
        <v>0.48</v>
      </c>
      <c r="X154">
        <v>0.57999999999999996</v>
      </c>
      <c r="Y154">
        <v>0.64</v>
      </c>
      <c r="Z154">
        <v>0.74</v>
      </c>
      <c r="AA154">
        <v>0.85</v>
      </c>
      <c r="AB154">
        <v>0.93</v>
      </c>
      <c r="AC154">
        <v>1.05</v>
      </c>
      <c r="AD154">
        <v>1.22</v>
      </c>
      <c r="AE154">
        <v>1.31</v>
      </c>
      <c r="AF154">
        <v>1.47</v>
      </c>
      <c r="AG154">
        <v>1.61</v>
      </c>
      <c r="AH154">
        <v>1.79</v>
      </c>
      <c r="AI154">
        <v>1.97</v>
      </c>
      <c r="AJ154">
        <v>2.17</v>
      </c>
      <c r="AK154">
        <v>2.38</v>
      </c>
      <c r="AL154">
        <v>2.65</v>
      </c>
      <c r="AM154">
        <v>2.8</v>
      </c>
      <c r="AN154">
        <v>3.11</v>
      </c>
      <c r="AO154">
        <v>3.31</v>
      </c>
      <c r="AP154">
        <v>3.64</v>
      </c>
      <c r="AQ154">
        <v>3.99</v>
      </c>
      <c r="AR154">
        <v>4.18</v>
      </c>
      <c r="AS154">
        <v>4.53</v>
      </c>
      <c r="AT154">
        <v>4.82</v>
      </c>
      <c r="AU154">
        <v>5.16</v>
      </c>
      <c r="AV154">
        <v>5.43</v>
      </c>
      <c r="AW154">
        <v>5.84</v>
      </c>
      <c r="AX154">
        <v>6.22</v>
      </c>
      <c r="AY154">
        <v>6.65</v>
      </c>
      <c r="AZ154">
        <v>7.13</v>
      </c>
      <c r="BA154">
        <v>7.7</v>
      </c>
      <c r="BB154">
        <v>8.3000000000000007</v>
      </c>
      <c r="BC154">
        <v>8.82</v>
      </c>
      <c r="BD154">
        <v>9.23</v>
      </c>
      <c r="BE154">
        <v>9.76</v>
      </c>
      <c r="BF154">
        <v>9.93</v>
      </c>
      <c r="BG154">
        <v>10.3</v>
      </c>
      <c r="BH154">
        <v>10.9</v>
      </c>
      <c r="BI154">
        <v>11.3</v>
      </c>
      <c r="BJ154">
        <v>11.8</v>
      </c>
      <c r="BK154">
        <v>12.2</v>
      </c>
      <c r="BL154">
        <v>12.7</v>
      </c>
      <c r="BM154">
        <v>13.1</v>
      </c>
      <c r="BN154">
        <v>13.6</v>
      </c>
      <c r="BO154">
        <v>13.9</v>
      </c>
      <c r="BP154">
        <v>14.2</v>
      </c>
      <c r="BQ154">
        <v>14.4</v>
      </c>
      <c r="BR154">
        <v>14.6</v>
      </c>
      <c r="BS154">
        <v>14.8</v>
      </c>
      <c r="BT154">
        <v>15</v>
      </c>
      <c r="BU154">
        <v>15.1</v>
      </c>
      <c r="BV154">
        <v>15.3</v>
      </c>
      <c r="BW154">
        <v>15.4</v>
      </c>
      <c r="BX154">
        <v>15.5</v>
      </c>
      <c r="BY154">
        <v>15.5</v>
      </c>
      <c r="BZ154">
        <v>15.6</v>
      </c>
      <c r="CA154">
        <v>15.7</v>
      </c>
      <c r="CB154">
        <v>15.7</v>
      </c>
      <c r="CC154">
        <v>15.7</v>
      </c>
      <c r="CD154">
        <v>15.7</v>
      </c>
      <c r="CE154">
        <v>15.7</v>
      </c>
      <c r="CF154">
        <v>15.7</v>
      </c>
      <c r="CG154">
        <v>15.6</v>
      </c>
      <c r="CH154">
        <v>15.5</v>
      </c>
      <c r="CI154">
        <v>15.5</v>
      </c>
      <c r="CJ154">
        <v>15.4</v>
      </c>
      <c r="CK154">
        <v>15.2</v>
      </c>
      <c r="CL154">
        <v>15.1</v>
      </c>
      <c r="CM154">
        <v>15</v>
      </c>
      <c r="CN154">
        <v>14.8</v>
      </c>
      <c r="CO154">
        <v>14.7</v>
      </c>
      <c r="CP154">
        <v>14.5</v>
      </c>
      <c r="CQ154">
        <v>14.3</v>
      </c>
      <c r="CR154">
        <v>14.1</v>
      </c>
      <c r="CS154">
        <v>13.9</v>
      </c>
      <c r="CT154">
        <v>13.7</v>
      </c>
      <c r="CU154">
        <v>13.5</v>
      </c>
      <c r="CV154">
        <v>13.2</v>
      </c>
      <c r="CW154">
        <v>13</v>
      </c>
      <c r="CX154">
        <v>12.7</v>
      </c>
      <c r="CY154">
        <v>12.4</v>
      </c>
      <c r="CZ154">
        <v>12.2</v>
      </c>
      <c r="DA154">
        <v>11.9</v>
      </c>
      <c r="DB154">
        <v>11.5</v>
      </c>
      <c r="DC154">
        <v>11.3</v>
      </c>
      <c r="DD154">
        <v>10.9</v>
      </c>
      <c r="DE154">
        <v>10.5</v>
      </c>
      <c r="DF154">
        <v>10.1</v>
      </c>
      <c r="DG154">
        <v>9.82</v>
      </c>
      <c r="DH154">
        <v>9.34</v>
      </c>
      <c r="DI154">
        <v>8.99</v>
      </c>
      <c r="DJ154">
        <v>8.6999999999999993</v>
      </c>
      <c r="DK154">
        <v>8.4600000000000009</v>
      </c>
      <c r="DL154">
        <v>7.99</v>
      </c>
      <c r="DM154">
        <v>7.7</v>
      </c>
      <c r="DN154">
        <v>7.45</v>
      </c>
      <c r="DO154">
        <v>6.99</v>
      </c>
      <c r="DP154">
        <v>6.74</v>
      </c>
      <c r="DQ154">
        <v>6.32</v>
      </c>
      <c r="DR154">
        <v>5.95</v>
      </c>
      <c r="DS154">
        <v>5.57</v>
      </c>
      <c r="DT154">
        <v>5.2</v>
      </c>
      <c r="DU154">
        <v>4.8499999999999996</v>
      </c>
      <c r="DV154">
        <v>4.57</v>
      </c>
      <c r="DW154">
        <v>4.37</v>
      </c>
      <c r="DX154">
        <v>4.22</v>
      </c>
      <c r="DY154">
        <v>3.99</v>
      </c>
      <c r="DZ154">
        <v>3.82</v>
      </c>
      <c r="EA154">
        <v>3.66</v>
      </c>
      <c r="EB154">
        <v>3.44</v>
      </c>
      <c r="EC154">
        <v>3.21</v>
      </c>
      <c r="ED154">
        <v>3.15</v>
      </c>
      <c r="EE154">
        <v>2.86</v>
      </c>
      <c r="EF154">
        <v>2.71</v>
      </c>
      <c r="EG154">
        <v>2.57</v>
      </c>
      <c r="EH154">
        <v>2.4300000000000002</v>
      </c>
      <c r="EI154">
        <v>2.29</v>
      </c>
      <c r="EJ154">
        <v>2.15</v>
      </c>
      <c r="EK154">
        <v>2.06</v>
      </c>
      <c r="EL154">
        <v>1.91</v>
      </c>
      <c r="EM154">
        <v>1.8</v>
      </c>
      <c r="EN154">
        <v>1.68</v>
      </c>
      <c r="EO154">
        <v>1.61</v>
      </c>
      <c r="EP154">
        <v>1.54</v>
      </c>
      <c r="EQ154">
        <v>1.37</v>
      </c>
      <c r="ER154">
        <v>1.32</v>
      </c>
      <c r="ES154">
        <v>1.22</v>
      </c>
      <c r="ET154">
        <v>1.1599999999999999</v>
      </c>
      <c r="EU154">
        <v>1.08</v>
      </c>
      <c r="EV154">
        <v>0.98</v>
      </c>
      <c r="EW154">
        <v>0.91</v>
      </c>
      <c r="EX154">
        <v>0.86</v>
      </c>
      <c r="EY154">
        <v>0.79</v>
      </c>
      <c r="EZ154">
        <v>0.74</v>
      </c>
      <c r="FA154">
        <v>0.68</v>
      </c>
      <c r="FB154">
        <v>0.62</v>
      </c>
      <c r="FC154">
        <v>0.59</v>
      </c>
      <c r="FD154">
        <v>0.54</v>
      </c>
      <c r="FE154">
        <v>0.5</v>
      </c>
      <c r="FF154">
        <v>0.46</v>
      </c>
      <c r="FG154">
        <v>0.39</v>
      </c>
      <c r="FH154">
        <v>0.38</v>
      </c>
      <c r="FI154">
        <v>0.35</v>
      </c>
      <c r="FJ154">
        <v>0.31</v>
      </c>
      <c r="FK154">
        <v>0.28000000000000003</v>
      </c>
      <c r="FL154">
        <v>0.27</v>
      </c>
      <c r="FM154">
        <v>0.23</v>
      </c>
      <c r="FN154">
        <v>0.22</v>
      </c>
      <c r="FO154">
        <v>0.19</v>
      </c>
      <c r="FP154">
        <v>0.18</v>
      </c>
      <c r="FQ154">
        <v>0.17</v>
      </c>
      <c r="FR154">
        <v>0.15</v>
      </c>
      <c r="FS154">
        <v>0.14000000000000001</v>
      </c>
      <c r="FT154">
        <v>0.13</v>
      </c>
      <c r="FU154">
        <v>0.12</v>
      </c>
      <c r="FV154">
        <v>0.11</v>
      </c>
      <c r="FW154">
        <v>0.11</v>
      </c>
      <c r="FX154">
        <v>0.1</v>
      </c>
      <c r="FY154">
        <v>0.1</v>
      </c>
      <c r="FZ154">
        <v>0.1</v>
      </c>
    </row>
    <row r="155" spans="1:182">
      <c r="A155">
        <v>32</v>
      </c>
      <c r="B155">
        <v>0</v>
      </c>
      <c r="C155">
        <v>0</v>
      </c>
      <c r="D155">
        <v>0</v>
      </c>
      <c r="E155">
        <v>0</v>
      </c>
      <c r="F155">
        <v>0</v>
      </c>
      <c r="G155">
        <v>0</v>
      </c>
      <c r="H155">
        <v>0</v>
      </c>
      <c r="I155">
        <v>0</v>
      </c>
      <c r="J155">
        <v>0.02</v>
      </c>
      <c r="K155">
        <v>0.03</v>
      </c>
      <c r="L155">
        <v>0.06</v>
      </c>
      <c r="M155">
        <v>0.08</v>
      </c>
      <c r="N155">
        <v>0.1</v>
      </c>
      <c r="O155">
        <v>0.12</v>
      </c>
      <c r="P155">
        <v>0.15</v>
      </c>
      <c r="Q155">
        <v>0.18</v>
      </c>
      <c r="R155">
        <v>0.21</v>
      </c>
      <c r="S155">
        <v>0.26</v>
      </c>
      <c r="T155">
        <v>0.31</v>
      </c>
      <c r="U155">
        <v>0.36</v>
      </c>
      <c r="V155">
        <v>0.4</v>
      </c>
      <c r="W155">
        <v>0.49</v>
      </c>
      <c r="X155">
        <v>0.53</v>
      </c>
      <c r="Y155">
        <v>0.66</v>
      </c>
      <c r="Z155">
        <v>0.72</v>
      </c>
      <c r="AA155">
        <v>0.82</v>
      </c>
      <c r="AB155">
        <v>0.95</v>
      </c>
      <c r="AC155">
        <v>1.06</v>
      </c>
      <c r="AD155">
        <v>1.1599999999999999</v>
      </c>
      <c r="AE155">
        <v>1.29</v>
      </c>
      <c r="AF155">
        <v>1.42</v>
      </c>
      <c r="AG155">
        <v>1.6</v>
      </c>
      <c r="AH155">
        <v>1.75</v>
      </c>
      <c r="AI155">
        <v>1.98</v>
      </c>
      <c r="AJ155">
        <v>2.15</v>
      </c>
      <c r="AK155">
        <v>2.37</v>
      </c>
      <c r="AL155">
        <v>2.62</v>
      </c>
      <c r="AM155">
        <v>2.82</v>
      </c>
      <c r="AN155">
        <v>3.04</v>
      </c>
      <c r="AO155">
        <v>3.33</v>
      </c>
      <c r="AP155">
        <v>3.59</v>
      </c>
      <c r="AQ155">
        <v>4</v>
      </c>
      <c r="AR155">
        <v>4.2699999999999996</v>
      </c>
      <c r="AS155">
        <v>4.5199999999999996</v>
      </c>
      <c r="AT155">
        <v>4.84</v>
      </c>
      <c r="AU155">
        <v>5.12</v>
      </c>
      <c r="AV155">
        <v>5.48</v>
      </c>
      <c r="AW155">
        <v>5.84</v>
      </c>
      <c r="AX155">
        <v>6.18</v>
      </c>
      <c r="AY155">
        <v>6.62</v>
      </c>
      <c r="AZ155">
        <v>7.16</v>
      </c>
      <c r="BA155">
        <v>7.76</v>
      </c>
      <c r="BB155">
        <v>8.25</v>
      </c>
      <c r="BC155">
        <v>8.82</v>
      </c>
      <c r="BD155">
        <v>9.2799999999999994</v>
      </c>
      <c r="BE155">
        <v>9.73</v>
      </c>
      <c r="BF155">
        <v>9.92</v>
      </c>
      <c r="BG155">
        <v>10.3</v>
      </c>
      <c r="BH155">
        <v>10.8</v>
      </c>
      <c r="BI155">
        <v>11.3</v>
      </c>
      <c r="BJ155">
        <v>11.8</v>
      </c>
      <c r="BK155">
        <v>12.2</v>
      </c>
      <c r="BL155">
        <v>12.6</v>
      </c>
      <c r="BM155">
        <v>13.1</v>
      </c>
      <c r="BN155">
        <v>13.6</v>
      </c>
      <c r="BO155">
        <v>13.9</v>
      </c>
      <c r="BP155">
        <v>14.2</v>
      </c>
      <c r="BQ155">
        <v>14.4</v>
      </c>
      <c r="BR155">
        <v>14.6</v>
      </c>
      <c r="BS155">
        <v>14.8</v>
      </c>
      <c r="BT155">
        <v>14.9</v>
      </c>
      <c r="BU155">
        <v>15.1</v>
      </c>
      <c r="BV155">
        <v>15.2</v>
      </c>
      <c r="BW155">
        <v>15.3</v>
      </c>
      <c r="BX155">
        <v>15.4</v>
      </c>
      <c r="BY155">
        <v>15.5</v>
      </c>
      <c r="BZ155">
        <v>15.6</v>
      </c>
      <c r="CA155">
        <v>15.6</v>
      </c>
      <c r="CB155">
        <v>15.7</v>
      </c>
      <c r="CC155">
        <v>15.7</v>
      </c>
      <c r="CD155">
        <v>15.7</v>
      </c>
      <c r="CE155">
        <v>15.7</v>
      </c>
      <c r="CF155">
        <v>15.6</v>
      </c>
      <c r="CG155">
        <v>15.6</v>
      </c>
      <c r="CH155">
        <v>15.5</v>
      </c>
      <c r="CI155">
        <v>15.4</v>
      </c>
      <c r="CJ155">
        <v>15.3</v>
      </c>
      <c r="CK155">
        <v>15.2</v>
      </c>
      <c r="CL155">
        <v>15.1</v>
      </c>
      <c r="CM155">
        <v>14.9</v>
      </c>
      <c r="CN155">
        <v>14.8</v>
      </c>
      <c r="CO155">
        <v>14.6</v>
      </c>
      <c r="CP155">
        <v>14.4</v>
      </c>
      <c r="CQ155">
        <v>14.3</v>
      </c>
      <c r="CR155">
        <v>14.1</v>
      </c>
      <c r="CS155">
        <v>13.8</v>
      </c>
      <c r="CT155">
        <v>13.6</v>
      </c>
      <c r="CU155">
        <v>13.4</v>
      </c>
      <c r="CV155">
        <v>13.2</v>
      </c>
      <c r="CW155">
        <v>12.9</v>
      </c>
      <c r="CX155">
        <v>12.7</v>
      </c>
      <c r="CY155">
        <v>12.4</v>
      </c>
      <c r="CZ155">
        <v>12.1</v>
      </c>
      <c r="DA155">
        <v>11.8</v>
      </c>
      <c r="DB155">
        <v>11.5</v>
      </c>
      <c r="DC155">
        <v>11.2</v>
      </c>
      <c r="DD155">
        <v>10.8</v>
      </c>
      <c r="DE155">
        <v>10.4</v>
      </c>
      <c r="DF155">
        <v>10.1</v>
      </c>
      <c r="DG155">
        <v>9.75</v>
      </c>
      <c r="DH155">
        <v>9.3800000000000008</v>
      </c>
      <c r="DI155">
        <v>8.9700000000000006</v>
      </c>
      <c r="DJ155">
        <v>8.67</v>
      </c>
      <c r="DK155">
        <v>8.4499999999999993</v>
      </c>
      <c r="DL155">
        <v>7.91</v>
      </c>
      <c r="DM155">
        <v>7.74</v>
      </c>
      <c r="DN155">
        <v>7.37</v>
      </c>
      <c r="DO155">
        <v>7.12</v>
      </c>
      <c r="DP155">
        <v>6.62</v>
      </c>
      <c r="DQ155">
        <v>6.31</v>
      </c>
      <c r="DR155">
        <v>5.93</v>
      </c>
      <c r="DS155">
        <v>5.55</v>
      </c>
      <c r="DT155">
        <v>5.16</v>
      </c>
      <c r="DU155">
        <v>4.8899999999999997</v>
      </c>
      <c r="DV155">
        <v>4.59</v>
      </c>
      <c r="DW155">
        <v>4.38</v>
      </c>
      <c r="DX155">
        <v>4.1900000000000004</v>
      </c>
      <c r="DY155">
        <v>3.99</v>
      </c>
      <c r="DZ155">
        <v>3.75</v>
      </c>
      <c r="EA155">
        <v>3.65</v>
      </c>
      <c r="EB155">
        <v>3.45</v>
      </c>
      <c r="EC155">
        <v>3.21</v>
      </c>
      <c r="ED155">
        <v>3.14</v>
      </c>
      <c r="EE155">
        <v>2.89</v>
      </c>
      <c r="EF155">
        <v>2.69</v>
      </c>
      <c r="EG155">
        <v>2.58</v>
      </c>
      <c r="EH155">
        <v>2.4300000000000002</v>
      </c>
      <c r="EI155">
        <v>2.2599999999999998</v>
      </c>
      <c r="EJ155">
        <v>2.16</v>
      </c>
      <c r="EK155">
        <v>2.06</v>
      </c>
      <c r="EL155">
        <v>1.95</v>
      </c>
      <c r="EM155">
        <v>1.8</v>
      </c>
      <c r="EN155">
        <v>1.69</v>
      </c>
      <c r="EO155">
        <v>1.65</v>
      </c>
      <c r="EP155">
        <v>1.52</v>
      </c>
      <c r="EQ155">
        <v>1.41</v>
      </c>
      <c r="ER155">
        <v>1.32</v>
      </c>
      <c r="ES155">
        <v>1.24</v>
      </c>
      <c r="ET155">
        <v>1.1499999999999999</v>
      </c>
      <c r="EU155">
        <v>1.07</v>
      </c>
      <c r="EV155">
        <v>1</v>
      </c>
      <c r="EW155">
        <v>0.94</v>
      </c>
      <c r="EX155">
        <v>0.87</v>
      </c>
      <c r="EY155">
        <v>0.8</v>
      </c>
      <c r="EZ155">
        <v>0.76</v>
      </c>
      <c r="FA155">
        <v>0.69</v>
      </c>
      <c r="FB155">
        <v>0.65</v>
      </c>
      <c r="FC155">
        <v>0.61</v>
      </c>
      <c r="FD155">
        <v>0.55000000000000004</v>
      </c>
      <c r="FE155">
        <v>0.52</v>
      </c>
      <c r="FF155">
        <v>0.46</v>
      </c>
      <c r="FG155">
        <v>0.44</v>
      </c>
      <c r="FH155">
        <v>0.39</v>
      </c>
      <c r="FI155">
        <v>0.37</v>
      </c>
      <c r="FJ155">
        <v>0.32</v>
      </c>
      <c r="FK155">
        <v>0.3</v>
      </c>
      <c r="FL155">
        <v>0.26</v>
      </c>
      <c r="FM155">
        <v>0.24</v>
      </c>
      <c r="FN155">
        <v>0.23</v>
      </c>
      <c r="FO155">
        <v>0.2</v>
      </c>
      <c r="FP155">
        <v>0.19</v>
      </c>
      <c r="FQ155">
        <v>0.17</v>
      </c>
      <c r="FR155">
        <v>0.16</v>
      </c>
      <c r="FS155">
        <v>0.14000000000000001</v>
      </c>
      <c r="FT155">
        <v>0.13</v>
      </c>
      <c r="FU155">
        <v>0.12</v>
      </c>
      <c r="FV155">
        <v>0.11</v>
      </c>
      <c r="FW155">
        <v>0.11</v>
      </c>
      <c r="FX155">
        <v>0.1</v>
      </c>
      <c r="FY155">
        <v>0.1</v>
      </c>
      <c r="FZ155">
        <v>0.1</v>
      </c>
    </row>
    <row r="156" spans="1:182">
      <c r="A156">
        <v>31</v>
      </c>
      <c r="B156">
        <v>0</v>
      </c>
      <c r="C156">
        <v>0</v>
      </c>
      <c r="D156">
        <v>0</v>
      </c>
      <c r="E156">
        <v>0</v>
      </c>
      <c r="F156">
        <v>0</v>
      </c>
      <c r="G156">
        <v>0</v>
      </c>
      <c r="H156">
        <v>0</v>
      </c>
      <c r="I156">
        <v>0</v>
      </c>
      <c r="J156">
        <v>0.02</v>
      </c>
      <c r="K156">
        <v>0.03</v>
      </c>
      <c r="L156">
        <v>0.06</v>
      </c>
      <c r="M156">
        <v>7.0000000000000007E-2</v>
      </c>
      <c r="N156">
        <v>0.09</v>
      </c>
      <c r="O156">
        <v>0.11</v>
      </c>
      <c r="P156">
        <v>0.14000000000000001</v>
      </c>
      <c r="Q156">
        <v>0.18</v>
      </c>
      <c r="R156">
        <v>0.21</v>
      </c>
      <c r="S156">
        <v>0.26</v>
      </c>
      <c r="T156">
        <v>0.3</v>
      </c>
      <c r="U156">
        <v>0.36</v>
      </c>
      <c r="V156">
        <v>0.42</v>
      </c>
      <c r="W156">
        <v>0.48</v>
      </c>
      <c r="X156">
        <v>0.56000000000000005</v>
      </c>
      <c r="Y156">
        <v>0.64</v>
      </c>
      <c r="Z156">
        <v>0.73</v>
      </c>
      <c r="AA156">
        <v>0.83</v>
      </c>
      <c r="AB156">
        <v>0.93</v>
      </c>
      <c r="AC156">
        <v>1.05</v>
      </c>
      <c r="AD156">
        <v>1.19</v>
      </c>
      <c r="AE156">
        <v>1.31</v>
      </c>
      <c r="AF156">
        <v>1.46</v>
      </c>
      <c r="AG156">
        <v>1.62</v>
      </c>
      <c r="AH156">
        <v>1.79</v>
      </c>
      <c r="AI156">
        <v>2.02</v>
      </c>
      <c r="AJ156">
        <v>2.16</v>
      </c>
      <c r="AK156">
        <v>2.35</v>
      </c>
      <c r="AL156">
        <v>2.66</v>
      </c>
      <c r="AM156">
        <v>2.81</v>
      </c>
      <c r="AN156">
        <v>3.12</v>
      </c>
      <c r="AO156">
        <v>3.31</v>
      </c>
      <c r="AP156">
        <v>3.63</v>
      </c>
      <c r="AQ156">
        <v>3.97</v>
      </c>
      <c r="AR156">
        <v>4.2</v>
      </c>
      <c r="AS156">
        <v>4.51</v>
      </c>
      <c r="AT156">
        <v>4.79</v>
      </c>
      <c r="AU156">
        <v>5.14</v>
      </c>
      <c r="AV156">
        <v>5.46</v>
      </c>
      <c r="AW156">
        <v>5.85</v>
      </c>
      <c r="AX156">
        <v>6.17</v>
      </c>
      <c r="AY156">
        <v>6.63</v>
      </c>
      <c r="AZ156">
        <v>7.17</v>
      </c>
      <c r="BA156">
        <v>7.75</v>
      </c>
      <c r="BB156">
        <v>8.2799999999999994</v>
      </c>
      <c r="BC156">
        <v>8.85</v>
      </c>
      <c r="BD156">
        <v>9.19</v>
      </c>
      <c r="BE156">
        <v>9.7899999999999991</v>
      </c>
      <c r="BF156">
        <v>9.83</v>
      </c>
      <c r="BG156">
        <v>10.199999999999999</v>
      </c>
      <c r="BH156">
        <v>10.9</v>
      </c>
      <c r="BI156">
        <v>11.3</v>
      </c>
      <c r="BJ156">
        <v>11.8</v>
      </c>
      <c r="BK156">
        <v>12.2</v>
      </c>
      <c r="BL156">
        <v>12.7</v>
      </c>
      <c r="BM156">
        <v>13.1</v>
      </c>
      <c r="BN156">
        <v>13.5</v>
      </c>
      <c r="BO156">
        <v>13.9</v>
      </c>
      <c r="BP156">
        <v>14.2</v>
      </c>
      <c r="BQ156">
        <v>14.4</v>
      </c>
      <c r="BR156">
        <v>14.6</v>
      </c>
      <c r="BS156">
        <v>14.8</v>
      </c>
      <c r="BT156">
        <v>14.9</v>
      </c>
      <c r="BU156">
        <v>15.1</v>
      </c>
      <c r="BV156">
        <v>15.2</v>
      </c>
      <c r="BW156">
        <v>15.3</v>
      </c>
      <c r="BX156">
        <v>15.4</v>
      </c>
      <c r="BY156">
        <v>15.5</v>
      </c>
      <c r="BZ156">
        <v>15.6</v>
      </c>
      <c r="CA156">
        <v>15.6</v>
      </c>
      <c r="CB156">
        <v>15.6</v>
      </c>
      <c r="CC156">
        <v>15.6</v>
      </c>
      <c r="CD156">
        <v>15.6</v>
      </c>
      <c r="CE156">
        <v>15.6</v>
      </c>
      <c r="CF156">
        <v>15.6</v>
      </c>
      <c r="CG156">
        <v>15.5</v>
      </c>
      <c r="CH156">
        <v>15.5</v>
      </c>
      <c r="CI156">
        <v>15.4</v>
      </c>
      <c r="CJ156">
        <v>15.3</v>
      </c>
      <c r="CK156">
        <v>15.2</v>
      </c>
      <c r="CL156">
        <v>15</v>
      </c>
      <c r="CM156">
        <v>14.9</v>
      </c>
      <c r="CN156">
        <v>14.7</v>
      </c>
      <c r="CO156">
        <v>14.6</v>
      </c>
      <c r="CP156">
        <v>14.4</v>
      </c>
      <c r="CQ156">
        <v>14.2</v>
      </c>
      <c r="CR156">
        <v>14</v>
      </c>
      <c r="CS156">
        <v>13.8</v>
      </c>
      <c r="CT156">
        <v>13.6</v>
      </c>
      <c r="CU156">
        <v>13.3</v>
      </c>
      <c r="CV156">
        <v>13.1</v>
      </c>
      <c r="CW156">
        <v>12.9</v>
      </c>
      <c r="CX156">
        <v>12.6</v>
      </c>
      <c r="CY156">
        <v>12.3</v>
      </c>
      <c r="CZ156">
        <v>12.1</v>
      </c>
      <c r="DA156">
        <v>11.8</v>
      </c>
      <c r="DB156">
        <v>11.4</v>
      </c>
      <c r="DC156">
        <v>11.2</v>
      </c>
      <c r="DD156">
        <v>10.8</v>
      </c>
      <c r="DE156">
        <v>10.4</v>
      </c>
      <c r="DF156">
        <v>10.1</v>
      </c>
      <c r="DG156">
        <v>9.66</v>
      </c>
      <c r="DH156">
        <v>9.34</v>
      </c>
      <c r="DI156">
        <v>8.91</v>
      </c>
      <c r="DJ156">
        <v>8.61</v>
      </c>
      <c r="DK156">
        <v>8.36</v>
      </c>
      <c r="DL156">
        <v>7.9</v>
      </c>
      <c r="DM156">
        <v>7.7</v>
      </c>
      <c r="DN156">
        <v>7.36</v>
      </c>
      <c r="DO156">
        <v>6.98</v>
      </c>
      <c r="DP156">
        <v>6.6</v>
      </c>
      <c r="DQ156">
        <v>6.34</v>
      </c>
      <c r="DR156">
        <v>5.89</v>
      </c>
      <c r="DS156">
        <v>5.58</v>
      </c>
      <c r="DT156">
        <v>5.21</v>
      </c>
      <c r="DU156">
        <v>4.8499999999999996</v>
      </c>
      <c r="DV156">
        <v>4.63</v>
      </c>
      <c r="DW156">
        <v>4.38</v>
      </c>
      <c r="DX156">
        <v>4.24</v>
      </c>
      <c r="DY156">
        <v>3.98</v>
      </c>
      <c r="DZ156">
        <v>3.75</v>
      </c>
      <c r="EA156">
        <v>3.57</v>
      </c>
      <c r="EB156">
        <v>3.47</v>
      </c>
      <c r="EC156">
        <v>3.28</v>
      </c>
      <c r="ED156">
        <v>3.12</v>
      </c>
      <c r="EE156">
        <v>2.96</v>
      </c>
      <c r="EF156">
        <v>2.75</v>
      </c>
      <c r="EG156">
        <v>2.58</v>
      </c>
      <c r="EH156">
        <v>2.46</v>
      </c>
      <c r="EI156">
        <v>2.33</v>
      </c>
      <c r="EJ156">
        <v>2.2200000000000002</v>
      </c>
      <c r="EK156">
        <v>2.1</v>
      </c>
      <c r="EL156">
        <v>1.94</v>
      </c>
      <c r="EM156">
        <v>1.86</v>
      </c>
      <c r="EN156">
        <v>1.72</v>
      </c>
      <c r="EO156">
        <v>1.66</v>
      </c>
      <c r="EP156">
        <v>1.49</v>
      </c>
      <c r="EQ156">
        <v>1.4</v>
      </c>
      <c r="ER156">
        <v>1.34</v>
      </c>
      <c r="ES156">
        <v>1.26</v>
      </c>
      <c r="ET156">
        <v>1.1599999999999999</v>
      </c>
      <c r="EU156">
        <v>1.1100000000000001</v>
      </c>
      <c r="EV156">
        <v>1.03</v>
      </c>
      <c r="EW156">
        <v>0.97</v>
      </c>
      <c r="EX156">
        <v>0.86</v>
      </c>
      <c r="EY156">
        <v>0.83</v>
      </c>
      <c r="EZ156">
        <v>0.76</v>
      </c>
      <c r="FA156">
        <v>0.72</v>
      </c>
      <c r="FB156">
        <v>0.66</v>
      </c>
      <c r="FC156">
        <v>0.6</v>
      </c>
      <c r="FD156">
        <v>0.56999999999999995</v>
      </c>
      <c r="FE156">
        <v>0.53</v>
      </c>
      <c r="FF156">
        <v>0.46</v>
      </c>
      <c r="FG156">
        <v>0.41</v>
      </c>
      <c r="FH156">
        <v>0.4</v>
      </c>
      <c r="FI156">
        <v>0.36</v>
      </c>
      <c r="FJ156">
        <v>0.32</v>
      </c>
      <c r="FK156">
        <v>0.3</v>
      </c>
      <c r="FL156">
        <v>0.27</v>
      </c>
      <c r="FM156">
        <v>0.25</v>
      </c>
      <c r="FN156">
        <v>0.23</v>
      </c>
      <c r="FO156">
        <v>0.21</v>
      </c>
      <c r="FP156">
        <v>0.19</v>
      </c>
      <c r="FQ156">
        <v>0.18</v>
      </c>
      <c r="FR156">
        <v>0.16</v>
      </c>
      <c r="FS156">
        <v>0.15</v>
      </c>
      <c r="FT156">
        <v>0.13</v>
      </c>
      <c r="FU156">
        <v>0.12</v>
      </c>
      <c r="FV156">
        <v>0.12</v>
      </c>
      <c r="FW156">
        <v>0.11</v>
      </c>
      <c r="FX156">
        <v>0.1</v>
      </c>
      <c r="FY156">
        <v>0.1</v>
      </c>
      <c r="FZ156">
        <v>0.1</v>
      </c>
    </row>
    <row r="157" spans="1:182">
      <c r="A157">
        <v>30</v>
      </c>
      <c r="B157">
        <v>0</v>
      </c>
      <c r="C157">
        <v>0</v>
      </c>
      <c r="D157">
        <v>0</v>
      </c>
      <c r="E157">
        <v>0</v>
      </c>
      <c r="F157">
        <v>0</v>
      </c>
      <c r="G157">
        <v>0</v>
      </c>
      <c r="H157">
        <v>0</v>
      </c>
      <c r="I157">
        <v>0</v>
      </c>
      <c r="J157">
        <v>0.02</v>
      </c>
      <c r="K157">
        <v>0.04</v>
      </c>
      <c r="L157">
        <v>0.06</v>
      </c>
      <c r="M157">
        <v>7.0000000000000007E-2</v>
      </c>
      <c r="N157">
        <v>0.09</v>
      </c>
      <c r="O157">
        <v>0.12</v>
      </c>
      <c r="P157">
        <v>0.14000000000000001</v>
      </c>
      <c r="Q157">
        <v>0.17</v>
      </c>
      <c r="R157">
        <v>0.21</v>
      </c>
      <c r="S157">
        <v>0.25</v>
      </c>
      <c r="T157">
        <v>0.3</v>
      </c>
      <c r="U157">
        <v>0.36</v>
      </c>
      <c r="V157">
        <v>0.4</v>
      </c>
      <c r="W157">
        <v>0.48</v>
      </c>
      <c r="X157">
        <v>0.55000000000000004</v>
      </c>
      <c r="Y157">
        <v>0.64</v>
      </c>
      <c r="Z157">
        <v>0.73</v>
      </c>
      <c r="AA157">
        <v>0.82</v>
      </c>
      <c r="AB157">
        <v>0.93</v>
      </c>
      <c r="AC157">
        <v>1.05</v>
      </c>
      <c r="AD157">
        <v>1.18</v>
      </c>
      <c r="AE157">
        <v>1.32</v>
      </c>
      <c r="AF157">
        <v>1.47</v>
      </c>
      <c r="AG157">
        <v>1.65</v>
      </c>
      <c r="AH157">
        <v>1.8</v>
      </c>
      <c r="AI157">
        <v>1.95</v>
      </c>
      <c r="AJ157">
        <v>2.2000000000000002</v>
      </c>
      <c r="AK157">
        <v>2.37</v>
      </c>
      <c r="AL157">
        <v>2.61</v>
      </c>
      <c r="AM157">
        <v>2.89</v>
      </c>
      <c r="AN157">
        <v>3.06</v>
      </c>
      <c r="AO157">
        <v>3.29</v>
      </c>
      <c r="AP157">
        <v>3.6</v>
      </c>
      <c r="AQ157">
        <v>4</v>
      </c>
      <c r="AR157">
        <v>4.24</v>
      </c>
      <c r="AS157">
        <v>4.54</v>
      </c>
      <c r="AT157">
        <v>4.84</v>
      </c>
      <c r="AU157">
        <v>5.15</v>
      </c>
      <c r="AV157">
        <v>5.34</v>
      </c>
      <c r="AW157">
        <v>5.82</v>
      </c>
      <c r="AX157">
        <v>6.25</v>
      </c>
      <c r="AY157">
        <v>6.56</v>
      </c>
      <c r="AZ157">
        <v>7.15</v>
      </c>
      <c r="BA157">
        <v>7.74</v>
      </c>
      <c r="BB157">
        <v>8.35</v>
      </c>
      <c r="BC157">
        <v>8.8000000000000007</v>
      </c>
      <c r="BD157">
        <v>9.1999999999999993</v>
      </c>
      <c r="BE157">
        <v>9.7200000000000006</v>
      </c>
      <c r="BF157">
        <v>9.86</v>
      </c>
      <c r="BG157">
        <v>10.3</v>
      </c>
      <c r="BH157">
        <v>10.8</v>
      </c>
      <c r="BI157">
        <v>11.3</v>
      </c>
      <c r="BJ157">
        <v>11.8</v>
      </c>
      <c r="BK157">
        <v>12.2</v>
      </c>
      <c r="BL157">
        <v>12.6</v>
      </c>
      <c r="BM157">
        <v>13</v>
      </c>
      <c r="BN157">
        <v>13.5</v>
      </c>
      <c r="BO157">
        <v>13.8</v>
      </c>
      <c r="BP157">
        <v>14.1</v>
      </c>
      <c r="BQ157">
        <v>14.4</v>
      </c>
      <c r="BR157">
        <v>14.6</v>
      </c>
      <c r="BS157">
        <v>14.7</v>
      </c>
      <c r="BT157">
        <v>14.9</v>
      </c>
      <c r="BU157">
        <v>15.1</v>
      </c>
      <c r="BV157">
        <v>15.2</v>
      </c>
      <c r="BW157">
        <v>15.3</v>
      </c>
      <c r="BX157">
        <v>15.4</v>
      </c>
      <c r="BY157">
        <v>15.5</v>
      </c>
      <c r="BZ157">
        <v>15.5</v>
      </c>
      <c r="CA157">
        <v>15.6</v>
      </c>
      <c r="CB157">
        <v>15.6</v>
      </c>
      <c r="CC157">
        <v>15.6</v>
      </c>
      <c r="CD157">
        <v>15.6</v>
      </c>
      <c r="CE157">
        <v>15.6</v>
      </c>
      <c r="CF157">
        <v>15.5</v>
      </c>
      <c r="CG157">
        <v>15.5</v>
      </c>
      <c r="CH157">
        <v>15.4</v>
      </c>
      <c r="CI157">
        <v>15.3</v>
      </c>
      <c r="CJ157">
        <v>15.2</v>
      </c>
      <c r="CK157">
        <v>15.1</v>
      </c>
      <c r="CL157">
        <v>15</v>
      </c>
      <c r="CM157">
        <v>14.9</v>
      </c>
      <c r="CN157">
        <v>14.7</v>
      </c>
      <c r="CO157">
        <v>14.5</v>
      </c>
      <c r="CP157">
        <v>14.3</v>
      </c>
      <c r="CQ157">
        <v>14.2</v>
      </c>
      <c r="CR157">
        <v>14</v>
      </c>
      <c r="CS157">
        <v>13.7</v>
      </c>
      <c r="CT157">
        <v>13.5</v>
      </c>
      <c r="CU157">
        <v>13.3</v>
      </c>
      <c r="CV157">
        <v>13.1</v>
      </c>
      <c r="CW157">
        <v>12.8</v>
      </c>
      <c r="CX157">
        <v>12.5</v>
      </c>
      <c r="CY157">
        <v>12.3</v>
      </c>
      <c r="CZ157">
        <v>12</v>
      </c>
      <c r="DA157">
        <v>11.7</v>
      </c>
      <c r="DB157">
        <v>11.4</v>
      </c>
      <c r="DC157">
        <v>11.1</v>
      </c>
      <c r="DD157">
        <v>10.8</v>
      </c>
      <c r="DE157">
        <v>10.4</v>
      </c>
      <c r="DF157">
        <v>10</v>
      </c>
      <c r="DG157">
        <v>9.66</v>
      </c>
      <c r="DH157">
        <v>9.27</v>
      </c>
      <c r="DI157">
        <v>8.94</v>
      </c>
      <c r="DJ157">
        <v>8.5399999999999991</v>
      </c>
      <c r="DK157">
        <v>8.42</v>
      </c>
      <c r="DL157">
        <v>7.93</v>
      </c>
      <c r="DM157">
        <v>7.57</v>
      </c>
      <c r="DN157">
        <v>7.37</v>
      </c>
      <c r="DO157">
        <v>6.95</v>
      </c>
      <c r="DP157">
        <v>6.65</v>
      </c>
      <c r="DQ157">
        <v>6.28</v>
      </c>
      <c r="DR157">
        <v>5.86</v>
      </c>
      <c r="DS157">
        <v>5.48</v>
      </c>
      <c r="DT157">
        <v>5.19</v>
      </c>
      <c r="DU157">
        <v>4.84</v>
      </c>
      <c r="DV157">
        <v>4.6399999999999997</v>
      </c>
      <c r="DW157">
        <v>4.37</v>
      </c>
      <c r="DX157">
        <v>4.18</v>
      </c>
      <c r="DY157">
        <v>3.95</v>
      </c>
      <c r="DZ157">
        <v>3.78</v>
      </c>
      <c r="EA157">
        <v>3.6</v>
      </c>
      <c r="EB157">
        <v>3.46</v>
      </c>
      <c r="EC157">
        <v>3.26</v>
      </c>
      <c r="ED157">
        <v>3.16</v>
      </c>
      <c r="EE157">
        <v>2.96</v>
      </c>
      <c r="EF157">
        <v>2.75</v>
      </c>
      <c r="EG157">
        <v>2.57</v>
      </c>
      <c r="EH157">
        <v>2.44</v>
      </c>
      <c r="EI157">
        <v>2.3199999999999998</v>
      </c>
      <c r="EJ157">
        <v>2.19</v>
      </c>
      <c r="EK157">
        <v>2.08</v>
      </c>
      <c r="EL157">
        <v>1.93</v>
      </c>
      <c r="EM157">
        <v>1.86</v>
      </c>
      <c r="EN157">
        <v>1.76</v>
      </c>
      <c r="EO157">
        <v>1.6</v>
      </c>
      <c r="EP157">
        <v>1.52</v>
      </c>
      <c r="EQ157">
        <v>1.45</v>
      </c>
      <c r="ER157">
        <v>1.36</v>
      </c>
      <c r="ES157">
        <v>1.26</v>
      </c>
      <c r="ET157">
        <v>1.21</v>
      </c>
      <c r="EU157">
        <v>1.1299999999999999</v>
      </c>
      <c r="EV157">
        <v>1.04</v>
      </c>
      <c r="EW157">
        <v>0.98</v>
      </c>
      <c r="EX157">
        <v>0.89</v>
      </c>
      <c r="EY157">
        <v>0.85</v>
      </c>
      <c r="EZ157">
        <v>0.8</v>
      </c>
      <c r="FA157">
        <v>0.72</v>
      </c>
      <c r="FB157">
        <v>0.67</v>
      </c>
      <c r="FC157">
        <v>0.64</v>
      </c>
      <c r="FD157">
        <v>0.6</v>
      </c>
      <c r="FE157">
        <v>0.54</v>
      </c>
      <c r="FF157">
        <v>0.49</v>
      </c>
      <c r="FG157">
        <v>0.43</v>
      </c>
      <c r="FH157">
        <v>0.41</v>
      </c>
      <c r="FI157">
        <v>0.39</v>
      </c>
      <c r="FJ157">
        <v>0.33</v>
      </c>
      <c r="FK157">
        <v>0.31</v>
      </c>
      <c r="FL157">
        <v>0.27</v>
      </c>
      <c r="FM157">
        <v>0.26</v>
      </c>
      <c r="FN157">
        <v>0.23</v>
      </c>
      <c r="FO157">
        <v>0.22</v>
      </c>
      <c r="FP157">
        <v>0.2</v>
      </c>
      <c r="FQ157">
        <v>0.17</v>
      </c>
      <c r="FR157">
        <v>0.16</v>
      </c>
      <c r="FS157">
        <v>0.15</v>
      </c>
      <c r="FT157">
        <v>0.13</v>
      </c>
      <c r="FU157">
        <v>0.12</v>
      </c>
      <c r="FV157">
        <v>0.12</v>
      </c>
      <c r="FW157">
        <v>0.11</v>
      </c>
      <c r="FX157">
        <v>0.1</v>
      </c>
      <c r="FY157">
        <v>0.1</v>
      </c>
      <c r="FZ157">
        <v>0.1</v>
      </c>
    </row>
    <row r="158" spans="1:182">
      <c r="A158">
        <v>29</v>
      </c>
      <c r="B158">
        <v>0</v>
      </c>
      <c r="C158">
        <v>0</v>
      </c>
      <c r="D158">
        <v>0</v>
      </c>
      <c r="E158">
        <v>0</v>
      </c>
      <c r="F158">
        <v>0</v>
      </c>
      <c r="G158">
        <v>0</v>
      </c>
      <c r="H158">
        <v>0</v>
      </c>
      <c r="I158">
        <v>0</v>
      </c>
      <c r="J158">
        <v>0.02</v>
      </c>
      <c r="K158">
        <v>0.04</v>
      </c>
      <c r="L158">
        <v>0.05</v>
      </c>
      <c r="M158">
        <v>7.0000000000000007E-2</v>
      </c>
      <c r="N158">
        <v>0.09</v>
      </c>
      <c r="O158">
        <v>0.11</v>
      </c>
      <c r="P158">
        <v>0.14000000000000001</v>
      </c>
      <c r="Q158">
        <v>0.17</v>
      </c>
      <c r="R158">
        <v>0.2</v>
      </c>
      <c r="S158">
        <v>0.24</v>
      </c>
      <c r="T158">
        <v>0.28000000000000003</v>
      </c>
      <c r="U158">
        <v>0.34</v>
      </c>
      <c r="V158">
        <v>0.41</v>
      </c>
      <c r="W158">
        <v>0.49</v>
      </c>
      <c r="X158">
        <v>0.54</v>
      </c>
      <c r="Y158">
        <v>0.63</v>
      </c>
      <c r="Z158">
        <v>0.71</v>
      </c>
      <c r="AA158">
        <v>0.83</v>
      </c>
      <c r="AB158">
        <v>0.92</v>
      </c>
      <c r="AC158">
        <v>1.07</v>
      </c>
      <c r="AD158">
        <v>1.1499999999999999</v>
      </c>
      <c r="AE158">
        <v>1.29</v>
      </c>
      <c r="AF158">
        <v>1.43</v>
      </c>
      <c r="AG158">
        <v>1.64</v>
      </c>
      <c r="AH158">
        <v>1.82</v>
      </c>
      <c r="AI158">
        <v>1.99</v>
      </c>
      <c r="AJ158">
        <v>2.15</v>
      </c>
      <c r="AK158">
        <v>2.34</v>
      </c>
      <c r="AL158">
        <v>2.61</v>
      </c>
      <c r="AM158">
        <v>2.83</v>
      </c>
      <c r="AN158">
        <v>3.06</v>
      </c>
      <c r="AO158">
        <v>3.27</v>
      </c>
      <c r="AP158">
        <v>3.58</v>
      </c>
      <c r="AQ158">
        <v>3.94</v>
      </c>
      <c r="AR158">
        <v>4.25</v>
      </c>
      <c r="AS158">
        <v>4.4800000000000004</v>
      </c>
      <c r="AT158">
        <v>4.84</v>
      </c>
      <c r="AU158">
        <v>5.15</v>
      </c>
      <c r="AV158">
        <v>5.47</v>
      </c>
      <c r="AW158">
        <v>5.79</v>
      </c>
      <c r="AX158">
        <v>6.16</v>
      </c>
      <c r="AY158">
        <v>6.56</v>
      </c>
      <c r="AZ158">
        <v>7.14</v>
      </c>
      <c r="BA158">
        <v>7.78</v>
      </c>
      <c r="BB158">
        <v>8.2899999999999991</v>
      </c>
      <c r="BC158">
        <v>8.77</v>
      </c>
      <c r="BD158">
        <v>9.18</v>
      </c>
      <c r="BE158">
        <v>9.61</v>
      </c>
      <c r="BF158">
        <v>9.8000000000000007</v>
      </c>
      <c r="BG158">
        <v>10.3</v>
      </c>
      <c r="BH158">
        <v>10.8</v>
      </c>
      <c r="BI158">
        <v>11.3</v>
      </c>
      <c r="BJ158">
        <v>11.8</v>
      </c>
      <c r="BK158">
        <v>12.2</v>
      </c>
      <c r="BL158">
        <v>12.6</v>
      </c>
      <c r="BM158">
        <v>13.1</v>
      </c>
      <c r="BN158">
        <v>13.5</v>
      </c>
      <c r="BO158">
        <v>13.8</v>
      </c>
      <c r="BP158">
        <v>14.1</v>
      </c>
      <c r="BQ158">
        <v>14.3</v>
      </c>
      <c r="BR158">
        <v>14.5</v>
      </c>
      <c r="BS158">
        <v>14.7</v>
      </c>
      <c r="BT158">
        <v>14.9</v>
      </c>
      <c r="BU158">
        <v>15</v>
      </c>
      <c r="BV158">
        <v>15.2</v>
      </c>
      <c r="BW158">
        <v>15.3</v>
      </c>
      <c r="BX158">
        <v>15.4</v>
      </c>
      <c r="BY158">
        <v>15.4</v>
      </c>
      <c r="BZ158">
        <v>15.5</v>
      </c>
      <c r="CA158">
        <v>15.5</v>
      </c>
      <c r="CB158">
        <v>15.6</v>
      </c>
      <c r="CC158">
        <v>15.6</v>
      </c>
      <c r="CD158">
        <v>15.6</v>
      </c>
      <c r="CE158">
        <v>15.5</v>
      </c>
      <c r="CF158">
        <v>15.5</v>
      </c>
      <c r="CG158">
        <v>15.5</v>
      </c>
      <c r="CH158">
        <v>15.4</v>
      </c>
      <c r="CI158">
        <v>15.3</v>
      </c>
      <c r="CJ158">
        <v>15.2</v>
      </c>
      <c r="CK158">
        <v>15.1</v>
      </c>
      <c r="CL158">
        <v>15</v>
      </c>
      <c r="CM158">
        <v>14.8</v>
      </c>
      <c r="CN158">
        <v>14.7</v>
      </c>
      <c r="CO158">
        <v>14.5</v>
      </c>
      <c r="CP158">
        <v>14.3</v>
      </c>
      <c r="CQ158">
        <v>14.1</v>
      </c>
      <c r="CR158">
        <v>13.9</v>
      </c>
      <c r="CS158">
        <v>13.7</v>
      </c>
      <c r="CT158">
        <v>13.5</v>
      </c>
      <c r="CU158">
        <v>13.2</v>
      </c>
      <c r="CV158">
        <v>13</v>
      </c>
      <c r="CW158">
        <v>12.7</v>
      </c>
      <c r="CX158">
        <v>12.5</v>
      </c>
      <c r="CY158">
        <v>12.2</v>
      </c>
      <c r="CZ158">
        <v>11.9</v>
      </c>
      <c r="DA158">
        <v>11.6</v>
      </c>
      <c r="DB158">
        <v>11.3</v>
      </c>
      <c r="DC158">
        <v>11</v>
      </c>
      <c r="DD158">
        <v>10.7</v>
      </c>
      <c r="DE158">
        <v>10.3</v>
      </c>
      <c r="DF158">
        <v>9.92</v>
      </c>
      <c r="DG158">
        <v>9.6</v>
      </c>
      <c r="DH158">
        <v>9.25</v>
      </c>
      <c r="DI158">
        <v>8.85</v>
      </c>
      <c r="DJ158">
        <v>8.49</v>
      </c>
      <c r="DK158">
        <v>8.2799999999999994</v>
      </c>
      <c r="DL158">
        <v>7.86</v>
      </c>
      <c r="DM158">
        <v>7.6</v>
      </c>
      <c r="DN158">
        <v>7.32</v>
      </c>
      <c r="DO158">
        <v>6.9</v>
      </c>
      <c r="DP158">
        <v>6.67</v>
      </c>
      <c r="DQ158">
        <v>6.22</v>
      </c>
      <c r="DR158">
        <v>5.94</v>
      </c>
      <c r="DS158">
        <v>5.53</v>
      </c>
      <c r="DT158">
        <v>5.17</v>
      </c>
      <c r="DU158">
        <v>4.88</v>
      </c>
      <c r="DV158">
        <v>4.6500000000000004</v>
      </c>
      <c r="DW158">
        <v>4.3600000000000003</v>
      </c>
      <c r="DX158">
        <v>4.1900000000000004</v>
      </c>
      <c r="DY158">
        <v>4</v>
      </c>
      <c r="DZ158">
        <v>3.77</v>
      </c>
      <c r="EA158">
        <v>3.65</v>
      </c>
      <c r="EB158">
        <v>3.49</v>
      </c>
      <c r="EC158">
        <v>3.27</v>
      </c>
      <c r="ED158">
        <v>3.2</v>
      </c>
      <c r="EE158">
        <v>2.91</v>
      </c>
      <c r="EF158">
        <v>2.72</v>
      </c>
      <c r="EG158">
        <v>2.62</v>
      </c>
      <c r="EH158">
        <v>2.4700000000000002</v>
      </c>
      <c r="EI158">
        <v>2.37</v>
      </c>
      <c r="EJ158">
        <v>2.1800000000000002</v>
      </c>
      <c r="EK158">
        <v>2.1</v>
      </c>
      <c r="EL158">
        <v>1.97</v>
      </c>
      <c r="EM158">
        <v>1.86</v>
      </c>
      <c r="EN158">
        <v>1.75</v>
      </c>
      <c r="EO158">
        <v>1.64</v>
      </c>
      <c r="EP158">
        <v>1.55</v>
      </c>
      <c r="EQ158">
        <v>1.49</v>
      </c>
      <c r="ER158">
        <v>1.34</v>
      </c>
      <c r="ES158">
        <v>1.32</v>
      </c>
      <c r="ET158">
        <v>1.22</v>
      </c>
      <c r="EU158">
        <v>1.1599999999999999</v>
      </c>
      <c r="EV158">
        <v>1.07</v>
      </c>
      <c r="EW158">
        <v>1</v>
      </c>
      <c r="EX158">
        <v>0.9</v>
      </c>
      <c r="EY158">
        <v>0.85</v>
      </c>
      <c r="EZ158">
        <v>0.81</v>
      </c>
      <c r="FA158">
        <v>0.73</v>
      </c>
      <c r="FB158">
        <v>0.69</v>
      </c>
      <c r="FC158">
        <v>0.63</v>
      </c>
      <c r="FD158">
        <v>0.6</v>
      </c>
      <c r="FE158">
        <v>0.54</v>
      </c>
      <c r="FF158">
        <v>0.5</v>
      </c>
      <c r="FG158">
        <v>0.43</v>
      </c>
      <c r="FH158">
        <v>0.41</v>
      </c>
      <c r="FI158">
        <v>0.39</v>
      </c>
      <c r="FJ158">
        <v>0.35</v>
      </c>
      <c r="FK158">
        <v>0.32</v>
      </c>
      <c r="FL158">
        <v>0.3</v>
      </c>
      <c r="FM158">
        <v>0.27</v>
      </c>
      <c r="FN158">
        <v>0.24</v>
      </c>
      <c r="FO158">
        <v>0.22</v>
      </c>
      <c r="FP158">
        <v>0.2</v>
      </c>
      <c r="FQ158">
        <v>0.18</v>
      </c>
      <c r="FR158">
        <v>0.17</v>
      </c>
      <c r="FS158">
        <v>0.15</v>
      </c>
      <c r="FT158">
        <v>0.14000000000000001</v>
      </c>
      <c r="FU158">
        <v>0.13</v>
      </c>
      <c r="FV158">
        <v>0.12</v>
      </c>
      <c r="FW158">
        <v>0.11</v>
      </c>
      <c r="FX158">
        <v>0.1</v>
      </c>
      <c r="FY158">
        <v>0.1</v>
      </c>
      <c r="FZ158">
        <v>0.1</v>
      </c>
    </row>
    <row r="159" spans="1:182">
      <c r="A159">
        <v>28</v>
      </c>
      <c r="B159">
        <v>0</v>
      </c>
      <c r="C159">
        <v>0</v>
      </c>
      <c r="D159">
        <v>0</v>
      </c>
      <c r="E159">
        <v>0</v>
      </c>
      <c r="F159">
        <v>0</v>
      </c>
      <c r="G159">
        <v>0</v>
      </c>
      <c r="H159">
        <v>0</v>
      </c>
      <c r="I159">
        <v>0</v>
      </c>
      <c r="J159">
        <v>0.02</v>
      </c>
      <c r="K159">
        <v>0.04</v>
      </c>
      <c r="L159">
        <v>0.05</v>
      </c>
      <c r="M159">
        <v>0.06</v>
      </c>
      <c r="N159">
        <v>0.09</v>
      </c>
      <c r="O159">
        <v>0.11</v>
      </c>
      <c r="P159">
        <v>0.14000000000000001</v>
      </c>
      <c r="Q159">
        <v>0.17</v>
      </c>
      <c r="R159">
        <v>0.21</v>
      </c>
      <c r="S159">
        <v>0.24</v>
      </c>
      <c r="T159">
        <v>0.3</v>
      </c>
      <c r="U159">
        <v>0.33</v>
      </c>
      <c r="V159">
        <v>0.41</v>
      </c>
      <c r="W159">
        <v>0.47</v>
      </c>
      <c r="X159">
        <v>0.55000000000000004</v>
      </c>
      <c r="Y159">
        <v>0.63</v>
      </c>
      <c r="Z159">
        <v>0.73</v>
      </c>
      <c r="AA159">
        <v>0.82</v>
      </c>
      <c r="AB159">
        <v>0.92</v>
      </c>
      <c r="AC159">
        <v>1.05</v>
      </c>
      <c r="AD159">
        <v>1.19</v>
      </c>
      <c r="AE159">
        <v>1.27</v>
      </c>
      <c r="AF159">
        <v>1.45</v>
      </c>
      <c r="AG159">
        <v>1.62</v>
      </c>
      <c r="AH159">
        <v>1.79</v>
      </c>
      <c r="AI159">
        <v>1.99</v>
      </c>
      <c r="AJ159">
        <v>2.17</v>
      </c>
      <c r="AK159">
        <v>2.38</v>
      </c>
      <c r="AL159">
        <v>2.58</v>
      </c>
      <c r="AM159">
        <v>2.83</v>
      </c>
      <c r="AN159">
        <v>3.04</v>
      </c>
      <c r="AO159">
        <v>3.31</v>
      </c>
      <c r="AP159">
        <v>3.63</v>
      </c>
      <c r="AQ159">
        <v>3.93</v>
      </c>
      <c r="AR159">
        <v>4.3</v>
      </c>
      <c r="AS159">
        <v>4.55</v>
      </c>
      <c r="AT159">
        <v>4.83</v>
      </c>
      <c r="AU159">
        <v>5.16</v>
      </c>
      <c r="AV159">
        <v>5.41</v>
      </c>
      <c r="AW159">
        <v>5.83</v>
      </c>
      <c r="AX159">
        <v>6.19</v>
      </c>
      <c r="AY159">
        <v>6.66</v>
      </c>
      <c r="AZ159">
        <v>7.16</v>
      </c>
      <c r="BA159">
        <v>7.7</v>
      </c>
      <c r="BB159">
        <v>8.35</v>
      </c>
      <c r="BC159">
        <v>8.8000000000000007</v>
      </c>
      <c r="BD159">
        <v>9.26</v>
      </c>
      <c r="BE159">
        <v>9.5500000000000007</v>
      </c>
      <c r="BF159">
        <v>9.83</v>
      </c>
      <c r="BG159">
        <v>10.3</v>
      </c>
      <c r="BH159">
        <v>10.9</v>
      </c>
      <c r="BI159">
        <v>11.3</v>
      </c>
      <c r="BJ159">
        <v>11.8</v>
      </c>
      <c r="BK159">
        <v>12.2</v>
      </c>
      <c r="BL159">
        <v>12.6</v>
      </c>
      <c r="BM159">
        <v>13.1</v>
      </c>
      <c r="BN159">
        <v>13.4</v>
      </c>
      <c r="BO159">
        <v>13.8</v>
      </c>
      <c r="BP159">
        <v>14.1</v>
      </c>
      <c r="BQ159">
        <v>14.3</v>
      </c>
      <c r="BR159">
        <v>14.5</v>
      </c>
      <c r="BS159">
        <v>14.7</v>
      </c>
      <c r="BT159">
        <v>14.9</v>
      </c>
      <c r="BU159">
        <v>15</v>
      </c>
      <c r="BV159">
        <v>15.1</v>
      </c>
      <c r="BW159">
        <v>15.2</v>
      </c>
      <c r="BX159">
        <v>15.3</v>
      </c>
      <c r="BY159">
        <v>15.4</v>
      </c>
      <c r="BZ159">
        <v>15.5</v>
      </c>
      <c r="CA159">
        <v>15.5</v>
      </c>
      <c r="CB159">
        <v>15.5</v>
      </c>
      <c r="CC159">
        <v>15.5</v>
      </c>
      <c r="CD159">
        <v>15.5</v>
      </c>
      <c r="CE159">
        <v>15.5</v>
      </c>
      <c r="CF159">
        <v>15.5</v>
      </c>
      <c r="CG159">
        <v>15.4</v>
      </c>
      <c r="CH159">
        <v>15.3</v>
      </c>
      <c r="CI159">
        <v>15.3</v>
      </c>
      <c r="CJ159">
        <v>15.2</v>
      </c>
      <c r="CK159">
        <v>15</v>
      </c>
      <c r="CL159">
        <v>14.9</v>
      </c>
      <c r="CM159">
        <v>14.8</v>
      </c>
      <c r="CN159">
        <v>14.6</v>
      </c>
      <c r="CO159">
        <v>14.4</v>
      </c>
      <c r="CP159">
        <v>14.3</v>
      </c>
      <c r="CQ159">
        <v>14.1</v>
      </c>
      <c r="CR159">
        <v>13.9</v>
      </c>
      <c r="CS159">
        <v>13.6</v>
      </c>
      <c r="CT159">
        <v>13.4</v>
      </c>
      <c r="CU159">
        <v>13.2</v>
      </c>
      <c r="CV159">
        <v>12.9</v>
      </c>
      <c r="CW159">
        <v>12.7</v>
      </c>
      <c r="CX159">
        <v>12.4</v>
      </c>
      <c r="CY159">
        <v>12.2</v>
      </c>
      <c r="CZ159">
        <v>11.9</v>
      </c>
      <c r="DA159">
        <v>11.6</v>
      </c>
      <c r="DB159">
        <v>11.2</v>
      </c>
      <c r="DC159">
        <v>11</v>
      </c>
      <c r="DD159">
        <v>10.7</v>
      </c>
      <c r="DE159">
        <v>10.199999999999999</v>
      </c>
      <c r="DF159">
        <v>9.8800000000000008</v>
      </c>
      <c r="DG159">
        <v>9.5399999999999991</v>
      </c>
      <c r="DH159">
        <v>9.15</v>
      </c>
      <c r="DI159">
        <v>8.85</v>
      </c>
      <c r="DJ159">
        <v>8.5399999999999991</v>
      </c>
      <c r="DK159">
        <v>8.2200000000000006</v>
      </c>
      <c r="DL159">
        <v>7.75</v>
      </c>
      <c r="DM159">
        <v>7.54</v>
      </c>
      <c r="DN159">
        <v>7.24</v>
      </c>
      <c r="DO159">
        <v>6.91</v>
      </c>
      <c r="DP159">
        <v>6.63</v>
      </c>
      <c r="DQ159">
        <v>6.2</v>
      </c>
      <c r="DR159">
        <v>5.93</v>
      </c>
      <c r="DS159">
        <v>5.56</v>
      </c>
      <c r="DT159">
        <v>5.23</v>
      </c>
      <c r="DU159">
        <v>4.8499999999999996</v>
      </c>
      <c r="DV159">
        <v>4.58</v>
      </c>
      <c r="DW159">
        <v>4.41</v>
      </c>
      <c r="DX159">
        <v>4.1399999999999997</v>
      </c>
      <c r="DY159">
        <v>4.0199999999999996</v>
      </c>
      <c r="DZ159">
        <v>3.75</v>
      </c>
      <c r="EA159">
        <v>3.63</v>
      </c>
      <c r="EB159">
        <v>3.46</v>
      </c>
      <c r="EC159">
        <v>3.25</v>
      </c>
      <c r="ED159">
        <v>3.12</v>
      </c>
      <c r="EE159">
        <v>3.01</v>
      </c>
      <c r="EF159">
        <v>2.81</v>
      </c>
      <c r="EG159">
        <v>2.61</v>
      </c>
      <c r="EH159">
        <v>2.4900000000000002</v>
      </c>
      <c r="EI159">
        <v>2.35</v>
      </c>
      <c r="EJ159">
        <v>2.2000000000000002</v>
      </c>
      <c r="EK159">
        <v>2.14</v>
      </c>
      <c r="EL159">
        <v>2.0099999999999998</v>
      </c>
      <c r="EM159">
        <v>1.88</v>
      </c>
      <c r="EN159">
        <v>1.8</v>
      </c>
      <c r="EO159">
        <v>1.64</v>
      </c>
      <c r="EP159">
        <v>1.61</v>
      </c>
      <c r="EQ159">
        <v>1.48</v>
      </c>
      <c r="ER159">
        <v>1.38</v>
      </c>
      <c r="ES159">
        <v>1.33</v>
      </c>
      <c r="ET159">
        <v>1.21</v>
      </c>
      <c r="EU159">
        <v>1.17</v>
      </c>
      <c r="EV159">
        <v>1.1200000000000001</v>
      </c>
      <c r="EW159">
        <v>1.02</v>
      </c>
      <c r="EX159">
        <v>0.91</v>
      </c>
      <c r="EY159">
        <v>0.9</v>
      </c>
      <c r="EZ159">
        <v>0.81</v>
      </c>
      <c r="FA159">
        <v>0.75</v>
      </c>
      <c r="FB159">
        <v>0.73</v>
      </c>
      <c r="FC159">
        <v>0.67</v>
      </c>
      <c r="FD159">
        <v>0.59</v>
      </c>
      <c r="FE159">
        <v>0.53</v>
      </c>
      <c r="FF159">
        <v>0.5</v>
      </c>
      <c r="FG159">
        <v>0.47</v>
      </c>
      <c r="FH159">
        <v>0.44</v>
      </c>
      <c r="FI159">
        <v>0.4</v>
      </c>
      <c r="FJ159">
        <v>0.36</v>
      </c>
      <c r="FK159">
        <v>0.34</v>
      </c>
      <c r="FL159">
        <v>0.28999999999999998</v>
      </c>
      <c r="FM159">
        <v>0.28000000000000003</v>
      </c>
      <c r="FN159">
        <v>0.25</v>
      </c>
      <c r="FO159">
        <v>0.23</v>
      </c>
      <c r="FP159">
        <v>0.21</v>
      </c>
      <c r="FQ159">
        <v>0.19</v>
      </c>
      <c r="FR159">
        <v>0.17</v>
      </c>
      <c r="FS159">
        <v>0.16</v>
      </c>
      <c r="FT159">
        <v>0.14000000000000001</v>
      </c>
      <c r="FU159">
        <v>0.13</v>
      </c>
      <c r="FV159">
        <v>0.12</v>
      </c>
      <c r="FW159">
        <v>0.11</v>
      </c>
      <c r="FX159">
        <v>0.1</v>
      </c>
      <c r="FY159">
        <v>0.1</v>
      </c>
      <c r="FZ159">
        <v>0.1</v>
      </c>
    </row>
    <row r="160" spans="1:182">
      <c r="A160">
        <v>27</v>
      </c>
      <c r="B160">
        <v>0</v>
      </c>
      <c r="C160">
        <v>0</v>
      </c>
      <c r="D160">
        <v>0</v>
      </c>
      <c r="E160">
        <v>0</v>
      </c>
      <c r="F160">
        <v>0</v>
      </c>
      <c r="G160">
        <v>0</v>
      </c>
      <c r="H160">
        <v>0</v>
      </c>
      <c r="I160">
        <v>0</v>
      </c>
      <c r="J160">
        <v>0.02</v>
      </c>
      <c r="K160">
        <v>0.04</v>
      </c>
      <c r="L160">
        <v>0.05</v>
      </c>
      <c r="M160">
        <v>7.0000000000000007E-2</v>
      </c>
      <c r="N160">
        <v>0.09</v>
      </c>
      <c r="O160">
        <v>0.11</v>
      </c>
      <c r="P160">
        <v>0.14000000000000001</v>
      </c>
      <c r="Q160">
        <v>0.17</v>
      </c>
      <c r="R160">
        <v>0.2</v>
      </c>
      <c r="S160">
        <v>0.25</v>
      </c>
      <c r="T160">
        <v>0.28999999999999998</v>
      </c>
      <c r="U160">
        <v>0.35</v>
      </c>
      <c r="V160">
        <v>0.4</v>
      </c>
      <c r="W160">
        <v>0.47</v>
      </c>
      <c r="X160">
        <v>0.56000000000000005</v>
      </c>
      <c r="Y160">
        <v>0.63</v>
      </c>
      <c r="Z160">
        <v>0.71</v>
      </c>
      <c r="AA160">
        <v>0.82</v>
      </c>
      <c r="AB160">
        <v>0.92</v>
      </c>
      <c r="AC160">
        <v>1.05</v>
      </c>
      <c r="AD160">
        <v>1.1499999999999999</v>
      </c>
      <c r="AE160">
        <v>1.31</v>
      </c>
      <c r="AF160">
        <v>1.45</v>
      </c>
      <c r="AG160">
        <v>1.61</v>
      </c>
      <c r="AH160">
        <v>1.74</v>
      </c>
      <c r="AI160">
        <v>1.98</v>
      </c>
      <c r="AJ160">
        <v>2.1800000000000002</v>
      </c>
      <c r="AK160">
        <v>2.35</v>
      </c>
      <c r="AL160">
        <v>2.58</v>
      </c>
      <c r="AM160">
        <v>2.82</v>
      </c>
      <c r="AN160">
        <v>3.04</v>
      </c>
      <c r="AO160">
        <v>3.27</v>
      </c>
      <c r="AP160">
        <v>3.59</v>
      </c>
      <c r="AQ160">
        <v>3.94</v>
      </c>
      <c r="AR160">
        <v>4.24</v>
      </c>
      <c r="AS160">
        <v>4.5599999999999996</v>
      </c>
      <c r="AT160">
        <v>4.7699999999999996</v>
      </c>
      <c r="AU160">
        <v>5.13</v>
      </c>
      <c r="AV160">
        <v>5.46</v>
      </c>
      <c r="AW160">
        <v>5.82</v>
      </c>
      <c r="AX160">
        <v>6.17</v>
      </c>
      <c r="AY160">
        <v>6.65</v>
      </c>
      <c r="AZ160">
        <v>7.15</v>
      </c>
      <c r="BA160">
        <v>7.8</v>
      </c>
      <c r="BB160">
        <v>8.33</v>
      </c>
      <c r="BC160">
        <v>8.77</v>
      </c>
      <c r="BD160">
        <v>9.2100000000000009</v>
      </c>
      <c r="BE160">
        <v>9.57</v>
      </c>
      <c r="BF160">
        <v>9.73</v>
      </c>
      <c r="BG160">
        <v>10.3</v>
      </c>
      <c r="BH160">
        <v>10.8</v>
      </c>
      <c r="BI160">
        <v>11.3</v>
      </c>
      <c r="BJ160">
        <v>11.7</v>
      </c>
      <c r="BK160">
        <v>12.2</v>
      </c>
      <c r="BL160">
        <v>12.6</v>
      </c>
      <c r="BM160">
        <v>13</v>
      </c>
      <c r="BN160">
        <v>13.4</v>
      </c>
      <c r="BO160">
        <v>13.8</v>
      </c>
      <c r="BP160">
        <v>14.1</v>
      </c>
      <c r="BQ160">
        <v>14.3</v>
      </c>
      <c r="BR160">
        <v>14.5</v>
      </c>
      <c r="BS160">
        <v>14.7</v>
      </c>
      <c r="BT160">
        <v>14.8</v>
      </c>
      <c r="BU160">
        <v>15</v>
      </c>
      <c r="BV160">
        <v>15.1</v>
      </c>
      <c r="BW160">
        <v>15.2</v>
      </c>
      <c r="BX160">
        <v>15.3</v>
      </c>
      <c r="BY160">
        <v>15.4</v>
      </c>
      <c r="BZ160">
        <v>15.4</v>
      </c>
      <c r="CA160">
        <v>15.5</v>
      </c>
      <c r="CB160">
        <v>15.5</v>
      </c>
      <c r="CC160">
        <v>15.5</v>
      </c>
      <c r="CD160">
        <v>15.5</v>
      </c>
      <c r="CE160">
        <v>15.5</v>
      </c>
      <c r="CF160">
        <v>15.4</v>
      </c>
      <c r="CG160">
        <v>15.4</v>
      </c>
      <c r="CH160">
        <v>15.3</v>
      </c>
      <c r="CI160">
        <v>15.2</v>
      </c>
      <c r="CJ160">
        <v>15.1</v>
      </c>
      <c r="CK160">
        <v>15</v>
      </c>
      <c r="CL160">
        <v>14.9</v>
      </c>
      <c r="CM160">
        <v>14.7</v>
      </c>
      <c r="CN160">
        <v>14.6</v>
      </c>
      <c r="CO160">
        <v>14.4</v>
      </c>
      <c r="CP160">
        <v>14.2</v>
      </c>
      <c r="CQ160">
        <v>14</v>
      </c>
      <c r="CR160">
        <v>13.8</v>
      </c>
      <c r="CS160">
        <v>13.6</v>
      </c>
      <c r="CT160">
        <v>13.4</v>
      </c>
      <c r="CU160">
        <v>13.1</v>
      </c>
      <c r="CV160">
        <v>12.9</v>
      </c>
      <c r="CW160">
        <v>12.7</v>
      </c>
      <c r="CX160">
        <v>12.4</v>
      </c>
      <c r="CY160">
        <v>12.1</v>
      </c>
      <c r="CZ160">
        <v>11.8</v>
      </c>
      <c r="DA160">
        <v>11.6</v>
      </c>
      <c r="DB160">
        <v>11.2</v>
      </c>
      <c r="DC160">
        <v>10.9</v>
      </c>
      <c r="DD160">
        <v>10.7</v>
      </c>
      <c r="DE160">
        <v>10.199999999999999</v>
      </c>
      <c r="DF160">
        <v>9.82</v>
      </c>
      <c r="DG160">
        <v>9.51</v>
      </c>
      <c r="DH160">
        <v>9.14</v>
      </c>
      <c r="DI160">
        <v>8.74</v>
      </c>
      <c r="DJ160">
        <v>8.4700000000000006</v>
      </c>
      <c r="DK160">
        <v>8.2100000000000009</v>
      </c>
      <c r="DL160">
        <v>7.78</v>
      </c>
      <c r="DM160">
        <v>7.55</v>
      </c>
      <c r="DN160">
        <v>7.16</v>
      </c>
      <c r="DO160">
        <v>6.89</v>
      </c>
      <c r="DP160">
        <v>6.53</v>
      </c>
      <c r="DQ160">
        <v>6.24</v>
      </c>
      <c r="DR160">
        <v>5.82</v>
      </c>
      <c r="DS160">
        <v>5.47</v>
      </c>
      <c r="DT160">
        <v>5.14</v>
      </c>
      <c r="DU160">
        <v>4.87</v>
      </c>
      <c r="DV160">
        <v>4.59</v>
      </c>
      <c r="DW160">
        <v>4.3899999999999997</v>
      </c>
      <c r="DX160">
        <v>4.1500000000000004</v>
      </c>
      <c r="DY160">
        <v>4.01</v>
      </c>
      <c r="DZ160">
        <v>3.8</v>
      </c>
      <c r="EA160">
        <v>3.64</v>
      </c>
      <c r="EB160">
        <v>3.5</v>
      </c>
      <c r="EC160">
        <v>3.29</v>
      </c>
      <c r="ED160">
        <v>3.11</v>
      </c>
      <c r="EE160">
        <v>3.01</v>
      </c>
      <c r="EF160">
        <v>2.79</v>
      </c>
      <c r="EG160">
        <v>2.65</v>
      </c>
      <c r="EH160">
        <v>2.5299999999999998</v>
      </c>
      <c r="EI160">
        <v>2.36</v>
      </c>
      <c r="EJ160">
        <v>2.2599999999999998</v>
      </c>
      <c r="EK160">
        <v>2.14</v>
      </c>
      <c r="EL160">
        <v>2.0499999999999998</v>
      </c>
      <c r="EM160">
        <v>1.88</v>
      </c>
      <c r="EN160">
        <v>1.78</v>
      </c>
      <c r="EO160">
        <v>1.7</v>
      </c>
      <c r="EP160">
        <v>1.61</v>
      </c>
      <c r="EQ160">
        <v>1.48</v>
      </c>
      <c r="ER160">
        <v>1.42</v>
      </c>
      <c r="ES160">
        <v>1.32</v>
      </c>
      <c r="ET160">
        <v>1.24</v>
      </c>
      <c r="EU160">
        <v>1.1499999999999999</v>
      </c>
      <c r="EV160">
        <v>1.1000000000000001</v>
      </c>
      <c r="EW160">
        <v>1.02</v>
      </c>
      <c r="EX160">
        <v>0.95</v>
      </c>
      <c r="EY160">
        <v>0.9</v>
      </c>
      <c r="EZ160">
        <v>0.82</v>
      </c>
      <c r="FA160">
        <v>0.77</v>
      </c>
      <c r="FB160">
        <v>0.71</v>
      </c>
      <c r="FC160">
        <v>0.67</v>
      </c>
      <c r="FD160">
        <v>0.62</v>
      </c>
      <c r="FE160">
        <v>0.56000000000000005</v>
      </c>
      <c r="FF160">
        <v>0.53</v>
      </c>
      <c r="FG160">
        <v>0.47</v>
      </c>
      <c r="FH160">
        <v>0.45</v>
      </c>
      <c r="FI160">
        <v>0.39</v>
      </c>
      <c r="FJ160">
        <v>0.37</v>
      </c>
      <c r="FK160">
        <v>0.33</v>
      </c>
      <c r="FL160">
        <v>0.31</v>
      </c>
      <c r="FM160">
        <v>0.26</v>
      </c>
      <c r="FN160">
        <v>0.25</v>
      </c>
      <c r="FO160">
        <v>0.23</v>
      </c>
      <c r="FP160">
        <v>0.21</v>
      </c>
      <c r="FQ160">
        <v>0.19</v>
      </c>
      <c r="FR160">
        <v>0.17</v>
      </c>
      <c r="FS160">
        <v>0.16</v>
      </c>
      <c r="FT160">
        <v>0.15</v>
      </c>
      <c r="FU160">
        <v>0.13</v>
      </c>
      <c r="FV160">
        <v>0.12</v>
      </c>
      <c r="FW160">
        <v>0.11</v>
      </c>
      <c r="FX160">
        <v>0.11</v>
      </c>
      <c r="FY160">
        <v>0.1</v>
      </c>
      <c r="FZ160">
        <v>0.1</v>
      </c>
    </row>
    <row r="161" spans="1:182">
      <c r="A161">
        <v>26</v>
      </c>
      <c r="B161">
        <v>0</v>
      </c>
      <c r="C161">
        <v>0</v>
      </c>
      <c r="D161">
        <v>0</v>
      </c>
      <c r="E161">
        <v>0</v>
      </c>
      <c r="F161">
        <v>0</v>
      </c>
      <c r="G161">
        <v>0</v>
      </c>
      <c r="H161">
        <v>0</v>
      </c>
      <c r="I161">
        <v>0</v>
      </c>
      <c r="J161">
        <v>0.02</v>
      </c>
      <c r="K161">
        <v>0.03</v>
      </c>
      <c r="L161">
        <v>0.05</v>
      </c>
      <c r="M161">
        <v>0.06</v>
      </c>
      <c r="N161">
        <v>0.09</v>
      </c>
      <c r="O161">
        <v>0.11</v>
      </c>
      <c r="P161">
        <v>0.14000000000000001</v>
      </c>
      <c r="Q161">
        <v>0.16</v>
      </c>
      <c r="R161">
        <v>0.2</v>
      </c>
      <c r="S161">
        <v>0.24</v>
      </c>
      <c r="T161">
        <v>0.28999999999999998</v>
      </c>
      <c r="U161">
        <v>0.35</v>
      </c>
      <c r="V161">
        <v>0.4</v>
      </c>
      <c r="W161">
        <v>0.47</v>
      </c>
      <c r="X161">
        <v>0.52</v>
      </c>
      <c r="Y161">
        <v>0.62</v>
      </c>
      <c r="Z161">
        <v>0.71</v>
      </c>
      <c r="AA161">
        <v>0.78</v>
      </c>
      <c r="AB161">
        <v>0.88</v>
      </c>
      <c r="AC161">
        <v>1.02</v>
      </c>
      <c r="AD161">
        <v>1.1399999999999999</v>
      </c>
      <c r="AE161">
        <v>1.3</v>
      </c>
      <c r="AF161">
        <v>1.43</v>
      </c>
      <c r="AG161">
        <v>1.6</v>
      </c>
      <c r="AH161">
        <v>1.72</v>
      </c>
      <c r="AI161">
        <v>1.98</v>
      </c>
      <c r="AJ161">
        <v>2.14</v>
      </c>
      <c r="AK161">
        <v>2.35</v>
      </c>
      <c r="AL161">
        <v>2.59</v>
      </c>
      <c r="AM161">
        <v>2.84</v>
      </c>
      <c r="AN161">
        <v>3.01</v>
      </c>
      <c r="AO161">
        <v>3.29</v>
      </c>
      <c r="AP161">
        <v>3.58</v>
      </c>
      <c r="AQ161">
        <v>3.99</v>
      </c>
      <c r="AR161">
        <v>4.24</v>
      </c>
      <c r="AS161">
        <v>4.55</v>
      </c>
      <c r="AT161">
        <v>4.8</v>
      </c>
      <c r="AU161">
        <v>5.1100000000000003</v>
      </c>
      <c r="AV161">
        <v>5.45</v>
      </c>
      <c r="AW161">
        <v>5.81</v>
      </c>
      <c r="AX161">
        <v>6.14</v>
      </c>
      <c r="AY161">
        <v>6.66</v>
      </c>
      <c r="AZ161">
        <v>7.2</v>
      </c>
      <c r="BA161">
        <v>7.71</v>
      </c>
      <c r="BB161">
        <v>8.32</v>
      </c>
      <c r="BC161">
        <v>8.75</v>
      </c>
      <c r="BD161">
        <v>9.23</v>
      </c>
      <c r="BE161">
        <v>9.66</v>
      </c>
      <c r="BF161">
        <v>9.76</v>
      </c>
      <c r="BG161">
        <v>10.199999999999999</v>
      </c>
      <c r="BH161">
        <v>10.8</v>
      </c>
      <c r="BI161">
        <v>11.2</v>
      </c>
      <c r="BJ161">
        <v>11.7</v>
      </c>
      <c r="BK161">
        <v>12.1</v>
      </c>
      <c r="BL161">
        <v>12.6</v>
      </c>
      <c r="BM161">
        <v>13</v>
      </c>
      <c r="BN161">
        <v>13.4</v>
      </c>
      <c r="BO161">
        <v>13.8</v>
      </c>
      <c r="BP161">
        <v>14.1</v>
      </c>
      <c r="BQ161">
        <v>14.3</v>
      </c>
      <c r="BR161">
        <v>14.5</v>
      </c>
      <c r="BS161">
        <v>14.7</v>
      </c>
      <c r="BT161">
        <v>14.8</v>
      </c>
      <c r="BU161">
        <v>15</v>
      </c>
      <c r="BV161">
        <v>15.1</v>
      </c>
      <c r="BW161">
        <v>15.2</v>
      </c>
      <c r="BX161">
        <v>15.3</v>
      </c>
      <c r="BY161">
        <v>15.4</v>
      </c>
      <c r="BZ161">
        <v>15.4</v>
      </c>
      <c r="CA161">
        <v>15.5</v>
      </c>
      <c r="CB161">
        <v>15.5</v>
      </c>
      <c r="CC161">
        <v>15.5</v>
      </c>
      <c r="CD161">
        <v>15.5</v>
      </c>
      <c r="CE161">
        <v>15.5</v>
      </c>
      <c r="CF161">
        <v>15.4</v>
      </c>
      <c r="CG161">
        <v>15.3</v>
      </c>
      <c r="CH161">
        <v>15.3</v>
      </c>
      <c r="CI161">
        <v>15.2</v>
      </c>
      <c r="CJ161">
        <v>15.1</v>
      </c>
      <c r="CK161">
        <v>15</v>
      </c>
      <c r="CL161">
        <v>14.8</v>
      </c>
      <c r="CM161">
        <v>14.7</v>
      </c>
      <c r="CN161">
        <v>14.5</v>
      </c>
      <c r="CO161">
        <v>14.3</v>
      </c>
      <c r="CP161">
        <v>14.2</v>
      </c>
      <c r="CQ161">
        <v>14</v>
      </c>
      <c r="CR161">
        <v>13.8</v>
      </c>
      <c r="CS161">
        <v>13.6</v>
      </c>
      <c r="CT161">
        <v>13.3</v>
      </c>
      <c r="CU161">
        <v>13.1</v>
      </c>
      <c r="CV161">
        <v>12.8</v>
      </c>
      <c r="CW161">
        <v>12.6</v>
      </c>
      <c r="CX161">
        <v>12.3</v>
      </c>
      <c r="CY161">
        <v>12.1</v>
      </c>
      <c r="CZ161">
        <v>11.8</v>
      </c>
      <c r="DA161">
        <v>11.5</v>
      </c>
      <c r="DB161">
        <v>11.2</v>
      </c>
      <c r="DC161">
        <v>10.9</v>
      </c>
      <c r="DD161">
        <v>10.6</v>
      </c>
      <c r="DE161">
        <v>10.199999999999999</v>
      </c>
      <c r="DF161">
        <v>9.82</v>
      </c>
      <c r="DG161">
        <v>9.5</v>
      </c>
      <c r="DH161">
        <v>9.0299999999999994</v>
      </c>
      <c r="DI161">
        <v>8.73</v>
      </c>
      <c r="DJ161">
        <v>8.39</v>
      </c>
      <c r="DK161">
        <v>8.18</v>
      </c>
      <c r="DL161">
        <v>7.74</v>
      </c>
      <c r="DM161">
        <v>7.54</v>
      </c>
      <c r="DN161">
        <v>7.15</v>
      </c>
      <c r="DO161">
        <v>6.89</v>
      </c>
      <c r="DP161">
        <v>6.5</v>
      </c>
      <c r="DQ161">
        <v>6.13</v>
      </c>
      <c r="DR161">
        <v>5.83</v>
      </c>
      <c r="DS161">
        <v>5.59</v>
      </c>
      <c r="DT161">
        <v>5.13</v>
      </c>
      <c r="DU161">
        <v>4.82</v>
      </c>
      <c r="DV161">
        <v>4.55</v>
      </c>
      <c r="DW161">
        <v>4.4000000000000004</v>
      </c>
      <c r="DX161">
        <v>4.1399999999999997</v>
      </c>
      <c r="DY161">
        <v>4.01</v>
      </c>
      <c r="DZ161">
        <v>3.82</v>
      </c>
      <c r="EA161">
        <v>3.58</v>
      </c>
      <c r="EB161">
        <v>3.52</v>
      </c>
      <c r="EC161">
        <v>3.32</v>
      </c>
      <c r="ED161">
        <v>3.13</v>
      </c>
      <c r="EE161">
        <v>3.04</v>
      </c>
      <c r="EF161">
        <v>2.92</v>
      </c>
      <c r="EG161">
        <v>2.64</v>
      </c>
      <c r="EH161">
        <v>2.4900000000000002</v>
      </c>
      <c r="EI161">
        <v>2.4</v>
      </c>
      <c r="EJ161">
        <v>2.2599999999999998</v>
      </c>
      <c r="EK161">
        <v>2.09</v>
      </c>
      <c r="EL161">
        <v>2.08</v>
      </c>
      <c r="EM161">
        <v>1.9</v>
      </c>
      <c r="EN161">
        <v>1.8</v>
      </c>
      <c r="EO161">
        <v>1.71</v>
      </c>
      <c r="EP161">
        <v>1.61</v>
      </c>
      <c r="EQ161">
        <v>1.51</v>
      </c>
      <c r="ER161">
        <v>1.42</v>
      </c>
      <c r="ES161">
        <v>1.34</v>
      </c>
      <c r="ET161">
        <v>1.28</v>
      </c>
      <c r="EU161">
        <v>1.17</v>
      </c>
      <c r="EV161">
        <v>1.1100000000000001</v>
      </c>
      <c r="EW161">
        <v>1.01</v>
      </c>
      <c r="EX161">
        <v>0.97</v>
      </c>
      <c r="EY161">
        <v>0.88</v>
      </c>
      <c r="EZ161">
        <v>0.88</v>
      </c>
      <c r="FA161">
        <v>0.76</v>
      </c>
      <c r="FB161">
        <v>0.69</v>
      </c>
      <c r="FC161">
        <v>0.68</v>
      </c>
      <c r="FD161">
        <v>0.62</v>
      </c>
      <c r="FE161">
        <v>0.56999999999999995</v>
      </c>
      <c r="FF161">
        <v>0.54</v>
      </c>
      <c r="FG161">
        <v>0.49</v>
      </c>
      <c r="FH161">
        <v>0.46</v>
      </c>
      <c r="FI161">
        <v>0.43</v>
      </c>
      <c r="FJ161">
        <v>0.37</v>
      </c>
      <c r="FK161">
        <v>0.34</v>
      </c>
      <c r="FL161">
        <v>0.32</v>
      </c>
      <c r="FM161">
        <v>0.28000000000000003</v>
      </c>
      <c r="FN161">
        <v>0.26</v>
      </c>
      <c r="FO161">
        <v>0.23</v>
      </c>
      <c r="FP161">
        <v>0.22</v>
      </c>
      <c r="FQ161">
        <v>0.2</v>
      </c>
      <c r="FR161">
        <v>0.18</v>
      </c>
      <c r="FS161">
        <v>0.16</v>
      </c>
      <c r="FT161">
        <v>0.15</v>
      </c>
      <c r="FU161">
        <v>0.14000000000000001</v>
      </c>
      <c r="FV161">
        <v>0.12</v>
      </c>
      <c r="FW161">
        <v>0.12</v>
      </c>
      <c r="FX161">
        <v>0.11</v>
      </c>
      <c r="FY161">
        <v>0.1</v>
      </c>
      <c r="FZ161">
        <v>0.1</v>
      </c>
    </row>
    <row r="162" spans="1:182">
      <c r="A162">
        <v>25</v>
      </c>
      <c r="B162">
        <v>0</v>
      </c>
      <c r="C162">
        <v>0</v>
      </c>
      <c r="D162">
        <v>0</v>
      </c>
      <c r="E162">
        <v>0</v>
      </c>
      <c r="F162">
        <v>0</v>
      </c>
      <c r="G162">
        <v>0</v>
      </c>
      <c r="H162">
        <v>0</v>
      </c>
      <c r="I162">
        <v>0</v>
      </c>
      <c r="J162">
        <v>0.02</v>
      </c>
      <c r="K162">
        <v>0.03</v>
      </c>
      <c r="L162">
        <v>0.04</v>
      </c>
      <c r="M162">
        <v>7.0000000000000007E-2</v>
      </c>
      <c r="N162">
        <v>0.09</v>
      </c>
      <c r="O162">
        <v>0.11</v>
      </c>
      <c r="P162">
        <v>0.14000000000000001</v>
      </c>
      <c r="Q162">
        <v>0.17</v>
      </c>
      <c r="R162">
        <v>0.2</v>
      </c>
      <c r="S162">
        <v>0.24</v>
      </c>
      <c r="T162">
        <v>0.28000000000000003</v>
      </c>
      <c r="U162">
        <v>0.34</v>
      </c>
      <c r="V162">
        <v>0.4</v>
      </c>
      <c r="W162">
        <v>0.47</v>
      </c>
      <c r="X162">
        <v>0.52</v>
      </c>
      <c r="Y162">
        <v>0.62</v>
      </c>
      <c r="Z162">
        <v>0.7</v>
      </c>
      <c r="AA162">
        <v>0.8</v>
      </c>
      <c r="AB162">
        <v>0.89</v>
      </c>
      <c r="AC162">
        <v>1.03</v>
      </c>
      <c r="AD162">
        <v>1.1200000000000001</v>
      </c>
      <c r="AE162">
        <v>1.3</v>
      </c>
      <c r="AF162">
        <v>1.43</v>
      </c>
      <c r="AG162">
        <v>1.59</v>
      </c>
      <c r="AH162">
        <v>1.76</v>
      </c>
      <c r="AI162">
        <v>1.96</v>
      </c>
      <c r="AJ162">
        <v>2.14</v>
      </c>
      <c r="AK162">
        <v>2.34</v>
      </c>
      <c r="AL162">
        <v>2.62</v>
      </c>
      <c r="AM162">
        <v>2.83</v>
      </c>
      <c r="AN162">
        <v>3.06</v>
      </c>
      <c r="AO162">
        <v>3.26</v>
      </c>
      <c r="AP162">
        <v>3.61</v>
      </c>
      <c r="AQ162">
        <v>3.93</v>
      </c>
      <c r="AR162">
        <v>4.3</v>
      </c>
      <c r="AS162">
        <v>4.5199999999999996</v>
      </c>
      <c r="AT162">
        <v>4.8</v>
      </c>
      <c r="AU162">
        <v>5.09</v>
      </c>
      <c r="AV162">
        <v>5.4</v>
      </c>
      <c r="AW162">
        <v>5.81</v>
      </c>
      <c r="AX162">
        <v>6.24</v>
      </c>
      <c r="AY162">
        <v>6.6</v>
      </c>
      <c r="AZ162">
        <v>7.15</v>
      </c>
      <c r="BA162">
        <v>7.76</v>
      </c>
      <c r="BB162">
        <v>8.3800000000000008</v>
      </c>
      <c r="BC162">
        <v>8.66</v>
      </c>
      <c r="BD162">
        <v>9.2100000000000009</v>
      </c>
      <c r="BE162">
        <v>9.59</v>
      </c>
      <c r="BF162">
        <v>9.82</v>
      </c>
      <c r="BG162">
        <v>10.199999999999999</v>
      </c>
      <c r="BH162">
        <v>10.8</v>
      </c>
      <c r="BI162">
        <v>11.2</v>
      </c>
      <c r="BJ162">
        <v>11.7</v>
      </c>
      <c r="BK162">
        <v>12.2</v>
      </c>
      <c r="BL162">
        <v>12.6</v>
      </c>
      <c r="BM162">
        <v>13</v>
      </c>
      <c r="BN162">
        <v>13.4</v>
      </c>
      <c r="BO162">
        <v>13.7</v>
      </c>
      <c r="BP162">
        <v>14</v>
      </c>
      <c r="BQ162">
        <v>14.3</v>
      </c>
      <c r="BR162">
        <v>14.5</v>
      </c>
      <c r="BS162">
        <v>14.6</v>
      </c>
      <c r="BT162">
        <v>14.8</v>
      </c>
      <c r="BU162">
        <v>14.9</v>
      </c>
      <c r="BV162">
        <v>15.1</v>
      </c>
      <c r="BW162">
        <v>15.2</v>
      </c>
      <c r="BX162">
        <v>15.3</v>
      </c>
      <c r="BY162">
        <v>15.3</v>
      </c>
      <c r="BZ162">
        <v>15.4</v>
      </c>
      <c r="CA162">
        <v>15.4</v>
      </c>
      <c r="CB162">
        <v>15.5</v>
      </c>
      <c r="CC162">
        <v>15.5</v>
      </c>
      <c r="CD162">
        <v>15.4</v>
      </c>
      <c r="CE162">
        <v>15.4</v>
      </c>
      <c r="CF162">
        <v>15.4</v>
      </c>
      <c r="CG162">
        <v>15.3</v>
      </c>
      <c r="CH162">
        <v>15.2</v>
      </c>
      <c r="CI162">
        <v>15.1</v>
      </c>
      <c r="CJ162">
        <v>15</v>
      </c>
      <c r="CK162">
        <v>14.9</v>
      </c>
      <c r="CL162">
        <v>14.8</v>
      </c>
      <c r="CM162">
        <v>14.6</v>
      </c>
      <c r="CN162">
        <v>14.5</v>
      </c>
      <c r="CO162">
        <v>14.3</v>
      </c>
      <c r="CP162">
        <v>14.1</v>
      </c>
      <c r="CQ162">
        <v>13.9</v>
      </c>
      <c r="CR162">
        <v>13.7</v>
      </c>
      <c r="CS162">
        <v>13.5</v>
      </c>
      <c r="CT162">
        <v>13.3</v>
      </c>
      <c r="CU162">
        <v>13</v>
      </c>
      <c r="CV162">
        <v>12.8</v>
      </c>
      <c r="CW162">
        <v>12.6</v>
      </c>
      <c r="CX162">
        <v>12.3</v>
      </c>
      <c r="CY162">
        <v>12</v>
      </c>
      <c r="CZ162">
        <v>11.7</v>
      </c>
      <c r="DA162">
        <v>11.5</v>
      </c>
      <c r="DB162">
        <v>11.1</v>
      </c>
      <c r="DC162">
        <v>10.8</v>
      </c>
      <c r="DD162">
        <v>10.6</v>
      </c>
      <c r="DE162">
        <v>10.199999999999999</v>
      </c>
      <c r="DF162">
        <v>9.76</v>
      </c>
      <c r="DG162">
        <v>9.39</v>
      </c>
      <c r="DH162">
        <v>9.0500000000000007</v>
      </c>
      <c r="DI162">
        <v>8.73</v>
      </c>
      <c r="DJ162">
        <v>8.39</v>
      </c>
      <c r="DK162">
        <v>8.1300000000000008</v>
      </c>
      <c r="DL162">
        <v>7.65</v>
      </c>
      <c r="DM162">
        <v>7.5</v>
      </c>
      <c r="DN162">
        <v>7.16</v>
      </c>
      <c r="DO162">
        <v>6.8</v>
      </c>
      <c r="DP162">
        <v>6.54</v>
      </c>
      <c r="DQ162">
        <v>6.14</v>
      </c>
      <c r="DR162">
        <v>5.82</v>
      </c>
      <c r="DS162">
        <v>5.4</v>
      </c>
      <c r="DT162">
        <v>5.09</v>
      </c>
      <c r="DU162">
        <v>4.88</v>
      </c>
      <c r="DV162">
        <v>4.6399999999999997</v>
      </c>
      <c r="DW162">
        <v>4.34</v>
      </c>
      <c r="DX162">
        <v>4.1900000000000004</v>
      </c>
      <c r="DY162">
        <v>3.96</v>
      </c>
      <c r="DZ162">
        <v>3.84</v>
      </c>
      <c r="EA162">
        <v>3.61</v>
      </c>
      <c r="EB162">
        <v>3.47</v>
      </c>
      <c r="EC162">
        <v>3.29</v>
      </c>
      <c r="ED162">
        <v>3.1</v>
      </c>
      <c r="EE162">
        <v>3.03</v>
      </c>
      <c r="EF162">
        <v>2.87</v>
      </c>
      <c r="EG162">
        <v>2.64</v>
      </c>
      <c r="EH162">
        <v>2.5299999999999998</v>
      </c>
      <c r="EI162">
        <v>2.41</v>
      </c>
      <c r="EJ162">
        <v>2.31</v>
      </c>
      <c r="EK162">
        <v>2.12</v>
      </c>
      <c r="EL162">
        <v>2.0499999999999998</v>
      </c>
      <c r="EM162">
        <v>1.93</v>
      </c>
      <c r="EN162">
        <v>1.8</v>
      </c>
      <c r="EO162">
        <v>1.74</v>
      </c>
      <c r="EP162">
        <v>1.57</v>
      </c>
      <c r="EQ162">
        <v>1.57</v>
      </c>
      <c r="ER162">
        <v>1.44</v>
      </c>
      <c r="ES162">
        <v>1.37</v>
      </c>
      <c r="ET162">
        <v>1.31</v>
      </c>
      <c r="EU162">
        <v>1.21</v>
      </c>
      <c r="EV162">
        <v>1.1299999999999999</v>
      </c>
      <c r="EW162">
        <v>1.05</v>
      </c>
      <c r="EX162">
        <v>0.99</v>
      </c>
      <c r="EY162">
        <v>0.93</v>
      </c>
      <c r="EZ162">
        <v>0.89</v>
      </c>
      <c r="FA162">
        <v>0.79</v>
      </c>
      <c r="FB162">
        <v>0.74</v>
      </c>
      <c r="FC162">
        <v>0.68</v>
      </c>
      <c r="FD162">
        <v>0.63</v>
      </c>
      <c r="FE162">
        <v>0.57999999999999996</v>
      </c>
      <c r="FF162">
        <v>0.52</v>
      </c>
      <c r="FG162">
        <v>0.51</v>
      </c>
      <c r="FH162">
        <v>0.47</v>
      </c>
      <c r="FI162">
        <v>0.42</v>
      </c>
      <c r="FJ162">
        <v>0.36</v>
      </c>
      <c r="FK162">
        <v>0.34</v>
      </c>
      <c r="FL162">
        <v>0.32</v>
      </c>
      <c r="FM162">
        <v>0.28999999999999998</v>
      </c>
      <c r="FN162">
        <v>0.26</v>
      </c>
      <c r="FO162">
        <v>0.24</v>
      </c>
      <c r="FP162">
        <v>0.22</v>
      </c>
      <c r="FQ162">
        <v>0.2</v>
      </c>
      <c r="FR162">
        <v>0.18</v>
      </c>
      <c r="FS162">
        <v>0.16</v>
      </c>
      <c r="FT162">
        <v>0.15</v>
      </c>
      <c r="FU162">
        <v>0.13</v>
      </c>
      <c r="FV162">
        <v>0.13</v>
      </c>
      <c r="FW162">
        <v>0.11</v>
      </c>
      <c r="FX162">
        <v>0.11</v>
      </c>
      <c r="FY162">
        <v>0.1</v>
      </c>
      <c r="FZ162">
        <v>0.1</v>
      </c>
    </row>
    <row r="163" spans="1:182">
      <c r="A163">
        <v>24</v>
      </c>
      <c r="B163">
        <v>0</v>
      </c>
      <c r="C163">
        <v>0</v>
      </c>
      <c r="D163">
        <v>0</v>
      </c>
      <c r="E163">
        <v>0</v>
      </c>
      <c r="F163">
        <v>0</v>
      </c>
      <c r="G163">
        <v>0</v>
      </c>
      <c r="H163">
        <v>0</v>
      </c>
      <c r="I163">
        <v>0</v>
      </c>
      <c r="J163">
        <v>0</v>
      </c>
      <c r="K163">
        <v>0.03</v>
      </c>
      <c r="L163">
        <v>0.04</v>
      </c>
      <c r="M163">
        <v>7.0000000000000007E-2</v>
      </c>
      <c r="N163">
        <v>0.09</v>
      </c>
      <c r="O163">
        <v>0.11</v>
      </c>
      <c r="P163">
        <v>0.13</v>
      </c>
      <c r="Q163">
        <v>0.16</v>
      </c>
      <c r="R163">
        <v>0.2</v>
      </c>
      <c r="S163">
        <v>0.23</v>
      </c>
      <c r="T163">
        <v>0.28000000000000003</v>
      </c>
      <c r="U163">
        <v>0.33</v>
      </c>
      <c r="V163">
        <v>0.39</v>
      </c>
      <c r="W163">
        <v>0.46</v>
      </c>
      <c r="X163">
        <v>0.54</v>
      </c>
      <c r="Y163">
        <v>0.61</v>
      </c>
      <c r="Z163">
        <v>0.68</v>
      </c>
      <c r="AA163">
        <v>0.79</v>
      </c>
      <c r="AB163">
        <v>0.9</v>
      </c>
      <c r="AC163">
        <v>1.03</v>
      </c>
      <c r="AD163">
        <v>1.1399999999999999</v>
      </c>
      <c r="AE163">
        <v>1.3</v>
      </c>
      <c r="AF163">
        <v>1.4</v>
      </c>
      <c r="AG163">
        <v>1.59</v>
      </c>
      <c r="AH163">
        <v>1.72</v>
      </c>
      <c r="AI163">
        <v>1.94</v>
      </c>
      <c r="AJ163">
        <v>2.15</v>
      </c>
      <c r="AK163">
        <v>2.33</v>
      </c>
      <c r="AL163">
        <v>2.57</v>
      </c>
      <c r="AM163">
        <v>2.82</v>
      </c>
      <c r="AN163">
        <v>3.05</v>
      </c>
      <c r="AO163">
        <v>3.29</v>
      </c>
      <c r="AP163">
        <v>3.59</v>
      </c>
      <c r="AQ163">
        <v>3.92</v>
      </c>
      <c r="AR163">
        <v>4.16</v>
      </c>
      <c r="AS163">
        <v>4.54</v>
      </c>
      <c r="AT163">
        <v>4.84</v>
      </c>
      <c r="AU163">
        <v>5.0999999999999996</v>
      </c>
      <c r="AV163">
        <v>5.42</v>
      </c>
      <c r="AW163">
        <v>5.77</v>
      </c>
      <c r="AX163">
        <v>6.17</v>
      </c>
      <c r="AY163">
        <v>6.63</v>
      </c>
      <c r="AZ163">
        <v>7.16</v>
      </c>
      <c r="BA163">
        <v>7.8</v>
      </c>
      <c r="BB163">
        <v>8.2799999999999994</v>
      </c>
      <c r="BC163">
        <v>8.76</v>
      </c>
      <c r="BD163">
        <v>9.23</v>
      </c>
      <c r="BE163">
        <v>9.5399999999999991</v>
      </c>
      <c r="BF163">
        <v>9.68</v>
      </c>
      <c r="BG163">
        <v>10.3</v>
      </c>
      <c r="BH163">
        <v>10.8</v>
      </c>
      <c r="BI163">
        <v>11.2</v>
      </c>
      <c r="BJ163">
        <v>11.7</v>
      </c>
      <c r="BK163">
        <v>12.1</v>
      </c>
      <c r="BL163">
        <v>12.6</v>
      </c>
      <c r="BM163">
        <v>13</v>
      </c>
      <c r="BN163">
        <v>13.4</v>
      </c>
      <c r="BO163">
        <v>13.7</v>
      </c>
      <c r="BP163">
        <v>14</v>
      </c>
      <c r="BQ163">
        <v>14.3</v>
      </c>
      <c r="BR163">
        <v>14.4</v>
      </c>
      <c r="BS163">
        <v>14.6</v>
      </c>
      <c r="BT163">
        <v>14.8</v>
      </c>
      <c r="BU163">
        <v>14.9</v>
      </c>
      <c r="BV163">
        <v>15</v>
      </c>
      <c r="BW163">
        <v>15.2</v>
      </c>
      <c r="BX163">
        <v>15.2</v>
      </c>
      <c r="BY163">
        <v>15.3</v>
      </c>
      <c r="BZ163">
        <v>15.4</v>
      </c>
      <c r="CA163">
        <v>15.4</v>
      </c>
      <c r="CB163">
        <v>15.4</v>
      </c>
      <c r="CC163">
        <v>15.4</v>
      </c>
      <c r="CD163">
        <v>15.4</v>
      </c>
      <c r="CE163">
        <v>15.4</v>
      </c>
      <c r="CF163">
        <v>15.3</v>
      </c>
      <c r="CG163">
        <v>15.3</v>
      </c>
      <c r="CH163">
        <v>15.2</v>
      </c>
      <c r="CI163">
        <v>15.1</v>
      </c>
      <c r="CJ163">
        <v>15</v>
      </c>
      <c r="CK163">
        <v>14.9</v>
      </c>
      <c r="CL163">
        <v>14.7</v>
      </c>
      <c r="CM163">
        <v>14.6</v>
      </c>
      <c r="CN163">
        <v>14.4</v>
      </c>
      <c r="CO163">
        <v>14.3</v>
      </c>
      <c r="CP163">
        <v>14.1</v>
      </c>
      <c r="CQ163">
        <v>13.9</v>
      </c>
      <c r="CR163">
        <v>13.7</v>
      </c>
      <c r="CS163">
        <v>13.5</v>
      </c>
      <c r="CT163">
        <v>13.2</v>
      </c>
      <c r="CU163">
        <v>13</v>
      </c>
      <c r="CV163">
        <v>12.8</v>
      </c>
      <c r="CW163">
        <v>12.5</v>
      </c>
      <c r="CX163">
        <v>12.2</v>
      </c>
      <c r="CY163">
        <v>12</v>
      </c>
      <c r="CZ163">
        <v>11.7</v>
      </c>
      <c r="DA163">
        <v>11.4</v>
      </c>
      <c r="DB163">
        <v>11.1</v>
      </c>
      <c r="DC163">
        <v>10.8</v>
      </c>
      <c r="DD163">
        <v>10.5</v>
      </c>
      <c r="DE163">
        <v>10.1</v>
      </c>
      <c r="DF163">
        <v>9.7100000000000009</v>
      </c>
      <c r="DG163">
        <v>9.4</v>
      </c>
      <c r="DH163">
        <v>9.01</v>
      </c>
      <c r="DI163">
        <v>8.66</v>
      </c>
      <c r="DJ163">
        <v>8.3699999999999992</v>
      </c>
      <c r="DK163">
        <v>8.0299999999999994</v>
      </c>
      <c r="DL163">
        <v>7.71</v>
      </c>
      <c r="DM163">
        <v>7.44</v>
      </c>
      <c r="DN163">
        <v>7.1</v>
      </c>
      <c r="DO163">
        <v>6.78</v>
      </c>
      <c r="DP163">
        <v>6.44</v>
      </c>
      <c r="DQ163">
        <v>6.13</v>
      </c>
      <c r="DR163">
        <v>5.86</v>
      </c>
      <c r="DS163">
        <v>5.48</v>
      </c>
      <c r="DT163">
        <v>5.15</v>
      </c>
      <c r="DU163">
        <v>4.8499999999999996</v>
      </c>
      <c r="DV163">
        <v>4.5999999999999996</v>
      </c>
      <c r="DW163">
        <v>4.34</v>
      </c>
      <c r="DX163">
        <v>4.17</v>
      </c>
      <c r="DY163">
        <v>3.99</v>
      </c>
      <c r="DZ163">
        <v>3.78</v>
      </c>
      <c r="EA163">
        <v>3.62</v>
      </c>
      <c r="EB163">
        <v>3.44</v>
      </c>
      <c r="EC163">
        <v>3.31</v>
      </c>
      <c r="ED163">
        <v>3.11</v>
      </c>
      <c r="EE163">
        <v>3.07</v>
      </c>
      <c r="EF163">
        <v>2.86</v>
      </c>
      <c r="EG163">
        <v>2.65</v>
      </c>
      <c r="EH163">
        <v>2.5</v>
      </c>
      <c r="EI163">
        <v>2.4</v>
      </c>
      <c r="EJ163">
        <v>2.2999999999999998</v>
      </c>
      <c r="EK163">
        <v>2.14</v>
      </c>
      <c r="EL163">
        <v>2.06</v>
      </c>
      <c r="EM163">
        <v>1.98</v>
      </c>
      <c r="EN163">
        <v>1.84</v>
      </c>
      <c r="EO163">
        <v>1.73</v>
      </c>
      <c r="EP163">
        <v>1.63</v>
      </c>
      <c r="EQ163">
        <v>1.59</v>
      </c>
      <c r="ER163">
        <v>1.48</v>
      </c>
      <c r="ES163">
        <v>1.35</v>
      </c>
      <c r="ET163">
        <v>1.31</v>
      </c>
      <c r="EU163">
        <v>1.2</v>
      </c>
      <c r="EV163">
        <v>1.1299999999999999</v>
      </c>
      <c r="EW163">
        <v>1.0900000000000001</v>
      </c>
      <c r="EX163">
        <v>1.01</v>
      </c>
      <c r="EY163">
        <v>0.94</v>
      </c>
      <c r="EZ163">
        <v>0.89</v>
      </c>
      <c r="FA163">
        <v>0.79</v>
      </c>
      <c r="FB163">
        <v>0.74</v>
      </c>
      <c r="FC163">
        <v>0.71</v>
      </c>
      <c r="FD163">
        <v>0.65</v>
      </c>
      <c r="FE163">
        <v>0.62</v>
      </c>
      <c r="FF163">
        <v>0.55000000000000004</v>
      </c>
      <c r="FG163">
        <v>0.51</v>
      </c>
      <c r="FH163">
        <v>0.48</v>
      </c>
      <c r="FI163">
        <v>0.45</v>
      </c>
      <c r="FJ163">
        <v>0.38</v>
      </c>
      <c r="FK163">
        <v>0.36</v>
      </c>
      <c r="FL163">
        <v>0.34</v>
      </c>
      <c r="FM163">
        <v>0.28999999999999998</v>
      </c>
      <c r="FN163">
        <v>0.28000000000000003</v>
      </c>
      <c r="FO163">
        <v>0.24</v>
      </c>
      <c r="FP163">
        <v>0.23</v>
      </c>
      <c r="FQ163">
        <v>0.2</v>
      </c>
      <c r="FR163">
        <v>0.19</v>
      </c>
      <c r="FS163">
        <v>0.17</v>
      </c>
      <c r="FT163">
        <v>0.15</v>
      </c>
      <c r="FU163">
        <v>0.14000000000000001</v>
      </c>
      <c r="FV163">
        <v>0.13</v>
      </c>
      <c r="FW163">
        <v>0.12</v>
      </c>
      <c r="FX163">
        <v>0.11</v>
      </c>
      <c r="FY163">
        <v>0.1</v>
      </c>
      <c r="FZ163">
        <v>0.1</v>
      </c>
    </row>
    <row r="164" spans="1:182">
      <c r="A164">
        <v>23</v>
      </c>
      <c r="B164">
        <v>0</v>
      </c>
      <c r="C164">
        <v>0</v>
      </c>
      <c r="D164">
        <v>0</v>
      </c>
      <c r="E164">
        <v>0</v>
      </c>
      <c r="F164">
        <v>0</v>
      </c>
      <c r="G164">
        <v>0</v>
      </c>
      <c r="H164">
        <v>0</v>
      </c>
      <c r="I164">
        <v>0</v>
      </c>
      <c r="J164">
        <v>0</v>
      </c>
      <c r="K164">
        <v>0.03</v>
      </c>
      <c r="L164">
        <v>0.04</v>
      </c>
      <c r="M164">
        <v>7.0000000000000007E-2</v>
      </c>
      <c r="N164">
        <v>0.09</v>
      </c>
      <c r="O164">
        <v>0.1</v>
      </c>
      <c r="P164">
        <v>0.13</v>
      </c>
      <c r="Q164">
        <v>0.16</v>
      </c>
      <c r="R164">
        <v>0.2</v>
      </c>
      <c r="S164">
        <v>0.24</v>
      </c>
      <c r="T164">
        <v>0.28000000000000003</v>
      </c>
      <c r="U164">
        <v>0.34</v>
      </c>
      <c r="V164">
        <v>0.4</v>
      </c>
      <c r="W164">
        <v>0.47</v>
      </c>
      <c r="X164">
        <v>0.53</v>
      </c>
      <c r="Y164">
        <v>0.59</v>
      </c>
      <c r="Z164">
        <v>0.7</v>
      </c>
      <c r="AA164">
        <v>0.78</v>
      </c>
      <c r="AB164">
        <v>0.88</v>
      </c>
      <c r="AC164">
        <v>1.02</v>
      </c>
      <c r="AD164">
        <v>1.1399999999999999</v>
      </c>
      <c r="AE164">
        <v>1.26</v>
      </c>
      <c r="AF164">
        <v>1.45</v>
      </c>
      <c r="AG164">
        <v>1.61</v>
      </c>
      <c r="AH164">
        <v>1.77</v>
      </c>
      <c r="AI164">
        <v>1.98</v>
      </c>
      <c r="AJ164">
        <v>2.13</v>
      </c>
      <c r="AK164">
        <v>2.31</v>
      </c>
      <c r="AL164">
        <v>2.62</v>
      </c>
      <c r="AM164">
        <v>2.8</v>
      </c>
      <c r="AN164">
        <v>3.07</v>
      </c>
      <c r="AO164">
        <v>3.25</v>
      </c>
      <c r="AP164">
        <v>3.62</v>
      </c>
      <c r="AQ164">
        <v>3.98</v>
      </c>
      <c r="AR164">
        <v>4.21</v>
      </c>
      <c r="AS164">
        <v>4.4800000000000004</v>
      </c>
      <c r="AT164">
        <v>4.7699999999999996</v>
      </c>
      <c r="AU164">
        <v>5.16</v>
      </c>
      <c r="AV164">
        <v>5.37</v>
      </c>
      <c r="AW164">
        <v>5.78</v>
      </c>
      <c r="AX164">
        <v>6.19</v>
      </c>
      <c r="AY164">
        <v>6.67</v>
      </c>
      <c r="AZ164">
        <v>7.24</v>
      </c>
      <c r="BA164">
        <v>7.77</v>
      </c>
      <c r="BB164">
        <v>8.34</v>
      </c>
      <c r="BC164">
        <v>8.76</v>
      </c>
      <c r="BD164">
        <v>9.1999999999999993</v>
      </c>
      <c r="BE164">
        <v>9.61</v>
      </c>
      <c r="BF164">
        <v>9.66</v>
      </c>
      <c r="BG164">
        <v>10.199999999999999</v>
      </c>
      <c r="BH164">
        <v>10.7</v>
      </c>
      <c r="BI164">
        <v>11.2</v>
      </c>
      <c r="BJ164">
        <v>11.6</v>
      </c>
      <c r="BK164">
        <v>12.1</v>
      </c>
      <c r="BL164">
        <v>12.6</v>
      </c>
      <c r="BM164">
        <v>13</v>
      </c>
      <c r="BN164">
        <v>13.4</v>
      </c>
      <c r="BO164">
        <v>13.7</v>
      </c>
      <c r="BP164">
        <v>14</v>
      </c>
      <c r="BQ164">
        <v>14.2</v>
      </c>
      <c r="BR164">
        <v>14.4</v>
      </c>
      <c r="BS164">
        <v>14.6</v>
      </c>
      <c r="BT164">
        <v>14.8</v>
      </c>
      <c r="BU164">
        <v>14.9</v>
      </c>
      <c r="BV164">
        <v>15</v>
      </c>
      <c r="BW164">
        <v>15.1</v>
      </c>
      <c r="BX164">
        <v>15.2</v>
      </c>
      <c r="BY164">
        <v>15.3</v>
      </c>
      <c r="BZ164">
        <v>15.3</v>
      </c>
      <c r="CA164">
        <v>15.4</v>
      </c>
      <c r="CB164">
        <v>15.4</v>
      </c>
      <c r="CC164">
        <v>15.4</v>
      </c>
      <c r="CD164">
        <v>15.4</v>
      </c>
      <c r="CE164">
        <v>15.4</v>
      </c>
      <c r="CF164">
        <v>15.3</v>
      </c>
      <c r="CG164">
        <v>15.2</v>
      </c>
      <c r="CH164">
        <v>15.2</v>
      </c>
      <c r="CI164">
        <v>15.1</v>
      </c>
      <c r="CJ164">
        <v>15</v>
      </c>
      <c r="CK164">
        <v>14.8</v>
      </c>
      <c r="CL164">
        <v>14.7</v>
      </c>
      <c r="CM164">
        <v>14.6</v>
      </c>
      <c r="CN164">
        <v>14.4</v>
      </c>
      <c r="CO164">
        <v>14.2</v>
      </c>
      <c r="CP164">
        <v>14</v>
      </c>
      <c r="CQ164">
        <v>13.8</v>
      </c>
      <c r="CR164">
        <v>13.6</v>
      </c>
      <c r="CS164">
        <v>13.4</v>
      </c>
      <c r="CT164">
        <v>13.2</v>
      </c>
      <c r="CU164">
        <v>13</v>
      </c>
      <c r="CV164">
        <v>12.7</v>
      </c>
      <c r="CW164">
        <v>12.5</v>
      </c>
      <c r="CX164">
        <v>12.2</v>
      </c>
      <c r="CY164">
        <v>11.9</v>
      </c>
      <c r="CZ164">
        <v>11.6</v>
      </c>
      <c r="DA164">
        <v>11.3</v>
      </c>
      <c r="DB164">
        <v>11</v>
      </c>
      <c r="DC164">
        <v>10.8</v>
      </c>
      <c r="DD164">
        <v>10.4</v>
      </c>
      <c r="DE164">
        <v>10.199999999999999</v>
      </c>
      <c r="DF164">
        <v>9.6999999999999993</v>
      </c>
      <c r="DG164">
        <v>9.33</v>
      </c>
      <c r="DH164">
        <v>8.93</v>
      </c>
      <c r="DI164">
        <v>8.68</v>
      </c>
      <c r="DJ164">
        <v>8.26</v>
      </c>
      <c r="DK164">
        <v>7.96</v>
      </c>
      <c r="DL164">
        <v>7.66</v>
      </c>
      <c r="DM164">
        <v>7.42</v>
      </c>
      <c r="DN164">
        <v>7.15</v>
      </c>
      <c r="DO164">
        <v>6.78</v>
      </c>
      <c r="DP164">
        <v>6.51</v>
      </c>
      <c r="DQ164">
        <v>6.12</v>
      </c>
      <c r="DR164">
        <v>5.84</v>
      </c>
      <c r="DS164">
        <v>5.43</v>
      </c>
      <c r="DT164">
        <v>5.17</v>
      </c>
      <c r="DU164">
        <v>4.84</v>
      </c>
      <c r="DV164">
        <v>4.54</v>
      </c>
      <c r="DW164">
        <v>4.3099999999999996</v>
      </c>
      <c r="DX164">
        <v>4.13</v>
      </c>
      <c r="DY164">
        <v>3.97</v>
      </c>
      <c r="DZ164">
        <v>3.79</v>
      </c>
      <c r="EA164">
        <v>3.58</v>
      </c>
      <c r="EB164">
        <v>3.48</v>
      </c>
      <c r="EC164">
        <v>3.34</v>
      </c>
      <c r="ED164">
        <v>3.14</v>
      </c>
      <c r="EE164">
        <v>3.03</v>
      </c>
      <c r="EF164">
        <v>2.83</v>
      </c>
      <c r="EG164">
        <v>2.71</v>
      </c>
      <c r="EH164">
        <v>2.5299999999999998</v>
      </c>
      <c r="EI164">
        <v>2.44</v>
      </c>
      <c r="EJ164">
        <v>2.29</v>
      </c>
      <c r="EK164">
        <v>2.17</v>
      </c>
      <c r="EL164">
        <v>2.06</v>
      </c>
      <c r="EM164">
        <v>1.98</v>
      </c>
      <c r="EN164">
        <v>1.82</v>
      </c>
      <c r="EO164">
        <v>1.77</v>
      </c>
      <c r="EP164">
        <v>1.64</v>
      </c>
      <c r="EQ164">
        <v>1.61</v>
      </c>
      <c r="ER164">
        <v>1.46</v>
      </c>
      <c r="ES164">
        <v>1.39</v>
      </c>
      <c r="ET164">
        <v>1.32</v>
      </c>
      <c r="EU164">
        <v>1.22</v>
      </c>
      <c r="EV164">
        <v>1.1399999999999999</v>
      </c>
      <c r="EW164">
        <v>1.1299999999999999</v>
      </c>
      <c r="EX164">
        <v>0.97</v>
      </c>
      <c r="EY164">
        <v>0.97</v>
      </c>
      <c r="EZ164">
        <v>0.88</v>
      </c>
      <c r="FA164">
        <v>0.85</v>
      </c>
      <c r="FB164">
        <v>0.78</v>
      </c>
      <c r="FC164">
        <v>0.73</v>
      </c>
      <c r="FD164">
        <v>0.65</v>
      </c>
      <c r="FE164">
        <v>0.61</v>
      </c>
      <c r="FF164">
        <v>0.53</v>
      </c>
      <c r="FG164">
        <v>0.51</v>
      </c>
      <c r="FH164">
        <v>0.49</v>
      </c>
      <c r="FI164">
        <v>0.44</v>
      </c>
      <c r="FJ164">
        <v>0.4</v>
      </c>
      <c r="FK164">
        <v>0.37</v>
      </c>
      <c r="FL164">
        <v>0.34</v>
      </c>
      <c r="FM164">
        <v>0.3</v>
      </c>
      <c r="FN164">
        <v>0.27</v>
      </c>
      <c r="FO164">
        <v>0.26</v>
      </c>
      <c r="FP164">
        <v>0.23</v>
      </c>
      <c r="FQ164">
        <v>0.21</v>
      </c>
      <c r="FR164">
        <v>0.19</v>
      </c>
      <c r="FS164">
        <v>0.17</v>
      </c>
      <c r="FT164">
        <v>0.16</v>
      </c>
      <c r="FU164">
        <v>0.14000000000000001</v>
      </c>
      <c r="FV164">
        <v>0.13</v>
      </c>
      <c r="FW164">
        <v>0.12</v>
      </c>
      <c r="FX164">
        <v>0.11</v>
      </c>
      <c r="FY164">
        <v>0.1</v>
      </c>
      <c r="FZ164">
        <v>0.1</v>
      </c>
    </row>
    <row r="165" spans="1:182">
      <c r="A165">
        <v>22</v>
      </c>
      <c r="B165">
        <v>0</v>
      </c>
      <c r="C165">
        <v>0</v>
      </c>
      <c r="D165">
        <v>0</v>
      </c>
      <c r="E165">
        <v>0</v>
      </c>
      <c r="F165">
        <v>0</v>
      </c>
      <c r="G165">
        <v>0</v>
      </c>
      <c r="H165">
        <v>0</v>
      </c>
      <c r="I165">
        <v>0</v>
      </c>
      <c r="J165">
        <v>0</v>
      </c>
      <c r="K165">
        <v>0.03</v>
      </c>
      <c r="L165">
        <v>0.04</v>
      </c>
      <c r="M165">
        <v>0.05</v>
      </c>
      <c r="N165">
        <v>0.08</v>
      </c>
      <c r="O165">
        <v>0.11</v>
      </c>
      <c r="P165">
        <v>0.13</v>
      </c>
      <c r="Q165">
        <v>0.16</v>
      </c>
      <c r="R165">
        <v>0.19</v>
      </c>
      <c r="S165">
        <v>0.24</v>
      </c>
      <c r="T165">
        <v>0.28000000000000003</v>
      </c>
      <c r="U165">
        <v>0.33</v>
      </c>
      <c r="V165">
        <v>0.39</v>
      </c>
      <c r="W165">
        <v>0.45</v>
      </c>
      <c r="X165">
        <v>0.53</v>
      </c>
      <c r="Y165">
        <v>0.59</v>
      </c>
      <c r="Z165">
        <v>0.7</v>
      </c>
      <c r="AA165">
        <v>0.79</v>
      </c>
      <c r="AB165">
        <v>0.89</v>
      </c>
      <c r="AC165">
        <v>1.02</v>
      </c>
      <c r="AD165">
        <v>1.1599999999999999</v>
      </c>
      <c r="AE165">
        <v>1.27</v>
      </c>
      <c r="AF165">
        <v>1.42</v>
      </c>
      <c r="AG165">
        <v>1.6</v>
      </c>
      <c r="AH165">
        <v>1.73</v>
      </c>
      <c r="AI165">
        <v>1.91</v>
      </c>
      <c r="AJ165">
        <v>2.12</v>
      </c>
      <c r="AK165">
        <v>2.33</v>
      </c>
      <c r="AL165">
        <v>2.56</v>
      </c>
      <c r="AM165">
        <v>2.84</v>
      </c>
      <c r="AN165">
        <v>3.01</v>
      </c>
      <c r="AO165">
        <v>3.25</v>
      </c>
      <c r="AP165">
        <v>3.61</v>
      </c>
      <c r="AQ165">
        <v>3.91</v>
      </c>
      <c r="AR165">
        <v>4.21</v>
      </c>
      <c r="AS165">
        <v>4.55</v>
      </c>
      <c r="AT165">
        <v>4.76</v>
      </c>
      <c r="AU165">
        <v>5.1100000000000003</v>
      </c>
      <c r="AV165">
        <v>5.41</v>
      </c>
      <c r="AW165">
        <v>5.85</v>
      </c>
      <c r="AX165">
        <v>6.23</v>
      </c>
      <c r="AY165">
        <v>6.64</v>
      </c>
      <c r="AZ165">
        <v>7.18</v>
      </c>
      <c r="BA165">
        <v>7.8</v>
      </c>
      <c r="BB165">
        <v>8.4</v>
      </c>
      <c r="BC165">
        <v>8.74</v>
      </c>
      <c r="BD165">
        <v>9.2100000000000009</v>
      </c>
      <c r="BE165">
        <v>9.58</v>
      </c>
      <c r="BF165">
        <v>9.76</v>
      </c>
      <c r="BG165">
        <v>10.199999999999999</v>
      </c>
      <c r="BH165">
        <v>10.8</v>
      </c>
      <c r="BI165">
        <v>11.2</v>
      </c>
      <c r="BJ165">
        <v>11.7</v>
      </c>
      <c r="BK165">
        <v>12.1</v>
      </c>
      <c r="BL165">
        <v>12.6</v>
      </c>
      <c r="BM165">
        <v>13</v>
      </c>
      <c r="BN165">
        <v>13.3</v>
      </c>
      <c r="BO165">
        <v>13.6</v>
      </c>
      <c r="BP165">
        <v>13.9</v>
      </c>
      <c r="BQ165">
        <v>14.2</v>
      </c>
      <c r="BR165">
        <v>14.4</v>
      </c>
      <c r="BS165">
        <v>14.6</v>
      </c>
      <c r="BT165">
        <v>14.7</v>
      </c>
      <c r="BU165">
        <v>14.9</v>
      </c>
      <c r="BV165">
        <v>15</v>
      </c>
      <c r="BW165">
        <v>15.1</v>
      </c>
      <c r="BX165">
        <v>15.2</v>
      </c>
      <c r="BY165">
        <v>15.3</v>
      </c>
      <c r="BZ165">
        <v>15.3</v>
      </c>
      <c r="CA165">
        <v>15.4</v>
      </c>
      <c r="CB165">
        <v>15.4</v>
      </c>
      <c r="CC165">
        <v>15.4</v>
      </c>
      <c r="CD165">
        <v>15.4</v>
      </c>
      <c r="CE165">
        <v>15.3</v>
      </c>
      <c r="CF165">
        <v>15.3</v>
      </c>
      <c r="CG165">
        <v>15.2</v>
      </c>
      <c r="CH165">
        <v>15.1</v>
      </c>
      <c r="CI165">
        <v>15</v>
      </c>
      <c r="CJ165">
        <v>14.9</v>
      </c>
      <c r="CK165">
        <v>14.8</v>
      </c>
      <c r="CL165">
        <v>14.7</v>
      </c>
      <c r="CM165">
        <v>14.5</v>
      </c>
      <c r="CN165">
        <v>14.4</v>
      </c>
      <c r="CO165">
        <v>14.2</v>
      </c>
      <c r="CP165">
        <v>14</v>
      </c>
      <c r="CQ165">
        <v>13.8</v>
      </c>
      <c r="CR165">
        <v>13.6</v>
      </c>
      <c r="CS165">
        <v>13.4</v>
      </c>
      <c r="CT165">
        <v>13.1</v>
      </c>
      <c r="CU165">
        <v>12.9</v>
      </c>
      <c r="CV165">
        <v>12.7</v>
      </c>
      <c r="CW165">
        <v>12.4</v>
      </c>
      <c r="CX165">
        <v>12.2</v>
      </c>
      <c r="CY165">
        <v>11.9</v>
      </c>
      <c r="CZ165">
        <v>11.6</v>
      </c>
      <c r="DA165">
        <v>11.3</v>
      </c>
      <c r="DB165">
        <v>11</v>
      </c>
      <c r="DC165">
        <v>10.7</v>
      </c>
      <c r="DD165">
        <v>10.4</v>
      </c>
      <c r="DE165">
        <v>10</v>
      </c>
      <c r="DF165">
        <v>9.66</v>
      </c>
      <c r="DG165">
        <v>9.3000000000000007</v>
      </c>
      <c r="DH165">
        <v>8.92</v>
      </c>
      <c r="DI165">
        <v>8.5399999999999991</v>
      </c>
      <c r="DJ165">
        <v>8.1999999999999993</v>
      </c>
      <c r="DK165">
        <v>7.95</v>
      </c>
      <c r="DL165">
        <v>7.66</v>
      </c>
      <c r="DM165">
        <v>7.41</v>
      </c>
      <c r="DN165">
        <v>7.08</v>
      </c>
      <c r="DO165">
        <v>6.76</v>
      </c>
      <c r="DP165">
        <v>6.42</v>
      </c>
      <c r="DQ165">
        <v>6</v>
      </c>
      <c r="DR165">
        <v>5.8</v>
      </c>
      <c r="DS165">
        <v>5.49</v>
      </c>
      <c r="DT165">
        <v>5.09</v>
      </c>
      <c r="DU165">
        <v>4.79</v>
      </c>
      <c r="DV165">
        <v>4.58</v>
      </c>
      <c r="DW165">
        <v>4.3499999999999996</v>
      </c>
      <c r="DX165">
        <v>4.22</v>
      </c>
      <c r="DY165">
        <v>4</v>
      </c>
      <c r="DZ165">
        <v>3.83</v>
      </c>
      <c r="EA165">
        <v>3.58</v>
      </c>
      <c r="EB165">
        <v>3.48</v>
      </c>
      <c r="EC165">
        <v>3.38</v>
      </c>
      <c r="ED165">
        <v>3.13</v>
      </c>
      <c r="EE165">
        <v>2.97</v>
      </c>
      <c r="EF165">
        <v>2.92</v>
      </c>
      <c r="EG165">
        <v>2.72</v>
      </c>
      <c r="EH165">
        <v>2.59</v>
      </c>
      <c r="EI165">
        <v>2.4300000000000002</v>
      </c>
      <c r="EJ165">
        <v>2.29</v>
      </c>
      <c r="EK165">
        <v>2.23</v>
      </c>
      <c r="EL165">
        <v>2.13</v>
      </c>
      <c r="EM165">
        <v>2.0699999999999998</v>
      </c>
      <c r="EN165">
        <v>1.86</v>
      </c>
      <c r="EO165">
        <v>1.79</v>
      </c>
      <c r="EP165">
        <v>1.66</v>
      </c>
      <c r="EQ165">
        <v>1.6</v>
      </c>
      <c r="ER165">
        <v>1.53</v>
      </c>
      <c r="ES165">
        <v>1.41</v>
      </c>
      <c r="ET165">
        <v>1.34</v>
      </c>
      <c r="EU165">
        <v>1.25</v>
      </c>
      <c r="EV165">
        <v>1.1599999999999999</v>
      </c>
      <c r="EW165">
        <v>1.1200000000000001</v>
      </c>
      <c r="EX165">
        <v>1.01</v>
      </c>
      <c r="EY165">
        <v>0.95</v>
      </c>
      <c r="EZ165">
        <v>0.92</v>
      </c>
      <c r="FA165">
        <v>0.84</v>
      </c>
      <c r="FB165">
        <v>0.79</v>
      </c>
      <c r="FC165">
        <v>0.71</v>
      </c>
      <c r="FD165">
        <v>0.7</v>
      </c>
      <c r="FE165">
        <v>0.62</v>
      </c>
      <c r="FF165">
        <v>0.57999999999999996</v>
      </c>
      <c r="FG165">
        <v>0.54</v>
      </c>
      <c r="FH165">
        <v>0.48</v>
      </c>
      <c r="FI165">
        <v>0.45</v>
      </c>
      <c r="FJ165">
        <v>0.41</v>
      </c>
      <c r="FK165">
        <v>0.36</v>
      </c>
      <c r="FL165">
        <v>0.32</v>
      </c>
      <c r="FM165">
        <v>0.3</v>
      </c>
      <c r="FN165">
        <v>0.27</v>
      </c>
      <c r="FO165">
        <v>0.24</v>
      </c>
      <c r="FP165">
        <v>0.24</v>
      </c>
      <c r="FQ165">
        <v>0.21</v>
      </c>
      <c r="FR165">
        <v>0.19</v>
      </c>
      <c r="FS165">
        <v>0.17</v>
      </c>
      <c r="FT165">
        <v>0.16</v>
      </c>
      <c r="FU165">
        <v>0.14000000000000001</v>
      </c>
      <c r="FV165">
        <v>0.13</v>
      </c>
      <c r="FW165">
        <v>0.12</v>
      </c>
      <c r="FX165">
        <v>0.11</v>
      </c>
      <c r="FY165">
        <v>0.1</v>
      </c>
      <c r="FZ165">
        <v>0.1</v>
      </c>
    </row>
    <row r="166" spans="1:182">
      <c r="A166">
        <v>21</v>
      </c>
      <c r="B166">
        <v>0</v>
      </c>
      <c r="C166">
        <v>0</v>
      </c>
      <c r="D166">
        <v>0</v>
      </c>
      <c r="E166">
        <v>0</v>
      </c>
      <c r="F166">
        <v>0</v>
      </c>
      <c r="G166">
        <v>0</v>
      </c>
      <c r="H166">
        <v>0</v>
      </c>
      <c r="I166">
        <v>0</v>
      </c>
      <c r="J166">
        <v>0</v>
      </c>
      <c r="K166">
        <v>0.03</v>
      </c>
      <c r="L166">
        <v>0.04</v>
      </c>
      <c r="M166">
        <v>0.05</v>
      </c>
      <c r="N166">
        <v>0.08</v>
      </c>
      <c r="O166">
        <v>0.1</v>
      </c>
      <c r="P166">
        <v>0.13</v>
      </c>
      <c r="Q166">
        <v>0.16</v>
      </c>
      <c r="R166">
        <v>0.19</v>
      </c>
      <c r="S166">
        <v>0.23</v>
      </c>
      <c r="T166">
        <v>0.27</v>
      </c>
      <c r="U166">
        <v>0.32</v>
      </c>
      <c r="V166">
        <v>0.38</v>
      </c>
      <c r="W166">
        <v>0.44</v>
      </c>
      <c r="X166">
        <v>0.52</v>
      </c>
      <c r="Y166">
        <v>0.57999999999999996</v>
      </c>
      <c r="Z166">
        <v>0.69</v>
      </c>
      <c r="AA166">
        <v>0.79</v>
      </c>
      <c r="AB166">
        <v>0.88</v>
      </c>
      <c r="AC166">
        <v>1</v>
      </c>
      <c r="AD166">
        <v>1.1499999999999999</v>
      </c>
      <c r="AE166">
        <v>1.26</v>
      </c>
      <c r="AF166">
        <v>1.42</v>
      </c>
      <c r="AG166">
        <v>1.58</v>
      </c>
      <c r="AH166">
        <v>1.71</v>
      </c>
      <c r="AI166">
        <v>1.94</v>
      </c>
      <c r="AJ166">
        <v>2.14</v>
      </c>
      <c r="AK166">
        <v>2.33</v>
      </c>
      <c r="AL166">
        <v>2.62</v>
      </c>
      <c r="AM166">
        <v>2.81</v>
      </c>
      <c r="AN166">
        <v>3.02</v>
      </c>
      <c r="AO166">
        <v>3.28</v>
      </c>
      <c r="AP166">
        <v>3.57</v>
      </c>
      <c r="AQ166">
        <v>3.93</v>
      </c>
      <c r="AR166">
        <v>4.24</v>
      </c>
      <c r="AS166">
        <v>4.46</v>
      </c>
      <c r="AT166">
        <v>4.78</v>
      </c>
      <c r="AU166">
        <v>5.08</v>
      </c>
      <c r="AV166">
        <v>5.44</v>
      </c>
      <c r="AW166">
        <v>5.81</v>
      </c>
      <c r="AX166">
        <v>6.23</v>
      </c>
      <c r="AY166">
        <v>6.67</v>
      </c>
      <c r="AZ166">
        <v>7.21</v>
      </c>
      <c r="BA166">
        <v>7.78</v>
      </c>
      <c r="BB166">
        <v>8.31</v>
      </c>
      <c r="BC166">
        <v>8.75</v>
      </c>
      <c r="BD166">
        <v>9.24</v>
      </c>
      <c r="BE166">
        <v>9.58</v>
      </c>
      <c r="BF166">
        <v>9.74</v>
      </c>
      <c r="BG166">
        <v>10.199999999999999</v>
      </c>
      <c r="BH166">
        <v>10.8</v>
      </c>
      <c r="BI166">
        <v>11.2</v>
      </c>
      <c r="BJ166">
        <v>11.6</v>
      </c>
      <c r="BK166">
        <v>12.1</v>
      </c>
      <c r="BL166">
        <v>12.5</v>
      </c>
      <c r="BM166">
        <v>13</v>
      </c>
      <c r="BN166">
        <v>13.3</v>
      </c>
      <c r="BO166">
        <v>13.6</v>
      </c>
      <c r="BP166">
        <v>13.9</v>
      </c>
      <c r="BQ166">
        <v>14.2</v>
      </c>
      <c r="BR166">
        <v>14.4</v>
      </c>
      <c r="BS166">
        <v>14.6</v>
      </c>
      <c r="BT166">
        <v>14.7</v>
      </c>
      <c r="BU166">
        <v>14.9</v>
      </c>
      <c r="BV166">
        <v>15</v>
      </c>
      <c r="BW166">
        <v>15.1</v>
      </c>
      <c r="BX166">
        <v>15.2</v>
      </c>
      <c r="BY166">
        <v>15.2</v>
      </c>
      <c r="BZ166">
        <v>15.3</v>
      </c>
      <c r="CA166">
        <v>15.3</v>
      </c>
      <c r="CB166">
        <v>15.3</v>
      </c>
      <c r="CC166">
        <v>15.3</v>
      </c>
      <c r="CD166">
        <v>15.3</v>
      </c>
      <c r="CE166">
        <v>15.3</v>
      </c>
      <c r="CF166">
        <v>15.2</v>
      </c>
      <c r="CG166">
        <v>15.2</v>
      </c>
      <c r="CH166">
        <v>15.1</v>
      </c>
      <c r="CI166">
        <v>15</v>
      </c>
      <c r="CJ166">
        <v>14.9</v>
      </c>
      <c r="CK166">
        <v>14.8</v>
      </c>
      <c r="CL166">
        <v>14.6</v>
      </c>
      <c r="CM166">
        <v>14.5</v>
      </c>
      <c r="CN166">
        <v>14.3</v>
      </c>
      <c r="CO166">
        <v>14.1</v>
      </c>
      <c r="CP166">
        <v>14</v>
      </c>
      <c r="CQ166">
        <v>13.8</v>
      </c>
      <c r="CR166">
        <v>13.5</v>
      </c>
      <c r="CS166">
        <v>13.3</v>
      </c>
      <c r="CT166">
        <v>13.1</v>
      </c>
      <c r="CU166">
        <v>12.9</v>
      </c>
      <c r="CV166">
        <v>12.6</v>
      </c>
      <c r="CW166">
        <v>12.4</v>
      </c>
      <c r="CX166">
        <v>12.1</v>
      </c>
      <c r="CY166">
        <v>11.8</v>
      </c>
      <c r="CZ166">
        <v>11.5</v>
      </c>
      <c r="DA166">
        <v>11.3</v>
      </c>
      <c r="DB166">
        <v>10.9</v>
      </c>
      <c r="DC166">
        <v>10.6</v>
      </c>
      <c r="DD166">
        <v>10.4</v>
      </c>
      <c r="DE166">
        <v>10</v>
      </c>
      <c r="DF166">
        <v>9.65</v>
      </c>
      <c r="DG166">
        <v>9.24</v>
      </c>
      <c r="DH166">
        <v>8.8699999999999992</v>
      </c>
      <c r="DI166">
        <v>8.49</v>
      </c>
      <c r="DJ166">
        <v>8.1999999999999993</v>
      </c>
      <c r="DK166">
        <v>7.91</v>
      </c>
      <c r="DL166">
        <v>7.64</v>
      </c>
      <c r="DM166">
        <v>7.37</v>
      </c>
      <c r="DN166">
        <v>7.05</v>
      </c>
      <c r="DO166">
        <v>6.65</v>
      </c>
      <c r="DP166">
        <v>6.3</v>
      </c>
      <c r="DQ166">
        <v>6.06</v>
      </c>
      <c r="DR166">
        <v>5.81</v>
      </c>
      <c r="DS166">
        <v>5.51</v>
      </c>
      <c r="DT166">
        <v>5.14</v>
      </c>
      <c r="DU166">
        <v>4.8499999999999996</v>
      </c>
      <c r="DV166">
        <v>4.5999999999999996</v>
      </c>
      <c r="DW166">
        <v>4.3600000000000003</v>
      </c>
      <c r="DX166">
        <v>4.1399999999999997</v>
      </c>
      <c r="DY166">
        <v>4.01</v>
      </c>
      <c r="DZ166">
        <v>3.78</v>
      </c>
      <c r="EA166">
        <v>3.61</v>
      </c>
      <c r="EB166">
        <v>3.45</v>
      </c>
      <c r="EC166">
        <v>3.39</v>
      </c>
      <c r="ED166">
        <v>3.17</v>
      </c>
      <c r="EE166">
        <v>3.04</v>
      </c>
      <c r="EF166">
        <v>2.91</v>
      </c>
      <c r="EG166">
        <v>2.72</v>
      </c>
      <c r="EH166">
        <v>2.56</v>
      </c>
      <c r="EI166">
        <v>2.4900000000000002</v>
      </c>
      <c r="EJ166">
        <v>2.3199999999999998</v>
      </c>
      <c r="EK166">
        <v>2.23</v>
      </c>
      <c r="EL166">
        <v>2.0499999999999998</v>
      </c>
      <c r="EM166">
        <v>2.04</v>
      </c>
      <c r="EN166">
        <v>1.91</v>
      </c>
      <c r="EO166">
        <v>1.77</v>
      </c>
      <c r="EP166">
        <v>1.7</v>
      </c>
      <c r="EQ166">
        <v>1.57</v>
      </c>
      <c r="ER166">
        <v>1.52</v>
      </c>
      <c r="ES166">
        <v>1.43</v>
      </c>
      <c r="ET166">
        <v>1.34</v>
      </c>
      <c r="EU166">
        <v>1.27</v>
      </c>
      <c r="EV166">
        <v>1.2</v>
      </c>
      <c r="EW166">
        <v>1.1299999999999999</v>
      </c>
      <c r="EX166">
        <v>1.05</v>
      </c>
      <c r="EY166">
        <v>0.98</v>
      </c>
      <c r="EZ166">
        <v>0.94</v>
      </c>
      <c r="FA166">
        <v>0.84</v>
      </c>
      <c r="FB166">
        <v>0.81</v>
      </c>
      <c r="FC166">
        <v>0.74</v>
      </c>
      <c r="FD166">
        <v>0.68</v>
      </c>
      <c r="FE166">
        <v>0.63</v>
      </c>
      <c r="FF166">
        <v>0.6</v>
      </c>
      <c r="FG166">
        <v>0.55000000000000004</v>
      </c>
      <c r="FH166">
        <v>0.52</v>
      </c>
      <c r="FI166">
        <v>0.48</v>
      </c>
      <c r="FJ166">
        <v>0.42</v>
      </c>
      <c r="FK166">
        <v>0.38</v>
      </c>
      <c r="FL166">
        <v>0.35</v>
      </c>
      <c r="FM166">
        <v>0.32</v>
      </c>
      <c r="FN166">
        <v>0.28999999999999998</v>
      </c>
      <c r="FO166">
        <v>0.27</v>
      </c>
      <c r="FP166">
        <v>0.24</v>
      </c>
      <c r="FQ166">
        <v>0.21</v>
      </c>
      <c r="FR166">
        <v>0.2</v>
      </c>
      <c r="FS166">
        <v>0.17</v>
      </c>
      <c r="FT166">
        <v>0.16</v>
      </c>
      <c r="FU166">
        <v>0.15</v>
      </c>
      <c r="FV166">
        <v>0.13</v>
      </c>
      <c r="FW166">
        <v>0.12</v>
      </c>
      <c r="FX166">
        <v>0.11</v>
      </c>
      <c r="FY166">
        <v>0.1</v>
      </c>
      <c r="FZ166">
        <v>0.1</v>
      </c>
    </row>
    <row r="167" spans="1:182">
      <c r="A167">
        <v>20</v>
      </c>
      <c r="B167">
        <v>0</v>
      </c>
      <c r="C167">
        <v>0</v>
      </c>
      <c r="D167">
        <v>0</v>
      </c>
      <c r="E167">
        <v>0</v>
      </c>
      <c r="F167">
        <v>0</v>
      </c>
      <c r="G167">
        <v>0</v>
      </c>
      <c r="H167">
        <v>0</v>
      </c>
      <c r="I167">
        <v>0</v>
      </c>
      <c r="J167">
        <v>0</v>
      </c>
      <c r="K167">
        <v>0.02</v>
      </c>
      <c r="L167">
        <v>0.04</v>
      </c>
      <c r="M167">
        <v>0.05</v>
      </c>
      <c r="N167">
        <v>0.08</v>
      </c>
      <c r="O167">
        <v>0.1</v>
      </c>
      <c r="P167">
        <v>0.12</v>
      </c>
      <c r="Q167">
        <v>0.16</v>
      </c>
      <c r="R167">
        <v>0.19</v>
      </c>
      <c r="S167">
        <v>0.22</v>
      </c>
      <c r="T167">
        <v>0.28000000000000003</v>
      </c>
      <c r="U167">
        <v>0.32</v>
      </c>
      <c r="V167">
        <v>0.38</v>
      </c>
      <c r="W167">
        <v>0.45</v>
      </c>
      <c r="X167">
        <v>0.51</v>
      </c>
      <c r="Y167">
        <v>0.62</v>
      </c>
      <c r="Z167">
        <v>0.69</v>
      </c>
      <c r="AA167">
        <v>0.78</v>
      </c>
      <c r="AB167">
        <v>0.88</v>
      </c>
      <c r="AC167">
        <v>0.98</v>
      </c>
      <c r="AD167">
        <v>1.1100000000000001</v>
      </c>
      <c r="AE167">
        <v>1.22</v>
      </c>
      <c r="AF167">
        <v>1.43</v>
      </c>
      <c r="AG167">
        <v>1.61</v>
      </c>
      <c r="AH167">
        <v>1.74</v>
      </c>
      <c r="AI167">
        <v>1.91</v>
      </c>
      <c r="AJ167">
        <v>2.1</v>
      </c>
      <c r="AK167">
        <v>2.33</v>
      </c>
      <c r="AL167">
        <v>2.5499999999999998</v>
      </c>
      <c r="AM167">
        <v>2.84</v>
      </c>
      <c r="AN167">
        <v>3.02</v>
      </c>
      <c r="AO167">
        <v>3.26</v>
      </c>
      <c r="AP167">
        <v>3.55</v>
      </c>
      <c r="AQ167">
        <v>3.92</v>
      </c>
      <c r="AR167">
        <v>4.18</v>
      </c>
      <c r="AS167">
        <v>4.43</v>
      </c>
      <c r="AT167">
        <v>4.87</v>
      </c>
      <c r="AU167">
        <v>5.0599999999999996</v>
      </c>
      <c r="AV167">
        <v>5.43</v>
      </c>
      <c r="AW167">
        <v>5.77</v>
      </c>
      <c r="AX167">
        <v>6.25</v>
      </c>
      <c r="AY167">
        <v>6.67</v>
      </c>
      <c r="AZ167">
        <v>7.2</v>
      </c>
      <c r="BA167">
        <v>7.83</v>
      </c>
      <c r="BB167">
        <v>8.2799999999999994</v>
      </c>
      <c r="BC167">
        <v>8.8000000000000007</v>
      </c>
      <c r="BD167">
        <v>9.24</v>
      </c>
      <c r="BE167">
        <v>9.64</v>
      </c>
      <c r="BF167">
        <v>9.67</v>
      </c>
      <c r="BG167">
        <v>10.199999999999999</v>
      </c>
      <c r="BH167">
        <v>10.8</v>
      </c>
      <c r="BI167">
        <v>11.2</v>
      </c>
      <c r="BJ167">
        <v>11.6</v>
      </c>
      <c r="BK167">
        <v>12.1</v>
      </c>
      <c r="BL167">
        <v>12.5</v>
      </c>
      <c r="BM167">
        <v>12.9</v>
      </c>
      <c r="BN167">
        <v>13.3</v>
      </c>
      <c r="BO167">
        <v>13.6</v>
      </c>
      <c r="BP167">
        <v>13.9</v>
      </c>
      <c r="BQ167">
        <v>14.2</v>
      </c>
      <c r="BR167">
        <v>14.4</v>
      </c>
      <c r="BS167">
        <v>14.6</v>
      </c>
      <c r="BT167">
        <v>14.7</v>
      </c>
      <c r="BU167">
        <v>14.8</v>
      </c>
      <c r="BV167">
        <v>15</v>
      </c>
      <c r="BW167">
        <v>15.1</v>
      </c>
      <c r="BX167">
        <v>15.1</v>
      </c>
      <c r="BY167">
        <v>15.2</v>
      </c>
      <c r="BZ167">
        <v>15.3</v>
      </c>
      <c r="CA167">
        <v>15.3</v>
      </c>
      <c r="CB167">
        <v>15.3</v>
      </c>
      <c r="CC167">
        <v>15.3</v>
      </c>
      <c r="CD167">
        <v>15.3</v>
      </c>
      <c r="CE167">
        <v>15.3</v>
      </c>
      <c r="CF167">
        <v>15.2</v>
      </c>
      <c r="CG167">
        <v>15.1</v>
      </c>
      <c r="CH167">
        <v>15.1</v>
      </c>
      <c r="CI167">
        <v>15</v>
      </c>
      <c r="CJ167">
        <v>14.9</v>
      </c>
      <c r="CK167">
        <v>14.7</v>
      </c>
      <c r="CL167">
        <v>14.6</v>
      </c>
      <c r="CM167">
        <v>14.4</v>
      </c>
      <c r="CN167">
        <v>14.3</v>
      </c>
      <c r="CO167">
        <v>14.1</v>
      </c>
      <c r="CP167">
        <v>13.9</v>
      </c>
      <c r="CQ167">
        <v>13.7</v>
      </c>
      <c r="CR167">
        <v>13.5</v>
      </c>
      <c r="CS167">
        <v>13.3</v>
      </c>
      <c r="CT167">
        <v>13.1</v>
      </c>
      <c r="CU167">
        <v>12.8</v>
      </c>
      <c r="CV167">
        <v>12.6</v>
      </c>
      <c r="CW167">
        <v>12.3</v>
      </c>
      <c r="CX167">
        <v>12.1</v>
      </c>
      <c r="CY167">
        <v>11.8</v>
      </c>
      <c r="CZ167">
        <v>11.5</v>
      </c>
      <c r="DA167">
        <v>11.2</v>
      </c>
      <c r="DB167">
        <v>11</v>
      </c>
      <c r="DC167">
        <v>10.6</v>
      </c>
      <c r="DD167">
        <v>10.3</v>
      </c>
      <c r="DE167">
        <v>9.9700000000000006</v>
      </c>
      <c r="DF167">
        <v>9.6199999999999992</v>
      </c>
      <c r="DG167">
        <v>9.17</v>
      </c>
      <c r="DH167">
        <v>8.82</v>
      </c>
      <c r="DI167">
        <v>8.49</v>
      </c>
      <c r="DJ167">
        <v>8.15</v>
      </c>
      <c r="DK167">
        <v>7.85</v>
      </c>
      <c r="DL167">
        <v>7.58</v>
      </c>
      <c r="DM167">
        <v>7.29</v>
      </c>
      <c r="DN167">
        <v>7.02</v>
      </c>
      <c r="DO167">
        <v>6.58</v>
      </c>
      <c r="DP167">
        <v>6.34</v>
      </c>
      <c r="DQ167">
        <v>6.08</v>
      </c>
      <c r="DR167">
        <v>5.78</v>
      </c>
      <c r="DS167">
        <v>5.4</v>
      </c>
      <c r="DT167">
        <v>5.08</v>
      </c>
      <c r="DU167">
        <v>4.8899999999999997</v>
      </c>
      <c r="DV167">
        <v>4.62</v>
      </c>
      <c r="DW167">
        <v>4.37</v>
      </c>
      <c r="DX167">
        <v>4.1500000000000004</v>
      </c>
      <c r="DY167">
        <v>3.96</v>
      </c>
      <c r="DZ167">
        <v>3.82</v>
      </c>
      <c r="EA167">
        <v>3.65</v>
      </c>
      <c r="EB167">
        <v>3.48</v>
      </c>
      <c r="EC167">
        <v>3.37</v>
      </c>
      <c r="ED167">
        <v>3.17</v>
      </c>
      <c r="EE167">
        <v>3.02</v>
      </c>
      <c r="EF167">
        <v>2.88</v>
      </c>
      <c r="EG167">
        <v>2.77</v>
      </c>
      <c r="EH167">
        <v>2.6</v>
      </c>
      <c r="EI167">
        <v>2.4900000000000002</v>
      </c>
      <c r="EJ167">
        <v>2.35</v>
      </c>
      <c r="EK167">
        <v>2.2799999999999998</v>
      </c>
      <c r="EL167">
        <v>2.1</v>
      </c>
      <c r="EM167">
        <v>2.08</v>
      </c>
      <c r="EN167">
        <v>1.87</v>
      </c>
      <c r="EO167">
        <v>1.82</v>
      </c>
      <c r="EP167">
        <v>1.71</v>
      </c>
      <c r="EQ167">
        <v>1.59</v>
      </c>
      <c r="ER167">
        <v>1.58</v>
      </c>
      <c r="ES167">
        <v>1.42</v>
      </c>
      <c r="ET167">
        <v>1.38</v>
      </c>
      <c r="EU167">
        <v>1.29</v>
      </c>
      <c r="EV167">
        <v>1.21</v>
      </c>
      <c r="EW167">
        <v>1.1399999999999999</v>
      </c>
      <c r="EX167">
        <v>1.08</v>
      </c>
      <c r="EY167">
        <v>0.99</v>
      </c>
      <c r="EZ167">
        <v>0.95</v>
      </c>
      <c r="FA167">
        <v>0.87</v>
      </c>
      <c r="FB167">
        <v>0.78</v>
      </c>
      <c r="FC167">
        <v>0.77</v>
      </c>
      <c r="FD167">
        <v>0.74</v>
      </c>
      <c r="FE167">
        <v>0.66</v>
      </c>
      <c r="FF167">
        <v>0.61</v>
      </c>
      <c r="FG167">
        <v>0.54</v>
      </c>
      <c r="FH167">
        <v>0.51</v>
      </c>
      <c r="FI167">
        <v>0.46</v>
      </c>
      <c r="FJ167">
        <v>0.43</v>
      </c>
      <c r="FK167">
        <v>0.39</v>
      </c>
      <c r="FL167">
        <v>0.36</v>
      </c>
      <c r="FM167">
        <v>0.33</v>
      </c>
      <c r="FN167">
        <v>0.3</v>
      </c>
      <c r="FO167">
        <v>0.26</v>
      </c>
      <c r="FP167">
        <v>0.25</v>
      </c>
      <c r="FQ167">
        <v>0.22</v>
      </c>
      <c r="FR167">
        <v>0.19</v>
      </c>
      <c r="FS167">
        <v>0.18</v>
      </c>
      <c r="FT167">
        <v>0.16</v>
      </c>
      <c r="FU167">
        <v>0.15</v>
      </c>
      <c r="FV167">
        <v>0.13</v>
      </c>
      <c r="FW167">
        <v>0.12</v>
      </c>
      <c r="FX167">
        <v>0.11</v>
      </c>
      <c r="FY167">
        <v>0.1</v>
      </c>
      <c r="FZ167">
        <v>0.1</v>
      </c>
    </row>
    <row r="168" spans="1:182">
      <c r="A168">
        <v>19</v>
      </c>
      <c r="B168">
        <v>0</v>
      </c>
      <c r="C168">
        <v>0</v>
      </c>
      <c r="D168">
        <v>0</v>
      </c>
      <c r="E168">
        <v>0</v>
      </c>
      <c r="F168">
        <v>0</v>
      </c>
      <c r="G168">
        <v>0</v>
      </c>
      <c r="H168">
        <v>0</v>
      </c>
      <c r="I168">
        <v>0</v>
      </c>
      <c r="J168">
        <v>0</v>
      </c>
      <c r="K168">
        <v>0.03</v>
      </c>
      <c r="L168">
        <v>0.04</v>
      </c>
      <c r="M168">
        <v>0.06</v>
      </c>
      <c r="N168">
        <v>0.08</v>
      </c>
      <c r="O168">
        <v>0.1</v>
      </c>
      <c r="P168">
        <v>0.13</v>
      </c>
      <c r="Q168">
        <v>0.15</v>
      </c>
      <c r="R168">
        <v>0.19</v>
      </c>
      <c r="S168">
        <v>0.22</v>
      </c>
      <c r="T168">
        <v>0.26</v>
      </c>
      <c r="U168">
        <v>0.33</v>
      </c>
      <c r="V168">
        <v>0.36</v>
      </c>
      <c r="W168">
        <v>0.44</v>
      </c>
      <c r="X168">
        <v>0.5</v>
      </c>
      <c r="Y168">
        <v>0.57999999999999996</v>
      </c>
      <c r="Z168">
        <v>0.66</v>
      </c>
      <c r="AA168">
        <v>0.76</v>
      </c>
      <c r="AB168">
        <v>0.87</v>
      </c>
      <c r="AC168">
        <v>0.99</v>
      </c>
      <c r="AD168">
        <v>1.1100000000000001</v>
      </c>
      <c r="AE168">
        <v>1.26</v>
      </c>
      <c r="AF168">
        <v>1.39</v>
      </c>
      <c r="AG168">
        <v>1.57</v>
      </c>
      <c r="AH168">
        <v>1.72</v>
      </c>
      <c r="AI168">
        <v>1.89</v>
      </c>
      <c r="AJ168">
        <v>2.1</v>
      </c>
      <c r="AK168">
        <v>2.31</v>
      </c>
      <c r="AL168">
        <v>2.57</v>
      </c>
      <c r="AM168">
        <v>2.77</v>
      </c>
      <c r="AN168">
        <v>2.98</v>
      </c>
      <c r="AO168">
        <v>3.25</v>
      </c>
      <c r="AP168">
        <v>3.53</v>
      </c>
      <c r="AQ168">
        <v>3.95</v>
      </c>
      <c r="AR168">
        <v>4.24</v>
      </c>
      <c r="AS168">
        <v>4.47</v>
      </c>
      <c r="AT168">
        <v>4.78</v>
      </c>
      <c r="AU168">
        <v>5.05</v>
      </c>
      <c r="AV168">
        <v>5.46</v>
      </c>
      <c r="AW168">
        <v>5.72</v>
      </c>
      <c r="AX168">
        <v>6.19</v>
      </c>
      <c r="AY168">
        <v>6.69</v>
      </c>
      <c r="AZ168">
        <v>7.21</v>
      </c>
      <c r="BA168">
        <v>7.76</v>
      </c>
      <c r="BB168">
        <v>8.39</v>
      </c>
      <c r="BC168">
        <v>8.81</v>
      </c>
      <c r="BD168">
        <v>9.1999999999999993</v>
      </c>
      <c r="BE168">
        <v>9.64</v>
      </c>
      <c r="BF168">
        <v>9.69</v>
      </c>
      <c r="BG168">
        <v>10.199999999999999</v>
      </c>
      <c r="BH168">
        <v>10.7</v>
      </c>
      <c r="BI168">
        <v>11.2</v>
      </c>
      <c r="BJ168">
        <v>11.6</v>
      </c>
      <c r="BK168">
        <v>12.1</v>
      </c>
      <c r="BL168">
        <v>12.5</v>
      </c>
      <c r="BM168">
        <v>12.9</v>
      </c>
      <c r="BN168">
        <v>13.3</v>
      </c>
      <c r="BO168">
        <v>13.6</v>
      </c>
      <c r="BP168">
        <v>13.9</v>
      </c>
      <c r="BQ168">
        <v>14.1</v>
      </c>
      <c r="BR168">
        <v>14.3</v>
      </c>
      <c r="BS168">
        <v>14.5</v>
      </c>
      <c r="BT168">
        <v>14.7</v>
      </c>
      <c r="BU168">
        <v>14.8</v>
      </c>
      <c r="BV168">
        <v>14.9</v>
      </c>
      <c r="BW168">
        <v>15</v>
      </c>
      <c r="BX168">
        <v>15.1</v>
      </c>
      <c r="BY168">
        <v>15.2</v>
      </c>
      <c r="BZ168">
        <v>15.2</v>
      </c>
      <c r="CA168">
        <v>15.3</v>
      </c>
      <c r="CB168">
        <v>15.3</v>
      </c>
      <c r="CC168">
        <v>15.3</v>
      </c>
      <c r="CD168">
        <v>15.3</v>
      </c>
      <c r="CE168">
        <v>15.2</v>
      </c>
      <c r="CF168">
        <v>15.2</v>
      </c>
      <c r="CG168">
        <v>15.1</v>
      </c>
      <c r="CH168">
        <v>15</v>
      </c>
      <c r="CI168">
        <v>14.9</v>
      </c>
      <c r="CJ168">
        <v>14.8</v>
      </c>
      <c r="CK168">
        <v>14.7</v>
      </c>
      <c r="CL168">
        <v>14.6</v>
      </c>
      <c r="CM168">
        <v>14.4</v>
      </c>
      <c r="CN168">
        <v>14.2</v>
      </c>
      <c r="CO168">
        <v>14.1</v>
      </c>
      <c r="CP168">
        <v>13.9</v>
      </c>
      <c r="CQ168">
        <v>13.7</v>
      </c>
      <c r="CR168">
        <v>13.5</v>
      </c>
      <c r="CS168">
        <v>13.2</v>
      </c>
      <c r="CT168">
        <v>13</v>
      </c>
      <c r="CU168">
        <v>12.8</v>
      </c>
      <c r="CV168">
        <v>12.5</v>
      </c>
      <c r="CW168">
        <v>12.3</v>
      </c>
      <c r="CX168">
        <v>12</v>
      </c>
      <c r="CY168">
        <v>11.7</v>
      </c>
      <c r="CZ168">
        <v>11.5</v>
      </c>
      <c r="DA168">
        <v>11.2</v>
      </c>
      <c r="DB168">
        <v>10.9</v>
      </c>
      <c r="DC168">
        <v>10.5</v>
      </c>
      <c r="DD168">
        <v>10.3</v>
      </c>
      <c r="DE168">
        <v>9.8699999999999992</v>
      </c>
      <c r="DF168">
        <v>9.58</v>
      </c>
      <c r="DG168">
        <v>9.19</v>
      </c>
      <c r="DH168">
        <v>8.8000000000000007</v>
      </c>
      <c r="DI168">
        <v>8.44</v>
      </c>
      <c r="DJ168">
        <v>8.1199999999999992</v>
      </c>
      <c r="DK168">
        <v>7.81</v>
      </c>
      <c r="DL168">
        <v>7.62</v>
      </c>
      <c r="DM168">
        <v>7.3</v>
      </c>
      <c r="DN168">
        <v>6.95</v>
      </c>
      <c r="DO168">
        <v>6.69</v>
      </c>
      <c r="DP168">
        <v>6.32</v>
      </c>
      <c r="DQ168">
        <v>6.03</v>
      </c>
      <c r="DR168">
        <v>5.7</v>
      </c>
      <c r="DS168">
        <v>5.44</v>
      </c>
      <c r="DT168">
        <v>5.14</v>
      </c>
      <c r="DU168">
        <v>4.84</v>
      </c>
      <c r="DV168">
        <v>4.5999999999999996</v>
      </c>
      <c r="DW168">
        <v>4.38</v>
      </c>
      <c r="DX168">
        <v>4.0999999999999996</v>
      </c>
      <c r="DY168">
        <v>3.97</v>
      </c>
      <c r="DZ168">
        <v>3.79</v>
      </c>
      <c r="EA168">
        <v>3.58</v>
      </c>
      <c r="EB168">
        <v>3.45</v>
      </c>
      <c r="EC168">
        <v>3.4</v>
      </c>
      <c r="ED168">
        <v>3.17</v>
      </c>
      <c r="EE168">
        <v>2.98</v>
      </c>
      <c r="EF168">
        <v>2.94</v>
      </c>
      <c r="EG168">
        <v>2.83</v>
      </c>
      <c r="EH168">
        <v>2.61</v>
      </c>
      <c r="EI168">
        <v>2.4700000000000002</v>
      </c>
      <c r="EJ168">
        <v>2.38</v>
      </c>
      <c r="EK168">
        <v>2.2599999999999998</v>
      </c>
      <c r="EL168">
        <v>2.14</v>
      </c>
      <c r="EM168">
        <v>2.06</v>
      </c>
      <c r="EN168">
        <v>1.95</v>
      </c>
      <c r="EO168">
        <v>1.82</v>
      </c>
      <c r="EP168">
        <v>1.74</v>
      </c>
      <c r="EQ168">
        <v>1.61</v>
      </c>
      <c r="ER168">
        <v>1.58</v>
      </c>
      <c r="ES168">
        <v>1.47</v>
      </c>
      <c r="ET168">
        <v>1.39</v>
      </c>
      <c r="EU168">
        <v>1.31</v>
      </c>
      <c r="EV168">
        <v>1.26</v>
      </c>
      <c r="EW168">
        <v>1.1599999999999999</v>
      </c>
      <c r="EX168">
        <v>1.1200000000000001</v>
      </c>
      <c r="EY168">
        <v>1</v>
      </c>
      <c r="EZ168">
        <v>0.97</v>
      </c>
      <c r="FA168">
        <v>0.87</v>
      </c>
      <c r="FB168">
        <v>0.83</v>
      </c>
      <c r="FC168">
        <v>0.79</v>
      </c>
      <c r="FD168">
        <v>0.71</v>
      </c>
      <c r="FE168">
        <v>0.65</v>
      </c>
      <c r="FF168">
        <v>0.6</v>
      </c>
      <c r="FG168">
        <v>0.56000000000000005</v>
      </c>
      <c r="FH168">
        <v>0.52</v>
      </c>
      <c r="FI168">
        <v>0.47</v>
      </c>
      <c r="FJ168">
        <v>0.44</v>
      </c>
      <c r="FK168">
        <v>0.4</v>
      </c>
      <c r="FL168">
        <v>0.36</v>
      </c>
      <c r="FM168">
        <v>0.34</v>
      </c>
      <c r="FN168">
        <v>0.28999999999999998</v>
      </c>
      <c r="FO168">
        <v>0.27</v>
      </c>
      <c r="FP168">
        <v>0.23</v>
      </c>
      <c r="FQ168">
        <v>0.23</v>
      </c>
      <c r="FR168">
        <v>0.2</v>
      </c>
      <c r="FS168">
        <v>0.18</v>
      </c>
      <c r="FT168">
        <v>0.17</v>
      </c>
      <c r="FU168">
        <v>0.15</v>
      </c>
      <c r="FV168">
        <v>0.14000000000000001</v>
      </c>
      <c r="FW168">
        <v>0.12</v>
      </c>
      <c r="FX168">
        <v>0.11</v>
      </c>
      <c r="FY168">
        <v>0.1</v>
      </c>
      <c r="FZ168">
        <v>0.1</v>
      </c>
    </row>
    <row r="169" spans="1:182">
      <c r="A169">
        <v>18</v>
      </c>
      <c r="B169">
        <v>0</v>
      </c>
      <c r="C169">
        <v>0</v>
      </c>
      <c r="D169">
        <v>0</v>
      </c>
      <c r="E169">
        <v>0</v>
      </c>
      <c r="F169">
        <v>0</v>
      </c>
      <c r="G169">
        <v>0</v>
      </c>
      <c r="H169">
        <v>0</v>
      </c>
      <c r="I169">
        <v>0</v>
      </c>
      <c r="J169">
        <v>0</v>
      </c>
      <c r="K169">
        <v>0.02</v>
      </c>
      <c r="L169">
        <v>0.04</v>
      </c>
      <c r="M169">
        <v>0.06</v>
      </c>
      <c r="N169">
        <v>0.08</v>
      </c>
      <c r="O169">
        <v>0.1</v>
      </c>
      <c r="P169">
        <v>0.12</v>
      </c>
      <c r="Q169">
        <v>0.15</v>
      </c>
      <c r="R169">
        <v>0.19</v>
      </c>
      <c r="S169">
        <v>0.23</v>
      </c>
      <c r="T169">
        <v>0.27</v>
      </c>
      <c r="U169">
        <v>0.31</v>
      </c>
      <c r="V169">
        <v>0.37</v>
      </c>
      <c r="W169">
        <v>0.44</v>
      </c>
      <c r="X169">
        <v>0.51</v>
      </c>
      <c r="Y169">
        <v>0.6</v>
      </c>
      <c r="Z169">
        <v>0.68</v>
      </c>
      <c r="AA169">
        <v>0.79</v>
      </c>
      <c r="AB169">
        <v>0.87</v>
      </c>
      <c r="AC169">
        <v>0.97</v>
      </c>
      <c r="AD169">
        <v>1.1000000000000001</v>
      </c>
      <c r="AE169">
        <v>1.25</v>
      </c>
      <c r="AF169">
        <v>1.38</v>
      </c>
      <c r="AG169">
        <v>1.55</v>
      </c>
      <c r="AH169">
        <v>1.75</v>
      </c>
      <c r="AI169">
        <v>1.92</v>
      </c>
      <c r="AJ169">
        <v>2.08</v>
      </c>
      <c r="AK169">
        <v>2.33</v>
      </c>
      <c r="AL169">
        <v>2.58</v>
      </c>
      <c r="AM169">
        <v>2.78</v>
      </c>
      <c r="AN169">
        <v>3.01</v>
      </c>
      <c r="AO169">
        <v>3.28</v>
      </c>
      <c r="AP169">
        <v>3.52</v>
      </c>
      <c r="AQ169">
        <v>3.91</v>
      </c>
      <c r="AR169">
        <v>4.18</v>
      </c>
      <c r="AS169">
        <v>4.46</v>
      </c>
      <c r="AT169">
        <v>4.7699999999999996</v>
      </c>
      <c r="AU169">
        <v>5.13</v>
      </c>
      <c r="AV169">
        <v>5.42</v>
      </c>
      <c r="AW169">
        <v>5.83</v>
      </c>
      <c r="AX169">
        <v>6.19</v>
      </c>
      <c r="AY169">
        <v>6.7</v>
      </c>
      <c r="AZ169">
        <v>7.23</v>
      </c>
      <c r="BA169">
        <v>7.82</v>
      </c>
      <c r="BB169">
        <v>8.35</v>
      </c>
      <c r="BC169">
        <v>8.73</v>
      </c>
      <c r="BD169">
        <v>9.24</v>
      </c>
      <c r="BE169">
        <v>9.52</v>
      </c>
      <c r="BF169">
        <v>9.7799999999999994</v>
      </c>
      <c r="BG169">
        <v>10.199999999999999</v>
      </c>
      <c r="BH169">
        <v>10.7</v>
      </c>
      <c r="BI169">
        <v>11.2</v>
      </c>
      <c r="BJ169">
        <v>11.7</v>
      </c>
      <c r="BK169">
        <v>12.1</v>
      </c>
      <c r="BL169">
        <v>12.5</v>
      </c>
      <c r="BM169">
        <v>12.9</v>
      </c>
      <c r="BN169">
        <v>13.2</v>
      </c>
      <c r="BO169">
        <v>13.5</v>
      </c>
      <c r="BP169">
        <v>13.8</v>
      </c>
      <c r="BQ169">
        <v>14.1</v>
      </c>
      <c r="BR169">
        <v>14.3</v>
      </c>
      <c r="BS169">
        <v>14.5</v>
      </c>
      <c r="BT169">
        <v>14.7</v>
      </c>
      <c r="BU169">
        <v>14.8</v>
      </c>
      <c r="BV169">
        <v>14.9</v>
      </c>
      <c r="BW169">
        <v>15</v>
      </c>
      <c r="BX169">
        <v>15.1</v>
      </c>
      <c r="BY169">
        <v>15.2</v>
      </c>
      <c r="BZ169">
        <v>15.2</v>
      </c>
      <c r="CA169">
        <v>15.2</v>
      </c>
      <c r="CB169">
        <v>15.3</v>
      </c>
      <c r="CC169">
        <v>15.3</v>
      </c>
      <c r="CD169">
        <v>15.2</v>
      </c>
      <c r="CE169">
        <v>15.2</v>
      </c>
      <c r="CF169">
        <v>15.1</v>
      </c>
      <c r="CG169">
        <v>15.1</v>
      </c>
      <c r="CH169">
        <v>15</v>
      </c>
      <c r="CI169">
        <v>14.9</v>
      </c>
      <c r="CJ169">
        <v>14.8</v>
      </c>
      <c r="CK169">
        <v>14.7</v>
      </c>
      <c r="CL169">
        <v>14.5</v>
      </c>
      <c r="CM169">
        <v>14.4</v>
      </c>
      <c r="CN169">
        <v>14.2</v>
      </c>
      <c r="CO169">
        <v>14</v>
      </c>
      <c r="CP169">
        <v>13.8</v>
      </c>
      <c r="CQ169">
        <v>13.6</v>
      </c>
      <c r="CR169">
        <v>13.4</v>
      </c>
      <c r="CS169">
        <v>13.2</v>
      </c>
      <c r="CT169">
        <v>13</v>
      </c>
      <c r="CU169">
        <v>12.7</v>
      </c>
      <c r="CV169">
        <v>12.5</v>
      </c>
      <c r="CW169">
        <v>12.2</v>
      </c>
      <c r="CX169">
        <v>12</v>
      </c>
      <c r="CY169">
        <v>11.7</v>
      </c>
      <c r="CZ169">
        <v>11.4</v>
      </c>
      <c r="DA169">
        <v>11.1</v>
      </c>
      <c r="DB169">
        <v>10.9</v>
      </c>
      <c r="DC169">
        <v>10.5</v>
      </c>
      <c r="DD169">
        <v>10.199999999999999</v>
      </c>
      <c r="DE169">
        <v>9.85</v>
      </c>
      <c r="DF169">
        <v>9.4700000000000006</v>
      </c>
      <c r="DG169">
        <v>9.1300000000000008</v>
      </c>
      <c r="DH169">
        <v>8.84</v>
      </c>
      <c r="DI169">
        <v>8.4499999999999993</v>
      </c>
      <c r="DJ169">
        <v>8.1</v>
      </c>
      <c r="DK169">
        <v>7.78</v>
      </c>
      <c r="DL169">
        <v>7.53</v>
      </c>
      <c r="DM169">
        <v>7.24</v>
      </c>
      <c r="DN169">
        <v>6.89</v>
      </c>
      <c r="DO169">
        <v>6.63</v>
      </c>
      <c r="DP169">
        <v>6.29</v>
      </c>
      <c r="DQ169">
        <v>6</v>
      </c>
      <c r="DR169">
        <v>5.69</v>
      </c>
      <c r="DS169">
        <v>5.43</v>
      </c>
      <c r="DT169">
        <v>5.12</v>
      </c>
      <c r="DU169">
        <v>4.8499999999999996</v>
      </c>
      <c r="DV169">
        <v>4.5999999999999996</v>
      </c>
      <c r="DW169">
        <v>4.32</v>
      </c>
      <c r="DX169">
        <v>4.1500000000000004</v>
      </c>
      <c r="DY169">
        <v>3.96</v>
      </c>
      <c r="DZ169">
        <v>3.81</v>
      </c>
      <c r="EA169">
        <v>3.62</v>
      </c>
      <c r="EB169">
        <v>3.5</v>
      </c>
      <c r="EC169">
        <v>3.36</v>
      </c>
      <c r="ED169">
        <v>3.21</v>
      </c>
      <c r="EE169">
        <v>3.01</v>
      </c>
      <c r="EF169">
        <v>2.93</v>
      </c>
      <c r="EG169">
        <v>2.78</v>
      </c>
      <c r="EH169">
        <v>2.6</v>
      </c>
      <c r="EI169">
        <v>2.5</v>
      </c>
      <c r="EJ169">
        <v>2.36</v>
      </c>
      <c r="EK169">
        <v>2.29</v>
      </c>
      <c r="EL169">
        <v>2.14</v>
      </c>
      <c r="EM169">
        <v>2.0699999999999998</v>
      </c>
      <c r="EN169">
        <v>1.99</v>
      </c>
      <c r="EO169">
        <v>1.86</v>
      </c>
      <c r="EP169">
        <v>1.73</v>
      </c>
      <c r="EQ169">
        <v>1.66</v>
      </c>
      <c r="ER169">
        <v>1.53</v>
      </c>
      <c r="ES169">
        <v>1.5</v>
      </c>
      <c r="ET169">
        <v>1.39</v>
      </c>
      <c r="EU169">
        <v>1.3</v>
      </c>
      <c r="EV169">
        <v>1.25</v>
      </c>
      <c r="EW169">
        <v>1.1399999999999999</v>
      </c>
      <c r="EX169">
        <v>1.1000000000000001</v>
      </c>
      <c r="EY169">
        <v>1.01</v>
      </c>
      <c r="EZ169">
        <v>0.95</v>
      </c>
      <c r="FA169">
        <v>0.89</v>
      </c>
      <c r="FB169">
        <v>0.83</v>
      </c>
      <c r="FC169">
        <v>0.78</v>
      </c>
      <c r="FD169">
        <v>0.7</v>
      </c>
      <c r="FE169">
        <v>0.67</v>
      </c>
      <c r="FF169">
        <v>0.61</v>
      </c>
      <c r="FG169">
        <v>0.57999999999999996</v>
      </c>
      <c r="FH169">
        <v>0.53</v>
      </c>
      <c r="FI169">
        <v>0.5</v>
      </c>
      <c r="FJ169">
        <v>0.44</v>
      </c>
      <c r="FK169">
        <v>0.42</v>
      </c>
      <c r="FL169">
        <v>0.38</v>
      </c>
      <c r="FM169">
        <v>0.35</v>
      </c>
      <c r="FN169">
        <v>0.31</v>
      </c>
      <c r="FO169">
        <v>0.28000000000000003</v>
      </c>
      <c r="FP169">
        <v>0.26</v>
      </c>
      <c r="FQ169">
        <v>0.22</v>
      </c>
      <c r="FR169">
        <v>0.2</v>
      </c>
      <c r="FS169">
        <v>0.19</v>
      </c>
      <c r="FT169">
        <v>0.17</v>
      </c>
      <c r="FU169">
        <v>0.15</v>
      </c>
      <c r="FV169">
        <v>0.14000000000000001</v>
      </c>
      <c r="FW169">
        <v>0.12</v>
      </c>
      <c r="FX169">
        <v>0.11</v>
      </c>
      <c r="FY169">
        <v>0.1</v>
      </c>
      <c r="FZ169">
        <v>0.1</v>
      </c>
    </row>
    <row r="170" spans="1:182">
      <c r="A170">
        <v>17</v>
      </c>
      <c r="B170">
        <v>0</v>
      </c>
      <c r="C170">
        <v>0</v>
      </c>
      <c r="D170">
        <v>0</v>
      </c>
      <c r="E170">
        <v>0</v>
      </c>
      <c r="F170">
        <v>0</v>
      </c>
      <c r="G170">
        <v>0</v>
      </c>
      <c r="H170">
        <v>0</v>
      </c>
      <c r="I170">
        <v>0</v>
      </c>
      <c r="J170">
        <v>0</v>
      </c>
      <c r="K170">
        <v>0.02</v>
      </c>
      <c r="L170">
        <v>0.04</v>
      </c>
      <c r="M170">
        <v>0.06</v>
      </c>
      <c r="N170">
        <v>0.08</v>
      </c>
      <c r="O170">
        <v>0.1</v>
      </c>
      <c r="P170">
        <v>0.12</v>
      </c>
      <c r="Q170">
        <v>0.15</v>
      </c>
      <c r="R170">
        <v>0.18</v>
      </c>
      <c r="S170">
        <v>0.22</v>
      </c>
      <c r="T170">
        <v>0.27</v>
      </c>
      <c r="U170">
        <v>0.31</v>
      </c>
      <c r="V170">
        <v>0.38</v>
      </c>
      <c r="W170">
        <v>0.43</v>
      </c>
      <c r="X170">
        <v>0.5</v>
      </c>
      <c r="Y170">
        <v>0.56000000000000005</v>
      </c>
      <c r="Z170">
        <v>0.66</v>
      </c>
      <c r="AA170">
        <v>0.77</v>
      </c>
      <c r="AB170">
        <v>0.88</v>
      </c>
      <c r="AC170">
        <v>0.98</v>
      </c>
      <c r="AD170">
        <v>1.0900000000000001</v>
      </c>
      <c r="AE170">
        <v>1.26</v>
      </c>
      <c r="AF170">
        <v>1.39</v>
      </c>
      <c r="AG170">
        <v>1.55</v>
      </c>
      <c r="AH170">
        <v>1.71</v>
      </c>
      <c r="AI170">
        <v>1.92</v>
      </c>
      <c r="AJ170">
        <v>2.13</v>
      </c>
      <c r="AK170">
        <v>2.29</v>
      </c>
      <c r="AL170">
        <v>2.52</v>
      </c>
      <c r="AM170">
        <v>2.75</v>
      </c>
      <c r="AN170">
        <v>2.98</v>
      </c>
      <c r="AO170">
        <v>3.28</v>
      </c>
      <c r="AP170">
        <v>3.53</v>
      </c>
      <c r="AQ170">
        <v>3.93</v>
      </c>
      <c r="AR170">
        <v>4.16</v>
      </c>
      <c r="AS170">
        <v>4.4800000000000004</v>
      </c>
      <c r="AT170">
        <v>4.78</v>
      </c>
      <c r="AU170">
        <v>5.08</v>
      </c>
      <c r="AV170">
        <v>5.41</v>
      </c>
      <c r="AW170">
        <v>5.8</v>
      </c>
      <c r="AX170">
        <v>6.2</v>
      </c>
      <c r="AY170">
        <v>6.71</v>
      </c>
      <c r="AZ170">
        <v>7.2</v>
      </c>
      <c r="BA170">
        <v>7.81</v>
      </c>
      <c r="BB170">
        <v>8.32</v>
      </c>
      <c r="BC170">
        <v>8.81</v>
      </c>
      <c r="BD170">
        <v>9.27</v>
      </c>
      <c r="BE170">
        <v>9.49</v>
      </c>
      <c r="BF170">
        <v>9.66</v>
      </c>
      <c r="BG170">
        <v>10.199999999999999</v>
      </c>
      <c r="BH170">
        <v>10.7</v>
      </c>
      <c r="BI170">
        <v>11.2</v>
      </c>
      <c r="BJ170">
        <v>11.7</v>
      </c>
      <c r="BK170">
        <v>12.1</v>
      </c>
      <c r="BL170">
        <v>12.5</v>
      </c>
      <c r="BM170">
        <v>12.9</v>
      </c>
      <c r="BN170">
        <v>13.2</v>
      </c>
      <c r="BO170">
        <v>13.5</v>
      </c>
      <c r="BP170">
        <v>13.8</v>
      </c>
      <c r="BQ170">
        <v>14.1</v>
      </c>
      <c r="BR170">
        <v>14.3</v>
      </c>
      <c r="BS170">
        <v>14.5</v>
      </c>
      <c r="BT170">
        <v>14.6</v>
      </c>
      <c r="BU170">
        <v>14.8</v>
      </c>
      <c r="BV170">
        <v>14.9</v>
      </c>
      <c r="BW170">
        <v>15</v>
      </c>
      <c r="BX170">
        <v>15.1</v>
      </c>
      <c r="BY170">
        <v>15.1</v>
      </c>
      <c r="BZ170">
        <v>15.2</v>
      </c>
      <c r="CA170">
        <v>15.2</v>
      </c>
      <c r="CB170">
        <v>15.2</v>
      </c>
      <c r="CC170">
        <v>15.2</v>
      </c>
      <c r="CD170">
        <v>15.2</v>
      </c>
      <c r="CE170">
        <v>15.2</v>
      </c>
      <c r="CF170">
        <v>15.1</v>
      </c>
      <c r="CG170">
        <v>15</v>
      </c>
      <c r="CH170">
        <v>15</v>
      </c>
      <c r="CI170">
        <v>14.9</v>
      </c>
      <c r="CJ170">
        <v>14.8</v>
      </c>
      <c r="CK170">
        <v>14.6</v>
      </c>
      <c r="CL170">
        <v>14.5</v>
      </c>
      <c r="CM170">
        <v>14.3</v>
      </c>
      <c r="CN170">
        <v>14.2</v>
      </c>
      <c r="CO170">
        <v>14</v>
      </c>
      <c r="CP170">
        <v>13.8</v>
      </c>
      <c r="CQ170">
        <v>13.6</v>
      </c>
      <c r="CR170">
        <v>13.4</v>
      </c>
      <c r="CS170">
        <v>13.2</v>
      </c>
      <c r="CT170">
        <v>12.9</v>
      </c>
      <c r="CU170">
        <v>12.7</v>
      </c>
      <c r="CV170">
        <v>12.5</v>
      </c>
      <c r="CW170">
        <v>12.2</v>
      </c>
      <c r="CX170">
        <v>11.9</v>
      </c>
      <c r="CY170">
        <v>11.7</v>
      </c>
      <c r="CZ170">
        <v>11.4</v>
      </c>
      <c r="DA170">
        <v>11.1</v>
      </c>
      <c r="DB170">
        <v>10.8</v>
      </c>
      <c r="DC170">
        <v>10.4</v>
      </c>
      <c r="DD170">
        <v>10.199999999999999</v>
      </c>
      <c r="DE170">
        <v>9.8699999999999992</v>
      </c>
      <c r="DF170">
        <v>9.4700000000000006</v>
      </c>
      <c r="DG170">
        <v>9.11</v>
      </c>
      <c r="DH170">
        <v>8.73</v>
      </c>
      <c r="DI170">
        <v>8.4</v>
      </c>
      <c r="DJ170">
        <v>8.09</v>
      </c>
      <c r="DK170">
        <v>7.73</v>
      </c>
      <c r="DL170">
        <v>7.49</v>
      </c>
      <c r="DM170">
        <v>7.26</v>
      </c>
      <c r="DN170">
        <v>6.92</v>
      </c>
      <c r="DO170">
        <v>6.59</v>
      </c>
      <c r="DP170">
        <v>6.29</v>
      </c>
      <c r="DQ170">
        <v>6.04</v>
      </c>
      <c r="DR170">
        <v>5.75</v>
      </c>
      <c r="DS170">
        <v>5.4</v>
      </c>
      <c r="DT170">
        <v>5.04</v>
      </c>
      <c r="DU170">
        <v>4.8</v>
      </c>
      <c r="DV170">
        <v>4.59</v>
      </c>
      <c r="DW170">
        <v>4.38</v>
      </c>
      <c r="DX170">
        <v>4.1399999999999997</v>
      </c>
      <c r="DY170">
        <v>3.98</v>
      </c>
      <c r="DZ170">
        <v>3.85</v>
      </c>
      <c r="EA170">
        <v>3.66</v>
      </c>
      <c r="EB170">
        <v>3.47</v>
      </c>
      <c r="EC170">
        <v>3.38</v>
      </c>
      <c r="ED170">
        <v>3.17</v>
      </c>
      <c r="EE170">
        <v>3.06</v>
      </c>
      <c r="EF170">
        <v>2.91</v>
      </c>
      <c r="EG170">
        <v>2.87</v>
      </c>
      <c r="EH170">
        <v>2.68</v>
      </c>
      <c r="EI170">
        <v>2.5299999999999998</v>
      </c>
      <c r="EJ170">
        <v>2.38</v>
      </c>
      <c r="EK170">
        <v>2.2999999999999998</v>
      </c>
      <c r="EL170">
        <v>2.16</v>
      </c>
      <c r="EM170">
        <v>2.06</v>
      </c>
      <c r="EN170">
        <v>1.98</v>
      </c>
      <c r="EO170">
        <v>1.83</v>
      </c>
      <c r="EP170">
        <v>1.76</v>
      </c>
      <c r="EQ170">
        <v>1.68</v>
      </c>
      <c r="ER170">
        <v>1.56</v>
      </c>
      <c r="ES170">
        <v>1.52</v>
      </c>
      <c r="ET170">
        <v>1.42</v>
      </c>
      <c r="EU170">
        <v>1.35</v>
      </c>
      <c r="EV170">
        <v>1.27</v>
      </c>
      <c r="EW170">
        <v>1.19</v>
      </c>
      <c r="EX170">
        <v>1.08</v>
      </c>
      <c r="EY170">
        <v>1.06</v>
      </c>
      <c r="EZ170">
        <v>0.98</v>
      </c>
      <c r="FA170">
        <v>0.93</v>
      </c>
      <c r="FB170">
        <v>0.87</v>
      </c>
      <c r="FC170">
        <v>0.79</v>
      </c>
      <c r="FD170">
        <v>0.74</v>
      </c>
      <c r="FE170">
        <v>0.68</v>
      </c>
      <c r="FF170">
        <v>0.65</v>
      </c>
      <c r="FG170">
        <v>0.59</v>
      </c>
      <c r="FH170">
        <v>0.52</v>
      </c>
      <c r="FI170">
        <v>0.51</v>
      </c>
      <c r="FJ170">
        <v>0.47</v>
      </c>
      <c r="FK170">
        <v>0.43</v>
      </c>
      <c r="FL170">
        <v>0.37</v>
      </c>
      <c r="FM170">
        <v>0.35</v>
      </c>
      <c r="FN170">
        <v>0.31</v>
      </c>
      <c r="FO170">
        <v>0.28000000000000003</v>
      </c>
      <c r="FP170">
        <v>0.26</v>
      </c>
      <c r="FQ170">
        <v>0.24</v>
      </c>
      <c r="FR170">
        <v>0.21</v>
      </c>
      <c r="FS170">
        <v>0.19</v>
      </c>
      <c r="FT170">
        <v>0.17</v>
      </c>
      <c r="FU170">
        <v>0.15</v>
      </c>
      <c r="FV170">
        <v>0.14000000000000001</v>
      </c>
      <c r="FW170">
        <v>0.13</v>
      </c>
      <c r="FX170">
        <v>0.11</v>
      </c>
      <c r="FY170">
        <v>0.11</v>
      </c>
      <c r="FZ170">
        <v>0.1</v>
      </c>
    </row>
    <row r="171" spans="1:182">
      <c r="A171">
        <v>16</v>
      </c>
      <c r="B171">
        <v>0</v>
      </c>
      <c r="C171">
        <v>0</v>
      </c>
      <c r="D171">
        <v>0</v>
      </c>
      <c r="E171">
        <v>0</v>
      </c>
      <c r="F171">
        <v>0</v>
      </c>
      <c r="G171">
        <v>0</v>
      </c>
      <c r="H171">
        <v>0</v>
      </c>
      <c r="I171">
        <v>0</v>
      </c>
      <c r="J171">
        <v>0</v>
      </c>
      <c r="K171">
        <v>0.02</v>
      </c>
      <c r="L171">
        <v>0.03</v>
      </c>
      <c r="M171">
        <v>0.05</v>
      </c>
      <c r="N171">
        <v>0.08</v>
      </c>
      <c r="O171">
        <v>0.1</v>
      </c>
      <c r="P171">
        <v>0.12</v>
      </c>
      <c r="Q171">
        <v>0.14000000000000001</v>
      </c>
      <c r="R171">
        <v>0.18</v>
      </c>
      <c r="S171">
        <v>0.21</v>
      </c>
      <c r="T171">
        <v>0.27</v>
      </c>
      <c r="U171">
        <v>0.32</v>
      </c>
      <c r="V171">
        <v>0.36</v>
      </c>
      <c r="W171">
        <v>0.42</v>
      </c>
      <c r="X171">
        <v>0.5</v>
      </c>
      <c r="Y171">
        <v>0.59</v>
      </c>
      <c r="Z171">
        <v>0.67</v>
      </c>
      <c r="AA171">
        <v>0.76</v>
      </c>
      <c r="AB171">
        <v>0.88</v>
      </c>
      <c r="AC171">
        <v>0.99</v>
      </c>
      <c r="AD171">
        <v>1.06</v>
      </c>
      <c r="AE171">
        <v>1.24</v>
      </c>
      <c r="AF171">
        <v>1.37</v>
      </c>
      <c r="AG171">
        <v>1.53</v>
      </c>
      <c r="AH171">
        <v>1.73</v>
      </c>
      <c r="AI171">
        <v>1.87</v>
      </c>
      <c r="AJ171">
        <v>2.08</v>
      </c>
      <c r="AK171">
        <v>2.2999999999999998</v>
      </c>
      <c r="AL171">
        <v>2.5299999999999998</v>
      </c>
      <c r="AM171">
        <v>2.72</v>
      </c>
      <c r="AN171">
        <v>2.97</v>
      </c>
      <c r="AO171">
        <v>3.21</v>
      </c>
      <c r="AP171">
        <v>3.56</v>
      </c>
      <c r="AQ171">
        <v>3.93</v>
      </c>
      <c r="AR171">
        <v>4.22</v>
      </c>
      <c r="AS171">
        <v>4.42</v>
      </c>
      <c r="AT171">
        <v>4.7699999999999996</v>
      </c>
      <c r="AU171">
        <v>5.1100000000000003</v>
      </c>
      <c r="AV171">
        <v>5.35</v>
      </c>
      <c r="AW171">
        <v>5.8</v>
      </c>
      <c r="AX171">
        <v>6.14</v>
      </c>
      <c r="AY171">
        <v>6.68</v>
      </c>
      <c r="AZ171">
        <v>7.19</v>
      </c>
      <c r="BA171">
        <v>7.83</v>
      </c>
      <c r="BB171">
        <v>8.32</v>
      </c>
      <c r="BC171">
        <v>8.8000000000000007</v>
      </c>
      <c r="BD171">
        <v>9.25</v>
      </c>
      <c r="BE171">
        <v>9.56</v>
      </c>
      <c r="BF171">
        <v>9.7100000000000009</v>
      </c>
      <c r="BG171">
        <v>10.199999999999999</v>
      </c>
      <c r="BH171">
        <v>10.7</v>
      </c>
      <c r="BI171">
        <v>11.2</v>
      </c>
      <c r="BJ171">
        <v>11.6</v>
      </c>
      <c r="BK171">
        <v>12.1</v>
      </c>
      <c r="BL171">
        <v>12.5</v>
      </c>
      <c r="BM171">
        <v>12.8</v>
      </c>
      <c r="BN171">
        <v>13.2</v>
      </c>
      <c r="BO171">
        <v>13.5</v>
      </c>
      <c r="BP171">
        <v>13.8</v>
      </c>
      <c r="BQ171">
        <v>14</v>
      </c>
      <c r="BR171">
        <v>14.3</v>
      </c>
      <c r="BS171">
        <v>14.5</v>
      </c>
      <c r="BT171">
        <v>14.6</v>
      </c>
      <c r="BU171">
        <v>14.8</v>
      </c>
      <c r="BV171">
        <v>14.9</v>
      </c>
      <c r="BW171">
        <v>15</v>
      </c>
      <c r="BX171">
        <v>15</v>
      </c>
      <c r="BY171">
        <v>15.1</v>
      </c>
      <c r="BZ171">
        <v>15.2</v>
      </c>
      <c r="CA171">
        <v>15.2</v>
      </c>
      <c r="CB171">
        <v>15.2</v>
      </c>
      <c r="CC171">
        <v>15.2</v>
      </c>
      <c r="CD171">
        <v>15.2</v>
      </c>
      <c r="CE171">
        <v>15.1</v>
      </c>
      <c r="CF171">
        <v>15.1</v>
      </c>
      <c r="CG171">
        <v>15</v>
      </c>
      <c r="CH171">
        <v>14.9</v>
      </c>
      <c r="CI171">
        <v>14.8</v>
      </c>
      <c r="CJ171">
        <v>14.7</v>
      </c>
      <c r="CK171">
        <v>14.6</v>
      </c>
      <c r="CL171">
        <v>14.4</v>
      </c>
      <c r="CM171">
        <v>14.3</v>
      </c>
      <c r="CN171">
        <v>14.1</v>
      </c>
      <c r="CO171">
        <v>13.9</v>
      </c>
      <c r="CP171">
        <v>13.8</v>
      </c>
      <c r="CQ171">
        <v>13.6</v>
      </c>
      <c r="CR171">
        <v>13.3</v>
      </c>
      <c r="CS171">
        <v>13.1</v>
      </c>
      <c r="CT171">
        <v>12.9</v>
      </c>
      <c r="CU171">
        <v>12.7</v>
      </c>
      <c r="CV171">
        <v>12.4</v>
      </c>
      <c r="CW171">
        <v>12.2</v>
      </c>
      <c r="CX171">
        <v>11.9</v>
      </c>
      <c r="CY171">
        <v>11.6</v>
      </c>
      <c r="CZ171">
        <v>11.3</v>
      </c>
      <c r="DA171">
        <v>11.1</v>
      </c>
      <c r="DB171">
        <v>10.8</v>
      </c>
      <c r="DC171">
        <v>10.4</v>
      </c>
      <c r="DD171">
        <v>10.199999999999999</v>
      </c>
      <c r="DE171">
        <v>9.82</v>
      </c>
      <c r="DF171">
        <v>9.42</v>
      </c>
      <c r="DG171">
        <v>9.0399999999999991</v>
      </c>
      <c r="DH171">
        <v>8.6999999999999993</v>
      </c>
      <c r="DI171">
        <v>8.32</v>
      </c>
      <c r="DJ171">
        <v>8.01</v>
      </c>
      <c r="DK171">
        <v>7.75</v>
      </c>
      <c r="DL171">
        <v>7.4</v>
      </c>
      <c r="DM171">
        <v>7.18</v>
      </c>
      <c r="DN171">
        <v>6.89</v>
      </c>
      <c r="DO171">
        <v>6.59</v>
      </c>
      <c r="DP171">
        <v>6.24</v>
      </c>
      <c r="DQ171">
        <v>5.94</v>
      </c>
      <c r="DR171">
        <v>5.69</v>
      </c>
      <c r="DS171">
        <v>5.41</v>
      </c>
      <c r="DT171">
        <v>5.19</v>
      </c>
      <c r="DU171">
        <v>4.84</v>
      </c>
      <c r="DV171">
        <v>4.5999999999999996</v>
      </c>
      <c r="DW171">
        <v>4.4400000000000004</v>
      </c>
      <c r="DX171">
        <v>4.17</v>
      </c>
      <c r="DY171">
        <v>3.96</v>
      </c>
      <c r="DZ171">
        <v>3.82</v>
      </c>
      <c r="EA171">
        <v>3.63</v>
      </c>
      <c r="EB171">
        <v>3.5</v>
      </c>
      <c r="EC171">
        <v>3.41</v>
      </c>
      <c r="ED171">
        <v>3.27</v>
      </c>
      <c r="EE171">
        <v>3.02</v>
      </c>
      <c r="EF171">
        <v>2.89</v>
      </c>
      <c r="EG171">
        <v>2.85</v>
      </c>
      <c r="EH171">
        <v>2.64</v>
      </c>
      <c r="EI171">
        <v>2.5299999999999998</v>
      </c>
      <c r="EJ171">
        <v>2.4</v>
      </c>
      <c r="EK171">
        <v>2.2799999999999998</v>
      </c>
      <c r="EL171">
        <v>2.2000000000000002</v>
      </c>
      <c r="EM171">
        <v>2.0499999999999998</v>
      </c>
      <c r="EN171">
        <v>1.96</v>
      </c>
      <c r="EO171">
        <v>1.89</v>
      </c>
      <c r="EP171">
        <v>1.78</v>
      </c>
      <c r="EQ171">
        <v>1.71</v>
      </c>
      <c r="ER171">
        <v>1.59</v>
      </c>
      <c r="ES171">
        <v>1.52</v>
      </c>
      <c r="ET171">
        <v>1.43</v>
      </c>
      <c r="EU171">
        <v>1.36</v>
      </c>
      <c r="EV171">
        <v>1.26</v>
      </c>
      <c r="EW171">
        <v>1.21</v>
      </c>
      <c r="EX171">
        <v>1.1299999999999999</v>
      </c>
      <c r="EY171">
        <v>1.07</v>
      </c>
      <c r="EZ171">
        <v>1.01</v>
      </c>
      <c r="FA171">
        <v>0.92</v>
      </c>
      <c r="FB171">
        <v>0.85</v>
      </c>
      <c r="FC171">
        <v>0.8</v>
      </c>
      <c r="FD171">
        <v>0.76</v>
      </c>
      <c r="FE171">
        <v>0.72</v>
      </c>
      <c r="FF171">
        <v>0.68</v>
      </c>
      <c r="FG171">
        <v>0.61</v>
      </c>
      <c r="FH171">
        <v>0.55000000000000004</v>
      </c>
      <c r="FI171">
        <v>0.51</v>
      </c>
      <c r="FJ171">
        <v>0.47</v>
      </c>
      <c r="FK171">
        <v>0.43</v>
      </c>
      <c r="FL171">
        <v>0.39</v>
      </c>
      <c r="FM171">
        <v>0.35</v>
      </c>
      <c r="FN171">
        <v>0.32</v>
      </c>
      <c r="FO171">
        <v>0.3</v>
      </c>
      <c r="FP171">
        <v>0.27</v>
      </c>
      <c r="FQ171">
        <v>0.24</v>
      </c>
      <c r="FR171">
        <v>0.22</v>
      </c>
      <c r="FS171">
        <v>0.19</v>
      </c>
      <c r="FT171">
        <v>0.17</v>
      </c>
      <c r="FU171">
        <v>0.16</v>
      </c>
      <c r="FV171">
        <v>0.14000000000000001</v>
      </c>
      <c r="FW171">
        <v>0.13</v>
      </c>
      <c r="FX171">
        <v>0.12</v>
      </c>
      <c r="FY171">
        <v>0.11</v>
      </c>
      <c r="FZ171">
        <v>0.1</v>
      </c>
    </row>
    <row r="172" spans="1:182">
      <c r="A172">
        <v>15</v>
      </c>
      <c r="B172">
        <v>0</v>
      </c>
      <c r="C172">
        <v>0</v>
      </c>
      <c r="D172">
        <v>0</v>
      </c>
      <c r="E172">
        <v>0</v>
      </c>
      <c r="F172">
        <v>0</v>
      </c>
      <c r="G172">
        <v>0</v>
      </c>
      <c r="H172">
        <v>0</v>
      </c>
      <c r="I172">
        <v>0</v>
      </c>
      <c r="J172">
        <v>0</v>
      </c>
      <c r="K172">
        <v>0.02</v>
      </c>
      <c r="L172">
        <v>0.03</v>
      </c>
      <c r="M172">
        <v>0.05</v>
      </c>
      <c r="N172">
        <v>0.08</v>
      </c>
      <c r="O172">
        <v>0.1</v>
      </c>
      <c r="P172">
        <v>0.12</v>
      </c>
      <c r="Q172">
        <v>0.15</v>
      </c>
      <c r="R172">
        <v>0.17</v>
      </c>
      <c r="S172">
        <v>0.21</v>
      </c>
      <c r="T172">
        <v>0.26</v>
      </c>
      <c r="U172">
        <v>0.3</v>
      </c>
      <c r="V172">
        <v>0.36</v>
      </c>
      <c r="W172">
        <v>0.43</v>
      </c>
      <c r="X172">
        <v>0.5</v>
      </c>
      <c r="Y172">
        <v>0.56999999999999995</v>
      </c>
      <c r="Z172">
        <v>0.62</v>
      </c>
      <c r="AA172">
        <v>0.76</v>
      </c>
      <c r="AB172">
        <v>0.86</v>
      </c>
      <c r="AC172">
        <v>0.98</v>
      </c>
      <c r="AD172">
        <v>1.08</v>
      </c>
      <c r="AE172">
        <v>1.23</v>
      </c>
      <c r="AF172">
        <v>1.38</v>
      </c>
      <c r="AG172">
        <v>1.51</v>
      </c>
      <c r="AH172">
        <v>1.7</v>
      </c>
      <c r="AI172">
        <v>1.93</v>
      </c>
      <c r="AJ172">
        <v>2.06</v>
      </c>
      <c r="AK172">
        <v>2.29</v>
      </c>
      <c r="AL172">
        <v>2.54</v>
      </c>
      <c r="AM172">
        <v>2.81</v>
      </c>
      <c r="AN172">
        <v>2.96</v>
      </c>
      <c r="AO172">
        <v>3.26</v>
      </c>
      <c r="AP172">
        <v>3.56</v>
      </c>
      <c r="AQ172">
        <v>3.9</v>
      </c>
      <c r="AR172">
        <v>4.25</v>
      </c>
      <c r="AS172">
        <v>4.46</v>
      </c>
      <c r="AT172">
        <v>4.8</v>
      </c>
      <c r="AU172">
        <v>5.09</v>
      </c>
      <c r="AV172">
        <v>5.37</v>
      </c>
      <c r="AW172">
        <v>5.78</v>
      </c>
      <c r="AX172">
        <v>6.19</v>
      </c>
      <c r="AY172">
        <v>6.72</v>
      </c>
      <c r="AZ172">
        <v>7.24</v>
      </c>
      <c r="BA172">
        <v>7.82</v>
      </c>
      <c r="BB172">
        <v>8.34</v>
      </c>
      <c r="BC172">
        <v>8.81</v>
      </c>
      <c r="BD172">
        <v>9.2799999999999994</v>
      </c>
      <c r="BE172">
        <v>9.6199999999999992</v>
      </c>
      <c r="BF172">
        <v>9.69</v>
      </c>
      <c r="BG172">
        <v>10.3</v>
      </c>
      <c r="BH172">
        <v>10.7</v>
      </c>
      <c r="BI172">
        <v>11.2</v>
      </c>
      <c r="BJ172">
        <v>11.7</v>
      </c>
      <c r="BK172">
        <v>12.1</v>
      </c>
      <c r="BL172">
        <v>12.5</v>
      </c>
      <c r="BM172">
        <v>12.9</v>
      </c>
      <c r="BN172">
        <v>13.2</v>
      </c>
      <c r="BO172">
        <v>13.5</v>
      </c>
      <c r="BP172">
        <v>13.7</v>
      </c>
      <c r="BQ172">
        <v>14</v>
      </c>
      <c r="BR172">
        <v>14.2</v>
      </c>
      <c r="BS172">
        <v>14.4</v>
      </c>
      <c r="BT172">
        <v>14.6</v>
      </c>
      <c r="BU172">
        <v>14.7</v>
      </c>
      <c r="BV172">
        <v>14.8</v>
      </c>
      <c r="BW172">
        <v>14.9</v>
      </c>
      <c r="BX172">
        <v>15</v>
      </c>
      <c r="BY172">
        <v>15.1</v>
      </c>
      <c r="BZ172">
        <v>15.1</v>
      </c>
      <c r="CA172">
        <v>15.2</v>
      </c>
      <c r="CB172">
        <v>15.2</v>
      </c>
      <c r="CC172">
        <v>15.2</v>
      </c>
      <c r="CD172">
        <v>15.1</v>
      </c>
      <c r="CE172">
        <v>15.1</v>
      </c>
      <c r="CF172">
        <v>15.1</v>
      </c>
      <c r="CG172">
        <v>15</v>
      </c>
      <c r="CH172">
        <v>14.9</v>
      </c>
      <c r="CI172">
        <v>14.8</v>
      </c>
      <c r="CJ172">
        <v>14.7</v>
      </c>
      <c r="CK172">
        <v>14.6</v>
      </c>
      <c r="CL172">
        <v>14.4</v>
      </c>
      <c r="CM172">
        <v>14.3</v>
      </c>
      <c r="CN172">
        <v>14.1</v>
      </c>
      <c r="CO172">
        <v>13.9</v>
      </c>
      <c r="CP172">
        <v>13.7</v>
      </c>
      <c r="CQ172">
        <v>13.5</v>
      </c>
      <c r="CR172">
        <v>13.3</v>
      </c>
      <c r="CS172">
        <v>13.1</v>
      </c>
      <c r="CT172">
        <v>12.9</v>
      </c>
      <c r="CU172">
        <v>12.6</v>
      </c>
      <c r="CV172">
        <v>12.4</v>
      </c>
      <c r="CW172">
        <v>12.1</v>
      </c>
      <c r="CX172">
        <v>11.9</v>
      </c>
      <c r="CY172">
        <v>11.6</v>
      </c>
      <c r="CZ172">
        <v>11.3</v>
      </c>
      <c r="DA172">
        <v>11</v>
      </c>
      <c r="DB172">
        <v>10.7</v>
      </c>
      <c r="DC172">
        <v>10.4</v>
      </c>
      <c r="DD172">
        <v>10.1</v>
      </c>
      <c r="DE172">
        <v>9.76</v>
      </c>
      <c r="DF172">
        <v>9.39</v>
      </c>
      <c r="DG172">
        <v>9.01</v>
      </c>
      <c r="DH172">
        <v>8.64</v>
      </c>
      <c r="DI172">
        <v>8.2899999999999991</v>
      </c>
      <c r="DJ172">
        <v>7.95</v>
      </c>
      <c r="DK172">
        <v>7.6</v>
      </c>
      <c r="DL172">
        <v>7.38</v>
      </c>
      <c r="DM172">
        <v>7.16</v>
      </c>
      <c r="DN172">
        <v>6.84</v>
      </c>
      <c r="DO172">
        <v>6.5</v>
      </c>
      <c r="DP172">
        <v>6.2</v>
      </c>
      <c r="DQ172">
        <v>6</v>
      </c>
      <c r="DR172">
        <v>5.63</v>
      </c>
      <c r="DS172">
        <v>5.41</v>
      </c>
      <c r="DT172">
        <v>5.12</v>
      </c>
      <c r="DU172">
        <v>4.8600000000000003</v>
      </c>
      <c r="DV172">
        <v>4.58</v>
      </c>
      <c r="DW172">
        <v>4.33</v>
      </c>
      <c r="DX172">
        <v>4.18</v>
      </c>
      <c r="DY172">
        <v>3.99</v>
      </c>
      <c r="DZ172">
        <v>3.85</v>
      </c>
      <c r="EA172">
        <v>3.68</v>
      </c>
      <c r="EB172">
        <v>3.53</v>
      </c>
      <c r="EC172">
        <v>3.36</v>
      </c>
      <c r="ED172">
        <v>3.23</v>
      </c>
      <c r="EE172">
        <v>3.07</v>
      </c>
      <c r="EF172">
        <v>2.96</v>
      </c>
      <c r="EG172">
        <v>2.83</v>
      </c>
      <c r="EH172">
        <v>2.69</v>
      </c>
      <c r="EI172">
        <v>2.58</v>
      </c>
      <c r="EJ172">
        <v>2.39</v>
      </c>
      <c r="EK172">
        <v>2.34</v>
      </c>
      <c r="EL172">
        <v>2.2000000000000002</v>
      </c>
      <c r="EM172">
        <v>2.08</v>
      </c>
      <c r="EN172">
        <v>2.0299999999999998</v>
      </c>
      <c r="EO172">
        <v>1.91</v>
      </c>
      <c r="EP172">
        <v>1.82</v>
      </c>
      <c r="EQ172">
        <v>1.72</v>
      </c>
      <c r="ER172">
        <v>1.59</v>
      </c>
      <c r="ES172">
        <v>1.56</v>
      </c>
      <c r="ET172">
        <v>1.47</v>
      </c>
      <c r="EU172">
        <v>1.39</v>
      </c>
      <c r="EV172">
        <v>1.28</v>
      </c>
      <c r="EW172">
        <v>1.19</v>
      </c>
      <c r="EX172">
        <v>1.17</v>
      </c>
      <c r="EY172">
        <v>1.08</v>
      </c>
      <c r="EZ172">
        <v>1</v>
      </c>
      <c r="FA172">
        <v>0.99</v>
      </c>
      <c r="FB172">
        <v>0.85</v>
      </c>
      <c r="FC172">
        <v>0.83</v>
      </c>
      <c r="FD172">
        <v>0.77</v>
      </c>
      <c r="FE172">
        <v>0.69</v>
      </c>
      <c r="FF172">
        <v>0.67</v>
      </c>
      <c r="FG172">
        <v>0.6</v>
      </c>
      <c r="FH172">
        <v>0.56999999999999995</v>
      </c>
      <c r="FI172">
        <v>0.52</v>
      </c>
      <c r="FJ172">
        <v>0.44</v>
      </c>
      <c r="FK172">
        <v>0.44</v>
      </c>
      <c r="FL172">
        <v>0.4</v>
      </c>
      <c r="FM172">
        <v>0.36</v>
      </c>
      <c r="FN172">
        <v>0.32</v>
      </c>
      <c r="FO172">
        <v>0.28000000000000003</v>
      </c>
      <c r="FP172">
        <v>0.27</v>
      </c>
      <c r="FQ172">
        <v>0.25</v>
      </c>
      <c r="FR172">
        <v>0.22</v>
      </c>
      <c r="FS172">
        <v>0.19</v>
      </c>
      <c r="FT172">
        <v>0.18</v>
      </c>
      <c r="FU172">
        <v>0.16</v>
      </c>
      <c r="FV172">
        <v>0.14000000000000001</v>
      </c>
      <c r="FW172">
        <v>0.13</v>
      </c>
      <c r="FX172">
        <v>0.12</v>
      </c>
      <c r="FY172">
        <v>0.1</v>
      </c>
      <c r="FZ172">
        <v>0.1</v>
      </c>
    </row>
    <row r="173" spans="1:182">
      <c r="A173">
        <v>14</v>
      </c>
      <c r="B173">
        <v>0</v>
      </c>
      <c r="C173">
        <v>0</v>
      </c>
      <c r="D173">
        <v>0</v>
      </c>
      <c r="E173">
        <v>0</v>
      </c>
      <c r="F173">
        <v>0</v>
      </c>
      <c r="G173">
        <v>0</v>
      </c>
      <c r="H173">
        <v>0</v>
      </c>
      <c r="I173">
        <v>0</v>
      </c>
      <c r="J173">
        <v>0</v>
      </c>
      <c r="K173">
        <v>0.02</v>
      </c>
      <c r="L173">
        <v>0.04</v>
      </c>
      <c r="M173">
        <v>0.05</v>
      </c>
      <c r="N173">
        <v>7.0000000000000007E-2</v>
      </c>
      <c r="O173">
        <v>0.09</v>
      </c>
      <c r="P173">
        <v>0.11</v>
      </c>
      <c r="Q173">
        <v>0.14000000000000001</v>
      </c>
      <c r="R173">
        <v>0.18</v>
      </c>
      <c r="S173">
        <v>0.22</v>
      </c>
      <c r="T173">
        <v>0.25</v>
      </c>
      <c r="U173">
        <v>0.3</v>
      </c>
      <c r="V173">
        <v>0.37</v>
      </c>
      <c r="W173">
        <v>0.42</v>
      </c>
      <c r="X173">
        <v>0.5</v>
      </c>
      <c r="Y173">
        <v>0.56999999999999995</v>
      </c>
      <c r="Z173">
        <v>0.65</v>
      </c>
      <c r="AA173">
        <v>0.74</v>
      </c>
      <c r="AB173">
        <v>0.85</v>
      </c>
      <c r="AC173">
        <v>0.95</v>
      </c>
      <c r="AD173">
        <v>1.08</v>
      </c>
      <c r="AE173">
        <v>1.21</v>
      </c>
      <c r="AF173">
        <v>1.37</v>
      </c>
      <c r="AG173">
        <v>1.53</v>
      </c>
      <c r="AH173">
        <v>1.7</v>
      </c>
      <c r="AI173">
        <v>1.85</v>
      </c>
      <c r="AJ173">
        <v>2.06</v>
      </c>
      <c r="AK173">
        <v>2.2599999999999998</v>
      </c>
      <c r="AL173">
        <v>2.52</v>
      </c>
      <c r="AM173">
        <v>2.77</v>
      </c>
      <c r="AN173">
        <v>3.01</v>
      </c>
      <c r="AO173">
        <v>3.25</v>
      </c>
      <c r="AP173">
        <v>3.57</v>
      </c>
      <c r="AQ173">
        <v>3.88</v>
      </c>
      <c r="AR173">
        <v>4.2</v>
      </c>
      <c r="AS173">
        <v>4.47</v>
      </c>
      <c r="AT173">
        <v>4.7699999999999996</v>
      </c>
      <c r="AU173">
        <v>5.09</v>
      </c>
      <c r="AV173">
        <v>5.43</v>
      </c>
      <c r="AW173">
        <v>5.77</v>
      </c>
      <c r="AX173">
        <v>6.15</v>
      </c>
      <c r="AY173">
        <v>6.71</v>
      </c>
      <c r="AZ173">
        <v>7.2</v>
      </c>
      <c r="BA173">
        <v>7.81</v>
      </c>
      <c r="BB173">
        <v>8.3800000000000008</v>
      </c>
      <c r="BC173">
        <v>8.8000000000000007</v>
      </c>
      <c r="BD173">
        <v>9.24</v>
      </c>
      <c r="BE173">
        <v>9.6199999999999992</v>
      </c>
      <c r="BF173">
        <v>9.76</v>
      </c>
      <c r="BG173">
        <v>10.3</v>
      </c>
      <c r="BH173">
        <v>10.8</v>
      </c>
      <c r="BI173">
        <v>11.2</v>
      </c>
      <c r="BJ173">
        <v>11.7</v>
      </c>
      <c r="BK173">
        <v>12.1</v>
      </c>
      <c r="BL173">
        <v>12.5</v>
      </c>
      <c r="BM173">
        <v>12.8</v>
      </c>
      <c r="BN173">
        <v>13.2</v>
      </c>
      <c r="BO173">
        <v>13.5</v>
      </c>
      <c r="BP173">
        <v>13.7</v>
      </c>
      <c r="BQ173">
        <v>14</v>
      </c>
      <c r="BR173">
        <v>14.2</v>
      </c>
      <c r="BS173">
        <v>14.4</v>
      </c>
      <c r="BT173">
        <v>14.6</v>
      </c>
      <c r="BU173">
        <v>14.7</v>
      </c>
      <c r="BV173">
        <v>14.8</v>
      </c>
      <c r="BW173">
        <v>14.9</v>
      </c>
      <c r="BX173">
        <v>15</v>
      </c>
      <c r="BY173">
        <v>15.1</v>
      </c>
      <c r="BZ173">
        <v>15.1</v>
      </c>
      <c r="CA173">
        <v>15.1</v>
      </c>
      <c r="CB173">
        <v>15.1</v>
      </c>
      <c r="CC173">
        <v>15.1</v>
      </c>
      <c r="CD173">
        <v>15.1</v>
      </c>
      <c r="CE173">
        <v>15.1</v>
      </c>
      <c r="CF173">
        <v>15</v>
      </c>
      <c r="CG173">
        <v>14.9</v>
      </c>
      <c r="CH173">
        <v>14.9</v>
      </c>
      <c r="CI173">
        <v>14.8</v>
      </c>
      <c r="CJ173">
        <v>14.6</v>
      </c>
      <c r="CK173">
        <v>14.5</v>
      </c>
      <c r="CL173">
        <v>14.4</v>
      </c>
      <c r="CM173">
        <v>14.2</v>
      </c>
      <c r="CN173">
        <v>14.1</v>
      </c>
      <c r="CO173">
        <v>13.9</v>
      </c>
      <c r="CP173">
        <v>13.7</v>
      </c>
      <c r="CQ173">
        <v>13.5</v>
      </c>
      <c r="CR173">
        <v>13.3</v>
      </c>
      <c r="CS173">
        <v>13</v>
      </c>
      <c r="CT173">
        <v>12.8</v>
      </c>
      <c r="CU173">
        <v>12.6</v>
      </c>
      <c r="CV173">
        <v>12.3</v>
      </c>
      <c r="CW173">
        <v>12.1</v>
      </c>
      <c r="CX173">
        <v>11.8</v>
      </c>
      <c r="CY173">
        <v>11.5</v>
      </c>
      <c r="CZ173">
        <v>11.2</v>
      </c>
      <c r="DA173">
        <v>11</v>
      </c>
      <c r="DB173">
        <v>10.7</v>
      </c>
      <c r="DC173">
        <v>10.3</v>
      </c>
      <c r="DD173">
        <v>10.1</v>
      </c>
      <c r="DE173">
        <v>9.76</v>
      </c>
      <c r="DF173">
        <v>9.35</v>
      </c>
      <c r="DG173">
        <v>9.0299999999999994</v>
      </c>
      <c r="DH173">
        <v>8.7100000000000009</v>
      </c>
      <c r="DI173">
        <v>8.34</v>
      </c>
      <c r="DJ173">
        <v>7.97</v>
      </c>
      <c r="DK173">
        <v>7.7</v>
      </c>
      <c r="DL173">
        <v>7.42</v>
      </c>
      <c r="DM173">
        <v>7.12</v>
      </c>
      <c r="DN173">
        <v>6.87</v>
      </c>
      <c r="DO173">
        <v>6.47</v>
      </c>
      <c r="DP173">
        <v>6.23</v>
      </c>
      <c r="DQ173">
        <v>5.94</v>
      </c>
      <c r="DR173">
        <v>5.68</v>
      </c>
      <c r="DS173">
        <v>5.34</v>
      </c>
      <c r="DT173">
        <v>5.12</v>
      </c>
      <c r="DU173">
        <v>4.8899999999999997</v>
      </c>
      <c r="DV173">
        <v>4.5999999999999996</v>
      </c>
      <c r="DW173">
        <v>4.3899999999999997</v>
      </c>
      <c r="DX173">
        <v>4.16</v>
      </c>
      <c r="DY173">
        <v>3.94</v>
      </c>
      <c r="DZ173">
        <v>3.84</v>
      </c>
      <c r="EA173">
        <v>3.68</v>
      </c>
      <c r="EB173">
        <v>3.51</v>
      </c>
      <c r="EC173">
        <v>3.38</v>
      </c>
      <c r="ED173">
        <v>3.26</v>
      </c>
      <c r="EE173">
        <v>3.03</v>
      </c>
      <c r="EF173">
        <v>2.95</v>
      </c>
      <c r="EG173">
        <v>2.86</v>
      </c>
      <c r="EH173">
        <v>2.7</v>
      </c>
      <c r="EI173">
        <v>2.56</v>
      </c>
      <c r="EJ173">
        <v>2.4300000000000002</v>
      </c>
      <c r="EK173">
        <v>2.35</v>
      </c>
      <c r="EL173">
        <v>2.21</v>
      </c>
      <c r="EM173">
        <v>2.12</v>
      </c>
      <c r="EN173">
        <v>1.99</v>
      </c>
      <c r="EO173">
        <v>1.92</v>
      </c>
      <c r="EP173">
        <v>1.79</v>
      </c>
      <c r="EQ173">
        <v>1.73</v>
      </c>
      <c r="ER173">
        <v>1.6</v>
      </c>
      <c r="ES173">
        <v>1.58</v>
      </c>
      <c r="ET173">
        <v>1.47</v>
      </c>
      <c r="EU173">
        <v>1.38</v>
      </c>
      <c r="EV173">
        <v>1.29</v>
      </c>
      <c r="EW173">
        <v>1.26</v>
      </c>
      <c r="EX173">
        <v>1.17</v>
      </c>
      <c r="EY173">
        <v>1.1000000000000001</v>
      </c>
      <c r="EZ173">
        <v>1.01</v>
      </c>
      <c r="FA173">
        <v>0.98</v>
      </c>
      <c r="FB173">
        <v>0.88</v>
      </c>
      <c r="FC173">
        <v>0.85</v>
      </c>
      <c r="FD173">
        <v>0.82</v>
      </c>
      <c r="FE173">
        <v>0.74</v>
      </c>
      <c r="FF173">
        <v>0.66</v>
      </c>
      <c r="FG173">
        <v>0.64</v>
      </c>
      <c r="FH173">
        <v>0.57999999999999996</v>
      </c>
      <c r="FI173">
        <v>0.52</v>
      </c>
      <c r="FJ173">
        <v>0.49</v>
      </c>
      <c r="FK173">
        <v>0.46</v>
      </c>
      <c r="FL173">
        <v>0.41</v>
      </c>
      <c r="FM173">
        <v>0.38</v>
      </c>
      <c r="FN173">
        <v>0.33</v>
      </c>
      <c r="FO173">
        <v>0.3</v>
      </c>
      <c r="FP173">
        <v>0.27</v>
      </c>
      <c r="FQ173">
        <v>0.25</v>
      </c>
      <c r="FR173">
        <v>0.22</v>
      </c>
      <c r="FS173">
        <v>0.2</v>
      </c>
      <c r="FT173">
        <v>0.17</v>
      </c>
      <c r="FU173">
        <v>0.16</v>
      </c>
      <c r="FV173">
        <v>0.14000000000000001</v>
      </c>
      <c r="FW173">
        <v>0.13</v>
      </c>
      <c r="FX173">
        <v>0.12</v>
      </c>
      <c r="FY173">
        <v>0.11</v>
      </c>
      <c r="FZ173">
        <v>0.1</v>
      </c>
    </row>
    <row r="174" spans="1:182">
      <c r="A174">
        <v>13</v>
      </c>
      <c r="B174">
        <v>0</v>
      </c>
      <c r="C174">
        <v>0</v>
      </c>
      <c r="D174">
        <v>0</v>
      </c>
      <c r="E174">
        <v>0</v>
      </c>
      <c r="F174">
        <v>0</v>
      </c>
      <c r="G174">
        <v>0</v>
      </c>
      <c r="H174">
        <v>0</v>
      </c>
      <c r="I174">
        <v>0</v>
      </c>
      <c r="J174">
        <v>0</v>
      </c>
      <c r="K174">
        <v>0.02</v>
      </c>
      <c r="L174">
        <v>0.04</v>
      </c>
      <c r="M174">
        <v>0.05</v>
      </c>
      <c r="N174">
        <v>7.0000000000000007E-2</v>
      </c>
      <c r="O174">
        <v>0.09</v>
      </c>
      <c r="P174">
        <v>0.12</v>
      </c>
      <c r="Q174">
        <v>0.14000000000000001</v>
      </c>
      <c r="R174">
        <v>0.17</v>
      </c>
      <c r="S174">
        <v>0.21</v>
      </c>
      <c r="T174">
        <v>0.26</v>
      </c>
      <c r="U174">
        <v>0.31</v>
      </c>
      <c r="V174">
        <v>0.33</v>
      </c>
      <c r="W174">
        <v>0.41</v>
      </c>
      <c r="X174">
        <v>0.47</v>
      </c>
      <c r="Y174">
        <v>0.55000000000000004</v>
      </c>
      <c r="Z174">
        <v>0.63</v>
      </c>
      <c r="AA174">
        <v>0.75</v>
      </c>
      <c r="AB174">
        <v>0.84</v>
      </c>
      <c r="AC174">
        <v>0.96</v>
      </c>
      <c r="AD174">
        <v>1.07</v>
      </c>
      <c r="AE174">
        <v>1.21</v>
      </c>
      <c r="AF174">
        <v>1.39</v>
      </c>
      <c r="AG174">
        <v>1.49</v>
      </c>
      <c r="AH174">
        <v>1.67</v>
      </c>
      <c r="AI174">
        <v>1.85</v>
      </c>
      <c r="AJ174">
        <v>2.06</v>
      </c>
      <c r="AK174">
        <v>2.2599999999999998</v>
      </c>
      <c r="AL174">
        <v>2.4900000000000002</v>
      </c>
      <c r="AM174">
        <v>2.74</v>
      </c>
      <c r="AN174">
        <v>2.98</v>
      </c>
      <c r="AO174">
        <v>3.22</v>
      </c>
      <c r="AP174">
        <v>3.55</v>
      </c>
      <c r="AQ174">
        <v>3.89</v>
      </c>
      <c r="AR174">
        <v>4.1900000000000004</v>
      </c>
      <c r="AS174">
        <v>4.49</v>
      </c>
      <c r="AT174">
        <v>4.74</v>
      </c>
      <c r="AU174">
        <v>5.04</v>
      </c>
      <c r="AV174">
        <v>5.38</v>
      </c>
      <c r="AW174">
        <v>5.79</v>
      </c>
      <c r="AX174">
        <v>6.2</v>
      </c>
      <c r="AY174">
        <v>6.66</v>
      </c>
      <c r="AZ174">
        <v>7.21</v>
      </c>
      <c r="BA174">
        <v>7.82</v>
      </c>
      <c r="BB174">
        <v>8.4</v>
      </c>
      <c r="BC174">
        <v>8.84</v>
      </c>
      <c r="BD174">
        <v>9.31</v>
      </c>
      <c r="BE174">
        <v>9.64</v>
      </c>
      <c r="BF174">
        <v>9.73</v>
      </c>
      <c r="BG174">
        <v>10.3</v>
      </c>
      <c r="BH174">
        <v>10.7</v>
      </c>
      <c r="BI174">
        <v>11.2</v>
      </c>
      <c r="BJ174">
        <v>11.7</v>
      </c>
      <c r="BK174">
        <v>12.1</v>
      </c>
      <c r="BL174">
        <v>12.5</v>
      </c>
      <c r="BM174">
        <v>12.8</v>
      </c>
      <c r="BN174">
        <v>13.1</v>
      </c>
      <c r="BO174">
        <v>13.4</v>
      </c>
      <c r="BP174">
        <v>13.7</v>
      </c>
      <c r="BQ174">
        <v>14</v>
      </c>
      <c r="BR174">
        <v>14.2</v>
      </c>
      <c r="BS174">
        <v>14.4</v>
      </c>
      <c r="BT174">
        <v>14.5</v>
      </c>
      <c r="BU174">
        <v>14.7</v>
      </c>
      <c r="BV174">
        <v>14.8</v>
      </c>
      <c r="BW174">
        <v>14.9</v>
      </c>
      <c r="BX174">
        <v>15</v>
      </c>
      <c r="BY174">
        <v>15</v>
      </c>
      <c r="BZ174">
        <v>15.1</v>
      </c>
      <c r="CA174">
        <v>15.1</v>
      </c>
      <c r="CB174">
        <v>15.1</v>
      </c>
      <c r="CC174">
        <v>15.1</v>
      </c>
      <c r="CD174">
        <v>15.1</v>
      </c>
      <c r="CE174">
        <v>15</v>
      </c>
      <c r="CF174">
        <v>15</v>
      </c>
      <c r="CG174">
        <v>14.9</v>
      </c>
      <c r="CH174">
        <v>14.8</v>
      </c>
      <c r="CI174">
        <v>14.7</v>
      </c>
      <c r="CJ174">
        <v>14.6</v>
      </c>
      <c r="CK174">
        <v>14.5</v>
      </c>
      <c r="CL174">
        <v>14.3</v>
      </c>
      <c r="CM174">
        <v>14.2</v>
      </c>
      <c r="CN174">
        <v>14</v>
      </c>
      <c r="CO174">
        <v>13.8</v>
      </c>
      <c r="CP174">
        <v>13.6</v>
      </c>
      <c r="CQ174">
        <v>13.4</v>
      </c>
      <c r="CR174">
        <v>13.2</v>
      </c>
      <c r="CS174">
        <v>13</v>
      </c>
      <c r="CT174">
        <v>12.8</v>
      </c>
      <c r="CU174">
        <v>12.6</v>
      </c>
      <c r="CV174">
        <v>12.3</v>
      </c>
      <c r="CW174">
        <v>12</v>
      </c>
      <c r="CX174">
        <v>11.8</v>
      </c>
      <c r="CY174">
        <v>11.5</v>
      </c>
      <c r="CZ174">
        <v>11.3</v>
      </c>
      <c r="DA174">
        <v>11</v>
      </c>
      <c r="DB174">
        <v>10.7</v>
      </c>
      <c r="DC174">
        <v>10.3</v>
      </c>
      <c r="DD174">
        <v>10</v>
      </c>
      <c r="DE174">
        <v>9.7200000000000006</v>
      </c>
      <c r="DF174">
        <v>9.2899999999999991</v>
      </c>
      <c r="DG174">
        <v>8.9499999999999993</v>
      </c>
      <c r="DH174">
        <v>8.64</v>
      </c>
      <c r="DI174">
        <v>8.23</v>
      </c>
      <c r="DJ174">
        <v>7.92</v>
      </c>
      <c r="DK174">
        <v>7.61</v>
      </c>
      <c r="DL174">
        <v>7.45</v>
      </c>
      <c r="DM174">
        <v>7.09</v>
      </c>
      <c r="DN174">
        <v>6.85</v>
      </c>
      <c r="DO174">
        <v>6.52</v>
      </c>
      <c r="DP174">
        <v>6.14</v>
      </c>
      <c r="DQ174">
        <v>5.85</v>
      </c>
      <c r="DR174">
        <v>5.68</v>
      </c>
      <c r="DS174">
        <v>5.4</v>
      </c>
      <c r="DT174">
        <v>5.09</v>
      </c>
      <c r="DU174">
        <v>4.8099999999999996</v>
      </c>
      <c r="DV174">
        <v>4.58</v>
      </c>
      <c r="DW174">
        <v>4.3099999999999996</v>
      </c>
      <c r="DX174">
        <v>4.17</v>
      </c>
      <c r="DY174">
        <v>4.01</v>
      </c>
      <c r="DZ174">
        <v>3.84</v>
      </c>
      <c r="EA174">
        <v>3.68</v>
      </c>
      <c r="EB174">
        <v>3.47</v>
      </c>
      <c r="EC174">
        <v>3.41</v>
      </c>
      <c r="ED174">
        <v>3.25</v>
      </c>
      <c r="EE174">
        <v>3.05</v>
      </c>
      <c r="EF174">
        <v>2.95</v>
      </c>
      <c r="EG174">
        <v>2.87</v>
      </c>
      <c r="EH174">
        <v>2.71</v>
      </c>
      <c r="EI174">
        <v>2.57</v>
      </c>
      <c r="EJ174">
        <v>2.4500000000000002</v>
      </c>
      <c r="EK174">
        <v>2.35</v>
      </c>
      <c r="EL174">
        <v>2.2799999999999998</v>
      </c>
      <c r="EM174">
        <v>2.13</v>
      </c>
      <c r="EN174">
        <v>2.0099999999999998</v>
      </c>
      <c r="EO174">
        <v>1.95</v>
      </c>
      <c r="EP174">
        <v>1.8</v>
      </c>
      <c r="EQ174">
        <v>1.76</v>
      </c>
      <c r="ER174">
        <v>1.66</v>
      </c>
      <c r="ES174">
        <v>1.57</v>
      </c>
      <c r="ET174">
        <v>1.5</v>
      </c>
      <c r="EU174">
        <v>1.4</v>
      </c>
      <c r="EV174">
        <v>1.32</v>
      </c>
      <c r="EW174">
        <v>1.25</v>
      </c>
      <c r="EX174">
        <v>1.21</v>
      </c>
      <c r="EY174">
        <v>1.1200000000000001</v>
      </c>
      <c r="EZ174">
        <v>1.03</v>
      </c>
      <c r="FA174">
        <v>0.98</v>
      </c>
      <c r="FB174">
        <v>0.92</v>
      </c>
      <c r="FC174">
        <v>0.87</v>
      </c>
      <c r="FD174">
        <v>0.81</v>
      </c>
      <c r="FE174">
        <v>0.73</v>
      </c>
      <c r="FF174">
        <v>0.67</v>
      </c>
      <c r="FG174">
        <v>0.62</v>
      </c>
      <c r="FH174">
        <v>0.56000000000000005</v>
      </c>
      <c r="FI174">
        <v>0.55000000000000004</v>
      </c>
      <c r="FJ174">
        <v>0.5</v>
      </c>
      <c r="FK174">
        <v>0.45</v>
      </c>
      <c r="FL174">
        <v>0.41</v>
      </c>
      <c r="FM174">
        <v>0.37</v>
      </c>
      <c r="FN174">
        <v>0.34</v>
      </c>
      <c r="FO174">
        <v>0.32</v>
      </c>
      <c r="FP174">
        <v>0.28000000000000003</v>
      </c>
      <c r="FQ174">
        <v>0.25</v>
      </c>
      <c r="FR174">
        <v>0.22</v>
      </c>
      <c r="FS174">
        <v>0.2</v>
      </c>
      <c r="FT174">
        <v>0.18</v>
      </c>
      <c r="FU174">
        <v>0.16</v>
      </c>
      <c r="FV174">
        <v>0.15</v>
      </c>
      <c r="FW174">
        <v>0.13</v>
      </c>
      <c r="FX174">
        <v>0.12</v>
      </c>
      <c r="FY174">
        <v>0.1</v>
      </c>
      <c r="FZ174">
        <v>0.1</v>
      </c>
    </row>
    <row r="175" spans="1:182">
      <c r="A175">
        <v>12</v>
      </c>
      <c r="B175">
        <v>0</v>
      </c>
      <c r="C175">
        <v>0</v>
      </c>
      <c r="D175">
        <v>0</v>
      </c>
      <c r="E175">
        <v>0</v>
      </c>
      <c r="F175">
        <v>0</v>
      </c>
      <c r="G175">
        <v>0</v>
      </c>
      <c r="H175">
        <v>0</v>
      </c>
      <c r="I175">
        <v>0</v>
      </c>
      <c r="J175">
        <v>0</v>
      </c>
      <c r="K175">
        <v>0.02</v>
      </c>
      <c r="L175">
        <v>0.04</v>
      </c>
      <c r="M175">
        <v>0.05</v>
      </c>
      <c r="N175">
        <v>0.06</v>
      </c>
      <c r="O175">
        <v>0.09</v>
      </c>
      <c r="P175">
        <v>0.11</v>
      </c>
      <c r="Q175">
        <v>0.14000000000000001</v>
      </c>
      <c r="R175">
        <v>0.17</v>
      </c>
      <c r="S175">
        <v>0.21</v>
      </c>
      <c r="T175">
        <v>0.25</v>
      </c>
      <c r="U175">
        <v>0.28999999999999998</v>
      </c>
      <c r="V175">
        <v>0.35</v>
      </c>
      <c r="W175">
        <v>0.41</v>
      </c>
      <c r="X175">
        <v>0.49</v>
      </c>
      <c r="Y175">
        <v>0.54</v>
      </c>
      <c r="Z175">
        <v>0.64</v>
      </c>
      <c r="AA175">
        <v>0.75</v>
      </c>
      <c r="AB175">
        <v>0.85</v>
      </c>
      <c r="AC175">
        <v>0.94</v>
      </c>
      <c r="AD175">
        <v>1.1000000000000001</v>
      </c>
      <c r="AE175">
        <v>1.21</v>
      </c>
      <c r="AF175">
        <v>1.36</v>
      </c>
      <c r="AG175">
        <v>1.53</v>
      </c>
      <c r="AH175">
        <v>1.69</v>
      </c>
      <c r="AI175">
        <v>1.87</v>
      </c>
      <c r="AJ175">
        <v>2.09</v>
      </c>
      <c r="AK175">
        <v>2.25</v>
      </c>
      <c r="AL175">
        <v>2.52</v>
      </c>
      <c r="AM175">
        <v>2.74</v>
      </c>
      <c r="AN175">
        <v>2.92</v>
      </c>
      <c r="AO175">
        <v>3.22</v>
      </c>
      <c r="AP175">
        <v>3.46</v>
      </c>
      <c r="AQ175">
        <v>3.86</v>
      </c>
      <c r="AR175">
        <v>4.1900000000000004</v>
      </c>
      <c r="AS175">
        <v>4.4400000000000004</v>
      </c>
      <c r="AT175">
        <v>4.75</v>
      </c>
      <c r="AU175">
        <v>5.07</v>
      </c>
      <c r="AV175">
        <v>5.51</v>
      </c>
      <c r="AW175">
        <v>5.76</v>
      </c>
      <c r="AX175">
        <v>6.2</v>
      </c>
      <c r="AY175">
        <v>6.65</v>
      </c>
      <c r="AZ175">
        <v>7.2</v>
      </c>
      <c r="BA175">
        <v>7.82</v>
      </c>
      <c r="BB175">
        <v>8.39</v>
      </c>
      <c r="BC175">
        <v>8.8000000000000007</v>
      </c>
      <c r="BD175">
        <v>9.27</v>
      </c>
      <c r="BE175">
        <v>9.6</v>
      </c>
      <c r="BF175">
        <v>9.7799999999999994</v>
      </c>
      <c r="BG175">
        <v>10.3</v>
      </c>
      <c r="BH175">
        <v>10.7</v>
      </c>
      <c r="BI175">
        <v>11.2</v>
      </c>
      <c r="BJ175">
        <v>11.7</v>
      </c>
      <c r="BK175">
        <v>12.1</v>
      </c>
      <c r="BL175">
        <v>12.4</v>
      </c>
      <c r="BM175">
        <v>12.8</v>
      </c>
      <c r="BN175">
        <v>13.1</v>
      </c>
      <c r="BO175">
        <v>13.4</v>
      </c>
      <c r="BP175">
        <v>13.7</v>
      </c>
      <c r="BQ175">
        <v>14</v>
      </c>
      <c r="BR175">
        <v>14.2</v>
      </c>
      <c r="BS175">
        <v>14.3</v>
      </c>
      <c r="BT175">
        <v>14.5</v>
      </c>
      <c r="BU175">
        <v>14.7</v>
      </c>
      <c r="BV175">
        <v>14.8</v>
      </c>
      <c r="BW175">
        <v>14.9</v>
      </c>
      <c r="BX175">
        <v>14.9</v>
      </c>
      <c r="BY175">
        <v>15</v>
      </c>
      <c r="BZ175">
        <v>15</v>
      </c>
      <c r="CA175">
        <v>15.1</v>
      </c>
      <c r="CB175">
        <v>15.1</v>
      </c>
      <c r="CC175">
        <v>15.1</v>
      </c>
      <c r="CD175">
        <v>15</v>
      </c>
      <c r="CE175">
        <v>15</v>
      </c>
      <c r="CF175">
        <v>15</v>
      </c>
      <c r="CG175">
        <v>14.9</v>
      </c>
      <c r="CH175">
        <v>14.8</v>
      </c>
      <c r="CI175">
        <v>14.7</v>
      </c>
      <c r="CJ175">
        <v>14.6</v>
      </c>
      <c r="CK175">
        <v>14.4</v>
      </c>
      <c r="CL175">
        <v>14.3</v>
      </c>
      <c r="CM175">
        <v>14.2</v>
      </c>
      <c r="CN175">
        <v>14</v>
      </c>
      <c r="CO175">
        <v>13.8</v>
      </c>
      <c r="CP175">
        <v>13.6</v>
      </c>
      <c r="CQ175">
        <v>13.4</v>
      </c>
      <c r="CR175">
        <v>13.2</v>
      </c>
      <c r="CS175">
        <v>13</v>
      </c>
      <c r="CT175">
        <v>12.7</v>
      </c>
      <c r="CU175">
        <v>12.5</v>
      </c>
      <c r="CV175">
        <v>12.3</v>
      </c>
      <c r="CW175">
        <v>12</v>
      </c>
      <c r="CX175">
        <v>11.7</v>
      </c>
      <c r="CY175">
        <v>11.5</v>
      </c>
      <c r="CZ175">
        <v>11.2</v>
      </c>
      <c r="DA175">
        <v>10.9</v>
      </c>
      <c r="DB175">
        <v>10.6</v>
      </c>
      <c r="DC175">
        <v>10.3</v>
      </c>
      <c r="DD175">
        <v>10</v>
      </c>
      <c r="DE175">
        <v>9.6999999999999993</v>
      </c>
      <c r="DF175">
        <v>9.19</v>
      </c>
      <c r="DG175">
        <v>8.93</v>
      </c>
      <c r="DH175">
        <v>8.6</v>
      </c>
      <c r="DI175">
        <v>8.2100000000000009</v>
      </c>
      <c r="DJ175">
        <v>7.92</v>
      </c>
      <c r="DK175">
        <v>7.57</v>
      </c>
      <c r="DL175">
        <v>7.35</v>
      </c>
      <c r="DM175">
        <v>7.06</v>
      </c>
      <c r="DN175">
        <v>6.84</v>
      </c>
      <c r="DO175">
        <v>6.5</v>
      </c>
      <c r="DP175">
        <v>6.17</v>
      </c>
      <c r="DQ175">
        <v>5.87</v>
      </c>
      <c r="DR175">
        <v>5.59</v>
      </c>
      <c r="DS175">
        <v>5.37</v>
      </c>
      <c r="DT175">
        <v>5.0999999999999996</v>
      </c>
      <c r="DU175">
        <v>4.87</v>
      </c>
      <c r="DV175">
        <v>4.59</v>
      </c>
      <c r="DW175">
        <v>4.41</v>
      </c>
      <c r="DX175">
        <v>4.2300000000000004</v>
      </c>
      <c r="DY175">
        <v>4.01</v>
      </c>
      <c r="DZ175">
        <v>3.84</v>
      </c>
      <c r="EA175">
        <v>3.72</v>
      </c>
      <c r="EB175">
        <v>3.5</v>
      </c>
      <c r="EC175">
        <v>3.36</v>
      </c>
      <c r="ED175">
        <v>3.28</v>
      </c>
      <c r="EE175">
        <v>3.11</v>
      </c>
      <c r="EF175">
        <v>2.94</v>
      </c>
      <c r="EG175">
        <v>2.88</v>
      </c>
      <c r="EH175">
        <v>2.75</v>
      </c>
      <c r="EI175">
        <v>2.61</v>
      </c>
      <c r="EJ175">
        <v>2.4700000000000002</v>
      </c>
      <c r="EK175">
        <v>2.37</v>
      </c>
      <c r="EL175">
        <v>2.2599999999999998</v>
      </c>
      <c r="EM175">
        <v>2.15</v>
      </c>
      <c r="EN175">
        <v>2.0299999999999998</v>
      </c>
      <c r="EO175">
        <v>1.97</v>
      </c>
      <c r="EP175">
        <v>1.86</v>
      </c>
      <c r="EQ175">
        <v>1.76</v>
      </c>
      <c r="ER175">
        <v>1.69</v>
      </c>
      <c r="ES175">
        <v>1.56</v>
      </c>
      <c r="ET175">
        <v>1.49</v>
      </c>
      <c r="EU175">
        <v>1.4</v>
      </c>
      <c r="EV175">
        <v>1.31</v>
      </c>
      <c r="EW175">
        <v>1.29</v>
      </c>
      <c r="EX175">
        <v>1.21</v>
      </c>
      <c r="EY175">
        <v>1.1200000000000001</v>
      </c>
      <c r="EZ175">
        <v>1.08</v>
      </c>
      <c r="FA175">
        <v>0.99</v>
      </c>
      <c r="FB175">
        <v>0.95</v>
      </c>
      <c r="FC175">
        <v>0.89</v>
      </c>
      <c r="FD175">
        <v>0.8</v>
      </c>
      <c r="FE175">
        <v>0.75</v>
      </c>
      <c r="FF175">
        <v>0.7</v>
      </c>
      <c r="FG175">
        <v>0.64</v>
      </c>
      <c r="FH175">
        <v>0.56000000000000005</v>
      </c>
      <c r="FI175">
        <v>0.56000000000000005</v>
      </c>
      <c r="FJ175">
        <v>0.51</v>
      </c>
      <c r="FK175">
        <v>0.45</v>
      </c>
      <c r="FL175">
        <v>0.43</v>
      </c>
      <c r="FM175">
        <v>0.38</v>
      </c>
      <c r="FN175">
        <v>0.36</v>
      </c>
      <c r="FO175">
        <v>0.31</v>
      </c>
      <c r="FP175">
        <v>0.27</v>
      </c>
      <c r="FQ175">
        <v>0.26</v>
      </c>
      <c r="FR175">
        <v>0.23</v>
      </c>
      <c r="FS175">
        <v>0.21</v>
      </c>
      <c r="FT175">
        <v>0.18</v>
      </c>
      <c r="FU175">
        <v>0.17</v>
      </c>
      <c r="FV175">
        <v>0.15</v>
      </c>
      <c r="FW175">
        <v>0.13</v>
      </c>
      <c r="FX175">
        <v>0.12</v>
      </c>
      <c r="FY175">
        <v>0.11</v>
      </c>
      <c r="FZ175">
        <v>0.1</v>
      </c>
    </row>
    <row r="176" spans="1:182">
      <c r="A176">
        <v>11</v>
      </c>
      <c r="B176">
        <v>0</v>
      </c>
      <c r="C176">
        <v>0</v>
      </c>
      <c r="D176">
        <v>0</v>
      </c>
      <c r="E176">
        <v>0</v>
      </c>
      <c r="F176">
        <v>0</v>
      </c>
      <c r="G176">
        <v>0</v>
      </c>
      <c r="H176">
        <v>0</v>
      </c>
      <c r="I176">
        <v>0</v>
      </c>
      <c r="J176">
        <v>0</v>
      </c>
      <c r="K176">
        <v>0</v>
      </c>
      <c r="L176">
        <v>0.03</v>
      </c>
      <c r="M176">
        <v>0.05</v>
      </c>
      <c r="N176">
        <v>0.06</v>
      </c>
      <c r="O176">
        <v>0.09</v>
      </c>
      <c r="P176">
        <v>0.11</v>
      </c>
      <c r="Q176">
        <v>0.14000000000000001</v>
      </c>
      <c r="R176">
        <v>0.17</v>
      </c>
      <c r="S176">
        <v>0.21</v>
      </c>
      <c r="T176">
        <v>0.25</v>
      </c>
      <c r="U176">
        <v>0.3</v>
      </c>
      <c r="V176">
        <v>0.35</v>
      </c>
      <c r="W176">
        <v>0.41</v>
      </c>
      <c r="X176">
        <v>0.48</v>
      </c>
      <c r="Y176">
        <v>0.56000000000000005</v>
      </c>
      <c r="Z176">
        <v>0.63</v>
      </c>
      <c r="AA176">
        <v>0.76</v>
      </c>
      <c r="AB176">
        <v>0.82</v>
      </c>
      <c r="AC176">
        <v>0.93</v>
      </c>
      <c r="AD176">
        <v>1.1000000000000001</v>
      </c>
      <c r="AE176">
        <v>1.21</v>
      </c>
      <c r="AF176">
        <v>1.37</v>
      </c>
      <c r="AG176">
        <v>1.51</v>
      </c>
      <c r="AH176">
        <v>1.68</v>
      </c>
      <c r="AI176">
        <v>1.9</v>
      </c>
      <c r="AJ176">
        <v>2.0699999999999998</v>
      </c>
      <c r="AK176">
        <v>2.2599999999999998</v>
      </c>
      <c r="AL176">
        <v>2.5</v>
      </c>
      <c r="AM176">
        <v>2.71</v>
      </c>
      <c r="AN176">
        <v>2.97</v>
      </c>
      <c r="AO176">
        <v>3.22</v>
      </c>
      <c r="AP176">
        <v>3.52</v>
      </c>
      <c r="AQ176">
        <v>3.81</v>
      </c>
      <c r="AR176">
        <v>4.21</v>
      </c>
      <c r="AS176">
        <v>4.4000000000000004</v>
      </c>
      <c r="AT176">
        <v>4.7300000000000004</v>
      </c>
      <c r="AU176">
        <v>5.0599999999999996</v>
      </c>
      <c r="AV176">
        <v>5.45</v>
      </c>
      <c r="AW176">
        <v>5.77</v>
      </c>
      <c r="AX176">
        <v>6.2</v>
      </c>
      <c r="AY176">
        <v>6.66</v>
      </c>
      <c r="AZ176">
        <v>7.2</v>
      </c>
      <c r="BA176">
        <v>7.81</v>
      </c>
      <c r="BB176">
        <v>8.35</v>
      </c>
      <c r="BC176">
        <v>8.84</v>
      </c>
      <c r="BD176">
        <v>9.25</v>
      </c>
      <c r="BE176">
        <v>9.6999999999999993</v>
      </c>
      <c r="BF176">
        <v>9.76</v>
      </c>
      <c r="BG176">
        <v>10.3</v>
      </c>
      <c r="BH176">
        <v>10.7</v>
      </c>
      <c r="BI176">
        <v>11.2</v>
      </c>
      <c r="BJ176">
        <v>11.7</v>
      </c>
      <c r="BK176">
        <v>12</v>
      </c>
      <c r="BL176">
        <v>12.4</v>
      </c>
      <c r="BM176">
        <v>12.8</v>
      </c>
      <c r="BN176">
        <v>13.1</v>
      </c>
      <c r="BO176">
        <v>13.4</v>
      </c>
      <c r="BP176">
        <v>13.6</v>
      </c>
      <c r="BQ176">
        <v>13.9</v>
      </c>
      <c r="BR176">
        <v>14.1</v>
      </c>
      <c r="BS176">
        <v>14.3</v>
      </c>
      <c r="BT176">
        <v>14.5</v>
      </c>
      <c r="BU176">
        <v>14.6</v>
      </c>
      <c r="BV176">
        <v>14.8</v>
      </c>
      <c r="BW176">
        <v>14.8</v>
      </c>
      <c r="BX176">
        <v>14.9</v>
      </c>
      <c r="BY176">
        <v>15</v>
      </c>
      <c r="BZ176">
        <v>15</v>
      </c>
      <c r="CA176">
        <v>15</v>
      </c>
      <c r="CB176">
        <v>15.1</v>
      </c>
      <c r="CC176">
        <v>15</v>
      </c>
      <c r="CD176">
        <v>15</v>
      </c>
      <c r="CE176">
        <v>15</v>
      </c>
      <c r="CF176">
        <v>14.9</v>
      </c>
      <c r="CG176">
        <v>14.8</v>
      </c>
      <c r="CH176">
        <v>14.8</v>
      </c>
      <c r="CI176">
        <v>14.7</v>
      </c>
      <c r="CJ176">
        <v>14.5</v>
      </c>
      <c r="CK176">
        <v>14.4</v>
      </c>
      <c r="CL176">
        <v>14.3</v>
      </c>
      <c r="CM176">
        <v>14.1</v>
      </c>
      <c r="CN176">
        <v>14</v>
      </c>
      <c r="CO176">
        <v>13.8</v>
      </c>
      <c r="CP176">
        <v>13.6</v>
      </c>
      <c r="CQ176">
        <v>13.4</v>
      </c>
      <c r="CR176">
        <v>13.2</v>
      </c>
      <c r="CS176">
        <v>12.9</v>
      </c>
      <c r="CT176">
        <v>12.7</v>
      </c>
      <c r="CU176">
        <v>12.5</v>
      </c>
      <c r="CV176">
        <v>12.2</v>
      </c>
      <c r="CW176">
        <v>12</v>
      </c>
      <c r="CX176">
        <v>11.7</v>
      </c>
      <c r="CY176">
        <v>11.4</v>
      </c>
      <c r="CZ176">
        <v>11.2</v>
      </c>
      <c r="DA176">
        <v>10.9</v>
      </c>
      <c r="DB176">
        <v>10.6</v>
      </c>
      <c r="DC176">
        <v>10.3</v>
      </c>
      <c r="DD176">
        <v>9.93</v>
      </c>
      <c r="DE176">
        <v>9.6</v>
      </c>
      <c r="DF176">
        <v>9.24</v>
      </c>
      <c r="DG176">
        <v>8.91</v>
      </c>
      <c r="DH176">
        <v>8.56</v>
      </c>
      <c r="DI176">
        <v>8.2100000000000009</v>
      </c>
      <c r="DJ176">
        <v>7.87</v>
      </c>
      <c r="DK176">
        <v>7.56</v>
      </c>
      <c r="DL176">
        <v>7.29</v>
      </c>
      <c r="DM176">
        <v>7.05</v>
      </c>
      <c r="DN176">
        <v>6.77</v>
      </c>
      <c r="DO176">
        <v>6.41</v>
      </c>
      <c r="DP176">
        <v>6.15</v>
      </c>
      <c r="DQ176">
        <v>5.87</v>
      </c>
      <c r="DR176">
        <v>5.66</v>
      </c>
      <c r="DS176">
        <v>5.41</v>
      </c>
      <c r="DT176">
        <v>5.14</v>
      </c>
      <c r="DU176">
        <v>4.8600000000000003</v>
      </c>
      <c r="DV176">
        <v>4.55</v>
      </c>
      <c r="DW176">
        <v>4.3899999999999997</v>
      </c>
      <c r="DX176">
        <v>4.1399999999999997</v>
      </c>
      <c r="DY176">
        <v>4.03</v>
      </c>
      <c r="DZ176">
        <v>3.84</v>
      </c>
      <c r="EA176">
        <v>3.73</v>
      </c>
      <c r="EB176">
        <v>3.52</v>
      </c>
      <c r="EC176">
        <v>3.42</v>
      </c>
      <c r="ED176">
        <v>3.27</v>
      </c>
      <c r="EE176">
        <v>3.13</v>
      </c>
      <c r="EF176">
        <v>2.99</v>
      </c>
      <c r="EG176">
        <v>2.88</v>
      </c>
      <c r="EH176">
        <v>2.77</v>
      </c>
      <c r="EI176">
        <v>2.61</v>
      </c>
      <c r="EJ176">
        <v>2.46</v>
      </c>
      <c r="EK176">
        <v>2.39</v>
      </c>
      <c r="EL176">
        <v>2.2799999999999998</v>
      </c>
      <c r="EM176">
        <v>2.15</v>
      </c>
      <c r="EN176">
        <v>2.02</v>
      </c>
      <c r="EO176">
        <v>2.0099999999999998</v>
      </c>
      <c r="EP176">
        <v>1.9</v>
      </c>
      <c r="EQ176">
        <v>1.77</v>
      </c>
      <c r="ER176">
        <v>1.72</v>
      </c>
      <c r="ES176">
        <v>1.59</v>
      </c>
      <c r="ET176">
        <v>1.55</v>
      </c>
      <c r="EU176">
        <v>1.46</v>
      </c>
      <c r="EV176">
        <v>1.34</v>
      </c>
      <c r="EW176">
        <v>1.31</v>
      </c>
      <c r="EX176">
        <v>1.2</v>
      </c>
      <c r="EY176">
        <v>1.1100000000000001</v>
      </c>
      <c r="EZ176">
        <v>1.1000000000000001</v>
      </c>
      <c r="FA176">
        <v>1</v>
      </c>
      <c r="FB176">
        <v>0.95</v>
      </c>
      <c r="FC176">
        <v>0.91</v>
      </c>
      <c r="FD176">
        <v>0.8</v>
      </c>
      <c r="FE176">
        <v>0.78</v>
      </c>
      <c r="FF176">
        <v>0.69</v>
      </c>
      <c r="FG176">
        <v>0.67</v>
      </c>
      <c r="FH176">
        <v>0.61</v>
      </c>
      <c r="FI176">
        <v>0.55000000000000004</v>
      </c>
      <c r="FJ176">
        <v>0.49</v>
      </c>
      <c r="FK176">
        <v>0.46</v>
      </c>
      <c r="FL176">
        <v>0.43</v>
      </c>
      <c r="FM176">
        <v>0.39</v>
      </c>
      <c r="FN176">
        <v>0.34</v>
      </c>
      <c r="FO176">
        <v>0.33</v>
      </c>
      <c r="FP176">
        <v>0.28999999999999998</v>
      </c>
      <c r="FQ176">
        <v>0.25</v>
      </c>
      <c r="FR176">
        <v>0.24</v>
      </c>
      <c r="FS176">
        <v>0.21</v>
      </c>
      <c r="FT176">
        <v>0.18</v>
      </c>
      <c r="FU176">
        <v>0.16</v>
      </c>
      <c r="FV176">
        <v>0.15</v>
      </c>
      <c r="FW176">
        <v>0.13</v>
      </c>
      <c r="FX176">
        <v>0.12</v>
      </c>
      <c r="FY176">
        <v>0.11</v>
      </c>
      <c r="FZ176">
        <v>0.1</v>
      </c>
    </row>
    <row r="177" spans="1:182">
      <c r="A177">
        <v>10</v>
      </c>
      <c r="B177">
        <v>0</v>
      </c>
      <c r="C177">
        <v>0</v>
      </c>
      <c r="D177">
        <v>0</v>
      </c>
      <c r="E177">
        <v>0</v>
      </c>
      <c r="F177">
        <v>0</v>
      </c>
      <c r="G177">
        <v>0</v>
      </c>
      <c r="H177">
        <v>0</v>
      </c>
      <c r="I177">
        <v>0</v>
      </c>
      <c r="J177">
        <v>0</v>
      </c>
      <c r="K177">
        <v>0</v>
      </c>
      <c r="L177">
        <v>0.03</v>
      </c>
      <c r="M177">
        <v>0.04</v>
      </c>
      <c r="N177">
        <v>7.0000000000000007E-2</v>
      </c>
      <c r="O177">
        <v>0.09</v>
      </c>
      <c r="P177">
        <v>0.11</v>
      </c>
      <c r="Q177">
        <v>0.14000000000000001</v>
      </c>
      <c r="R177">
        <v>0.16</v>
      </c>
      <c r="S177">
        <v>0.2</v>
      </c>
      <c r="T177">
        <v>0.25</v>
      </c>
      <c r="U177">
        <v>0.28000000000000003</v>
      </c>
      <c r="V177">
        <v>0.33</v>
      </c>
      <c r="W177">
        <v>0.4</v>
      </c>
      <c r="X177">
        <v>0.48</v>
      </c>
      <c r="Y177">
        <v>0.55000000000000004</v>
      </c>
      <c r="Z177">
        <v>0.65</v>
      </c>
      <c r="AA177">
        <v>0.73</v>
      </c>
      <c r="AB177">
        <v>0.82</v>
      </c>
      <c r="AC177">
        <v>0.95</v>
      </c>
      <c r="AD177">
        <v>1.06</v>
      </c>
      <c r="AE177">
        <v>1.2</v>
      </c>
      <c r="AF177">
        <v>1.32</v>
      </c>
      <c r="AG177">
        <v>1.5</v>
      </c>
      <c r="AH177">
        <v>1.68</v>
      </c>
      <c r="AI177">
        <v>1.83</v>
      </c>
      <c r="AJ177">
        <v>2.0699999999999998</v>
      </c>
      <c r="AK177">
        <v>2.19</v>
      </c>
      <c r="AL177">
        <v>2.4900000000000002</v>
      </c>
      <c r="AM177">
        <v>2.72</v>
      </c>
      <c r="AN177">
        <v>2.94</v>
      </c>
      <c r="AO177">
        <v>3.19</v>
      </c>
      <c r="AP177">
        <v>3.51</v>
      </c>
      <c r="AQ177">
        <v>3.87</v>
      </c>
      <c r="AR177">
        <v>4.2300000000000004</v>
      </c>
      <c r="AS177">
        <v>4.45</v>
      </c>
      <c r="AT177">
        <v>4.82</v>
      </c>
      <c r="AU177">
        <v>5.09</v>
      </c>
      <c r="AV177">
        <v>5.44</v>
      </c>
      <c r="AW177">
        <v>5.78</v>
      </c>
      <c r="AX177">
        <v>6.18</v>
      </c>
      <c r="AY177">
        <v>6.69</v>
      </c>
      <c r="AZ177">
        <v>7.2</v>
      </c>
      <c r="BA177">
        <v>7.81</v>
      </c>
      <c r="BB177">
        <v>8.3800000000000008</v>
      </c>
      <c r="BC177">
        <v>8.82</v>
      </c>
      <c r="BD177">
        <v>9.2899999999999991</v>
      </c>
      <c r="BE177">
        <v>9.65</v>
      </c>
      <c r="BF177">
        <v>9.76</v>
      </c>
      <c r="BG177">
        <v>10.199999999999999</v>
      </c>
      <c r="BH177">
        <v>10.7</v>
      </c>
      <c r="BI177">
        <v>11.2</v>
      </c>
      <c r="BJ177">
        <v>11.6</v>
      </c>
      <c r="BK177">
        <v>12</v>
      </c>
      <c r="BL177">
        <v>12.4</v>
      </c>
      <c r="BM177">
        <v>12.8</v>
      </c>
      <c r="BN177">
        <v>13.1</v>
      </c>
      <c r="BO177">
        <v>13.3</v>
      </c>
      <c r="BP177">
        <v>13.6</v>
      </c>
      <c r="BQ177">
        <v>13.9</v>
      </c>
      <c r="BR177">
        <v>14.1</v>
      </c>
      <c r="BS177">
        <v>14.3</v>
      </c>
      <c r="BT177">
        <v>14.5</v>
      </c>
      <c r="BU177">
        <v>14.6</v>
      </c>
      <c r="BV177">
        <v>14.7</v>
      </c>
      <c r="BW177">
        <v>14.8</v>
      </c>
      <c r="BX177">
        <v>14.9</v>
      </c>
      <c r="BY177">
        <v>14.9</v>
      </c>
      <c r="BZ177">
        <v>15</v>
      </c>
      <c r="CA177">
        <v>15</v>
      </c>
      <c r="CB177">
        <v>15</v>
      </c>
      <c r="CC177">
        <v>15</v>
      </c>
      <c r="CD177">
        <v>15</v>
      </c>
      <c r="CE177">
        <v>14.9</v>
      </c>
      <c r="CF177">
        <v>14.9</v>
      </c>
      <c r="CG177">
        <v>14.8</v>
      </c>
      <c r="CH177">
        <v>14.7</v>
      </c>
      <c r="CI177">
        <v>14.6</v>
      </c>
      <c r="CJ177">
        <v>14.5</v>
      </c>
      <c r="CK177">
        <v>14.4</v>
      </c>
      <c r="CL177">
        <v>14.2</v>
      </c>
      <c r="CM177">
        <v>14.1</v>
      </c>
      <c r="CN177">
        <v>13.9</v>
      </c>
      <c r="CO177">
        <v>13.7</v>
      </c>
      <c r="CP177">
        <v>13.5</v>
      </c>
      <c r="CQ177">
        <v>13.3</v>
      </c>
      <c r="CR177">
        <v>13.1</v>
      </c>
      <c r="CS177">
        <v>12.9</v>
      </c>
      <c r="CT177">
        <v>12.7</v>
      </c>
      <c r="CU177">
        <v>12.5</v>
      </c>
      <c r="CV177">
        <v>12.2</v>
      </c>
      <c r="CW177">
        <v>11.9</v>
      </c>
      <c r="CX177">
        <v>11.7</v>
      </c>
      <c r="CY177">
        <v>11.4</v>
      </c>
      <c r="CZ177">
        <v>11.1</v>
      </c>
      <c r="DA177">
        <v>10.9</v>
      </c>
      <c r="DB177">
        <v>10.6</v>
      </c>
      <c r="DC177">
        <v>10.199999999999999</v>
      </c>
      <c r="DD177">
        <v>9.9600000000000009</v>
      </c>
      <c r="DE177">
        <v>9.57</v>
      </c>
      <c r="DF177">
        <v>9.18</v>
      </c>
      <c r="DG177">
        <v>8.81</v>
      </c>
      <c r="DH177">
        <v>8.5399999999999991</v>
      </c>
      <c r="DI177">
        <v>8.09</v>
      </c>
      <c r="DJ177">
        <v>7.84</v>
      </c>
      <c r="DK177">
        <v>7.5</v>
      </c>
      <c r="DL177">
        <v>7.28</v>
      </c>
      <c r="DM177">
        <v>6.99</v>
      </c>
      <c r="DN177">
        <v>6.82</v>
      </c>
      <c r="DO177">
        <v>6.37</v>
      </c>
      <c r="DP177">
        <v>6.16</v>
      </c>
      <c r="DQ177">
        <v>5.84</v>
      </c>
      <c r="DR177">
        <v>5.62</v>
      </c>
      <c r="DS177">
        <v>5.36</v>
      </c>
      <c r="DT177">
        <v>5.0999999999999996</v>
      </c>
      <c r="DU177">
        <v>4.8600000000000003</v>
      </c>
      <c r="DV177">
        <v>4.62</v>
      </c>
      <c r="DW177">
        <v>4.41</v>
      </c>
      <c r="DX177">
        <v>4.21</v>
      </c>
      <c r="DY177">
        <v>4.0199999999999996</v>
      </c>
      <c r="DZ177">
        <v>3.81</v>
      </c>
      <c r="EA177">
        <v>3.71</v>
      </c>
      <c r="EB177">
        <v>3.54</v>
      </c>
      <c r="EC177">
        <v>3.44</v>
      </c>
      <c r="ED177">
        <v>3.28</v>
      </c>
      <c r="EE177">
        <v>3.16</v>
      </c>
      <c r="EF177">
        <v>3.02</v>
      </c>
      <c r="EG177">
        <v>2.89</v>
      </c>
      <c r="EH177">
        <v>2.82</v>
      </c>
      <c r="EI177">
        <v>2.66</v>
      </c>
      <c r="EJ177">
        <v>2.4900000000000002</v>
      </c>
      <c r="EK177">
        <v>2.39</v>
      </c>
      <c r="EL177">
        <v>2.27</v>
      </c>
      <c r="EM177">
        <v>2.2200000000000002</v>
      </c>
      <c r="EN177">
        <v>2.0499999999999998</v>
      </c>
      <c r="EO177">
        <v>1.97</v>
      </c>
      <c r="EP177">
        <v>1.94</v>
      </c>
      <c r="EQ177">
        <v>1.83</v>
      </c>
      <c r="ER177">
        <v>1.73</v>
      </c>
      <c r="ES177">
        <v>1.61</v>
      </c>
      <c r="ET177">
        <v>1.54</v>
      </c>
      <c r="EU177">
        <v>1.49</v>
      </c>
      <c r="EV177">
        <v>1.37</v>
      </c>
      <c r="EW177">
        <v>1.3</v>
      </c>
      <c r="EX177">
        <v>1.24</v>
      </c>
      <c r="EY177">
        <v>1.1599999999999999</v>
      </c>
      <c r="EZ177">
        <v>1.1100000000000001</v>
      </c>
      <c r="FA177">
        <v>1.02</v>
      </c>
      <c r="FB177">
        <v>0.95</v>
      </c>
      <c r="FC177">
        <v>0.87</v>
      </c>
      <c r="FD177">
        <v>0.83</v>
      </c>
      <c r="FE177">
        <v>0.79</v>
      </c>
      <c r="FF177">
        <v>0.74</v>
      </c>
      <c r="FG177">
        <v>0.66</v>
      </c>
      <c r="FH177">
        <v>0.61</v>
      </c>
      <c r="FI177">
        <v>0.56999999999999995</v>
      </c>
      <c r="FJ177">
        <v>0.52</v>
      </c>
      <c r="FK177">
        <v>0.49</v>
      </c>
      <c r="FL177">
        <v>0.43</v>
      </c>
      <c r="FM177">
        <v>0.39</v>
      </c>
      <c r="FN177">
        <v>0.37</v>
      </c>
      <c r="FO177">
        <v>0.33</v>
      </c>
      <c r="FP177">
        <v>0.28000000000000003</v>
      </c>
      <c r="FQ177">
        <v>0.26</v>
      </c>
      <c r="FR177">
        <v>0.23</v>
      </c>
      <c r="FS177">
        <v>0.21</v>
      </c>
      <c r="FT177">
        <v>0.19</v>
      </c>
      <c r="FU177">
        <v>0.17</v>
      </c>
      <c r="FV177">
        <v>0.15</v>
      </c>
      <c r="FW177">
        <v>0.13</v>
      </c>
      <c r="FX177">
        <v>0.12</v>
      </c>
      <c r="FY177">
        <v>0.11</v>
      </c>
      <c r="FZ177">
        <v>0.1</v>
      </c>
    </row>
    <row r="178" spans="1:182">
      <c r="A178">
        <v>9</v>
      </c>
      <c r="B178">
        <v>0</v>
      </c>
      <c r="C178">
        <v>0</v>
      </c>
      <c r="D178">
        <v>0</v>
      </c>
      <c r="E178">
        <v>0</v>
      </c>
      <c r="F178">
        <v>0</v>
      </c>
      <c r="G178">
        <v>0</v>
      </c>
      <c r="H178">
        <v>0</v>
      </c>
      <c r="I178">
        <v>0</v>
      </c>
      <c r="J178">
        <v>0</v>
      </c>
      <c r="K178">
        <v>0</v>
      </c>
      <c r="L178">
        <v>0.03</v>
      </c>
      <c r="M178">
        <v>0.04</v>
      </c>
      <c r="N178">
        <v>7.0000000000000007E-2</v>
      </c>
      <c r="O178">
        <v>0.09</v>
      </c>
      <c r="P178">
        <v>0.11</v>
      </c>
      <c r="Q178">
        <v>0.13</v>
      </c>
      <c r="R178">
        <v>0.16</v>
      </c>
      <c r="S178">
        <v>0.2</v>
      </c>
      <c r="T178">
        <v>0.24</v>
      </c>
      <c r="U178">
        <v>0.28000000000000003</v>
      </c>
      <c r="V178">
        <v>0.34</v>
      </c>
      <c r="W178">
        <v>0.41</v>
      </c>
      <c r="X178">
        <v>0.46</v>
      </c>
      <c r="Y178">
        <v>0.53</v>
      </c>
      <c r="Z178">
        <v>0.62</v>
      </c>
      <c r="AA178">
        <v>0.71</v>
      </c>
      <c r="AB178">
        <v>0.82</v>
      </c>
      <c r="AC178">
        <v>0.93</v>
      </c>
      <c r="AD178">
        <v>1.0900000000000001</v>
      </c>
      <c r="AE178">
        <v>1.2</v>
      </c>
      <c r="AF178">
        <v>1.34</v>
      </c>
      <c r="AG178">
        <v>1.48</v>
      </c>
      <c r="AH178">
        <v>1.66</v>
      </c>
      <c r="AI178">
        <v>1.83</v>
      </c>
      <c r="AJ178">
        <v>2.08</v>
      </c>
      <c r="AK178">
        <v>2.21</v>
      </c>
      <c r="AL178">
        <v>2.4700000000000002</v>
      </c>
      <c r="AM178">
        <v>2.71</v>
      </c>
      <c r="AN178">
        <v>2.98</v>
      </c>
      <c r="AO178">
        <v>3.14</v>
      </c>
      <c r="AP178">
        <v>3.49</v>
      </c>
      <c r="AQ178">
        <v>3.86</v>
      </c>
      <c r="AR178">
        <v>4.1900000000000004</v>
      </c>
      <c r="AS178">
        <v>4.41</v>
      </c>
      <c r="AT178">
        <v>4.72</v>
      </c>
      <c r="AU178">
        <v>5.05</v>
      </c>
      <c r="AV178">
        <v>5.38</v>
      </c>
      <c r="AW178">
        <v>5.72</v>
      </c>
      <c r="AX178">
        <v>6.19</v>
      </c>
      <c r="AY178">
        <v>6.66</v>
      </c>
      <c r="AZ178">
        <v>7.29</v>
      </c>
      <c r="BA178">
        <v>7.79</v>
      </c>
      <c r="BB178">
        <v>8.4</v>
      </c>
      <c r="BC178">
        <v>8.81</v>
      </c>
      <c r="BD178">
        <v>9.2799999999999994</v>
      </c>
      <c r="BE178">
        <v>9.6999999999999993</v>
      </c>
      <c r="BF178">
        <v>9.77</v>
      </c>
      <c r="BG178">
        <v>10.199999999999999</v>
      </c>
      <c r="BH178">
        <v>10.8</v>
      </c>
      <c r="BI178">
        <v>11.2</v>
      </c>
      <c r="BJ178">
        <v>11.6</v>
      </c>
      <c r="BK178">
        <v>12</v>
      </c>
      <c r="BL178">
        <v>12.4</v>
      </c>
      <c r="BM178">
        <v>12.7</v>
      </c>
      <c r="BN178">
        <v>13</v>
      </c>
      <c r="BO178">
        <v>13.3</v>
      </c>
      <c r="BP178">
        <v>13.6</v>
      </c>
      <c r="BQ178">
        <v>13.9</v>
      </c>
      <c r="BR178">
        <v>14.1</v>
      </c>
      <c r="BS178">
        <v>14.3</v>
      </c>
      <c r="BT178">
        <v>14.4</v>
      </c>
      <c r="BU178">
        <v>14.6</v>
      </c>
      <c r="BV178">
        <v>14.7</v>
      </c>
      <c r="BW178">
        <v>14.8</v>
      </c>
      <c r="BX178">
        <v>14.9</v>
      </c>
      <c r="BY178">
        <v>14.9</v>
      </c>
      <c r="BZ178">
        <v>15</v>
      </c>
      <c r="CA178">
        <v>15</v>
      </c>
      <c r="CB178">
        <v>15</v>
      </c>
      <c r="CC178">
        <v>15</v>
      </c>
      <c r="CD178">
        <v>15</v>
      </c>
      <c r="CE178">
        <v>14.9</v>
      </c>
      <c r="CF178">
        <v>14.9</v>
      </c>
      <c r="CG178">
        <v>14.8</v>
      </c>
      <c r="CH178">
        <v>14.7</v>
      </c>
      <c r="CI178">
        <v>14.6</v>
      </c>
      <c r="CJ178">
        <v>14.5</v>
      </c>
      <c r="CK178">
        <v>14.3</v>
      </c>
      <c r="CL178">
        <v>14.2</v>
      </c>
      <c r="CM178">
        <v>14</v>
      </c>
      <c r="CN178">
        <v>13.9</v>
      </c>
      <c r="CO178">
        <v>13.7</v>
      </c>
      <c r="CP178">
        <v>13.5</v>
      </c>
      <c r="CQ178">
        <v>13.3</v>
      </c>
      <c r="CR178">
        <v>13.1</v>
      </c>
      <c r="CS178">
        <v>12.9</v>
      </c>
      <c r="CT178">
        <v>12.7</v>
      </c>
      <c r="CU178">
        <v>12.4</v>
      </c>
      <c r="CV178">
        <v>12.2</v>
      </c>
      <c r="CW178">
        <v>11.9</v>
      </c>
      <c r="CX178">
        <v>11.6</v>
      </c>
      <c r="CY178">
        <v>11.4</v>
      </c>
      <c r="CZ178">
        <v>11.1</v>
      </c>
      <c r="DA178">
        <v>10.8</v>
      </c>
      <c r="DB178">
        <v>10.5</v>
      </c>
      <c r="DC178">
        <v>10.199999999999999</v>
      </c>
      <c r="DD178">
        <v>9.89</v>
      </c>
      <c r="DE178">
        <v>9.57</v>
      </c>
      <c r="DF178">
        <v>9.15</v>
      </c>
      <c r="DG178">
        <v>8.77</v>
      </c>
      <c r="DH178">
        <v>8.4499999999999993</v>
      </c>
      <c r="DI178">
        <v>8.19</v>
      </c>
      <c r="DJ178">
        <v>7.82</v>
      </c>
      <c r="DK178">
        <v>7.51</v>
      </c>
      <c r="DL178">
        <v>7.32</v>
      </c>
      <c r="DM178">
        <v>6.91</v>
      </c>
      <c r="DN178">
        <v>6.74</v>
      </c>
      <c r="DO178">
        <v>6.44</v>
      </c>
      <c r="DP178">
        <v>6.1</v>
      </c>
      <c r="DQ178">
        <v>5.82</v>
      </c>
      <c r="DR178">
        <v>5.61</v>
      </c>
      <c r="DS178">
        <v>5.39</v>
      </c>
      <c r="DT178">
        <v>5.05</v>
      </c>
      <c r="DU178">
        <v>4.88</v>
      </c>
      <c r="DV178">
        <v>4.59</v>
      </c>
      <c r="DW178">
        <v>4.41</v>
      </c>
      <c r="DX178">
        <v>4.2</v>
      </c>
      <c r="DY178">
        <v>4.01</v>
      </c>
      <c r="DZ178">
        <v>3.92</v>
      </c>
      <c r="EA178">
        <v>3.72</v>
      </c>
      <c r="EB178">
        <v>3.59</v>
      </c>
      <c r="EC178">
        <v>3.4</v>
      </c>
      <c r="ED178">
        <v>3.29</v>
      </c>
      <c r="EE178">
        <v>3.18</v>
      </c>
      <c r="EF178">
        <v>2.98</v>
      </c>
      <c r="EG178">
        <v>2.85</v>
      </c>
      <c r="EH178">
        <v>2.84</v>
      </c>
      <c r="EI178">
        <v>2.66</v>
      </c>
      <c r="EJ178">
        <v>2.5299999999999998</v>
      </c>
      <c r="EK178">
        <v>2.4300000000000002</v>
      </c>
      <c r="EL178">
        <v>2.31</v>
      </c>
      <c r="EM178">
        <v>2.21</v>
      </c>
      <c r="EN178">
        <v>2.09</v>
      </c>
      <c r="EO178">
        <v>1.97</v>
      </c>
      <c r="EP178">
        <v>1.95</v>
      </c>
      <c r="EQ178">
        <v>1.83</v>
      </c>
      <c r="ER178">
        <v>1.72</v>
      </c>
      <c r="ES178">
        <v>1.63</v>
      </c>
      <c r="ET178">
        <v>1.55</v>
      </c>
      <c r="EU178">
        <v>1.49</v>
      </c>
      <c r="EV178">
        <v>1.4</v>
      </c>
      <c r="EW178">
        <v>1.3</v>
      </c>
      <c r="EX178">
        <v>1.27</v>
      </c>
      <c r="EY178">
        <v>1.1499999999999999</v>
      </c>
      <c r="EZ178">
        <v>1.1100000000000001</v>
      </c>
      <c r="FA178">
        <v>1.05</v>
      </c>
      <c r="FB178">
        <v>0.99</v>
      </c>
      <c r="FC178">
        <v>0.93</v>
      </c>
      <c r="FD178">
        <v>0.86</v>
      </c>
      <c r="FE178">
        <v>0.77</v>
      </c>
      <c r="FF178">
        <v>0.72</v>
      </c>
      <c r="FG178">
        <v>0.69</v>
      </c>
      <c r="FH178">
        <v>0.63</v>
      </c>
      <c r="FI178">
        <v>0.57999999999999996</v>
      </c>
      <c r="FJ178">
        <v>0.53</v>
      </c>
      <c r="FK178">
        <v>0.48</v>
      </c>
      <c r="FL178">
        <v>0.44</v>
      </c>
      <c r="FM178">
        <v>0.39</v>
      </c>
      <c r="FN178">
        <v>0.36</v>
      </c>
      <c r="FO178">
        <v>0.33</v>
      </c>
      <c r="FP178">
        <v>0.31</v>
      </c>
      <c r="FQ178">
        <v>0.26</v>
      </c>
      <c r="FR178">
        <v>0.24</v>
      </c>
      <c r="FS178">
        <v>0.21</v>
      </c>
      <c r="FT178">
        <v>0.19</v>
      </c>
      <c r="FU178">
        <v>0.17</v>
      </c>
      <c r="FV178">
        <v>0.15</v>
      </c>
      <c r="FW178">
        <v>0.14000000000000001</v>
      </c>
      <c r="FX178">
        <v>0.12</v>
      </c>
      <c r="FY178">
        <v>0.11</v>
      </c>
      <c r="FZ178">
        <v>0.1</v>
      </c>
    </row>
    <row r="179" spans="1:182">
      <c r="A179">
        <v>8</v>
      </c>
      <c r="B179">
        <v>0</v>
      </c>
      <c r="C179">
        <v>0</v>
      </c>
      <c r="D179">
        <v>0</v>
      </c>
      <c r="E179">
        <v>0</v>
      </c>
      <c r="F179">
        <v>0</v>
      </c>
      <c r="G179">
        <v>0</v>
      </c>
      <c r="H179">
        <v>0</v>
      </c>
      <c r="I179">
        <v>0</v>
      </c>
      <c r="J179">
        <v>0</v>
      </c>
      <c r="K179">
        <v>0</v>
      </c>
      <c r="L179">
        <v>0.03</v>
      </c>
      <c r="M179">
        <v>0.04</v>
      </c>
      <c r="N179">
        <v>0.05</v>
      </c>
      <c r="O179">
        <v>0.08</v>
      </c>
      <c r="P179">
        <v>0.11</v>
      </c>
      <c r="Q179">
        <v>0.13</v>
      </c>
      <c r="R179">
        <v>0.16</v>
      </c>
      <c r="S179">
        <v>0.19</v>
      </c>
      <c r="T179">
        <v>0.23</v>
      </c>
      <c r="U179">
        <v>0.28999999999999998</v>
      </c>
      <c r="V179">
        <v>0.32</v>
      </c>
      <c r="W179">
        <v>0.39</v>
      </c>
      <c r="X179">
        <v>0.47</v>
      </c>
      <c r="Y179">
        <v>0.55000000000000004</v>
      </c>
      <c r="Z179">
        <v>0.61</v>
      </c>
      <c r="AA179">
        <v>0.71</v>
      </c>
      <c r="AB179">
        <v>0.8</v>
      </c>
      <c r="AC179">
        <v>0.94</v>
      </c>
      <c r="AD179">
        <v>1.06</v>
      </c>
      <c r="AE179">
        <v>1.21</v>
      </c>
      <c r="AF179">
        <v>1.32</v>
      </c>
      <c r="AG179">
        <v>1.49</v>
      </c>
      <c r="AH179">
        <v>1.66</v>
      </c>
      <c r="AI179">
        <v>1.83</v>
      </c>
      <c r="AJ179">
        <v>2.0499999999999998</v>
      </c>
      <c r="AK179">
        <v>2.19</v>
      </c>
      <c r="AL179">
        <v>2.46</v>
      </c>
      <c r="AM179">
        <v>2.72</v>
      </c>
      <c r="AN179">
        <v>2.94</v>
      </c>
      <c r="AO179">
        <v>3.18</v>
      </c>
      <c r="AP179">
        <v>3.43</v>
      </c>
      <c r="AQ179">
        <v>3.87</v>
      </c>
      <c r="AR179">
        <v>4.17</v>
      </c>
      <c r="AS179">
        <v>4.4400000000000004</v>
      </c>
      <c r="AT179">
        <v>4.72</v>
      </c>
      <c r="AU179">
        <v>5.07</v>
      </c>
      <c r="AV179">
        <v>5.36</v>
      </c>
      <c r="AW179">
        <v>5.71</v>
      </c>
      <c r="AX179">
        <v>6.15</v>
      </c>
      <c r="AY179">
        <v>6.65</v>
      </c>
      <c r="AZ179">
        <v>7.17</v>
      </c>
      <c r="BA179">
        <v>7.8</v>
      </c>
      <c r="BB179">
        <v>8.33</v>
      </c>
      <c r="BC179">
        <v>8.7799999999999994</v>
      </c>
      <c r="BD179">
        <v>9.2899999999999991</v>
      </c>
      <c r="BE179">
        <v>9.6999999999999993</v>
      </c>
      <c r="BF179">
        <v>9.77</v>
      </c>
      <c r="BG179">
        <v>10.3</v>
      </c>
      <c r="BH179">
        <v>10.8</v>
      </c>
      <c r="BI179">
        <v>11.2</v>
      </c>
      <c r="BJ179">
        <v>11.6</v>
      </c>
      <c r="BK179">
        <v>12</v>
      </c>
      <c r="BL179">
        <v>12.4</v>
      </c>
      <c r="BM179">
        <v>12.7</v>
      </c>
      <c r="BN179">
        <v>13</v>
      </c>
      <c r="BO179">
        <v>13.3</v>
      </c>
      <c r="BP179">
        <v>13.6</v>
      </c>
      <c r="BQ179">
        <v>13.8</v>
      </c>
      <c r="BR179">
        <v>14</v>
      </c>
      <c r="BS179">
        <v>14.2</v>
      </c>
      <c r="BT179">
        <v>14.4</v>
      </c>
      <c r="BU179">
        <v>14.5</v>
      </c>
      <c r="BV179">
        <v>14.7</v>
      </c>
      <c r="BW179">
        <v>14.8</v>
      </c>
      <c r="BX179">
        <v>14.8</v>
      </c>
      <c r="BY179">
        <v>14.9</v>
      </c>
      <c r="BZ179">
        <v>14.9</v>
      </c>
      <c r="CA179">
        <v>15</v>
      </c>
      <c r="CB179">
        <v>15</v>
      </c>
      <c r="CC179">
        <v>15</v>
      </c>
      <c r="CD179">
        <v>14.9</v>
      </c>
      <c r="CE179">
        <v>14.9</v>
      </c>
      <c r="CF179">
        <v>14.8</v>
      </c>
      <c r="CG179">
        <v>14.7</v>
      </c>
      <c r="CH179">
        <v>14.7</v>
      </c>
      <c r="CI179">
        <v>14.6</v>
      </c>
      <c r="CJ179">
        <v>14.4</v>
      </c>
      <c r="CK179">
        <v>14.3</v>
      </c>
      <c r="CL179">
        <v>14.2</v>
      </c>
      <c r="CM179">
        <v>14</v>
      </c>
      <c r="CN179">
        <v>13.8</v>
      </c>
      <c r="CO179">
        <v>13.7</v>
      </c>
      <c r="CP179">
        <v>13.5</v>
      </c>
      <c r="CQ179">
        <v>13.3</v>
      </c>
      <c r="CR179">
        <v>13</v>
      </c>
      <c r="CS179">
        <v>12.8</v>
      </c>
      <c r="CT179">
        <v>12.6</v>
      </c>
      <c r="CU179">
        <v>12.4</v>
      </c>
      <c r="CV179">
        <v>12.1</v>
      </c>
      <c r="CW179">
        <v>11.9</v>
      </c>
      <c r="CX179">
        <v>11.6</v>
      </c>
      <c r="CY179">
        <v>11.3</v>
      </c>
      <c r="CZ179">
        <v>11.1</v>
      </c>
      <c r="DA179">
        <v>10.8</v>
      </c>
      <c r="DB179">
        <v>10.5</v>
      </c>
      <c r="DC179">
        <v>10.199999999999999</v>
      </c>
      <c r="DD179">
        <v>9.8699999999999992</v>
      </c>
      <c r="DE179">
        <v>9.52</v>
      </c>
      <c r="DF179">
        <v>9.15</v>
      </c>
      <c r="DG179">
        <v>8.7799999999999994</v>
      </c>
      <c r="DH179">
        <v>8.5</v>
      </c>
      <c r="DI179">
        <v>8.11</v>
      </c>
      <c r="DJ179">
        <v>7.78</v>
      </c>
      <c r="DK179">
        <v>7.5</v>
      </c>
      <c r="DL179">
        <v>7.31</v>
      </c>
      <c r="DM179">
        <v>6.98</v>
      </c>
      <c r="DN179">
        <v>6.8</v>
      </c>
      <c r="DO179">
        <v>6.39</v>
      </c>
      <c r="DP179">
        <v>6.09</v>
      </c>
      <c r="DQ179">
        <v>5.82</v>
      </c>
      <c r="DR179">
        <v>5.68</v>
      </c>
      <c r="DS179">
        <v>5.34</v>
      </c>
      <c r="DT179">
        <v>5.0999999999999996</v>
      </c>
      <c r="DU179">
        <v>4.93</v>
      </c>
      <c r="DV179">
        <v>4.58</v>
      </c>
      <c r="DW179">
        <v>4.38</v>
      </c>
      <c r="DX179">
        <v>4.1900000000000004</v>
      </c>
      <c r="DY179">
        <v>4.04</v>
      </c>
      <c r="DZ179">
        <v>3.88</v>
      </c>
      <c r="EA179">
        <v>3.77</v>
      </c>
      <c r="EB179">
        <v>3.56</v>
      </c>
      <c r="EC179">
        <v>3.43</v>
      </c>
      <c r="ED179">
        <v>3.23</v>
      </c>
      <c r="EE179">
        <v>3.22</v>
      </c>
      <c r="EF179">
        <v>3.02</v>
      </c>
      <c r="EG179">
        <v>2.88</v>
      </c>
      <c r="EH179">
        <v>2.83</v>
      </c>
      <c r="EI179">
        <v>2.67</v>
      </c>
      <c r="EJ179">
        <v>2.5499999999999998</v>
      </c>
      <c r="EK179">
        <v>2.46</v>
      </c>
      <c r="EL179">
        <v>2.33</v>
      </c>
      <c r="EM179">
        <v>2.2400000000000002</v>
      </c>
      <c r="EN179">
        <v>2.08</v>
      </c>
      <c r="EO179">
        <v>1.99</v>
      </c>
      <c r="EP179">
        <v>1.96</v>
      </c>
      <c r="EQ179">
        <v>1.88</v>
      </c>
      <c r="ER179">
        <v>1.73</v>
      </c>
      <c r="ES179">
        <v>1.67</v>
      </c>
      <c r="ET179">
        <v>1.57</v>
      </c>
      <c r="EU179">
        <v>1.52</v>
      </c>
      <c r="EV179">
        <v>1.42</v>
      </c>
      <c r="EW179">
        <v>1.36</v>
      </c>
      <c r="EX179">
        <v>1.3</v>
      </c>
      <c r="EY179">
        <v>1.22</v>
      </c>
      <c r="EZ179">
        <v>1.1000000000000001</v>
      </c>
      <c r="FA179">
        <v>1.07</v>
      </c>
      <c r="FB179">
        <v>0.99</v>
      </c>
      <c r="FC179">
        <v>0.92</v>
      </c>
      <c r="FD179">
        <v>0.88</v>
      </c>
      <c r="FE179">
        <v>0.79</v>
      </c>
      <c r="FF179">
        <v>0.74</v>
      </c>
      <c r="FG179">
        <v>0.69</v>
      </c>
      <c r="FH179">
        <v>0.64</v>
      </c>
      <c r="FI179">
        <v>0.6</v>
      </c>
      <c r="FJ179">
        <v>0.55000000000000004</v>
      </c>
      <c r="FK179">
        <v>0.49</v>
      </c>
      <c r="FL179">
        <v>0.46</v>
      </c>
      <c r="FM179">
        <v>0.41</v>
      </c>
      <c r="FN179">
        <v>0.38</v>
      </c>
      <c r="FO179">
        <v>0.34</v>
      </c>
      <c r="FP179">
        <v>0.28999999999999998</v>
      </c>
      <c r="FQ179">
        <v>0.28000000000000003</v>
      </c>
      <c r="FR179">
        <v>0.25</v>
      </c>
      <c r="FS179">
        <v>0.22</v>
      </c>
      <c r="FT179">
        <v>0.2</v>
      </c>
      <c r="FU179">
        <v>0.17</v>
      </c>
      <c r="FV179">
        <v>0.15</v>
      </c>
      <c r="FW179">
        <v>0.13</v>
      </c>
      <c r="FX179">
        <v>0.12</v>
      </c>
      <c r="FY179">
        <v>0.11</v>
      </c>
      <c r="FZ179">
        <v>0.1</v>
      </c>
    </row>
    <row r="180" spans="1:182">
      <c r="A180">
        <v>7</v>
      </c>
      <c r="B180">
        <v>0</v>
      </c>
      <c r="C180">
        <v>0</v>
      </c>
      <c r="D180">
        <v>0</v>
      </c>
      <c r="E180">
        <v>0</v>
      </c>
      <c r="F180">
        <v>0</v>
      </c>
      <c r="G180">
        <v>0</v>
      </c>
      <c r="H180">
        <v>0</v>
      </c>
      <c r="I180">
        <v>0</v>
      </c>
      <c r="J180">
        <v>0</v>
      </c>
      <c r="K180">
        <v>0</v>
      </c>
      <c r="L180">
        <v>0.03</v>
      </c>
      <c r="M180">
        <v>0.05</v>
      </c>
      <c r="N180">
        <v>0.05</v>
      </c>
      <c r="O180">
        <v>0.08</v>
      </c>
      <c r="P180">
        <v>0.1</v>
      </c>
      <c r="Q180">
        <v>0.13</v>
      </c>
      <c r="R180">
        <v>0.16</v>
      </c>
      <c r="S180">
        <v>0.19</v>
      </c>
      <c r="T180">
        <v>0.24</v>
      </c>
      <c r="U180">
        <v>0.28000000000000003</v>
      </c>
      <c r="V180">
        <v>0.34</v>
      </c>
      <c r="W180">
        <v>0.39</v>
      </c>
      <c r="X180">
        <v>0.46</v>
      </c>
      <c r="Y180">
        <v>0.53</v>
      </c>
      <c r="Z180">
        <v>0.62</v>
      </c>
      <c r="AA180">
        <v>0.71</v>
      </c>
      <c r="AB180">
        <v>0.84</v>
      </c>
      <c r="AC180">
        <v>0.93</v>
      </c>
      <c r="AD180">
        <v>1.04</v>
      </c>
      <c r="AE180">
        <v>1.19</v>
      </c>
      <c r="AF180">
        <v>1.33</v>
      </c>
      <c r="AG180">
        <v>1.47</v>
      </c>
      <c r="AH180">
        <v>1.64</v>
      </c>
      <c r="AI180">
        <v>1.8</v>
      </c>
      <c r="AJ180">
        <v>2.04</v>
      </c>
      <c r="AK180">
        <v>2.2400000000000002</v>
      </c>
      <c r="AL180">
        <v>2.41</v>
      </c>
      <c r="AM180">
        <v>2.71</v>
      </c>
      <c r="AN180">
        <v>2.93</v>
      </c>
      <c r="AO180">
        <v>3.23</v>
      </c>
      <c r="AP180">
        <v>3.41</v>
      </c>
      <c r="AQ180">
        <v>3.83</v>
      </c>
      <c r="AR180">
        <v>4.2</v>
      </c>
      <c r="AS180">
        <v>4.41</v>
      </c>
      <c r="AT180">
        <v>4.75</v>
      </c>
      <c r="AU180">
        <v>5</v>
      </c>
      <c r="AV180">
        <v>5.36</v>
      </c>
      <c r="AW180">
        <v>5.72</v>
      </c>
      <c r="AX180">
        <v>6.16</v>
      </c>
      <c r="AY180">
        <v>6.65</v>
      </c>
      <c r="AZ180">
        <v>7.21</v>
      </c>
      <c r="BA180">
        <v>7.8</v>
      </c>
      <c r="BB180">
        <v>8.3800000000000008</v>
      </c>
      <c r="BC180">
        <v>8.7899999999999991</v>
      </c>
      <c r="BD180">
        <v>9.33</v>
      </c>
      <c r="BE180">
        <v>9.61</v>
      </c>
      <c r="BF180">
        <v>9.7799999999999994</v>
      </c>
      <c r="BG180">
        <v>10.3</v>
      </c>
      <c r="BH180">
        <v>10.7</v>
      </c>
      <c r="BI180">
        <v>11.2</v>
      </c>
      <c r="BJ180">
        <v>11.6</v>
      </c>
      <c r="BK180">
        <v>12</v>
      </c>
      <c r="BL180">
        <v>12.4</v>
      </c>
      <c r="BM180">
        <v>12.7</v>
      </c>
      <c r="BN180">
        <v>13</v>
      </c>
      <c r="BO180">
        <v>13.3</v>
      </c>
      <c r="BP180">
        <v>13.6</v>
      </c>
      <c r="BQ180">
        <v>13.8</v>
      </c>
      <c r="BR180">
        <v>14</v>
      </c>
      <c r="BS180">
        <v>14.2</v>
      </c>
      <c r="BT180">
        <v>14.4</v>
      </c>
      <c r="BU180">
        <v>14.5</v>
      </c>
      <c r="BV180">
        <v>14.6</v>
      </c>
      <c r="BW180">
        <v>14.7</v>
      </c>
      <c r="BX180">
        <v>14.8</v>
      </c>
      <c r="BY180">
        <v>14.9</v>
      </c>
      <c r="BZ180">
        <v>14.9</v>
      </c>
      <c r="CA180">
        <v>14.9</v>
      </c>
      <c r="CB180">
        <v>14.9</v>
      </c>
      <c r="CC180">
        <v>14.9</v>
      </c>
      <c r="CD180">
        <v>14.9</v>
      </c>
      <c r="CE180">
        <v>14.9</v>
      </c>
      <c r="CF180">
        <v>14.8</v>
      </c>
      <c r="CG180">
        <v>14.7</v>
      </c>
      <c r="CH180">
        <v>14.6</v>
      </c>
      <c r="CI180">
        <v>14.5</v>
      </c>
      <c r="CJ180">
        <v>14.4</v>
      </c>
      <c r="CK180">
        <v>14.3</v>
      </c>
      <c r="CL180">
        <v>14.1</v>
      </c>
      <c r="CM180">
        <v>14</v>
      </c>
      <c r="CN180">
        <v>13.8</v>
      </c>
      <c r="CO180">
        <v>13.6</v>
      </c>
      <c r="CP180">
        <v>13.4</v>
      </c>
      <c r="CQ180">
        <v>13.2</v>
      </c>
      <c r="CR180">
        <v>13</v>
      </c>
      <c r="CS180">
        <v>12.8</v>
      </c>
      <c r="CT180">
        <v>12.6</v>
      </c>
      <c r="CU180">
        <v>12.4</v>
      </c>
      <c r="CV180">
        <v>12.1</v>
      </c>
      <c r="CW180">
        <v>11.9</v>
      </c>
      <c r="CX180">
        <v>11.6</v>
      </c>
      <c r="CY180">
        <v>11.3</v>
      </c>
      <c r="CZ180">
        <v>11.1</v>
      </c>
      <c r="DA180">
        <v>10.8</v>
      </c>
      <c r="DB180">
        <v>10.4</v>
      </c>
      <c r="DC180">
        <v>10.199999999999999</v>
      </c>
      <c r="DD180">
        <v>9.8800000000000008</v>
      </c>
      <c r="DE180">
        <v>9.4499999999999993</v>
      </c>
      <c r="DF180">
        <v>9.1300000000000008</v>
      </c>
      <c r="DG180">
        <v>8.74</v>
      </c>
      <c r="DH180">
        <v>8.4</v>
      </c>
      <c r="DI180">
        <v>8.1199999999999992</v>
      </c>
      <c r="DJ180">
        <v>7.7</v>
      </c>
      <c r="DK180">
        <v>7.49</v>
      </c>
      <c r="DL180">
        <v>7.22</v>
      </c>
      <c r="DM180">
        <v>6.94</v>
      </c>
      <c r="DN180">
        <v>6.79</v>
      </c>
      <c r="DO180">
        <v>6.37</v>
      </c>
      <c r="DP180">
        <v>6.12</v>
      </c>
      <c r="DQ180">
        <v>5.77</v>
      </c>
      <c r="DR180">
        <v>5.62</v>
      </c>
      <c r="DS180">
        <v>5.39</v>
      </c>
      <c r="DT180">
        <v>5.09</v>
      </c>
      <c r="DU180">
        <v>4.8899999999999997</v>
      </c>
      <c r="DV180">
        <v>4.6399999999999997</v>
      </c>
      <c r="DW180">
        <v>4.42</v>
      </c>
      <c r="DX180">
        <v>4.26</v>
      </c>
      <c r="DY180">
        <v>4.1100000000000003</v>
      </c>
      <c r="DZ180">
        <v>3.93</v>
      </c>
      <c r="EA180">
        <v>3.74</v>
      </c>
      <c r="EB180">
        <v>3.6</v>
      </c>
      <c r="EC180">
        <v>3.43</v>
      </c>
      <c r="ED180">
        <v>3.3</v>
      </c>
      <c r="EE180">
        <v>3.23</v>
      </c>
      <c r="EF180">
        <v>3.06</v>
      </c>
      <c r="EG180">
        <v>2.86</v>
      </c>
      <c r="EH180">
        <v>2.81</v>
      </c>
      <c r="EI180">
        <v>2.75</v>
      </c>
      <c r="EJ180">
        <v>2.56</v>
      </c>
      <c r="EK180">
        <v>2.48</v>
      </c>
      <c r="EL180">
        <v>2.33</v>
      </c>
      <c r="EM180">
        <v>2.2799999999999998</v>
      </c>
      <c r="EN180">
        <v>2.14</v>
      </c>
      <c r="EO180">
        <v>2.02</v>
      </c>
      <c r="EP180">
        <v>1.97</v>
      </c>
      <c r="EQ180">
        <v>1.84</v>
      </c>
      <c r="ER180">
        <v>1.77</v>
      </c>
      <c r="ES180">
        <v>1.69</v>
      </c>
      <c r="ET180">
        <v>1.57</v>
      </c>
      <c r="EU180">
        <v>1.52</v>
      </c>
      <c r="EV180">
        <v>1.41</v>
      </c>
      <c r="EW180">
        <v>1.35</v>
      </c>
      <c r="EX180">
        <v>1.28</v>
      </c>
      <c r="EY180">
        <v>1.21</v>
      </c>
      <c r="EZ180">
        <v>1.1100000000000001</v>
      </c>
      <c r="FA180">
        <v>1.07</v>
      </c>
      <c r="FB180">
        <v>0.97</v>
      </c>
      <c r="FC180">
        <v>0.94</v>
      </c>
      <c r="FD180">
        <v>0.88</v>
      </c>
      <c r="FE180">
        <v>0.8</v>
      </c>
      <c r="FF180">
        <v>0.78</v>
      </c>
      <c r="FG180">
        <v>0.72</v>
      </c>
      <c r="FH180">
        <v>0.63</v>
      </c>
      <c r="FI180">
        <v>0.59</v>
      </c>
      <c r="FJ180">
        <v>0.56000000000000005</v>
      </c>
      <c r="FK180">
        <v>0.49</v>
      </c>
      <c r="FL180">
        <v>0.47</v>
      </c>
      <c r="FM180">
        <v>0.42</v>
      </c>
      <c r="FN180">
        <v>0.37</v>
      </c>
      <c r="FO180">
        <v>0.33</v>
      </c>
      <c r="FP180">
        <v>0.32</v>
      </c>
      <c r="FQ180">
        <v>0.28000000000000003</v>
      </c>
      <c r="FR180">
        <v>0.25</v>
      </c>
      <c r="FS180">
        <v>0.22</v>
      </c>
      <c r="FT180">
        <v>0.2</v>
      </c>
      <c r="FU180">
        <v>0.18</v>
      </c>
      <c r="FV180">
        <v>0.16</v>
      </c>
      <c r="FW180">
        <v>0.13</v>
      </c>
      <c r="FX180">
        <v>0.12</v>
      </c>
      <c r="FY180">
        <v>0.11</v>
      </c>
      <c r="FZ180">
        <v>0.1</v>
      </c>
    </row>
    <row r="181" spans="1:182">
      <c r="A181">
        <v>6</v>
      </c>
      <c r="B181">
        <v>0</v>
      </c>
      <c r="C181">
        <v>0</v>
      </c>
      <c r="D181">
        <v>0</v>
      </c>
      <c r="E181">
        <v>0</v>
      </c>
      <c r="F181">
        <v>0</v>
      </c>
      <c r="G181">
        <v>0</v>
      </c>
      <c r="H181">
        <v>0</v>
      </c>
      <c r="I181">
        <v>0</v>
      </c>
      <c r="J181">
        <v>0</v>
      </c>
      <c r="K181">
        <v>0</v>
      </c>
      <c r="L181">
        <v>0.03</v>
      </c>
      <c r="M181">
        <v>0.04</v>
      </c>
      <c r="N181">
        <v>0.06</v>
      </c>
      <c r="O181">
        <v>0.08</v>
      </c>
      <c r="P181">
        <v>0.1</v>
      </c>
      <c r="Q181">
        <v>0.13</v>
      </c>
      <c r="R181">
        <v>0.16</v>
      </c>
      <c r="S181">
        <v>0.19</v>
      </c>
      <c r="T181">
        <v>0.23</v>
      </c>
      <c r="U181">
        <v>0.28000000000000003</v>
      </c>
      <c r="V181">
        <v>0.32</v>
      </c>
      <c r="W181">
        <v>0.39</v>
      </c>
      <c r="X181">
        <v>0.45</v>
      </c>
      <c r="Y181">
        <v>0.53</v>
      </c>
      <c r="Z181">
        <v>0.61</v>
      </c>
      <c r="AA181">
        <v>0.68</v>
      </c>
      <c r="AB181">
        <v>0.81</v>
      </c>
      <c r="AC181">
        <v>0.91</v>
      </c>
      <c r="AD181">
        <v>1.05</v>
      </c>
      <c r="AE181">
        <v>1.18</v>
      </c>
      <c r="AF181">
        <v>1.32</v>
      </c>
      <c r="AG181">
        <v>1.47</v>
      </c>
      <c r="AH181">
        <v>1.63</v>
      </c>
      <c r="AI181">
        <v>1.82</v>
      </c>
      <c r="AJ181">
        <v>2.06</v>
      </c>
      <c r="AK181">
        <v>2.2200000000000002</v>
      </c>
      <c r="AL181">
        <v>2.44</v>
      </c>
      <c r="AM181">
        <v>2.77</v>
      </c>
      <c r="AN181">
        <v>2.93</v>
      </c>
      <c r="AO181">
        <v>3.15</v>
      </c>
      <c r="AP181">
        <v>3.47</v>
      </c>
      <c r="AQ181">
        <v>3.76</v>
      </c>
      <c r="AR181">
        <v>4.12</v>
      </c>
      <c r="AS181">
        <v>4.38</v>
      </c>
      <c r="AT181">
        <v>4.71</v>
      </c>
      <c r="AU181">
        <v>4.97</v>
      </c>
      <c r="AV181">
        <v>5.38</v>
      </c>
      <c r="AW181">
        <v>5.73</v>
      </c>
      <c r="AX181">
        <v>6.18</v>
      </c>
      <c r="AY181">
        <v>6.66</v>
      </c>
      <c r="AZ181">
        <v>7.15</v>
      </c>
      <c r="BA181">
        <v>7.77</v>
      </c>
      <c r="BB181">
        <v>8.3699999999999992</v>
      </c>
      <c r="BC181">
        <v>8.73</v>
      </c>
      <c r="BD181">
        <v>9.2899999999999991</v>
      </c>
      <c r="BE181">
        <v>9.6300000000000008</v>
      </c>
      <c r="BF181">
        <v>9.7899999999999991</v>
      </c>
      <c r="BG181">
        <v>10.3</v>
      </c>
      <c r="BH181">
        <v>10.7</v>
      </c>
      <c r="BI181">
        <v>11.2</v>
      </c>
      <c r="BJ181">
        <v>11.6</v>
      </c>
      <c r="BK181">
        <v>12</v>
      </c>
      <c r="BL181">
        <v>12.4</v>
      </c>
      <c r="BM181">
        <v>12.7</v>
      </c>
      <c r="BN181">
        <v>13</v>
      </c>
      <c r="BO181">
        <v>13.3</v>
      </c>
      <c r="BP181">
        <v>13.5</v>
      </c>
      <c r="BQ181">
        <v>13.8</v>
      </c>
      <c r="BR181">
        <v>14</v>
      </c>
      <c r="BS181">
        <v>14.2</v>
      </c>
      <c r="BT181">
        <v>14.3</v>
      </c>
      <c r="BU181">
        <v>14.5</v>
      </c>
      <c r="BV181">
        <v>14.6</v>
      </c>
      <c r="BW181">
        <v>14.7</v>
      </c>
      <c r="BX181">
        <v>14.8</v>
      </c>
      <c r="BY181">
        <v>14.8</v>
      </c>
      <c r="BZ181">
        <v>14.9</v>
      </c>
      <c r="CA181">
        <v>14.9</v>
      </c>
      <c r="CB181">
        <v>14.9</v>
      </c>
      <c r="CC181">
        <v>14.9</v>
      </c>
      <c r="CD181">
        <v>14.9</v>
      </c>
      <c r="CE181">
        <v>14.8</v>
      </c>
      <c r="CF181">
        <v>14.8</v>
      </c>
      <c r="CG181">
        <v>14.7</v>
      </c>
      <c r="CH181">
        <v>14.6</v>
      </c>
      <c r="CI181">
        <v>14.5</v>
      </c>
      <c r="CJ181">
        <v>14.4</v>
      </c>
      <c r="CK181">
        <v>14.2</v>
      </c>
      <c r="CL181">
        <v>14.1</v>
      </c>
      <c r="CM181">
        <v>13.9</v>
      </c>
      <c r="CN181">
        <v>13.8</v>
      </c>
      <c r="CO181">
        <v>13.6</v>
      </c>
      <c r="CP181">
        <v>13.4</v>
      </c>
      <c r="CQ181">
        <v>13.2</v>
      </c>
      <c r="CR181">
        <v>13</v>
      </c>
      <c r="CS181">
        <v>12.8</v>
      </c>
      <c r="CT181">
        <v>12.6</v>
      </c>
      <c r="CU181">
        <v>12.3</v>
      </c>
      <c r="CV181">
        <v>12.1</v>
      </c>
      <c r="CW181">
        <v>11.8</v>
      </c>
      <c r="CX181">
        <v>11.6</v>
      </c>
      <c r="CY181">
        <v>11.3</v>
      </c>
      <c r="CZ181">
        <v>11</v>
      </c>
      <c r="DA181">
        <v>10.8</v>
      </c>
      <c r="DB181">
        <v>10.4</v>
      </c>
      <c r="DC181">
        <v>10.1</v>
      </c>
      <c r="DD181">
        <v>9.7799999999999994</v>
      </c>
      <c r="DE181">
        <v>9.39</v>
      </c>
      <c r="DF181">
        <v>9.0500000000000007</v>
      </c>
      <c r="DG181">
        <v>8.7200000000000006</v>
      </c>
      <c r="DH181">
        <v>8.3800000000000008</v>
      </c>
      <c r="DI181">
        <v>8.06</v>
      </c>
      <c r="DJ181">
        <v>7.74</v>
      </c>
      <c r="DK181">
        <v>7.41</v>
      </c>
      <c r="DL181">
        <v>7.17</v>
      </c>
      <c r="DM181">
        <v>6.92</v>
      </c>
      <c r="DN181">
        <v>6.73</v>
      </c>
      <c r="DO181">
        <v>6.41</v>
      </c>
      <c r="DP181">
        <v>6.15</v>
      </c>
      <c r="DQ181">
        <v>5.83</v>
      </c>
      <c r="DR181">
        <v>5.53</v>
      </c>
      <c r="DS181">
        <v>5.4</v>
      </c>
      <c r="DT181">
        <v>5.2</v>
      </c>
      <c r="DU181">
        <v>4.95</v>
      </c>
      <c r="DV181">
        <v>4.66</v>
      </c>
      <c r="DW181">
        <v>4.4800000000000004</v>
      </c>
      <c r="DX181">
        <v>4.2</v>
      </c>
      <c r="DY181">
        <v>4.1500000000000004</v>
      </c>
      <c r="DZ181">
        <v>3.87</v>
      </c>
      <c r="EA181">
        <v>3.76</v>
      </c>
      <c r="EB181">
        <v>3.54</v>
      </c>
      <c r="EC181">
        <v>3.45</v>
      </c>
      <c r="ED181">
        <v>3.3</v>
      </c>
      <c r="EE181">
        <v>3.24</v>
      </c>
      <c r="EF181">
        <v>3.03</v>
      </c>
      <c r="EG181">
        <v>2.93</v>
      </c>
      <c r="EH181">
        <v>2.85</v>
      </c>
      <c r="EI181">
        <v>2.75</v>
      </c>
      <c r="EJ181">
        <v>2.61</v>
      </c>
      <c r="EK181">
        <v>2.4700000000000002</v>
      </c>
      <c r="EL181">
        <v>2.39</v>
      </c>
      <c r="EM181">
        <v>2.2599999999999998</v>
      </c>
      <c r="EN181">
        <v>2.21</v>
      </c>
      <c r="EO181">
        <v>2.0499999999999998</v>
      </c>
      <c r="EP181">
        <v>1.92</v>
      </c>
      <c r="EQ181">
        <v>1.88</v>
      </c>
      <c r="ER181">
        <v>1.78</v>
      </c>
      <c r="ES181">
        <v>1.71</v>
      </c>
      <c r="ET181">
        <v>1.63</v>
      </c>
      <c r="EU181">
        <v>1.55</v>
      </c>
      <c r="EV181">
        <v>1.43</v>
      </c>
      <c r="EW181">
        <v>1.37</v>
      </c>
      <c r="EX181">
        <v>1.27</v>
      </c>
      <c r="EY181">
        <v>1.22</v>
      </c>
      <c r="EZ181">
        <v>1.1399999999999999</v>
      </c>
      <c r="FA181">
        <v>1.1000000000000001</v>
      </c>
      <c r="FB181">
        <v>1.02</v>
      </c>
      <c r="FC181">
        <v>0.97</v>
      </c>
      <c r="FD181">
        <v>0.9</v>
      </c>
      <c r="FE181">
        <v>0.83</v>
      </c>
      <c r="FF181">
        <v>0.78</v>
      </c>
      <c r="FG181">
        <v>0.69</v>
      </c>
      <c r="FH181">
        <v>0.64</v>
      </c>
      <c r="FI181">
        <v>0.6</v>
      </c>
      <c r="FJ181">
        <v>0.53</v>
      </c>
      <c r="FK181">
        <v>0.49</v>
      </c>
      <c r="FL181">
        <v>0.47</v>
      </c>
      <c r="FM181">
        <v>0.42</v>
      </c>
      <c r="FN181">
        <v>0.39</v>
      </c>
      <c r="FO181">
        <v>0.36</v>
      </c>
      <c r="FP181">
        <v>0.32</v>
      </c>
      <c r="FQ181">
        <v>0.28999999999999998</v>
      </c>
      <c r="FR181">
        <v>0.25</v>
      </c>
      <c r="FS181">
        <v>0.23</v>
      </c>
      <c r="FT181">
        <v>0.19</v>
      </c>
      <c r="FU181">
        <v>0.17</v>
      </c>
      <c r="FV181">
        <v>0.15</v>
      </c>
      <c r="FW181">
        <v>0.14000000000000001</v>
      </c>
      <c r="FX181">
        <v>0.12</v>
      </c>
      <c r="FY181">
        <v>0.11</v>
      </c>
      <c r="FZ181">
        <v>0.1</v>
      </c>
    </row>
    <row r="182" spans="1:182">
      <c r="A182">
        <v>5</v>
      </c>
      <c r="B182">
        <v>0</v>
      </c>
      <c r="C182">
        <v>0</v>
      </c>
      <c r="D182">
        <v>0</v>
      </c>
      <c r="E182">
        <v>0</v>
      </c>
      <c r="F182">
        <v>0</v>
      </c>
      <c r="G182">
        <v>0</v>
      </c>
      <c r="H182">
        <v>0</v>
      </c>
      <c r="I182">
        <v>0</v>
      </c>
      <c r="J182">
        <v>0</v>
      </c>
      <c r="K182">
        <v>0</v>
      </c>
      <c r="L182">
        <v>0.02</v>
      </c>
      <c r="M182">
        <v>0.04</v>
      </c>
      <c r="N182">
        <v>0.06</v>
      </c>
      <c r="O182">
        <v>0.08</v>
      </c>
      <c r="P182">
        <v>0.1</v>
      </c>
      <c r="Q182">
        <v>0.13</v>
      </c>
      <c r="R182">
        <v>0.15</v>
      </c>
      <c r="S182">
        <v>0.19</v>
      </c>
      <c r="T182">
        <v>0.23</v>
      </c>
      <c r="U182">
        <v>0.28000000000000003</v>
      </c>
      <c r="V182">
        <v>0.32</v>
      </c>
      <c r="W182">
        <v>0.38</v>
      </c>
      <c r="X182">
        <v>0.45</v>
      </c>
      <c r="Y182">
        <v>0.51</v>
      </c>
      <c r="Z182">
        <v>0.59</v>
      </c>
      <c r="AA182">
        <v>0.68</v>
      </c>
      <c r="AB182">
        <v>0.78</v>
      </c>
      <c r="AC182">
        <v>0.93</v>
      </c>
      <c r="AD182">
        <v>1.04</v>
      </c>
      <c r="AE182">
        <v>1.2</v>
      </c>
      <c r="AF182">
        <v>1.32</v>
      </c>
      <c r="AG182">
        <v>1.45</v>
      </c>
      <c r="AH182">
        <v>1.67</v>
      </c>
      <c r="AI182">
        <v>1.81</v>
      </c>
      <c r="AJ182">
        <v>2.02</v>
      </c>
      <c r="AK182">
        <v>2.17</v>
      </c>
      <c r="AL182">
        <v>2.42</v>
      </c>
      <c r="AM182">
        <v>2.67</v>
      </c>
      <c r="AN182">
        <v>2.85</v>
      </c>
      <c r="AO182">
        <v>3.15</v>
      </c>
      <c r="AP182">
        <v>3.45</v>
      </c>
      <c r="AQ182">
        <v>3.83</v>
      </c>
      <c r="AR182">
        <v>4.1399999999999997</v>
      </c>
      <c r="AS182">
        <v>4.34</v>
      </c>
      <c r="AT182">
        <v>4.75</v>
      </c>
      <c r="AU182">
        <v>4.9800000000000004</v>
      </c>
      <c r="AV182">
        <v>5.34</v>
      </c>
      <c r="AW182">
        <v>5.76</v>
      </c>
      <c r="AX182">
        <v>6.08</v>
      </c>
      <c r="AY182">
        <v>6.56</v>
      </c>
      <c r="AZ182">
        <v>7.25</v>
      </c>
      <c r="BA182">
        <v>7.81</v>
      </c>
      <c r="BB182">
        <v>8.34</v>
      </c>
      <c r="BC182">
        <v>8.83</v>
      </c>
      <c r="BD182">
        <v>9.31</v>
      </c>
      <c r="BE182">
        <v>9.67</v>
      </c>
      <c r="BF182">
        <v>9.82</v>
      </c>
      <c r="BG182">
        <v>10.3</v>
      </c>
      <c r="BH182">
        <v>10.8</v>
      </c>
      <c r="BI182">
        <v>11.2</v>
      </c>
      <c r="BJ182">
        <v>11.6</v>
      </c>
      <c r="BK182">
        <v>12</v>
      </c>
      <c r="BL182">
        <v>12.3</v>
      </c>
      <c r="BM182">
        <v>12.7</v>
      </c>
      <c r="BN182">
        <v>13</v>
      </c>
      <c r="BO182">
        <v>13.2</v>
      </c>
      <c r="BP182">
        <v>13.5</v>
      </c>
      <c r="BQ182">
        <v>13.8</v>
      </c>
      <c r="BR182">
        <v>14</v>
      </c>
      <c r="BS182">
        <v>14.1</v>
      </c>
      <c r="BT182">
        <v>14.3</v>
      </c>
      <c r="BU182">
        <v>14.4</v>
      </c>
      <c r="BV182">
        <v>14.5</v>
      </c>
      <c r="BW182">
        <v>14.7</v>
      </c>
      <c r="BX182">
        <v>14.8</v>
      </c>
      <c r="BY182">
        <v>14.8</v>
      </c>
      <c r="BZ182">
        <v>14.8</v>
      </c>
      <c r="CA182">
        <v>14.9</v>
      </c>
      <c r="CB182">
        <v>14.9</v>
      </c>
      <c r="CC182">
        <v>14.9</v>
      </c>
      <c r="CD182">
        <v>14.8</v>
      </c>
      <c r="CE182">
        <v>14.8</v>
      </c>
      <c r="CF182">
        <v>14.7</v>
      </c>
      <c r="CG182">
        <v>14.7</v>
      </c>
      <c r="CH182">
        <v>14.6</v>
      </c>
      <c r="CI182">
        <v>14.5</v>
      </c>
      <c r="CJ182">
        <v>14.3</v>
      </c>
      <c r="CK182">
        <v>14.2</v>
      </c>
      <c r="CL182">
        <v>14.1</v>
      </c>
      <c r="CM182">
        <v>13.9</v>
      </c>
      <c r="CN182">
        <v>13.7</v>
      </c>
      <c r="CO182">
        <v>13.6</v>
      </c>
      <c r="CP182">
        <v>13.4</v>
      </c>
      <c r="CQ182">
        <v>13.2</v>
      </c>
      <c r="CR182">
        <v>13</v>
      </c>
      <c r="CS182">
        <v>12.7</v>
      </c>
      <c r="CT182">
        <v>12.5</v>
      </c>
      <c r="CU182">
        <v>12.3</v>
      </c>
      <c r="CV182">
        <v>12.1</v>
      </c>
      <c r="CW182">
        <v>11.8</v>
      </c>
      <c r="CX182">
        <v>11.5</v>
      </c>
      <c r="CY182">
        <v>11.3</v>
      </c>
      <c r="CZ182">
        <v>11</v>
      </c>
      <c r="DA182">
        <v>10.7</v>
      </c>
      <c r="DB182">
        <v>10.4</v>
      </c>
      <c r="DC182">
        <v>10.1</v>
      </c>
      <c r="DD182">
        <v>9.85</v>
      </c>
      <c r="DE182">
        <v>9.41</v>
      </c>
      <c r="DF182">
        <v>9.06</v>
      </c>
      <c r="DG182">
        <v>8.74</v>
      </c>
      <c r="DH182">
        <v>8.4</v>
      </c>
      <c r="DI182">
        <v>8.0500000000000007</v>
      </c>
      <c r="DJ182">
        <v>7.69</v>
      </c>
      <c r="DK182">
        <v>7.44</v>
      </c>
      <c r="DL182">
        <v>7.2</v>
      </c>
      <c r="DM182">
        <v>6.95</v>
      </c>
      <c r="DN182">
        <v>6.67</v>
      </c>
      <c r="DO182">
        <v>6.44</v>
      </c>
      <c r="DP182">
        <v>6.12</v>
      </c>
      <c r="DQ182">
        <v>5.8</v>
      </c>
      <c r="DR182">
        <v>5.61</v>
      </c>
      <c r="DS182">
        <v>5.45</v>
      </c>
      <c r="DT182">
        <v>5.14</v>
      </c>
      <c r="DU182">
        <v>4.84</v>
      </c>
      <c r="DV182">
        <v>4.6399999999999997</v>
      </c>
      <c r="DW182">
        <v>4.38</v>
      </c>
      <c r="DX182">
        <v>4.2699999999999996</v>
      </c>
      <c r="DY182">
        <v>4.05</v>
      </c>
      <c r="DZ182">
        <v>3.93</v>
      </c>
      <c r="EA182">
        <v>3.77</v>
      </c>
      <c r="EB182">
        <v>3.6</v>
      </c>
      <c r="EC182">
        <v>3.48</v>
      </c>
      <c r="ED182">
        <v>3.38</v>
      </c>
      <c r="EE182">
        <v>3.26</v>
      </c>
      <c r="EF182">
        <v>3.08</v>
      </c>
      <c r="EG182">
        <v>2.92</v>
      </c>
      <c r="EH182">
        <v>2.79</v>
      </c>
      <c r="EI182">
        <v>2.74</v>
      </c>
      <c r="EJ182">
        <v>2.61</v>
      </c>
      <c r="EK182">
        <v>2.52</v>
      </c>
      <c r="EL182">
        <v>2.37</v>
      </c>
      <c r="EM182">
        <v>2.25</v>
      </c>
      <c r="EN182">
        <v>2.19</v>
      </c>
      <c r="EO182">
        <v>2.08</v>
      </c>
      <c r="EP182">
        <v>1.97</v>
      </c>
      <c r="EQ182">
        <v>1.91</v>
      </c>
      <c r="ER182">
        <v>1.84</v>
      </c>
      <c r="ES182">
        <v>1.72</v>
      </c>
      <c r="ET182">
        <v>1.64</v>
      </c>
      <c r="EU182">
        <v>1.55</v>
      </c>
      <c r="EV182">
        <v>1.52</v>
      </c>
      <c r="EW182">
        <v>1.39</v>
      </c>
      <c r="EX182">
        <v>1.33</v>
      </c>
      <c r="EY182">
        <v>1.26</v>
      </c>
      <c r="EZ182">
        <v>1.1599999999999999</v>
      </c>
      <c r="FA182">
        <v>1.1100000000000001</v>
      </c>
      <c r="FB182">
        <v>1.03</v>
      </c>
      <c r="FC182">
        <v>0.98</v>
      </c>
      <c r="FD182">
        <v>0.92</v>
      </c>
      <c r="FE182">
        <v>0.85</v>
      </c>
      <c r="FF182">
        <v>0.79</v>
      </c>
      <c r="FG182">
        <v>0.74</v>
      </c>
      <c r="FH182">
        <v>0.68</v>
      </c>
      <c r="FI182">
        <v>0.6</v>
      </c>
      <c r="FJ182">
        <v>0.56999999999999995</v>
      </c>
      <c r="FK182">
        <v>0.52</v>
      </c>
      <c r="FL182">
        <v>0.47</v>
      </c>
      <c r="FM182">
        <v>0.45</v>
      </c>
      <c r="FN182">
        <v>0.4</v>
      </c>
      <c r="FO182">
        <v>0.36</v>
      </c>
      <c r="FP182">
        <v>0.32</v>
      </c>
      <c r="FQ182">
        <v>0.28000000000000003</v>
      </c>
      <c r="FR182">
        <v>0.25</v>
      </c>
      <c r="FS182">
        <v>0.22</v>
      </c>
      <c r="FT182">
        <v>0.2</v>
      </c>
      <c r="FU182">
        <v>0.18</v>
      </c>
      <c r="FV182">
        <v>0.16</v>
      </c>
      <c r="FW182">
        <v>0.14000000000000001</v>
      </c>
      <c r="FX182">
        <v>0.12</v>
      </c>
      <c r="FY182">
        <v>0.11</v>
      </c>
      <c r="FZ182">
        <v>0.1</v>
      </c>
    </row>
    <row r="183" spans="1:182">
      <c r="A183">
        <v>4</v>
      </c>
      <c r="B183">
        <v>0</v>
      </c>
      <c r="C183">
        <v>0</v>
      </c>
      <c r="D183">
        <v>0</v>
      </c>
      <c r="E183">
        <v>0</v>
      </c>
      <c r="F183">
        <v>0</v>
      </c>
      <c r="G183">
        <v>0</v>
      </c>
      <c r="H183">
        <v>0</v>
      </c>
      <c r="I183">
        <v>0</v>
      </c>
      <c r="J183">
        <v>0</v>
      </c>
      <c r="K183">
        <v>0</v>
      </c>
      <c r="L183">
        <v>0.02</v>
      </c>
      <c r="M183">
        <v>0.04</v>
      </c>
      <c r="N183">
        <v>0.06</v>
      </c>
      <c r="O183">
        <v>0.08</v>
      </c>
      <c r="P183">
        <v>0.1</v>
      </c>
      <c r="Q183">
        <v>0.12</v>
      </c>
      <c r="R183">
        <v>0.15</v>
      </c>
      <c r="S183">
        <v>0.19</v>
      </c>
      <c r="T183">
        <v>0.23</v>
      </c>
      <c r="U183">
        <v>0.27</v>
      </c>
      <c r="V183">
        <v>0.3</v>
      </c>
      <c r="W183">
        <v>0.38</v>
      </c>
      <c r="X183">
        <v>0.46</v>
      </c>
      <c r="Y183">
        <v>0.52</v>
      </c>
      <c r="Z183">
        <v>0.59</v>
      </c>
      <c r="AA183">
        <v>0.71</v>
      </c>
      <c r="AB183">
        <v>0.79</v>
      </c>
      <c r="AC183">
        <v>0.86</v>
      </c>
      <c r="AD183">
        <v>1.01</v>
      </c>
      <c r="AE183">
        <v>1.1599999999999999</v>
      </c>
      <c r="AF183">
        <v>1.32</v>
      </c>
      <c r="AG183">
        <v>1.41</v>
      </c>
      <c r="AH183">
        <v>1.63</v>
      </c>
      <c r="AI183">
        <v>1.79</v>
      </c>
      <c r="AJ183">
        <v>2</v>
      </c>
      <c r="AK183">
        <v>2.15</v>
      </c>
      <c r="AL183">
        <v>2.41</v>
      </c>
      <c r="AM183">
        <v>2.75</v>
      </c>
      <c r="AN183">
        <v>2.9</v>
      </c>
      <c r="AO183">
        <v>3.15</v>
      </c>
      <c r="AP183">
        <v>3.46</v>
      </c>
      <c r="AQ183">
        <v>3.75</v>
      </c>
      <c r="AR183">
        <v>4.0599999999999996</v>
      </c>
      <c r="AS183">
        <v>4.4000000000000004</v>
      </c>
      <c r="AT183">
        <v>4.68</v>
      </c>
      <c r="AU183">
        <v>5.05</v>
      </c>
      <c r="AV183">
        <v>5.42</v>
      </c>
      <c r="AW183">
        <v>5.68</v>
      </c>
      <c r="AX183">
        <v>6.14</v>
      </c>
      <c r="AY183">
        <v>6.62</v>
      </c>
      <c r="AZ183">
        <v>7.19</v>
      </c>
      <c r="BA183">
        <v>7.8</v>
      </c>
      <c r="BB183">
        <v>8.3800000000000008</v>
      </c>
      <c r="BC183">
        <v>8.82</v>
      </c>
      <c r="BD183">
        <v>9.26</v>
      </c>
      <c r="BE183">
        <v>9.6</v>
      </c>
      <c r="BF183">
        <v>9.81</v>
      </c>
      <c r="BG183">
        <v>10.3</v>
      </c>
      <c r="BH183">
        <v>10.8</v>
      </c>
      <c r="BI183">
        <v>11.2</v>
      </c>
      <c r="BJ183">
        <v>11.6</v>
      </c>
      <c r="BK183">
        <v>12</v>
      </c>
      <c r="BL183">
        <v>12.3</v>
      </c>
      <c r="BM183">
        <v>12.6</v>
      </c>
      <c r="BN183">
        <v>13</v>
      </c>
      <c r="BO183">
        <v>13.2</v>
      </c>
      <c r="BP183">
        <v>13.5</v>
      </c>
      <c r="BQ183">
        <v>13.7</v>
      </c>
      <c r="BR183">
        <v>13.9</v>
      </c>
      <c r="BS183">
        <v>14.1</v>
      </c>
      <c r="BT183">
        <v>14.2</v>
      </c>
      <c r="BU183">
        <v>14.4</v>
      </c>
      <c r="BV183">
        <v>14.5</v>
      </c>
      <c r="BW183">
        <v>14.7</v>
      </c>
      <c r="BX183">
        <v>14.7</v>
      </c>
      <c r="BY183">
        <v>14.8</v>
      </c>
      <c r="BZ183">
        <v>14.8</v>
      </c>
      <c r="CA183">
        <v>14.8</v>
      </c>
      <c r="CB183">
        <v>14.8</v>
      </c>
      <c r="CC183">
        <v>14.8</v>
      </c>
      <c r="CD183">
        <v>14.8</v>
      </c>
      <c r="CE183">
        <v>14.8</v>
      </c>
      <c r="CF183">
        <v>14.7</v>
      </c>
      <c r="CG183">
        <v>14.6</v>
      </c>
      <c r="CH183">
        <v>14.5</v>
      </c>
      <c r="CI183">
        <v>14.4</v>
      </c>
      <c r="CJ183">
        <v>14.3</v>
      </c>
      <c r="CK183">
        <v>14.2</v>
      </c>
      <c r="CL183">
        <v>14</v>
      </c>
      <c r="CM183">
        <v>13.9</v>
      </c>
      <c r="CN183">
        <v>13.7</v>
      </c>
      <c r="CO183">
        <v>13.5</v>
      </c>
      <c r="CP183">
        <v>13.4</v>
      </c>
      <c r="CQ183">
        <v>13.1</v>
      </c>
      <c r="CR183">
        <v>12.9</v>
      </c>
      <c r="CS183">
        <v>12.7</v>
      </c>
      <c r="CT183">
        <v>12.5</v>
      </c>
      <c r="CU183">
        <v>12.3</v>
      </c>
      <c r="CV183">
        <v>12</v>
      </c>
      <c r="CW183">
        <v>11.8</v>
      </c>
      <c r="CX183">
        <v>11.5</v>
      </c>
      <c r="CY183">
        <v>11.3</v>
      </c>
      <c r="CZ183">
        <v>11</v>
      </c>
      <c r="DA183">
        <v>10.7</v>
      </c>
      <c r="DB183">
        <v>10.4</v>
      </c>
      <c r="DC183">
        <v>10.1</v>
      </c>
      <c r="DD183">
        <v>9.76</v>
      </c>
      <c r="DE183">
        <v>9.31</v>
      </c>
      <c r="DF183">
        <v>9.06</v>
      </c>
      <c r="DG183">
        <v>8.68</v>
      </c>
      <c r="DH183">
        <v>8.36</v>
      </c>
      <c r="DI183">
        <v>7.99</v>
      </c>
      <c r="DJ183">
        <v>7.7</v>
      </c>
      <c r="DK183">
        <v>7.41</v>
      </c>
      <c r="DL183">
        <v>7.12</v>
      </c>
      <c r="DM183">
        <v>6.92</v>
      </c>
      <c r="DN183">
        <v>6.72</v>
      </c>
      <c r="DO183">
        <v>6.46</v>
      </c>
      <c r="DP183">
        <v>6.1</v>
      </c>
      <c r="DQ183">
        <v>5.85</v>
      </c>
      <c r="DR183">
        <v>5.66</v>
      </c>
      <c r="DS183">
        <v>5.42</v>
      </c>
      <c r="DT183">
        <v>5.18</v>
      </c>
      <c r="DU183">
        <v>4.93</v>
      </c>
      <c r="DV183">
        <v>4.7</v>
      </c>
      <c r="DW183">
        <v>4.45</v>
      </c>
      <c r="DX183">
        <v>4.25</v>
      </c>
      <c r="DY183">
        <v>4.13</v>
      </c>
      <c r="DZ183">
        <v>3.93</v>
      </c>
      <c r="EA183">
        <v>3.81</v>
      </c>
      <c r="EB183">
        <v>3.65</v>
      </c>
      <c r="EC183">
        <v>3.52</v>
      </c>
      <c r="ED183">
        <v>3.39</v>
      </c>
      <c r="EE183">
        <v>3.27</v>
      </c>
      <c r="EF183">
        <v>3.17</v>
      </c>
      <c r="EG183">
        <v>2.97</v>
      </c>
      <c r="EH183">
        <v>2.83</v>
      </c>
      <c r="EI183">
        <v>2.82</v>
      </c>
      <c r="EJ183">
        <v>2.63</v>
      </c>
      <c r="EK183">
        <v>2.5099999999999998</v>
      </c>
      <c r="EL183">
        <v>2.37</v>
      </c>
      <c r="EM183">
        <v>2.2999999999999998</v>
      </c>
      <c r="EN183">
        <v>2.2000000000000002</v>
      </c>
      <c r="EO183">
        <v>2.12</v>
      </c>
      <c r="EP183">
        <v>1.98</v>
      </c>
      <c r="EQ183">
        <v>1.95</v>
      </c>
      <c r="ER183">
        <v>1.8</v>
      </c>
      <c r="ES183">
        <v>1.75</v>
      </c>
      <c r="ET183">
        <v>1.65</v>
      </c>
      <c r="EU183">
        <v>1.54</v>
      </c>
      <c r="EV183">
        <v>1.54</v>
      </c>
      <c r="EW183">
        <v>1.4</v>
      </c>
      <c r="EX183">
        <v>1.32</v>
      </c>
      <c r="EY183">
        <v>1.29</v>
      </c>
      <c r="EZ183">
        <v>1.18</v>
      </c>
      <c r="FA183">
        <v>1.1200000000000001</v>
      </c>
      <c r="FB183">
        <v>1.04</v>
      </c>
      <c r="FC183">
        <v>1</v>
      </c>
      <c r="FD183">
        <v>0.89</v>
      </c>
      <c r="FE183">
        <v>0.86</v>
      </c>
      <c r="FF183">
        <v>0.8</v>
      </c>
      <c r="FG183">
        <v>0.76</v>
      </c>
      <c r="FH183">
        <v>0.68</v>
      </c>
      <c r="FI183">
        <v>0.64</v>
      </c>
      <c r="FJ183">
        <v>0.59</v>
      </c>
      <c r="FK183">
        <v>0.53</v>
      </c>
      <c r="FL183">
        <v>0.49</v>
      </c>
      <c r="FM183">
        <v>0.45</v>
      </c>
      <c r="FN183">
        <v>0.41</v>
      </c>
      <c r="FO183">
        <v>0.36</v>
      </c>
      <c r="FP183">
        <v>0.32</v>
      </c>
      <c r="FQ183">
        <v>0.28999999999999998</v>
      </c>
      <c r="FR183">
        <v>0.26</v>
      </c>
      <c r="FS183">
        <v>0.23</v>
      </c>
      <c r="FT183">
        <v>0.21</v>
      </c>
      <c r="FU183">
        <v>0.18</v>
      </c>
      <c r="FV183">
        <v>0.16</v>
      </c>
      <c r="FW183">
        <v>0.14000000000000001</v>
      </c>
      <c r="FX183">
        <v>0.12</v>
      </c>
      <c r="FY183">
        <v>0.11</v>
      </c>
      <c r="FZ183">
        <v>0.1</v>
      </c>
    </row>
    <row r="184" spans="1:182">
      <c r="A184">
        <v>3</v>
      </c>
      <c r="B184">
        <v>0</v>
      </c>
      <c r="C184">
        <v>0</v>
      </c>
      <c r="D184">
        <v>0</v>
      </c>
      <c r="E184">
        <v>0</v>
      </c>
      <c r="F184">
        <v>0</v>
      </c>
      <c r="G184">
        <v>0</v>
      </c>
      <c r="H184">
        <v>0</v>
      </c>
      <c r="I184">
        <v>0</v>
      </c>
      <c r="J184">
        <v>0</v>
      </c>
      <c r="K184">
        <v>0</v>
      </c>
      <c r="L184">
        <v>0.02</v>
      </c>
      <c r="M184">
        <v>0.03</v>
      </c>
      <c r="N184">
        <v>0.06</v>
      </c>
      <c r="O184">
        <v>0.08</v>
      </c>
      <c r="P184">
        <v>0.1</v>
      </c>
      <c r="Q184">
        <v>0.12</v>
      </c>
      <c r="R184">
        <v>0.15</v>
      </c>
      <c r="S184">
        <v>0.18</v>
      </c>
      <c r="T184">
        <v>0.22</v>
      </c>
      <c r="U184">
        <v>0.26</v>
      </c>
      <c r="V184">
        <v>0.31</v>
      </c>
      <c r="W184">
        <v>0.37</v>
      </c>
      <c r="X184">
        <v>0.42</v>
      </c>
      <c r="Y184">
        <v>0.5</v>
      </c>
      <c r="Z184">
        <v>0.57999999999999996</v>
      </c>
      <c r="AA184">
        <v>0.69</v>
      </c>
      <c r="AB184">
        <v>0.77</v>
      </c>
      <c r="AC184">
        <v>0.89</v>
      </c>
      <c r="AD184">
        <v>1.02</v>
      </c>
      <c r="AE184">
        <v>1.1399999999999999</v>
      </c>
      <c r="AF184">
        <v>1.28</v>
      </c>
      <c r="AG184">
        <v>1.41</v>
      </c>
      <c r="AH184">
        <v>1.61</v>
      </c>
      <c r="AI184">
        <v>1.76</v>
      </c>
      <c r="AJ184">
        <v>1.98</v>
      </c>
      <c r="AK184">
        <v>2.16</v>
      </c>
      <c r="AL184">
        <v>2.4300000000000002</v>
      </c>
      <c r="AM184">
        <v>2.65</v>
      </c>
      <c r="AN184">
        <v>2.87</v>
      </c>
      <c r="AO184">
        <v>3.14</v>
      </c>
      <c r="AP184">
        <v>3.39</v>
      </c>
      <c r="AQ184">
        <v>3.74</v>
      </c>
      <c r="AR184">
        <v>4.1100000000000003</v>
      </c>
      <c r="AS184">
        <v>4.4400000000000004</v>
      </c>
      <c r="AT184">
        <v>4.71</v>
      </c>
      <c r="AU184">
        <v>5</v>
      </c>
      <c r="AV184">
        <v>5.33</v>
      </c>
      <c r="AW184">
        <v>5.69</v>
      </c>
      <c r="AX184">
        <v>6.15</v>
      </c>
      <c r="AY184">
        <v>6.64</v>
      </c>
      <c r="AZ184">
        <v>7.12</v>
      </c>
      <c r="BA184">
        <v>7.75</v>
      </c>
      <c r="BB184">
        <v>8.2899999999999991</v>
      </c>
      <c r="BC184">
        <v>8.81</v>
      </c>
      <c r="BD184">
        <v>9.27</v>
      </c>
      <c r="BE184">
        <v>9.7200000000000006</v>
      </c>
      <c r="BF184">
        <v>9.86</v>
      </c>
      <c r="BG184">
        <v>10.3</v>
      </c>
      <c r="BH184">
        <v>10.7</v>
      </c>
      <c r="BI184">
        <v>11.2</v>
      </c>
      <c r="BJ184">
        <v>11.6</v>
      </c>
      <c r="BK184">
        <v>12</v>
      </c>
      <c r="BL184">
        <v>12.3</v>
      </c>
      <c r="BM184">
        <v>12.6</v>
      </c>
      <c r="BN184">
        <v>12.9</v>
      </c>
      <c r="BO184">
        <v>13.2</v>
      </c>
      <c r="BP184">
        <v>13.5</v>
      </c>
      <c r="BQ184">
        <v>13.7</v>
      </c>
      <c r="BR184">
        <v>13.9</v>
      </c>
      <c r="BS184">
        <v>14.1</v>
      </c>
      <c r="BT184">
        <v>14.2</v>
      </c>
      <c r="BU184">
        <v>14.4</v>
      </c>
      <c r="BV184">
        <v>14.5</v>
      </c>
      <c r="BW184">
        <v>14.6</v>
      </c>
      <c r="BX184">
        <v>14.7</v>
      </c>
      <c r="BY184">
        <v>14.8</v>
      </c>
      <c r="BZ184">
        <v>14.8</v>
      </c>
      <c r="CA184">
        <v>14.8</v>
      </c>
      <c r="CB184">
        <v>14.8</v>
      </c>
      <c r="CC184">
        <v>14.8</v>
      </c>
      <c r="CD184">
        <v>14.8</v>
      </c>
      <c r="CE184">
        <v>14.7</v>
      </c>
      <c r="CF184">
        <v>14.7</v>
      </c>
      <c r="CG184">
        <v>14.6</v>
      </c>
      <c r="CH184">
        <v>14.5</v>
      </c>
      <c r="CI184">
        <v>14.4</v>
      </c>
      <c r="CJ184">
        <v>14.3</v>
      </c>
      <c r="CK184">
        <v>14.1</v>
      </c>
      <c r="CL184">
        <v>14</v>
      </c>
      <c r="CM184">
        <v>13.9</v>
      </c>
      <c r="CN184">
        <v>13.7</v>
      </c>
      <c r="CO184">
        <v>13.5</v>
      </c>
      <c r="CP184">
        <v>13.3</v>
      </c>
      <c r="CQ184">
        <v>13.1</v>
      </c>
      <c r="CR184">
        <v>12.9</v>
      </c>
      <c r="CS184">
        <v>12.7</v>
      </c>
      <c r="CT184">
        <v>12.5</v>
      </c>
      <c r="CU184">
        <v>12.3</v>
      </c>
      <c r="CV184">
        <v>12</v>
      </c>
      <c r="CW184">
        <v>11.8</v>
      </c>
      <c r="CX184">
        <v>11.5</v>
      </c>
      <c r="CY184">
        <v>11.2</v>
      </c>
      <c r="CZ184">
        <v>11</v>
      </c>
      <c r="DA184">
        <v>10.7</v>
      </c>
      <c r="DB184">
        <v>10.4</v>
      </c>
      <c r="DC184">
        <v>10.1</v>
      </c>
      <c r="DD184">
        <v>9.6999999999999993</v>
      </c>
      <c r="DE184">
        <v>9.3800000000000008</v>
      </c>
      <c r="DF184">
        <v>8.9499999999999993</v>
      </c>
      <c r="DG184">
        <v>8.7200000000000006</v>
      </c>
      <c r="DH184">
        <v>8.32</v>
      </c>
      <c r="DI184">
        <v>7.99</v>
      </c>
      <c r="DJ184">
        <v>7.7</v>
      </c>
      <c r="DK184">
        <v>7.42</v>
      </c>
      <c r="DL184">
        <v>7.15</v>
      </c>
      <c r="DM184">
        <v>6.96</v>
      </c>
      <c r="DN184">
        <v>6.65</v>
      </c>
      <c r="DO184">
        <v>6.38</v>
      </c>
      <c r="DP184">
        <v>6.1</v>
      </c>
      <c r="DQ184">
        <v>5.86</v>
      </c>
      <c r="DR184">
        <v>5.6</v>
      </c>
      <c r="DS184">
        <v>5.4</v>
      </c>
      <c r="DT184">
        <v>5.25</v>
      </c>
      <c r="DU184">
        <v>4.9400000000000004</v>
      </c>
      <c r="DV184">
        <v>4.6900000000000004</v>
      </c>
      <c r="DW184">
        <v>4.4800000000000004</v>
      </c>
      <c r="DX184">
        <v>4.29</v>
      </c>
      <c r="DY184">
        <v>4.07</v>
      </c>
      <c r="DZ184">
        <v>3.98</v>
      </c>
      <c r="EA184">
        <v>3.84</v>
      </c>
      <c r="EB184">
        <v>3.66</v>
      </c>
      <c r="EC184">
        <v>3.51</v>
      </c>
      <c r="ED184">
        <v>3.39</v>
      </c>
      <c r="EE184">
        <v>3.27</v>
      </c>
      <c r="EF184">
        <v>3.16</v>
      </c>
      <c r="EG184">
        <v>2.98</v>
      </c>
      <c r="EH184">
        <v>2.84</v>
      </c>
      <c r="EI184">
        <v>2.78</v>
      </c>
      <c r="EJ184">
        <v>2.71</v>
      </c>
      <c r="EK184">
        <v>2.57</v>
      </c>
      <c r="EL184">
        <v>2.41</v>
      </c>
      <c r="EM184">
        <v>2.33</v>
      </c>
      <c r="EN184">
        <v>2.2599999999999998</v>
      </c>
      <c r="EO184">
        <v>2.11</v>
      </c>
      <c r="EP184">
        <v>2</v>
      </c>
      <c r="EQ184">
        <v>1.92</v>
      </c>
      <c r="ER184">
        <v>1.81</v>
      </c>
      <c r="ES184">
        <v>1.78</v>
      </c>
      <c r="ET184">
        <v>1.7</v>
      </c>
      <c r="EU184">
        <v>1.55</v>
      </c>
      <c r="EV184">
        <v>1.5</v>
      </c>
      <c r="EW184">
        <v>1.43</v>
      </c>
      <c r="EX184">
        <v>1.34</v>
      </c>
      <c r="EY184">
        <v>1.26</v>
      </c>
      <c r="EZ184">
        <v>1.23</v>
      </c>
      <c r="FA184">
        <v>1.1200000000000001</v>
      </c>
      <c r="FB184">
        <v>1.0900000000000001</v>
      </c>
      <c r="FC184">
        <v>0.99</v>
      </c>
      <c r="FD184">
        <v>0.92</v>
      </c>
      <c r="FE184">
        <v>0.87</v>
      </c>
      <c r="FF184">
        <v>0.8</v>
      </c>
      <c r="FG184">
        <v>0.73</v>
      </c>
      <c r="FH184">
        <v>0.7</v>
      </c>
      <c r="FI184">
        <v>0.66</v>
      </c>
      <c r="FJ184">
        <v>0.57999999999999996</v>
      </c>
      <c r="FK184">
        <v>0.54</v>
      </c>
      <c r="FL184">
        <v>0.48</v>
      </c>
      <c r="FM184">
        <v>0.45</v>
      </c>
      <c r="FN184">
        <v>0.42</v>
      </c>
      <c r="FO184">
        <v>0.37</v>
      </c>
      <c r="FP184">
        <v>0.32</v>
      </c>
      <c r="FQ184">
        <v>0.3</v>
      </c>
      <c r="FR184">
        <v>0.27</v>
      </c>
      <c r="FS184">
        <v>0.24</v>
      </c>
      <c r="FT184">
        <v>0.21</v>
      </c>
      <c r="FU184">
        <v>0.18</v>
      </c>
      <c r="FV184">
        <v>0.16</v>
      </c>
      <c r="FW184">
        <v>0.14000000000000001</v>
      </c>
      <c r="FX184">
        <v>0.13</v>
      </c>
      <c r="FY184">
        <v>0.11</v>
      </c>
      <c r="FZ184">
        <v>0.1</v>
      </c>
    </row>
    <row r="185" spans="1:182">
      <c r="A185">
        <v>2</v>
      </c>
      <c r="B185">
        <v>0</v>
      </c>
      <c r="C185">
        <v>0</v>
      </c>
      <c r="D185">
        <v>0</v>
      </c>
      <c r="E185">
        <v>0</v>
      </c>
      <c r="F185">
        <v>0</v>
      </c>
      <c r="G185">
        <v>0</v>
      </c>
      <c r="H185">
        <v>0</v>
      </c>
      <c r="I185">
        <v>0</v>
      </c>
      <c r="J185">
        <v>0</v>
      </c>
      <c r="K185">
        <v>0</v>
      </c>
      <c r="L185">
        <v>0.02</v>
      </c>
      <c r="M185">
        <v>0.04</v>
      </c>
      <c r="N185">
        <v>0.06</v>
      </c>
      <c r="O185">
        <v>7.0000000000000007E-2</v>
      </c>
      <c r="P185">
        <v>0.08</v>
      </c>
      <c r="Q185">
        <v>0.12</v>
      </c>
      <c r="R185">
        <v>0.15</v>
      </c>
      <c r="S185">
        <v>0.18</v>
      </c>
      <c r="T185">
        <v>0.22</v>
      </c>
      <c r="U185">
        <v>0.26</v>
      </c>
      <c r="V185">
        <v>0.32</v>
      </c>
      <c r="W185">
        <v>0.37</v>
      </c>
      <c r="X185">
        <v>0.44</v>
      </c>
      <c r="Y185">
        <v>0.5</v>
      </c>
      <c r="Z185">
        <v>0.57999999999999996</v>
      </c>
      <c r="AA185">
        <v>0.69</v>
      </c>
      <c r="AB185">
        <v>0.75</v>
      </c>
      <c r="AC185">
        <v>0.86</v>
      </c>
      <c r="AD185">
        <v>1</v>
      </c>
      <c r="AE185">
        <v>1.1200000000000001</v>
      </c>
      <c r="AF185">
        <v>1.25</v>
      </c>
      <c r="AG185">
        <v>1.43</v>
      </c>
      <c r="AH185">
        <v>1.58</v>
      </c>
      <c r="AI185">
        <v>1.74</v>
      </c>
      <c r="AJ185">
        <v>1.98</v>
      </c>
      <c r="AK185">
        <v>2.16</v>
      </c>
      <c r="AL185">
        <v>2.38</v>
      </c>
      <c r="AM185">
        <v>2.7</v>
      </c>
      <c r="AN185">
        <v>2.85</v>
      </c>
      <c r="AO185">
        <v>3.16</v>
      </c>
      <c r="AP185">
        <v>3.43</v>
      </c>
      <c r="AQ185">
        <v>3.76</v>
      </c>
      <c r="AR185">
        <v>4.09</v>
      </c>
      <c r="AS185">
        <v>4.38</v>
      </c>
      <c r="AT185">
        <v>4.6900000000000004</v>
      </c>
      <c r="AU185">
        <v>4.99</v>
      </c>
      <c r="AV185">
        <v>5.34</v>
      </c>
      <c r="AW185">
        <v>5.67</v>
      </c>
      <c r="AX185">
        <v>6.09</v>
      </c>
      <c r="AY185">
        <v>6.59</v>
      </c>
      <c r="AZ185">
        <v>7.16</v>
      </c>
      <c r="BA185">
        <v>7.8</v>
      </c>
      <c r="BB185">
        <v>8.3699999999999992</v>
      </c>
      <c r="BC185">
        <v>8.81</v>
      </c>
      <c r="BD185">
        <v>9.3699999999999992</v>
      </c>
      <c r="BE185">
        <v>9.65</v>
      </c>
      <c r="BF185">
        <v>9.86</v>
      </c>
      <c r="BG185">
        <v>10.3</v>
      </c>
      <c r="BH185">
        <v>10.7</v>
      </c>
      <c r="BI185">
        <v>11.2</v>
      </c>
      <c r="BJ185">
        <v>11.6</v>
      </c>
      <c r="BK185">
        <v>11.9</v>
      </c>
      <c r="BL185">
        <v>12.3</v>
      </c>
      <c r="BM185">
        <v>12.6</v>
      </c>
      <c r="BN185">
        <v>12.9</v>
      </c>
      <c r="BO185">
        <v>13.2</v>
      </c>
      <c r="BP185">
        <v>13.4</v>
      </c>
      <c r="BQ185">
        <v>13.7</v>
      </c>
      <c r="BR185">
        <v>13.9</v>
      </c>
      <c r="BS185">
        <v>14</v>
      </c>
      <c r="BT185">
        <v>14.2</v>
      </c>
      <c r="BU185">
        <v>14.3</v>
      </c>
      <c r="BV185">
        <v>14.4</v>
      </c>
      <c r="BW185">
        <v>14.6</v>
      </c>
      <c r="BX185">
        <v>14.7</v>
      </c>
      <c r="BY185">
        <v>14.7</v>
      </c>
      <c r="BZ185">
        <v>14.8</v>
      </c>
      <c r="CA185">
        <v>14.8</v>
      </c>
      <c r="CB185">
        <v>14.8</v>
      </c>
      <c r="CC185">
        <v>14.8</v>
      </c>
      <c r="CD185">
        <v>14.7</v>
      </c>
      <c r="CE185">
        <v>14.7</v>
      </c>
      <c r="CF185">
        <v>14.6</v>
      </c>
      <c r="CG185">
        <v>14.6</v>
      </c>
      <c r="CH185">
        <v>14.5</v>
      </c>
      <c r="CI185">
        <v>14.4</v>
      </c>
      <c r="CJ185">
        <v>14.2</v>
      </c>
      <c r="CK185">
        <v>14.1</v>
      </c>
      <c r="CL185">
        <v>14</v>
      </c>
      <c r="CM185">
        <v>13.8</v>
      </c>
      <c r="CN185">
        <v>13.7</v>
      </c>
      <c r="CO185">
        <v>13.5</v>
      </c>
      <c r="CP185">
        <v>13.3</v>
      </c>
      <c r="CQ185">
        <v>13.1</v>
      </c>
      <c r="CR185">
        <v>12.9</v>
      </c>
      <c r="CS185">
        <v>12.7</v>
      </c>
      <c r="CT185">
        <v>12.4</v>
      </c>
      <c r="CU185">
        <v>12.2</v>
      </c>
      <c r="CV185">
        <v>11.9</v>
      </c>
      <c r="CW185">
        <v>11.7</v>
      </c>
      <c r="CX185">
        <v>11.5</v>
      </c>
      <c r="CY185">
        <v>11.2</v>
      </c>
      <c r="CZ185">
        <v>10.9</v>
      </c>
      <c r="DA185">
        <v>10.6</v>
      </c>
      <c r="DB185">
        <v>10.4</v>
      </c>
      <c r="DC185">
        <v>10</v>
      </c>
      <c r="DD185">
        <v>9.68</v>
      </c>
      <c r="DE185">
        <v>9.32</v>
      </c>
      <c r="DF185">
        <v>8.98</v>
      </c>
      <c r="DG185">
        <v>8.66</v>
      </c>
      <c r="DH185">
        <v>8.34</v>
      </c>
      <c r="DI185">
        <v>7.96</v>
      </c>
      <c r="DJ185">
        <v>7.73</v>
      </c>
      <c r="DK185">
        <v>7.34</v>
      </c>
      <c r="DL185">
        <v>7.07</v>
      </c>
      <c r="DM185">
        <v>6.93</v>
      </c>
      <c r="DN185">
        <v>6.69</v>
      </c>
      <c r="DO185">
        <v>6.44</v>
      </c>
      <c r="DP185">
        <v>6.15</v>
      </c>
      <c r="DQ185">
        <v>5.86</v>
      </c>
      <c r="DR185">
        <v>5.59</v>
      </c>
      <c r="DS185">
        <v>5.42</v>
      </c>
      <c r="DT185">
        <v>5.15</v>
      </c>
      <c r="DU185">
        <v>4.9800000000000004</v>
      </c>
      <c r="DV185">
        <v>4.6900000000000004</v>
      </c>
      <c r="DW185">
        <v>4.5199999999999996</v>
      </c>
      <c r="DX185">
        <v>4.3899999999999997</v>
      </c>
      <c r="DY185">
        <v>4.16</v>
      </c>
      <c r="DZ185">
        <v>3.94</v>
      </c>
      <c r="EA185">
        <v>3.83</v>
      </c>
      <c r="EB185">
        <v>3.72</v>
      </c>
      <c r="EC185">
        <v>3.56</v>
      </c>
      <c r="ED185">
        <v>3.39</v>
      </c>
      <c r="EE185">
        <v>3.29</v>
      </c>
      <c r="EF185">
        <v>3.15</v>
      </c>
      <c r="EG185">
        <v>3.05</v>
      </c>
      <c r="EH185">
        <v>2.87</v>
      </c>
      <c r="EI185">
        <v>2.79</v>
      </c>
      <c r="EJ185">
        <v>2.74</v>
      </c>
      <c r="EK185">
        <v>2.57</v>
      </c>
      <c r="EL185">
        <v>2.4700000000000002</v>
      </c>
      <c r="EM185">
        <v>2.36</v>
      </c>
      <c r="EN185">
        <v>2.2599999999999998</v>
      </c>
      <c r="EO185">
        <v>2.1800000000000002</v>
      </c>
      <c r="EP185">
        <v>2.02</v>
      </c>
      <c r="EQ185">
        <v>1.94</v>
      </c>
      <c r="ER185">
        <v>1.89</v>
      </c>
      <c r="ES185">
        <v>1.75</v>
      </c>
      <c r="ET185">
        <v>1.7</v>
      </c>
      <c r="EU185">
        <v>1.59</v>
      </c>
      <c r="EV185">
        <v>1.55</v>
      </c>
      <c r="EW185">
        <v>1.5</v>
      </c>
      <c r="EX185">
        <v>1.35</v>
      </c>
      <c r="EY185">
        <v>1.29</v>
      </c>
      <c r="EZ185">
        <v>1.23</v>
      </c>
      <c r="FA185">
        <v>1.1299999999999999</v>
      </c>
      <c r="FB185">
        <v>1.1000000000000001</v>
      </c>
      <c r="FC185">
        <v>1</v>
      </c>
      <c r="FD185">
        <v>0.94</v>
      </c>
      <c r="FE185">
        <v>0.91</v>
      </c>
      <c r="FF185">
        <v>0.83</v>
      </c>
      <c r="FG185">
        <v>0.77</v>
      </c>
      <c r="FH185">
        <v>0.71</v>
      </c>
      <c r="FI185">
        <v>0.66</v>
      </c>
      <c r="FJ185">
        <v>0.59</v>
      </c>
      <c r="FK185">
        <v>0.56999999999999995</v>
      </c>
      <c r="FL185">
        <v>0.5</v>
      </c>
      <c r="FM185">
        <v>0.45</v>
      </c>
      <c r="FN185">
        <v>0.42</v>
      </c>
      <c r="FO185">
        <v>0.37</v>
      </c>
      <c r="FP185">
        <v>0.32</v>
      </c>
      <c r="FQ185">
        <v>0.3</v>
      </c>
      <c r="FR185">
        <v>0.27</v>
      </c>
      <c r="FS185">
        <v>0.23</v>
      </c>
      <c r="FT185">
        <v>0.21</v>
      </c>
      <c r="FU185">
        <v>0.19</v>
      </c>
      <c r="FV185">
        <v>0.16</v>
      </c>
      <c r="FW185">
        <v>0.14000000000000001</v>
      </c>
      <c r="FX185">
        <v>0.13</v>
      </c>
      <c r="FY185">
        <v>0.11</v>
      </c>
      <c r="FZ185">
        <v>0.1</v>
      </c>
    </row>
    <row r="186" spans="1:182">
      <c r="A186">
        <v>1</v>
      </c>
      <c r="B186">
        <v>0</v>
      </c>
      <c r="C186">
        <v>0</v>
      </c>
      <c r="D186">
        <v>0</v>
      </c>
      <c r="E186">
        <v>0</v>
      </c>
      <c r="F186">
        <v>0</v>
      </c>
      <c r="G186">
        <v>0</v>
      </c>
      <c r="H186">
        <v>0</v>
      </c>
      <c r="I186">
        <v>0</v>
      </c>
      <c r="J186">
        <v>0</v>
      </c>
      <c r="K186">
        <v>0</v>
      </c>
      <c r="L186">
        <v>0.02</v>
      </c>
      <c r="M186">
        <v>0.04</v>
      </c>
      <c r="N186">
        <v>0.05</v>
      </c>
      <c r="O186">
        <v>7.0000000000000007E-2</v>
      </c>
      <c r="P186">
        <v>0.09</v>
      </c>
      <c r="Q186">
        <v>0.12</v>
      </c>
      <c r="R186">
        <v>0.14000000000000001</v>
      </c>
      <c r="S186">
        <v>0.18</v>
      </c>
      <c r="T186">
        <v>0.22</v>
      </c>
      <c r="U186">
        <v>0.26</v>
      </c>
      <c r="V186">
        <v>0.31</v>
      </c>
      <c r="W186">
        <v>0.36</v>
      </c>
      <c r="X186">
        <v>0.44</v>
      </c>
      <c r="Y186">
        <v>0.5</v>
      </c>
      <c r="Z186">
        <v>0.57999999999999996</v>
      </c>
      <c r="AA186">
        <v>0.66</v>
      </c>
      <c r="AB186">
        <v>0.75</v>
      </c>
      <c r="AC186">
        <v>0.86</v>
      </c>
      <c r="AD186">
        <v>1</v>
      </c>
      <c r="AE186">
        <v>1.1000000000000001</v>
      </c>
      <c r="AF186">
        <v>1.24</v>
      </c>
      <c r="AG186">
        <v>1.43</v>
      </c>
      <c r="AH186">
        <v>1.61</v>
      </c>
      <c r="AI186">
        <v>1.71</v>
      </c>
      <c r="AJ186">
        <v>1.94</v>
      </c>
      <c r="AK186">
        <v>2.16</v>
      </c>
      <c r="AL186">
        <v>2.38</v>
      </c>
      <c r="AM186">
        <v>2.64</v>
      </c>
      <c r="AN186">
        <v>2.84</v>
      </c>
      <c r="AO186">
        <v>3.09</v>
      </c>
      <c r="AP186">
        <v>3.38</v>
      </c>
      <c r="AQ186">
        <v>3.7</v>
      </c>
      <c r="AR186">
        <v>4.05</v>
      </c>
      <c r="AS186">
        <v>4.42</v>
      </c>
      <c r="AT186">
        <v>4.6900000000000004</v>
      </c>
      <c r="AU186">
        <v>5</v>
      </c>
      <c r="AV186">
        <v>5.37</v>
      </c>
      <c r="AW186">
        <v>5.7</v>
      </c>
      <c r="AX186">
        <v>6.08</v>
      </c>
      <c r="AY186">
        <v>6.59</v>
      </c>
      <c r="AZ186">
        <v>7.15</v>
      </c>
      <c r="BA186">
        <v>7.8</v>
      </c>
      <c r="BB186">
        <v>8.36</v>
      </c>
      <c r="BC186">
        <v>8.8000000000000007</v>
      </c>
      <c r="BD186">
        <v>9.2899999999999991</v>
      </c>
      <c r="BE186">
        <v>9.74</v>
      </c>
      <c r="BF186">
        <v>9.76</v>
      </c>
      <c r="BG186">
        <v>10.3</v>
      </c>
      <c r="BH186">
        <v>10.7</v>
      </c>
      <c r="BI186">
        <v>11.2</v>
      </c>
      <c r="BJ186">
        <v>11.6</v>
      </c>
      <c r="BK186">
        <v>11.9</v>
      </c>
      <c r="BL186">
        <v>12.3</v>
      </c>
      <c r="BM186">
        <v>12.6</v>
      </c>
      <c r="BN186">
        <v>12.9</v>
      </c>
      <c r="BO186">
        <v>13.2</v>
      </c>
      <c r="BP186">
        <v>13.4</v>
      </c>
      <c r="BQ186">
        <v>13.6</v>
      </c>
      <c r="BR186">
        <v>13.8</v>
      </c>
      <c r="BS186">
        <v>14</v>
      </c>
      <c r="BT186">
        <v>14.1</v>
      </c>
      <c r="BU186">
        <v>14.3</v>
      </c>
      <c r="BV186">
        <v>14.4</v>
      </c>
      <c r="BW186">
        <v>14.5</v>
      </c>
      <c r="BX186">
        <v>14.6</v>
      </c>
      <c r="BY186">
        <v>14.7</v>
      </c>
      <c r="BZ186">
        <v>14.7</v>
      </c>
      <c r="CA186">
        <v>14.7</v>
      </c>
      <c r="CB186">
        <v>14.7</v>
      </c>
      <c r="CC186">
        <v>14.7</v>
      </c>
      <c r="CD186">
        <v>14.7</v>
      </c>
      <c r="CE186">
        <v>14.7</v>
      </c>
      <c r="CF186">
        <v>14.6</v>
      </c>
      <c r="CG186">
        <v>14.5</v>
      </c>
      <c r="CH186">
        <v>14.4</v>
      </c>
      <c r="CI186">
        <v>14.3</v>
      </c>
      <c r="CJ186">
        <v>14.2</v>
      </c>
      <c r="CK186">
        <v>14.1</v>
      </c>
      <c r="CL186">
        <v>13.9</v>
      </c>
      <c r="CM186">
        <v>13.8</v>
      </c>
      <c r="CN186">
        <v>13.6</v>
      </c>
      <c r="CO186">
        <v>13.4</v>
      </c>
      <c r="CP186">
        <v>13.3</v>
      </c>
      <c r="CQ186">
        <v>13.1</v>
      </c>
      <c r="CR186">
        <v>12.8</v>
      </c>
      <c r="CS186">
        <v>12.6</v>
      </c>
      <c r="CT186">
        <v>12.4</v>
      </c>
      <c r="CU186">
        <v>12.2</v>
      </c>
      <c r="CV186">
        <v>11.9</v>
      </c>
      <c r="CW186">
        <v>11.7</v>
      </c>
      <c r="CX186">
        <v>11.4</v>
      </c>
      <c r="CY186">
        <v>11.2</v>
      </c>
      <c r="CZ186">
        <v>10.9</v>
      </c>
      <c r="DA186">
        <v>10.6</v>
      </c>
      <c r="DB186">
        <v>10.3</v>
      </c>
      <c r="DC186">
        <v>10.1</v>
      </c>
      <c r="DD186">
        <v>9.66</v>
      </c>
      <c r="DE186">
        <v>9.33</v>
      </c>
      <c r="DF186">
        <v>8.9600000000000009</v>
      </c>
      <c r="DG186">
        <v>8.6300000000000008</v>
      </c>
      <c r="DH186">
        <v>8.32</v>
      </c>
      <c r="DI186">
        <v>8.01</v>
      </c>
      <c r="DJ186">
        <v>7.69</v>
      </c>
      <c r="DK186">
        <v>7.36</v>
      </c>
      <c r="DL186">
        <v>7.12</v>
      </c>
      <c r="DM186">
        <v>6.97</v>
      </c>
      <c r="DN186">
        <v>6.67</v>
      </c>
      <c r="DO186">
        <v>6.41</v>
      </c>
      <c r="DP186">
        <v>6.24</v>
      </c>
      <c r="DQ186">
        <v>5.92</v>
      </c>
      <c r="DR186">
        <v>5.59</v>
      </c>
      <c r="DS186">
        <v>5.36</v>
      </c>
      <c r="DT186">
        <v>5.18</v>
      </c>
      <c r="DU186">
        <v>5.0199999999999996</v>
      </c>
      <c r="DV186">
        <v>4.7</v>
      </c>
      <c r="DW186">
        <v>4.5599999999999996</v>
      </c>
      <c r="DX186">
        <v>4.3600000000000003</v>
      </c>
      <c r="DY186">
        <v>4.16</v>
      </c>
      <c r="DZ186">
        <v>4</v>
      </c>
      <c r="EA186">
        <v>3.86</v>
      </c>
      <c r="EB186">
        <v>3.73</v>
      </c>
      <c r="EC186">
        <v>3.56</v>
      </c>
      <c r="ED186">
        <v>3.43</v>
      </c>
      <c r="EE186">
        <v>3.33</v>
      </c>
      <c r="EF186">
        <v>3.18</v>
      </c>
      <c r="EG186">
        <v>3.02</v>
      </c>
      <c r="EH186">
        <v>2.88</v>
      </c>
      <c r="EI186">
        <v>2.78</v>
      </c>
      <c r="EJ186">
        <v>2.72</v>
      </c>
      <c r="EK186">
        <v>2.58</v>
      </c>
      <c r="EL186">
        <v>2.4700000000000002</v>
      </c>
      <c r="EM186">
        <v>2.34</v>
      </c>
      <c r="EN186">
        <v>2.3199999999999998</v>
      </c>
      <c r="EO186">
        <v>2.2200000000000002</v>
      </c>
      <c r="EP186">
        <v>2.08</v>
      </c>
      <c r="EQ186">
        <v>2</v>
      </c>
      <c r="ER186">
        <v>1.91</v>
      </c>
      <c r="ES186">
        <v>1.81</v>
      </c>
      <c r="ET186">
        <v>1.72</v>
      </c>
      <c r="EU186">
        <v>1.62</v>
      </c>
      <c r="EV186">
        <v>1.54</v>
      </c>
      <c r="EW186">
        <v>1.48</v>
      </c>
      <c r="EX186">
        <v>1.38</v>
      </c>
      <c r="EY186">
        <v>1.31</v>
      </c>
      <c r="EZ186">
        <v>1.23</v>
      </c>
      <c r="FA186">
        <v>1.1599999999999999</v>
      </c>
      <c r="FB186">
        <v>1.1000000000000001</v>
      </c>
      <c r="FC186">
        <v>1.04</v>
      </c>
      <c r="FD186">
        <v>0.96</v>
      </c>
      <c r="FE186">
        <v>0.87</v>
      </c>
      <c r="FF186">
        <v>0.83</v>
      </c>
      <c r="FG186">
        <v>0.8</v>
      </c>
      <c r="FH186">
        <v>0.72</v>
      </c>
      <c r="FI186">
        <v>0.64</v>
      </c>
      <c r="FJ186">
        <v>0.61</v>
      </c>
      <c r="FK186">
        <v>0.53</v>
      </c>
      <c r="FL186">
        <v>0.52</v>
      </c>
      <c r="FM186">
        <v>0.45</v>
      </c>
      <c r="FN186">
        <v>0.42</v>
      </c>
      <c r="FO186">
        <v>0.37</v>
      </c>
      <c r="FP186">
        <v>0.35</v>
      </c>
      <c r="FQ186">
        <v>0.3</v>
      </c>
      <c r="FR186">
        <v>0.28000000000000003</v>
      </c>
      <c r="FS186">
        <v>0.24</v>
      </c>
      <c r="FT186">
        <v>0.22</v>
      </c>
      <c r="FU186">
        <v>0.19</v>
      </c>
      <c r="FV186">
        <v>0.17</v>
      </c>
      <c r="FW186">
        <v>0.14000000000000001</v>
      </c>
      <c r="FX186">
        <v>0.12</v>
      </c>
      <c r="FY186">
        <v>0.11</v>
      </c>
      <c r="FZ186">
        <v>0.1</v>
      </c>
    </row>
    <row r="187" spans="1:182">
      <c r="A187">
        <v>0</v>
      </c>
      <c r="B187">
        <v>0</v>
      </c>
      <c r="C187">
        <v>0</v>
      </c>
      <c r="D187">
        <v>0</v>
      </c>
      <c r="E187">
        <v>0</v>
      </c>
      <c r="F187">
        <v>0</v>
      </c>
      <c r="G187">
        <v>0</v>
      </c>
      <c r="H187">
        <v>0</v>
      </c>
      <c r="I187">
        <v>0</v>
      </c>
      <c r="J187">
        <v>0</v>
      </c>
      <c r="K187">
        <v>0</v>
      </c>
      <c r="L187">
        <v>0.02</v>
      </c>
      <c r="M187">
        <v>0.03</v>
      </c>
      <c r="N187">
        <v>0.05</v>
      </c>
      <c r="O187">
        <v>0.06</v>
      </c>
      <c r="P187">
        <v>0.09</v>
      </c>
      <c r="Q187">
        <v>0.11</v>
      </c>
      <c r="R187">
        <v>0.14000000000000001</v>
      </c>
      <c r="S187">
        <v>0.17</v>
      </c>
      <c r="T187">
        <v>0.21</v>
      </c>
      <c r="U187">
        <v>0.26</v>
      </c>
      <c r="V187">
        <v>0.31</v>
      </c>
      <c r="W187">
        <v>0.35</v>
      </c>
      <c r="X187">
        <v>0.41</v>
      </c>
      <c r="Y187">
        <v>0.49</v>
      </c>
      <c r="Z187">
        <v>0.55000000000000004</v>
      </c>
      <c r="AA187">
        <v>0.66</v>
      </c>
      <c r="AB187">
        <v>0.76</v>
      </c>
      <c r="AC187">
        <v>0.85</v>
      </c>
      <c r="AD187">
        <v>0.96</v>
      </c>
      <c r="AE187">
        <v>1.08</v>
      </c>
      <c r="AF187">
        <v>1.27</v>
      </c>
      <c r="AG187">
        <v>1.4</v>
      </c>
      <c r="AH187">
        <v>1.6</v>
      </c>
      <c r="AI187">
        <v>1.72</v>
      </c>
      <c r="AJ187">
        <v>1.96</v>
      </c>
      <c r="AK187">
        <v>2.16</v>
      </c>
      <c r="AL187">
        <v>2.33</v>
      </c>
      <c r="AM187">
        <v>2.63</v>
      </c>
      <c r="AN187">
        <v>2.85</v>
      </c>
      <c r="AO187">
        <v>3.1</v>
      </c>
      <c r="AP187">
        <v>3.37</v>
      </c>
      <c r="AQ187">
        <v>3.73</v>
      </c>
      <c r="AR187">
        <v>4.05</v>
      </c>
      <c r="AS187">
        <v>4.33</v>
      </c>
      <c r="AT187">
        <v>4.6900000000000004</v>
      </c>
      <c r="AU187">
        <v>4.9400000000000004</v>
      </c>
      <c r="AV187">
        <v>5.37</v>
      </c>
      <c r="AW187">
        <v>5.64</v>
      </c>
      <c r="AX187">
        <v>6.07</v>
      </c>
      <c r="AY187">
        <v>6.58</v>
      </c>
      <c r="AZ187">
        <v>7.13</v>
      </c>
      <c r="BA187">
        <v>7.74</v>
      </c>
      <c r="BB187">
        <v>8.33</v>
      </c>
      <c r="BC187">
        <v>8.7799999999999994</v>
      </c>
      <c r="BD187">
        <v>9.34</v>
      </c>
      <c r="BE187">
        <v>9.73</v>
      </c>
      <c r="BF187">
        <v>9.81</v>
      </c>
      <c r="BG187">
        <v>10.3</v>
      </c>
      <c r="BH187">
        <v>10.8</v>
      </c>
      <c r="BI187">
        <v>11.2</v>
      </c>
      <c r="BJ187">
        <v>11.6</v>
      </c>
      <c r="BK187">
        <v>11.9</v>
      </c>
      <c r="BL187">
        <v>12.2</v>
      </c>
      <c r="BM187">
        <v>12.6</v>
      </c>
      <c r="BN187">
        <v>12.8</v>
      </c>
      <c r="BO187">
        <v>13.2</v>
      </c>
      <c r="BP187">
        <v>13.4</v>
      </c>
      <c r="BQ187">
        <v>13.6</v>
      </c>
      <c r="BR187">
        <v>13.8</v>
      </c>
      <c r="BS187">
        <v>14</v>
      </c>
      <c r="BT187">
        <v>14.1</v>
      </c>
      <c r="BU187">
        <v>14.2</v>
      </c>
      <c r="BV187">
        <v>14.4</v>
      </c>
      <c r="BW187">
        <v>14.5</v>
      </c>
      <c r="BX187">
        <v>14.6</v>
      </c>
      <c r="BY187">
        <v>14.7</v>
      </c>
      <c r="BZ187">
        <v>14.7</v>
      </c>
      <c r="CA187">
        <v>14.7</v>
      </c>
      <c r="CB187">
        <v>14.7</v>
      </c>
      <c r="CC187">
        <v>14.7</v>
      </c>
      <c r="CD187">
        <v>14.7</v>
      </c>
      <c r="CE187">
        <v>14.6</v>
      </c>
      <c r="CF187">
        <v>14.6</v>
      </c>
      <c r="CG187">
        <v>14.5</v>
      </c>
      <c r="CH187">
        <v>14.4</v>
      </c>
      <c r="CI187">
        <v>14.3</v>
      </c>
      <c r="CJ187">
        <v>14.2</v>
      </c>
      <c r="CK187">
        <v>14.1</v>
      </c>
      <c r="CL187">
        <v>13.9</v>
      </c>
      <c r="CM187">
        <v>13.8</v>
      </c>
      <c r="CN187">
        <v>13.6</v>
      </c>
      <c r="CO187">
        <v>13.4</v>
      </c>
      <c r="CP187">
        <v>13.2</v>
      </c>
      <c r="CQ187">
        <v>13</v>
      </c>
      <c r="CR187">
        <v>12.8</v>
      </c>
      <c r="CS187">
        <v>12.6</v>
      </c>
      <c r="CT187">
        <v>12.4</v>
      </c>
      <c r="CU187">
        <v>12.2</v>
      </c>
      <c r="CV187">
        <v>11.9</v>
      </c>
      <c r="CW187">
        <v>11.7</v>
      </c>
      <c r="CX187">
        <v>11.4</v>
      </c>
      <c r="CY187">
        <v>11.1</v>
      </c>
      <c r="CZ187">
        <v>10.9</v>
      </c>
      <c r="DA187">
        <v>10.5</v>
      </c>
      <c r="DB187">
        <v>10.3</v>
      </c>
      <c r="DC187">
        <v>10</v>
      </c>
      <c r="DD187">
        <v>9.64</v>
      </c>
      <c r="DE187">
        <v>9.31</v>
      </c>
      <c r="DF187">
        <v>8.91</v>
      </c>
      <c r="DG187">
        <v>8.68</v>
      </c>
      <c r="DH187">
        <v>8.2899999999999991</v>
      </c>
      <c r="DI187">
        <v>8.0399999999999991</v>
      </c>
      <c r="DJ187">
        <v>7.66</v>
      </c>
      <c r="DK187">
        <v>7.34</v>
      </c>
      <c r="DL187">
        <v>7.12</v>
      </c>
      <c r="DM187">
        <v>6.94</v>
      </c>
      <c r="DN187">
        <v>6.68</v>
      </c>
      <c r="DO187">
        <v>6.48</v>
      </c>
      <c r="DP187">
        <v>6.15</v>
      </c>
      <c r="DQ187">
        <v>5.87</v>
      </c>
      <c r="DR187">
        <v>5.68</v>
      </c>
      <c r="DS187">
        <v>5.47</v>
      </c>
      <c r="DT187">
        <v>5.21</v>
      </c>
      <c r="DU187">
        <v>4.99</v>
      </c>
      <c r="DV187">
        <v>4.76</v>
      </c>
      <c r="DW187">
        <v>4.55</v>
      </c>
      <c r="DX187">
        <v>4.4000000000000004</v>
      </c>
      <c r="DY187">
        <v>4.1500000000000004</v>
      </c>
      <c r="DZ187">
        <v>4.0599999999999996</v>
      </c>
      <c r="EA187">
        <v>3.85</v>
      </c>
      <c r="EB187">
        <v>3.7</v>
      </c>
      <c r="EC187">
        <v>3.57</v>
      </c>
      <c r="ED187">
        <v>3.45</v>
      </c>
      <c r="EE187">
        <v>3.33</v>
      </c>
      <c r="EF187">
        <v>3.24</v>
      </c>
      <c r="EG187">
        <v>3.08</v>
      </c>
      <c r="EH187">
        <v>2.92</v>
      </c>
      <c r="EI187">
        <v>2.79</v>
      </c>
      <c r="EJ187">
        <v>2.77</v>
      </c>
      <c r="EK187">
        <v>2.63</v>
      </c>
      <c r="EL187">
        <v>2.5099999999999998</v>
      </c>
      <c r="EM187">
        <v>2.38</v>
      </c>
      <c r="EN187">
        <v>2.27</v>
      </c>
      <c r="EO187">
        <v>2.23</v>
      </c>
      <c r="EP187">
        <v>2.08</v>
      </c>
      <c r="EQ187">
        <v>1.97</v>
      </c>
      <c r="ER187">
        <v>1.93</v>
      </c>
      <c r="ES187">
        <v>1.81</v>
      </c>
      <c r="ET187">
        <v>1.75</v>
      </c>
      <c r="EU187">
        <v>1.65</v>
      </c>
      <c r="EV187">
        <v>1.55</v>
      </c>
      <c r="EW187">
        <v>1.5</v>
      </c>
      <c r="EX187">
        <v>1.42</v>
      </c>
      <c r="EY187">
        <v>1.32</v>
      </c>
      <c r="EZ187">
        <v>1.27</v>
      </c>
      <c r="FA187">
        <v>1.18</v>
      </c>
      <c r="FB187">
        <v>1.1100000000000001</v>
      </c>
      <c r="FC187">
        <v>1.06</v>
      </c>
      <c r="FD187">
        <v>0.98</v>
      </c>
      <c r="FE187">
        <v>0.9</v>
      </c>
      <c r="FF187">
        <v>0.87</v>
      </c>
      <c r="FG187">
        <v>0.76</v>
      </c>
      <c r="FH187">
        <v>0.73</v>
      </c>
      <c r="FI187">
        <v>0.68</v>
      </c>
      <c r="FJ187">
        <v>0.61</v>
      </c>
      <c r="FK187">
        <v>0.56999999999999995</v>
      </c>
      <c r="FL187">
        <v>0.53</v>
      </c>
      <c r="FM187">
        <v>0.46</v>
      </c>
      <c r="FN187">
        <v>0.43</v>
      </c>
      <c r="FO187">
        <v>0.38</v>
      </c>
      <c r="FP187">
        <v>0.35</v>
      </c>
      <c r="FQ187">
        <v>0.31</v>
      </c>
      <c r="FR187">
        <v>0.27</v>
      </c>
      <c r="FS187">
        <v>0.24</v>
      </c>
      <c r="FT187">
        <v>0.21</v>
      </c>
      <c r="FU187">
        <v>0.19</v>
      </c>
      <c r="FV187">
        <v>0.17</v>
      </c>
      <c r="FW187">
        <v>0.15</v>
      </c>
      <c r="FX187">
        <v>0.13</v>
      </c>
      <c r="FY187">
        <v>0.11</v>
      </c>
      <c r="FZ187">
        <v>0.1</v>
      </c>
    </row>
    <row r="188" spans="1:182">
      <c r="A188">
        <v>-1</v>
      </c>
      <c r="B188">
        <v>0</v>
      </c>
      <c r="C188">
        <v>0</v>
      </c>
      <c r="D188">
        <v>0</v>
      </c>
      <c r="E188">
        <v>0</v>
      </c>
      <c r="F188">
        <v>0</v>
      </c>
      <c r="G188">
        <v>0</v>
      </c>
      <c r="H188">
        <v>0</v>
      </c>
      <c r="I188">
        <v>0</v>
      </c>
      <c r="J188">
        <v>0</v>
      </c>
      <c r="K188">
        <v>0</v>
      </c>
      <c r="L188">
        <v>0.02</v>
      </c>
      <c r="M188">
        <v>0.03</v>
      </c>
      <c r="N188">
        <v>0.04</v>
      </c>
      <c r="O188">
        <v>7.0000000000000007E-2</v>
      </c>
      <c r="P188">
        <v>0.09</v>
      </c>
      <c r="Q188">
        <v>0.11</v>
      </c>
      <c r="R188">
        <v>0.14000000000000001</v>
      </c>
      <c r="S188">
        <v>0.17</v>
      </c>
      <c r="T188">
        <v>0.2</v>
      </c>
      <c r="U188">
        <v>0.24</v>
      </c>
      <c r="V188">
        <v>0.3</v>
      </c>
      <c r="W188">
        <v>0.36</v>
      </c>
      <c r="X188">
        <v>0.43</v>
      </c>
      <c r="Y188">
        <v>0.48</v>
      </c>
      <c r="Z188">
        <v>0.56999999999999995</v>
      </c>
      <c r="AA188">
        <v>0.64</v>
      </c>
      <c r="AB188">
        <v>0.77</v>
      </c>
      <c r="AC188">
        <v>0.85</v>
      </c>
      <c r="AD188">
        <v>0.97</v>
      </c>
      <c r="AE188">
        <v>1.07</v>
      </c>
      <c r="AF188">
        <v>1.23</v>
      </c>
      <c r="AG188">
        <v>1.36</v>
      </c>
      <c r="AH188">
        <v>1.57</v>
      </c>
      <c r="AI188">
        <v>1.75</v>
      </c>
      <c r="AJ188">
        <v>1.98</v>
      </c>
      <c r="AK188">
        <v>2.11</v>
      </c>
      <c r="AL188">
        <v>2.36</v>
      </c>
      <c r="AM188">
        <v>2.63</v>
      </c>
      <c r="AN188">
        <v>2.83</v>
      </c>
      <c r="AO188">
        <v>3.06</v>
      </c>
      <c r="AP188">
        <v>3.41</v>
      </c>
      <c r="AQ188">
        <v>3.64</v>
      </c>
      <c r="AR188">
        <v>4.0599999999999996</v>
      </c>
      <c r="AS188">
        <v>4.38</v>
      </c>
      <c r="AT188">
        <v>4.6399999999999997</v>
      </c>
      <c r="AU188">
        <v>4.9400000000000004</v>
      </c>
      <c r="AV188">
        <v>5.32</v>
      </c>
      <c r="AW188">
        <v>5.63</v>
      </c>
      <c r="AX188">
        <v>6.05</v>
      </c>
      <c r="AY188">
        <v>6.54</v>
      </c>
      <c r="AZ188">
        <v>7.1</v>
      </c>
      <c r="BA188">
        <v>7.73</v>
      </c>
      <c r="BB188">
        <v>8.34</v>
      </c>
      <c r="BC188">
        <v>8.7899999999999991</v>
      </c>
      <c r="BD188">
        <v>9.2899999999999991</v>
      </c>
      <c r="BE188">
        <v>9.6999999999999993</v>
      </c>
      <c r="BF188">
        <v>9.81</v>
      </c>
      <c r="BG188">
        <v>10.199999999999999</v>
      </c>
      <c r="BH188">
        <v>10.7</v>
      </c>
      <c r="BI188">
        <v>11.1</v>
      </c>
      <c r="BJ188">
        <v>11.5</v>
      </c>
      <c r="BK188">
        <v>11.9</v>
      </c>
      <c r="BL188">
        <v>12.3</v>
      </c>
      <c r="BM188">
        <v>12.5</v>
      </c>
      <c r="BN188">
        <v>12.8</v>
      </c>
      <c r="BO188">
        <v>13.1</v>
      </c>
      <c r="BP188">
        <v>13.4</v>
      </c>
      <c r="BQ188">
        <v>13.6</v>
      </c>
      <c r="BR188">
        <v>13.8</v>
      </c>
      <c r="BS188">
        <v>13.9</v>
      </c>
      <c r="BT188">
        <v>14.1</v>
      </c>
      <c r="BU188">
        <v>14.2</v>
      </c>
      <c r="BV188">
        <v>14.3</v>
      </c>
      <c r="BW188">
        <v>14.5</v>
      </c>
      <c r="BX188">
        <v>14.6</v>
      </c>
      <c r="BY188">
        <v>14.6</v>
      </c>
      <c r="BZ188">
        <v>14.7</v>
      </c>
      <c r="CA188">
        <v>14.7</v>
      </c>
      <c r="CB188">
        <v>14.7</v>
      </c>
      <c r="CC188">
        <v>14.7</v>
      </c>
      <c r="CD188">
        <v>14.6</v>
      </c>
      <c r="CE188">
        <v>14.6</v>
      </c>
      <c r="CF188">
        <v>14.5</v>
      </c>
      <c r="CG188">
        <v>14.5</v>
      </c>
      <c r="CH188">
        <v>14.4</v>
      </c>
      <c r="CI188">
        <v>14.3</v>
      </c>
      <c r="CJ188">
        <v>14.2</v>
      </c>
      <c r="CK188">
        <v>14</v>
      </c>
      <c r="CL188">
        <v>13.9</v>
      </c>
      <c r="CM188">
        <v>13.7</v>
      </c>
      <c r="CN188">
        <v>13.6</v>
      </c>
      <c r="CO188">
        <v>13.4</v>
      </c>
      <c r="CP188">
        <v>13.2</v>
      </c>
      <c r="CQ188">
        <v>13</v>
      </c>
      <c r="CR188">
        <v>12.8</v>
      </c>
      <c r="CS188">
        <v>12.6</v>
      </c>
      <c r="CT188">
        <v>12.4</v>
      </c>
      <c r="CU188">
        <v>12.2</v>
      </c>
      <c r="CV188">
        <v>11.9</v>
      </c>
      <c r="CW188">
        <v>11.7</v>
      </c>
      <c r="CX188">
        <v>11.4</v>
      </c>
      <c r="CY188">
        <v>11.1</v>
      </c>
      <c r="CZ188">
        <v>10.9</v>
      </c>
      <c r="DA188">
        <v>10.5</v>
      </c>
      <c r="DB188">
        <v>10.3</v>
      </c>
      <c r="DC188">
        <v>10</v>
      </c>
      <c r="DD188">
        <v>9.66</v>
      </c>
      <c r="DE188">
        <v>9.2799999999999994</v>
      </c>
      <c r="DF188">
        <v>8.9499999999999993</v>
      </c>
      <c r="DG188">
        <v>8.6300000000000008</v>
      </c>
      <c r="DH188">
        <v>8.26</v>
      </c>
      <c r="DI188">
        <v>7.99</v>
      </c>
      <c r="DJ188">
        <v>7.73</v>
      </c>
      <c r="DK188">
        <v>7.4</v>
      </c>
      <c r="DL188">
        <v>7.14</v>
      </c>
      <c r="DM188">
        <v>6.9</v>
      </c>
      <c r="DN188">
        <v>6.71</v>
      </c>
      <c r="DO188">
        <v>6.48</v>
      </c>
      <c r="DP188">
        <v>6.2</v>
      </c>
      <c r="DQ188">
        <v>5.94</v>
      </c>
      <c r="DR188">
        <v>5.66</v>
      </c>
      <c r="DS188">
        <v>5.42</v>
      </c>
      <c r="DT188">
        <v>5.29</v>
      </c>
      <c r="DU188">
        <v>5.0999999999999996</v>
      </c>
      <c r="DV188">
        <v>4.78</v>
      </c>
      <c r="DW188">
        <v>4.57</v>
      </c>
      <c r="DX188">
        <v>4.41</v>
      </c>
      <c r="DY188">
        <v>4.21</v>
      </c>
      <c r="DZ188">
        <v>4.04</v>
      </c>
      <c r="EA188">
        <v>3.89</v>
      </c>
      <c r="EB188">
        <v>3.76</v>
      </c>
      <c r="EC188">
        <v>3.58</v>
      </c>
      <c r="ED188">
        <v>3.54</v>
      </c>
      <c r="EE188">
        <v>3.34</v>
      </c>
      <c r="EF188">
        <v>3.24</v>
      </c>
      <c r="EG188">
        <v>3.1</v>
      </c>
      <c r="EH188">
        <v>2.95</v>
      </c>
      <c r="EI188">
        <v>2.83</v>
      </c>
      <c r="EJ188">
        <v>2.76</v>
      </c>
      <c r="EK188">
        <v>2.61</v>
      </c>
      <c r="EL188">
        <v>2.4900000000000002</v>
      </c>
      <c r="EM188">
        <v>2.38</v>
      </c>
      <c r="EN188">
        <v>2.33</v>
      </c>
      <c r="EO188">
        <v>2.2200000000000002</v>
      </c>
      <c r="EP188">
        <v>2.1</v>
      </c>
      <c r="EQ188">
        <v>2</v>
      </c>
      <c r="ER188">
        <v>1.99</v>
      </c>
      <c r="ES188">
        <v>1.81</v>
      </c>
      <c r="ET188">
        <v>1.76</v>
      </c>
      <c r="EU188">
        <v>1.69</v>
      </c>
      <c r="EV188">
        <v>1.55</v>
      </c>
      <c r="EW188">
        <v>1.55</v>
      </c>
      <c r="EX188">
        <v>1.43</v>
      </c>
      <c r="EY188">
        <v>1.33</v>
      </c>
      <c r="EZ188">
        <v>1.3</v>
      </c>
      <c r="FA188">
        <v>1.19</v>
      </c>
      <c r="FB188">
        <v>1.1200000000000001</v>
      </c>
      <c r="FC188">
        <v>1.03</v>
      </c>
      <c r="FD188">
        <v>0.94</v>
      </c>
      <c r="FE188">
        <v>0.91</v>
      </c>
      <c r="FF188">
        <v>0.89</v>
      </c>
      <c r="FG188">
        <v>0.8</v>
      </c>
      <c r="FH188">
        <v>0.73</v>
      </c>
      <c r="FI188">
        <v>0.68</v>
      </c>
      <c r="FJ188">
        <v>0.61</v>
      </c>
      <c r="FK188">
        <v>0.57999999999999996</v>
      </c>
      <c r="FL188">
        <v>0.51</v>
      </c>
      <c r="FM188">
        <v>0.47</v>
      </c>
      <c r="FN188">
        <v>0.43</v>
      </c>
      <c r="FO188">
        <v>0.38</v>
      </c>
      <c r="FP188">
        <v>0.35</v>
      </c>
      <c r="FQ188">
        <v>0.31</v>
      </c>
      <c r="FR188">
        <v>0.27</v>
      </c>
      <c r="FS188">
        <v>0.25</v>
      </c>
      <c r="FT188">
        <v>0.21</v>
      </c>
      <c r="FU188">
        <v>0.19</v>
      </c>
      <c r="FV188">
        <v>0.17</v>
      </c>
      <c r="FW188">
        <v>0.15</v>
      </c>
      <c r="FX188">
        <v>0.12</v>
      </c>
      <c r="FY188">
        <v>0.11</v>
      </c>
      <c r="FZ188">
        <v>0.1</v>
      </c>
    </row>
    <row r="189" spans="1:182">
      <c r="A189">
        <v>-2</v>
      </c>
      <c r="B189">
        <v>0</v>
      </c>
      <c r="C189">
        <v>0</v>
      </c>
      <c r="D189">
        <v>0</v>
      </c>
      <c r="E189">
        <v>0</v>
      </c>
      <c r="F189">
        <v>0</v>
      </c>
      <c r="G189">
        <v>0</v>
      </c>
      <c r="H189">
        <v>0</v>
      </c>
      <c r="I189">
        <v>0</v>
      </c>
      <c r="J189">
        <v>0</v>
      </c>
      <c r="K189">
        <v>0</v>
      </c>
      <c r="L189">
        <v>0</v>
      </c>
      <c r="M189">
        <v>0.03</v>
      </c>
      <c r="N189">
        <v>0.04</v>
      </c>
      <c r="O189">
        <v>7.0000000000000007E-2</v>
      </c>
      <c r="P189">
        <v>0.09</v>
      </c>
      <c r="Q189">
        <v>0.11</v>
      </c>
      <c r="R189">
        <v>0.14000000000000001</v>
      </c>
      <c r="S189">
        <v>0.16</v>
      </c>
      <c r="T189">
        <v>0.2</v>
      </c>
      <c r="U189">
        <v>0.25</v>
      </c>
      <c r="V189">
        <v>0.3</v>
      </c>
      <c r="W189">
        <v>0.33</v>
      </c>
      <c r="X189">
        <v>0.42</v>
      </c>
      <c r="Y189">
        <v>0.48</v>
      </c>
      <c r="Z189">
        <v>0.55000000000000004</v>
      </c>
      <c r="AA189">
        <v>0.65</v>
      </c>
      <c r="AB189">
        <v>0.74</v>
      </c>
      <c r="AC189">
        <v>0.82</v>
      </c>
      <c r="AD189">
        <v>0.94</v>
      </c>
      <c r="AE189">
        <v>1.0900000000000001</v>
      </c>
      <c r="AF189">
        <v>1.24</v>
      </c>
      <c r="AG189">
        <v>1.38</v>
      </c>
      <c r="AH189">
        <v>1.54</v>
      </c>
      <c r="AI189">
        <v>1.71</v>
      </c>
      <c r="AJ189">
        <v>1.93</v>
      </c>
      <c r="AK189">
        <v>2.11</v>
      </c>
      <c r="AL189">
        <v>2.31</v>
      </c>
      <c r="AM189">
        <v>2.62</v>
      </c>
      <c r="AN189">
        <v>2.84</v>
      </c>
      <c r="AO189">
        <v>3.05</v>
      </c>
      <c r="AP189">
        <v>3.36</v>
      </c>
      <c r="AQ189">
        <v>3.65</v>
      </c>
      <c r="AR189">
        <v>4.09</v>
      </c>
      <c r="AS189">
        <v>4.3600000000000003</v>
      </c>
      <c r="AT189">
        <v>4.6500000000000004</v>
      </c>
      <c r="AU189">
        <v>4.9800000000000004</v>
      </c>
      <c r="AV189">
        <v>5.22</v>
      </c>
      <c r="AW189">
        <v>5.6</v>
      </c>
      <c r="AX189">
        <v>6.01</v>
      </c>
      <c r="AY189">
        <v>6.53</v>
      </c>
      <c r="AZ189">
        <v>7.14</v>
      </c>
      <c r="BA189">
        <v>7.72</v>
      </c>
      <c r="BB189">
        <v>8.33</v>
      </c>
      <c r="BC189">
        <v>8.7200000000000006</v>
      </c>
      <c r="BD189">
        <v>9.26</v>
      </c>
      <c r="BE189">
        <v>9.69</v>
      </c>
      <c r="BF189">
        <v>9.7899999999999991</v>
      </c>
      <c r="BG189">
        <v>10.199999999999999</v>
      </c>
      <c r="BH189">
        <v>10.7</v>
      </c>
      <c r="BI189">
        <v>11.2</v>
      </c>
      <c r="BJ189">
        <v>11.5</v>
      </c>
      <c r="BK189">
        <v>11.9</v>
      </c>
      <c r="BL189">
        <v>12.2</v>
      </c>
      <c r="BM189">
        <v>12.5</v>
      </c>
      <c r="BN189">
        <v>12.8</v>
      </c>
      <c r="BO189">
        <v>13.1</v>
      </c>
      <c r="BP189">
        <v>13.3</v>
      </c>
      <c r="BQ189">
        <v>13.5</v>
      </c>
      <c r="BR189">
        <v>13.7</v>
      </c>
      <c r="BS189">
        <v>13.9</v>
      </c>
      <c r="BT189">
        <v>14</v>
      </c>
      <c r="BU189">
        <v>14.2</v>
      </c>
      <c r="BV189">
        <v>14.3</v>
      </c>
      <c r="BW189">
        <v>14.4</v>
      </c>
      <c r="BX189">
        <v>14.6</v>
      </c>
      <c r="BY189">
        <v>14.6</v>
      </c>
      <c r="BZ189">
        <v>14.6</v>
      </c>
      <c r="CA189">
        <v>14.7</v>
      </c>
      <c r="CB189">
        <v>14.7</v>
      </c>
      <c r="CC189">
        <v>14.6</v>
      </c>
      <c r="CD189">
        <v>14.6</v>
      </c>
      <c r="CE189">
        <v>14.6</v>
      </c>
      <c r="CF189">
        <v>14.5</v>
      </c>
      <c r="CG189">
        <v>14.4</v>
      </c>
      <c r="CH189">
        <v>14.3</v>
      </c>
      <c r="CI189">
        <v>14.2</v>
      </c>
      <c r="CJ189">
        <v>14.1</v>
      </c>
      <c r="CK189">
        <v>14</v>
      </c>
      <c r="CL189">
        <v>13.9</v>
      </c>
      <c r="CM189">
        <v>13.7</v>
      </c>
      <c r="CN189">
        <v>13.5</v>
      </c>
      <c r="CO189">
        <v>13.4</v>
      </c>
      <c r="CP189">
        <v>13.2</v>
      </c>
      <c r="CQ189">
        <v>13</v>
      </c>
      <c r="CR189">
        <v>12.8</v>
      </c>
      <c r="CS189">
        <v>12.5</v>
      </c>
      <c r="CT189">
        <v>12.3</v>
      </c>
      <c r="CU189">
        <v>12.1</v>
      </c>
      <c r="CV189">
        <v>11.9</v>
      </c>
      <c r="CW189">
        <v>11.6</v>
      </c>
      <c r="CX189">
        <v>11.4</v>
      </c>
      <c r="CY189">
        <v>11.1</v>
      </c>
      <c r="CZ189">
        <v>10.9</v>
      </c>
      <c r="DA189">
        <v>10.5</v>
      </c>
      <c r="DB189">
        <v>10.3</v>
      </c>
      <c r="DC189">
        <v>9.9499999999999993</v>
      </c>
      <c r="DD189">
        <v>9.61</v>
      </c>
      <c r="DE189">
        <v>9.27</v>
      </c>
      <c r="DF189">
        <v>8.9600000000000009</v>
      </c>
      <c r="DG189">
        <v>8.61</v>
      </c>
      <c r="DH189">
        <v>8.24</v>
      </c>
      <c r="DI189">
        <v>8.02</v>
      </c>
      <c r="DJ189">
        <v>7.65</v>
      </c>
      <c r="DK189">
        <v>7.38</v>
      </c>
      <c r="DL189">
        <v>7.17</v>
      </c>
      <c r="DM189">
        <v>6.85</v>
      </c>
      <c r="DN189">
        <v>6.61</v>
      </c>
      <c r="DO189">
        <v>6.44</v>
      </c>
      <c r="DP189">
        <v>6.21</v>
      </c>
      <c r="DQ189">
        <v>5.9</v>
      </c>
      <c r="DR189">
        <v>5.62</v>
      </c>
      <c r="DS189">
        <v>5.51</v>
      </c>
      <c r="DT189">
        <v>5.3</v>
      </c>
      <c r="DU189">
        <v>5.0199999999999996</v>
      </c>
      <c r="DV189">
        <v>4.84</v>
      </c>
      <c r="DW189">
        <v>4.6399999999999997</v>
      </c>
      <c r="DX189">
        <v>4.4400000000000004</v>
      </c>
      <c r="DY189">
        <v>4.2300000000000004</v>
      </c>
      <c r="DZ189">
        <v>4.05</v>
      </c>
      <c r="EA189">
        <v>3.89</v>
      </c>
      <c r="EB189">
        <v>3.76</v>
      </c>
      <c r="EC189">
        <v>3.62</v>
      </c>
      <c r="ED189">
        <v>3.52</v>
      </c>
      <c r="EE189">
        <v>3.34</v>
      </c>
      <c r="EF189">
        <v>3.23</v>
      </c>
      <c r="EG189">
        <v>3.15</v>
      </c>
      <c r="EH189">
        <v>2.95</v>
      </c>
      <c r="EI189">
        <v>2.78</v>
      </c>
      <c r="EJ189">
        <v>2.78</v>
      </c>
      <c r="EK189">
        <v>2.71</v>
      </c>
      <c r="EL189">
        <v>2.56</v>
      </c>
      <c r="EM189">
        <v>2.4500000000000002</v>
      </c>
      <c r="EN189">
        <v>2.3199999999999998</v>
      </c>
      <c r="EO189">
        <v>2.23</v>
      </c>
      <c r="EP189">
        <v>2.17</v>
      </c>
      <c r="EQ189">
        <v>2.02</v>
      </c>
      <c r="ER189">
        <v>1.96</v>
      </c>
      <c r="ES189">
        <v>1.9</v>
      </c>
      <c r="ET189">
        <v>1.77</v>
      </c>
      <c r="EU189">
        <v>1.71</v>
      </c>
      <c r="EV189">
        <v>1.58</v>
      </c>
      <c r="EW189">
        <v>1.56</v>
      </c>
      <c r="EX189">
        <v>1.44</v>
      </c>
      <c r="EY189">
        <v>1.34</v>
      </c>
      <c r="EZ189">
        <v>1.3</v>
      </c>
      <c r="FA189">
        <v>1.21</v>
      </c>
      <c r="FB189">
        <v>1.1299999999999999</v>
      </c>
      <c r="FC189">
        <v>1.08</v>
      </c>
      <c r="FD189">
        <v>1.01</v>
      </c>
      <c r="FE189">
        <v>0.97</v>
      </c>
      <c r="FF189">
        <v>0.88</v>
      </c>
      <c r="FG189">
        <v>0.8</v>
      </c>
      <c r="FH189">
        <v>0.74</v>
      </c>
      <c r="FI189">
        <v>0.67</v>
      </c>
      <c r="FJ189">
        <v>0.64</v>
      </c>
      <c r="FK189">
        <v>0.57999999999999996</v>
      </c>
      <c r="FL189">
        <v>0.52</v>
      </c>
      <c r="FM189">
        <v>0.46</v>
      </c>
      <c r="FN189">
        <v>0.44</v>
      </c>
      <c r="FO189">
        <v>0.4</v>
      </c>
      <c r="FP189">
        <v>0.35</v>
      </c>
      <c r="FQ189">
        <v>0.32</v>
      </c>
      <c r="FR189">
        <v>0.28999999999999998</v>
      </c>
      <c r="FS189">
        <v>0.25</v>
      </c>
      <c r="FT189">
        <v>0.22</v>
      </c>
      <c r="FU189">
        <v>0.19</v>
      </c>
      <c r="FV189">
        <v>0.17</v>
      </c>
      <c r="FW189">
        <v>0.15</v>
      </c>
      <c r="FX189">
        <v>0.13</v>
      </c>
      <c r="FY189">
        <v>0.11</v>
      </c>
      <c r="FZ189">
        <v>0.1</v>
      </c>
    </row>
    <row r="190" spans="1:182">
      <c r="A190">
        <v>-3</v>
      </c>
      <c r="B190">
        <v>0</v>
      </c>
      <c r="C190">
        <v>0</v>
      </c>
      <c r="D190">
        <v>0</v>
      </c>
      <c r="E190">
        <v>0</v>
      </c>
      <c r="F190">
        <v>0</v>
      </c>
      <c r="G190">
        <v>0</v>
      </c>
      <c r="H190">
        <v>0</v>
      </c>
      <c r="I190">
        <v>0</v>
      </c>
      <c r="J190">
        <v>0</v>
      </c>
      <c r="K190">
        <v>0</v>
      </c>
      <c r="L190">
        <v>0</v>
      </c>
      <c r="M190">
        <v>0.03</v>
      </c>
      <c r="N190">
        <v>0.04</v>
      </c>
      <c r="O190">
        <v>7.0000000000000007E-2</v>
      </c>
      <c r="P190">
        <v>0.08</v>
      </c>
      <c r="Q190">
        <v>0.11</v>
      </c>
      <c r="R190">
        <v>0.13</v>
      </c>
      <c r="S190">
        <v>0.16</v>
      </c>
      <c r="T190">
        <v>0.2</v>
      </c>
      <c r="U190">
        <v>0.24</v>
      </c>
      <c r="V190">
        <v>0.28999999999999998</v>
      </c>
      <c r="W190">
        <v>0.35</v>
      </c>
      <c r="X190">
        <v>0.41</v>
      </c>
      <c r="Y190">
        <v>0.47</v>
      </c>
      <c r="Z190">
        <v>0.56000000000000005</v>
      </c>
      <c r="AA190">
        <v>0.66</v>
      </c>
      <c r="AB190">
        <v>0.73</v>
      </c>
      <c r="AC190">
        <v>0.83</v>
      </c>
      <c r="AD190">
        <v>0.95</v>
      </c>
      <c r="AE190">
        <v>1.06</v>
      </c>
      <c r="AF190">
        <v>1.2</v>
      </c>
      <c r="AG190">
        <v>1.34</v>
      </c>
      <c r="AH190">
        <v>1.53</v>
      </c>
      <c r="AI190">
        <v>1.67</v>
      </c>
      <c r="AJ190">
        <v>1.93</v>
      </c>
      <c r="AK190">
        <v>2.08</v>
      </c>
      <c r="AL190">
        <v>2.31</v>
      </c>
      <c r="AM190">
        <v>2.59</v>
      </c>
      <c r="AN190">
        <v>2.8</v>
      </c>
      <c r="AO190">
        <v>3.08</v>
      </c>
      <c r="AP190">
        <v>3.29</v>
      </c>
      <c r="AQ190">
        <v>3.71</v>
      </c>
      <c r="AR190">
        <v>4</v>
      </c>
      <c r="AS190">
        <v>4.33</v>
      </c>
      <c r="AT190">
        <v>4.6399999999999997</v>
      </c>
      <c r="AU190">
        <v>4.93</v>
      </c>
      <c r="AV190">
        <v>5.25</v>
      </c>
      <c r="AW190">
        <v>5.6</v>
      </c>
      <c r="AX190">
        <v>5.97</v>
      </c>
      <c r="AY190">
        <v>6.52</v>
      </c>
      <c r="AZ190">
        <v>7.03</v>
      </c>
      <c r="BA190">
        <v>7.74</v>
      </c>
      <c r="BB190">
        <v>8.2899999999999991</v>
      </c>
      <c r="BC190">
        <v>8.77</v>
      </c>
      <c r="BD190">
        <v>9.32</v>
      </c>
      <c r="BE190">
        <v>9.69</v>
      </c>
      <c r="BF190">
        <v>9.8699999999999992</v>
      </c>
      <c r="BG190">
        <v>10.199999999999999</v>
      </c>
      <c r="BH190">
        <v>10.7</v>
      </c>
      <c r="BI190">
        <v>11.1</v>
      </c>
      <c r="BJ190">
        <v>11.5</v>
      </c>
      <c r="BK190">
        <v>11.9</v>
      </c>
      <c r="BL190">
        <v>12.2</v>
      </c>
      <c r="BM190">
        <v>12.5</v>
      </c>
      <c r="BN190">
        <v>12.8</v>
      </c>
      <c r="BO190">
        <v>13.1</v>
      </c>
      <c r="BP190">
        <v>13.3</v>
      </c>
      <c r="BQ190">
        <v>13.5</v>
      </c>
      <c r="BR190">
        <v>13.7</v>
      </c>
      <c r="BS190">
        <v>13.9</v>
      </c>
      <c r="BT190">
        <v>14</v>
      </c>
      <c r="BU190">
        <v>14.1</v>
      </c>
      <c r="BV190">
        <v>14.3</v>
      </c>
      <c r="BW190">
        <v>14.4</v>
      </c>
      <c r="BX190">
        <v>14.5</v>
      </c>
      <c r="BY190">
        <v>14.6</v>
      </c>
      <c r="BZ190">
        <v>14.6</v>
      </c>
      <c r="CA190">
        <v>14.6</v>
      </c>
      <c r="CB190">
        <v>14.6</v>
      </c>
      <c r="CC190">
        <v>14.6</v>
      </c>
      <c r="CD190">
        <v>14.6</v>
      </c>
      <c r="CE190">
        <v>14.5</v>
      </c>
      <c r="CF190">
        <v>14.5</v>
      </c>
      <c r="CG190">
        <v>14.4</v>
      </c>
      <c r="CH190">
        <v>14.3</v>
      </c>
      <c r="CI190">
        <v>14.2</v>
      </c>
      <c r="CJ190">
        <v>14.1</v>
      </c>
      <c r="CK190">
        <v>14</v>
      </c>
      <c r="CL190">
        <v>13.8</v>
      </c>
      <c r="CM190">
        <v>13.7</v>
      </c>
      <c r="CN190">
        <v>13.5</v>
      </c>
      <c r="CO190">
        <v>13.3</v>
      </c>
      <c r="CP190">
        <v>13.2</v>
      </c>
      <c r="CQ190">
        <v>13</v>
      </c>
      <c r="CR190">
        <v>12.7</v>
      </c>
      <c r="CS190">
        <v>12.5</v>
      </c>
      <c r="CT190">
        <v>12.3</v>
      </c>
      <c r="CU190">
        <v>12.1</v>
      </c>
      <c r="CV190">
        <v>11.9</v>
      </c>
      <c r="CW190">
        <v>11.6</v>
      </c>
      <c r="CX190">
        <v>11.4</v>
      </c>
      <c r="CY190">
        <v>11.1</v>
      </c>
      <c r="CZ190">
        <v>10.9</v>
      </c>
      <c r="DA190">
        <v>10.6</v>
      </c>
      <c r="DB190">
        <v>10.3</v>
      </c>
      <c r="DC190">
        <v>9.9499999999999993</v>
      </c>
      <c r="DD190">
        <v>9.6</v>
      </c>
      <c r="DE190">
        <v>9.26</v>
      </c>
      <c r="DF190">
        <v>8.93</v>
      </c>
      <c r="DG190">
        <v>8.6</v>
      </c>
      <c r="DH190">
        <v>8.2899999999999991</v>
      </c>
      <c r="DI190">
        <v>7.99</v>
      </c>
      <c r="DJ190">
        <v>7.71</v>
      </c>
      <c r="DK190">
        <v>7.39</v>
      </c>
      <c r="DL190">
        <v>7.12</v>
      </c>
      <c r="DM190">
        <v>6.77</v>
      </c>
      <c r="DN190">
        <v>6.74</v>
      </c>
      <c r="DO190">
        <v>6.57</v>
      </c>
      <c r="DP190">
        <v>6.15</v>
      </c>
      <c r="DQ190">
        <v>5.97</v>
      </c>
      <c r="DR190">
        <v>5.78</v>
      </c>
      <c r="DS190">
        <v>5.47</v>
      </c>
      <c r="DT190">
        <v>5.32</v>
      </c>
      <c r="DU190">
        <v>5.03</v>
      </c>
      <c r="DV190">
        <v>4.88</v>
      </c>
      <c r="DW190">
        <v>4.59</v>
      </c>
      <c r="DX190">
        <v>4.49</v>
      </c>
      <c r="DY190">
        <v>4.29</v>
      </c>
      <c r="DZ190">
        <v>4.1399999999999997</v>
      </c>
      <c r="EA190">
        <v>3.96</v>
      </c>
      <c r="EB190">
        <v>3.8</v>
      </c>
      <c r="EC190">
        <v>3.66</v>
      </c>
      <c r="ED190">
        <v>3.53</v>
      </c>
      <c r="EE190">
        <v>3.42</v>
      </c>
      <c r="EF190">
        <v>3.26</v>
      </c>
      <c r="EG190">
        <v>3.23</v>
      </c>
      <c r="EH190">
        <v>3.01</v>
      </c>
      <c r="EI190">
        <v>2.87</v>
      </c>
      <c r="EJ190">
        <v>2.74</v>
      </c>
      <c r="EK190">
        <v>2.72</v>
      </c>
      <c r="EL190">
        <v>2.61</v>
      </c>
      <c r="EM190">
        <v>2.46</v>
      </c>
      <c r="EN190">
        <v>2.36</v>
      </c>
      <c r="EO190">
        <v>2.25</v>
      </c>
      <c r="EP190">
        <v>2.1800000000000002</v>
      </c>
      <c r="EQ190">
        <v>2.02</v>
      </c>
      <c r="ER190">
        <v>1.99</v>
      </c>
      <c r="ES190">
        <v>1.9</v>
      </c>
      <c r="ET190">
        <v>1.79</v>
      </c>
      <c r="EU190">
        <v>1.71</v>
      </c>
      <c r="EV190">
        <v>1.6</v>
      </c>
      <c r="EW190">
        <v>1.53</v>
      </c>
      <c r="EX190">
        <v>1.49</v>
      </c>
      <c r="EY190">
        <v>1.37</v>
      </c>
      <c r="EZ190">
        <v>1.31</v>
      </c>
      <c r="FA190">
        <v>1.23</v>
      </c>
      <c r="FB190">
        <v>1.1399999999999999</v>
      </c>
      <c r="FC190">
        <v>1.1000000000000001</v>
      </c>
      <c r="FD190">
        <v>1.01</v>
      </c>
      <c r="FE190">
        <v>0.97</v>
      </c>
      <c r="FF190">
        <v>0.9</v>
      </c>
      <c r="FG190">
        <v>0.83</v>
      </c>
      <c r="FH190">
        <v>0.76</v>
      </c>
      <c r="FI190">
        <v>0.72</v>
      </c>
      <c r="FJ190">
        <v>0.65</v>
      </c>
      <c r="FK190">
        <v>0.6</v>
      </c>
      <c r="FL190">
        <v>0.54</v>
      </c>
      <c r="FM190">
        <v>0.48</v>
      </c>
      <c r="FN190">
        <v>0.45</v>
      </c>
      <c r="FO190">
        <v>0.41</v>
      </c>
      <c r="FP190">
        <v>0.37</v>
      </c>
      <c r="FQ190">
        <v>0.33</v>
      </c>
      <c r="FR190">
        <v>0.28000000000000003</v>
      </c>
      <c r="FS190">
        <v>0.26</v>
      </c>
      <c r="FT190">
        <v>0.22</v>
      </c>
      <c r="FU190">
        <v>0.2</v>
      </c>
      <c r="FV190">
        <v>0.17</v>
      </c>
      <c r="FW190">
        <v>0.15</v>
      </c>
      <c r="FX190">
        <v>0.13</v>
      </c>
      <c r="FY190">
        <v>0.11</v>
      </c>
      <c r="FZ190">
        <v>0.1</v>
      </c>
    </row>
    <row r="191" spans="1:182">
      <c r="A191">
        <v>-4</v>
      </c>
      <c r="B191">
        <v>0</v>
      </c>
      <c r="C191">
        <v>0</v>
      </c>
      <c r="D191">
        <v>0</v>
      </c>
      <c r="E191">
        <v>0</v>
      </c>
      <c r="F191">
        <v>0</v>
      </c>
      <c r="G191">
        <v>0</v>
      </c>
      <c r="H191">
        <v>0</v>
      </c>
      <c r="I191">
        <v>0</v>
      </c>
      <c r="J191">
        <v>0</v>
      </c>
      <c r="K191">
        <v>0</v>
      </c>
      <c r="L191">
        <v>0</v>
      </c>
      <c r="M191">
        <v>0.02</v>
      </c>
      <c r="N191">
        <v>0.04</v>
      </c>
      <c r="O191">
        <v>0.05</v>
      </c>
      <c r="P191">
        <v>0.08</v>
      </c>
      <c r="Q191">
        <v>0.1</v>
      </c>
      <c r="R191">
        <v>0.13</v>
      </c>
      <c r="S191">
        <v>0.16</v>
      </c>
      <c r="T191">
        <v>0.2</v>
      </c>
      <c r="U191">
        <v>0.23</v>
      </c>
      <c r="V191">
        <v>0.28999999999999998</v>
      </c>
      <c r="W191">
        <v>0.34</v>
      </c>
      <c r="X191">
        <v>0.41</v>
      </c>
      <c r="Y191">
        <v>0.47</v>
      </c>
      <c r="Z191">
        <v>0.53</v>
      </c>
      <c r="AA191">
        <v>0.63</v>
      </c>
      <c r="AB191">
        <v>0.75</v>
      </c>
      <c r="AC191">
        <v>0.84</v>
      </c>
      <c r="AD191">
        <v>0.95</v>
      </c>
      <c r="AE191">
        <v>1.08</v>
      </c>
      <c r="AF191">
        <v>1.2</v>
      </c>
      <c r="AG191">
        <v>1.38</v>
      </c>
      <c r="AH191">
        <v>1.52</v>
      </c>
      <c r="AI191">
        <v>1.68</v>
      </c>
      <c r="AJ191">
        <v>1.88</v>
      </c>
      <c r="AK191">
        <v>2.0499999999999998</v>
      </c>
      <c r="AL191">
        <v>2.2799999999999998</v>
      </c>
      <c r="AM191">
        <v>2.6</v>
      </c>
      <c r="AN191">
        <v>2.8</v>
      </c>
      <c r="AO191">
        <v>3.01</v>
      </c>
      <c r="AP191">
        <v>3.28</v>
      </c>
      <c r="AQ191">
        <v>3.65</v>
      </c>
      <c r="AR191">
        <v>4.0199999999999996</v>
      </c>
      <c r="AS191">
        <v>4.29</v>
      </c>
      <c r="AT191">
        <v>4.58</v>
      </c>
      <c r="AU191">
        <v>4.95</v>
      </c>
      <c r="AV191">
        <v>5.18</v>
      </c>
      <c r="AW191">
        <v>5.59</v>
      </c>
      <c r="AX191">
        <v>5.99</v>
      </c>
      <c r="AY191">
        <v>6.44</v>
      </c>
      <c r="AZ191">
        <v>7.03</v>
      </c>
      <c r="BA191">
        <v>7.64</v>
      </c>
      <c r="BB191">
        <v>8.3000000000000007</v>
      </c>
      <c r="BC191">
        <v>8.77</v>
      </c>
      <c r="BD191">
        <v>9.2200000000000006</v>
      </c>
      <c r="BE191">
        <v>9.75</v>
      </c>
      <c r="BF191">
        <v>9.84</v>
      </c>
      <c r="BG191">
        <v>10.199999999999999</v>
      </c>
      <c r="BH191">
        <v>10.7</v>
      </c>
      <c r="BI191">
        <v>11.1</v>
      </c>
      <c r="BJ191">
        <v>11.5</v>
      </c>
      <c r="BK191">
        <v>11.8</v>
      </c>
      <c r="BL191">
        <v>12.2</v>
      </c>
      <c r="BM191">
        <v>12.5</v>
      </c>
      <c r="BN191">
        <v>12.8</v>
      </c>
      <c r="BO191">
        <v>13</v>
      </c>
      <c r="BP191">
        <v>13.3</v>
      </c>
      <c r="BQ191">
        <v>13.5</v>
      </c>
      <c r="BR191">
        <v>13.7</v>
      </c>
      <c r="BS191">
        <v>13.8</v>
      </c>
      <c r="BT191">
        <v>14</v>
      </c>
      <c r="BU191">
        <v>14.1</v>
      </c>
      <c r="BV191">
        <v>14.2</v>
      </c>
      <c r="BW191">
        <v>14.4</v>
      </c>
      <c r="BX191">
        <v>14.5</v>
      </c>
      <c r="BY191">
        <v>14.5</v>
      </c>
      <c r="BZ191">
        <v>14.6</v>
      </c>
      <c r="CA191">
        <v>14.6</v>
      </c>
      <c r="CB191">
        <v>14.6</v>
      </c>
      <c r="CC191">
        <v>14.6</v>
      </c>
      <c r="CD191">
        <v>14.5</v>
      </c>
      <c r="CE191">
        <v>14.5</v>
      </c>
      <c r="CF191">
        <v>14.4</v>
      </c>
      <c r="CG191">
        <v>14.4</v>
      </c>
      <c r="CH191">
        <v>14.3</v>
      </c>
      <c r="CI191">
        <v>14.2</v>
      </c>
      <c r="CJ191">
        <v>14.1</v>
      </c>
      <c r="CK191">
        <v>13.9</v>
      </c>
      <c r="CL191">
        <v>13.8</v>
      </c>
      <c r="CM191">
        <v>13.6</v>
      </c>
      <c r="CN191">
        <v>13.5</v>
      </c>
      <c r="CO191">
        <v>13.3</v>
      </c>
      <c r="CP191">
        <v>13.1</v>
      </c>
      <c r="CQ191">
        <v>12.9</v>
      </c>
      <c r="CR191">
        <v>12.7</v>
      </c>
      <c r="CS191">
        <v>12.5</v>
      </c>
      <c r="CT191">
        <v>12.3</v>
      </c>
      <c r="CU191">
        <v>12.1</v>
      </c>
      <c r="CV191">
        <v>11.8</v>
      </c>
      <c r="CW191">
        <v>11.6</v>
      </c>
      <c r="CX191">
        <v>11.4</v>
      </c>
      <c r="CY191">
        <v>11.1</v>
      </c>
      <c r="CZ191">
        <v>10.8</v>
      </c>
      <c r="DA191">
        <v>10.6</v>
      </c>
      <c r="DB191">
        <v>10.199999999999999</v>
      </c>
      <c r="DC191">
        <v>9.8800000000000008</v>
      </c>
      <c r="DD191">
        <v>9.56</v>
      </c>
      <c r="DE191">
        <v>9.24</v>
      </c>
      <c r="DF191">
        <v>8.9700000000000006</v>
      </c>
      <c r="DG191">
        <v>8.58</v>
      </c>
      <c r="DH191">
        <v>8.2100000000000009</v>
      </c>
      <c r="DI191">
        <v>8.0399999999999991</v>
      </c>
      <c r="DJ191">
        <v>7.74</v>
      </c>
      <c r="DK191">
        <v>7.43</v>
      </c>
      <c r="DL191">
        <v>7.07</v>
      </c>
      <c r="DM191">
        <v>6.86</v>
      </c>
      <c r="DN191">
        <v>6.74</v>
      </c>
      <c r="DO191">
        <v>6.49</v>
      </c>
      <c r="DP191">
        <v>6.23</v>
      </c>
      <c r="DQ191">
        <v>5.93</v>
      </c>
      <c r="DR191">
        <v>5.77</v>
      </c>
      <c r="DS191">
        <v>5.47</v>
      </c>
      <c r="DT191">
        <v>5.28</v>
      </c>
      <c r="DU191">
        <v>5.1100000000000003</v>
      </c>
      <c r="DV191">
        <v>4.95</v>
      </c>
      <c r="DW191">
        <v>4.7699999999999996</v>
      </c>
      <c r="DX191">
        <v>4.49</v>
      </c>
      <c r="DY191">
        <v>4.24</v>
      </c>
      <c r="DZ191">
        <v>4.1500000000000004</v>
      </c>
      <c r="EA191">
        <v>3.97</v>
      </c>
      <c r="EB191">
        <v>3.8</v>
      </c>
      <c r="EC191">
        <v>3.68</v>
      </c>
      <c r="ED191">
        <v>3.52</v>
      </c>
      <c r="EE191">
        <v>3.36</v>
      </c>
      <c r="EF191">
        <v>3.25</v>
      </c>
      <c r="EG191">
        <v>3.17</v>
      </c>
      <c r="EH191">
        <v>3.04</v>
      </c>
      <c r="EI191">
        <v>2.92</v>
      </c>
      <c r="EJ191">
        <v>2.79</v>
      </c>
      <c r="EK191">
        <v>2.75</v>
      </c>
      <c r="EL191">
        <v>2.63</v>
      </c>
      <c r="EM191">
        <v>2.4900000000000002</v>
      </c>
      <c r="EN191">
        <v>2.38</v>
      </c>
      <c r="EO191">
        <v>2.2999999999999998</v>
      </c>
      <c r="EP191">
        <v>2.2200000000000002</v>
      </c>
      <c r="EQ191">
        <v>2.0699999999999998</v>
      </c>
      <c r="ER191">
        <v>2.02</v>
      </c>
      <c r="ES191">
        <v>1.96</v>
      </c>
      <c r="ET191">
        <v>1.83</v>
      </c>
      <c r="EU191">
        <v>1.76</v>
      </c>
      <c r="EV191">
        <v>1.66</v>
      </c>
      <c r="EW191">
        <v>1.59</v>
      </c>
      <c r="EX191">
        <v>1.51</v>
      </c>
      <c r="EY191">
        <v>1.43</v>
      </c>
      <c r="EZ191">
        <v>1.29</v>
      </c>
      <c r="FA191">
        <v>1.26</v>
      </c>
      <c r="FB191">
        <v>1.18</v>
      </c>
      <c r="FC191">
        <v>1.0900000000000001</v>
      </c>
      <c r="FD191">
        <v>1.02</v>
      </c>
      <c r="FE191">
        <v>0.96</v>
      </c>
      <c r="FF191">
        <v>0.91</v>
      </c>
      <c r="FG191">
        <v>0.84</v>
      </c>
      <c r="FH191">
        <v>0.75</v>
      </c>
      <c r="FI191">
        <v>0.71</v>
      </c>
      <c r="FJ191">
        <v>0.64</v>
      </c>
      <c r="FK191">
        <v>0.61</v>
      </c>
      <c r="FL191">
        <v>0.55000000000000004</v>
      </c>
      <c r="FM191">
        <v>0.5</v>
      </c>
      <c r="FN191">
        <v>0.44</v>
      </c>
      <c r="FO191">
        <v>0.42</v>
      </c>
      <c r="FP191">
        <v>0.36</v>
      </c>
      <c r="FQ191">
        <v>0.32</v>
      </c>
      <c r="FR191">
        <v>0.28999999999999998</v>
      </c>
      <c r="FS191">
        <v>0.25</v>
      </c>
      <c r="FT191">
        <v>0.23</v>
      </c>
      <c r="FU191">
        <v>0.2</v>
      </c>
      <c r="FV191">
        <v>0.17</v>
      </c>
      <c r="FW191">
        <v>0.15</v>
      </c>
      <c r="FX191">
        <v>0.13</v>
      </c>
      <c r="FY191">
        <v>0.11</v>
      </c>
      <c r="FZ191">
        <v>0.1</v>
      </c>
    </row>
    <row r="192" spans="1:182">
      <c r="A192">
        <v>-5</v>
      </c>
      <c r="B192">
        <v>0</v>
      </c>
      <c r="C192">
        <v>0</v>
      </c>
      <c r="D192">
        <v>0</v>
      </c>
      <c r="E192">
        <v>0</v>
      </c>
      <c r="F192">
        <v>0</v>
      </c>
      <c r="G192">
        <v>0</v>
      </c>
      <c r="H192">
        <v>0</v>
      </c>
      <c r="I192">
        <v>0</v>
      </c>
      <c r="J192">
        <v>0</v>
      </c>
      <c r="K192">
        <v>0</v>
      </c>
      <c r="L192">
        <v>0</v>
      </c>
      <c r="M192">
        <v>0.03</v>
      </c>
      <c r="N192">
        <v>0.04</v>
      </c>
      <c r="O192">
        <v>0.06</v>
      </c>
      <c r="P192">
        <v>0.08</v>
      </c>
      <c r="Q192">
        <v>0.1</v>
      </c>
      <c r="R192">
        <v>0.13</v>
      </c>
      <c r="S192">
        <v>0.15</v>
      </c>
      <c r="T192">
        <v>0.19</v>
      </c>
      <c r="U192">
        <v>0.23</v>
      </c>
      <c r="V192">
        <v>0.27</v>
      </c>
      <c r="W192">
        <v>0.34</v>
      </c>
      <c r="X192">
        <v>0.39</v>
      </c>
      <c r="Y192">
        <v>0.46</v>
      </c>
      <c r="Z192">
        <v>0.54</v>
      </c>
      <c r="AA192">
        <v>0.62</v>
      </c>
      <c r="AB192">
        <v>0.71</v>
      </c>
      <c r="AC192">
        <v>0.83</v>
      </c>
      <c r="AD192">
        <v>0.91</v>
      </c>
      <c r="AE192">
        <v>1.08</v>
      </c>
      <c r="AF192">
        <v>1.1599999999999999</v>
      </c>
      <c r="AG192">
        <v>1.36</v>
      </c>
      <c r="AH192">
        <v>1.51</v>
      </c>
      <c r="AI192">
        <v>1.67</v>
      </c>
      <c r="AJ192">
        <v>1.87</v>
      </c>
      <c r="AK192">
        <v>2.1</v>
      </c>
      <c r="AL192">
        <v>2.27</v>
      </c>
      <c r="AM192">
        <v>2.5099999999999998</v>
      </c>
      <c r="AN192">
        <v>2.78</v>
      </c>
      <c r="AO192">
        <v>3.06</v>
      </c>
      <c r="AP192">
        <v>3.26</v>
      </c>
      <c r="AQ192">
        <v>3.63</v>
      </c>
      <c r="AR192">
        <v>4.0199999999999996</v>
      </c>
      <c r="AS192">
        <v>4.32</v>
      </c>
      <c r="AT192">
        <v>4.57</v>
      </c>
      <c r="AU192">
        <v>4.93</v>
      </c>
      <c r="AV192">
        <v>5.18</v>
      </c>
      <c r="AW192">
        <v>5.6</v>
      </c>
      <c r="AX192">
        <v>5.99</v>
      </c>
      <c r="AY192">
        <v>6.44</v>
      </c>
      <c r="AZ192">
        <v>6.99</v>
      </c>
      <c r="BA192">
        <v>7.67</v>
      </c>
      <c r="BB192">
        <v>8.2799999999999994</v>
      </c>
      <c r="BC192">
        <v>8.74</v>
      </c>
      <c r="BD192">
        <v>9.24</v>
      </c>
      <c r="BE192">
        <v>9.69</v>
      </c>
      <c r="BF192">
        <v>9.84</v>
      </c>
      <c r="BG192">
        <v>10.199999999999999</v>
      </c>
      <c r="BH192">
        <v>10.7</v>
      </c>
      <c r="BI192">
        <v>11.1</v>
      </c>
      <c r="BJ192">
        <v>11.5</v>
      </c>
      <c r="BK192">
        <v>11.9</v>
      </c>
      <c r="BL192">
        <v>12.2</v>
      </c>
      <c r="BM192">
        <v>12.5</v>
      </c>
      <c r="BN192">
        <v>12.7</v>
      </c>
      <c r="BO192">
        <v>13</v>
      </c>
      <c r="BP192">
        <v>13.3</v>
      </c>
      <c r="BQ192">
        <v>13.5</v>
      </c>
      <c r="BR192">
        <v>13.6</v>
      </c>
      <c r="BS192">
        <v>13.8</v>
      </c>
      <c r="BT192">
        <v>14</v>
      </c>
      <c r="BU192">
        <v>14.1</v>
      </c>
      <c r="BV192">
        <v>14.2</v>
      </c>
      <c r="BW192">
        <v>14.4</v>
      </c>
      <c r="BX192">
        <v>14.5</v>
      </c>
      <c r="BY192">
        <v>14.5</v>
      </c>
      <c r="BZ192">
        <v>14.5</v>
      </c>
      <c r="CA192">
        <v>14.6</v>
      </c>
      <c r="CB192">
        <v>14.6</v>
      </c>
      <c r="CC192">
        <v>14.5</v>
      </c>
      <c r="CD192">
        <v>14.5</v>
      </c>
      <c r="CE192">
        <v>14.5</v>
      </c>
      <c r="CF192">
        <v>14.4</v>
      </c>
      <c r="CG192">
        <v>14.3</v>
      </c>
      <c r="CH192">
        <v>14.2</v>
      </c>
      <c r="CI192">
        <v>14.1</v>
      </c>
      <c r="CJ192">
        <v>14</v>
      </c>
      <c r="CK192">
        <v>13.9</v>
      </c>
      <c r="CL192">
        <v>13.8</v>
      </c>
      <c r="CM192">
        <v>13.6</v>
      </c>
      <c r="CN192">
        <v>13.5</v>
      </c>
      <c r="CO192">
        <v>13.3</v>
      </c>
      <c r="CP192">
        <v>13.1</v>
      </c>
      <c r="CQ192">
        <v>12.9</v>
      </c>
      <c r="CR192">
        <v>12.7</v>
      </c>
      <c r="CS192">
        <v>12.5</v>
      </c>
      <c r="CT192">
        <v>12.3</v>
      </c>
      <c r="CU192">
        <v>12.1</v>
      </c>
      <c r="CV192">
        <v>11.8</v>
      </c>
      <c r="CW192">
        <v>11.6</v>
      </c>
      <c r="CX192">
        <v>11.4</v>
      </c>
      <c r="CY192">
        <v>11.1</v>
      </c>
      <c r="CZ192">
        <v>10.8</v>
      </c>
      <c r="DA192">
        <v>10.5</v>
      </c>
      <c r="DB192">
        <v>10.199999999999999</v>
      </c>
      <c r="DC192">
        <v>9.91</v>
      </c>
      <c r="DD192">
        <v>9.58</v>
      </c>
      <c r="DE192">
        <v>9.2899999999999991</v>
      </c>
      <c r="DF192">
        <v>8.9499999999999993</v>
      </c>
      <c r="DG192">
        <v>8.6199999999999992</v>
      </c>
      <c r="DH192">
        <v>8.32</v>
      </c>
      <c r="DI192">
        <v>7.93</v>
      </c>
      <c r="DJ192">
        <v>7.72</v>
      </c>
      <c r="DK192">
        <v>7.42</v>
      </c>
      <c r="DL192">
        <v>7.13</v>
      </c>
      <c r="DM192">
        <v>6.88</v>
      </c>
      <c r="DN192">
        <v>6.76</v>
      </c>
      <c r="DO192">
        <v>6.47</v>
      </c>
      <c r="DP192">
        <v>6.26</v>
      </c>
      <c r="DQ192">
        <v>5.99</v>
      </c>
      <c r="DR192">
        <v>5.81</v>
      </c>
      <c r="DS192">
        <v>5.55</v>
      </c>
      <c r="DT192">
        <v>5.29</v>
      </c>
      <c r="DU192">
        <v>5.16</v>
      </c>
      <c r="DV192">
        <v>4.9800000000000004</v>
      </c>
      <c r="DW192">
        <v>4.76</v>
      </c>
      <c r="DX192">
        <v>4.55</v>
      </c>
      <c r="DY192">
        <v>4.3</v>
      </c>
      <c r="DZ192">
        <v>4.18</v>
      </c>
      <c r="EA192">
        <v>3.97</v>
      </c>
      <c r="EB192">
        <v>3.85</v>
      </c>
      <c r="EC192">
        <v>3.73</v>
      </c>
      <c r="ED192">
        <v>3.64</v>
      </c>
      <c r="EE192">
        <v>3.44</v>
      </c>
      <c r="EF192">
        <v>3.29</v>
      </c>
      <c r="EG192">
        <v>3.19</v>
      </c>
      <c r="EH192">
        <v>3.1</v>
      </c>
      <c r="EI192">
        <v>2.94</v>
      </c>
      <c r="EJ192">
        <v>2.82</v>
      </c>
      <c r="EK192">
        <v>2.76</v>
      </c>
      <c r="EL192">
        <v>2.66</v>
      </c>
      <c r="EM192">
        <v>2.5299999999999998</v>
      </c>
      <c r="EN192">
        <v>2.4300000000000002</v>
      </c>
      <c r="EO192">
        <v>2.29</v>
      </c>
      <c r="EP192">
        <v>2.23</v>
      </c>
      <c r="EQ192">
        <v>2.1</v>
      </c>
      <c r="ER192">
        <v>1.97</v>
      </c>
      <c r="ES192">
        <v>2</v>
      </c>
      <c r="ET192">
        <v>1.88</v>
      </c>
      <c r="EU192">
        <v>1.82</v>
      </c>
      <c r="EV192">
        <v>1.64</v>
      </c>
      <c r="EW192">
        <v>1.6</v>
      </c>
      <c r="EX192">
        <v>1.54</v>
      </c>
      <c r="EY192">
        <v>1.42</v>
      </c>
      <c r="EZ192">
        <v>1.33</v>
      </c>
      <c r="FA192">
        <v>1.27</v>
      </c>
      <c r="FB192">
        <v>1.2</v>
      </c>
      <c r="FC192">
        <v>1.1399999999999999</v>
      </c>
      <c r="FD192">
        <v>1.05</v>
      </c>
      <c r="FE192">
        <v>0.98</v>
      </c>
      <c r="FF192">
        <v>0.91</v>
      </c>
      <c r="FG192">
        <v>0.85</v>
      </c>
      <c r="FH192">
        <v>0.76</v>
      </c>
      <c r="FI192">
        <v>0.73</v>
      </c>
      <c r="FJ192">
        <v>0.67</v>
      </c>
      <c r="FK192">
        <v>0.57999999999999996</v>
      </c>
      <c r="FL192">
        <v>0.56999999999999995</v>
      </c>
      <c r="FM192">
        <v>0.51</v>
      </c>
      <c r="FN192">
        <v>0.45</v>
      </c>
      <c r="FO192">
        <v>0.41</v>
      </c>
      <c r="FP192">
        <v>0.38</v>
      </c>
      <c r="FQ192">
        <v>0.33</v>
      </c>
      <c r="FR192">
        <v>0.28000000000000003</v>
      </c>
      <c r="FS192">
        <v>0.26</v>
      </c>
      <c r="FT192">
        <v>0.23</v>
      </c>
      <c r="FU192">
        <v>0.2</v>
      </c>
      <c r="FV192">
        <v>0.17</v>
      </c>
      <c r="FW192">
        <v>0.15</v>
      </c>
      <c r="FX192">
        <v>0.13</v>
      </c>
      <c r="FY192">
        <v>0.11</v>
      </c>
      <c r="FZ192">
        <v>0.1</v>
      </c>
    </row>
    <row r="193" spans="1:182">
      <c r="A193">
        <v>-6</v>
      </c>
      <c r="B193">
        <v>0</v>
      </c>
      <c r="C193">
        <v>0</v>
      </c>
      <c r="D193">
        <v>0</v>
      </c>
      <c r="E193">
        <v>0</v>
      </c>
      <c r="F193">
        <v>0</v>
      </c>
      <c r="G193">
        <v>0</v>
      </c>
      <c r="H193">
        <v>0</v>
      </c>
      <c r="I193">
        <v>0</v>
      </c>
      <c r="J193">
        <v>0</v>
      </c>
      <c r="K193">
        <v>0</v>
      </c>
      <c r="L193">
        <v>0</v>
      </c>
      <c r="M193">
        <v>0.02</v>
      </c>
      <c r="N193">
        <v>0.04</v>
      </c>
      <c r="O193">
        <v>0.06</v>
      </c>
      <c r="P193">
        <v>0.08</v>
      </c>
      <c r="Q193">
        <v>0.1</v>
      </c>
      <c r="R193">
        <v>0.12</v>
      </c>
      <c r="S193">
        <v>0.15</v>
      </c>
      <c r="T193">
        <v>0.19</v>
      </c>
      <c r="U193">
        <v>0.23</v>
      </c>
      <c r="V193">
        <v>0.27</v>
      </c>
      <c r="W193">
        <v>0.32</v>
      </c>
      <c r="X193">
        <v>0.38</v>
      </c>
      <c r="Y193">
        <v>0.46</v>
      </c>
      <c r="Z193">
        <v>0.53</v>
      </c>
      <c r="AA193">
        <v>0.61</v>
      </c>
      <c r="AB193">
        <v>0.7</v>
      </c>
      <c r="AC193">
        <v>0.79</v>
      </c>
      <c r="AD193">
        <v>0.91</v>
      </c>
      <c r="AE193">
        <v>1.03</v>
      </c>
      <c r="AF193">
        <v>1.17</v>
      </c>
      <c r="AG193">
        <v>1.33</v>
      </c>
      <c r="AH193">
        <v>1.47</v>
      </c>
      <c r="AI193">
        <v>1.67</v>
      </c>
      <c r="AJ193">
        <v>1.86</v>
      </c>
      <c r="AK193">
        <v>2.04</v>
      </c>
      <c r="AL193">
        <v>2.23</v>
      </c>
      <c r="AM193">
        <v>2.52</v>
      </c>
      <c r="AN193">
        <v>2.74</v>
      </c>
      <c r="AO193">
        <v>2.97</v>
      </c>
      <c r="AP193">
        <v>3.24</v>
      </c>
      <c r="AQ193">
        <v>3.6</v>
      </c>
      <c r="AR193">
        <v>3.97</v>
      </c>
      <c r="AS193">
        <v>4.25</v>
      </c>
      <c r="AT193">
        <v>4.57</v>
      </c>
      <c r="AU193">
        <v>4.9400000000000004</v>
      </c>
      <c r="AV193">
        <v>5.18</v>
      </c>
      <c r="AW193">
        <v>5.54</v>
      </c>
      <c r="AX193">
        <v>5.96</v>
      </c>
      <c r="AY193">
        <v>6.38</v>
      </c>
      <c r="AZ193">
        <v>6.97</v>
      </c>
      <c r="BA193">
        <v>7.64</v>
      </c>
      <c r="BB193">
        <v>8.24</v>
      </c>
      <c r="BC193">
        <v>8.8000000000000007</v>
      </c>
      <c r="BD193">
        <v>9.26</v>
      </c>
      <c r="BE193">
        <v>9.74</v>
      </c>
      <c r="BF193">
        <v>9.94</v>
      </c>
      <c r="BG193">
        <v>10.199999999999999</v>
      </c>
      <c r="BH193">
        <v>10.7</v>
      </c>
      <c r="BI193">
        <v>11.1</v>
      </c>
      <c r="BJ193">
        <v>11.4</v>
      </c>
      <c r="BK193">
        <v>11.8</v>
      </c>
      <c r="BL193">
        <v>12.1</v>
      </c>
      <c r="BM193">
        <v>12.4</v>
      </c>
      <c r="BN193">
        <v>12.7</v>
      </c>
      <c r="BO193">
        <v>13</v>
      </c>
      <c r="BP193">
        <v>13.2</v>
      </c>
      <c r="BQ193">
        <v>13.4</v>
      </c>
      <c r="BR193">
        <v>13.6</v>
      </c>
      <c r="BS193">
        <v>13.8</v>
      </c>
      <c r="BT193">
        <v>13.9</v>
      </c>
      <c r="BU193">
        <v>14.1</v>
      </c>
      <c r="BV193">
        <v>14.2</v>
      </c>
      <c r="BW193">
        <v>14.4</v>
      </c>
      <c r="BX193">
        <v>14.4</v>
      </c>
      <c r="BY193">
        <v>14.5</v>
      </c>
      <c r="BZ193">
        <v>14.5</v>
      </c>
      <c r="CA193">
        <v>14.5</v>
      </c>
      <c r="CB193">
        <v>14.5</v>
      </c>
      <c r="CC193">
        <v>14.5</v>
      </c>
      <c r="CD193">
        <v>14.5</v>
      </c>
      <c r="CE193">
        <v>14.4</v>
      </c>
      <c r="CF193">
        <v>14.4</v>
      </c>
      <c r="CG193">
        <v>14.3</v>
      </c>
      <c r="CH193">
        <v>14.2</v>
      </c>
      <c r="CI193">
        <v>14.1</v>
      </c>
      <c r="CJ193">
        <v>14</v>
      </c>
      <c r="CK193">
        <v>13.9</v>
      </c>
      <c r="CL193">
        <v>13.7</v>
      </c>
      <c r="CM193">
        <v>13.6</v>
      </c>
      <c r="CN193">
        <v>13.4</v>
      </c>
      <c r="CO193">
        <v>13.3</v>
      </c>
      <c r="CP193">
        <v>13.1</v>
      </c>
      <c r="CQ193">
        <v>12.9</v>
      </c>
      <c r="CR193">
        <v>12.7</v>
      </c>
      <c r="CS193">
        <v>12.5</v>
      </c>
      <c r="CT193">
        <v>12.3</v>
      </c>
      <c r="CU193">
        <v>12</v>
      </c>
      <c r="CV193">
        <v>11.8</v>
      </c>
      <c r="CW193">
        <v>11.6</v>
      </c>
      <c r="CX193">
        <v>11.4</v>
      </c>
      <c r="CY193">
        <v>11.1</v>
      </c>
      <c r="CZ193">
        <v>10.8</v>
      </c>
      <c r="DA193">
        <v>10.5</v>
      </c>
      <c r="DB193">
        <v>10.199999999999999</v>
      </c>
      <c r="DC193">
        <v>9.85</v>
      </c>
      <c r="DD193">
        <v>9.5500000000000007</v>
      </c>
      <c r="DE193">
        <v>9.25</v>
      </c>
      <c r="DF193">
        <v>8.94</v>
      </c>
      <c r="DG193">
        <v>8.65</v>
      </c>
      <c r="DH193">
        <v>8.34</v>
      </c>
      <c r="DI193">
        <v>8.0299999999999994</v>
      </c>
      <c r="DJ193">
        <v>7.68</v>
      </c>
      <c r="DK193">
        <v>7.49</v>
      </c>
      <c r="DL193">
        <v>7.18</v>
      </c>
      <c r="DM193">
        <v>6.82</v>
      </c>
      <c r="DN193">
        <v>6.76</v>
      </c>
      <c r="DO193">
        <v>6.53</v>
      </c>
      <c r="DP193">
        <v>6.3</v>
      </c>
      <c r="DQ193">
        <v>6</v>
      </c>
      <c r="DR193">
        <v>5.82</v>
      </c>
      <c r="DS193">
        <v>5.58</v>
      </c>
      <c r="DT193">
        <v>5.32</v>
      </c>
      <c r="DU193">
        <v>5.17</v>
      </c>
      <c r="DV193">
        <v>4.95</v>
      </c>
      <c r="DW193">
        <v>4.76</v>
      </c>
      <c r="DX193">
        <v>4.51</v>
      </c>
      <c r="DY193">
        <v>4.42</v>
      </c>
      <c r="DZ193">
        <v>4.2300000000000004</v>
      </c>
      <c r="EA193">
        <v>4.0199999999999996</v>
      </c>
      <c r="EB193">
        <v>3.88</v>
      </c>
      <c r="EC193">
        <v>3.74</v>
      </c>
      <c r="ED193">
        <v>3.61</v>
      </c>
      <c r="EE193">
        <v>3.54</v>
      </c>
      <c r="EF193">
        <v>3.34</v>
      </c>
      <c r="EG193">
        <v>3.19</v>
      </c>
      <c r="EH193">
        <v>3.18</v>
      </c>
      <c r="EI193">
        <v>2.89</v>
      </c>
      <c r="EJ193">
        <v>2.79</v>
      </c>
      <c r="EK193">
        <v>2.78</v>
      </c>
      <c r="EL193">
        <v>2.72</v>
      </c>
      <c r="EM193">
        <v>2.58</v>
      </c>
      <c r="EN193">
        <v>2.44</v>
      </c>
      <c r="EO193">
        <v>2.34</v>
      </c>
      <c r="EP193">
        <v>2.27</v>
      </c>
      <c r="EQ193">
        <v>2.15</v>
      </c>
      <c r="ER193">
        <v>1.98</v>
      </c>
      <c r="ES193">
        <v>1.96</v>
      </c>
      <c r="ET193">
        <v>1.87</v>
      </c>
      <c r="EU193">
        <v>1.8</v>
      </c>
      <c r="EV193">
        <v>1.71</v>
      </c>
      <c r="EW193">
        <v>1.58</v>
      </c>
      <c r="EX193">
        <v>1.55</v>
      </c>
      <c r="EY193">
        <v>1.45</v>
      </c>
      <c r="EZ193">
        <v>1.36</v>
      </c>
      <c r="FA193">
        <v>1.3</v>
      </c>
      <c r="FB193">
        <v>1.21</v>
      </c>
      <c r="FC193">
        <v>1.1299999999999999</v>
      </c>
      <c r="FD193">
        <v>1.1000000000000001</v>
      </c>
      <c r="FE193">
        <v>0.99</v>
      </c>
      <c r="FF193">
        <v>0.9</v>
      </c>
      <c r="FG193">
        <v>0.88</v>
      </c>
      <c r="FH193">
        <v>0.8</v>
      </c>
      <c r="FI193">
        <v>0.73</v>
      </c>
      <c r="FJ193">
        <v>0.68</v>
      </c>
      <c r="FK193">
        <v>0.62</v>
      </c>
      <c r="FL193">
        <v>0.57999999999999996</v>
      </c>
      <c r="FM193">
        <v>0.51</v>
      </c>
      <c r="FN193">
        <v>0.46</v>
      </c>
      <c r="FO193">
        <v>0.42</v>
      </c>
      <c r="FP193">
        <v>0.36</v>
      </c>
      <c r="FQ193">
        <v>0.33</v>
      </c>
      <c r="FR193">
        <v>0.28000000000000003</v>
      </c>
      <c r="FS193">
        <v>0.26</v>
      </c>
      <c r="FT193">
        <v>0.22</v>
      </c>
      <c r="FU193">
        <v>0.2</v>
      </c>
      <c r="FV193">
        <v>0.18</v>
      </c>
      <c r="FW193">
        <v>0.15</v>
      </c>
      <c r="FX193">
        <v>0.13</v>
      </c>
      <c r="FY193">
        <v>0.11</v>
      </c>
      <c r="FZ193">
        <v>0.1</v>
      </c>
    </row>
    <row r="194" spans="1:182">
      <c r="A194">
        <v>-7</v>
      </c>
      <c r="B194">
        <v>0</v>
      </c>
      <c r="C194">
        <v>0</v>
      </c>
      <c r="D194">
        <v>0</v>
      </c>
      <c r="E194">
        <v>0</v>
      </c>
      <c r="F194">
        <v>0</v>
      </c>
      <c r="G194">
        <v>0</v>
      </c>
      <c r="H194">
        <v>0</v>
      </c>
      <c r="I194">
        <v>0</v>
      </c>
      <c r="J194">
        <v>0</v>
      </c>
      <c r="K194">
        <v>0</v>
      </c>
      <c r="L194">
        <v>0</v>
      </c>
      <c r="M194">
        <v>0.02</v>
      </c>
      <c r="N194">
        <v>0.03</v>
      </c>
      <c r="O194">
        <v>0.05</v>
      </c>
      <c r="P194">
        <v>0.08</v>
      </c>
      <c r="Q194">
        <v>0.1</v>
      </c>
      <c r="R194">
        <v>0.12</v>
      </c>
      <c r="S194">
        <v>0.15</v>
      </c>
      <c r="T194">
        <v>0.19</v>
      </c>
      <c r="U194">
        <v>0.23</v>
      </c>
      <c r="V194">
        <v>0.27</v>
      </c>
      <c r="W194">
        <v>0.32</v>
      </c>
      <c r="X194">
        <v>0.38</v>
      </c>
      <c r="Y194">
        <v>0.45</v>
      </c>
      <c r="Z194">
        <v>0.53</v>
      </c>
      <c r="AA194">
        <v>0.61</v>
      </c>
      <c r="AB194">
        <v>0.69</v>
      </c>
      <c r="AC194">
        <v>0.8</v>
      </c>
      <c r="AD194">
        <v>0.91</v>
      </c>
      <c r="AE194">
        <v>1.04</v>
      </c>
      <c r="AF194">
        <v>1.1599999999999999</v>
      </c>
      <c r="AG194">
        <v>1.29</v>
      </c>
      <c r="AH194">
        <v>1.49</v>
      </c>
      <c r="AI194">
        <v>1.61</v>
      </c>
      <c r="AJ194">
        <v>1.83</v>
      </c>
      <c r="AK194">
        <v>2.04</v>
      </c>
      <c r="AL194">
        <v>2.2599999999999998</v>
      </c>
      <c r="AM194">
        <v>2.4900000000000002</v>
      </c>
      <c r="AN194">
        <v>2.72</v>
      </c>
      <c r="AO194">
        <v>2.99</v>
      </c>
      <c r="AP194">
        <v>3.19</v>
      </c>
      <c r="AQ194">
        <v>3.55</v>
      </c>
      <c r="AR194">
        <v>3.97</v>
      </c>
      <c r="AS194">
        <v>4.3099999999999996</v>
      </c>
      <c r="AT194">
        <v>4.5199999999999996</v>
      </c>
      <c r="AU194">
        <v>4.84</v>
      </c>
      <c r="AV194">
        <v>5.15</v>
      </c>
      <c r="AW194">
        <v>5.54</v>
      </c>
      <c r="AX194">
        <v>5.87</v>
      </c>
      <c r="AY194">
        <v>6.31</v>
      </c>
      <c r="AZ194">
        <v>6.97</v>
      </c>
      <c r="BA194">
        <v>7.6</v>
      </c>
      <c r="BB194">
        <v>8.2799999999999994</v>
      </c>
      <c r="BC194">
        <v>8.73</v>
      </c>
      <c r="BD194">
        <v>9.1999999999999993</v>
      </c>
      <c r="BE194">
        <v>9.68</v>
      </c>
      <c r="BF194">
        <v>9.9</v>
      </c>
      <c r="BG194">
        <v>10.199999999999999</v>
      </c>
      <c r="BH194">
        <v>10.6</v>
      </c>
      <c r="BI194">
        <v>11.1</v>
      </c>
      <c r="BJ194">
        <v>11.4</v>
      </c>
      <c r="BK194">
        <v>11.8</v>
      </c>
      <c r="BL194">
        <v>12.1</v>
      </c>
      <c r="BM194">
        <v>12.4</v>
      </c>
      <c r="BN194">
        <v>12.7</v>
      </c>
      <c r="BO194">
        <v>13</v>
      </c>
      <c r="BP194">
        <v>13.2</v>
      </c>
      <c r="BQ194">
        <v>13.4</v>
      </c>
      <c r="BR194">
        <v>13.6</v>
      </c>
      <c r="BS194">
        <v>13.7</v>
      </c>
      <c r="BT194">
        <v>13.9</v>
      </c>
      <c r="BU194">
        <v>14</v>
      </c>
      <c r="BV194">
        <v>14.2</v>
      </c>
      <c r="BW194">
        <v>14.3</v>
      </c>
      <c r="BX194">
        <v>14.4</v>
      </c>
      <c r="BY194">
        <v>14.5</v>
      </c>
      <c r="BZ194">
        <v>14.5</v>
      </c>
      <c r="CA194">
        <v>14.5</v>
      </c>
      <c r="CB194">
        <v>14.5</v>
      </c>
      <c r="CC194">
        <v>14.5</v>
      </c>
      <c r="CD194">
        <v>14.5</v>
      </c>
      <c r="CE194">
        <v>14.4</v>
      </c>
      <c r="CF194">
        <v>14.3</v>
      </c>
      <c r="CG194">
        <v>14.3</v>
      </c>
      <c r="CH194">
        <v>14.2</v>
      </c>
      <c r="CI194">
        <v>14.1</v>
      </c>
      <c r="CJ194">
        <v>14</v>
      </c>
      <c r="CK194">
        <v>13.8</v>
      </c>
      <c r="CL194">
        <v>13.7</v>
      </c>
      <c r="CM194">
        <v>13.6</v>
      </c>
      <c r="CN194">
        <v>13.4</v>
      </c>
      <c r="CO194">
        <v>13.2</v>
      </c>
      <c r="CP194">
        <v>13.1</v>
      </c>
      <c r="CQ194">
        <v>12.9</v>
      </c>
      <c r="CR194">
        <v>12.7</v>
      </c>
      <c r="CS194">
        <v>12.5</v>
      </c>
      <c r="CT194">
        <v>12.2</v>
      </c>
      <c r="CU194">
        <v>12</v>
      </c>
      <c r="CV194">
        <v>11.8</v>
      </c>
      <c r="CW194">
        <v>11.5</v>
      </c>
      <c r="CX194">
        <v>11.3</v>
      </c>
      <c r="CY194">
        <v>11.1</v>
      </c>
      <c r="CZ194">
        <v>10.8</v>
      </c>
      <c r="DA194">
        <v>10.5</v>
      </c>
      <c r="DB194">
        <v>10.199999999999999</v>
      </c>
      <c r="DC194">
        <v>9.85</v>
      </c>
      <c r="DD194">
        <v>9.5500000000000007</v>
      </c>
      <c r="DE194">
        <v>9.26</v>
      </c>
      <c r="DF194">
        <v>8.98</v>
      </c>
      <c r="DG194">
        <v>8.59</v>
      </c>
      <c r="DH194">
        <v>8.44</v>
      </c>
      <c r="DI194">
        <v>8.08</v>
      </c>
      <c r="DJ194">
        <v>7.72</v>
      </c>
      <c r="DK194">
        <v>7.41</v>
      </c>
      <c r="DL194">
        <v>7.13</v>
      </c>
      <c r="DM194">
        <v>6.89</v>
      </c>
      <c r="DN194">
        <v>6.7</v>
      </c>
      <c r="DO194">
        <v>6.54</v>
      </c>
      <c r="DP194">
        <v>6.29</v>
      </c>
      <c r="DQ194">
        <v>6.06</v>
      </c>
      <c r="DR194">
        <v>5.82</v>
      </c>
      <c r="DS194">
        <v>5.59</v>
      </c>
      <c r="DT194">
        <v>5.35</v>
      </c>
      <c r="DU194">
        <v>5.25</v>
      </c>
      <c r="DV194">
        <v>4.99</v>
      </c>
      <c r="DW194">
        <v>4.79</v>
      </c>
      <c r="DX194">
        <v>4.58</v>
      </c>
      <c r="DY194">
        <v>4.4400000000000004</v>
      </c>
      <c r="DZ194">
        <v>4.26</v>
      </c>
      <c r="EA194">
        <v>4.08</v>
      </c>
      <c r="EB194">
        <v>3.92</v>
      </c>
      <c r="EC194">
        <v>3.78</v>
      </c>
      <c r="ED194">
        <v>3.64</v>
      </c>
      <c r="EE194">
        <v>3.53</v>
      </c>
      <c r="EF194">
        <v>3.34</v>
      </c>
      <c r="EG194">
        <v>3.23</v>
      </c>
      <c r="EH194">
        <v>3.13</v>
      </c>
      <c r="EI194">
        <v>2.99</v>
      </c>
      <c r="EJ194">
        <v>2.92</v>
      </c>
      <c r="EK194">
        <v>2.77</v>
      </c>
      <c r="EL194">
        <v>2.7</v>
      </c>
      <c r="EM194">
        <v>2.59</v>
      </c>
      <c r="EN194">
        <v>2.4500000000000002</v>
      </c>
      <c r="EO194">
        <v>2.39</v>
      </c>
      <c r="EP194">
        <v>2.2999999999999998</v>
      </c>
      <c r="EQ194">
        <v>2.2000000000000002</v>
      </c>
      <c r="ER194">
        <v>2.06</v>
      </c>
      <c r="ES194">
        <v>2</v>
      </c>
      <c r="ET194">
        <v>1.92</v>
      </c>
      <c r="EU194">
        <v>1.81</v>
      </c>
      <c r="EV194">
        <v>1.73</v>
      </c>
      <c r="EW194">
        <v>1.65</v>
      </c>
      <c r="EX194">
        <v>1.53</v>
      </c>
      <c r="EY194">
        <v>1.46</v>
      </c>
      <c r="EZ194">
        <v>1.36</v>
      </c>
      <c r="FA194">
        <v>1.32</v>
      </c>
      <c r="FB194">
        <v>1.25</v>
      </c>
      <c r="FC194">
        <v>1.1399999999999999</v>
      </c>
      <c r="FD194">
        <v>1.1299999999999999</v>
      </c>
      <c r="FE194">
        <v>1.02</v>
      </c>
      <c r="FF194">
        <v>0.94</v>
      </c>
      <c r="FG194">
        <v>0.84</v>
      </c>
      <c r="FH194">
        <v>0.82</v>
      </c>
      <c r="FI194">
        <v>0.74</v>
      </c>
      <c r="FJ194">
        <v>0.69</v>
      </c>
      <c r="FK194">
        <v>0.63</v>
      </c>
      <c r="FL194">
        <v>0.56999999999999995</v>
      </c>
      <c r="FM194">
        <v>0.51</v>
      </c>
      <c r="FN194">
        <v>0.47</v>
      </c>
      <c r="FO194">
        <v>0.42</v>
      </c>
      <c r="FP194">
        <v>0.37</v>
      </c>
      <c r="FQ194">
        <v>0.34</v>
      </c>
      <c r="FR194">
        <v>0.3</v>
      </c>
      <c r="FS194">
        <v>0.27</v>
      </c>
      <c r="FT194">
        <v>0.23</v>
      </c>
      <c r="FU194">
        <v>0.2</v>
      </c>
      <c r="FV194">
        <v>0.17</v>
      </c>
      <c r="FW194">
        <v>0.15</v>
      </c>
      <c r="FX194">
        <v>0.13</v>
      </c>
      <c r="FY194">
        <v>0.11</v>
      </c>
      <c r="FZ194">
        <v>0.1</v>
      </c>
    </row>
    <row r="195" spans="1:182">
      <c r="A195">
        <v>-8</v>
      </c>
      <c r="B195">
        <v>0</v>
      </c>
      <c r="C195">
        <v>0</v>
      </c>
      <c r="D195">
        <v>0</v>
      </c>
      <c r="E195">
        <v>0</v>
      </c>
      <c r="F195">
        <v>0</v>
      </c>
      <c r="G195">
        <v>0</v>
      </c>
      <c r="H195">
        <v>0</v>
      </c>
      <c r="I195">
        <v>0</v>
      </c>
      <c r="J195">
        <v>0</v>
      </c>
      <c r="K195">
        <v>0</v>
      </c>
      <c r="L195">
        <v>0</v>
      </c>
      <c r="M195">
        <v>0.02</v>
      </c>
      <c r="N195">
        <v>0.04</v>
      </c>
      <c r="O195">
        <v>0.06</v>
      </c>
      <c r="P195">
        <v>7.0000000000000007E-2</v>
      </c>
      <c r="Q195">
        <v>0.1</v>
      </c>
      <c r="R195">
        <v>0.12</v>
      </c>
      <c r="S195">
        <v>0.14000000000000001</v>
      </c>
      <c r="T195">
        <v>0.18</v>
      </c>
      <c r="U195">
        <v>0.22</v>
      </c>
      <c r="V195">
        <v>0.27</v>
      </c>
      <c r="W195">
        <v>0.31</v>
      </c>
      <c r="X195">
        <v>0.37</v>
      </c>
      <c r="Y195">
        <v>0.44</v>
      </c>
      <c r="Z195">
        <v>0.52</v>
      </c>
      <c r="AA195">
        <v>0.59</v>
      </c>
      <c r="AB195">
        <v>0.68</v>
      </c>
      <c r="AC195">
        <v>0.79</v>
      </c>
      <c r="AD195">
        <v>0.91</v>
      </c>
      <c r="AE195">
        <v>1.03</v>
      </c>
      <c r="AF195">
        <v>1.18</v>
      </c>
      <c r="AG195">
        <v>1.3</v>
      </c>
      <c r="AH195">
        <v>1.5</v>
      </c>
      <c r="AI195">
        <v>1.65</v>
      </c>
      <c r="AJ195">
        <v>1.81</v>
      </c>
      <c r="AK195">
        <v>2.0299999999999998</v>
      </c>
      <c r="AL195">
        <v>2.2000000000000002</v>
      </c>
      <c r="AM195">
        <v>2.5099999999999998</v>
      </c>
      <c r="AN195">
        <v>2.73</v>
      </c>
      <c r="AO195">
        <v>2.93</v>
      </c>
      <c r="AP195">
        <v>3.2</v>
      </c>
      <c r="AQ195">
        <v>3.55</v>
      </c>
      <c r="AR195">
        <v>3.93</v>
      </c>
      <c r="AS195">
        <v>4.24</v>
      </c>
      <c r="AT195">
        <v>4.5199999999999996</v>
      </c>
      <c r="AU195">
        <v>4.83</v>
      </c>
      <c r="AV195">
        <v>5.19</v>
      </c>
      <c r="AW195">
        <v>5.46</v>
      </c>
      <c r="AX195">
        <v>5.87</v>
      </c>
      <c r="AY195">
        <v>6.35</v>
      </c>
      <c r="AZ195">
        <v>6.84</v>
      </c>
      <c r="BA195">
        <v>7.57</v>
      </c>
      <c r="BB195">
        <v>8.24</v>
      </c>
      <c r="BC195">
        <v>8.73</v>
      </c>
      <c r="BD195">
        <v>9.1999999999999993</v>
      </c>
      <c r="BE195">
        <v>9.6999999999999993</v>
      </c>
      <c r="BF195">
        <v>10</v>
      </c>
      <c r="BG195">
        <v>10.199999999999999</v>
      </c>
      <c r="BH195">
        <v>10.6</v>
      </c>
      <c r="BI195">
        <v>11</v>
      </c>
      <c r="BJ195">
        <v>11.4</v>
      </c>
      <c r="BK195">
        <v>11.7</v>
      </c>
      <c r="BL195">
        <v>12.1</v>
      </c>
      <c r="BM195">
        <v>12.4</v>
      </c>
      <c r="BN195">
        <v>12.7</v>
      </c>
      <c r="BO195">
        <v>12.9</v>
      </c>
      <c r="BP195">
        <v>13.2</v>
      </c>
      <c r="BQ195">
        <v>13.4</v>
      </c>
      <c r="BR195">
        <v>13.5</v>
      </c>
      <c r="BS195">
        <v>13.7</v>
      </c>
      <c r="BT195">
        <v>13.9</v>
      </c>
      <c r="BU195">
        <v>14</v>
      </c>
      <c r="BV195">
        <v>14.2</v>
      </c>
      <c r="BW195">
        <v>14.3</v>
      </c>
      <c r="BX195">
        <v>14.4</v>
      </c>
      <c r="BY195">
        <v>14.4</v>
      </c>
      <c r="BZ195">
        <v>14.5</v>
      </c>
      <c r="CA195">
        <v>14.5</v>
      </c>
      <c r="CB195">
        <v>14.5</v>
      </c>
      <c r="CC195">
        <v>14.5</v>
      </c>
      <c r="CD195">
        <v>14.4</v>
      </c>
      <c r="CE195">
        <v>14.4</v>
      </c>
      <c r="CF195">
        <v>14.3</v>
      </c>
      <c r="CG195">
        <v>14.2</v>
      </c>
      <c r="CH195">
        <v>14.2</v>
      </c>
      <c r="CI195">
        <v>14.1</v>
      </c>
      <c r="CJ195">
        <v>13.9</v>
      </c>
      <c r="CK195">
        <v>13.8</v>
      </c>
      <c r="CL195">
        <v>13.7</v>
      </c>
      <c r="CM195">
        <v>13.5</v>
      </c>
      <c r="CN195">
        <v>13.4</v>
      </c>
      <c r="CO195">
        <v>13.2</v>
      </c>
      <c r="CP195">
        <v>13</v>
      </c>
      <c r="CQ195">
        <v>12.8</v>
      </c>
      <c r="CR195">
        <v>12.6</v>
      </c>
      <c r="CS195">
        <v>12.4</v>
      </c>
      <c r="CT195">
        <v>12.2</v>
      </c>
      <c r="CU195">
        <v>12</v>
      </c>
      <c r="CV195">
        <v>11.8</v>
      </c>
      <c r="CW195">
        <v>11.5</v>
      </c>
      <c r="CX195">
        <v>11.3</v>
      </c>
      <c r="CY195">
        <v>11.1</v>
      </c>
      <c r="CZ195">
        <v>10.8</v>
      </c>
      <c r="DA195">
        <v>10.5</v>
      </c>
      <c r="DB195">
        <v>10.3</v>
      </c>
      <c r="DC195">
        <v>9.92</v>
      </c>
      <c r="DD195">
        <v>9.57</v>
      </c>
      <c r="DE195">
        <v>9.3000000000000007</v>
      </c>
      <c r="DF195">
        <v>8.91</v>
      </c>
      <c r="DG195">
        <v>8.73</v>
      </c>
      <c r="DH195">
        <v>8.35</v>
      </c>
      <c r="DI195">
        <v>8.0500000000000007</v>
      </c>
      <c r="DJ195">
        <v>7.75</v>
      </c>
      <c r="DK195">
        <v>7.46</v>
      </c>
      <c r="DL195">
        <v>7.11</v>
      </c>
      <c r="DM195">
        <v>6.93</v>
      </c>
      <c r="DN195">
        <v>6.72</v>
      </c>
      <c r="DO195">
        <v>6.6</v>
      </c>
      <c r="DP195">
        <v>6.37</v>
      </c>
      <c r="DQ195">
        <v>6.08</v>
      </c>
      <c r="DR195">
        <v>5.83</v>
      </c>
      <c r="DS195">
        <v>5.62</v>
      </c>
      <c r="DT195">
        <v>5.44</v>
      </c>
      <c r="DU195">
        <v>5.29</v>
      </c>
      <c r="DV195">
        <v>5.07</v>
      </c>
      <c r="DW195">
        <v>4.88</v>
      </c>
      <c r="DX195">
        <v>4.59</v>
      </c>
      <c r="DY195">
        <v>4.45</v>
      </c>
      <c r="DZ195">
        <v>4.34</v>
      </c>
      <c r="EA195">
        <v>4.0999999999999996</v>
      </c>
      <c r="EB195">
        <v>3.96</v>
      </c>
      <c r="EC195">
        <v>3.82</v>
      </c>
      <c r="ED195">
        <v>3.68</v>
      </c>
      <c r="EE195">
        <v>3.53</v>
      </c>
      <c r="EF195">
        <v>3.39</v>
      </c>
      <c r="EG195">
        <v>3.22</v>
      </c>
      <c r="EH195">
        <v>3.16</v>
      </c>
      <c r="EI195">
        <v>3.06</v>
      </c>
      <c r="EJ195">
        <v>2.91</v>
      </c>
      <c r="EK195">
        <v>2.78</v>
      </c>
      <c r="EL195">
        <v>2.72</v>
      </c>
      <c r="EM195">
        <v>2.63</v>
      </c>
      <c r="EN195">
        <v>2.5499999999999998</v>
      </c>
      <c r="EO195">
        <v>2.42</v>
      </c>
      <c r="EP195">
        <v>2.2999999999999998</v>
      </c>
      <c r="EQ195">
        <v>2.15</v>
      </c>
      <c r="ER195">
        <v>2.09</v>
      </c>
      <c r="ES195">
        <v>2.0099999999999998</v>
      </c>
      <c r="ET195">
        <v>1.97</v>
      </c>
      <c r="EU195">
        <v>1.83</v>
      </c>
      <c r="EV195">
        <v>1.73</v>
      </c>
      <c r="EW195">
        <v>1.63</v>
      </c>
      <c r="EX195">
        <v>1.56</v>
      </c>
      <c r="EY195">
        <v>1.5</v>
      </c>
      <c r="EZ195">
        <v>1.42</v>
      </c>
      <c r="FA195">
        <v>1.34</v>
      </c>
      <c r="FB195">
        <v>1.24</v>
      </c>
      <c r="FC195">
        <v>1.19</v>
      </c>
      <c r="FD195">
        <v>1.1000000000000001</v>
      </c>
      <c r="FE195">
        <v>1.03</v>
      </c>
      <c r="FF195">
        <v>0.95</v>
      </c>
      <c r="FG195">
        <v>0.86</v>
      </c>
      <c r="FH195">
        <v>0.82</v>
      </c>
      <c r="FI195">
        <v>0.77</v>
      </c>
      <c r="FJ195">
        <v>0.71</v>
      </c>
      <c r="FK195">
        <v>0.64</v>
      </c>
      <c r="FL195">
        <v>0.57999999999999996</v>
      </c>
      <c r="FM195">
        <v>0.53</v>
      </c>
      <c r="FN195">
        <v>0.47</v>
      </c>
      <c r="FO195">
        <v>0.42</v>
      </c>
      <c r="FP195">
        <v>0.37</v>
      </c>
      <c r="FQ195">
        <v>0.32</v>
      </c>
      <c r="FR195">
        <v>0.3</v>
      </c>
      <c r="FS195">
        <v>0.27</v>
      </c>
      <c r="FT195">
        <v>0.23</v>
      </c>
      <c r="FU195">
        <v>0.2</v>
      </c>
      <c r="FV195">
        <v>0.18</v>
      </c>
      <c r="FW195">
        <v>0.15</v>
      </c>
      <c r="FX195">
        <v>0.13</v>
      </c>
      <c r="FY195">
        <v>0.11</v>
      </c>
      <c r="FZ195">
        <v>0.1</v>
      </c>
    </row>
    <row r="196" spans="1:182">
      <c r="A196">
        <v>-9</v>
      </c>
      <c r="B196">
        <v>0</v>
      </c>
      <c r="C196">
        <v>0</v>
      </c>
      <c r="D196">
        <v>0</v>
      </c>
      <c r="E196">
        <v>0</v>
      </c>
      <c r="F196">
        <v>0</v>
      </c>
      <c r="G196">
        <v>0</v>
      </c>
      <c r="H196">
        <v>0</v>
      </c>
      <c r="I196">
        <v>0</v>
      </c>
      <c r="J196">
        <v>0</v>
      </c>
      <c r="K196">
        <v>0</v>
      </c>
      <c r="L196">
        <v>0</v>
      </c>
      <c r="M196">
        <v>0.02</v>
      </c>
      <c r="N196">
        <v>0.04</v>
      </c>
      <c r="O196">
        <v>0.05</v>
      </c>
      <c r="P196">
        <v>7.0000000000000007E-2</v>
      </c>
      <c r="Q196">
        <v>0.09</v>
      </c>
      <c r="R196">
        <v>0.12</v>
      </c>
      <c r="S196">
        <v>0.14000000000000001</v>
      </c>
      <c r="T196">
        <v>0.18</v>
      </c>
      <c r="U196">
        <v>0.22</v>
      </c>
      <c r="V196">
        <v>0.26</v>
      </c>
      <c r="W196">
        <v>0.3</v>
      </c>
      <c r="X196">
        <v>0.36</v>
      </c>
      <c r="Y196">
        <v>0.42</v>
      </c>
      <c r="Z196">
        <v>0.52</v>
      </c>
      <c r="AA196">
        <v>0.59</v>
      </c>
      <c r="AB196">
        <v>0.66</v>
      </c>
      <c r="AC196">
        <v>0.78</v>
      </c>
      <c r="AD196">
        <v>0.87</v>
      </c>
      <c r="AE196">
        <v>1.02</v>
      </c>
      <c r="AF196">
        <v>1.1299999999999999</v>
      </c>
      <c r="AG196">
        <v>1.26</v>
      </c>
      <c r="AH196">
        <v>1.41</v>
      </c>
      <c r="AI196">
        <v>1.62</v>
      </c>
      <c r="AJ196">
        <v>1.82</v>
      </c>
      <c r="AK196">
        <v>2.0099999999999998</v>
      </c>
      <c r="AL196">
        <v>2.1800000000000002</v>
      </c>
      <c r="AM196">
        <v>2.46</v>
      </c>
      <c r="AN196">
        <v>2.74</v>
      </c>
      <c r="AO196">
        <v>2.92</v>
      </c>
      <c r="AP196">
        <v>3.24</v>
      </c>
      <c r="AQ196">
        <v>3.51</v>
      </c>
      <c r="AR196">
        <v>3.94</v>
      </c>
      <c r="AS196">
        <v>4.22</v>
      </c>
      <c r="AT196">
        <v>4.47</v>
      </c>
      <c r="AU196">
        <v>4.82</v>
      </c>
      <c r="AV196">
        <v>5.18</v>
      </c>
      <c r="AW196">
        <v>5.42</v>
      </c>
      <c r="AX196">
        <v>5.87</v>
      </c>
      <c r="AY196">
        <v>6.3</v>
      </c>
      <c r="AZ196">
        <v>6.85</v>
      </c>
      <c r="BA196">
        <v>7.55</v>
      </c>
      <c r="BB196">
        <v>8.15</v>
      </c>
      <c r="BC196">
        <v>8.76</v>
      </c>
      <c r="BD196">
        <v>9.19</v>
      </c>
      <c r="BE196">
        <v>9.65</v>
      </c>
      <c r="BF196">
        <v>10</v>
      </c>
      <c r="BG196">
        <v>10.199999999999999</v>
      </c>
      <c r="BH196">
        <v>10.6</v>
      </c>
      <c r="BI196">
        <v>11</v>
      </c>
      <c r="BJ196">
        <v>11.4</v>
      </c>
      <c r="BK196">
        <v>11.8</v>
      </c>
      <c r="BL196">
        <v>12</v>
      </c>
      <c r="BM196">
        <v>12.4</v>
      </c>
      <c r="BN196">
        <v>12.6</v>
      </c>
      <c r="BO196">
        <v>12.9</v>
      </c>
      <c r="BP196">
        <v>13.1</v>
      </c>
      <c r="BQ196">
        <v>13.3</v>
      </c>
      <c r="BR196">
        <v>13.5</v>
      </c>
      <c r="BS196">
        <v>13.7</v>
      </c>
      <c r="BT196">
        <v>13.8</v>
      </c>
      <c r="BU196">
        <v>14</v>
      </c>
      <c r="BV196">
        <v>14.2</v>
      </c>
      <c r="BW196">
        <v>14.3</v>
      </c>
      <c r="BX196">
        <v>14.3</v>
      </c>
      <c r="BY196">
        <v>14.4</v>
      </c>
      <c r="BZ196">
        <v>14.4</v>
      </c>
      <c r="CA196">
        <v>14.4</v>
      </c>
      <c r="CB196">
        <v>14.4</v>
      </c>
      <c r="CC196">
        <v>14.4</v>
      </c>
      <c r="CD196">
        <v>14.4</v>
      </c>
      <c r="CE196">
        <v>14.3</v>
      </c>
      <c r="CF196">
        <v>14.3</v>
      </c>
      <c r="CG196">
        <v>14.2</v>
      </c>
      <c r="CH196">
        <v>14.1</v>
      </c>
      <c r="CI196">
        <v>14</v>
      </c>
      <c r="CJ196">
        <v>13.9</v>
      </c>
      <c r="CK196">
        <v>13.8</v>
      </c>
      <c r="CL196">
        <v>13.7</v>
      </c>
      <c r="CM196">
        <v>13.5</v>
      </c>
      <c r="CN196">
        <v>13.4</v>
      </c>
      <c r="CO196">
        <v>13.2</v>
      </c>
      <c r="CP196">
        <v>13</v>
      </c>
      <c r="CQ196">
        <v>12.8</v>
      </c>
      <c r="CR196">
        <v>12.6</v>
      </c>
      <c r="CS196">
        <v>12.4</v>
      </c>
      <c r="CT196">
        <v>12.2</v>
      </c>
      <c r="CU196">
        <v>12</v>
      </c>
      <c r="CV196">
        <v>11.8</v>
      </c>
      <c r="CW196">
        <v>11.6</v>
      </c>
      <c r="CX196">
        <v>11.3</v>
      </c>
      <c r="CY196">
        <v>11.1</v>
      </c>
      <c r="CZ196">
        <v>10.7</v>
      </c>
      <c r="DA196">
        <v>10.5</v>
      </c>
      <c r="DB196">
        <v>10.199999999999999</v>
      </c>
      <c r="DC196">
        <v>9.8800000000000008</v>
      </c>
      <c r="DD196">
        <v>9.59</v>
      </c>
      <c r="DE196">
        <v>9.2899999999999991</v>
      </c>
      <c r="DF196">
        <v>8.9600000000000009</v>
      </c>
      <c r="DG196">
        <v>8.68</v>
      </c>
      <c r="DH196">
        <v>8.3699999999999992</v>
      </c>
      <c r="DI196">
        <v>8.1</v>
      </c>
      <c r="DJ196">
        <v>7.75</v>
      </c>
      <c r="DK196">
        <v>7.46</v>
      </c>
      <c r="DL196">
        <v>7.22</v>
      </c>
      <c r="DM196">
        <v>6.94</v>
      </c>
      <c r="DN196">
        <v>6.66</v>
      </c>
      <c r="DO196">
        <v>6.6</v>
      </c>
      <c r="DP196">
        <v>6.38</v>
      </c>
      <c r="DQ196">
        <v>6.12</v>
      </c>
      <c r="DR196">
        <v>5.83</v>
      </c>
      <c r="DS196">
        <v>5.56</v>
      </c>
      <c r="DT196">
        <v>5.49</v>
      </c>
      <c r="DU196">
        <v>5.26</v>
      </c>
      <c r="DV196">
        <v>5.0599999999999996</v>
      </c>
      <c r="DW196">
        <v>4.92</v>
      </c>
      <c r="DX196">
        <v>4.68</v>
      </c>
      <c r="DY196">
        <v>4.47</v>
      </c>
      <c r="DZ196">
        <v>4.29</v>
      </c>
      <c r="EA196">
        <v>4.08</v>
      </c>
      <c r="EB196">
        <v>4.03</v>
      </c>
      <c r="EC196">
        <v>3.88</v>
      </c>
      <c r="ED196">
        <v>3.7</v>
      </c>
      <c r="EE196">
        <v>3.61</v>
      </c>
      <c r="EF196">
        <v>3.45</v>
      </c>
      <c r="EG196">
        <v>3.27</v>
      </c>
      <c r="EH196">
        <v>3.24</v>
      </c>
      <c r="EI196">
        <v>3.1</v>
      </c>
      <c r="EJ196">
        <v>2.89</v>
      </c>
      <c r="EK196">
        <v>2.82</v>
      </c>
      <c r="EL196">
        <v>2.77</v>
      </c>
      <c r="EM196">
        <v>2.67</v>
      </c>
      <c r="EN196">
        <v>2.57</v>
      </c>
      <c r="EO196">
        <v>2.44</v>
      </c>
      <c r="EP196">
        <v>2.3199999999999998</v>
      </c>
      <c r="EQ196">
        <v>2.21</v>
      </c>
      <c r="ER196">
        <v>2.12</v>
      </c>
      <c r="ES196">
        <v>2.0499999999999998</v>
      </c>
      <c r="ET196">
        <v>1.99</v>
      </c>
      <c r="EU196">
        <v>1.85</v>
      </c>
      <c r="EV196">
        <v>1.77</v>
      </c>
      <c r="EW196">
        <v>1.68</v>
      </c>
      <c r="EX196">
        <v>1.55</v>
      </c>
      <c r="EY196">
        <v>1.5</v>
      </c>
      <c r="EZ196">
        <v>1.43</v>
      </c>
      <c r="FA196">
        <v>1.34</v>
      </c>
      <c r="FB196">
        <v>1.27</v>
      </c>
      <c r="FC196">
        <v>1.18</v>
      </c>
      <c r="FD196">
        <v>1.1100000000000001</v>
      </c>
      <c r="FE196">
        <v>1.05</v>
      </c>
      <c r="FF196">
        <v>0.98</v>
      </c>
      <c r="FG196">
        <v>0.89</v>
      </c>
      <c r="FH196">
        <v>0.85</v>
      </c>
      <c r="FI196">
        <v>0.76</v>
      </c>
      <c r="FJ196">
        <v>0.67</v>
      </c>
      <c r="FK196">
        <v>0.64</v>
      </c>
      <c r="FL196">
        <v>0.57999999999999996</v>
      </c>
      <c r="FM196">
        <v>0.52</v>
      </c>
      <c r="FN196">
        <v>0.46</v>
      </c>
      <c r="FO196">
        <v>0.45</v>
      </c>
      <c r="FP196">
        <v>0.37</v>
      </c>
      <c r="FQ196">
        <v>0.35</v>
      </c>
      <c r="FR196">
        <v>0.3</v>
      </c>
      <c r="FS196">
        <v>0.27</v>
      </c>
      <c r="FT196">
        <v>0.24</v>
      </c>
      <c r="FU196">
        <v>0.21</v>
      </c>
      <c r="FV196">
        <v>0.18</v>
      </c>
      <c r="FW196">
        <v>0.16</v>
      </c>
      <c r="FX196">
        <v>0.13</v>
      </c>
      <c r="FY196">
        <v>0.11</v>
      </c>
      <c r="FZ196">
        <v>0.1</v>
      </c>
    </row>
    <row r="197" spans="1:182">
      <c r="A197">
        <v>-10</v>
      </c>
      <c r="B197">
        <v>0</v>
      </c>
      <c r="C197">
        <v>0</v>
      </c>
      <c r="D197">
        <v>0</v>
      </c>
      <c r="E197">
        <v>0</v>
      </c>
      <c r="F197">
        <v>0</v>
      </c>
      <c r="G197">
        <v>0</v>
      </c>
      <c r="H197">
        <v>0</v>
      </c>
      <c r="I197">
        <v>0</v>
      </c>
      <c r="J197">
        <v>0</v>
      </c>
      <c r="K197">
        <v>0</v>
      </c>
      <c r="L197">
        <v>0</v>
      </c>
      <c r="M197">
        <v>0</v>
      </c>
      <c r="N197">
        <v>0.03</v>
      </c>
      <c r="O197">
        <v>0.05</v>
      </c>
      <c r="P197">
        <v>7.0000000000000007E-2</v>
      </c>
      <c r="Q197">
        <v>0.09</v>
      </c>
      <c r="R197">
        <v>0.11</v>
      </c>
      <c r="S197">
        <v>0.14000000000000001</v>
      </c>
      <c r="T197">
        <v>0.17</v>
      </c>
      <c r="U197">
        <v>0.21</v>
      </c>
      <c r="V197">
        <v>0.26</v>
      </c>
      <c r="W197">
        <v>0.3</v>
      </c>
      <c r="X197">
        <v>0.36</v>
      </c>
      <c r="Y197">
        <v>0.43</v>
      </c>
      <c r="Z197">
        <v>0.5</v>
      </c>
      <c r="AA197">
        <v>0.56000000000000005</v>
      </c>
      <c r="AB197">
        <v>0.66</v>
      </c>
      <c r="AC197">
        <v>0.76</v>
      </c>
      <c r="AD197">
        <v>0.86</v>
      </c>
      <c r="AE197">
        <v>0.99</v>
      </c>
      <c r="AF197">
        <v>1.1000000000000001</v>
      </c>
      <c r="AG197">
        <v>1.28</v>
      </c>
      <c r="AH197">
        <v>1.4</v>
      </c>
      <c r="AI197">
        <v>1.61</v>
      </c>
      <c r="AJ197">
        <v>1.77</v>
      </c>
      <c r="AK197">
        <v>2.02</v>
      </c>
      <c r="AL197">
        <v>2.15</v>
      </c>
      <c r="AM197">
        <v>2.4</v>
      </c>
      <c r="AN197">
        <v>2.69</v>
      </c>
      <c r="AO197">
        <v>2.9</v>
      </c>
      <c r="AP197">
        <v>3.2</v>
      </c>
      <c r="AQ197">
        <v>3.5</v>
      </c>
      <c r="AR197">
        <v>3.9</v>
      </c>
      <c r="AS197">
        <v>4.22</v>
      </c>
      <c r="AT197">
        <v>4.46</v>
      </c>
      <c r="AU197">
        <v>4.79</v>
      </c>
      <c r="AV197">
        <v>5.07</v>
      </c>
      <c r="AW197">
        <v>5.35</v>
      </c>
      <c r="AX197">
        <v>5.85</v>
      </c>
      <c r="AY197">
        <v>6.29</v>
      </c>
      <c r="AZ197">
        <v>6.83</v>
      </c>
      <c r="BA197">
        <v>7.51</v>
      </c>
      <c r="BB197">
        <v>8.11</v>
      </c>
      <c r="BC197">
        <v>8.6999999999999993</v>
      </c>
      <c r="BD197">
        <v>9.18</v>
      </c>
      <c r="BE197">
        <v>9.61</v>
      </c>
      <c r="BF197">
        <v>9.99</v>
      </c>
      <c r="BG197">
        <v>10.1</v>
      </c>
      <c r="BH197">
        <v>10.6</v>
      </c>
      <c r="BI197">
        <v>11</v>
      </c>
      <c r="BJ197">
        <v>11.3</v>
      </c>
      <c r="BK197">
        <v>11.7</v>
      </c>
      <c r="BL197">
        <v>12.1</v>
      </c>
      <c r="BM197">
        <v>12.3</v>
      </c>
      <c r="BN197">
        <v>12.6</v>
      </c>
      <c r="BO197">
        <v>12.9</v>
      </c>
      <c r="BP197">
        <v>13.1</v>
      </c>
      <c r="BQ197">
        <v>13.3</v>
      </c>
      <c r="BR197">
        <v>13.5</v>
      </c>
      <c r="BS197">
        <v>13.7</v>
      </c>
      <c r="BT197">
        <v>13.8</v>
      </c>
      <c r="BU197">
        <v>14</v>
      </c>
      <c r="BV197">
        <v>14.2</v>
      </c>
      <c r="BW197">
        <v>14.2</v>
      </c>
      <c r="BX197">
        <v>14.3</v>
      </c>
      <c r="BY197">
        <v>14.4</v>
      </c>
      <c r="BZ197">
        <v>14.4</v>
      </c>
      <c r="CA197">
        <v>14.4</v>
      </c>
      <c r="CB197">
        <v>14.4</v>
      </c>
      <c r="CC197">
        <v>14.4</v>
      </c>
      <c r="CD197">
        <v>14.4</v>
      </c>
      <c r="CE197">
        <v>14.3</v>
      </c>
      <c r="CF197">
        <v>14.3</v>
      </c>
      <c r="CG197">
        <v>14.2</v>
      </c>
      <c r="CH197">
        <v>14.1</v>
      </c>
      <c r="CI197">
        <v>14</v>
      </c>
      <c r="CJ197">
        <v>13.9</v>
      </c>
      <c r="CK197">
        <v>13.8</v>
      </c>
      <c r="CL197">
        <v>13.6</v>
      </c>
      <c r="CM197">
        <v>13.5</v>
      </c>
      <c r="CN197">
        <v>13.3</v>
      </c>
      <c r="CO197">
        <v>13.2</v>
      </c>
      <c r="CP197">
        <v>13</v>
      </c>
      <c r="CQ197">
        <v>12.8</v>
      </c>
      <c r="CR197">
        <v>12.6</v>
      </c>
      <c r="CS197">
        <v>12.4</v>
      </c>
      <c r="CT197">
        <v>12.2</v>
      </c>
      <c r="CU197">
        <v>12</v>
      </c>
      <c r="CV197">
        <v>11.8</v>
      </c>
      <c r="CW197">
        <v>11.5</v>
      </c>
      <c r="CX197">
        <v>11.3</v>
      </c>
      <c r="CY197">
        <v>11</v>
      </c>
      <c r="CZ197">
        <v>10.8</v>
      </c>
      <c r="DA197">
        <v>10.5</v>
      </c>
      <c r="DB197">
        <v>10.3</v>
      </c>
      <c r="DC197">
        <v>9.89</v>
      </c>
      <c r="DD197">
        <v>9.56</v>
      </c>
      <c r="DE197">
        <v>9.2899999999999991</v>
      </c>
      <c r="DF197">
        <v>8.9600000000000009</v>
      </c>
      <c r="DG197">
        <v>8.74</v>
      </c>
      <c r="DH197">
        <v>8.41</v>
      </c>
      <c r="DI197">
        <v>8.1199999999999992</v>
      </c>
      <c r="DJ197">
        <v>7.86</v>
      </c>
      <c r="DK197">
        <v>7.55</v>
      </c>
      <c r="DL197">
        <v>7.21</v>
      </c>
      <c r="DM197">
        <v>6.97</v>
      </c>
      <c r="DN197">
        <v>6.75</v>
      </c>
      <c r="DO197">
        <v>6.61</v>
      </c>
      <c r="DP197">
        <v>6.37</v>
      </c>
      <c r="DQ197">
        <v>6.15</v>
      </c>
      <c r="DR197">
        <v>5.93</v>
      </c>
      <c r="DS197">
        <v>5.72</v>
      </c>
      <c r="DT197">
        <v>5.48</v>
      </c>
      <c r="DU197">
        <v>5.23</v>
      </c>
      <c r="DV197">
        <v>5.13</v>
      </c>
      <c r="DW197">
        <v>4.95</v>
      </c>
      <c r="DX197">
        <v>4.72</v>
      </c>
      <c r="DY197">
        <v>4.5</v>
      </c>
      <c r="DZ197">
        <v>4.3600000000000003</v>
      </c>
      <c r="EA197">
        <v>4.16</v>
      </c>
      <c r="EB197">
        <v>4.0599999999999996</v>
      </c>
      <c r="EC197">
        <v>3.88</v>
      </c>
      <c r="ED197">
        <v>3.84</v>
      </c>
      <c r="EE197">
        <v>3.64</v>
      </c>
      <c r="EF197">
        <v>3.52</v>
      </c>
      <c r="EG197">
        <v>3.37</v>
      </c>
      <c r="EH197">
        <v>3.23</v>
      </c>
      <c r="EI197">
        <v>3.13</v>
      </c>
      <c r="EJ197">
        <v>3.01</v>
      </c>
      <c r="EK197">
        <v>2.81</v>
      </c>
      <c r="EL197">
        <v>2.76</v>
      </c>
      <c r="EM197">
        <v>2.7</v>
      </c>
      <c r="EN197">
        <v>2.59</v>
      </c>
      <c r="EO197">
        <v>2.5099999999999998</v>
      </c>
      <c r="EP197">
        <v>2.36</v>
      </c>
      <c r="EQ197">
        <v>2.2599999999999998</v>
      </c>
      <c r="ER197">
        <v>2.2000000000000002</v>
      </c>
      <c r="ES197">
        <v>2.02</v>
      </c>
      <c r="ET197">
        <v>2.0299999999999998</v>
      </c>
      <c r="EU197">
        <v>1.89</v>
      </c>
      <c r="EV197">
        <v>1.82</v>
      </c>
      <c r="EW197">
        <v>1.7</v>
      </c>
      <c r="EX197">
        <v>1.59</v>
      </c>
      <c r="EY197">
        <v>1.54</v>
      </c>
      <c r="EZ197">
        <v>1.43</v>
      </c>
      <c r="FA197">
        <v>1.33</v>
      </c>
      <c r="FB197">
        <v>1.29</v>
      </c>
      <c r="FC197">
        <v>1.2</v>
      </c>
      <c r="FD197">
        <v>1.1100000000000001</v>
      </c>
      <c r="FE197">
        <v>1.06</v>
      </c>
      <c r="FF197">
        <v>0.99</v>
      </c>
      <c r="FG197">
        <v>0.91</v>
      </c>
      <c r="FH197">
        <v>0.86</v>
      </c>
      <c r="FI197">
        <v>0.79</v>
      </c>
      <c r="FJ197">
        <v>0.71</v>
      </c>
      <c r="FK197">
        <v>0.65</v>
      </c>
      <c r="FL197">
        <v>0.57999999999999996</v>
      </c>
      <c r="FM197">
        <v>0.54</v>
      </c>
      <c r="FN197">
        <v>0.48</v>
      </c>
      <c r="FO197">
        <v>0.44</v>
      </c>
      <c r="FP197">
        <v>0.39</v>
      </c>
      <c r="FQ197">
        <v>0.35</v>
      </c>
      <c r="FR197">
        <v>0.31</v>
      </c>
      <c r="FS197">
        <v>0.26</v>
      </c>
      <c r="FT197">
        <v>0.23</v>
      </c>
      <c r="FU197">
        <v>0.21</v>
      </c>
      <c r="FV197">
        <v>0.18</v>
      </c>
      <c r="FW197">
        <v>0.16</v>
      </c>
      <c r="FX197">
        <v>0.13</v>
      </c>
      <c r="FY197">
        <v>0.11</v>
      </c>
      <c r="FZ197">
        <v>0.1</v>
      </c>
    </row>
    <row r="198" spans="1:182">
      <c r="A198">
        <v>-11</v>
      </c>
      <c r="B198">
        <v>0</v>
      </c>
      <c r="C198">
        <v>0</v>
      </c>
      <c r="D198">
        <v>0</v>
      </c>
      <c r="E198">
        <v>0</v>
      </c>
      <c r="F198">
        <v>0</v>
      </c>
      <c r="G198">
        <v>0</v>
      </c>
      <c r="H198">
        <v>0</v>
      </c>
      <c r="I198">
        <v>0</v>
      </c>
      <c r="J198">
        <v>0</v>
      </c>
      <c r="K198">
        <v>0</v>
      </c>
      <c r="L198">
        <v>0</v>
      </c>
      <c r="M198">
        <v>0</v>
      </c>
      <c r="N198">
        <v>0.03</v>
      </c>
      <c r="O198">
        <v>0.04</v>
      </c>
      <c r="P198">
        <v>7.0000000000000007E-2</v>
      </c>
      <c r="Q198">
        <v>0.09</v>
      </c>
      <c r="R198">
        <v>0.11</v>
      </c>
      <c r="S198">
        <v>0.14000000000000001</v>
      </c>
      <c r="T198">
        <v>0.17</v>
      </c>
      <c r="U198">
        <v>0.21</v>
      </c>
      <c r="V198">
        <v>0.23</v>
      </c>
      <c r="W198">
        <v>0.3</v>
      </c>
      <c r="X198">
        <v>0.35</v>
      </c>
      <c r="Y198">
        <v>0.42</v>
      </c>
      <c r="Z198">
        <v>0.49</v>
      </c>
      <c r="AA198">
        <v>0.56999999999999995</v>
      </c>
      <c r="AB198">
        <v>0.67</v>
      </c>
      <c r="AC198">
        <v>0.74</v>
      </c>
      <c r="AD198">
        <v>0.83</v>
      </c>
      <c r="AE198">
        <v>0.97</v>
      </c>
      <c r="AF198">
        <v>1.1100000000000001</v>
      </c>
      <c r="AG198">
        <v>1.27</v>
      </c>
      <c r="AH198">
        <v>1.4</v>
      </c>
      <c r="AI198">
        <v>1.58</v>
      </c>
      <c r="AJ198">
        <v>1.75</v>
      </c>
      <c r="AK198">
        <v>1.97</v>
      </c>
      <c r="AL198">
        <v>2.17</v>
      </c>
      <c r="AM198">
        <v>2.38</v>
      </c>
      <c r="AN198">
        <v>2.72</v>
      </c>
      <c r="AO198">
        <v>2.89</v>
      </c>
      <c r="AP198">
        <v>3.14</v>
      </c>
      <c r="AQ198">
        <v>3.42</v>
      </c>
      <c r="AR198">
        <v>3.84</v>
      </c>
      <c r="AS198">
        <v>4.22</v>
      </c>
      <c r="AT198">
        <v>4.4800000000000004</v>
      </c>
      <c r="AU198">
        <v>4.75</v>
      </c>
      <c r="AV198">
        <v>5.0999999999999996</v>
      </c>
      <c r="AW198">
        <v>5.39</v>
      </c>
      <c r="AX198">
        <v>5.8</v>
      </c>
      <c r="AY198">
        <v>6.24</v>
      </c>
      <c r="AZ198">
        <v>6.78</v>
      </c>
      <c r="BA198">
        <v>7.44</v>
      </c>
      <c r="BB198">
        <v>8.15</v>
      </c>
      <c r="BC198">
        <v>8.68</v>
      </c>
      <c r="BD198">
        <v>9.1300000000000008</v>
      </c>
      <c r="BE198">
        <v>9.64</v>
      </c>
      <c r="BF198">
        <v>10</v>
      </c>
      <c r="BG198">
        <v>10.1</v>
      </c>
      <c r="BH198">
        <v>10.6</v>
      </c>
      <c r="BI198">
        <v>11</v>
      </c>
      <c r="BJ198">
        <v>11.3</v>
      </c>
      <c r="BK198">
        <v>11.7</v>
      </c>
      <c r="BL198">
        <v>12</v>
      </c>
      <c r="BM198">
        <v>12.3</v>
      </c>
      <c r="BN198">
        <v>12.6</v>
      </c>
      <c r="BO198">
        <v>12.8</v>
      </c>
      <c r="BP198">
        <v>13.1</v>
      </c>
      <c r="BQ198">
        <v>13.3</v>
      </c>
      <c r="BR198">
        <v>13.5</v>
      </c>
      <c r="BS198">
        <v>13.6</v>
      </c>
      <c r="BT198">
        <v>13.8</v>
      </c>
      <c r="BU198">
        <v>14</v>
      </c>
      <c r="BV198">
        <v>14.1</v>
      </c>
      <c r="BW198">
        <v>14.2</v>
      </c>
      <c r="BX198">
        <v>14.3</v>
      </c>
      <c r="BY198">
        <v>14.3</v>
      </c>
      <c r="BZ198">
        <v>14.4</v>
      </c>
      <c r="CA198">
        <v>14.4</v>
      </c>
      <c r="CB198">
        <v>14.4</v>
      </c>
      <c r="CC198">
        <v>14.4</v>
      </c>
      <c r="CD198">
        <v>14.3</v>
      </c>
      <c r="CE198">
        <v>14.3</v>
      </c>
      <c r="CF198">
        <v>14.2</v>
      </c>
      <c r="CG198">
        <v>14.2</v>
      </c>
      <c r="CH198">
        <v>14.1</v>
      </c>
      <c r="CI198">
        <v>14</v>
      </c>
      <c r="CJ198">
        <v>13.9</v>
      </c>
      <c r="CK198">
        <v>13.7</v>
      </c>
      <c r="CL198">
        <v>13.6</v>
      </c>
      <c r="CM198">
        <v>13.5</v>
      </c>
      <c r="CN198">
        <v>13.3</v>
      </c>
      <c r="CO198">
        <v>13.2</v>
      </c>
      <c r="CP198">
        <v>13</v>
      </c>
      <c r="CQ198">
        <v>12.8</v>
      </c>
      <c r="CR198">
        <v>12.6</v>
      </c>
      <c r="CS198">
        <v>12.4</v>
      </c>
      <c r="CT198">
        <v>12.2</v>
      </c>
      <c r="CU198">
        <v>12</v>
      </c>
      <c r="CV198">
        <v>11.7</v>
      </c>
      <c r="CW198">
        <v>11.5</v>
      </c>
      <c r="CX198">
        <v>11.3</v>
      </c>
      <c r="CY198">
        <v>11.1</v>
      </c>
      <c r="CZ198">
        <v>10.8</v>
      </c>
      <c r="DA198">
        <v>10.5</v>
      </c>
      <c r="DB198">
        <v>10.3</v>
      </c>
      <c r="DC198">
        <v>9.89</v>
      </c>
      <c r="DD198">
        <v>9.56</v>
      </c>
      <c r="DE198">
        <v>9.3000000000000007</v>
      </c>
      <c r="DF198">
        <v>8.9700000000000006</v>
      </c>
      <c r="DG198">
        <v>8.7100000000000009</v>
      </c>
      <c r="DH198">
        <v>8.4499999999999993</v>
      </c>
      <c r="DI198">
        <v>8.14</v>
      </c>
      <c r="DJ198">
        <v>7.89</v>
      </c>
      <c r="DK198">
        <v>7.58</v>
      </c>
      <c r="DL198">
        <v>7.29</v>
      </c>
      <c r="DM198">
        <v>7.01</v>
      </c>
      <c r="DN198">
        <v>6.74</v>
      </c>
      <c r="DO198">
        <v>6.55</v>
      </c>
      <c r="DP198">
        <v>6.43</v>
      </c>
      <c r="DQ198">
        <v>6.24</v>
      </c>
      <c r="DR198">
        <v>5.93</v>
      </c>
      <c r="DS198">
        <v>5.76</v>
      </c>
      <c r="DT198">
        <v>5.56</v>
      </c>
      <c r="DU198">
        <v>5.36</v>
      </c>
      <c r="DV198">
        <v>5.19</v>
      </c>
      <c r="DW198">
        <v>5.0199999999999996</v>
      </c>
      <c r="DX198">
        <v>4.78</v>
      </c>
      <c r="DY198">
        <v>4.62</v>
      </c>
      <c r="DZ198">
        <v>4.41</v>
      </c>
      <c r="EA198">
        <v>4.3</v>
      </c>
      <c r="EB198">
        <v>4.1100000000000003</v>
      </c>
      <c r="EC198">
        <v>3.97</v>
      </c>
      <c r="ED198">
        <v>3.75</v>
      </c>
      <c r="EE198">
        <v>3.73</v>
      </c>
      <c r="EF198">
        <v>3.53</v>
      </c>
      <c r="EG198">
        <v>3.37</v>
      </c>
      <c r="EH198">
        <v>3.21</v>
      </c>
      <c r="EI198">
        <v>3.19</v>
      </c>
      <c r="EJ198">
        <v>2.99</v>
      </c>
      <c r="EK198">
        <v>2.85</v>
      </c>
      <c r="EL198">
        <v>2.8</v>
      </c>
      <c r="EM198">
        <v>2.76</v>
      </c>
      <c r="EN198">
        <v>2.62</v>
      </c>
      <c r="EO198">
        <v>2.5299999999999998</v>
      </c>
      <c r="EP198">
        <v>2.35</v>
      </c>
      <c r="EQ198">
        <v>2.29</v>
      </c>
      <c r="ER198">
        <v>2.19</v>
      </c>
      <c r="ES198">
        <v>2.0499999999999998</v>
      </c>
      <c r="ET198">
        <v>1.97</v>
      </c>
      <c r="EU198">
        <v>1.94</v>
      </c>
      <c r="EV198">
        <v>1.79</v>
      </c>
      <c r="EW198">
        <v>1.7</v>
      </c>
      <c r="EX198">
        <v>1.6</v>
      </c>
      <c r="EY198">
        <v>1.58</v>
      </c>
      <c r="EZ198">
        <v>1.5</v>
      </c>
      <c r="FA198">
        <v>1.37</v>
      </c>
      <c r="FB198">
        <v>1.28</v>
      </c>
      <c r="FC198">
        <v>1.21</v>
      </c>
      <c r="FD198">
        <v>1.1299999999999999</v>
      </c>
      <c r="FE198">
        <v>1.07</v>
      </c>
      <c r="FF198">
        <v>0.99</v>
      </c>
      <c r="FG198">
        <v>0.91</v>
      </c>
      <c r="FH198">
        <v>0.85</v>
      </c>
      <c r="FI198">
        <v>0.78</v>
      </c>
      <c r="FJ198">
        <v>0.72</v>
      </c>
      <c r="FK198">
        <v>0.64</v>
      </c>
      <c r="FL198">
        <v>0.57999999999999996</v>
      </c>
      <c r="FM198">
        <v>0.54</v>
      </c>
      <c r="FN198">
        <v>0.5</v>
      </c>
      <c r="FO198">
        <v>0.44</v>
      </c>
      <c r="FP198">
        <v>0.39</v>
      </c>
      <c r="FQ198">
        <v>0.35</v>
      </c>
      <c r="FR198">
        <v>0.31</v>
      </c>
      <c r="FS198">
        <v>0.28000000000000003</v>
      </c>
      <c r="FT198">
        <v>0.24</v>
      </c>
      <c r="FU198">
        <v>0.21</v>
      </c>
      <c r="FV198">
        <v>0.18</v>
      </c>
      <c r="FW198">
        <v>0.15</v>
      </c>
      <c r="FX198">
        <v>0.13</v>
      </c>
      <c r="FY198">
        <v>0.11</v>
      </c>
      <c r="FZ198">
        <v>0.1</v>
      </c>
    </row>
    <row r="199" spans="1:182">
      <c r="A199">
        <v>-12</v>
      </c>
      <c r="B199">
        <v>0</v>
      </c>
      <c r="C199">
        <v>0</v>
      </c>
      <c r="D199">
        <v>0</v>
      </c>
      <c r="E199">
        <v>0</v>
      </c>
      <c r="F199">
        <v>0</v>
      </c>
      <c r="G199">
        <v>0</v>
      </c>
      <c r="H199">
        <v>0</v>
      </c>
      <c r="I199">
        <v>0</v>
      </c>
      <c r="J199">
        <v>0</v>
      </c>
      <c r="K199">
        <v>0</v>
      </c>
      <c r="L199">
        <v>0</v>
      </c>
      <c r="M199">
        <v>0</v>
      </c>
      <c r="N199">
        <v>0.03</v>
      </c>
      <c r="O199">
        <v>0.04</v>
      </c>
      <c r="P199">
        <v>7.0000000000000007E-2</v>
      </c>
      <c r="Q199">
        <v>0.09</v>
      </c>
      <c r="R199">
        <v>0.11</v>
      </c>
      <c r="S199">
        <v>0.13</v>
      </c>
      <c r="T199">
        <v>0.17</v>
      </c>
      <c r="U199">
        <v>0.2</v>
      </c>
      <c r="V199">
        <v>0.25</v>
      </c>
      <c r="W199">
        <v>0.28999999999999998</v>
      </c>
      <c r="X199">
        <v>0.34</v>
      </c>
      <c r="Y199">
        <v>0.4</v>
      </c>
      <c r="Z199">
        <v>0.48</v>
      </c>
      <c r="AA199">
        <v>0.54</v>
      </c>
      <c r="AB199">
        <v>0.66</v>
      </c>
      <c r="AC199">
        <v>0.74</v>
      </c>
      <c r="AD199">
        <v>0.85</v>
      </c>
      <c r="AE199">
        <v>0.96</v>
      </c>
      <c r="AF199">
        <v>1.08</v>
      </c>
      <c r="AG199">
        <v>1.23</v>
      </c>
      <c r="AH199">
        <v>1.36</v>
      </c>
      <c r="AI199">
        <v>1.59</v>
      </c>
      <c r="AJ199">
        <v>1.72</v>
      </c>
      <c r="AK199">
        <v>1.98</v>
      </c>
      <c r="AL199">
        <v>2.14</v>
      </c>
      <c r="AM199">
        <v>2.35</v>
      </c>
      <c r="AN199">
        <v>2.63</v>
      </c>
      <c r="AO199">
        <v>2.87</v>
      </c>
      <c r="AP199">
        <v>3.12</v>
      </c>
      <c r="AQ199">
        <v>3.44</v>
      </c>
      <c r="AR199">
        <v>3.81</v>
      </c>
      <c r="AS199">
        <v>4.13</v>
      </c>
      <c r="AT199">
        <v>4.49</v>
      </c>
      <c r="AU199">
        <v>4.7300000000000004</v>
      </c>
      <c r="AV199">
        <v>5.05</v>
      </c>
      <c r="AW199">
        <v>5.33</v>
      </c>
      <c r="AX199">
        <v>5.73</v>
      </c>
      <c r="AY199">
        <v>6.2</v>
      </c>
      <c r="AZ199">
        <v>6.73</v>
      </c>
      <c r="BA199">
        <v>7.43</v>
      </c>
      <c r="BB199">
        <v>8.06</v>
      </c>
      <c r="BC199">
        <v>8.64</v>
      </c>
      <c r="BD199">
        <v>9.16</v>
      </c>
      <c r="BE199">
        <v>9.61</v>
      </c>
      <c r="BF199">
        <v>10</v>
      </c>
      <c r="BG199">
        <v>10.1</v>
      </c>
      <c r="BH199">
        <v>10.6</v>
      </c>
      <c r="BI199">
        <v>10.9</v>
      </c>
      <c r="BJ199">
        <v>11.3</v>
      </c>
      <c r="BK199">
        <v>11.7</v>
      </c>
      <c r="BL199">
        <v>12</v>
      </c>
      <c r="BM199">
        <v>12.3</v>
      </c>
      <c r="BN199">
        <v>12.6</v>
      </c>
      <c r="BO199">
        <v>12.8</v>
      </c>
      <c r="BP199">
        <v>13.1</v>
      </c>
      <c r="BQ199">
        <v>13.2</v>
      </c>
      <c r="BR199">
        <v>13.4</v>
      </c>
      <c r="BS199">
        <v>13.6</v>
      </c>
      <c r="BT199">
        <v>13.8</v>
      </c>
      <c r="BU199">
        <v>14</v>
      </c>
      <c r="BV199">
        <v>14.1</v>
      </c>
      <c r="BW199">
        <v>14.2</v>
      </c>
      <c r="BX199">
        <v>14.2</v>
      </c>
      <c r="BY199">
        <v>14.3</v>
      </c>
      <c r="BZ199">
        <v>14.3</v>
      </c>
      <c r="CA199">
        <v>14.3</v>
      </c>
      <c r="CB199">
        <v>14.3</v>
      </c>
      <c r="CC199">
        <v>14.3</v>
      </c>
      <c r="CD199">
        <v>14.3</v>
      </c>
      <c r="CE199">
        <v>14.3</v>
      </c>
      <c r="CF199">
        <v>14.2</v>
      </c>
      <c r="CG199">
        <v>14.1</v>
      </c>
      <c r="CH199">
        <v>14</v>
      </c>
      <c r="CI199">
        <v>14</v>
      </c>
      <c r="CJ199">
        <v>13.8</v>
      </c>
      <c r="CK199">
        <v>13.7</v>
      </c>
      <c r="CL199">
        <v>13.6</v>
      </c>
      <c r="CM199">
        <v>13.4</v>
      </c>
      <c r="CN199">
        <v>13.3</v>
      </c>
      <c r="CO199">
        <v>13.1</v>
      </c>
      <c r="CP199">
        <v>13</v>
      </c>
      <c r="CQ199">
        <v>12.8</v>
      </c>
      <c r="CR199">
        <v>12.6</v>
      </c>
      <c r="CS199">
        <v>12.4</v>
      </c>
      <c r="CT199">
        <v>12.2</v>
      </c>
      <c r="CU199">
        <v>12</v>
      </c>
      <c r="CV199">
        <v>11.8</v>
      </c>
      <c r="CW199">
        <v>11.5</v>
      </c>
      <c r="CX199">
        <v>11.3</v>
      </c>
      <c r="CY199">
        <v>11.1</v>
      </c>
      <c r="CZ199">
        <v>10.8</v>
      </c>
      <c r="DA199">
        <v>10.5</v>
      </c>
      <c r="DB199">
        <v>10.199999999999999</v>
      </c>
      <c r="DC199">
        <v>9.9600000000000009</v>
      </c>
      <c r="DD199">
        <v>9.6199999999999992</v>
      </c>
      <c r="DE199">
        <v>9.35</v>
      </c>
      <c r="DF199">
        <v>9.0399999999999991</v>
      </c>
      <c r="DG199">
        <v>8.73</v>
      </c>
      <c r="DH199">
        <v>8.36</v>
      </c>
      <c r="DI199">
        <v>8.19</v>
      </c>
      <c r="DJ199">
        <v>7.82</v>
      </c>
      <c r="DK199">
        <v>7.56</v>
      </c>
      <c r="DL199">
        <v>7.34</v>
      </c>
      <c r="DM199">
        <v>7.07</v>
      </c>
      <c r="DN199">
        <v>6.76</v>
      </c>
      <c r="DO199">
        <v>6.52</v>
      </c>
      <c r="DP199">
        <v>6.5</v>
      </c>
      <c r="DQ199">
        <v>6.23</v>
      </c>
      <c r="DR199">
        <v>6.06</v>
      </c>
      <c r="DS199">
        <v>5.69</v>
      </c>
      <c r="DT199">
        <v>5.55</v>
      </c>
      <c r="DU199">
        <v>5.4</v>
      </c>
      <c r="DV199">
        <v>5.22</v>
      </c>
      <c r="DW199">
        <v>5.01</v>
      </c>
      <c r="DX199">
        <v>4.87</v>
      </c>
      <c r="DY199">
        <v>4.5999999999999996</v>
      </c>
      <c r="DZ199">
        <v>4.46</v>
      </c>
      <c r="EA199">
        <v>4.28</v>
      </c>
      <c r="EB199">
        <v>4.12</v>
      </c>
      <c r="EC199">
        <v>3.95</v>
      </c>
      <c r="ED199">
        <v>3.84</v>
      </c>
      <c r="EE199">
        <v>3.7</v>
      </c>
      <c r="EF199">
        <v>3.52</v>
      </c>
      <c r="EG199">
        <v>3.46</v>
      </c>
      <c r="EH199">
        <v>3.3</v>
      </c>
      <c r="EI199">
        <v>3.28</v>
      </c>
      <c r="EJ199">
        <v>3.08</v>
      </c>
      <c r="EK199">
        <v>2.91</v>
      </c>
      <c r="EL199">
        <v>2.82</v>
      </c>
      <c r="EM199">
        <v>2.82</v>
      </c>
      <c r="EN199">
        <v>2.65</v>
      </c>
      <c r="EO199">
        <v>2.5099999999999998</v>
      </c>
      <c r="EP199">
        <v>2.38</v>
      </c>
      <c r="EQ199">
        <v>2.34</v>
      </c>
      <c r="ER199">
        <v>2.2200000000000002</v>
      </c>
      <c r="ES199">
        <v>2.1</v>
      </c>
      <c r="ET199">
        <v>1.96</v>
      </c>
      <c r="EU199">
        <v>1.98</v>
      </c>
      <c r="EV199">
        <v>1.85</v>
      </c>
      <c r="EW199">
        <v>1.75</v>
      </c>
      <c r="EX199">
        <v>1.66</v>
      </c>
      <c r="EY199">
        <v>1.55</v>
      </c>
      <c r="EZ199">
        <v>1.48</v>
      </c>
      <c r="FA199">
        <v>1.4</v>
      </c>
      <c r="FB199">
        <v>1.32</v>
      </c>
      <c r="FC199">
        <v>1.24</v>
      </c>
      <c r="FD199">
        <v>1.1599999999999999</v>
      </c>
      <c r="FE199">
        <v>1.07</v>
      </c>
      <c r="FF199">
        <v>0.99</v>
      </c>
      <c r="FG199">
        <v>0.94</v>
      </c>
      <c r="FH199">
        <v>0.88</v>
      </c>
      <c r="FI199">
        <v>0.79</v>
      </c>
      <c r="FJ199">
        <v>0.76</v>
      </c>
      <c r="FK199">
        <v>0.67</v>
      </c>
      <c r="FL199">
        <v>0.62</v>
      </c>
      <c r="FM199">
        <v>0.54</v>
      </c>
      <c r="FN199">
        <v>0.5</v>
      </c>
      <c r="FO199">
        <v>0.44</v>
      </c>
      <c r="FP199">
        <v>0.41</v>
      </c>
      <c r="FQ199">
        <v>0.37</v>
      </c>
      <c r="FR199">
        <v>0.32</v>
      </c>
      <c r="FS199">
        <v>0.28000000000000003</v>
      </c>
      <c r="FT199">
        <v>0.25</v>
      </c>
      <c r="FU199">
        <v>0.21</v>
      </c>
      <c r="FV199">
        <v>0.19</v>
      </c>
      <c r="FW199">
        <v>0.16</v>
      </c>
      <c r="FX199">
        <v>0.13</v>
      </c>
      <c r="FY199">
        <v>0.11</v>
      </c>
      <c r="FZ199">
        <v>0.1</v>
      </c>
    </row>
    <row r="200" spans="1:182">
      <c r="A200">
        <v>-13</v>
      </c>
      <c r="B200">
        <v>0</v>
      </c>
      <c r="C200">
        <v>0</v>
      </c>
      <c r="D200">
        <v>0</v>
      </c>
      <c r="E200">
        <v>0</v>
      </c>
      <c r="F200">
        <v>0</v>
      </c>
      <c r="G200">
        <v>0</v>
      </c>
      <c r="H200">
        <v>0</v>
      </c>
      <c r="I200">
        <v>0</v>
      </c>
      <c r="J200">
        <v>0</v>
      </c>
      <c r="K200">
        <v>0</v>
      </c>
      <c r="L200">
        <v>0</v>
      </c>
      <c r="M200">
        <v>0</v>
      </c>
      <c r="N200">
        <v>0.02</v>
      </c>
      <c r="O200">
        <v>0.05</v>
      </c>
      <c r="P200">
        <v>0.05</v>
      </c>
      <c r="Q200">
        <v>7.0000000000000007E-2</v>
      </c>
      <c r="R200">
        <v>0.11</v>
      </c>
      <c r="S200">
        <v>0.13</v>
      </c>
      <c r="T200">
        <v>0.16</v>
      </c>
      <c r="U200">
        <v>0.2</v>
      </c>
      <c r="V200">
        <v>0.23</v>
      </c>
      <c r="W200">
        <v>0.28000000000000003</v>
      </c>
      <c r="X200">
        <v>0.33</v>
      </c>
      <c r="Y200">
        <v>0.4</v>
      </c>
      <c r="Z200">
        <v>0.48</v>
      </c>
      <c r="AA200">
        <v>0.55000000000000004</v>
      </c>
      <c r="AB200">
        <v>0.62</v>
      </c>
      <c r="AC200">
        <v>0.72</v>
      </c>
      <c r="AD200">
        <v>0.82</v>
      </c>
      <c r="AE200">
        <v>0.93</v>
      </c>
      <c r="AF200">
        <v>1.08</v>
      </c>
      <c r="AG200">
        <v>1.21</v>
      </c>
      <c r="AH200">
        <v>1.4</v>
      </c>
      <c r="AI200">
        <v>1.55</v>
      </c>
      <c r="AJ200">
        <v>1.71</v>
      </c>
      <c r="AK200">
        <v>1.95</v>
      </c>
      <c r="AL200">
        <v>2.12</v>
      </c>
      <c r="AM200">
        <v>2.33</v>
      </c>
      <c r="AN200">
        <v>2.67</v>
      </c>
      <c r="AO200">
        <v>2.8</v>
      </c>
      <c r="AP200">
        <v>3.14</v>
      </c>
      <c r="AQ200">
        <v>3.36</v>
      </c>
      <c r="AR200">
        <v>3.78</v>
      </c>
      <c r="AS200">
        <v>4.1100000000000003</v>
      </c>
      <c r="AT200">
        <v>4.4000000000000004</v>
      </c>
      <c r="AU200">
        <v>4.7699999999999996</v>
      </c>
      <c r="AV200">
        <v>5.03</v>
      </c>
      <c r="AW200">
        <v>5.37</v>
      </c>
      <c r="AX200">
        <v>5.73</v>
      </c>
      <c r="AY200">
        <v>6.16</v>
      </c>
      <c r="AZ200">
        <v>6.69</v>
      </c>
      <c r="BA200">
        <v>7.28</v>
      </c>
      <c r="BB200">
        <v>8</v>
      </c>
      <c r="BC200">
        <v>8.61</v>
      </c>
      <c r="BD200">
        <v>9.09</v>
      </c>
      <c r="BE200">
        <v>9.58</v>
      </c>
      <c r="BF200">
        <v>9.92</v>
      </c>
      <c r="BG200">
        <v>10.1</v>
      </c>
      <c r="BH200">
        <v>10.5</v>
      </c>
      <c r="BI200">
        <v>10.9</v>
      </c>
      <c r="BJ200">
        <v>11.3</v>
      </c>
      <c r="BK200">
        <v>11.6</v>
      </c>
      <c r="BL200">
        <v>11.9</v>
      </c>
      <c r="BM200">
        <v>12.3</v>
      </c>
      <c r="BN200">
        <v>12.5</v>
      </c>
      <c r="BO200">
        <v>12.8</v>
      </c>
      <c r="BP200">
        <v>13</v>
      </c>
      <c r="BQ200">
        <v>13.2</v>
      </c>
      <c r="BR200">
        <v>13.4</v>
      </c>
      <c r="BS200">
        <v>13.6</v>
      </c>
      <c r="BT200">
        <v>13.8</v>
      </c>
      <c r="BU200">
        <v>13.9</v>
      </c>
      <c r="BV200">
        <v>14.1</v>
      </c>
      <c r="BW200">
        <v>14.2</v>
      </c>
      <c r="BX200">
        <v>14.2</v>
      </c>
      <c r="BY200">
        <v>14.3</v>
      </c>
      <c r="BZ200">
        <v>14.3</v>
      </c>
      <c r="CA200">
        <v>14.3</v>
      </c>
      <c r="CB200">
        <v>14.3</v>
      </c>
      <c r="CC200">
        <v>14.3</v>
      </c>
      <c r="CD200">
        <v>14.3</v>
      </c>
      <c r="CE200">
        <v>14.2</v>
      </c>
      <c r="CF200">
        <v>14.2</v>
      </c>
      <c r="CG200">
        <v>14.1</v>
      </c>
      <c r="CH200">
        <v>14</v>
      </c>
      <c r="CI200">
        <v>13.9</v>
      </c>
      <c r="CJ200">
        <v>13.8</v>
      </c>
      <c r="CK200">
        <v>13.7</v>
      </c>
      <c r="CL200">
        <v>13.6</v>
      </c>
      <c r="CM200">
        <v>13.4</v>
      </c>
      <c r="CN200">
        <v>13.3</v>
      </c>
      <c r="CO200">
        <v>13.1</v>
      </c>
      <c r="CP200">
        <v>13</v>
      </c>
      <c r="CQ200">
        <v>12.8</v>
      </c>
      <c r="CR200">
        <v>12.6</v>
      </c>
      <c r="CS200">
        <v>12.4</v>
      </c>
      <c r="CT200">
        <v>12.2</v>
      </c>
      <c r="CU200">
        <v>12</v>
      </c>
      <c r="CV200">
        <v>11.8</v>
      </c>
      <c r="CW200">
        <v>11.5</v>
      </c>
      <c r="CX200">
        <v>11.3</v>
      </c>
      <c r="CY200">
        <v>11.1</v>
      </c>
      <c r="CZ200">
        <v>10.8</v>
      </c>
      <c r="DA200">
        <v>10.5</v>
      </c>
      <c r="DB200">
        <v>10.3</v>
      </c>
      <c r="DC200">
        <v>9.9499999999999993</v>
      </c>
      <c r="DD200">
        <v>9.59</v>
      </c>
      <c r="DE200">
        <v>9.32</v>
      </c>
      <c r="DF200">
        <v>8.9700000000000006</v>
      </c>
      <c r="DG200">
        <v>8.75</v>
      </c>
      <c r="DH200">
        <v>8.5</v>
      </c>
      <c r="DI200">
        <v>8.25</v>
      </c>
      <c r="DJ200">
        <v>7.92</v>
      </c>
      <c r="DK200">
        <v>7.61</v>
      </c>
      <c r="DL200">
        <v>7.38</v>
      </c>
      <c r="DM200">
        <v>7.09</v>
      </c>
      <c r="DN200">
        <v>6.78</v>
      </c>
      <c r="DO200">
        <v>6.61</v>
      </c>
      <c r="DP200">
        <v>6.52</v>
      </c>
      <c r="DQ200">
        <v>6.3</v>
      </c>
      <c r="DR200">
        <v>6.12</v>
      </c>
      <c r="DS200">
        <v>5.83</v>
      </c>
      <c r="DT200">
        <v>5.61</v>
      </c>
      <c r="DU200">
        <v>5.38</v>
      </c>
      <c r="DV200">
        <v>5.25</v>
      </c>
      <c r="DW200">
        <v>5.1100000000000003</v>
      </c>
      <c r="DX200">
        <v>4.92</v>
      </c>
      <c r="DY200">
        <v>4.74</v>
      </c>
      <c r="DZ200">
        <v>4.57</v>
      </c>
      <c r="EA200">
        <v>4.33</v>
      </c>
      <c r="EB200">
        <v>4.0999999999999996</v>
      </c>
      <c r="EC200">
        <v>4</v>
      </c>
      <c r="ED200">
        <v>3.9</v>
      </c>
      <c r="EE200">
        <v>3.72</v>
      </c>
      <c r="EF200">
        <v>3.62</v>
      </c>
      <c r="EG200">
        <v>3.47</v>
      </c>
      <c r="EH200">
        <v>3.33</v>
      </c>
      <c r="EI200">
        <v>3.2</v>
      </c>
      <c r="EJ200">
        <v>3.17</v>
      </c>
      <c r="EK200">
        <v>2.99</v>
      </c>
      <c r="EL200">
        <v>2.8</v>
      </c>
      <c r="EM200">
        <v>2.82</v>
      </c>
      <c r="EN200">
        <v>2.69</v>
      </c>
      <c r="EO200">
        <v>2.59</v>
      </c>
      <c r="EP200">
        <v>2.4500000000000002</v>
      </c>
      <c r="EQ200">
        <v>2.33</v>
      </c>
      <c r="ER200">
        <v>2.25</v>
      </c>
      <c r="ES200">
        <v>2.15</v>
      </c>
      <c r="ET200">
        <v>2.02</v>
      </c>
      <c r="EU200">
        <v>2</v>
      </c>
      <c r="EV200">
        <v>1.85</v>
      </c>
      <c r="EW200">
        <v>1.74</v>
      </c>
      <c r="EX200">
        <v>1.68</v>
      </c>
      <c r="EY200">
        <v>1.58</v>
      </c>
      <c r="EZ200">
        <v>1.53</v>
      </c>
      <c r="FA200">
        <v>1.39</v>
      </c>
      <c r="FB200">
        <v>1.32</v>
      </c>
      <c r="FC200">
        <v>1.29</v>
      </c>
      <c r="FD200">
        <v>1.18</v>
      </c>
      <c r="FE200">
        <v>1.1000000000000001</v>
      </c>
      <c r="FF200">
        <v>1</v>
      </c>
      <c r="FG200">
        <v>0.95</v>
      </c>
      <c r="FH200">
        <v>0.87</v>
      </c>
      <c r="FI200">
        <v>0.8</v>
      </c>
      <c r="FJ200">
        <v>0.71</v>
      </c>
      <c r="FK200">
        <v>0.68</v>
      </c>
      <c r="FL200">
        <v>0.64</v>
      </c>
      <c r="FM200">
        <v>0.56000000000000005</v>
      </c>
      <c r="FN200">
        <v>0.52</v>
      </c>
      <c r="FO200">
        <v>0.46</v>
      </c>
      <c r="FP200">
        <v>0.41</v>
      </c>
      <c r="FQ200">
        <v>0.36</v>
      </c>
      <c r="FR200">
        <v>0.33</v>
      </c>
      <c r="FS200">
        <v>0.28999999999999998</v>
      </c>
      <c r="FT200">
        <v>0.25</v>
      </c>
      <c r="FU200">
        <v>0.22</v>
      </c>
      <c r="FV200">
        <v>0.19</v>
      </c>
      <c r="FW200">
        <v>0.16</v>
      </c>
      <c r="FX200">
        <v>0.14000000000000001</v>
      </c>
      <c r="FY200">
        <v>0.11</v>
      </c>
      <c r="FZ200">
        <v>0.1</v>
      </c>
    </row>
    <row r="201" spans="1:182">
      <c r="A201">
        <v>-14</v>
      </c>
      <c r="B201">
        <v>0</v>
      </c>
      <c r="C201">
        <v>0</v>
      </c>
      <c r="D201">
        <v>0</v>
      </c>
      <c r="E201">
        <v>0</v>
      </c>
      <c r="F201">
        <v>0</v>
      </c>
      <c r="G201">
        <v>0</v>
      </c>
      <c r="H201">
        <v>0</v>
      </c>
      <c r="I201">
        <v>0</v>
      </c>
      <c r="J201">
        <v>0</v>
      </c>
      <c r="K201">
        <v>0</v>
      </c>
      <c r="L201">
        <v>0</v>
      </c>
      <c r="M201">
        <v>0</v>
      </c>
      <c r="N201">
        <v>0.03</v>
      </c>
      <c r="O201">
        <v>0.04</v>
      </c>
      <c r="P201">
        <v>0.06</v>
      </c>
      <c r="Q201">
        <v>0.08</v>
      </c>
      <c r="R201">
        <v>0.1</v>
      </c>
      <c r="S201">
        <v>0.13</v>
      </c>
      <c r="T201">
        <v>0.16</v>
      </c>
      <c r="U201">
        <v>0.19</v>
      </c>
      <c r="V201">
        <v>0.24</v>
      </c>
      <c r="W201">
        <v>0.27</v>
      </c>
      <c r="X201">
        <v>0.33</v>
      </c>
      <c r="Y201">
        <v>0.4</v>
      </c>
      <c r="Z201">
        <v>0.48</v>
      </c>
      <c r="AA201">
        <v>0.54</v>
      </c>
      <c r="AB201">
        <v>0.61</v>
      </c>
      <c r="AC201">
        <v>0.72</v>
      </c>
      <c r="AD201">
        <v>0.83</v>
      </c>
      <c r="AE201">
        <v>0.95</v>
      </c>
      <c r="AF201">
        <v>1.04</v>
      </c>
      <c r="AG201">
        <v>1.2</v>
      </c>
      <c r="AH201">
        <v>1.36</v>
      </c>
      <c r="AI201">
        <v>1.54</v>
      </c>
      <c r="AJ201">
        <v>1.69</v>
      </c>
      <c r="AK201">
        <v>1.93</v>
      </c>
      <c r="AL201">
        <v>2.12</v>
      </c>
      <c r="AM201">
        <v>2.3199999999999998</v>
      </c>
      <c r="AN201">
        <v>2.58</v>
      </c>
      <c r="AO201">
        <v>2.81</v>
      </c>
      <c r="AP201">
        <v>3.02</v>
      </c>
      <c r="AQ201">
        <v>3.29</v>
      </c>
      <c r="AR201">
        <v>3.75</v>
      </c>
      <c r="AS201">
        <v>4.1100000000000003</v>
      </c>
      <c r="AT201">
        <v>4.33</v>
      </c>
      <c r="AU201">
        <v>4.68</v>
      </c>
      <c r="AV201">
        <v>4.97</v>
      </c>
      <c r="AW201">
        <v>5.33</v>
      </c>
      <c r="AX201">
        <v>5.7</v>
      </c>
      <c r="AY201">
        <v>6.09</v>
      </c>
      <c r="AZ201">
        <v>6.66</v>
      </c>
      <c r="BA201">
        <v>7.33</v>
      </c>
      <c r="BB201">
        <v>7.93</v>
      </c>
      <c r="BC201">
        <v>8.58</v>
      </c>
      <c r="BD201">
        <v>9.1</v>
      </c>
      <c r="BE201">
        <v>9.51</v>
      </c>
      <c r="BF201">
        <v>9.98</v>
      </c>
      <c r="BG201">
        <v>10.199999999999999</v>
      </c>
      <c r="BH201">
        <v>10.5</v>
      </c>
      <c r="BI201">
        <v>10.9</v>
      </c>
      <c r="BJ201">
        <v>11.2</v>
      </c>
      <c r="BK201">
        <v>11.6</v>
      </c>
      <c r="BL201">
        <v>12</v>
      </c>
      <c r="BM201">
        <v>12.2</v>
      </c>
      <c r="BN201">
        <v>12.5</v>
      </c>
      <c r="BO201">
        <v>12.7</v>
      </c>
      <c r="BP201">
        <v>13</v>
      </c>
      <c r="BQ201">
        <v>13.2</v>
      </c>
      <c r="BR201">
        <v>13.3</v>
      </c>
      <c r="BS201">
        <v>13.5</v>
      </c>
      <c r="BT201">
        <v>13.7</v>
      </c>
      <c r="BU201">
        <v>13.9</v>
      </c>
      <c r="BV201">
        <v>14</v>
      </c>
      <c r="BW201">
        <v>14.1</v>
      </c>
      <c r="BX201">
        <v>14.2</v>
      </c>
      <c r="BY201">
        <v>14.2</v>
      </c>
      <c r="BZ201">
        <v>14.3</v>
      </c>
      <c r="CA201">
        <v>14.3</v>
      </c>
      <c r="CB201">
        <v>14.3</v>
      </c>
      <c r="CC201">
        <v>14.3</v>
      </c>
      <c r="CD201">
        <v>14.2</v>
      </c>
      <c r="CE201">
        <v>14.2</v>
      </c>
      <c r="CF201">
        <v>14.1</v>
      </c>
      <c r="CG201">
        <v>14.1</v>
      </c>
      <c r="CH201">
        <v>14</v>
      </c>
      <c r="CI201">
        <v>13.9</v>
      </c>
      <c r="CJ201">
        <v>13.8</v>
      </c>
      <c r="CK201">
        <v>13.7</v>
      </c>
      <c r="CL201">
        <v>13.5</v>
      </c>
      <c r="CM201">
        <v>13.4</v>
      </c>
      <c r="CN201">
        <v>13.3</v>
      </c>
      <c r="CO201">
        <v>13.1</v>
      </c>
      <c r="CP201">
        <v>12.9</v>
      </c>
      <c r="CQ201">
        <v>12.8</v>
      </c>
      <c r="CR201">
        <v>12.6</v>
      </c>
      <c r="CS201">
        <v>12.4</v>
      </c>
      <c r="CT201">
        <v>12.2</v>
      </c>
      <c r="CU201">
        <v>12</v>
      </c>
      <c r="CV201">
        <v>11.8</v>
      </c>
      <c r="CW201">
        <v>11.5</v>
      </c>
      <c r="CX201">
        <v>11.3</v>
      </c>
      <c r="CY201">
        <v>11</v>
      </c>
      <c r="CZ201">
        <v>10.8</v>
      </c>
      <c r="DA201">
        <v>10.6</v>
      </c>
      <c r="DB201">
        <v>10.199999999999999</v>
      </c>
      <c r="DC201">
        <v>9.9700000000000006</v>
      </c>
      <c r="DD201">
        <v>9.61</v>
      </c>
      <c r="DE201">
        <v>9.3699999999999992</v>
      </c>
      <c r="DF201">
        <v>9.08</v>
      </c>
      <c r="DG201">
        <v>8.73</v>
      </c>
      <c r="DH201">
        <v>8.5399999999999991</v>
      </c>
      <c r="DI201">
        <v>8.19</v>
      </c>
      <c r="DJ201">
        <v>7.96</v>
      </c>
      <c r="DK201">
        <v>7.7</v>
      </c>
      <c r="DL201">
        <v>7.39</v>
      </c>
      <c r="DM201">
        <v>7.13</v>
      </c>
      <c r="DN201">
        <v>6.87</v>
      </c>
      <c r="DO201">
        <v>6.59</v>
      </c>
      <c r="DP201">
        <v>6.54</v>
      </c>
      <c r="DQ201">
        <v>6.4</v>
      </c>
      <c r="DR201">
        <v>6.13</v>
      </c>
      <c r="DS201">
        <v>5.82</v>
      </c>
      <c r="DT201">
        <v>5.62</v>
      </c>
      <c r="DU201">
        <v>5.36</v>
      </c>
      <c r="DV201">
        <v>5.35</v>
      </c>
      <c r="DW201">
        <v>5.18</v>
      </c>
      <c r="DX201">
        <v>4.92</v>
      </c>
      <c r="DY201">
        <v>4.75</v>
      </c>
      <c r="DZ201">
        <v>4.53</v>
      </c>
      <c r="EA201">
        <v>4.42</v>
      </c>
      <c r="EB201">
        <v>4.2300000000000004</v>
      </c>
      <c r="EC201">
        <v>4.01</v>
      </c>
      <c r="ED201">
        <v>3.91</v>
      </c>
      <c r="EE201">
        <v>3.79</v>
      </c>
      <c r="EF201">
        <v>3.68</v>
      </c>
      <c r="EG201">
        <v>3.56</v>
      </c>
      <c r="EH201">
        <v>3.4</v>
      </c>
      <c r="EI201">
        <v>3.29</v>
      </c>
      <c r="EJ201">
        <v>3.13</v>
      </c>
      <c r="EK201">
        <v>3.03</v>
      </c>
      <c r="EL201">
        <v>2.86</v>
      </c>
      <c r="EM201">
        <v>2.8</v>
      </c>
      <c r="EN201">
        <v>2.76</v>
      </c>
      <c r="EO201">
        <v>2.64</v>
      </c>
      <c r="EP201">
        <v>2.4900000000000002</v>
      </c>
      <c r="EQ201">
        <v>2.4300000000000002</v>
      </c>
      <c r="ER201">
        <v>2.33</v>
      </c>
      <c r="ES201">
        <v>2.19</v>
      </c>
      <c r="ET201">
        <v>2.0699999999999998</v>
      </c>
      <c r="EU201">
        <v>2.0099999999999998</v>
      </c>
      <c r="EV201">
        <v>1.92</v>
      </c>
      <c r="EW201">
        <v>1.81</v>
      </c>
      <c r="EX201">
        <v>1.72</v>
      </c>
      <c r="EY201">
        <v>1.61</v>
      </c>
      <c r="EZ201">
        <v>1.54</v>
      </c>
      <c r="FA201">
        <v>1.41</v>
      </c>
      <c r="FB201">
        <v>1.31</v>
      </c>
      <c r="FC201">
        <v>1.29</v>
      </c>
      <c r="FD201">
        <v>1.18</v>
      </c>
      <c r="FE201">
        <v>1.1100000000000001</v>
      </c>
      <c r="FF201">
        <v>1.04</v>
      </c>
      <c r="FG201">
        <v>0.97</v>
      </c>
      <c r="FH201">
        <v>0.93</v>
      </c>
      <c r="FI201">
        <v>0.81</v>
      </c>
      <c r="FJ201">
        <v>0.74</v>
      </c>
      <c r="FK201">
        <v>0.7</v>
      </c>
      <c r="FL201">
        <v>0.63</v>
      </c>
      <c r="FM201">
        <v>0.56000000000000005</v>
      </c>
      <c r="FN201">
        <v>0.51</v>
      </c>
      <c r="FO201">
        <v>0.47</v>
      </c>
      <c r="FP201">
        <v>0.41</v>
      </c>
      <c r="FQ201">
        <v>0.36</v>
      </c>
      <c r="FR201">
        <v>0.32</v>
      </c>
      <c r="FS201">
        <v>0.28000000000000003</v>
      </c>
      <c r="FT201">
        <v>0.25</v>
      </c>
      <c r="FU201">
        <v>0.21</v>
      </c>
      <c r="FV201">
        <v>0.18</v>
      </c>
      <c r="FW201">
        <v>0.16</v>
      </c>
      <c r="FX201">
        <v>0.14000000000000001</v>
      </c>
      <c r="FY201">
        <v>0.12</v>
      </c>
      <c r="FZ201">
        <v>0.1</v>
      </c>
    </row>
    <row r="202" spans="1:182">
      <c r="A202">
        <v>-15</v>
      </c>
      <c r="B202">
        <v>0</v>
      </c>
      <c r="C202">
        <v>0</v>
      </c>
      <c r="D202">
        <v>0</v>
      </c>
      <c r="E202">
        <v>0</v>
      </c>
      <c r="F202">
        <v>0</v>
      </c>
      <c r="G202">
        <v>0</v>
      </c>
      <c r="H202">
        <v>0</v>
      </c>
      <c r="I202">
        <v>0</v>
      </c>
      <c r="J202">
        <v>0</v>
      </c>
      <c r="K202">
        <v>0</v>
      </c>
      <c r="L202">
        <v>0</v>
      </c>
      <c r="M202">
        <v>0</v>
      </c>
      <c r="N202">
        <v>0.02</v>
      </c>
      <c r="O202">
        <v>0.04</v>
      </c>
      <c r="P202">
        <v>0.06</v>
      </c>
      <c r="Q202">
        <v>0.08</v>
      </c>
      <c r="R202">
        <v>0.1</v>
      </c>
      <c r="S202">
        <v>0.12</v>
      </c>
      <c r="T202">
        <v>0.15</v>
      </c>
      <c r="U202">
        <v>0.19</v>
      </c>
      <c r="V202">
        <v>0.22</v>
      </c>
      <c r="W202">
        <v>0.27</v>
      </c>
      <c r="X202">
        <v>0.32</v>
      </c>
      <c r="Y202">
        <v>0.37</v>
      </c>
      <c r="Z202">
        <v>0.45</v>
      </c>
      <c r="AA202">
        <v>0.54</v>
      </c>
      <c r="AB202">
        <v>0.62</v>
      </c>
      <c r="AC202">
        <v>0.72</v>
      </c>
      <c r="AD202">
        <v>0.78</v>
      </c>
      <c r="AE202">
        <v>0.93</v>
      </c>
      <c r="AF202">
        <v>1.07</v>
      </c>
      <c r="AG202">
        <v>1.22</v>
      </c>
      <c r="AH202">
        <v>1.32</v>
      </c>
      <c r="AI202">
        <v>1.5</v>
      </c>
      <c r="AJ202">
        <v>1.65</v>
      </c>
      <c r="AK202">
        <v>1.88</v>
      </c>
      <c r="AL202">
        <v>2.1</v>
      </c>
      <c r="AM202">
        <v>2.2799999999999998</v>
      </c>
      <c r="AN202">
        <v>2.57</v>
      </c>
      <c r="AO202">
        <v>2.81</v>
      </c>
      <c r="AP202">
        <v>3.08</v>
      </c>
      <c r="AQ202">
        <v>3.34</v>
      </c>
      <c r="AR202">
        <v>3.7</v>
      </c>
      <c r="AS202">
        <v>4.05</v>
      </c>
      <c r="AT202">
        <v>4.34</v>
      </c>
      <c r="AU202">
        <v>4.6500000000000004</v>
      </c>
      <c r="AV202">
        <v>5</v>
      </c>
      <c r="AW202">
        <v>5.33</v>
      </c>
      <c r="AX202">
        <v>5.72</v>
      </c>
      <c r="AY202">
        <v>6.05</v>
      </c>
      <c r="AZ202">
        <v>6.58</v>
      </c>
      <c r="BA202">
        <v>7.23</v>
      </c>
      <c r="BB202">
        <v>7.9</v>
      </c>
      <c r="BC202">
        <v>8.5500000000000007</v>
      </c>
      <c r="BD202">
        <v>9.01</v>
      </c>
      <c r="BE202">
        <v>9.5</v>
      </c>
      <c r="BF202">
        <v>9.94</v>
      </c>
      <c r="BG202">
        <v>10.199999999999999</v>
      </c>
      <c r="BH202">
        <v>10.5</v>
      </c>
      <c r="BI202">
        <v>10.8</v>
      </c>
      <c r="BJ202">
        <v>11.2</v>
      </c>
      <c r="BK202">
        <v>11.6</v>
      </c>
      <c r="BL202">
        <v>11.9</v>
      </c>
      <c r="BM202">
        <v>12.2</v>
      </c>
      <c r="BN202">
        <v>12.5</v>
      </c>
      <c r="BO202">
        <v>12.7</v>
      </c>
      <c r="BP202">
        <v>12.9</v>
      </c>
      <c r="BQ202">
        <v>13.1</v>
      </c>
      <c r="BR202">
        <v>13.3</v>
      </c>
      <c r="BS202">
        <v>13.5</v>
      </c>
      <c r="BT202">
        <v>13.7</v>
      </c>
      <c r="BU202">
        <v>13.9</v>
      </c>
      <c r="BV202">
        <v>14</v>
      </c>
      <c r="BW202">
        <v>14.1</v>
      </c>
      <c r="BX202">
        <v>14.2</v>
      </c>
      <c r="BY202">
        <v>14.2</v>
      </c>
      <c r="BZ202">
        <v>14.2</v>
      </c>
      <c r="CA202">
        <v>14.3</v>
      </c>
      <c r="CB202">
        <v>14.3</v>
      </c>
      <c r="CC202">
        <v>14.2</v>
      </c>
      <c r="CD202">
        <v>14.2</v>
      </c>
      <c r="CE202">
        <v>14.2</v>
      </c>
      <c r="CF202">
        <v>14.1</v>
      </c>
      <c r="CG202">
        <v>14.1</v>
      </c>
      <c r="CH202">
        <v>14</v>
      </c>
      <c r="CI202">
        <v>13.9</v>
      </c>
      <c r="CJ202">
        <v>13.8</v>
      </c>
      <c r="CK202">
        <v>13.7</v>
      </c>
      <c r="CL202">
        <v>13.5</v>
      </c>
      <c r="CM202">
        <v>13.4</v>
      </c>
      <c r="CN202">
        <v>13.3</v>
      </c>
      <c r="CO202">
        <v>13.1</v>
      </c>
      <c r="CP202">
        <v>12.9</v>
      </c>
      <c r="CQ202">
        <v>12.7</v>
      </c>
      <c r="CR202">
        <v>12.5</v>
      </c>
      <c r="CS202">
        <v>12.4</v>
      </c>
      <c r="CT202">
        <v>12.2</v>
      </c>
      <c r="CU202">
        <v>11.9</v>
      </c>
      <c r="CV202">
        <v>11.8</v>
      </c>
      <c r="CW202">
        <v>11.5</v>
      </c>
      <c r="CX202">
        <v>11.3</v>
      </c>
      <c r="CY202">
        <v>11</v>
      </c>
      <c r="CZ202">
        <v>10.8</v>
      </c>
      <c r="DA202">
        <v>10.6</v>
      </c>
      <c r="DB202">
        <v>10.3</v>
      </c>
      <c r="DC202">
        <v>9.99</v>
      </c>
      <c r="DD202">
        <v>9.67</v>
      </c>
      <c r="DE202">
        <v>9.39</v>
      </c>
      <c r="DF202">
        <v>9.0299999999999994</v>
      </c>
      <c r="DG202">
        <v>8.82</v>
      </c>
      <c r="DH202">
        <v>8.5299999999999994</v>
      </c>
      <c r="DI202">
        <v>8.2200000000000006</v>
      </c>
      <c r="DJ202">
        <v>7.97</v>
      </c>
      <c r="DK202">
        <v>7.67</v>
      </c>
      <c r="DL202">
        <v>7.41</v>
      </c>
      <c r="DM202">
        <v>7.12</v>
      </c>
      <c r="DN202">
        <v>6.91</v>
      </c>
      <c r="DO202">
        <v>6.63</v>
      </c>
      <c r="DP202">
        <v>6.47</v>
      </c>
      <c r="DQ202">
        <v>6.35</v>
      </c>
      <c r="DR202">
        <v>6.25</v>
      </c>
      <c r="DS202">
        <v>5.93</v>
      </c>
      <c r="DT202">
        <v>5.73</v>
      </c>
      <c r="DU202">
        <v>5.45</v>
      </c>
      <c r="DV202">
        <v>5.35</v>
      </c>
      <c r="DW202">
        <v>5.2</v>
      </c>
      <c r="DX202">
        <v>5.01</v>
      </c>
      <c r="DY202">
        <v>4.8</v>
      </c>
      <c r="DZ202">
        <v>4.6900000000000004</v>
      </c>
      <c r="EA202">
        <v>4.45</v>
      </c>
      <c r="EB202">
        <v>4.2300000000000004</v>
      </c>
      <c r="EC202">
        <v>4.1399999999999997</v>
      </c>
      <c r="ED202">
        <v>3.93</v>
      </c>
      <c r="EE202">
        <v>3.83</v>
      </c>
      <c r="EF202">
        <v>3.73</v>
      </c>
      <c r="EG202">
        <v>3.58</v>
      </c>
      <c r="EH202">
        <v>3.41</v>
      </c>
      <c r="EI202">
        <v>3.23</v>
      </c>
      <c r="EJ202">
        <v>3.17</v>
      </c>
      <c r="EK202">
        <v>3.05</v>
      </c>
      <c r="EL202">
        <v>2.89</v>
      </c>
      <c r="EM202">
        <v>2.83</v>
      </c>
      <c r="EN202">
        <v>2.78</v>
      </c>
      <c r="EO202">
        <v>2.66</v>
      </c>
      <c r="EP202">
        <v>2.4700000000000002</v>
      </c>
      <c r="EQ202">
        <v>2.39</v>
      </c>
      <c r="ER202">
        <v>2.33</v>
      </c>
      <c r="ES202">
        <v>2.19</v>
      </c>
      <c r="ET202">
        <v>2.09</v>
      </c>
      <c r="EU202">
        <v>1.97</v>
      </c>
      <c r="EV202">
        <v>1.92</v>
      </c>
      <c r="EW202">
        <v>1.81</v>
      </c>
      <c r="EX202">
        <v>1.74</v>
      </c>
      <c r="EY202">
        <v>1.6</v>
      </c>
      <c r="EZ202">
        <v>1.59</v>
      </c>
      <c r="FA202">
        <v>1.48</v>
      </c>
      <c r="FB202">
        <v>1.36</v>
      </c>
      <c r="FC202">
        <v>1.29</v>
      </c>
      <c r="FD202">
        <v>1.2</v>
      </c>
      <c r="FE202">
        <v>1.1299999999999999</v>
      </c>
      <c r="FF202">
        <v>1.03</v>
      </c>
      <c r="FG202">
        <v>0.97</v>
      </c>
      <c r="FH202">
        <v>0.92</v>
      </c>
      <c r="FI202">
        <v>0.8</v>
      </c>
      <c r="FJ202">
        <v>0.76</v>
      </c>
      <c r="FK202">
        <v>0.68</v>
      </c>
      <c r="FL202">
        <v>0.65</v>
      </c>
      <c r="FM202">
        <v>0.57999999999999996</v>
      </c>
      <c r="FN202">
        <v>0.53</v>
      </c>
      <c r="FO202">
        <v>0.46</v>
      </c>
      <c r="FP202">
        <v>0.43</v>
      </c>
      <c r="FQ202">
        <v>0.36</v>
      </c>
      <c r="FR202">
        <v>0.32</v>
      </c>
      <c r="FS202">
        <v>0.28999999999999998</v>
      </c>
      <c r="FT202">
        <v>0.24</v>
      </c>
      <c r="FU202">
        <v>0.22</v>
      </c>
      <c r="FV202">
        <v>0.19</v>
      </c>
      <c r="FW202">
        <v>0.16</v>
      </c>
      <c r="FX202">
        <v>0.14000000000000001</v>
      </c>
      <c r="FY202">
        <v>0.12</v>
      </c>
      <c r="FZ202">
        <v>0.1</v>
      </c>
    </row>
    <row r="203" spans="1:182">
      <c r="A203">
        <v>-16</v>
      </c>
      <c r="B203">
        <v>0</v>
      </c>
      <c r="C203">
        <v>0</v>
      </c>
      <c r="D203">
        <v>0</v>
      </c>
      <c r="E203">
        <v>0</v>
      </c>
      <c r="F203">
        <v>0</v>
      </c>
      <c r="G203">
        <v>0</v>
      </c>
      <c r="H203">
        <v>0</v>
      </c>
      <c r="I203">
        <v>0</v>
      </c>
      <c r="J203">
        <v>0</v>
      </c>
      <c r="K203">
        <v>0</v>
      </c>
      <c r="L203">
        <v>0</v>
      </c>
      <c r="M203">
        <v>0</v>
      </c>
      <c r="N203">
        <v>0.02</v>
      </c>
      <c r="O203">
        <v>0.03</v>
      </c>
      <c r="P203">
        <v>0.06</v>
      </c>
      <c r="Q203">
        <v>0.08</v>
      </c>
      <c r="R203">
        <v>0.1</v>
      </c>
      <c r="S203">
        <v>0.12</v>
      </c>
      <c r="T203">
        <v>0.15</v>
      </c>
      <c r="U203">
        <v>0.18</v>
      </c>
      <c r="V203">
        <v>0.23</v>
      </c>
      <c r="W203">
        <v>0.26</v>
      </c>
      <c r="X203">
        <v>0.32</v>
      </c>
      <c r="Y203">
        <v>0.39</v>
      </c>
      <c r="Z203">
        <v>0.45</v>
      </c>
      <c r="AA203">
        <v>0.53</v>
      </c>
      <c r="AB203">
        <v>0.62</v>
      </c>
      <c r="AC203">
        <v>0.68</v>
      </c>
      <c r="AD203">
        <v>0.79</v>
      </c>
      <c r="AE203">
        <v>0.91</v>
      </c>
      <c r="AF203">
        <v>1.02</v>
      </c>
      <c r="AG203">
        <v>1.18</v>
      </c>
      <c r="AH203">
        <v>1.33</v>
      </c>
      <c r="AI203">
        <v>1.48</v>
      </c>
      <c r="AJ203">
        <v>1.67</v>
      </c>
      <c r="AK203">
        <v>1.83</v>
      </c>
      <c r="AL203">
        <v>2.09</v>
      </c>
      <c r="AM203">
        <v>2.27</v>
      </c>
      <c r="AN203">
        <v>2.5299999999999998</v>
      </c>
      <c r="AO203">
        <v>2.76</v>
      </c>
      <c r="AP203">
        <v>2.98</v>
      </c>
      <c r="AQ203">
        <v>3.31</v>
      </c>
      <c r="AR203">
        <v>3.65</v>
      </c>
      <c r="AS203">
        <v>4.05</v>
      </c>
      <c r="AT203">
        <v>4.3899999999999997</v>
      </c>
      <c r="AU203">
        <v>4.62</v>
      </c>
      <c r="AV203">
        <v>4.9800000000000004</v>
      </c>
      <c r="AW203">
        <v>5.35</v>
      </c>
      <c r="AX203">
        <v>5.6</v>
      </c>
      <c r="AY203">
        <v>6.05</v>
      </c>
      <c r="AZ203">
        <v>6.51</v>
      </c>
      <c r="BA203">
        <v>7.11</v>
      </c>
      <c r="BB203">
        <v>7.86</v>
      </c>
      <c r="BC203">
        <v>8.52</v>
      </c>
      <c r="BD203">
        <v>8.98</v>
      </c>
      <c r="BE203">
        <v>9.44</v>
      </c>
      <c r="BF203">
        <v>9.9</v>
      </c>
      <c r="BG203">
        <v>10.199999999999999</v>
      </c>
      <c r="BH203">
        <v>10.5</v>
      </c>
      <c r="BI203">
        <v>10.9</v>
      </c>
      <c r="BJ203">
        <v>11.2</v>
      </c>
      <c r="BK203">
        <v>11.5</v>
      </c>
      <c r="BL203">
        <v>11.9</v>
      </c>
      <c r="BM203">
        <v>12.1</v>
      </c>
      <c r="BN203">
        <v>12.4</v>
      </c>
      <c r="BO203">
        <v>12.7</v>
      </c>
      <c r="BP203">
        <v>12.9</v>
      </c>
      <c r="BQ203">
        <v>13.1</v>
      </c>
      <c r="BR203">
        <v>13.3</v>
      </c>
      <c r="BS203">
        <v>13.5</v>
      </c>
      <c r="BT203">
        <v>13.7</v>
      </c>
      <c r="BU203">
        <v>13.9</v>
      </c>
      <c r="BV203">
        <v>14</v>
      </c>
      <c r="BW203">
        <v>14.1</v>
      </c>
      <c r="BX203">
        <v>14.1</v>
      </c>
      <c r="BY203">
        <v>14.2</v>
      </c>
      <c r="BZ203">
        <v>14.2</v>
      </c>
      <c r="CA203">
        <v>14.2</v>
      </c>
      <c r="CB203">
        <v>14.2</v>
      </c>
      <c r="CC203">
        <v>14.2</v>
      </c>
      <c r="CD203">
        <v>14.2</v>
      </c>
      <c r="CE203">
        <v>14.1</v>
      </c>
      <c r="CF203">
        <v>14.1</v>
      </c>
      <c r="CG203">
        <v>14</v>
      </c>
      <c r="CH203">
        <v>13.9</v>
      </c>
      <c r="CI203">
        <v>13.9</v>
      </c>
      <c r="CJ203">
        <v>13.8</v>
      </c>
      <c r="CK203">
        <v>13.6</v>
      </c>
      <c r="CL203">
        <v>13.5</v>
      </c>
      <c r="CM203">
        <v>13.4</v>
      </c>
      <c r="CN203">
        <v>13.2</v>
      </c>
      <c r="CO203">
        <v>13.1</v>
      </c>
      <c r="CP203">
        <v>12.9</v>
      </c>
      <c r="CQ203">
        <v>12.7</v>
      </c>
      <c r="CR203">
        <v>12.5</v>
      </c>
      <c r="CS203">
        <v>12.3</v>
      </c>
      <c r="CT203">
        <v>12.2</v>
      </c>
      <c r="CU203">
        <v>12</v>
      </c>
      <c r="CV203">
        <v>11.7</v>
      </c>
      <c r="CW203">
        <v>11.5</v>
      </c>
      <c r="CX203">
        <v>11.3</v>
      </c>
      <c r="CY203">
        <v>11.1</v>
      </c>
      <c r="CZ203">
        <v>10.9</v>
      </c>
      <c r="DA203">
        <v>10.6</v>
      </c>
      <c r="DB203">
        <v>10.3</v>
      </c>
      <c r="DC203">
        <v>10</v>
      </c>
      <c r="DD203">
        <v>9.68</v>
      </c>
      <c r="DE203">
        <v>9.42</v>
      </c>
      <c r="DF203">
        <v>9.1199999999999992</v>
      </c>
      <c r="DG203">
        <v>8.8699999999999992</v>
      </c>
      <c r="DH203">
        <v>8.5</v>
      </c>
      <c r="DI203">
        <v>8.27</v>
      </c>
      <c r="DJ203">
        <v>8</v>
      </c>
      <c r="DK203">
        <v>7.73</v>
      </c>
      <c r="DL203">
        <v>7.5</v>
      </c>
      <c r="DM203">
        <v>7.17</v>
      </c>
      <c r="DN203">
        <v>7</v>
      </c>
      <c r="DO203">
        <v>6.74</v>
      </c>
      <c r="DP203">
        <v>6.49</v>
      </c>
      <c r="DQ203">
        <v>6.41</v>
      </c>
      <c r="DR203">
        <v>6.24</v>
      </c>
      <c r="DS203">
        <v>5.87</v>
      </c>
      <c r="DT203">
        <v>5.76</v>
      </c>
      <c r="DU203">
        <v>5.56</v>
      </c>
      <c r="DV203">
        <v>5.37</v>
      </c>
      <c r="DW203">
        <v>5.28</v>
      </c>
      <c r="DX203">
        <v>5</v>
      </c>
      <c r="DY203">
        <v>4.93</v>
      </c>
      <c r="DZ203">
        <v>4.71</v>
      </c>
      <c r="EA203">
        <v>4.4800000000000004</v>
      </c>
      <c r="EB203">
        <v>4.32</v>
      </c>
      <c r="EC203">
        <v>4.1500000000000004</v>
      </c>
      <c r="ED203">
        <v>3.99</v>
      </c>
      <c r="EE203">
        <v>3.86</v>
      </c>
      <c r="EF203">
        <v>3.76</v>
      </c>
      <c r="EG203">
        <v>3.59</v>
      </c>
      <c r="EH203">
        <v>3.47</v>
      </c>
      <c r="EI203">
        <v>3.23</v>
      </c>
      <c r="EJ203">
        <v>3.21</v>
      </c>
      <c r="EK203">
        <v>3.1</v>
      </c>
      <c r="EL203">
        <v>2.99</v>
      </c>
      <c r="EM203">
        <v>2.87</v>
      </c>
      <c r="EN203">
        <v>2.8</v>
      </c>
      <c r="EO203">
        <v>2.69</v>
      </c>
      <c r="EP203">
        <v>2.57</v>
      </c>
      <c r="EQ203">
        <v>2.41</v>
      </c>
      <c r="ER203">
        <v>2.3199999999999998</v>
      </c>
      <c r="ES203">
        <v>2.25</v>
      </c>
      <c r="ET203">
        <v>2.13</v>
      </c>
      <c r="EU203">
        <v>2.02</v>
      </c>
      <c r="EV203">
        <v>1.98</v>
      </c>
      <c r="EW203">
        <v>1.85</v>
      </c>
      <c r="EX203">
        <v>1.72</v>
      </c>
      <c r="EY203">
        <v>1.61</v>
      </c>
      <c r="EZ203">
        <v>1.58</v>
      </c>
      <c r="FA203">
        <v>1.48</v>
      </c>
      <c r="FB203">
        <v>1.38</v>
      </c>
      <c r="FC203">
        <v>1.27</v>
      </c>
      <c r="FD203">
        <v>1.23</v>
      </c>
      <c r="FE203">
        <v>1.1399999999999999</v>
      </c>
      <c r="FF203">
        <v>1.05</v>
      </c>
      <c r="FG203">
        <v>1.01</v>
      </c>
      <c r="FH203">
        <v>0.9</v>
      </c>
      <c r="FI203">
        <v>0.85</v>
      </c>
      <c r="FJ203">
        <v>0.77</v>
      </c>
      <c r="FK203">
        <v>0.7</v>
      </c>
      <c r="FL203">
        <v>0.65</v>
      </c>
      <c r="FM203">
        <v>0.57999999999999996</v>
      </c>
      <c r="FN203">
        <v>0.54</v>
      </c>
      <c r="FO203">
        <v>0.46</v>
      </c>
      <c r="FP203">
        <v>0.43</v>
      </c>
      <c r="FQ203">
        <v>0.38</v>
      </c>
      <c r="FR203">
        <v>0.33</v>
      </c>
      <c r="FS203">
        <v>0.3</v>
      </c>
      <c r="FT203">
        <v>0.26</v>
      </c>
      <c r="FU203">
        <v>0.21</v>
      </c>
      <c r="FV203">
        <v>0.19</v>
      </c>
      <c r="FW203">
        <v>0.16</v>
      </c>
      <c r="FX203">
        <v>0.13</v>
      </c>
      <c r="FY203">
        <v>0.12</v>
      </c>
      <c r="FZ203">
        <v>0.1</v>
      </c>
    </row>
    <row r="204" spans="1:182">
      <c r="A204">
        <v>-17</v>
      </c>
      <c r="B204">
        <v>0</v>
      </c>
      <c r="C204">
        <v>0</v>
      </c>
      <c r="D204">
        <v>0</v>
      </c>
      <c r="E204">
        <v>0</v>
      </c>
      <c r="F204">
        <v>0</v>
      </c>
      <c r="G204">
        <v>0</v>
      </c>
      <c r="H204">
        <v>0</v>
      </c>
      <c r="I204">
        <v>0</v>
      </c>
      <c r="J204">
        <v>0</v>
      </c>
      <c r="K204">
        <v>0</v>
      </c>
      <c r="L204">
        <v>0</v>
      </c>
      <c r="M204">
        <v>0</v>
      </c>
      <c r="N204">
        <v>0.02</v>
      </c>
      <c r="O204">
        <v>0.04</v>
      </c>
      <c r="P204">
        <v>0.05</v>
      </c>
      <c r="Q204">
        <v>7.0000000000000007E-2</v>
      </c>
      <c r="R204">
        <v>0.09</v>
      </c>
      <c r="S204">
        <v>0.12</v>
      </c>
      <c r="T204">
        <v>0.15</v>
      </c>
      <c r="U204">
        <v>0.18</v>
      </c>
      <c r="V204">
        <v>0.22</v>
      </c>
      <c r="W204">
        <v>0.27</v>
      </c>
      <c r="X204">
        <v>0.31</v>
      </c>
      <c r="Y204">
        <v>0.37</v>
      </c>
      <c r="Z204">
        <v>0.44</v>
      </c>
      <c r="AA204">
        <v>0.53</v>
      </c>
      <c r="AB204">
        <v>0.61</v>
      </c>
      <c r="AC204">
        <v>0.69</v>
      </c>
      <c r="AD204">
        <v>0.77</v>
      </c>
      <c r="AE204">
        <v>0.9</v>
      </c>
      <c r="AF204">
        <v>1.02</v>
      </c>
      <c r="AG204">
        <v>1.1599999999999999</v>
      </c>
      <c r="AH204">
        <v>1.29</v>
      </c>
      <c r="AI204">
        <v>1.49</v>
      </c>
      <c r="AJ204">
        <v>1.64</v>
      </c>
      <c r="AK204">
        <v>1.8</v>
      </c>
      <c r="AL204">
        <v>2.04</v>
      </c>
      <c r="AM204">
        <v>2.2400000000000002</v>
      </c>
      <c r="AN204">
        <v>2.57</v>
      </c>
      <c r="AO204">
        <v>2.77</v>
      </c>
      <c r="AP204">
        <v>2.97</v>
      </c>
      <c r="AQ204">
        <v>3.21</v>
      </c>
      <c r="AR204">
        <v>3.6</v>
      </c>
      <c r="AS204">
        <v>4.01</v>
      </c>
      <c r="AT204">
        <v>4.3600000000000003</v>
      </c>
      <c r="AU204">
        <v>4.58</v>
      </c>
      <c r="AV204">
        <v>4.9400000000000004</v>
      </c>
      <c r="AW204">
        <v>5.24</v>
      </c>
      <c r="AX204">
        <v>5.57</v>
      </c>
      <c r="AY204">
        <v>5.95</v>
      </c>
      <c r="AZ204">
        <v>6.46</v>
      </c>
      <c r="BA204">
        <v>7.05</v>
      </c>
      <c r="BB204">
        <v>7.74</v>
      </c>
      <c r="BC204">
        <v>8.4700000000000006</v>
      </c>
      <c r="BD204">
        <v>8.9600000000000009</v>
      </c>
      <c r="BE204">
        <v>9.41</v>
      </c>
      <c r="BF204">
        <v>9.91</v>
      </c>
      <c r="BG204">
        <v>10.199999999999999</v>
      </c>
      <c r="BH204">
        <v>10.4</v>
      </c>
      <c r="BI204">
        <v>10.9</v>
      </c>
      <c r="BJ204">
        <v>11.2</v>
      </c>
      <c r="BK204">
        <v>11.5</v>
      </c>
      <c r="BL204">
        <v>11.9</v>
      </c>
      <c r="BM204">
        <v>12.1</v>
      </c>
      <c r="BN204">
        <v>12.4</v>
      </c>
      <c r="BO204">
        <v>12.7</v>
      </c>
      <c r="BP204">
        <v>12.9</v>
      </c>
      <c r="BQ204">
        <v>13.1</v>
      </c>
      <c r="BR204">
        <v>13.3</v>
      </c>
      <c r="BS204">
        <v>13.4</v>
      </c>
      <c r="BT204">
        <v>13.7</v>
      </c>
      <c r="BU204">
        <v>13.8</v>
      </c>
      <c r="BV204">
        <v>13.9</v>
      </c>
      <c r="BW204">
        <v>14</v>
      </c>
      <c r="BX204">
        <v>14.1</v>
      </c>
      <c r="BY204">
        <v>14.1</v>
      </c>
      <c r="BZ204">
        <v>14.2</v>
      </c>
      <c r="CA204">
        <v>14.2</v>
      </c>
      <c r="CB204">
        <v>14.2</v>
      </c>
      <c r="CC204">
        <v>14.2</v>
      </c>
      <c r="CD204">
        <v>14.2</v>
      </c>
      <c r="CE204">
        <v>14.1</v>
      </c>
      <c r="CF204">
        <v>14.1</v>
      </c>
      <c r="CG204">
        <v>14</v>
      </c>
      <c r="CH204">
        <v>13.9</v>
      </c>
      <c r="CI204">
        <v>13.8</v>
      </c>
      <c r="CJ204">
        <v>13.7</v>
      </c>
      <c r="CK204">
        <v>13.6</v>
      </c>
      <c r="CL204">
        <v>13.5</v>
      </c>
      <c r="CM204">
        <v>13.4</v>
      </c>
      <c r="CN204">
        <v>13.2</v>
      </c>
      <c r="CO204">
        <v>13.1</v>
      </c>
      <c r="CP204">
        <v>12.9</v>
      </c>
      <c r="CQ204">
        <v>12.7</v>
      </c>
      <c r="CR204">
        <v>12.5</v>
      </c>
      <c r="CS204">
        <v>12.4</v>
      </c>
      <c r="CT204">
        <v>12.2</v>
      </c>
      <c r="CU204">
        <v>12</v>
      </c>
      <c r="CV204">
        <v>11.7</v>
      </c>
      <c r="CW204">
        <v>11.5</v>
      </c>
      <c r="CX204">
        <v>11.3</v>
      </c>
      <c r="CY204">
        <v>11.1</v>
      </c>
      <c r="CZ204">
        <v>10.8</v>
      </c>
      <c r="DA204">
        <v>10.6</v>
      </c>
      <c r="DB204">
        <v>10.4</v>
      </c>
      <c r="DC204">
        <v>10</v>
      </c>
      <c r="DD204">
        <v>9.73</v>
      </c>
      <c r="DE204">
        <v>9.44</v>
      </c>
      <c r="DF204">
        <v>9.18</v>
      </c>
      <c r="DG204">
        <v>8.86</v>
      </c>
      <c r="DH204">
        <v>8.56</v>
      </c>
      <c r="DI204">
        <v>8.41</v>
      </c>
      <c r="DJ204">
        <v>8.1</v>
      </c>
      <c r="DK204">
        <v>7.81</v>
      </c>
      <c r="DL204">
        <v>7.53</v>
      </c>
      <c r="DM204">
        <v>7.24</v>
      </c>
      <c r="DN204">
        <v>7</v>
      </c>
      <c r="DO204">
        <v>6.69</v>
      </c>
      <c r="DP204">
        <v>6.47</v>
      </c>
      <c r="DQ204">
        <v>6.44</v>
      </c>
      <c r="DR204">
        <v>6.19</v>
      </c>
      <c r="DS204">
        <v>6</v>
      </c>
      <c r="DT204">
        <v>5.8</v>
      </c>
      <c r="DU204">
        <v>5.58</v>
      </c>
      <c r="DV204">
        <v>5.36</v>
      </c>
      <c r="DW204">
        <v>5.29</v>
      </c>
      <c r="DX204">
        <v>5.0999999999999996</v>
      </c>
      <c r="DY204">
        <v>4.96</v>
      </c>
      <c r="DZ204">
        <v>4.7300000000000004</v>
      </c>
      <c r="EA204">
        <v>4.57</v>
      </c>
      <c r="EB204">
        <v>4.42</v>
      </c>
      <c r="EC204">
        <v>4.2</v>
      </c>
      <c r="ED204">
        <v>4.05</v>
      </c>
      <c r="EE204">
        <v>3.95</v>
      </c>
      <c r="EF204">
        <v>3.85</v>
      </c>
      <c r="EG204">
        <v>3.65</v>
      </c>
      <c r="EH204">
        <v>3.5</v>
      </c>
      <c r="EI204">
        <v>3.35</v>
      </c>
      <c r="EJ204">
        <v>3.23</v>
      </c>
      <c r="EK204">
        <v>3.18</v>
      </c>
      <c r="EL204">
        <v>2.99</v>
      </c>
      <c r="EM204">
        <v>2.89</v>
      </c>
      <c r="EN204">
        <v>2.81</v>
      </c>
      <c r="EO204">
        <v>2.73</v>
      </c>
      <c r="EP204">
        <v>2.61</v>
      </c>
      <c r="EQ204">
        <v>2.4700000000000002</v>
      </c>
      <c r="ER204">
        <v>2.36</v>
      </c>
      <c r="ES204">
        <v>2.25</v>
      </c>
      <c r="ET204">
        <v>2.16</v>
      </c>
      <c r="EU204">
        <v>2.0099999999999998</v>
      </c>
      <c r="EV204">
        <v>1.97</v>
      </c>
      <c r="EW204">
        <v>1.88</v>
      </c>
      <c r="EX204">
        <v>1.76</v>
      </c>
      <c r="EY204">
        <v>1.66</v>
      </c>
      <c r="EZ204">
        <v>1.57</v>
      </c>
      <c r="FA204">
        <v>1.49</v>
      </c>
      <c r="FB204">
        <v>1.39</v>
      </c>
      <c r="FC204">
        <v>1.3</v>
      </c>
      <c r="FD204">
        <v>1.21</v>
      </c>
      <c r="FE204">
        <v>1.1200000000000001</v>
      </c>
      <c r="FF204">
        <v>1.07</v>
      </c>
      <c r="FG204">
        <v>0.98</v>
      </c>
      <c r="FH204">
        <v>0.9</v>
      </c>
      <c r="FI204">
        <v>0.86</v>
      </c>
      <c r="FJ204">
        <v>0.78</v>
      </c>
      <c r="FK204">
        <v>0.7</v>
      </c>
      <c r="FL204">
        <v>0.64</v>
      </c>
      <c r="FM204">
        <v>0.6</v>
      </c>
      <c r="FN204">
        <v>0.53</v>
      </c>
      <c r="FO204">
        <v>0.48</v>
      </c>
      <c r="FP204">
        <v>0.41</v>
      </c>
      <c r="FQ204">
        <v>0.38</v>
      </c>
      <c r="FR204">
        <v>0.33</v>
      </c>
      <c r="FS204">
        <v>0.3</v>
      </c>
      <c r="FT204">
        <v>0.25</v>
      </c>
      <c r="FU204">
        <v>0.22</v>
      </c>
      <c r="FV204">
        <v>0.19</v>
      </c>
      <c r="FW204">
        <v>0.16</v>
      </c>
      <c r="FX204">
        <v>0.14000000000000001</v>
      </c>
      <c r="FY204">
        <v>0.12</v>
      </c>
      <c r="FZ204">
        <v>0.1</v>
      </c>
    </row>
    <row r="205" spans="1:182">
      <c r="A205">
        <v>-18</v>
      </c>
      <c r="B205">
        <v>0</v>
      </c>
      <c r="C205">
        <v>0</v>
      </c>
      <c r="D205">
        <v>0</v>
      </c>
      <c r="E205">
        <v>0</v>
      </c>
      <c r="F205">
        <v>0</v>
      </c>
      <c r="G205">
        <v>0</v>
      </c>
      <c r="H205">
        <v>0</v>
      </c>
      <c r="I205">
        <v>0</v>
      </c>
      <c r="J205">
        <v>0</v>
      </c>
      <c r="K205">
        <v>0</v>
      </c>
      <c r="L205">
        <v>0</v>
      </c>
      <c r="M205">
        <v>0</v>
      </c>
      <c r="N205">
        <v>0.02</v>
      </c>
      <c r="O205">
        <v>0.04</v>
      </c>
      <c r="P205">
        <v>0.05</v>
      </c>
      <c r="Q205">
        <v>0.06</v>
      </c>
      <c r="R205">
        <v>0.09</v>
      </c>
      <c r="S205">
        <v>0.11</v>
      </c>
      <c r="T205">
        <v>0.14000000000000001</v>
      </c>
      <c r="U205">
        <v>0.18</v>
      </c>
      <c r="V205">
        <v>0.21</v>
      </c>
      <c r="W205">
        <v>0.26</v>
      </c>
      <c r="X205">
        <v>0.31</v>
      </c>
      <c r="Y205">
        <v>0.36</v>
      </c>
      <c r="Z205">
        <v>0.42</v>
      </c>
      <c r="AA205">
        <v>0.5</v>
      </c>
      <c r="AB205">
        <v>0.57999999999999996</v>
      </c>
      <c r="AC205">
        <v>0.69</v>
      </c>
      <c r="AD205">
        <v>0.76</v>
      </c>
      <c r="AE205">
        <v>0.86</v>
      </c>
      <c r="AF205">
        <v>1.03</v>
      </c>
      <c r="AG205">
        <v>1.1399999999999999</v>
      </c>
      <c r="AH205">
        <v>1.28</v>
      </c>
      <c r="AI205">
        <v>1.44</v>
      </c>
      <c r="AJ205">
        <v>1.65</v>
      </c>
      <c r="AK205">
        <v>1.8</v>
      </c>
      <c r="AL205">
        <v>2.04</v>
      </c>
      <c r="AM205">
        <v>2.21</v>
      </c>
      <c r="AN205">
        <v>2.4700000000000002</v>
      </c>
      <c r="AO205">
        <v>2.69</v>
      </c>
      <c r="AP205">
        <v>3</v>
      </c>
      <c r="AQ205">
        <v>3.28</v>
      </c>
      <c r="AR205">
        <v>3.55</v>
      </c>
      <c r="AS205">
        <v>3.97</v>
      </c>
      <c r="AT205">
        <v>4.29</v>
      </c>
      <c r="AU205">
        <v>4.55</v>
      </c>
      <c r="AV205">
        <v>4.88</v>
      </c>
      <c r="AW205">
        <v>5.23</v>
      </c>
      <c r="AX205">
        <v>5.53</v>
      </c>
      <c r="AY205">
        <v>5.99</v>
      </c>
      <c r="AZ205">
        <v>6.45</v>
      </c>
      <c r="BA205">
        <v>6.95</v>
      </c>
      <c r="BB205">
        <v>7.72</v>
      </c>
      <c r="BC205">
        <v>8.42</v>
      </c>
      <c r="BD205">
        <v>8.93</v>
      </c>
      <c r="BE205">
        <v>9.3800000000000008</v>
      </c>
      <c r="BF205">
        <v>9.85</v>
      </c>
      <c r="BG205">
        <v>10.199999999999999</v>
      </c>
      <c r="BH205">
        <v>10.5</v>
      </c>
      <c r="BI205">
        <v>10.8</v>
      </c>
      <c r="BJ205">
        <v>11.1</v>
      </c>
      <c r="BK205">
        <v>11.5</v>
      </c>
      <c r="BL205">
        <v>11.8</v>
      </c>
      <c r="BM205">
        <v>12.1</v>
      </c>
      <c r="BN205">
        <v>12.4</v>
      </c>
      <c r="BO205">
        <v>12.6</v>
      </c>
      <c r="BP205">
        <v>12.8</v>
      </c>
      <c r="BQ205">
        <v>13</v>
      </c>
      <c r="BR205">
        <v>13.2</v>
      </c>
      <c r="BS205">
        <v>13.4</v>
      </c>
      <c r="BT205">
        <v>13.7</v>
      </c>
      <c r="BU205">
        <v>13.8</v>
      </c>
      <c r="BV205">
        <v>13.9</v>
      </c>
      <c r="BW205">
        <v>14</v>
      </c>
      <c r="BX205">
        <v>14.1</v>
      </c>
      <c r="BY205">
        <v>14.1</v>
      </c>
      <c r="BZ205">
        <v>14.1</v>
      </c>
      <c r="CA205">
        <v>14.2</v>
      </c>
      <c r="CB205">
        <v>14.2</v>
      </c>
      <c r="CC205">
        <v>14.2</v>
      </c>
      <c r="CD205">
        <v>14.1</v>
      </c>
      <c r="CE205">
        <v>14.1</v>
      </c>
      <c r="CF205">
        <v>14</v>
      </c>
      <c r="CG205">
        <v>14</v>
      </c>
      <c r="CH205">
        <v>13.9</v>
      </c>
      <c r="CI205">
        <v>13.8</v>
      </c>
      <c r="CJ205">
        <v>13.7</v>
      </c>
      <c r="CK205">
        <v>13.6</v>
      </c>
      <c r="CL205">
        <v>13.5</v>
      </c>
      <c r="CM205">
        <v>13.3</v>
      </c>
      <c r="CN205">
        <v>13.2</v>
      </c>
      <c r="CO205">
        <v>13.1</v>
      </c>
      <c r="CP205">
        <v>12.9</v>
      </c>
      <c r="CQ205">
        <v>12.7</v>
      </c>
      <c r="CR205">
        <v>12.5</v>
      </c>
      <c r="CS205">
        <v>12.4</v>
      </c>
      <c r="CT205">
        <v>12.2</v>
      </c>
      <c r="CU205">
        <v>11.9</v>
      </c>
      <c r="CV205">
        <v>11.7</v>
      </c>
      <c r="CW205">
        <v>11.5</v>
      </c>
      <c r="CX205">
        <v>11.3</v>
      </c>
      <c r="CY205">
        <v>11.1</v>
      </c>
      <c r="CZ205">
        <v>10.8</v>
      </c>
      <c r="DA205">
        <v>10.7</v>
      </c>
      <c r="DB205">
        <v>10.4</v>
      </c>
      <c r="DC205">
        <v>10</v>
      </c>
      <c r="DD205">
        <v>9.76</v>
      </c>
      <c r="DE205">
        <v>9.48</v>
      </c>
      <c r="DF205">
        <v>9.19</v>
      </c>
      <c r="DG205">
        <v>9.01</v>
      </c>
      <c r="DH205">
        <v>8.69</v>
      </c>
      <c r="DI205">
        <v>8.4</v>
      </c>
      <c r="DJ205">
        <v>8.1300000000000008</v>
      </c>
      <c r="DK205">
        <v>7.87</v>
      </c>
      <c r="DL205">
        <v>7.6</v>
      </c>
      <c r="DM205">
        <v>7.34</v>
      </c>
      <c r="DN205">
        <v>7.08</v>
      </c>
      <c r="DO205">
        <v>6.72</v>
      </c>
      <c r="DP205">
        <v>6.55</v>
      </c>
      <c r="DQ205">
        <v>6.39</v>
      </c>
      <c r="DR205">
        <v>6.25</v>
      </c>
      <c r="DS205">
        <v>6.14</v>
      </c>
      <c r="DT205">
        <v>5.83</v>
      </c>
      <c r="DU205">
        <v>5.66</v>
      </c>
      <c r="DV205">
        <v>5.52</v>
      </c>
      <c r="DW205">
        <v>5.36</v>
      </c>
      <c r="DX205">
        <v>5.13</v>
      </c>
      <c r="DY205">
        <v>4.99</v>
      </c>
      <c r="DZ205">
        <v>4.8499999999999996</v>
      </c>
      <c r="EA205">
        <v>4.62</v>
      </c>
      <c r="EB205">
        <v>4.43</v>
      </c>
      <c r="EC205">
        <v>4.32</v>
      </c>
      <c r="ED205">
        <v>4.13</v>
      </c>
      <c r="EE205">
        <v>3.94</v>
      </c>
      <c r="EF205">
        <v>3.83</v>
      </c>
      <c r="EG205">
        <v>3.72</v>
      </c>
      <c r="EH205">
        <v>3.5</v>
      </c>
      <c r="EI205">
        <v>3.4</v>
      </c>
      <c r="EJ205">
        <v>3.29</v>
      </c>
      <c r="EK205">
        <v>3.16</v>
      </c>
      <c r="EL205">
        <v>3.09</v>
      </c>
      <c r="EM205">
        <v>2.94</v>
      </c>
      <c r="EN205">
        <v>2.77</v>
      </c>
      <c r="EO205">
        <v>2.76</v>
      </c>
      <c r="EP205">
        <v>2.68</v>
      </c>
      <c r="EQ205">
        <v>2.5099999999999998</v>
      </c>
      <c r="ER205">
        <v>2.4</v>
      </c>
      <c r="ES205">
        <v>2.2799999999999998</v>
      </c>
      <c r="ET205">
        <v>2.2000000000000002</v>
      </c>
      <c r="EU205">
        <v>2.08</v>
      </c>
      <c r="EV205">
        <v>2.0499999999999998</v>
      </c>
      <c r="EW205">
        <v>1.91</v>
      </c>
      <c r="EX205">
        <v>1.81</v>
      </c>
      <c r="EY205">
        <v>1.66</v>
      </c>
      <c r="EZ205">
        <v>1.59</v>
      </c>
      <c r="FA205">
        <v>1.55</v>
      </c>
      <c r="FB205">
        <v>1.43</v>
      </c>
      <c r="FC205">
        <v>1.32</v>
      </c>
      <c r="FD205">
        <v>1.27</v>
      </c>
      <c r="FE205">
        <v>1.1499999999999999</v>
      </c>
      <c r="FF205">
        <v>1.1000000000000001</v>
      </c>
      <c r="FG205">
        <v>1.01</v>
      </c>
      <c r="FH205">
        <v>0.94</v>
      </c>
      <c r="FI205">
        <v>0.87</v>
      </c>
      <c r="FJ205">
        <v>0.8</v>
      </c>
      <c r="FK205">
        <v>0.71</v>
      </c>
      <c r="FL205">
        <v>0.66</v>
      </c>
      <c r="FM205">
        <v>0.6</v>
      </c>
      <c r="FN205">
        <v>0.53</v>
      </c>
      <c r="FO205">
        <v>0.49</v>
      </c>
      <c r="FP205">
        <v>0.43</v>
      </c>
      <c r="FQ205">
        <v>0.38</v>
      </c>
      <c r="FR205">
        <v>0.33</v>
      </c>
      <c r="FS205">
        <v>0.28000000000000003</v>
      </c>
      <c r="FT205">
        <v>0.25</v>
      </c>
      <c r="FU205">
        <v>0.22</v>
      </c>
      <c r="FV205">
        <v>0.19</v>
      </c>
      <c r="FW205">
        <v>0.16</v>
      </c>
      <c r="FX205">
        <v>0.13</v>
      </c>
      <c r="FY205">
        <v>0.12</v>
      </c>
      <c r="FZ205">
        <v>0.1</v>
      </c>
    </row>
    <row r="206" spans="1:182">
      <c r="A206">
        <v>-19</v>
      </c>
      <c r="B206">
        <v>0</v>
      </c>
      <c r="C206">
        <v>0</v>
      </c>
      <c r="D206">
        <v>0</v>
      </c>
      <c r="E206">
        <v>0</v>
      </c>
      <c r="F206">
        <v>0</v>
      </c>
      <c r="G206">
        <v>0</v>
      </c>
      <c r="H206">
        <v>0</v>
      </c>
      <c r="I206">
        <v>0</v>
      </c>
      <c r="J206">
        <v>0</v>
      </c>
      <c r="K206">
        <v>0</v>
      </c>
      <c r="L206">
        <v>0</v>
      </c>
      <c r="M206">
        <v>0</v>
      </c>
      <c r="N206">
        <v>0</v>
      </c>
      <c r="O206">
        <v>0.03</v>
      </c>
      <c r="P206">
        <v>0.04</v>
      </c>
      <c r="Q206">
        <v>7.0000000000000007E-2</v>
      </c>
      <c r="R206">
        <v>0.09</v>
      </c>
      <c r="S206">
        <v>0.11</v>
      </c>
      <c r="T206">
        <v>0.14000000000000001</v>
      </c>
      <c r="U206">
        <v>0.17</v>
      </c>
      <c r="V206">
        <v>0.21</v>
      </c>
      <c r="W206">
        <v>0.24</v>
      </c>
      <c r="X206">
        <v>0.28999999999999998</v>
      </c>
      <c r="Y206">
        <v>0.35</v>
      </c>
      <c r="Z206">
        <v>0.41</v>
      </c>
      <c r="AA206">
        <v>0.5</v>
      </c>
      <c r="AB206">
        <v>0.59</v>
      </c>
      <c r="AC206">
        <v>0.65</v>
      </c>
      <c r="AD206">
        <v>0.75</v>
      </c>
      <c r="AE206">
        <v>0.85</v>
      </c>
      <c r="AF206">
        <v>1.01</v>
      </c>
      <c r="AG206">
        <v>1.1299999999999999</v>
      </c>
      <c r="AH206">
        <v>1.29</v>
      </c>
      <c r="AI206">
        <v>1.42</v>
      </c>
      <c r="AJ206">
        <v>1.62</v>
      </c>
      <c r="AK206">
        <v>1.76</v>
      </c>
      <c r="AL206">
        <v>2.0099999999999998</v>
      </c>
      <c r="AM206">
        <v>2.17</v>
      </c>
      <c r="AN206">
        <v>2.4500000000000002</v>
      </c>
      <c r="AO206">
        <v>2.77</v>
      </c>
      <c r="AP206">
        <v>2.93</v>
      </c>
      <c r="AQ206">
        <v>3.17</v>
      </c>
      <c r="AR206">
        <v>3.47</v>
      </c>
      <c r="AS206">
        <v>3.92</v>
      </c>
      <c r="AT206">
        <v>4.21</v>
      </c>
      <c r="AU206">
        <v>4.51</v>
      </c>
      <c r="AV206">
        <v>4.88</v>
      </c>
      <c r="AW206">
        <v>5.17</v>
      </c>
      <c r="AX206">
        <v>5.54</v>
      </c>
      <c r="AY206">
        <v>5.88</v>
      </c>
      <c r="AZ206">
        <v>6.29</v>
      </c>
      <c r="BA206">
        <v>6.98</v>
      </c>
      <c r="BB206">
        <v>7.66</v>
      </c>
      <c r="BC206">
        <v>8.35</v>
      </c>
      <c r="BD206">
        <v>8.91</v>
      </c>
      <c r="BE206">
        <v>9.32</v>
      </c>
      <c r="BF206">
        <v>9.8000000000000007</v>
      </c>
      <c r="BG206">
        <v>10.199999999999999</v>
      </c>
      <c r="BH206">
        <v>10.4</v>
      </c>
      <c r="BI206">
        <v>10.8</v>
      </c>
      <c r="BJ206">
        <v>11.1</v>
      </c>
      <c r="BK206">
        <v>11.5</v>
      </c>
      <c r="BL206">
        <v>11.8</v>
      </c>
      <c r="BM206">
        <v>12</v>
      </c>
      <c r="BN206">
        <v>12.3</v>
      </c>
      <c r="BO206">
        <v>12.6</v>
      </c>
      <c r="BP206">
        <v>12.8</v>
      </c>
      <c r="BQ206">
        <v>13</v>
      </c>
      <c r="BR206">
        <v>13.2</v>
      </c>
      <c r="BS206">
        <v>13.4</v>
      </c>
      <c r="BT206">
        <v>13.7</v>
      </c>
      <c r="BU206">
        <v>13.8</v>
      </c>
      <c r="BV206">
        <v>13.9</v>
      </c>
      <c r="BW206">
        <v>14</v>
      </c>
      <c r="BX206">
        <v>14</v>
      </c>
      <c r="BY206">
        <v>14.1</v>
      </c>
      <c r="BZ206">
        <v>14.1</v>
      </c>
      <c r="CA206">
        <v>14.1</v>
      </c>
      <c r="CB206">
        <v>14.1</v>
      </c>
      <c r="CC206">
        <v>14.1</v>
      </c>
      <c r="CD206">
        <v>14.1</v>
      </c>
      <c r="CE206">
        <v>14.1</v>
      </c>
      <c r="CF206">
        <v>14</v>
      </c>
      <c r="CG206">
        <v>14</v>
      </c>
      <c r="CH206">
        <v>13.9</v>
      </c>
      <c r="CI206">
        <v>13.8</v>
      </c>
      <c r="CJ206">
        <v>13.7</v>
      </c>
      <c r="CK206">
        <v>13.6</v>
      </c>
      <c r="CL206">
        <v>13.5</v>
      </c>
      <c r="CM206">
        <v>13.3</v>
      </c>
      <c r="CN206">
        <v>13.2</v>
      </c>
      <c r="CO206">
        <v>13.1</v>
      </c>
      <c r="CP206">
        <v>12.9</v>
      </c>
      <c r="CQ206">
        <v>12.7</v>
      </c>
      <c r="CR206">
        <v>12.5</v>
      </c>
      <c r="CS206">
        <v>12.4</v>
      </c>
      <c r="CT206">
        <v>12.2</v>
      </c>
      <c r="CU206">
        <v>12</v>
      </c>
      <c r="CV206">
        <v>11.7</v>
      </c>
      <c r="CW206">
        <v>11.5</v>
      </c>
      <c r="CX206">
        <v>11.3</v>
      </c>
      <c r="CY206">
        <v>11.1</v>
      </c>
      <c r="CZ206">
        <v>10.9</v>
      </c>
      <c r="DA206">
        <v>10.6</v>
      </c>
      <c r="DB206">
        <v>10.4</v>
      </c>
      <c r="DC206">
        <v>10.1</v>
      </c>
      <c r="DD206">
        <v>9.74</v>
      </c>
      <c r="DE206">
        <v>9.51</v>
      </c>
      <c r="DF206">
        <v>9.26</v>
      </c>
      <c r="DG206">
        <v>8.93</v>
      </c>
      <c r="DH206">
        <v>8.74</v>
      </c>
      <c r="DI206">
        <v>8.4700000000000006</v>
      </c>
      <c r="DJ206">
        <v>8.15</v>
      </c>
      <c r="DK206">
        <v>7.86</v>
      </c>
      <c r="DL206">
        <v>7.63</v>
      </c>
      <c r="DM206">
        <v>7.37</v>
      </c>
      <c r="DN206">
        <v>7.04</v>
      </c>
      <c r="DO206">
        <v>6.88</v>
      </c>
      <c r="DP206">
        <v>6.62</v>
      </c>
      <c r="DQ206">
        <v>6.42</v>
      </c>
      <c r="DR206">
        <v>6.31</v>
      </c>
      <c r="DS206">
        <v>6.16</v>
      </c>
      <c r="DT206">
        <v>5.87</v>
      </c>
      <c r="DU206">
        <v>5.71</v>
      </c>
      <c r="DV206">
        <v>5.55</v>
      </c>
      <c r="DW206">
        <v>5.38</v>
      </c>
      <c r="DX206">
        <v>5.26</v>
      </c>
      <c r="DY206">
        <v>5.01</v>
      </c>
      <c r="DZ206">
        <v>4.95</v>
      </c>
      <c r="EA206">
        <v>4.6900000000000004</v>
      </c>
      <c r="EB206">
        <v>4.49</v>
      </c>
      <c r="EC206">
        <v>4.33</v>
      </c>
      <c r="ED206">
        <v>4.21</v>
      </c>
      <c r="EE206">
        <v>4</v>
      </c>
      <c r="EF206">
        <v>3.89</v>
      </c>
      <c r="EG206">
        <v>3.76</v>
      </c>
      <c r="EH206">
        <v>3.64</v>
      </c>
      <c r="EI206">
        <v>3.44</v>
      </c>
      <c r="EJ206">
        <v>3.37</v>
      </c>
      <c r="EK206">
        <v>3.25</v>
      </c>
      <c r="EL206">
        <v>3.09</v>
      </c>
      <c r="EM206">
        <v>3.01</v>
      </c>
      <c r="EN206">
        <v>2.8</v>
      </c>
      <c r="EO206">
        <v>2.82</v>
      </c>
      <c r="EP206">
        <v>2.67</v>
      </c>
      <c r="EQ206">
        <v>2.5299999999999998</v>
      </c>
      <c r="ER206">
        <v>2.4300000000000002</v>
      </c>
      <c r="ES206">
        <v>2.36</v>
      </c>
      <c r="ET206">
        <v>2.2200000000000002</v>
      </c>
      <c r="EU206">
        <v>2.0699999999999998</v>
      </c>
      <c r="EV206">
        <v>1.99</v>
      </c>
      <c r="EW206">
        <v>1.96</v>
      </c>
      <c r="EX206">
        <v>1.82</v>
      </c>
      <c r="EY206">
        <v>1.75</v>
      </c>
      <c r="EZ206">
        <v>1.64</v>
      </c>
      <c r="FA206">
        <v>1.54</v>
      </c>
      <c r="FB206">
        <v>1.45</v>
      </c>
      <c r="FC206">
        <v>1.37</v>
      </c>
      <c r="FD206">
        <v>1.27</v>
      </c>
      <c r="FE206">
        <v>1.1599999999999999</v>
      </c>
      <c r="FF206">
        <v>1.1000000000000001</v>
      </c>
      <c r="FG206">
        <v>1</v>
      </c>
      <c r="FH206">
        <v>0.95</v>
      </c>
      <c r="FI206">
        <v>0.88</v>
      </c>
      <c r="FJ206">
        <v>0.79</v>
      </c>
      <c r="FK206">
        <v>0.75</v>
      </c>
      <c r="FL206">
        <v>0.64</v>
      </c>
      <c r="FM206">
        <v>0.61</v>
      </c>
      <c r="FN206">
        <v>0.54</v>
      </c>
      <c r="FO206">
        <v>0.49</v>
      </c>
      <c r="FP206">
        <v>0.45</v>
      </c>
      <c r="FQ206">
        <v>0.39</v>
      </c>
      <c r="FR206">
        <v>0.34</v>
      </c>
      <c r="FS206">
        <v>0.3</v>
      </c>
      <c r="FT206">
        <v>0.25</v>
      </c>
      <c r="FU206">
        <v>0.23</v>
      </c>
      <c r="FV206">
        <v>0.19</v>
      </c>
      <c r="FW206">
        <v>0.16</v>
      </c>
      <c r="FX206">
        <v>0.14000000000000001</v>
      </c>
      <c r="FY206">
        <v>0.12</v>
      </c>
      <c r="FZ206">
        <v>0.1</v>
      </c>
    </row>
    <row r="207" spans="1:182">
      <c r="A207">
        <v>-20</v>
      </c>
      <c r="B207">
        <v>0</v>
      </c>
      <c r="C207">
        <v>0</v>
      </c>
      <c r="D207">
        <v>0</v>
      </c>
      <c r="E207">
        <v>0</v>
      </c>
      <c r="F207">
        <v>0</v>
      </c>
      <c r="G207">
        <v>0</v>
      </c>
      <c r="H207">
        <v>0</v>
      </c>
      <c r="I207">
        <v>0</v>
      </c>
      <c r="J207">
        <v>0</v>
      </c>
      <c r="K207">
        <v>0</v>
      </c>
      <c r="L207">
        <v>0</v>
      </c>
      <c r="M207">
        <v>0</v>
      </c>
      <c r="N207">
        <v>0</v>
      </c>
      <c r="O207">
        <v>0.03</v>
      </c>
      <c r="P207">
        <v>0.04</v>
      </c>
      <c r="Q207">
        <v>7.0000000000000007E-2</v>
      </c>
      <c r="R207">
        <v>0.09</v>
      </c>
      <c r="S207">
        <v>0.11</v>
      </c>
      <c r="T207">
        <v>0.14000000000000001</v>
      </c>
      <c r="U207">
        <v>0.17</v>
      </c>
      <c r="V207">
        <v>0.2</v>
      </c>
      <c r="W207">
        <v>0.25</v>
      </c>
      <c r="X207">
        <v>0.28999999999999998</v>
      </c>
      <c r="Y207">
        <v>0.35</v>
      </c>
      <c r="Z207">
        <v>0.4</v>
      </c>
      <c r="AA207">
        <v>0.47</v>
      </c>
      <c r="AB207">
        <v>0.55000000000000004</v>
      </c>
      <c r="AC207">
        <v>0.64</v>
      </c>
      <c r="AD207">
        <v>0.75</v>
      </c>
      <c r="AE207">
        <v>0.85</v>
      </c>
      <c r="AF207">
        <v>0.95</v>
      </c>
      <c r="AG207">
        <v>1.0900000000000001</v>
      </c>
      <c r="AH207">
        <v>1.24</v>
      </c>
      <c r="AI207">
        <v>1.37</v>
      </c>
      <c r="AJ207">
        <v>1.57</v>
      </c>
      <c r="AK207">
        <v>1.73</v>
      </c>
      <c r="AL207">
        <v>1.95</v>
      </c>
      <c r="AM207">
        <v>2.17</v>
      </c>
      <c r="AN207">
        <v>2.39</v>
      </c>
      <c r="AO207">
        <v>2.67</v>
      </c>
      <c r="AP207">
        <v>2.86</v>
      </c>
      <c r="AQ207">
        <v>3.18</v>
      </c>
      <c r="AR207">
        <v>3.49</v>
      </c>
      <c r="AS207">
        <v>3.86</v>
      </c>
      <c r="AT207">
        <v>4.1500000000000004</v>
      </c>
      <c r="AU207">
        <v>4.53</v>
      </c>
      <c r="AV207">
        <v>4.83</v>
      </c>
      <c r="AW207">
        <v>5.07</v>
      </c>
      <c r="AX207">
        <v>5.48</v>
      </c>
      <c r="AY207">
        <v>5.87</v>
      </c>
      <c r="AZ207">
        <v>6.27</v>
      </c>
      <c r="BA207">
        <v>6.86</v>
      </c>
      <c r="BB207">
        <v>7.59</v>
      </c>
      <c r="BC207">
        <v>8.25</v>
      </c>
      <c r="BD207">
        <v>8.8000000000000007</v>
      </c>
      <c r="BE207">
        <v>9.26</v>
      </c>
      <c r="BF207">
        <v>9.76</v>
      </c>
      <c r="BG207">
        <v>10.1</v>
      </c>
      <c r="BH207">
        <v>10.5</v>
      </c>
      <c r="BI207">
        <v>10.7</v>
      </c>
      <c r="BJ207">
        <v>11.1</v>
      </c>
      <c r="BK207">
        <v>11.4</v>
      </c>
      <c r="BL207">
        <v>11.7</v>
      </c>
      <c r="BM207">
        <v>12</v>
      </c>
      <c r="BN207">
        <v>12.3</v>
      </c>
      <c r="BO207">
        <v>12.5</v>
      </c>
      <c r="BP207">
        <v>12.8</v>
      </c>
      <c r="BQ207">
        <v>13</v>
      </c>
      <c r="BR207">
        <v>13.2</v>
      </c>
      <c r="BS207">
        <v>13.4</v>
      </c>
      <c r="BT207">
        <v>13.6</v>
      </c>
      <c r="BU207">
        <v>13.7</v>
      </c>
      <c r="BV207">
        <v>13.8</v>
      </c>
      <c r="BW207">
        <v>13.9</v>
      </c>
      <c r="BX207">
        <v>14</v>
      </c>
      <c r="BY207">
        <v>14</v>
      </c>
      <c r="BZ207">
        <v>14.1</v>
      </c>
      <c r="CA207">
        <v>14.1</v>
      </c>
      <c r="CB207">
        <v>14.1</v>
      </c>
      <c r="CC207">
        <v>14.1</v>
      </c>
      <c r="CD207">
        <v>14.1</v>
      </c>
      <c r="CE207">
        <v>14</v>
      </c>
      <c r="CF207">
        <v>14</v>
      </c>
      <c r="CG207">
        <v>13.9</v>
      </c>
      <c r="CH207">
        <v>13.9</v>
      </c>
      <c r="CI207">
        <v>13.8</v>
      </c>
      <c r="CJ207">
        <v>13.7</v>
      </c>
      <c r="CK207">
        <v>13.6</v>
      </c>
      <c r="CL207">
        <v>13.4</v>
      </c>
      <c r="CM207">
        <v>13.3</v>
      </c>
      <c r="CN207">
        <v>13.2</v>
      </c>
      <c r="CO207">
        <v>13</v>
      </c>
      <c r="CP207">
        <v>12.9</v>
      </c>
      <c r="CQ207">
        <v>12.7</v>
      </c>
      <c r="CR207">
        <v>12.5</v>
      </c>
      <c r="CS207">
        <v>12.4</v>
      </c>
      <c r="CT207">
        <v>12.2</v>
      </c>
      <c r="CU207">
        <v>12</v>
      </c>
      <c r="CV207">
        <v>11.7</v>
      </c>
      <c r="CW207">
        <v>11.5</v>
      </c>
      <c r="CX207">
        <v>11.4</v>
      </c>
      <c r="CY207">
        <v>11.1</v>
      </c>
      <c r="CZ207">
        <v>10.9</v>
      </c>
      <c r="DA207">
        <v>10.6</v>
      </c>
      <c r="DB207">
        <v>10.4</v>
      </c>
      <c r="DC207">
        <v>10.1</v>
      </c>
      <c r="DD207">
        <v>9.7899999999999991</v>
      </c>
      <c r="DE207">
        <v>9.5500000000000007</v>
      </c>
      <c r="DF207">
        <v>9.3000000000000007</v>
      </c>
      <c r="DG207">
        <v>9.06</v>
      </c>
      <c r="DH207">
        <v>8.7799999999999994</v>
      </c>
      <c r="DI207">
        <v>8.5399999999999991</v>
      </c>
      <c r="DJ207">
        <v>8.2100000000000009</v>
      </c>
      <c r="DK207">
        <v>7.95</v>
      </c>
      <c r="DL207">
        <v>7.65</v>
      </c>
      <c r="DM207">
        <v>7.46</v>
      </c>
      <c r="DN207">
        <v>7.26</v>
      </c>
      <c r="DO207">
        <v>6.85</v>
      </c>
      <c r="DP207">
        <v>6.59</v>
      </c>
      <c r="DQ207">
        <v>6.44</v>
      </c>
      <c r="DR207">
        <v>6.36</v>
      </c>
      <c r="DS207">
        <v>6.07</v>
      </c>
      <c r="DT207">
        <v>5.9</v>
      </c>
      <c r="DU207">
        <v>5.76</v>
      </c>
      <c r="DV207">
        <v>5.53</v>
      </c>
      <c r="DW207">
        <v>5.47</v>
      </c>
      <c r="DX207">
        <v>5.32</v>
      </c>
      <c r="DY207">
        <v>5.09</v>
      </c>
      <c r="DZ207">
        <v>4.99</v>
      </c>
      <c r="EA207">
        <v>4.74</v>
      </c>
      <c r="EB207">
        <v>4.55</v>
      </c>
      <c r="EC207">
        <v>4.34</v>
      </c>
      <c r="ED207">
        <v>4.2</v>
      </c>
      <c r="EE207">
        <v>4.03</v>
      </c>
      <c r="EF207">
        <v>3.96</v>
      </c>
      <c r="EG207">
        <v>3.82</v>
      </c>
      <c r="EH207">
        <v>3.69</v>
      </c>
      <c r="EI207">
        <v>3.5</v>
      </c>
      <c r="EJ207">
        <v>3.39</v>
      </c>
      <c r="EK207">
        <v>3.26</v>
      </c>
      <c r="EL207">
        <v>3.15</v>
      </c>
      <c r="EM207">
        <v>3.02</v>
      </c>
      <c r="EN207">
        <v>2.88</v>
      </c>
      <c r="EO207">
        <v>2.84</v>
      </c>
      <c r="EP207">
        <v>2.72</v>
      </c>
      <c r="EQ207">
        <v>2.59</v>
      </c>
      <c r="ER207">
        <v>2.4700000000000002</v>
      </c>
      <c r="ES207">
        <v>2.33</v>
      </c>
      <c r="ET207">
        <v>2.2599999999999998</v>
      </c>
      <c r="EU207">
        <v>2.13</v>
      </c>
      <c r="EV207">
        <v>1.98</v>
      </c>
      <c r="EW207">
        <v>1.97</v>
      </c>
      <c r="EX207">
        <v>1.85</v>
      </c>
      <c r="EY207">
        <v>1.73</v>
      </c>
      <c r="EZ207">
        <v>1.63</v>
      </c>
      <c r="FA207">
        <v>1.55</v>
      </c>
      <c r="FB207">
        <v>1.43</v>
      </c>
      <c r="FC207">
        <v>1.36</v>
      </c>
      <c r="FD207">
        <v>1.31</v>
      </c>
      <c r="FE207">
        <v>1.19</v>
      </c>
      <c r="FF207">
        <v>1.1499999999999999</v>
      </c>
      <c r="FG207">
        <v>1</v>
      </c>
      <c r="FH207">
        <v>0.96</v>
      </c>
      <c r="FI207">
        <v>0.88</v>
      </c>
      <c r="FJ207">
        <v>0.8</v>
      </c>
      <c r="FK207">
        <v>0.74</v>
      </c>
      <c r="FL207">
        <v>0.68</v>
      </c>
      <c r="FM207">
        <v>0.61</v>
      </c>
      <c r="FN207">
        <v>0.55000000000000004</v>
      </c>
      <c r="FO207">
        <v>0.49</v>
      </c>
      <c r="FP207">
        <v>0.44</v>
      </c>
      <c r="FQ207">
        <v>0.37</v>
      </c>
      <c r="FR207">
        <v>0.34</v>
      </c>
      <c r="FS207">
        <v>0.3</v>
      </c>
      <c r="FT207">
        <v>0.26</v>
      </c>
      <c r="FU207">
        <v>0.23</v>
      </c>
      <c r="FV207">
        <v>0.19</v>
      </c>
      <c r="FW207">
        <v>0.17</v>
      </c>
      <c r="FX207">
        <v>0.14000000000000001</v>
      </c>
      <c r="FY207">
        <v>0.11</v>
      </c>
      <c r="FZ207">
        <v>0.1</v>
      </c>
    </row>
    <row r="208" spans="1:182">
      <c r="A208">
        <v>-21</v>
      </c>
      <c r="B208">
        <v>0</v>
      </c>
      <c r="C208">
        <v>0</v>
      </c>
      <c r="D208">
        <v>0</v>
      </c>
      <c r="E208">
        <v>0</v>
      </c>
      <c r="F208">
        <v>0</v>
      </c>
      <c r="G208">
        <v>0</v>
      </c>
      <c r="H208">
        <v>0</v>
      </c>
      <c r="I208">
        <v>0</v>
      </c>
      <c r="J208">
        <v>0</v>
      </c>
      <c r="K208">
        <v>0</v>
      </c>
      <c r="L208">
        <v>0</v>
      </c>
      <c r="M208">
        <v>0</v>
      </c>
      <c r="N208">
        <v>0</v>
      </c>
      <c r="O208">
        <v>0.02</v>
      </c>
      <c r="P208">
        <v>0.05</v>
      </c>
      <c r="Q208">
        <v>0.05</v>
      </c>
      <c r="R208">
        <v>0.08</v>
      </c>
      <c r="S208">
        <v>0.11</v>
      </c>
      <c r="T208">
        <v>0.13</v>
      </c>
      <c r="U208">
        <v>0.16</v>
      </c>
      <c r="V208">
        <v>0.2</v>
      </c>
      <c r="W208">
        <v>0.24</v>
      </c>
      <c r="X208">
        <v>0.28999999999999998</v>
      </c>
      <c r="Y208">
        <v>0.33</v>
      </c>
      <c r="Z208">
        <v>0.4</v>
      </c>
      <c r="AA208">
        <v>0.47</v>
      </c>
      <c r="AB208">
        <v>0.54</v>
      </c>
      <c r="AC208">
        <v>0.63</v>
      </c>
      <c r="AD208">
        <v>0.73</v>
      </c>
      <c r="AE208">
        <v>0.84</v>
      </c>
      <c r="AF208">
        <v>0.94</v>
      </c>
      <c r="AG208">
        <v>1.1100000000000001</v>
      </c>
      <c r="AH208">
        <v>1.19</v>
      </c>
      <c r="AI208">
        <v>1.4</v>
      </c>
      <c r="AJ208">
        <v>1.57</v>
      </c>
      <c r="AK208">
        <v>1.72</v>
      </c>
      <c r="AL208">
        <v>1.94</v>
      </c>
      <c r="AM208">
        <v>2.13</v>
      </c>
      <c r="AN208">
        <v>2.4</v>
      </c>
      <c r="AO208">
        <v>2.68</v>
      </c>
      <c r="AP208">
        <v>2.86</v>
      </c>
      <c r="AQ208">
        <v>3.09</v>
      </c>
      <c r="AR208">
        <v>3.43</v>
      </c>
      <c r="AS208">
        <v>3.81</v>
      </c>
      <c r="AT208">
        <v>4.2</v>
      </c>
      <c r="AU208">
        <v>4.4000000000000004</v>
      </c>
      <c r="AV208">
        <v>4.72</v>
      </c>
      <c r="AW208">
        <v>5.07</v>
      </c>
      <c r="AX208">
        <v>5.41</v>
      </c>
      <c r="AY208">
        <v>5.77</v>
      </c>
      <c r="AZ208">
        <v>6.22</v>
      </c>
      <c r="BA208">
        <v>6.79</v>
      </c>
      <c r="BB208">
        <v>7.43</v>
      </c>
      <c r="BC208">
        <v>8.14</v>
      </c>
      <c r="BD208">
        <v>8.8000000000000007</v>
      </c>
      <c r="BE208">
        <v>9.2200000000000006</v>
      </c>
      <c r="BF208">
        <v>9.67</v>
      </c>
      <c r="BG208">
        <v>10.1</v>
      </c>
      <c r="BH208">
        <v>10.5</v>
      </c>
      <c r="BI208">
        <v>10.7</v>
      </c>
      <c r="BJ208">
        <v>11.1</v>
      </c>
      <c r="BK208">
        <v>11.4</v>
      </c>
      <c r="BL208">
        <v>11.7</v>
      </c>
      <c r="BM208">
        <v>12</v>
      </c>
      <c r="BN208">
        <v>12.2</v>
      </c>
      <c r="BO208">
        <v>12.5</v>
      </c>
      <c r="BP208">
        <v>12.7</v>
      </c>
      <c r="BQ208">
        <v>12.9</v>
      </c>
      <c r="BR208">
        <v>13.1</v>
      </c>
      <c r="BS208">
        <v>13.4</v>
      </c>
      <c r="BT208">
        <v>13.6</v>
      </c>
      <c r="BU208">
        <v>13.7</v>
      </c>
      <c r="BV208">
        <v>13.8</v>
      </c>
      <c r="BW208">
        <v>13.9</v>
      </c>
      <c r="BX208">
        <v>14</v>
      </c>
      <c r="BY208">
        <v>14</v>
      </c>
      <c r="BZ208">
        <v>14</v>
      </c>
      <c r="CA208">
        <v>14.1</v>
      </c>
      <c r="CB208">
        <v>14.1</v>
      </c>
      <c r="CC208">
        <v>14.1</v>
      </c>
      <c r="CD208">
        <v>14</v>
      </c>
      <c r="CE208">
        <v>14</v>
      </c>
      <c r="CF208">
        <v>14</v>
      </c>
      <c r="CG208">
        <v>13.9</v>
      </c>
      <c r="CH208">
        <v>13.8</v>
      </c>
      <c r="CI208">
        <v>13.8</v>
      </c>
      <c r="CJ208">
        <v>13.7</v>
      </c>
      <c r="CK208">
        <v>13.6</v>
      </c>
      <c r="CL208">
        <v>13.4</v>
      </c>
      <c r="CM208">
        <v>13.3</v>
      </c>
      <c r="CN208">
        <v>13.2</v>
      </c>
      <c r="CO208">
        <v>13</v>
      </c>
      <c r="CP208">
        <v>12.9</v>
      </c>
      <c r="CQ208">
        <v>12.7</v>
      </c>
      <c r="CR208">
        <v>12.5</v>
      </c>
      <c r="CS208">
        <v>12.4</v>
      </c>
      <c r="CT208">
        <v>12.2</v>
      </c>
      <c r="CU208">
        <v>12</v>
      </c>
      <c r="CV208">
        <v>11.7</v>
      </c>
      <c r="CW208">
        <v>11.6</v>
      </c>
      <c r="CX208">
        <v>11.4</v>
      </c>
      <c r="CY208">
        <v>11.2</v>
      </c>
      <c r="CZ208">
        <v>10.9</v>
      </c>
      <c r="DA208">
        <v>10.7</v>
      </c>
      <c r="DB208">
        <v>10.5</v>
      </c>
      <c r="DC208">
        <v>10.199999999999999</v>
      </c>
      <c r="DD208">
        <v>9.85</v>
      </c>
      <c r="DE208">
        <v>9.56</v>
      </c>
      <c r="DF208">
        <v>9.2799999999999994</v>
      </c>
      <c r="DG208">
        <v>9.0500000000000007</v>
      </c>
      <c r="DH208">
        <v>8.8699999999999992</v>
      </c>
      <c r="DI208">
        <v>8.5399999999999991</v>
      </c>
      <c r="DJ208">
        <v>8.33</v>
      </c>
      <c r="DK208">
        <v>7.95</v>
      </c>
      <c r="DL208">
        <v>7.7</v>
      </c>
      <c r="DM208">
        <v>7.49</v>
      </c>
      <c r="DN208">
        <v>7.26</v>
      </c>
      <c r="DO208">
        <v>6.95</v>
      </c>
      <c r="DP208">
        <v>6.72</v>
      </c>
      <c r="DQ208">
        <v>6.48</v>
      </c>
      <c r="DR208">
        <v>6.31</v>
      </c>
      <c r="DS208">
        <v>6.19</v>
      </c>
      <c r="DT208">
        <v>6.08</v>
      </c>
      <c r="DU208">
        <v>5.81</v>
      </c>
      <c r="DV208">
        <v>5.65</v>
      </c>
      <c r="DW208">
        <v>5.45</v>
      </c>
      <c r="DX208">
        <v>5.38</v>
      </c>
      <c r="DY208">
        <v>5.22</v>
      </c>
      <c r="DZ208">
        <v>5.04</v>
      </c>
      <c r="EA208">
        <v>4.8499999999999996</v>
      </c>
      <c r="EB208">
        <v>4.6100000000000003</v>
      </c>
      <c r="EC208">
        <v>4.5</v>
      </c>
      <c r="ED208">
        <v>4.3</v>
      </c>
      <c r="EE208">
        <v>4.1399999999999997</v>
      </c>
      <c r="EF208">
        <v>3.96</v>
      </c>
      <c r="EG208">
        <v>3.87</v>
      </c>
      <c r="EH208">
        <v>3.72</v>
      </c>
      <c r="EI208">
        <v>3.52</v>
      </c>
      <c r="EJ208">
        <v>3.41</v>
      </c>
      <c r="EK208">
        <v>3.26</v>
      </c>
      <c r="EL208">
        <v>3.24</v>
      </c>
      <c r="EM208">
        <v>3.03</v>
      </c>
      <c r="EN208">
        <v>2.93</v>
      </c>
      <c r="EO208">
        <v>2.8</v>
      </c>
      <c r="EP208">
        <v>2.74</v>
      </c>
      <c r="EQ208">
        <v>2.66</v>
      </c>
      <c r="ER208">
        <v>2.48</v>
      </c>
      <c r="ES208">
        <v>2.38</v>
      </c>
      <c r="ET208">
        <v>2.31</v>
      </c>
      <c r="EU208">
        <v>2.13</v>
      </c>
      <c r="EV208">
        <v>2.04</v>
      </c>
      <c r="EW208">
        <v>1.99</v>
      </c>
      <c r="EX208">
        <v>1.92</v>
      </c>
      <c r="EY208">
        <v>1.74</v>
      </c>
      <c r="EZ208">
        <v>1.66</v>
      </c>
      <c r="FA208">
        <v>1.58</v>
      </c>
      <c r="FB208">
        <v>1.46</v>
      </c>
      <c r="FC208">
        <v>1.36</v>
      </c>
      <c r="FD208">
        <v>1.34</v>
      </c>
      <c r="FE208">
        <v>1.21</v>
      </c>
      <c r="FF208">
        <v>1.1399999999999999</v>
      </c>
      <c r="FG208">
        <v>1.03</v>
      </c>
      <c r="FH208">
        <v>0.98</v>
      </c>
      <c r="FI208">
        <v>0.89</v>
      </c>
      <c r="FJ208">
        <v>0.84</v>
      </c>
      <c r="FK208">
        <v>0.74</v>
      </c>
      <c r="FL208">
        <v>0.67</v>
      </c>
      <c r="FM208">
        <v>0.63</v>
      </c>
      <c r="FN208">
        <v>0.55000000000000004</v>
      </c>
      <c r="FO208">
        <v>0.49</v>
      </c>
      <c r="FP208">
        <v>0.45</v>
      </c>
      <c r="FQ208">
        <v>0.38</v>
      </c>
      <c r="FR208">
        <v>0.35</v>
      </c>
      <c r="FS208">
        <v>0.31</v>
      </c>
      <c r="FT208">
        <v>0.27</v>
      </c>
      <c r="FU208">
        <v>0.23</v>
      </c>
      <c r="FV208">
        <v>0.2</v>
      </c>
      <c r="FW208">
        <v>0.17</v>
      </c>
      <c r="FX208">
        <v>0.14000000000000001</v>
      </c>
      <c r="FY208">
        <v>0.11</v>
      </c>
      <c r="FZ208">
        <v>0.1</v>
      </c>
    </row>
    <row r="209" spans="1:182">
      <c r="A209">
        <v>-22</v>
      </c>
      <c r="B209">
        <v>0</v>
      </c>
      <c r="C209">
        <v>0</v>
      </c>
      <c r="D209">
        <v>0</v>
      </c>
      <c r="E209">
        <v>0</v>
      </c>
      <c r="F209">
        <v>0</v>
      </c>
      <c r="G209">
        <v>0</v>
      </c>
      <c r="H209">
        <v>0</v>
      </c>
      <c r="I209">
        <v>0</v>
      </c>
      <c r="J209">
        <v>0</v>
      </c>
      <c r="K209">
        <v>0</v>
      </c>
      <c r="L209">
        <v>0</v>
      </c>
      <c r="M209">
        <v>0</v>
      </c>
      <c r="N209">
        <v>0</v>
      </c>
      <c r="O209">
        <v>0.03</v>
      </c>
      <c r="P209">
        <v>0.04</v>
      </c>
      <c r="Q209">
        <v>0.06</v>
      </c>
      <c r="R209">
        <v>0.08</v>
      </c>
      <c r="S209">
        <v>0.1</v>
      </c>
      <c r="T209">
        <v>0.13</v>
      </c>
      <c r="U209">
        <v>0.16</v>
      </c>
      <c r="V209">
        <v>0.19</v>
      </c>
      <c r="W209">
        <v>0.24</v>
      </c>
      <c r="X209">
        <v>0.27</v>
      </c>
      <c r="Y209">
        <v>0.32</v>
      </c>
      <c r="Z209">
        <v>0.39</v>
      </c>
      <c r="AA209">
        <v>0.47</v>
      </c>
      <c r="AB209">
        <v>0.55000000000000004</v>
      </c>
      <c r="AC209">
        <v>0.62</v>
      </c>
      <c r="AD209">
        <v>0.72</v>
      </c>
      <c r="AE209">
        <v>0.8</v>
      </c>
      <c r="AF209">
        <v>0.93</v>
      </c>
      <c r="AG209">
        <v>1.05</v>
      </c>
      <c r="AH209">
        <v>1.18</v>
      </c>
      <c r="AI209">
        <v>1.36</v>
      </c>
      <c r="AJ209">
        <v>1.54</v>
      </c>
      <c r="AK209">
        <v>1.69</v>
      </c>
      <c r="AL209">
        <v>1.91</v>
      </c>
      <c r="AM209">
        <v>2.12</v>
      </c>
      <c r="AN209">
        <v>2.37</v>
      </c>
      <c r="AO209">
        <v>2.65</v>
      </c>
      <c r="AP209">
        <v>2.86</v>
      </c>
      <c r="AQ209">
        <v>3.04</v>
      </c>
      <c r="AR209">
        <v>3.35</v>
      </c>
      <c r="AS209">
        <v>3.72</v>
      </c>
      <c r="AT209">
        <v>4.1100000000000003</v>
      </c>
      <c r="AU209">
        <v>4.46</v>
      </c>
      <c r="AV209">
        <v>4.72</v>
      </c>
      <c r="AW209">
        <v>5.07</v>
      </c>
      <c r="AX209">
        <v>5.35</v>
      </c>
      <c r="AY209">
        <v>5.67</v>
      </c>
      <c r="AZ209">
        <v>6.15</v>
      </c>
      <c r="BA209">
        <v>6.77</v>
      </c>
      <c r="BB209">
        <v>7.35</v>
      </c>
      <c r="BC209">
        <v>8.09</v>
      </c>
      <c r="BD209">
        <v>8.75</v>
      </c>
      <c r="BE209">
        <v>9.25</v>
      </c>
      <c r="BF209">
        <v>9.64</v>
      </c>
      <c r="BG209">
        <v>10.1</v>
      </c>
      <c r="BH209">
        <v>10.5</v>
      </c>
      <c r="BI209">
        <v>10.7</v>
      </c>
      <c r="BJ209">
        <v>11</v>
      </c>
      <c r="BK209">
        <v>11.3</v>
      </c>
      <c r="BL209">
        <v>11.7</v>
      </c>
      <c r="BM209">
        <v>11.9</v>
      </c>
      <c r="BN209">
        <v>12.2</v>
      </c>
      <c r="BO209">
        <v>12.5</v>
      </c>
      <c r="BP209">
        <v>12.7</v>
      </c>
      <c r="BQ209">
        <v>12.9</v>
      </c>
      <c r="BR209">
        <v>13.1</v>
      </c>
      <c r="BS209">
        <v>13.4</v>
      </c>
      <c r="BT209">
        <v>13.6</v>
      </c>
      <c r="BU209">
        <v>13.7</v>
      </c>
      <c r="BV209">
        <v>13.8</v>
      </c>
      <c r="BW209">
        <v>13.8</v>
      </c>
      <c r="BX209">
        <v>13.9</v>
      </c>
      <c r="BY209">
        <v>14</v>
      </c>
      <c r="BZ209">
        <v>14</v>
      </c>
      <c r="CA209">
        <v>14</v>
      </c>
      <c r="CB209">
        <v>14</v>
      </c>
      <c r="CC209">
        <v>14</v>
      </c>
      <c r="CD209">
        <v>14</v>
      </c>
      <c r="CE209">
        <v>14</v>
      </c>
      <c r="CF209">
        <v>13.9</v>
      </c>
      <c r="CG209">
        <v>13.9</v>
      </c>
      <c r="CH209">
        <v>13.8</v>
      </c>
      <c r="CI209">
        <v>13.7</v>
      </c>
      <c r="CJ209">
        <v>13.6</v>
      </c>
      <c r="CK209">
        <v>13.5</v>
      </c>
      <c r="CL209">
        <v>13.4</v>
      </c>
      <c r="CM209">
        <v>13.3</v>
      </c>
      <c r="CN209">
        <v>13.2</v>
      </c>
      <c r="CO209">
        <v>13</v>
      </c>
      <c r="CP209">
        <v>12.9</v>
      </c>
      <c r="CQ209">
        <v>12.7</v>
      </c>
      <c r="CR209">
        <v>12.5</v>
      </c>
      <c r="CS209">
        <v>12.4</v>
      </c>
      <c r="CT209">
        <v>12.2</v>
      </c>
      <c r="CU209">
        <v>12</v>
      </c>
      <c r="CV209">
        <v>11.8</v>
      </c>
      <c r="CW209">
        <v>11.6</v>
      </c>
      <c r="CX209">
        <v>11.4</v>
      </c>
      <c r="CY209">
        <v>11.2</v>
      </c>
      <c r="CZ209">
        <v>11</v>
      </c>
      <c r="DA209">
        <v>10.7</v>
      </c>
      <c r="DB209">
        <v>10.5</v>
      </c>
      <c r="DC209">
        <v>10.199999999999999</v>
      </c>
      <c r="DD209">
        <v>9.98</v>
      </c>
      <c r="DE209">
        <v>9.5500000000000007</v>
      </c>
      <c r="DF209">
        <v>9.42</v>
      </c>
      <c r="DG209">
        <v>9.11</v>
      </c>
      <c r="DH209">
        <v>8.84</v>
      </c>
      <c r="DI209">
        <v>8.6</v>
      </c>
      <c r="DJ209">
        <v>8.3800000000000008</v>
      </c>
      <c r="DK209">
        <v>8.07</v>
      </c>
      <c r="DL209">
        <v>7.81</v>
      </c>
      <c r="DM209">
        <v>7.57</v>
      </c>
      <c r="DN209">
        <v>7.29</v>
      </c>
      <c r="DO209">
        <v>7.03</v>
      </c>
      <c r="DP209">
        <v>6.75</v>
      </c>
      <c r="DQ209">
        <v>6.54</v>
      </c>
      <c r="DR209">
        <v>6.28</v>
      </c>
      <c r="DS209">
        <v>6.26</v>
      </c>
      <c r="DT209">
        <v>6.1</v>
      </c>
      <c r="DU209">
        <v>5.88</v>
      </c>
      <c r="DV209">
        <v>5.61</v>
      </c>
      <c r="DW209">
        <v>5.51</v>
      </c>
      <c r="DX209">
        <v>5.38</v>
      </c>
      <c r="DY209">
        <v>5.29</v>
      </c>
      <c r="DZ209">
        <v>5.13</v>
      </c>
      <c r="EA209">
        <v>4.88</v>
      </c>
      <c r="EB209">
        <v>4.78</v>
      </c>
      <c r="EC209">
        <v>4.5199999999999996</v>
      </c>
      <c r="ED209">
        <v>4.32</v>
      </c>
      <c r="EE209">
        <v>4.17</v>
      </c>
      <c r="EF209">
        <v>4.03</v>
      </c>
      <c r="EG209">
        <v>3.91</v>
      </c>
      <c r="EH209">
        <v>3.79</v>
      </c>
      <c r="EI209">
        <v>3.55</v>
      </c>
      <c r="EJ209">
        <v>3.49</v>
      </c>
      <c r="EK209">
        <v>3.33</v>
      </c>
      <c r="EL209">
        <v>3.27</v>
      </c>
      <c r="EM209">
        <v>3.08</v>
      </c>
      <c r="EN209">
        <v>2.97</v>
      </c>
      <c r="EO209">
        <v>2.85</v>
      </c>
      <c r="EP209">
        <v>2.82</v>
      </c>
      <c r="EQ209">
        <v>2.69</v>
      </c>
      <c r="ER209">
        <v>2.5499999999999998</v>
      </c>
      <c r="ES209">
        <v>2.4</v>
      </c>
      <c r="ET209">
        <v>2.2999999999999998</v>
      </c>
      <c r="EU209">
        <v>2.21</v>
      </c>
      <c r="EV209">
        <v>2.0699999999999998</v>
      </c>
      <c r="EW209">
        <v>2.04</v>
      </c>
      <c r="EX209">
        <v>1.9</v>
      </c>
      <c r="EY209">
        <v>1.76</v>
      </c>
      <c r="EZ209">
        <v>1.67</v>
      </c>
      <c r="FA209">
        <v>1.55</v>
      </c>
      <c r="FB209">
        <v>1.48</v>
      </c>
      <c r="FC209">
        <v>1.39</v>
      </c>
      <c r="FD209">
        <v>1.33</v>
      </c>
      <c r="FE209">
        <v>1.22</v>
      </c>
      <c r="FF209">
        <v>1.17</v>
      </c>
      <c r="FG209">
        <v>1.06</v>
      </c>
      <c r="FH209">
        <v>0.96</v>
      </c>
      <c r="FI209">
        <v>0.88</v>
      </c>
      <c r="FJ209">
        <v>0.8</v>
      </c>
      <c r="FK209">
        <v>0.74</v>
      </c>
      <c r="FL209">
        <v>0.69</v>
      </c>
      <c r="FM209">
        <v>0.62</v>
      </c>
      <c r="FN209">
        <v>0.56000000000000005</v>
      </c>
      <c r="FO209">
        <v>0.49</v>
      </c>
      <c r="FP209">
        <v>0.45</v>
      </c>
      <c r="FQ209">
        <v>0.4</v>
      </c>
      <c r="FR209">
        <v>0.36</v>
      </c>
      <c r="FS209">
        <v>0.3</v>
      </c>
      <c r="FT209">
        <v>0.25</v>
      </c>
      <c r="FU209">
        <v>0.22</v>
      </c>
      <c r="FV209">
        <v>0.2</v>
      </c>
      <c r="FW209">
        <v>0.16</v>
      </c>
      <c r="FX209">
        <v>0.14000000000000001</v>
      </c>
      <c r="FY209">
        <v>0.12</v>
      </c>
      <c r="FZ209">
        <v>0.1</v>
      </c>
    </row>
    <row r="210" spans="1:182">
      <c r="A210">
        <v>-23</v>
      </c>
      <c r="B210">
        <v>0</v>
      </c>
      <c r="C210">
        <v>0</v>
      </c>
      <c r="D210">
        <v>0</v>
      </c>
      <c r="E210">
        <v>0</v>
      </c>
      <c r="F210">
        <v>0</v>
      </c>
      <c r="G210">
        <v>0</v>
      </c>
      <c r="H210">
        <v>0</v>
      </c>
      <c r="I210">
        <v>0</v>
      </c>
      <c r="J210">
        <v>0</v>
      </c>
      <c r="K210">
        <v>0</v>
      </c>
      <c r="L210">
        <v>0</v>
      </c>
      <c r="M210">
        <v>0</v>
      </c>
      <c r="N210">
        <v>0</v>
      </c>
      <c r="O210">
        <v>0.02</v>
      </c>
      <c r="P210">
        <v>0.04</v>
      </c>
      <c r="Q210">
        <v>0.06</v>
      </c>
      <c r="R210">
        <v>0.08</v>
      </c>
      <c r="S210">
        <v>0.1</v>
      </c>
      <c r="T210">
        <v>0.12</v>
      </c>
      <c r="U210">
        <v>0.15</v>
      </c>
      <c r="V210">
        <v>0.19</v>
      </c>
      <c r="W210">
        <v>0.22</v>
      </c>
      <c r="X210">
        <v>0.28000000000000003</v>
      </c>
      <c r="Y210">
        <v>0.32</v>
      </c>
      <c r="Z210">
        <v>0.38</v>
      </c>
      <c r="AA210">
        <v>0.45</v>
      </c>
      <c r="AB210">
        <v>0.53</v>
      </c>
      <c r="AC210">
        <v>0.62</v>
      </c>
      <c r="AD210">
        <v>0.71</v>
      </c>
      <c r="AE210">
        <v>0.8</v>
      </c>
      <c r="AF210">
        <v>0.95</v>
      </c>
      <c r="AG210">
        <v>1.05</v>
      </c>
      <c r="AH210">
        <v>1.2</v>
      </c>
      <c r="AI210">
        <v>1.37</v>
      </c>
      <c r="AJ210">
        <v>1.48</v>
      </c>
      <c r="AK210">
        <v>1.69</v>
      </c>
      <c r="AL210">
        <v>1.85</v>
      </c>
      <c r="AM210">
        <v>2.0499999999999998</v>
      </c>
      <c r="AN210">
        <v>2.3199999999999998</v>
      </c>
      <c r="AO210">
        <v>2.56</v>
      </c>
      <c r="AP210">
        <v>2.8</v>
      </c>
      <c r="AQ210">
        <v>3.08</v>
      </c>
      <c r="AR210">
        <v>3.29</v>
      </c>
      <c r="AS210">
        <v>3.72</v>
      </c>
      <c r="AT210">
        <v>4.04</v>
      </c>
      <c r="AU210">
        <v>4.33</v>
      </c>
      <c r="AV210">
        <v>4.71</v>
      </c>
      <c r="AW210">
        <v>4.9800000000000004</v>
      </c>
      <c r="AX210">
        <v>5.3</v>
      </c>
      <c r="AY210">
        <v>5.69</v>
      </c>
      <c r="AZ210">
        <v>6.1</v>
      </c>
      <c r="BA210">
        <v>6.71</v>
      </c>
      <c r="BB210">
        <v>7.27</v>
      </c>
      <c r="BC210">
        <v>8.02</v>
      </c>
      <c r="BD210">
        <v>8.65</v>
      </c>
      <c r="BE210">
        <v>9.08</v>
      </c>
      <c r="BF210">
        <v>9.57</v>
      </c>
      <c r="BG210">
        <v>10</v>
      </c>
      <c r="BH210">
        <v>10.4</v>
      </c>
      <c r="BI210">
        <v>10.7</v>
      </c>
      <c r="BJ210">
        <v>11</v>
      </c>
      <c r="BK210">
        <v>11.3</v>
      </c>
      <c r="BL210">
        <v>11.6</v>
      </c>
      <c r="BM210">
        <v>11.9</v>
      </c>
      <c r="BN210">
        <v>12.2</v>
      </c>
      <c r="BO210">
        <v>12.4</v>
      </c>
      <c r="BP210">
        <v>12.6</v>
      </c>
      <c r="BQ210">
        <v>12.9</v>
      </c>
      <c r="BR210">
        <v>13</v>
      </c>
      <c r="BS210">
        <v>13.4</v>
      </c>
      <c r="BT210">
        <v>13.5</v>
      </c>
      <c r="BU210">
        <v>13.6</v>
      </c>
      <c r="BV210">
        <v>13.7</v>
      </c>
      <c r="BW210">
        <v>13.8</v>
      </c>
      <c r="BX210">
        <v>13.9</v>
      </c>
      <c r="BY210">
        <v>13.9</v>
      </c>
      <c r="BZ210">
        <v>14</v>
      </c>
      <c r="CA210">
        <v>14</v>
      </c>
      <c r="CB210">
        <v>14</v>
      </c>
      <c r="CC210">
        <v>14</v>
      </c>
      <c r="CD210">
        <v>14</v>
      </c>
      <c r="CE210">
        <v>14</v>
      </c>
      <c r="CF210">
        <v>13.9</v>
      </c>
      <c r="CG210">
        <v>13.9</v>
      </c>
      <c r="CH210">
        <v>13.8</v>
      </c>
      <c r="CI210">
        <v>13.7</v>
      </c>
      <c r="CJ210">
        <v>13.6</v>
      </c>
      <c r="CK210">
        <v>13.5</v>
      </c>
      <c r="CL210">
        <v>13.4</v>
      </c>
      <c r="CM210">
        <v>13.3</v>
      </c>
      <c r="CN210">
        <v>13.2</v>
      </c>
      <c r="CO210">
        <v>13</v>
      </c>
      <c r="CP210">
        <v>12.9</v>
      </c>
      <c r="CQ210">
        <v>12.7</v>
      </c>
      <c r="CR210">
        <v>12.6</v>
      </c>
      <c r="CS210">
        <v>12.4</v>
      </c>
      <c r="CT210">
        <v>12.1</v>
      </c>
      <c r="CU210">
        <v>12</v>
      </c>
      <c r="CV210">
        <v>11.8</v>
      </c>
      <c r="CW210">
        <v>11.6</v>
      </c>
      <c r="CX210">
        <v>11.4</v>
      </c>
      <c r="CY210">
        <v>11.2</v>
      </c>
      <c r="CZ210">
        <v>11</v>
      </c>
      <c r="DA210">
        <v>10.8</v>
      </c>
      <c r="DB210">
        <v>10.5</v>
      </c>
      <c r="DC210">
        <v>10.3</v>
      </c>
      <c r="DD210">
        <v>10</v>
      </c>
      <c r="DE210">
        <v>9.65</v>
      </c>
      <c r="DF210">
        <v>9.4499999999999993</v>
      </c>
      <c r="DG210">
        <v>9.2100000000000009</v>
      </c>
      <c r="DH210">
        <v>8.9600000000000009</v>
      </c>
      <c r="DI210">
        <v>8.73</v>
      </c>
      <c r="DJ210">
        <v>8.4600000000000009</v>
      </c>
      <c r="DK210">
        <v>8.2100000000000009</v>
      </c>
      <c r="DL210">
        <v>7.8</v>
      </c>
      <c r="DM210">
        <v>7.6</v>
      </c>
      <c r="DN210">
        <v>7.44</v>
      </c>
      <c r="DO210">
        <v>7.11</v>
      </c>
      <c r="DP210">
        <v>6.88</v>
      </c>
      <c r="DQ210">
        <v>6.59</v>
      </c>
      <c r="DR210">
        <v>6.33</v>
      </c>
      <c r="DS210">
        <v>6.23</v>
      </c>
      <c r="DT210">
        <v>6.17</v>
      </c>
      <c r="DU210">
        <v>5.86</v>
      </c>
      <c r="DV210">
        <v>5.73</v>
      </c>
      <c r="DW210">
        <v>5.56</v>
      </c>
      <c r="DX210">
        <v>5.43</v>
      </c>
      <c r="DY210">
        <v>5.38</v>
      </c>
      <c r="DZ210">
        <v>5.17</v>
      </c>
      <c r="EA210">
        <v>5.01</v>
      </c>
      <c r="EB210">
        <v>4.7699999999999996</v>
      </c>
      <c r="EC210">
        <v>4.62</v>
      </c>
      <c r="ED210">
        <v>4.41</v>
      </c>
      <c r="EE210">
        <v>4.24</v>
      </c>
      <c r="EF210">
        <v>4.12</v>
      </c>
      <c r="EG210">
        <v>3.88</v>
      </c>
      <c r="EH210">
        <v>3.82</v>
      </c>
      <c r="EI210">
        <v>3.71</v>
      </c>
      <c r="EJ210">
        <v>3.56</v>
      </c>
      <c r="EK210">
        <v>3.38</v>
      </c>
      <c r="EL210">
        <v>3.26</v>
      </c>
      <c r="EM210">
        <v>3.14</v>
      </c>
      <c r="EN210">
        <v>3.02</v>
      </c>
      <c r="EO210">
        <v>2.92</v>
      </c>
      <c r="EP210">
        <v>2.84</v>
      </c>
      <c r="EQ210">
        <v>2.74</v>
      </c>
      <c r="ER210">
        <v>2.6</v>
      </c>
      <c r="ES210">
        <v>2.4700000000000002</v>
      </c>
      <c r="ET210">
        <v>2.36</v>
      </c>
      <c r="EU210">
        <v>2.25</v>
      </c>
      <c r="EV210">
        <v>2.11</v>
      </c>
      <c r="EW210">
        <v>2.0299999999999998</v>
      </c>
      <c r="EX210">
        <v>1.93</v>
      </c>
      <c r="EY210">
        <v>1.84</v>
      </c>
      <c r="EZ210">
        <v>1.73</v>
      </c>
      <c r="FA210">
        <v>1.6</v>
      </c>
      <c r="FB210">
        <v>1.54</v>
      </c>
      <c r="FC210">
        <v>1.45</v>
      </c>
      <c r="FD210">
        <v>1.3</v>
      </c>
      <c r="FE210">
        <v>1.24</v>
      </c>
      <c r="FF210">
        <v>1.1399999999999999</v>
      </c>
      <c r="FG210">
        <v>1.05</v>
      </c>
      <c r="FH210">
        <v>1</v>
      </c>
      <c r="FI210">
        <v>0.9</v>
      </c>
      <c r="FJ210">
        <v>0.85</v>
      </c>
      <c r="FK210">
        <v>0.76</v>
      </c>
      <c r="FL210">
        <v>0.69</v>
      </c>
      <c r="FM210">
        <v>0.61</v>
      </c>
      <c r="FN210">
        <v>0.56000000000000005</v>
      </c>
      <c r="FO210">
        <v>0.5</v>
      </c>
      <c r="FP210">
        <v>0.45</v>
      </c>
      <c r="FQ210">
        <v>0.4</v>
      </c>
      <c r="FR210">
        <v>0.36</v>
      </c>
      <c r="FS210">
        <v>0.31</v>
      </c>
      <c r="FT210">
        <v>0.27</v>
      </c>
      <c r="FU210">
        <v>0.23</v>
      </c>
      <c r="FV210">
        <v>0.19</v>
      </c>
      <c r="FW210">
        <v>0.17</v>
      </c>
      <c r="FX210">
        <v>0.14000000000000001</v>
      </c>
      <c r="FY210">
        <v>0.12</v>
      </c>
      <c r="FZ210">
        <v>0.1</v>
      </c>
    </row>
    <row r="211" spans="1:182">
      <c r="A211">
        <v>-24</v>
      </c>
      <c r="B211">
        <v>0</v>
      </c>
      <c r="C211">
        <v>0</v>
      </c>
      <c r="D211">
        <v>0</v>
      </c>
      <c r="E211">
        <v>0</v>
      </c>
      <c r="F211">
        <v>0</v>
      </c>
      <c r="G211">
        <v>0</v>
      </c>
      <c r="H211">
        <v>0</v>
      </c>
      <c r="I211">
        <v>0</v>
      </c>
      <c r="J211">
        <v>0</v>
      </c>
      <c r="K211">
        <v>0</v>
      </c>
      <c r="L211">
        <v>0</v>
      </c>
      <c r="M211">
        <v>0</v>
      </c>
      <c r="N211">
        <v>0</v>
      </c>
      <c r="O211">
        <v>0.02</v>
      </c>
      <c r="P211">
        <v>0.03</v>
      </c>
      <c r="Q211">
        <v>0.05</v>
      </c>
      <c r="R211">
        <v>0.08</v>
      </c>
      <c r="S211">
        <v>0.1</v>
      </c>
      <c r="T211">
        <v>0.12</v>
      </c>
      <c r="U211">
        <v>0.15</v>
      </c>
      <c r="V211">
        <v>0.18</v>
      </c>
      <c r="W211">
        <v>0.22</v>
      </c>
      <c r="X211">
        <v>0.27</v>
      </c>
      <c r="Y211">
        <v>0.31</v>
      </c>
      <c r="Z211">
        <v>0.36</v>
      </c>
      <c r="AA211">
        <v>0.45</v>
      </c>
      <c r="AB211">
        <v>0.54</v>
      </c>
      <c r="AC211">
        <v>0.6</v>
      </c>
      <c r="AD211">
        <v>0.7</v>
      </c>
      <c r="AE211">
        <v>0.77</v>
      </c>
      <c r="AF211">
        <v>0.9</v>
      </c>
      <c r="AG211">
        <v>1.04</v>
      </c>
      <c r="AH211">
        <v>1.19</v>
      </c>
      <c r="AI211">
        <v>1.34</v>
      </c>
      <c r="AJ211">
        <v>1.46</v>
      </c>
      <c r="AK211">
        <v>1.64</v>
      </c>
      <c r="AL211">
        <v>1.85</v>
      </c>
      <c r="AM211">
        <v>2.0299999999999998</v>
      </c>
      <c r="AN211">
        <v>2.2799999999999998</v>
      </c>
      <c r="AO211">
        <v>2.54</v>
      </c>
      <c r="AP211">
        <v>2.8</v>
      </c>
      <c r="AQ211">
        <v>3.02</v>
      </c>
      <c r="AR211">
        <v>3.32</v>
      </c>
      <c r="AS211">
        <v>3.71</v>
      </c>
      <c r="AT211">
        <v>4.0199999999999996</v>
      </c>
      <c r="AU211">
        <v>4.3600000000000003</v>
      </c>
      <c r="AV211">
        <v>4.6399999999999997</v>
      </c>
      <c r="AW211">
        <v>4.97</v>
      </c>
      <c r="AX211">
        <v>5.17</v>
      </c>
      <c r="AY211">
        <v>5.59</v>
      </c>
      <c r="AZ211">
        <v>5.97</v>
      </c>
      <c r="BA211">
        <v>6.51</v>
      </c>
      <c r="BB211">
        <v>7.18</v>
      </c>
      <c r="BC211">
        <v>7.85</v>
      </c>
      <c r="BD211">
        <v>8.57</v>
      </c>
      <c r="BE211">
        <v>9.11</v>
      </c>
      <c r="BF211">
        <v>9.5399999999999991</v>
      </c>
      <c r="BG211">
        <v>10</v>
      </c>
      <c r="BH211">
        <v>10.4</v>
      </c>
      <c r="BI211">
        <v>10.6</v>
      </c>
      <c r="BJ211">
        <v>10.9</v>
      </c>
      <c r="BK211">
        <v>11.3</v>
      </c>
      <c r="BL211">
        <v>11.6</v>
      </c>
      <c r="BM211">
        <v>11.8</v>
      </c>
      <c r="BN211">
        <v>12.1</v>
      </c>
      <c r="BO211">
        <v>12.4</v>
      </c>
      <c r="BP211">
        <v>12.6</v>
      </c>
      <c r="BQ211">
        <v>12.8</v>
      </c>
      <c r="BR211">
        <v>13</v>
      </c>
      <c r="BS211">
        <v>13.3</v>
      </c>
      <c r="BT211">
        <v>13.5</v>
      </c>
      <c r="BU211">
        <v>13.6</v>
      </c>
      <c r="BV211">
        <v>13.7</v>
      </c>
      <c r="BW211">
        <v>13.8</v>
      </c>
      <c r="BX211">
        <v>13.8</v>
      </c>
      <c r="BY211">
        <v>13.9</v>
      </c>
      <c r="BZ211">
        <v>13.9</v>
      </c>
      <c r="CA211">
        <v>14</v>
      </c>
      <c r="CB211">
        <v>14</v>
      </c>
      <c r="CC211">
        <v>14</v>
      </c>
      <c r="CD211">
        <v>14</v>
      </c>
      <c r="CE211">
        <v>13.9</v>
      </c>
      <c r="CF211">
        <v>13.9</v>
      </c>
      <c r="CG211">
        <v>13.8</v>
      </c>
      <c r="CH211">
        <v>13.8</v>
      </c>
      <c r="CI211">
        <v>13.7</v>
      </c>
      <c r="CJ211">
        <v>13.6</v>
      </c>
      <c r="CK211">
        <v>13.5</v>
      </c>
      <c r="CL211">
        <v>13.4</v>
      </c>
      <c r="CM211">
        <v>13.3</v>
      </c>
      <c r="CN211">
        <v>13.2</v>
      </c>
      <c r="CO211">
        <v>13</v>
      </c>
      <c r="CP211">
        <v>12.9</v>
      </c>
      <c r="CQ211">
        <v>12.7</v>
      </c>
      <c r="CR211">
        <v>12.5</v>
      </c>
      <c r="CS211">
        <v>12.4</v>
      </c>
      <c r="CT211">
        <v>12.2</v>
      </c>
      <c r="CU211">
        <v>12</v>
      </c>
      <c r="CV211">
        <v>11.8</v>
      </c>
      <c r="CW211">
        <v>11.6</v>
      </c>
      <c r="CX211">
        <v>11.4</v>
      </c>
      <c r="CY211">
        <v>11.2</v>
      </c>
      <c r="CZ211">
        <v>11</v>
      </c>
      <c r="DA211">
        <v>10.8</v>
      </c>
      <c r="DB211">
        <v>10.6</v>
      </c>
      <c r="DC211">
        <v>10.199999999999999</v>
      </c>
      <c r="DD211">
        <v>9.99</v>
      </c>
      <c r="DE211">
        <v>9.7899999999999991</v>
      </c>
      <c r="DF211">
        <v>9.5</v>
      </c>
      <c r="DG211">
        <v>9.3000000000000007</v>
      </c>
      <c r="DH211">
        <v>9</v>
      </c>
      <c r="DI211">
        <v>8.7100000000000009</v>
      </c>
      <c r="DJ211">
        <v>8.44</v>
      </c>
      <c r="DK211">
        <v>8.27</v>
      </c>
      <c r="DL211">
        <v>7.94</v>
      </c>
      <c r="DM211">
        <v>7.62</v>
      </c>
      <c r="DN211">
        <v>7.41</v>
      </c>
      <c r="DO211">
        <v>7.13</v>
      </c>
      <c r="DP211">
        <v>6.92</v>
      </c>
      <c r="DQ211">
        <v>6.66</v>
      </c>
      <c r="DR211">
        <v>6.41</v>
      </c>
      <c r="DS211">
        <v>6.21</v>
      </c>
      <c r="DT211">
        <v>6.24</v>
      </c>
      <c r="DU211">
        <v>6.07</v>
      </c>
      <c r="DV211">
        <v>5.81</v>
      </c>
      <c r="DW211">
        <v>5.56</v>
      </c>
      <c r="DX211">
        <v>5.54</v>
      </c>
      <c r="DY211">
        <v>5.44</v>
      </c>
      <c r="DZ211">
        <v>5.25</v>
      </c>
      <c r="EA211">
        <v>5.07</v>
      </c>
      <c r="EB211">
        <v>4.9000000000000004</v>
      </c>
      <c r="EC211">
        <v>4.6399999999999997</v>
      </c>
      <c r="ED211">
        <v>4.4800000000000004</v>
      </c>
      <c r="EE211">
        <v>4.33</v>
      </c>
      <c r="EF211">
        <v>4.1500000000000004</v>
      </c>
      <c r="EG211">
        <v>3.99</v>
      </c>
      <c r="EH211">
        <v>3.78</v>
      </c>
      <c r="EI211">
        <v>3.74</v>
      </c>
      <c r="EJ211">
        <v>3.58</v>
      </c>
      <c r="EK211">
        <v>3.42</v>
      </c>
      <c r="EL211">
        <v>3.29</v>
      </c>
      <c r="EM211">
        <v>3.19</v>
      </c>
      <c r="EN211">
        <v>3.05</v>
      </c>
      <c r="EO211">
        <v>2.95</v>
      </c>
      <c r="EP211">
        <v>2.85</v>
      </c>
      <c r="EQ211">
        <v>2.78</v>
      </c>
      <c r="ER211">
        <v>2.59</v>
      </c>
      <c r="ES211">
        <v>2.5099999999999998</v>
      </c>
      <c r="ET211">
        <v>2.37</v>
      </c>
      <c r="EU211">
        <v>2.27</v>
      </c>
      <c r="EV211">
        <v>2.1</v>
      </c>
      <c r="EW211">
        <v>2.04</v>
      </c>
      <c r="EX211">
        <v>1.98</v>
      </c>
      <c r="EY211">
        <v>1.82</v>
      </c>
      <c r="EZ211">
        <v>1.74</v>
      </c>
      <c r="FA211">
        <v>1.62</v>
      </c>
      <c r="FB211">
        <v>1.53</v>
      </c>
      <c r="FC211">
        <v>1.42</v>
      </c>
      <c r="FD211">
        <v>1.33</v>
      </c>
      <c r="FE211">
        <v>1.27</v>
      </c>
      <c r="FF211">
        <v>1.18</v>
      </c>
      <c r="FG211">
        <v>1.0900000000000001</v>
      </c>
      <c r="FH211">
        <v>1.02</v>
      </c>
      <c r="FI211">
        <v>0.89</v>
      </c>
      <c r="FJ211">
        <v>0.86</v>
      </c>
      <c r="FK211">
        <v>0.75</v>
      </c>
      <c r="FL211">
        <v>0.71</v>
      </c>
      <c r="FM211">
        <v>0.65</v>
      </c>
      <c r="FN211">
        <v>0.56999999999999995</v>
      </c>
      <c r="FO211">
        <v>0.51</v>
      </c>
      <c r="FP211">
        <v>0.45</v>
      </c>
      <c r="FQ211">
        <v>0.41</v>
      </c>
      <c r="FR211">
        <v>0.36</v>
      </c>
      <c r="FS211">
        <v>0.31</v>
      </c>
      <c r="FT211">
        <v>0.25</v>
      </c>
      <c r="FU211">
        <v>0.23</v>
      </c>
      <c r="FV211">
        <v>0.2</v>
      </c>
      <c r="FW211">
        <v>0.17</v>
      </c>
      <c r="FX211">
        <v>0.14000000000000001</v>
      </c>
      <c r="FY211">
        <v>0.12</v>
      </c>
      <c r="FZ211">
        <v>0.1</v>
      </c>
    </row>
    <row r="212" spans="1:182">
      <c r="A212">
        <v>-25</v>
      </c>
      <c r="B212">
        <v>0</v>
      </c>
      <c r="C212">
        <v>0</v>
      </c>
      <c r="D212">
        <v>0</v>
      </c>
      <c r="E212">
        <v>0</v>
      </c>
      <c r="F212">
        <v>0</v>
      </c>
      <c r="G212">
        <v>0</v>
      </c>
      <c r="H212">
        <v>0</v>
      </c>
      <c r="I212">
        <v>0</v>
      </c>
      <c r="J212">
        <v>0</v>
      </c>
      <c r="K212">
        <v>0</v>
      </c>
      <c r="L212">
        <v>0</v>
      </c>
      <c r="M212">
        <v>0</v>
      </c>
      <c r="N212">
        <v>0</v>
      </c>
      <c r="O212">
        <v>0.02</v>
      </c>
      <c r="P212">
        <v>0.04</v>
      </c>
      <c r="Q212">
        <v>0.05</v>
      </c>
      <c r="R212">
        <v>7.0000000000000007E-2</v>
      </c>
      <c r="S212">
        <v>0.09</v>
      </c>
      <c r="T212">
        <v>0.11</v>
      </c>
      <c r="U212">
        <v>0.14000000000000001</v>
      </c>
      <c r="V212">
        <v>0.17</v>
      </c>
      <c r="W212">
        <v>0.22</v>
      </c>
      <c r="X212">
        <v>0.26</v>
      </c>
      <c r="Y212">
        <v>0.31</v>
      </c>
      <c r="Z212">
        <v>0.38</v>
      </c>
      <c r="AA212">
        <v>0.43</v>
      </c>
      <c r="AB212">
        <v>0.51</v>
      </c>
      <c r="AC212">
        <v>0.6</v>
      </c>
      <c r="AD212">
        <v>0.65</v>
      </c>
      <c r="AE212">
        <v>0.79</v>
      </c>
      <c r="AF212">
        <v>0.88</v>
      </c>
      <c r="AG212">
        <v>1</v>
      </c>
      <c r="AH212">
        <v>1.1599999999999999</v>
      </c>
      <c r="AI212">
        <v>1.29</v>
      </c>
      <c r="AJ212">
        <v>1.43</v>
      </c>
      <c r="AK212">
        <v>1.65</v>
      </c>
      <c r="AL212">
        <v>1.79</v>
      </c>
      <c r="AM212">
        <v>2</v>
      </c>
      <c r="AN212">
        <v>2.2599999999999998</v>
      </c>
      <c r="AO212">
        <v>2.52</v>
      </c>
      <c r="AP212">
        <v>2.7</v>
      </c>
      <c r="AQ212">
        <v>2.99</v>
      </c>
      <c r="AR212">
        <v>3.25</v>
      </c>
      <c r="AS212">
        <v>3.57</v>
      </c>
      <c r="AT212">
        <v>3.96</v>
      </c>
      <c r="AU212">
        <v>4.3499999999999996</v>
      </c>
      <c r="AV212">
        <v>4.59</v>
      </c>
      <c r="AW212">
        <v>4.8899999999999997</v>
      </c>
      <c r="AX212">
        <v>5.25</v>
      </c>
      <c r="AY212">
        <v>5.57</v>
      </c>
      <c r="AZ212">
        <v>5.99</v>
      </c>
      <c r="BA212">
        <v>6.47</v>
      </c>
      <c r="BB212">
        <v>7.1</v>
      </c>
      <c r="BC212">
        <v>7.82</v>
      </c>
      <c r="BD212">
        <v>8.42</v>
      </c>
      <c r="BE212">
        <v>9.01</v>
      </c>
      <c r="BF212">
        <v>9.44</v>
      </c>
      <c r="BG212">
        <v>9.94</v>
      </c>
      <c r="BH212">
        <v>10.3</v>
      </c>
      <c r="BI212">
        <v>10.6</v>
      </c>
      <c r="BJ212">
        <v>10.9</v>
      </c>
      <c r="BK212">
        <v>11.2</v>
      </c>
      <c r="BL212">
        <v>11.5</v>
      </c>
      <c r="BM212">
        <v>11.8</v>
      </c>
      <c r="BN212">
        <v>12.1</v>
      </c>
      <c r="BO212">
        <v>12.3</v>
      </c>
      <c r="BP212">
        <v>12.6</v>
      </c>
      <c r="BQ212">
        <v>12.8</v>
      </c>
      <c r="BR212">
        <v>12.9</v>
      </c>
      <c r="BS212">
        <v>13.3</v>
      </c>
      <c r="BT212">
        <v>13.4</v>
      </c>
      <c r="BU212">
        <v>13.5</v>
      </c>
      <c r="BV212">
        <v>13.6</v>
      </c>
      <c r="BW212">
        <v>13.7</v>
      </c>
      <c r="BX212">
        <v>13.8</v>
      </c>
      <c r="BY212">
        <v>13.9</v>
      </c>
      <c r="BZ212">
        <v>13.9</v>
      </c>
      <c r="CA212">
        <v>13.9</v>
      </c>
      <c r="CB212">
        <v>13.9</v>
      </c>
      <c r="CC212">
        <v>13.9</v>
      </c>
      <c r="CD212">
        <v>13.9</v>
      </c>
      <c r="CE212">
        <v>13.9</v>
      </c>
      <c r="CF212">
        <v>13.9</v>
      </c>
      <c r="CG212">
        <v>13.8</v>
      </c>
      <c r="CH212">
        <v>13.8</v>
      </c>
      <c r="CI212">
        <v>13.7</v>
      </c>
      <c r="CJ212">
        <v>13.6</v>
      </c>
      <c r="CK212">
        <v>13.5</v>
      </c>
      <c r="CL212">
        <v>13.4</v>
      </c>
      <c r="CM212">
        <v>13.3</v>
      </c>
      <c r="CN212">
        <v>13.2</v>
      </c>
      <c r="CO212">
        <v>13</v>
      </c>
      <c r="CP212">
        <v>12.9</v>
      </c>
      <c r="CQ212">
        <v>12.7</v>
      </c>
      <c r="CR212">
        <v>12.6</v>
      </c>
      <c r="CS212">
        <v>12.4</v>
      </c>
      <c r="CT212">
        <v>12.2</v>
      </c>
      <c r="CU212">
        <v>12</v>
      </c>
      <c r="CV212">
        <v>11.8</v>
      </c>
      <c r="CW212">
        <v>11.6</v>
      </c>
      <c r="CX212">
        <v>11.5</v>
      </c>
      <c r="CY212">
        <v>11.3</v>
      </c>
      <c r="CZ212">
        <v>11</v>
      </c>
      <c r="DA212">
        <v>10.8</v>
      </c>
      <c r="DB212">
        <v>10.6</v>
      </c>
      <c r="DC212">
        <v>10.4</v>
      </c>
      <c r="DD212">
        <v>10.1</v>
      </c>
      <c r="DE212">
        <v>9.8000000000000007</v>
      </c>
      <c r="DF212">
        <v>9.56</v>
      </c>
      <c r="DG212">
        <v>9.27</v>
      </c>
      <c r="DH212">
        <v>9.07</v>
      </c>
      <c r="DI212">
        <v>8.81</v>
      </c>
      <c r="DJ212">
        <v>8.59</v>
      </c>
      <c r="DK212">
        <v>8.2799999999999994</v>
      </c>
      <c r="DL212">
        <v>8</v>
      </c>
      <c r="DM212">
        <v>7.7</v>
      </c>
      <c r="DN212">
        <v>7.48</v>
      </c>
      <c r="DO212">
        <v>7.26</v>
      </c>
      <c r="DP212">
        <v>6.95</v>
      </c>
      <c r="DQ212">
        <v>6.76</v>
      </c>
      <c r="DR212">
        <v>6.57</v>
      </c>
      <c r="DS212">
        <v>6.25</v>
      </c>
      <c r="DT212">
        <v>6.23</v>
      </c>
      <c r="DU212">
        <v>6.1</v>
      </c>
      <c r="DV212">
        <v>5.87</v>
      </c>
      <c r="DW212">
        <v>5.66</v>
      </c>
      <c r="DX212">
        <v>5.55</v>
      </c>
      <c r="DY212">
        <v>5.46</v>
      </c>
      <c r="DZ212">
        <v>5.34</v>
      </c>
      <c r="EA212">
        <v>5.1100000000000003</v>
      </c>
      <c r="EB212">
        <v>4.92</v>
      </c>
      <c r="EC212">
        <v>4.72</v>
      </c>
      <c r="ED212">
        <v>4.55</v>
      </c>
      <c r="EE212">
        <v>4.3899999999999997</v>
      </c>
      <c r="EF212">
        <v>4.24</v>
      </c>
      <c r="EG212">
        <v>4.07</v>
      </c>
      <c r="EH212">
        <v>3.91</v>
      </c>
      <c r="EI212">
        <v>3.79</v>
      </c>
      <c r="EJ212">
        <v>3.66</v>
      </c>
      <c r="EK212">
        <v>3.49</v>
      </c>
      <c r="EL212">
        <v>3.32</v>
      </c>
      <c r="EM212">
        <v>3.29</v>
      </c>
      <c r="EN212">
        <v>3.15</v>
      </c>
      <c r="EO212">
        <v>2.99</v>
      </c>
      <c r="EP212">
        <v>2.86</v>
      </c>
      <c r="EQ212">
        <v>2.85</v>
      </c>
      <c r="ER212">
        <v>2.69</v>
      </c>
      <c r="ES212">
        <v>2.4900000000000002</v>
      </c>
      <c r="ET212">
        <v>2.41</v>
      </c>
      <c r="EU212">
        <v>2.33</v>
      </c>
      <c r="EV212">
        <v>2.17</v>
      </c>
      <c r="EW212">
        <v>2.0699999999999998</v>
      </c>
      <c r="EX212">
        <v>2</v>
      </c>
      <c r="EY212">
        <v>1.87</v>
      </c>
      <c r="EZ212">
        <v>1.77</v>
      </c>
      <c r="FA212">
        <v>1.64</v>
      </c>
      <c r="FB212">
        <v>1.57</v>
      </c>
      <c r="FC212">
        <v>1.46</v>
      </c>
      <c r="FD212">
        <v>1.36</v>
      </c>
      <c r="FE212">
        <v>1.3</v>
      </c>
      <c r="FF212">
        <v>1.1499999999999999</v>
      </c>
      <c r="FG212">
        <v>1.0900000000000001</v>
      </c>
      <c r="FH212">
        <v>1</v>
      </c>
      <c r="FI212">
        <v>0.92</v>
      </c>
      <c r="FJ212">
        <v>0.86</v>
      </c>
      <c r="FK212">
        <v>0.77</v>
      </c>
      <c r="FL212">
        <v>0.71</v>
      </c>
      <c r="FM212">
        <v>0.65</v>
      </c>
      <c r="FN212">
        <v>0.56999999999999995</v>
      </c>
      <c r="FO212">
        <v>0.5</v>
      </c>
      <c r="FP212">
        <v>0.46</v>
      </c>
      <c r="FQ212">
        <v>0.41</v>
      </c>
      <c r="FR212">
        <v>0.37</v>
      </c>
      <c r="FS212">
        <v>0.3</v>
      </c>
      <c r="FT212">
        <v>0.26</v>
      </c>
      <c r="FU212">
        <v>0.24</v>
      </c>
      <c r="FV212">
        <v>0.2</v>
      </c>
      <c r="FW212">
        <v>0.17</v>
      </c>
      <c r="FX212">
        <v>0.14000000000000001</v>
      </c>
      <c r="FY212">
        <v>0.12</v>
      </c>
      <c r="FZ212">
        <v>0.1</v>
      </c>
    </row>
    <row r="213" spans="1:182">
      <c r="A213">
        <v>-26</v>
      </c>
      <c r="B213">
        <v>0</v>
      </c>
      <c r="C213">
        <v>0</v>
      </c>
      <c r="D213">
        <v>0</v>
      </c>
      <c r="E213">
        <v>0</v>
      </c>
      <c r="F213">
        <v>0</v>
      </c>
      <c r="G213">
        <v>0</v>
      </c>
      <c r="H213">
        <v>0</v>
      </c>
      <c r="I213">
        <v>0</v>
      </c>
      <c r="J213">
        <v>0</v>
      </c>
      <c r="K213">
        <v>0</v>
      </c>
      <c r="L213">
        <v>0</v>
      </c>
      <c r="M213">
        <v>0</v>
      </c>
      <c r="N213">
        <v>0</v>
      </c>
      <c r="O213">
        <v>0.02</v>
      </c>
      <c r="P213">
        <v>0.03</v>
      </c>
      <c r="Q213">
        <v>0.05</v>
      </c>
      <c r="R213">
        <v>7.0000000000000007E-2</v>
      </c>
      <c r="S213">
        <v>0.09</v>
      </c>
      <c r="T213">
        <v>0.11</v>
      </c>
      <c r="U213">
        <v>0.14000000000000001</v>
      </c>
      <c r="V213">
        <v>0.17</v>
      </c>
      <c r="W213">
        <v>0.21</v>
      </c>
      <c r="X213">
        <v>0.26</v>
      </c>
      <c r="Y213">
        <v>0.3</v>
      </c>
      <c r="Z213">
        <v>0.37</v>
      </c>
      <c r="AA213">
        <v>0.43</v>
      </c>
      <c r="AB213">
        <v>0.49</v>
      </c>
      <c r="AC213">
        <v>0.56999999999999995</v>
      </c>
      <c r="AD213">
        <v>0.66</v>
      </c>
      <c r="AE213">
        <v>0.76</v>
      </c>
      <c r="AF213">
        <v>0.83</v>
      </c>
      <c r="AG213">
        <v>0.97</v>
      </c>
      <c r="AH213">
        <v>1.1499999999999999</v>
      </c>
      <c r="AI213">
        <v>1.28</v>
      </c>
      <c r="AJ213">
        <v>1.41</v>
      </c>
      <c r="AK213">
        <v>1.64</v>
      </c>
      <c r="AL213">
        <v>1.78</v>
      </c>
      <c r="AM213">
        <v>2.02</v>
      </c>
      <c r="AN213">
        <v>2.1800000000000002</v>
      </c>
      <c r="AO213">
        <v>2.44</v>
      </c>
      <c r="AP213">
        <v>2.73</v>
      </c>
      <c r="AQ213">
        <v>2.94</v>
      </c>
      <c r="AR213">
        <v>3.18</v>
      </c>
      <c r="AS213">
        <v>3.53</v>
      </c>
      <c r="AT213">
        <v>3.92</v>
      </c>
      <c r="AU213">
        <v>4.21</v>
      </c>
      <c r="AV213">
        <v>4.57</v>
      </c>
      <c r="AW213">
        <v>4.8600000000000003</v>
      </c>
      <c r="AX213">
        <v>5.19</v>
      </c>
      <c r="AY213">
        <v>5.55</v>
      </c>
      <c r="AZ213">
        <v>5.93</v>
      </c>
      <c r="BA213">
        <v>6.34</v>
      </c>
      <c r="BB213">
        <v>6.99</v>
      </c>
      <c r="BC213">
        <v>7.69</v>
      </c>
      <c r="BD213">
        <v>8.33</v>
      </c>
      <c r="BE213">
        <v>8.8699999999999992</v>
      </c>
      <c r="BF213">
        <v>9.35</v>
      </c>
      <c r="BG213">
        <v>9.86</v>
      </c>
      <c r="BH213">
        <v>10.3</v>
      </c>
      <c r="BI213">
        <v>10.7</v>
      </c>
      <c r="BJ213">
        <v>10.8</v>
      </c>
      <c r="BK213">
        <v>11.1</v>
      </c>
      <c r="BL213">
        <v>11.5</v>
      </c>
      <c r="BM213">
        <v>11.8</v>
      </c>
      <c r="BN213">
        <v>12</v>
      </c>
      <c r="BO213">
        <v>12.3</v>
      </c>
      <c r="BP213">
        <v>12.5</v>
      </c>
      <c r="BQ213">
        <v>12.7</v>
      </c>
      <c r="BR213">
        <v>12.9</v>
      </c>
      <c r="BS213">
        <v>13.3</v>
      </c>
      <c r="BT213">
        <v>13.4</v>
      </c>
      <c r="BU213">
        <v>13.5</v>
      </c>
      <c r="BV213">
        <v>13.6</v>
      </c>
      <c r="BW213">
        <v>13.7</v>
      </c>
      <c r="BX213">
        <v>13.8</v>
      </c>
      <c r="BY213">
        <v>13.8</v>
      </c>
      <c r="BZ213">
        <v>13.9</v>
      </c>
      <c r="CA213">
        <v>13.9</v>
      </c>
      <c r="CB213">
        <v>13.9</v>
      </c>
      <c r="CC213">
        <v>13.9</v>
      </c>
      <c r="CD213">
        <v>13.9</v>
      </c>
      <c r="CE213">
        <v>13.9</v>
      </c>
      <c r="CF213">
        <v>13.8</v>
      </c>
      <c r="CG213">
        <v>13.8</v>
      </c>
      <c r="CH213">
        <v>13.7</v>
      </c>
      <c r="CI213">
        <v>13.7</v>
      </c>
      <c r="CJ213">
        <v>13.6</v>
      </c>
      <c r="CK213">
        <v>13.5</v>
      </c>
      <c r="CL213">
        <v>13.4</v>
      </c>
      <c r="CM213">
        <v>13.3</v>
      </c>
      <c r="CN213">
        <v>13.1</v>
      </c>
      <c r="CO213">
        <v>13</v>
      </c>
      <c r="CP213">
        <v>12.9</v>
      </c>
      <c r="CQ213">
        <v>12.7</v>
      </c>
      <c r="CR213">
        <v>12.6</v>
      </c>
      <c r="CS213">
        <v>12.4</v>
      </c>
      <c r="CT213">
        <v>12.2</v>
      </c>
      <c r="CU213">
        <v>12</v>
      </c>
      <c r="CV213">
        <v>11.8</v>
      </c>
      <c r="CW213">
        <v>11.7</v>
      </c>
      <c r="CX213">
        <v>11.5</v>
      </c>
      <c r="CY213">
        <v>11.3</v>
      </c>
      <c r="CZ213">
        <v>11.1</v>
      </c>
      <c r="DA213">
        <v>10.9</v>
      </c>
      <c r="DB213">
        <v>10.6</v>
      </c>
      <c r="DC213">
        <v>10.4</v>
      </c>
      <c r="DD213">
        <v>10.1</v>
      </c>
      <c r="DE213">
        <v>9.8800000000000008</v>
      </c>
      <c r="DF213">
        <v>9.61</v>
      </c>
      <c r="DG213">
        <v>9.36</v>
      </c>
      <c r="DH213">
        <v>9.07</v>
      </c>
      <c r="DI213">
        <v>8.8000000000000007</v>
      </c>
      <c r="DJ213">
        <v>8.61</v>
      </c>
      <c r="DK213">
        <v>8.31</v>
      </c>
      <c r="DL213">
        <v>8.01</v>
      </c>
      <c r="DM213">
        <v>7.75</v>
      </c>
      <c r="DN213">
        <v>7.51</v>
      </c>
      <c r="DO213">
        <v>7.33</v>
      </c>
      <c r="DP213">
        <v>6.97</v>
      </c>
      <c r="DQ213">
        <v>6.8</v>
      </c>
      <c r="DR213">
        <v>6.58</v>
      </c>
      <c r="DS213">
        <v>6.3</v>
      </c>
      <c r="DT213">
        <v>6.3</v>
      </c>
      <c r="DU213">
        <v>6.15</v>
      </c>
      <c r="DV213">
        <v>6.01</v>
      </c>
      <c r="DW213">
        <v>5.75</v>
      </c>
      <c r="DX213">
        <v>5.58</v>
      </c>
      <c r="DY213">
        <v>5.51</v>
      </c>
      <c r="DZ213">
        <v>5.43</v>
      </c>
      <c r="EA213">
        <v>5.22</v>
      </c>
      <c r="EB213">
        <v>5.0199999999999996</v>
      </c>
      <c r="EC213">
        <v>4.8099999999999996</v>
      </c>
      <c r="ED213">
        <v>4.6500000000000004</v>
      </c>
      <c r="EE213">
        <v>4.46</v>
      </c>
      <c r="EF213">
        <v>4.33</v>
      </c>
      <c r="EG213">
        <v>4.08</v>
      </c>
      <c r="EH213">
        <v>3.94</v>
      </c>
      <c r="EI213">
        <v>3.81</v>
      </c>
      <c r="EJ213">
        <v>3.72</v>
      </c>
      <c r="EK213">
        <v>3.56</v>
      </c>
      <c r="EL213">
        <v>3.36</v>
      </c>
      <c r="EM213">
        <v>3.35</v>
      </c>
      <c r="EN213">
        <v>3.17</v>
      </c>
      <c r="EO213">
        <v>2.99</v>
      </c>
      <c r="EP213">
        <v>2.88</v>
      </c>
      <c r="EQ213">
        <v>2.88</v>
      </c>
      <c r="ER213">
        <v>2.69</v>
      </c>
      <c r="ES213">
        <v>2.5499999999999998</v>
      </c>
      <c r="ET213">
        <v>2.4500000000000002</v>
      </c>
      <c r="EU213">
        <v>2.33</v>
      </c>
      <c r="EV213">
        <v>2.2400000000000002</v>
      </c>
      <c r="EW213">
        <v>2.11</v>
      </c>
      <c r="EX213">
        <v>2.09</v>
      </c>
      <c r="EY213">
        <v>1.86</v>
      </c>
      <c r="EZ213">
        <v>1.83</v>
      </c>
      <c r="FA213">
        <v>1.66</v>
      </c>
      <c r="FB213">
        <v>1.63</v>
      </c>
      <c r="FC213">
        <v>1.48</v>
      </c>
      <c r="FD213">
        <v>1.34</v>
      </c>
      <c r="FE213">
        <v>1.29</v>
      </c>
      <c r="FF213">
        <v>1.21</v>
      </c>
      <c r="FG213">
        <v>1.1100000000000001</v>
      </c>
      <c r="FH213">
        <v>1.01</v>
      </c>
      <c r="FI213">
        <v>0.94</v>
      </c>
      <c r="FJ213">
        <v>0.85</v>
      </c>
      <c r="FK213">
        <v>0.78</v>
      </c>
      <c r="FL213">
        <v>0.72</v>
      </c>
      <c r="FM213">
        <v>0.65</v>
      </c>
      <c r="FN213">
        <v>0.57999999999999996</v>
      </c>
      <c r="FO213">
        <v>0.51</v>
      </c>
      <c r="FP213">
        <v>0.47</v>
      </c>
      <c r="FQ213">
        <v>0.42</v>
      </c>
      <c r="FR213">
        <v>0.35</v>
      </c>
      <c r="FS213">
        <v>0.31</v>
      </c>
      <c r="FT213">
        <v>0.28000000000000003</v>
      </c>
      <c r="FU213">
        <v>0.24</v>
      </c>
      <c r="FV213">
        <v>0.2</v>
      </c>
      <c r="FW213">
        <v>0.17</v>
      </c>
      <c r="FX213">
        <v>0.14000000000000001</v>
      </c>
      <c r="FY213">
        <v>0.11</v>
      </c>
      <c r="FZ213">
        <v>0.1</v>
      </c>
    </row>
    <row r="214" spans="1:182">
      <c r="A214">
        <v>-27</v>
      </c>
      <c r="B214">
        <v>0</v>
      </c>
      <c r="C214">
        <v>0</v>
      </c>
      <c r="D214">
        <v>0</v>
      </c>
      <c r="E214">
        <v>0</v>
      </c>
      <c r="F214">
        <v>0</v>
      </c>
      <c r="G214">
        <v>0</v>
      </c>
      <c r="H214">
        <v>0</v>
      </c>
      <c r="I214">
        <v>0</v>
      </c>
      <c r="J214">
        <v>0</v>
      </c>
      <c r="K214">
        <v>0</v>
      </c>
      <c r="L214">
        <v>0</v>
      </c>
      <c r="M214">
        <v>0</v>
      </c>
      <c r="N214">
        <v>0</v>
      </c>
      <c r="O214">
        <v>0</v>
      </c>
      <c r="P214">
        <v>0.03</v>
      </c>
      <c r="Q214">
        <v>0.04</v>
      </c>
      <c r="R214">
        <v>7.0000000000000007E-2</v>
      </c>
      <c r="S214">
        <v>0.09</v>
      </c>
      <c r="T214">
        <v>0.11</v>
      </c>
      <c r="U214">
        <v>0.14000000000000001</v>
      </c>
      <c r="V214">
        <v>0.17</v>
      </c>
      <c r="W214">
        <v>0.21</v>
      </c>
      <c r="X214">
        <v>0.24</v>
      </c>
      <c r="Y214">
        <v>0.28999999999999998</v>
      </c>
      <c r="Z214">
        <v>0.36</v>
      </c>
      <c r="AA214">
        <v>0.42</v>
      </c>
      <c r="AB214">
        <v>0.49</v>
      </c>
      <c r="AC214">
        <v>0.56999999999999995</v>
      </c>
      <c r="AD214">
        <v>0.64</v>
      </c>
      <c r="AE214">
        <v>0.74</v>
      </c>
      <c r="AF214">
        <v>0.85</v>
      </c>
      <c r="AG214">
        <v>0.95</v>
      </c>
      <c r="AH214">
        <v>1.1100000000000001</v>
      </c>
      <c r="AI214">
        <v>1.25</v>
      </c>
      <c r="AJ214">
        <v>1.41</v>
      </c>
      <c r="AK214">
        <v>1.61</v>
      </c>
      <c r="AL214">
        <v>1.76</v>
      </c>
      <c r="AM214">
        <v>1.96</v>
      </c>
      <c r="AN214">
        <v>2.13</v>
      </c>
      <c r="AO214">
        <v>2.4</v>
      </c>
      <c r="AP214">
        <v>2.67</v>
      </c>
      <c r="AQ214">
        <v>2.87</v>
      </c>
      <c r="AR214">
        <v>3.16</v>
      </c>
      <c r="AS214">
        <v>3.44</v>
      </c>
      <c r="AT214">
        <v>3.8</v>
      </c>
      <c r="AU214">
        <v>4.17</v>
      </c>
      <c r="AV214">
        <v>4.54</v>
      </c>
      <c r="AW214">
        <v>4.84</v>
      </c>
      <c r="AX214">
        <v>5.17</v>
      </c>
      <c r="AY214">
        <v>5.47</v>
      </c>
      <c r="AZ214">
        <v>5.83</v>
      </c>
      <c r="BA214">
        <v>6.33</v>
      </c>
      <c r="BB214">
        <v>6.9</v>
      </c>
      <c r="BC214">
        <v>7.53</v>
      </c>
      <c r="BD214">
        <v>8.2899999999999991</v>
      </c>
      <c r="BE214">
        <v>8.85</v>
      </c>
      <c r="BF214">
        <v>9.27</v>
      </c>
      <c r="BG214">
        <v>9.7799999999999994</v>
      </c>
      <c r="BH214">
        <v>10.199999999999999</v>
      </c>
      <c r="BI214">
        <v>10.6</v>
      </c>
      <c r="BJ214">
        <v>10.8</v>
      </c>
      <c r="BK214">
        <v>11.1</v>
      </c>
      <c r="BL214">
        <v>11.4</v>
      </c>
      <c r="BM214">
        <v>11.7</v>
      </c>
      <c r="BN214">
        <v>12</v>
      </c>
      <c r="BO214">
        <v>12.2</v>
      </c>
      <c r="BP214">
        <v>12.5</v>
      </c>
      <c r="BQ214">
        <v>12.7</v>
      </c>
      <c r="BR214">
        <v>12.9</v>
      </c>
      <c r="BS214">
        <v>13.2</v>
      </c>
      <c r="BT214">
        <v>13.3</v>
      </c>
      <c r="BU214">
        <v>13.5</v>
      </c>
      <c r="BV214">
        <v>13.6</v>
      </c>
      <c r="BW214">
        <v>13.7</v>
      </c>
      <c r="BX214">
        <v>13.7</v>
      </c>
      <c r="BY214">
        <v>13.8</v>
      </c>
      <c r="BZ214">
        <v>13.8</v>
      </c>
      <c r="CA214">
        <v>13.9</v>
      </c>
      <c r="CB214">
        <v>13.9</v>
      </c>
      <c r="CC214">
        <v>13.9</v>
      </c>
      <c r="CD214">
        <v>13.9</v>
      </c>
      <c r="CE214">
        <v>13.9</v>
      </c>
      <c r="CF214">
        <v>13.8</v>
      </c>
      <c r="CG214">
        <v>13.8</v>
      </c>
      <c r="CH214">
        <v>13.7</v>
      </c>
      <c r="CI214">
        <v>13.6</v>
      </c>
      <c r="CJ214">
        <v>13.6</v>
      </c>
      <c r="CK214">
        <v>13.5</v>
      </c>
      <c r="CL214">
        <v>13.4</v>
      </c>
      <c r="CM214">
        <v>13.3</v>
      </c>
      <c r="CN214">
        <v>13.2</v>
      </c>
      <c r="CO214">
        <v>13</v>
      </c>
      <c r="CP214">
        <v>12.9</v>
      </c>
      <c r="CQ214">
        <v>12.7</v>
      </c>
      <c r="CR214">
        <v>12.6</v>
      </c>
      <c r="CS214">
        <v>12.4</v>
      </c>
      <c r="CT214">
        <v>12.2</v>
      </c>
      <c r="CU214">
        <v>12.1</v>
      </c>
      <c r="CV214">
        <v>11.9</v>
      </c>
      <c r="CW214">
        <v>11.7</v>
      </c>
      <c r="CX214">
        <v>11.5</v>
      </c>
      <c r="CY214">
        <v>11.3</v>
      </c>
      <c r="CZ214">
        <v>11.1</v>
      </c>
      <c r="DA214">
        <v>10.9</v>
      </c>
      <c r="DB214">
        <v>10.7</v>
      </c>
      <c r="DC214">
        <v>10.5</v>
      </c>
      <c r="DD214">
        <v>10.199999999999999</v>
      </c>
      <c r="DE214">
        <v>9.85</v>
      </c>
      <c r="DF214">
        <v>9.64</v>
      </c>
      <c r="DG214">
        <v>9.43</v>
      </c>
      <c r="DH214">
        <v>9.18</v>
      </c>
      <c r="DI214">
        <v>8.94</v>
      </c>
      <c r="DJ214">
        <v>8.66</v>
      </c>
      <c r="DK214">
        <v>8.4600000000000009</v>
      </c>
      <c r="DL214">
        <v>8.15</v>
      </c>
      <c r="DM214">
        <v>7.94</v>
      </c>
      <c r="DN214">
        <v>7.71</v>
      </c>
      <c r="DO214">
        <v>7.37</v>
      </c>
      <c r="DP214">
        <v>7.09</v>
      </c>
      <c r="DQ214">
        <v>6.9</v>
      </c>
      <c r="DR214">
        <v>6.64</v>
      </c>
      <c r="DS214">
        <v>6.35</v>
      </c>
      <c r="DT214">
        <v>6.23</v>
      </c>
      <c r="DU214">
        <v>6.28</v>
      </c>
      <c r="DV214">
        <v>6.06</v>
      </c>
      <c r="DW214">
        <v>5.79</v>
      </c>
      <c r="DX214">
        <v>5.59</v>
      </c>
      <c r="DY214">
        <v>5.54</v>
      </c>
      <c r="DZ214">
        <v>5.51</v>
      </c>
      <c r="EA214">
        <v>5.28</v>
      </c>
      <c r="EB214">
        <v>5.09</v>
      </c>
      <c r="EC214">
        <v>4.82</v>
      </c>
      <c r="ED214">
        <v>4.76</v>
      </c>
      <c r="EE214">
        <v>4.57</v>
      </c>
      <c r="EF214">
        <v>4.33</v>
      </c>
      <c r="EG214">
        <v>4.1500000000000004</v>
      </c>
      <c r="EH214">
        <v>4.07</v>
      </c>
      <c r="EI214">
        <v>3.9</v>
      </c>
      <c r="EJ214">
        <v>3.74</v>
      </c>
      <c r="EK214">
        <v>3.56</v>
      </c>
      <c r="EL214">
        <v>3.44</v>
      </c>
      <c r="EM214">
        <v>3.27</v>
      </c>
      <c r="EN214">
        <v>3.26</v>
      </c>
      <c r="EO214">
        <v>3.07</v>
      </c>
      <c r="EP214">
        <v>2.96</v>
      </c>
      <c r="EQ214">
        <v>2.91</v>
      </c>
      <c r="ER214">
        <v>2.77</v>
      </c>
      <c r="ES214">
        <v>2.61</v>
      </c>
      <c r="ET214">
        <v>2.46</v>
      </c>
      <c r="EU214">
        <v>2.35</v>
      </c>
      <c r="EV214">
        <v>2.29</v>
      </c>
      <c r="EW214">
        <v>2.09</v>
      </c>
      <c r="EX214">
        <v>2.0499999999999998</v>
      </c>
      <c r="EY214">
        <v>1.91</v>
      </c>
      <c r="EZ214">
        <v>1.83</v>
      </c>
      <c r="FA214">
        <v>1.69</v>
      </c>
      <c r="FB214">
        <v>1.64</v>
      </c>
      <c r="FC214">
        <v>1.47</v>
      </c>
      <c r="FD214">
        <v>1.42</v>
      </c>
      <c r="FE214">
        <v>1.36</v>
      </c>
      <c r="FF214">
        <v>1.2</v>
      </c>
      <c r="FG214">
        <v>1.1299999999999999</v>
      </c>
      <c r="FH214">
        <v>1.03</v>
      </c>
      <c r="FI214">
        <v>0.93</v>
      </c>
      <c r="FJ214">
        <v>0.87</v>
      </c>
      <c r="FK214">
        <v>0.81</v>
      </c>
      <c r="FL214">
        <v>0.72</v>
      </c>
      <c r="FM214">
        <v>0.64</v>
      </c>
      <c r="FN214">
        <v>0.6</v>
      </c>
      <c r="FO214">
        <v>0.53</v>
      </c>
      <c r="FP214">
        <v>0.45</v>
      </c>
      <c r="FQ214">
        <v>0.41</v>
      </c>
      <c r="FR214">
        <v>0.36</v>
      </c>
      <c r="FS214">
        <v>0.31</v>
      </c>
      <c r="FT214">
        <v>0.28000000000000003</v>
      </c>
      <c r="FU214">
        <v>0.23</v>
      </c>
      <c r="FV214">
        <v>0.2</v>
      </c>
      <c r="FW214">
        <v>0.17</v>
      </c>
      <c r="FX214">
        <v>0.14000000000000001</v>
      </c>
      <c r="FY214">
        <v>0.12</v>
      </c>
      <c r="FZ214">
        <v>0.1</v>
      </c>
    </row>
    <row r="215" spans="1:182">
      <c r="A215">
        <v>-28</v>
      </c>
      <c r="B215">
        <v>0</v>
      </c>
      <c r="C215">
        <v>0</v>
      </c>
      <c r="D215">
        <v>0</v>
      </c>
      <c r="E215">
        <v>0</v>
      </c>
      <c r="F215">
        <v>0</v>
      </c>
      <c r="G215">
        <v>0</v>
      </c>
      <c r="H215">
        <v>0</v>
      </c>
      <c r="I215">
        <v>0</v>
      </c>
      <c r="J215">
        <v>0</v>
      </c>
      <c r="K215">
        <v>0</v>
      </c>
      <c r="L215">
        <v>0</v>
      </c>
      <c r="M215">
        <v>0</v>
      </c>
      <c r="N215">
        <v>0</v>
      </c>
      <c r="O215">
        <v>0</v>
      </c>
      <c r="P215">
        <v>0.03</v>
      </c>
      <c r="Q215">
        <v>0.04</v>
      </c>
      <c r="R215">
        <v>0.05</v>
      </c>
      <c r="S215">
        <v>0.08</v>
      </c>
      <c r="T215">
        <v>0.11</v>
      </c>
      <c r="U215">
        <v>0.13</v>
      </c>
      <c r="V215">
        <v>0.16</v>
      </c>
      <c r="W215">
        <v>0.19</v>
      </c>
      <c r="X215">
        <v>0.24</v>
      </c>
      <c r="Y215">
        <v>0.28999999999999998</v>
      </c>
      <c r="Z215">
        <v>0.35</v>
      </c>
      <c r="AA215">
        <v>0.41</v>
      </c>
      <c r="AB215">
        <v>0.47</v>
      </c>
      <c r="AC215">
        <v>0.54</v>
      </c>
      <c r="AD215">
        <v>0.63</v>
      </c>
      <c r="AE215">
        <v>0.73</v>
      </c>
      <c r="AF215">
        <v>0.85</v>
      </c>
      <c r="AG215">
        <v>0.95</v>
      </c>
      <c r="AH215">
        <v>1.1000000000000001</v>
      </c>
      <c r="AI215">
        <v>1.24</v>
      </c>
      <c r="AJ215">
        <v>1.4</v>
      </c>
      <c r="AK215">
        <v>1.58</v>
      </c>
      <c r="AL215">
        <v>1.72</v>
      </c>
      <c r="AM215">
        <v>1.98</v>
      </c>
      <c r="AN215">
        <v>2.16</v>
      </c>
      <c r="AO215">
        <v>2.3199999999999998</v>
      </c>
      <c r="AP215">
        <v>2.63</v>
      </c>
      <c r="AQ215">
        <v>2.89</v>
      </c>
      <c r="AR215">
        <v>3.1</v>
      </c>
      <c r="AS215">
        <v>3.39</v>
      </c>
      <c r="AT215">
        <v>3.83</v>
      </c>
      <c r="AU215">
        <v>4.18</v>
      </c>
      <c r="AV215">
        <v>4.45</v>
      </c>
      <c r="AW215">
        <v>4.75</v>
      </c>
      <c r="AX215">
        <v>5.0599999999999996</v>
      </c>
      <c r="AY215">
        <v>5.44</v>
      </c>
      <c r="AZ215">
        <v>5.68</v>
      </c>
      <c r="BA215">
        <v>6.19</v>
      </c>
      <c r="BB215">
        <v>6.7</v>
      </c>
      <c r="BC215">
        <v>7.44</v>
      </c>
      <c r="BD215">
        <v>8.1199999999999992</v>
      </c>
      <c r="BE215">
        <v>8.74</v>
      </c>
      <c r="BF215">
        <v>9.2200000000000006</v>
      </c>
      <c r="BG215">
        <v>9.7100000000000009</v>
      </c>
      <c r="BH215">
        <v>10.199999999999999</v>
      </c>
      <c r="BI215">
        <v>10.5</v>
      </c>
      <c r="BJ215">
        <v>10.8</v>
      </c>
      <c r="BK215">
        <v>11.1</v>
      </c>
      <c r="BL215">
        <v>11.4</v>
      </c>
      <c r="BM215">
        <v>11.7</v>
      </c>
      <c r="BN215">
        <v>12</v>
      </c>
      <c r="BO215">
        <v>12.2</v>
      </c>
      <c r="BP215">
        <v>12.4</v>
      </c>
      <c r="BQ215">
        <v>12.7</v>
      </c>
      <c r="BR215">
        <v>12.8</v>
      </c>
      <c r="BS215">
        <v>13.2</v>
      </c>
      <c r="BT215">
        <v>13.3</v>
      </c>
      <c r="BU215">
        <v>13.4</v>
      </c>
      <c r="BV215">
        <v>13.5</v>
      </c>
      <c r="BW215">
        <v>13.6</v>
      </c>
      <c r="BX215">
        <v>13.7</v>
      </c>
      <c r="BY215">
        <v>13.7</v>
      </c>
      <c r="BZ215">
        <v>13.8</v>
      </c>
      <c r="CA215">
        <v>13.8</v>
      </c>
      <c r="CB215">
        <v>13.8</v>
      </c>
      <c r="CC215">
        <v>13.9</v>
      </c>
      <c r="CD215">
        <v>13.8</v>
      </c>
      <c r="CE215">
        <v>13.8</v>
      </c>
      <c r="CF215">
        <v>13.8</v>
      </c>
      <c r="CG215">
        <v>13.8</v>
      </c>
      <c r="CH215">
        <v>13.7</v>
      </c>
      <c r="CI215">
        <v>13.6</v>
      </c>
      <c r="CJ215">
        <v>13.5</v>
      </c>
      <c r="CK215">
        <v>13.5</v>
      </c>
      <c r="CL215">
        <v>13.4</v>
      </c>
      <c r="CM215">
        <v>13.3</v>
      </c>
      <c r="CN215">
        <v>13.2</v>
      </c>
      <c r="CO215">
        <v>13</v>
      </c>
      <c r="CP215">
        <v>12.9</v>
      </c>
      <c r="CQ215">
        <v>12.7</v>
      </c>
      <c r="CR215">
        <v>12.6</v>
      </c>
      <c r="CS215">
        <v>12.4</v>
      </c>
      <c r="CT215">
        <v>12.2</v>
      </c>
      <c r="CU215">
        <v>12.1</v>
      </c>
      <c r="CV215">
        <v>11.9</v>
      </c>
      <c r="CW215">
        <v>11.7</v>
      </c>
      <c r="CX215">
        <v>11.5</v>
      </c>
      <c r="CY215">
        <v>11.4</v>
      </c>
      <c r="CZ215">
        <v>11.2</v>
      </c>
      <c r="DA215">
        <v>10.9</v>
      </c>
      <c r="DB215">
        <v>10.7</v>
      </c>
      <c r="DC215">
        <v>10.5</v>
      </c>
      <c r="DD215">
        <v>10.3</v>
      </c>
      <c r="DE215">
        <v>9.99</v>
      </c>
      <c r="DF215">
        <v>9.6999999999999993</v>
      </c>
      <c r="DG215">
        <v>9.5</v>
      </c>
      <c r="DH215">
        <v>9.17</v>
      </c>
      <c r="DI215">
        <v>9.0299999999999994</v>
      </c>
      <c r="DJ215">
        <v>8.76</v>
      </c>
      <c r="DK215">
        <v>8.4499999999999993</v>
      </c>
      <c r="DL215">
        <v>8.24</v>
      </c>
      <c r="DM215">
        <v>7.97</v>
      </c>
      <c r="DN215">
        <v>7.68</v>
      </c>
      <c r="DO215">
        <v>7.43</v>
      </c>
      <c r="DP215">
        <v>7.14</v>
      </c>
      <c r="DQ215">
        <v>7.05</v>
      </c>
      <c r="DR215">
        <v>6.73</v>
      </c>
      <c r="DS215">
        <v>6.47</v>
      </c>
      <c r="DT215">
        <v>6.24</v>
      </c>
      <c r="DU215">
        <v>6.17</v>
      </c>
      <c r="DV215">
        <v>6.14</v>
      </c>
      <c r="DW215">
        <v>5.97</v>
      </c>
      <c r="DX215">
        <v>5.69</v>
      </c>
      <c r="DY215">
        <v>5.56</v>
      </c>
      <c r="DZ215">
        <v>5.53</v>
      </c>
      <c r="EA215">
        <v>5.39</v>
      </c>
      <c r="EB215">
        <v>5.18</v>
      </c>
      <c r="EC215">
        <v>4.9800000000000004</v>
      </c>
      <c r="ED215">
        <v>4.76</v>
      </c>
      <c r="EE215">
        <v>4.6100000000000003</v>
      </c>
      <c r="EF215">
        <v>4.41</v>
      </c>
      <c r="EG215">
        <v>4.21</v>
      </c>
      <c r="EH215">
        <v>4.03</v>
      </c>
      <c r="EI215">
        <v>3.93</v>
      </c>
      <c r="EJ215">
        <v>3.76</v>
      </c>
      <c r="EK215">
        <v>3.64</v>
      </c>
      <c r="EL215">
        <v>3.42</v>
      </c>
      <c r="EM215">
        <v>3.35</v>
      </c>
      <c r="EN215">
        <v>3.26</v>
      </c>
      <c r="EO215">
        <v>3.13</v>
      </c>
      <c r="EP215">
        <v>2.94</v>
      </c>
      <c r="EQ215">
        <v>2.93</v>
      </c>
      <c r="ER215">
        <v>2.82</v>
      </c>
      <c r="ES215">
        <v>2.66</v>
      </c>
      <c r="ET215">
        <v>2.52</v>
      </c>
      <c r="EU215">
        <v>2.39</v>
      </c>
      <c r="EV215">
        <v>2.33</v>
      </c>
      <c r="EW215">
        <v>2.14</v>
      </c>
      <c r="EX215">
        <v>2.06</v>
      </c>
      <c r="EY215">
        <v>1.97</v>
      </c>
      <c r="EZ215">
        <v>1.86</v>
      </c>
      <c r="FA215">
        <v>1.71</v>
      </c>
      <c r="FB215">
        <v>1.6</v>
      </c>
      <c r="FC215">
        <v>1.51</v>
      </c>
      <c r="FD215">
        <v>1.4</v>
      </c>
      <c r="FE215">
        <v>1.33</v>
      </c>
      <c r="FF215">
        <v>1.21</v>
      </c>
      <c r="FG215">
        <v>1.1499999999999999</v>
      </c>
      <c r="FH215">
        <v>1.01</v>
      </c>
      <c r="FI215">
        <v>0.97</v>
      </c>
      <c r="FJ215">
        <v>0.91</v>
      </c>
      <c r="FK215">
        <v>0.81</v>
      </c>
      <c r="FL215">
        <v>0.73</v>
      </c>
      <c r="FM215">
        <v>0.65</v>
      </c>
      <c r="FN215">
        <v>0.6</v>
      </c>
      <c r="FO215">
        <v>0.52</v>
      </c>
      <c r="FP215">
        <v>0.46</v>
      </c>
      <c r="FQ215">
        <v>0.43</v>
      </c>
      <c r="FR215">
        <v>0.36</v>
      </c>
      <c r="FS215">
        <v>0.32</v>
      </c>
      <c r="FT215">
        <v>0.27</v>
      </c>
      <c r="FU215">
        <v>0.23</v>
      </c>
      <c r="FV215">
        <v>0.2</v>
      </c>
      <c r="FW215">
        <v>0.17</v>
      </c>
      <c r="FX215">
        <v>0.14000000000000001</v>
      </c>
      <c r="FY215">
        <v>0.12</v>
      </c>
      <c r="FZ215">
        <v>0.1</v>
      </c>
    </row>
    <row r="216" spans="1:182">
      <c r="A216">
        <v>-29</v>
      </c>
      <c r="B216">
        <v>0</v>
      </c>
      <c r="C216">
        <v>0</v>
      </c>
      <c r="D216">
        <v>0</v>
      </c>
      <c r="E216">
        <v>0</v>
      </c>
      <c r="F216">
        <v>0</v>
      </c>
      <c r="G216">
        <v>0</v>
      </c>
      <c r="H216">
        <v>0</v>
      </c>
      <c r="I216">
        <v>0</v>
      </c>
      <c r="J216">
        <v>0</v>
      </c>
      <c r="K216">
        <v>0</v>
      </c>
      <c r="L216">
        <v>0</v>
      </c>
      <c r="M216">
        <v>0</v>
      </c>
      <c r="N216">
        <v>0</v>
      </c>
      <c r="O216">
        <v>0</v>
      </c>
      <c r="P216">
        <v>0.03</v>
      </c>
      <c r="Q216">
        <v>0.04</v>
      </c>
      <c r="R216">
        <v>0.06</v>
      </c>
      <c r="S216">
        <v>0.08</v>
      </c>
      <c r="T216">
        <v>0.1</v>
      </c>
      <c r="U216">
        <v>0.12</v>
      </c>
      <c r="V216">
        <v>0.16</v>
      </c>
      <c r="W216">
        <v>0.19</v>
      </c>
      <c r="X216">
        <v>0.24</v>
      </c>
      <c r="Y216">
        <v>0.27</v>
      </c>
      <c r="Z216">
        <v>0.32</v>
      </c>
      <c r="AA216">
        <v>0.39</v>
      </c>
      <c r="AB216">
        <v>0.46</v>
      </c>
      <c r="AC216">
        <v>0.56000000000000005</v>
      </c>
      <c r="AD216">
        <v>0.63</v>
      </c>
      <c r="AE216">
        <v>0.72</v>
      </c>
      <c r="AF216">
        <v>0.82</v>
      </c>
      <c r="AG216">
        <v>0.94</v>
      </c>
      <c r="AH216">
        <v>1.07</v>
      </c>
      <c r="AI216">
        <v>1.22</v>
      </c>
      <c r="AJ216">
        <v>1.38</v>
      </c>
      <c r="AK216">
        <v>1.54</v>
      </c>
      <c r="AL216">
        <v>1.69</v>
      </c>
      <c r="AM216">
        <v>1.89</v>
      </c>
      <c r="AN216">
        <v>2.12</v>
      </c>
      <c r="AO216">
        <v>2.3199999999999998</v>
      </c>
      <c r="AP216">
        <v>2.6</v>
      </c>
      <c r="AQ216">
        <v>2.85</v>
      </c>
      <c r="AR216">
        <v>3.08</v>
      </c>
      <c r="AS216">
        <v>3.32</v>
      </c>
      <c r="AT216">
        <v>3.76</v>
      </c>
      <c r="AU216">
        <v>4.13</v>
      </c>
      <c r="AV216">
        <v>4.42</v>
      </c>
      <c r="AW216">
        <v>4.7</v>
      </c>
      <c r="AX216">
        <v>5.04</v>
      </c>
      <c r="AY216">
        <v>5.33</v>
      </c>
      <c r="AZ216">
        <v>5.69</v>
      </c>
      <c r="BA216">
        <v>6.11</v>
      </c>
      <c r="BB216">
        <v>6.64</v>
      </c>
      <c r="BC216">
        <v>7.33</v>
      </c>
      <c r="BD216">
        <v>8.01</v>
      </c>
      <c r="BE216">
        <v>8.74</v>
      </c>
      <c r="BF216">
        <v>9.18</v>
      </c>
      <c r="BG216">
        <v>9.58</v>
      </c>
      <c r="BH216">
        <v>10.1</v>
      </c>
      <c r="BI216">
        <v>10.5</v>
      </c>
      <c r="BJ216">
        <v>10.8</v>
      </c>
      <c r="BK216">
        <v>11.1</v>
      </c>
      <c r="BL216">
        <v>11.3</v>
      </c>
      <c r="BM216">
        <v>11.6</v>
      </c>
      <c r="BN216">
        <v>11.9</v>
      </c>
      <c r="BO216">
        <v>12.2</v>
      </c>
      <c r="BP216">
        <v>12.4</v>
      </c>
      <c r="BQ216">
        <v>12.6</v>
      </c>
      <c r="BR216">
        <v>12.8</v>
      </c>
      <c r="BS216">
        <v>13.1</v>
      </c>
      <c r="BT216">
        <v>13.2</v>
      </c>
      <c r="BU216">
        <v>13.4</v>
      </c>
      <c r="BV216">
        <v>13.5</v>
      </c>
      <c r="BW216">
        <v>13.6</v>
      </c>
      <c r="BX216">
        <v>13.6</v>
      </c>
      <c r="BY216">
        <v>13.7</v>
      </c>
      <c r="BZ216">
        <v>13.8</v>
      </c>
      <c r="CA216">
        <v>13.8</v>
      </c>
      <c r="CB216">
        <v>13.8</v>
      </c>
      <c r="CC216">
        <v>13.8</v>
      </c>
      <c r="CD216">
        <v>13.8</v>
      </c>
      <c r="CE216">
        <v>13.8</v>
      </c>
      <c r="CF216">
        <v>13.8</v>
      </c>
      <c r="CG216">
        <v>13.7</v>
      </c>
      <c r="CH216">
        <v>13.7</v>
      </c>
      <c r="CI216">
        <v>13.6</v>
      </c>
      <c r="CJ216">
        <v>13.5</v>
      </c>
      <c r="CK216">
        <v>13.5</v>
      </c>
      <c r="CL216">
        <v>13.4</v>
      </c>
      <c r="CM216">
        <v>13.3</v>
      </c>
      <c r="CN216">
        <v>13.1</v>
      </c>
      <c r="CO216">
        <v>13</v>
      </c>
      <c r="CP216">
        <v>12.9</v>
      </c>
      <c r="CQ216">
        <v>12.7</v>
      </c>
      <c r="CR216">
        <v>12.6</v>
      </c>
      <c r="CS216">
        <v>12.4</v>
      </c>
      <c r="CT216">
        <v>12.3</v>
      </c>
      <c r="CU216">
        <v>12.1</v>
      </c>
      <c r="CV216">
        <v>11.9</v>
      </c>
      <c r="CW216">
        <v>11.7</v>
      </c>
      <c r="CX216">
        <v>11.6</v>
      </c>
      <c r="CY216">
        <v>11.3</v>
      </c>
      <c r="CZ216">
        <v>11.2</v>
      </c>
      <c r="DA216">
        <v>11</v>
      </c>
      <c r="DB216">
        <v>10.8</v>
      </c>
      <c r="DC216">
        <v>10.6</v>
      </c>
      <c r="DD216">
        <v>10.3</v>
      </c>
      <c r="DE216">
        <v>10</v>
      </c>
      <c r="DF216">
        <v>9.84</v>
      </c>
      <c r="DG216">
        <v>9.6199999999999992</v>
      </c>
      <c r="DH216">
        <v>9.35</v>
      </c>
      <c r="DI216">
        <v>9.09</v>
      </c>
      <c r="DJ216">
        <v>8.84</v>
      </c>
      <c r="DK216">
        <v>8.61</v>
      </c>
      <c r="DL216">
        <v>8.34</v>
      </c>
      <c r="DM216">
        <v>8.07</v>
      </c>
      <c r="DN216">
        <v>7.76</v>
      </c>
      <c r="DO216">
        <v>7.58</v>
      </c>
      <c r="DP216">
        <v>7.26</v>
      </c>
      <c r="DQ216">
        <v>7.01</v>
      </c>
      <c r="DR216">
        <v>6.79</v>
      </c>
      <c r="DS216">
        <v>6.51</v>
      </c>
      <c r="DT216">
        <v>6.39</v>
      </c>
      <c r="DU216">
        <v>6.18</v>
      </c>
      <c r="DV216">
        <v>6.25</v>
      </c>
      <c r="DW216">
        <v>6.05</v>
      </c>
      <c r="DX216">
        <v>5.83</v>
      </c>
      <c r="DY216">
        <v>5.6</v>
      </c>
      <c r="DZ216">
        <v>5.5</v>
      </c>
      <c r="EA216">
        <v>5.43</v>
      </c>
      <c r="EB216">
        <v>5.25</v>
      </c>
      <c r="EC216">
        <v>5.0599999999999996</v>
      </c>
      <c r="ED216">
        <v>4.8499999999999996</v>
      </c>
      <c r="EE216">
        <v>4.72</v>
      </c>
      <c r="EF216">
        <v>4.4800000000000004</v>
      </c>
      <c r="EG216">
        <v>4.33</v>
      </c>
      <c r="EH216">
        <v>4.17</v>
      </c>
      <c r="EI216">
        <v>4.04</v>
      </c>
      <c r="EJ216">
        <v>3.85</v>
      </c>
      <c r="EK216">
        <v>3.67</v>
      </c>
      <c r="EL216">
        <v>3.51</v>
      </c>
      <c r="EM216">
        <v>3.38</v>
      </c>
      <c r="EN216">
        <v>3.33</v>
      </c>
      <c r="EO216">
        <v>3.18</v>
      </c>
      <c r="EP216">
        <v>3.07</v>
      </c>
      <c r="EQ216">
        <v>2.95</v>
      </c>
      <c r="ER216">
        <v>2.84</v>
      </c>
      <c r="ES216">
        <v>2.68</v>
      </c>
      <c r="ET216">
        <v>2.5299999999999998</v>
      </c>
      <c r="EU216">
        <v>2.4500000000000002</v>
      </c>
      <c r="EV216">
        <v>2.34</v>
      </c>
      <c r="EW216">
        <v>2.19</v>
      </c>
      <c r="EX216">
        <v>2.04</v>
      </c>
      <c r="EY216">
        <v>1.95</v>
      </c>
      <c r="EZ216">
        <v>1.82</v>
      </c>
      <c r="FA216">
        <v>1.72</v>
      </c>
      <c r="FB216">
        <v>1.6</v>
      </c>
      <c r="FC216">
        <v>1.54</v>
      </c>
      <c r="FD216">
        <v>1.44</v>
      </c>
      <c r="FE216">
        <v>1.34</v>
      </c>
      <c r="FF216">
        <v>1.25</v>
      </c>
      <c r="FG216">
        <v>1.19</v>
      </c>
      <c r="FH216">
        <v>1.02</v>
      </c>
      <c r="FI216">
        <v>0.96</v>
      </c>
      <c r="FJ216">
        <v>0.89</v>
      </c>
      <c r="FK216">
        <v>0.82</v>
      </c>
      <c r="FL216">
        <v>0.75</v>
      </c>
      <c r="FM216">
        <v>0.67</v>
      </c>
      <c r="FN216">
        <v>0.62</v>
      </c>
      <c r="FO216">
        <v>0.53</v>
      </c>
      <c r="FP216">
        <v>0.48</v>
      </c>
      <c r="FQ216">
        <v>0.42</v>
      </c>
      <c r="FR216">
        <v>0.38</v>
      </c>
      <c r="FS216">
        <v>0.33</v>
      </c>
      <c r="FT216">
        <v>0.28000000000000003</v>
      </c>
      <c r="FU216">
        <v>0.24</v>
      </c>
      <c r="FV216">
        <v>0.2</v>
      </c>
      <c r="FW216">
        <v>0.17</v>
      </c>
      <c r="FX216">
        <v>0.14000000000000001</v>
      </c>
      <c r="FY216">
        <v>0.12</v>
      </c>
      <c r="FZ216">
        <v>0.1</v>
      </c>
    </row>
    <row r="217" spans="1:182">
      <c r="A217">
        <v>-30</v>
      </c>
      <c r="B217">
        <v>0</v>
      </c>
      <c r="C217">
        <v>0</v>
      </c>
      <c r="D217">
        <v>0</v>
      </c>
      <c r="E217">
        <v>0</v>
      </c>
      <c r="F217">
        <v>0</v>
      </c>
      <c r="G217">
        <v>0</v>
      </c>
      <c r="H217">
        <v>0</v>
      </c>
      <c r="I217">
        <v>0</v>
      </c>
      <c r="J217">
        <v>0</v>
      </c>
      <c r="K217">
        <v>0</v>
      </c>
      <c r="L217">
        <v>0</v>
      </c>
      <c r="M217">
        <v>0</v>
      </c>
      <c r="N217">
        <v>0</v>
      </c>
      <c r="O217">
        <v>0</v>
      </c>
      <c r="P217">
        <v>0.02</v>
      </c>
      <c r="Q217">
        <v>0.04</v>
      </c>
      <c r="R217">
        <v>0.06</v>
      </c>
      <c r="S217">
        <v>0.08</v>
      </c>
      <c r="T217">
        <v>0.1</v>
      </c>
      <c r="U217">
        <v>0.12</v>
      </c>
      <c r="V217">
        <v>0.15</v>
      </c>
      <c r="W217">
        <v>0.18</v>
      </c>
      <c r="X217">
        <v>0.23</v>
      </c>
      <c r="Y217">
        <v>0.28000000000000003</v>
      </c>
      <c r="Z217">
        <v>0.31</v>
      </c>
      <c r="AA217">
        <v>0.39</v>
      </c>
      <c r="AB217">
        <v>0.45</v>
      </c>
      <c r="AC217">
        <v>0.52</v>
      </c>
      <c r="AD217">
        <v>0.62</v>
      </c>
      <c r="AE217">
        <v>0.69</v>
      </c>
      <c r="AF217">
        <v>0.8</v>
      </c>
      <c r="AG217">
        <v>0.92</v>
      </c>
      <c r="AH217">
        <v>1.07</v>
      </c>
      <c r="AI217">
        <v>1.21</v>
      </c>
      <c r="AJ217">
        <v>1.33</v>
      </c>
      <c r="AK217">
        <v>1.51</v>
      </c>
      <c r="AL217">
        <v>1.65</v>
      </c>
      <c r="AM217">
        <v>1.79</v>
      </c>
      <c r="AN217">
        <v>2.06</v>
      </c>
      <c r="AO217">
        <v>2.3199999999999998</v>
      </c>
      <c r="AP217">
        <v>2.56</v>
      </c>
      <c r="AQ217">
        <v>2.76</v>
      </c>
      <c r="AR217">
        <v>3.02</v>
      </c>
      <c r="AS217">
        <v>3.32</v>
      </c>
      <c r="AT217">
        <v>3.65</v>
      </c>
      <c r="AU217">
        <v>4.07</v>
      </c>
      <c r="AV217">
        <v>4.3600000000000003</v>
      </c>
      <c r="AW217">
        <v>4.62</v>
      </c>
      <c r="AX217">
        <v>4.95</v>
      </c>
      <c r="AY217">
        <v>5.24</v>
      </c>
      <c r="AZ217">
        <v>5.59</v>
      </c>
      <c r="BA217">
        <v>6.03</v>
      </c>
      <c r="BB217">
        <v>6.52</v>
      </c>
      <c r="BC217">
        <v>7.19</v>
      </c>
      <c r="BD217">
        <v>7.88</v>
      </c>
      <c r="BE217">
        <v>8.65</v>
      </c>
      <c r="BF217">
        <v>9.1300000000000008</v>
      </c>
      <c r="BG217">
        <v>9.56</v>
      </c>
      <c r="BH217">
        <v>10</v>
      </c>
      <c r="BI217">
        <v>10.4</v>
      </c>
      <c r="BJ217">
        <v>10.8</v>
      </c>
      <c r="BK217">
        <v>11</v>
      </c>
      <c r="BL217">
        <v>11.3</v>
      </c>
      <c r="BM217">
        <v>11.6</v>
      </c>
      <c r="BN217">
        <v>11.8</v>
      </c>
      <c r="BO217">
        <v>12.1</v>
      </c>
      <c r="BP217">
        <v>12.3</v>
      </c>
      <c r="BQ217">
        <v>12.5</v>
      </c>
      <c r="BR217">
        <v>12.7</v>
      </c>
      <c r="BS217">
        <v>13.1</v>
      </c>
      <c r="BT217">
        <v>13.2</v>
      </c>
      <c r="BU217">
        <v>13.3</v>
      </c>
      <c r="BV217">
        <v>13.4</v>
      </c>
      <c r="BW217">
        <v>13.5</v>
      </c>
      <c r="BX217">
        <v>13.6</v>
      </c>
      <c r="BY217">
        <v>13.7</v>
      </c>
      <c r="BZ217">
        <v>13.7</v>
      </c>
      <c r="CA217">
        <v>13.8</v>
      </c>
      <c r="CB217">
        <v>13.8</v>
      </c>
      <c r="CC217">
        <v>13.8</v>
      </c>
      <c r="CD217">
        <v>13.8</v>
      </c>
      <c r="CE217">
        <v>13.8</v>
      </c>
      <c r="CF217">
        <v>13.7</v>
      </c>
      <c r="CG217">
        <v>13.7</v>
      </c>
      <c r="CH217">
        <v>13.6</v>
      </c>
      <c r="CI217">
        <v>13.6</v>
      </c>
      <c r="CJ217">
        <v>13.5</v>
      </c>
      <c r="CK217">
        <v>13.4</v>
      </c>
      <c r="CL217">
        <v>13.3</v>
      </c>
      <c r="CM217">
        <v>13.2</v>
      </c>
      <c r="CN217">
        <v>13.1</v>
      </c>
      <c r="CO217">
        <v>13</v>
      </c>
      <c r="CP217">
        <v>12.9</v>
      </c>
      <c r="CQ217">
        <v>12.7</v>
      </c>
      <c r="CR217">
        <v>12.6</v>
      </c>
      <c r="CS217">
        <v>12.4</v>
      </c>
      <c r="CT217">
        <v>12.3</v>
      </c>
      <c r="CU217">
        <v>12.1</v>
      </c>
      <c r="CV217">
        <v>11.9</v>
      </c>
      <c r="CW217">
        <v>11.8</v>
      </c>
      <c r="CX217">
        <v>11.6</v>
      </c>
      <c r="CY217">
        <v>11.4</v>
      </c>
      <c r="CZ217">
        <v>11.2</v>
      </c>
      <c r="DA217">
        <v>11</v>
      </c>
      <c r="DB217">
        <v>10.9</v>
      </c>
      <c r="DC217">
        <v>10.6</v>
      </c>
      <c r="DD217">
        <v>10.4</v>
      </c>
      <c r="DE217">
        <v>10.1</v>
      </c>
      <c r="DF217">
        <v>9.86</v>
      </c>
      <c r="DG217">
        <v>9.61</v>
      </c>
      <c r="DH217">
        <v>9.3699999999999992</v>
      </c>
      <c r="DI217">
        <v>9.15</v>
      </c>
      <c r="DJ217">
        <v>8.8800000000000008</v>
      </c>
      <c r="DK217">
        <v>8.68</v>
      </c>
      <c r="DL217">
        <v>8.4</v>
      </c>
      <c r="DM217">
        <v>8.07</v>
      </c>
      <c r="DN217">
        <v>7.79</v>
      </c>
      <c r="DO217">
        <v>7.63</v>
      </c>
      <c r="DP217">
        <v>7.33</v>
      </c>
      <c r="DQ217">
        <v>7.16</v>
      </c>
      <c r="DR217">
        <v>6.86</v>
      </c>
      <c r="DS217">
        <v>6.56</v>
      </c>
      <c r="DT217">
        <v>6.42</v>
      </c>
      <c r="DU217">
        <v>6.3</v>
      </c>
      <c r="DV217">
        <v>6.23</v>
      </c>
      <c r="DW217">
        <v>6.16</v>
      </c>
      <c r="DX217">
        <v>5.85</v>
      </c>
      <c r="DY217">
        <v>5.68</v>
      </c>
      <c r="DZ217">
        <v>5.57</v>
      </c>
      <c r="EA217">
        <v>5.49</v>
      </c>
      <c r="EB217">
        <v>5.3</v>
      </c>
      <c r="EC217">
        <v>5.19</v>
      </c>
      <c r="ED217">
        <v>4.9400000000000004</v>
      </c>
      <c r="EE217">
        <v>4.7300000000000004</v>
      </c>
      <c r="EF217">
        <v>4.5599999999999996</v>
      </c>
      <c r="EG217">
        <v>4.43</v>
      </c>
      <c r="EH217">
        <v>4.18</v>
      </c>
      <c r="EI217">
        <v>3.99</v>
      </c>
      <c r="EJ217">
        <v>3.92</v>
      </c>
      <c r="EK217">
        <v>3.78</v>
      </c>
      <c r="EL217">
        <v>3.6</v>
      </c>
      <c r="EM217">
        <v>3.42</v>
      </c>
      <c r="EN217">
        <v>3.33</v>
      </c>
      <c r="EO217">
        <v>3.24</v>
      </c>
      <c r="EP217">
        <v>3.08</v>
      </c>
      <c r="EQ217">
        <v>2.95</v>
      </c>
      <c r="ER217">
        <v>2.9</v>
      </c>
      <c r="ES217">
        <v>2.78</v>
      </c>
      <c r="ET217">
        <v>2.56</v>
      </c>
      <c r="EU217">
        <v>2.4700000000000002</v>
      </c>
      <c r="EV217">
        <v>2.38</v>
      </c>
      <c r="EW217">
        <v>2.2400000000000002</v>
      </c>
      <c r="EX217">
        <v>2.11</v>
      </c>
      <c r="EY217">
        <v>2.0299999999999998</v>
      </c>
      <c r="EZ217">
        <v>1.86</v>
      </c>
      <c r="FA217">
        <v>1.79</v>
      </c>
      <c r="FB217">
        <v>1.64</v>
      </c>
      <c r="FC217">
        <v>1.55</v>
      </c>
      <c r="FD217">
        <v>1.44</v>
      </c>
      <c r="FE217">
        <v>1.34</v>
      </c>
      <c r="FF217">
        <v>1.28</v>
      </c>
      <c r="FG217">
        <v>1.1399999999999999</v>
      </c>
      <c r="FH217">
        <v>1.07</v>
      </c>
      <c r="FI217">
        <v>0.96</v>
      </c>
      <c r="FJ217">
        <v>0.9</v>
      </c>
      <c r="FK217">
        <v>0.83</v>
      </c>
      <c r="FL217">
        <v>0.75</v>
      </c>
      <c r="FM217">
        <v>0.67</v>
      </c>
      <c r="FN217">
        <v>0.62</v>
      </c>
      <c r="FO217">
        <v>0.52</v>
      </c>
      <c r="FP217">
        <v>0.47</v>
      </c>
      <c r="FQ217">
        <v>0.43</v>
      </c>
      <c r="FR217">
        <v>0.37</v>
      </c>
      <c r="FS217">
        <v>0.32</v>
      </c>
      <c r="FT217">
        <v>0.27</v>
      </c>
      <c r="FU217">
        <v>0.23</v>
      </c>
      <c r="FV217">
        <v>0.2</v>
      </c>
      <c r="FW217">
        <v>0.17</v>
      </c>
      <c r="FX217">
        <v>0.14000000000000001</v>
      </c>
      <c r="FY217">
        <v>0.12</v>
      </c>
      <c r="FZ217">
        <v>0.1</v>
      </c>
    </row>
    <row r="218" spans="1:182">
      <c r="A218">
        <v>-31</v>
      </c>
      <c r="B218">
        <v>0</v>
      </c>
      <c r="C218">
        <v>0</v>
      </c>
      <c r="D218">
        <v>0</v>
      </c>
      <c r="E218">
        <v>0</v>
      </c>
      <c r="F218">
        <v>0</v>
      </c>
      <c r="G218">
        <v>0</v>
      </c>
      <c r="H218">
        <v>0</v>
      </c>
      <c r="I218">
        <v>0</v>
      </c>
      <c r="J218">
        <v>0</v>
      </c>
      <c r="K218">
        <v>0</v>
      </c>
      <c r="L218">
        <v>0</v>
      </c>
      <c r="M218">
        <v>0</v>
      </c>
      <c r="N218">
        <v>0</v>
      </c>
      <c r="O218">
        <v>0</v>
      </c>
      <c r="P218">
        <v>0.02</v>
      </c>
      <c r="Q218">
        <v>0.03</v>
      </c>
      <c r="R218">
        <v>0.06</v>
      </c>
      <c r="S218">
        <v>0.08</v>
      </c>
      <c r="T218">
        <v>0.1</v>
      </c>
      <c r="U218">
        <v>0.12</v>
      </c>
      <c r="V218">
        <v>0.15</v>
      </c>
      <c r="W218">
        <v>0.18</v>
      </c>
      <c r="X218">
        <v>0.22</v>
      </c>
      <c r="Y218">
        <v>0.26</v>
      </c>
      <c r="Z218">
        <v>0.32</v>
      </c>
      <c r="AA218">
        <v>0.37</v>
      </c>
      <c r="AB218">
        <v>0.43</v>
      </c>
      <c r="AC218">
        <v>0.51</v>
      </c>
      <c r="AD218">
        <v>0.61</v>
      </c>
      <c r="AE218">
        <v>0.69</v>
      </c>
      <c r="AF218">
        <v>0.79</v>
      </c>
      <c r="AG218">
        <v>0.89</v>
      </c>
      <c r="AH218">
        <v>1.02</v>
      </c>
      <c r="AI218">
        <v>1.1599999999999999</v>
      </c>
      <c r="AJ218">
        <v>1.34</v>
      </c>
      <c r="AK218">
        <v>1.49</v>
      </c>
      <c r="AL218">
        <v>1.65</v>
      </c>
      <c r="AM218">
        <v>1.81</v>
      </c>
      <c r="AN218">
        <v>2</v>
      </c>
      <c r="AO218">
        <v>2.21</v>
      </c>
      <c r="AP218">
        <v>2.5099999999999998</v>
      </c>
      <c r="AQ218">
        <v>2.75</v>
      </c>
      <c r="AR218">
        <v>2.97</v>
      </c>
      <c r="AS218">
        <v>3.24</v>
      </c>
      <c r="AT218">
        <v>3.56</v>
      </c>
      <c r="AU218">
        <v>3.93</v>
      </c>
      <c r="AV218">
        <v>4.2699999999999996</v>
      </c>
      <c r="AW218">
        <v>4.63</v>
      </c>
      <c r="AX218">
        <v>4.8499999999999996</v>
      </c>
      <c r="AY218">
        <v>5.19</v>
      </c>
      <c r="AZ218">
        <v>5.53</v>
      </c>
      <c r="BA218">
        <v>5.87</v>
      </c>
      <c r="BB218">
        <v>6.48</v>
      </c>
      <c r="BC218">
        <v>7.11</v>
      </c>
      <c r="BD218">
        <v>7.77</v>
      </c>
      <c r="BE218">
        <v>8.4700000000000006</v>
      </c>
      <c r="BF218">
        <v>9.02</v>
      </c>
      <c r="BG218">
        <v>9.44</v>
      </c>
      <c r="BH218">
        <v>9.86</v>
      </c>
      <c r="BI218">
        <v>10.3</v>
      </c>
      <c r="BJ218">
        <v>10.7</v>
      </c>
      <c r="BK218">
        <v>11</v>
      </c>
      <c r="BL218">
        <v>11.2</v>
      </c>
      <c r="BM218">
        <v>11.6</v>
      </c>
      <c r="BN218">
        <v>11.8</v>
      </c>
      <c r="BO218">
        <v>12.1</v>
      </c>
      <c r="BP218">
        <v>12.3</v>
      </c>
      <c r="BQ218">
        <v>12.5</v>
      </c>
      <c r="BR218">
        <v>12.7</v>
      </c>
      <c r="BS218">
        <v>13</v>
      </c>
      <c r="BT218">
        <v>13.2</v>
      </c>
      <c r="BU218">
        <v>13.3</v>
      </c>
      <c r="BV218">
        <v>13.4</v>
      </c>
      <c r="BW218">
        <v>13.5</v>
      </c>
      <c r="BX218">
        <v>13.6</v>
      </c>
      <c r="BY218">
        <v>13.6</v>
      </c>
      <c r="BZ218">
        <v>13.7</v>
      </c>
      <c r="CA218">
        <v>13.7</v>
      </c>
      <c r="CB218">
        <v>13.7</v>
      </c>
      <c r="CC218">
        <v>13.8</v>
      </c>
      <c r="CD218">
        <v>13.8</v>
      </c>
      <c r="CE218">
        <v>13.7</v>
      </c>
      <c r="CF218">
        <v>13.7</v>
      </c>
      <c r="CG218">
        <v>13.7</v>
      </c>
      <c r="CH218">
        <v>13.6</v>
      </c>
      <c r="CI218">
        <v>13.6</v>
      </c>
      <c r="CJ218">
        <v>13.5</v>
      </c>
      <c r="CK218">
        <v>13.4</v>
      </c>
      <c r="CL218">
        <v>13.3</v>
      </c>
      <c r="CM218">
        <v>13.2</v>
      </c>
      <c r="CN218">
        <v>13.1</v>
      </c>
      <c r="CO218">
        <v>13</v>
      </c>
      <c r="CP218">
        <v>12.9</v>
      </c>
      <c r="CQ218">
        <v>12.8</v>
      </c>
      <c r="CR218">
        <v>12.6</v>
      </c>
      <c r="CS218">
        <v>12.4</v>
      </c>
      <c r="CT218">
        <v>12.3</v>
      </c>
      <c r="CU218">
        <v>12.1</v>
      </c>
      <c r="CV218">
        <v>12</v>
      </c>
      <c r="CW218">
        <v>11.8</v>
      </c>
      <c r="CX218">
        <v>11.6</v>
      </c>
      <c r="CY218">
        <v>11.4</v>
      </c>
      <c r="CZ218">
        <v>11.3</v>
      </c>
      <c r="DA218">
        <v>11.1</v>
      </c>
      <c r="DB218">
        <v>10.9</v>
      </c>
      <c r="DC218">
        <v>10.7</v>
      </c>
      <c r="DD218">
        <v>10.5</v>
      </c>
      <c r="DE218">
        <v>10.199999999999999</v>
      </c>
      <c r="DF218">
        <v>9.9</v>
      </c>
      <c r="DG218">
        <v>9.69</v>
      </c>
      <c r="DH218">
        <v>9.4700000000000006</v>
      </c>
      <c r="DI218">
        <v>9.23</v>
      </c>
      <c r="DJ218">
        <v>8.9499999999999993</v>
      </c>
      <c r="DK218">
        <v>8.7799999999999994</v>
      </c>
      <c r="DL218">
        <v>8.49</v>
      </c>
      <c r="DM218">
        <v>8.17</v>
      </c>
      <c r="DN218">
        <v>7.97</v>
      </c>
      <c r="DO218">
        <v>7.69</v>
      </c>
      <c r="DP218">
        <v>7.5</v>
      </c>
      <c r="DQ218">
        <v>7.21</v>
      </c>
      <c r="DR218">
        <v>6.98</v>
      </c>
      <c r="DS218">
        <v>6.74</v>
      </c>
      <c r="DT218">
        <v>6.49</v>
      </c>
      <c r="DU218">
        <v>6.32</v>
      </c>
      <c r="DV218">
        <v>6.19</v>
      </c>
      <c r="DW218">
        <v>6.22</v>
      </c>
      <c r="DX218">
        <v>5.97</v>
      </c>
      <c r="DY218">
        <v>5.74</v>
      </c>
      <c r="DZ218">
        <v>5.61</v>
      </c>
      <c r="EA218">
        <v>5.61</v>
      </c>
      <c r="EB218">
        <v>5.48</v>
      </c>
      <c r="EC218">
        <v>5.23</v>
      </c>
      <c r="ED218">
        <v>5.05</v>
      </c>
      <c r="EE218">
        <v>4.8099999999999996</v>
      </c>
      <c r="EF218">
        <v>4.55</v>
      </c>
      <c r="EG218">
        <v>4.43</v>
      </c>
      <c r="EH218">
        <v>4.28</v>
      </c>
      <c r="EI218">
        <v>4.1100000000000003</v>
      </c>
      <c r="EJ218">
        <v>3.95</v>
      </c>
      <c r="EK218">
        <v>3.78</v>
      </c>
      <c r="EL218">
        <v>3.67</v>
      </c>
      <c r="EM218">
        <v>3.49</v>
      </c>
      <c r="EN218">
        <v>3.38</v>
      </c>
      <c r="EO218">
        <v>3.28</v>
      </c>
      <c r="EP218">
        <v>3.16</v>
      </c>
      <c r="EQ218">
        <v>2.98</v>
      </c>
      <c r="ER218">
        <v>2.91</v>
      </c>
      <c r="ES218">
        <v>2.77</v>
      </c>
      <c r="ET218">
        <v>2.65</v>
      </c>
      <c r="EU218">
        <v>2.48</v>
      </c>
      <c r="EV218">
        <v>2.41</v>
      </c>
      <c r="EW218">
        <v>2.2599999999999998</v>
      </c>
      <c r="EX218">
        <v>2.13</v>
      </c>
      <c r="EY218">
        <v>2.04</v>
      </c>
      <c r="EZ218">
        <v>1.93</v>
      </c>
      <c r="FA218">
        <v>1.8</v>
      </c>
      <c r="FB218">
        <v>1.62</v>
      </c>
      <c r="FC218">
        <v>1.56</v>
      </c>
      <c r="FD218">
        <v>1.47</v>
      </c>
      <c r="FE218">
        <v>1.37</v>
      </c>
      <c r="FF218">
        <v>1.26</v>
      </c>
      <c r="FG218">
        <v>1.17</v>
      </c>
      <c r="FH218">
        <v>1.05</v>
      </c>
      <c r="FI218">
        <v>0.99</v>
      </c>
      <c r="FJ218">
        <v>0.89</v>
      </c>
      <c r="FK218">
        <v>0.85</v>
      </c>
      <c r="FL218">
        <v>0.76</v>
      </c>
      <c r="FM218">
        <v>0.67</v>
      </c>
      <c r="FN218">
        <v>0.61</v>
      </c>
      <c r="FO218">
        <v>0.54</v>
      </c>
      <c r="FP218">
        <v>0.48</v>
      </c>
      <c r="FQ218">
        <v>0.43</v>
      </c>
      <c r="FR218">
        <v>0.37</v>
      </c>
      <c r="FS218">
        <v>0.32</v>
      </c>
      <c r="FT218">
        <v>0.28000000000000003</v>
      </c>
      <c r="FU218">
        <v>0.24</v>
      </c>
      <c r="FV218">
        <v>0.21</v>
      </c>
      <c r="FW218">
        <v>0.17</v>
      </c>
      <c r="FX218">
        <v>0.14000000000000001</v>
      </c>
      <c r="FY218">
        <v>0.12</v>
      </c>
      <c r="FZ218">
        <v>0.1</v>
      </c>
    </row>
    <row r="219" spans="1:182">
      <c r="A219">
        <v>-32</v>
      </c>
      <c r="B219">
        <v>0</v>
      </c>
      <c r="C219">
        <v>0</v>
      </c>
      <c r="D219">
        <v>0</v>
      </c>
      <c r="E219">
        <v>0</v>
      </c>
      <c r="F219">
        <v>0</v>
      </c>
      <c r="G219">
        <v>0</v>
      </c>
      <c r="H219">
        <v>0</v>
      </c>
      <c r="I219">
        <v>0</v>
      </c>
      <c r="J219">
        <v>0</v>
      </c>
      <c r="K219">
        <v>0</v>
      </c>
      <c r="L219">
        <v>0</v>
      </c>
      <c r="M219">
        <v>0</v>
      </c>
      <c r="N219">
        <v>0</v>
      </c>
      <c r="O219">
        <v>0</v>
      </c>
      <c r="P219">
        <v>0.02</v>
      </c>
      <c r="Q219">
        <v>0.04</v>
      </c>
      <c r="R219">
        <v>0.05</v>
      </c>
      <c r="S219">
        <v>7.0000000000000007E-2</v>
      </c>
      <c r="T219">
        <v>0.09</v>
      </c>
      <c r="U219">
        <v>0.12</v>
      </c>
      <c r="V219">
        <v>0.14000000000000001</v>
      </c>
      <c r="W219">
        <v>0.18</v>
      </c>
      <c r="X219">
        <v>0.22</v>
      </c>
      <c r="Y219">
        <v>0.25</v>
      </c>
      <c r="Z219">
        <v>0.3</v>
      </c>
      <c r="AA219">
        <v>0.35</v>
      </c>
      <c r="AB219">
        <v>0.43</v>
      </c>
      <c r="AC219">
        <v>0.5</v>
      </c>
      <c r="AD219">
        <v>0.59</v>
      </c>
      <c r="AE219">
        <v>0.66</v>
      </c>
      <c r="AF219">
        <v>0.78</v>
      </c>
      <c r="AG219">
        <v>0.87</v>
      </c>
      <c r="AH219">
        <v>1.01</v>
      </c>
      <c r="AI219">
        <v>1.1299999999999999</v>
      </c>
      <c r="AJ219">
        <v>1.28</v>
      </c>
      <c r="AK219">
        <v>1.45</v>
      </c>
      <c r="AL219">
        <v>1.61</v>
      </c>
      <c r="AM219">
        <v>1.78</v>
      </c>
      <c r="AN219">
        <v>2</v>
      </c>
      <c r="AO219">
        <v>2.21</v>
      </c>
      <c r="AP219">
        <v>2.44</v>
      </c>
      <c r="AQ219">
        <v>2.7</v>
      </c>
      <c r="AR219">
        <v>2.91</v>
      </c>
      <c r="AS219">
        <v>3.19</v>
      </c>
      <c r="AT219">
        <v>3.49</v>
      </c>
      <c r="AU219">
        <v>3.98</v>
      </c>
      <c r="AV219">
        <v>4.17</v>
      </c>
      <c r="AW219">
        <v>4.55</v>
      </c>
      <c r="AX219">
        <v>4.8</v>
      </c>
      <c r="AY219">
        <v>5.12</v>
      </c>
      <c r="AZ219">
        <v>5.46</v>
      </c>
      <c r="BA219">
        <v>5.8</v>
      </c>
      <c r="BB219">
        <v>6.32</v>
      </c>
      <c r="BC219">
        <v>6.99</v>
      </c>
      <c r="BD219">
        <v>7.65</v>
      </c>
      <c r="BE219">
        <v>8.35</v>
      </c>
      <c r="BF219">
        <v>8.9499999999999993</v>
      </c>
      <c r="BG219">
        <v>9.36</v>
      </c>
      <c r="BH219">
        <v>9.85</v>
      </c>
      <c r="BI219">
        <v>10.3</v>
      </c>
      <c r="BJ219">
        <v>10.7</v>
      </c>
      <c r="BK219">
        <v>10.9</v>
      </c>
      <c r="BL219">
        <v>11.2</v>
      </c>
      <c r="BM219">
        <v>11.5</v>
      </c>
      <c r="BN219">
        <v>11.7</v>
      </c>
      <c r="BO219">
        <v>12</v>
      </c>
      <c r="BP219">
        <v>12.2</v>
      </c>
      <c r="BQ219">
        <v>12.5</v>
      </c>
      <c r="BR219">
        <v>12.6</v>
      </c>
      <c r="BS219">
        <v>12.9</v>
      </c>
      <c r="BT219">
        <v>13.1</v>
      </c>
      <c r="BU219">
        <v>13.2</v>
      </c>
      <c r="BV219">
        <v>13.3</v>
      </c>
      <c r="BW219">
        <v>13.4</v>
      </c>
      <c r="BX219">
        <v>13.5</v>
      </c>
      <c r="BY219">
        <v>13.6</v>
      </c>
      <c r="BZ219">
        <v>13.6</v>
      </c>
      <c r="CA219">
        <v>13.7</v>
      </c>
      <c r="CB219">
        <v>13.7</v>
      </c>
      <c r="CC219">
        <v>13.7</v>
      </c>
      <c r="CD219">
        <v>13.7</v>
      </c>
      <c r="CE219">
        <v>13.7</v>
      </c>
      <c r="CF219">
        <v>13.7</v>
      </c>
      <c r="CG219">
        <v>13.7</v>
      </c>
      <c r="CH219">
        <v>13.6</v>
      </c>
      <c r="CI219">
        <v>13.6</v>
      </c>
      <c r="CJ219">
        <v>13.5</v>
      </c>
      <c r="CK219">
        <v>13.4</v>
      </c>
      <c r="CL219">
        <v>13.3</v>
      </c>
      <c r="CM219">
        <v>13.2</v>
      </c>
      <c r="CN219">
        <v>13.2</v>
      </c>
      <c r="CO219">
        <v>13</v>
      </c>
      <c r="CP219">
        <v>12.9</v>
      </c>
      <c r="CQ219">
        <v>12.8</v>
      </c>
      <c r="CR219">
        <v>12.6</v>
      </c>
      <c r="CS219">
        <v>12.5</v>
      </c>
      <c r="CT219">
        <v>12.3</v>
      </c>
      <c r="CU219">
        <v>12.2</v>
      </c>
      <c r="CV219">
        <v>12</v>
      </c>
      <c r="CW219">
        <v>11.8</v>
      </c>
      <c r="CX219">
        <v>11.7</v>
      </c>
      <c r="CY219">
        <v>11.5</v>
      </c>
      <c r="CZ219">
        <v>11.3</v>
      </c>
      <c r="DA219">
        <v>11.1</v>
      </c>
      <c r="DB219">
        <v>10.9</v>
      </c>
      <c r="DC219">
        <v>10.7</v>
      </c>
      <c r="DD219">
        <v>10.5</v>
      </c>
      <c r="DE219">
        <v>10.3</v>
      </c>
      <c r="DF219">
        <v>9.89</v>
      </c>
      <c r="DG219">
        <v>9.7899999999999991</v>
      </c>
      <c r="DH219">
        <v>9.58</v>
      </c>
      <c r="DI219">
        <v>9.2899999999999991</v>
      </c>
      <c r="DJ219">
        <v>9.0299999999999994</v>
      </c>
      <c r="DK219">
        <v>8.85</v>
      </c>
      <c r="DL219">
        <v>8.5</v>
      </c>
      <c r="DM219">
        <v>8.27</v>
      </c>
      <c r="DN219">
        <v>7.99</v>
      </c>
      <c r="DO219">
        <v>7.79</v>
      </c>
      <c r="DP219">
        <v>7.5</v>
      </c>
      <c r="DQ219">
        <v>7.31</v>
      </c>
      <c r="DR219">
        <v>7.01</v>
      </c>
      <c r="DS219">
        <v>6.75</v>
      </c>
      <c r="DT219">
        <v>6.57</v>
      </c>
      <c r="DU219">
        <v>6.32</v>
      </c>
      <c r="DV219">
        <v>6.3</v>
      </c>
      <c r="DW219">
        <v>6.25</v>
      </c>
      <c r="DX219">
        <v>6.05</v>
      </c>
      <c r="DY219">
        <v>5.89</v>
      </c>
      <c r="DZ219">
        <v>5.69</v>
      </c>
      <c r="EA219">
        <v>5.69</v>
      </c>
      <c r="EB219">
        <v>5.48</v>
      </c>
      <c r="EC219">
        <v>5.37</v>
      </c>
      <c r="ED219">
        <v>5.16</v>
      </c>
      <c r="EE219">
        <v>4.92</v>
      </c>
      <c r="EF219">
        <v>4.7300000000000004</v>
      </c>
      <c r="EG219">
        <v>4.53</v>
      </c>
      <c r="EH219">
        <v>4.3899999999999997</v>
      </c>
      <c r="EI219">
        <v>4.18</v>
      </c>
      <c r="EJ219">
        <v>4.01</v>
      </c>
      <c r="EK219">
        <v>3.84</v>
      </c>
      <c r="EL219">
        <v>3.77</v>
      </c>
      <c r="EM219">
        <v>3.5</v>
      </c>
      <c r="EN219">
        <v>3.41</v>
      </c>
      <c r="EO219">
        <v>3.32</v>
      </c>
      <c r="EP219">
        <v>3.2</v>
      </c>
      <c r="EQ219">
        <v>2.97</v>
      </c>
      <c r="ER219">
        <v>3</v>
      </c>
      <c r="ES219">
        <v>2.81</v>
      </c>
      <c r="ET219">
        <v>2.68</v>
      </c>
      <c r="EU219">
        <v>2.5299999999999998</v>
      </c>
      <c r="EV219">
        <v>2.4</v>
      </c>
      <c r="EW219">
        <v>2.33</v>
      </c>
      <c r="EX219">
        <v>2.11</v>
      </c>
      <c r="EY219">
        <v>2.1</v>
      </c>
      <c r="EZ219">
        <v>1.94</v>
      </c>
      <c r="FA219">
        <v>1.82</v>
      </c>
      <c r="FB219">
        <v>1.7</v>
      </c>
      <c r="FC219">
        <v>1.61</v>
      </c>
      <c r="FD219">
        <v>1.49</v>
      </c>
      <c r="FE219">
        <v>1.39</v>
      </c>
      <c r="FF219">
        <v>1.27</v>
      </c>
      <c r="FG219">
        <v>1.1599999999999999</v>
      </c>
      <c r="FH219">
        <v>1.0900000000000001</v>
      </c>
      <c r="FI219">
        <v>0.99</v>
      </c>
      <c r="FJ219">
        <v>0.9</v>
      </c>
      <c r="FK219">
        <v>0.82</v>
      </c>
      <c r="FL219">
        <v>0.77</v>
      </c>
      <c r="FM219">
        <v>0.69</v>
      </c>
      <c r="FN219">
        <v>0.61</v>
      </c>
      <c r="FO219">
        <v>0.55000000000000004</v>
      </c>
      <c r="FP219">
        <v>0.5</v>
      </c>
      <c r="FQ219">
        <v>0.42</v>
      </c>
      <c r="FR219">
        <v>0.38</v>
      </c>
      <c r="FS219">
        <v>0.33</v>
      </c>
      <c r="FT219">
        <v>0.28000000000000003</v>
      </c>
      <c r="FU219">
        <v>0.24</v>
      </c>
      <c r="FV219">
        <v>0.21</v>
      </c>
      <c r="FW219">
        <v>0.17</v>
      </c>
      <c r="FX219">
        <v>0.14000000000000001</v>
      </c>
      <c r="FY219">
        <v>0.12</v>
      </c>
      <c r="FZ219">
        <v>0.1</v>
      </c>
    </row>
    <row r="220" spans="1:182">
      <c r="A220">
        <v>-33</v>
      </c>
      <c r="B220">
        <v>0</v>
      </c>
      <c r="C220">
        <v>0</v>
      </c>
      <c r="D220">
        <v>0</v>
      </c>
      <c r="E220">
        <v>0</v>
      </c>
      <c r="F220">
        <v>0</v>
      </c>
      <c r="G220">
        <v>0</v>
      </c>
      <c r="H220">
        <v>0</v>
      </c>
      <c r="I220">
        <v>0</v>
      </c>
      <c r="J220">
        <v>0</v>
      </c>
      <c r="K220">
        <v>0</v>
      </c>
      <c r="L220">
        <v>0</v>
      </c>
      <c r="M220">
        <v>0</v>
      </c>
      <c r="N220">
        <v>0</v>
      </c>
      <c r="O220">
        <v>0</v>
      </c>
      <c r="P220">
        <v>0</v>
      </c>
      <c r="Q220">
        <v>0.03</v>
      </c>
      <c r="R220">
        <v>0.04</v>
      </c>
      <c r="S220">
        <v>7.0000000000000007E-2</v>
      </c>
      <c r="T220">
        <v>0.09</v>
      </c>
      <c r="U220">
        <v>0.11</v>
      </c>
      <c r="V220">
        <v>0.14000000000000001</v>
      </c>
      <c r="W220">
        <v>0.17</v>
      </c>
      <c r="X220">
        <v>0.21</v>
      </c>
      <c r="Y220">
        <v>0.25</v>
      </c>
      <c r="Z220">
        <v>0.28999999999999998</v>
      </c>
      <c r="AA220">
        <v>0.35</v>
      </c>
      <c r="AB220">
        <v>0.43</v>
      </c>
      <c r="AC220">
        <v>0.48</v>
      </c>
      <c r="AD220">
        <v>0.56999999999999995</v>
      </c>
      <c r="AE220">
        <v>0.66</v>
      </c>
      <c r="AF220">
        <v>0.75</v>
      </c>
      <c r="AG220">
        <v>0.85</v>
      </c>
      <c r="AH220">
        <v>0.99</v>
      </c>
      <c r="AI220">
        <v>1.1100000000000001</v>
      </c>
      <c r="AJ220">
        <v>1.26</v>
      </c>
      <c r="AK220">
        <v>1.39</v>
      </c>
      <c r="AL220">
        <v>1.62</v>
      </c>
      <c r="AM220">
        <v>1.73</v>
      </c>
      <c r="AN220">
        <v>1.97</v>
      </c>
      <c r="AO220">
        <v>2.19</v>
      </c>
      <c r="AP220">
        <v>2.38</v>
      </c>
      <c r="AQ220">
        <v>2.63</v>
      </c>
      <c r="AR220">
        <v>2.88</v>
      </c>
      <c r="AS220">
        <v>3.16</v>
      </c>
      <c r="AT220">
        <v>3.47</v>
      </c>
      <c r="AU220">
        <v>3.88</v>
      </c>
      <c r="AV220">
        <v>4.1100000000000003</v>
      </c>
      <c r="AW220">
        <v>4.5199999999999996</v>
      </c>
      <c r="AX220">
        <v>4.8</v>
      </c>
      <c r="AY220">
        <v>5.07</v>
      </c>
      <c r="AZ220">
        <v>5.4</v>
      </c>
      <c r="BA220">
        <v>5.77</v>
      </c>
      <c r="BB220">
        <v>6.2</v>
      </c>
      <c r="BC220">
        <v>6.82</v>
      </c>
      <c r="BD220">
        <v>7.41</v>
      </c>
      <c r="BE220">
        <v>8.17</v>
      </c>
      <c r="BF220">
        <v>8.76</v>
      </c>
      <c r="BG220">
        <v>9.25</v>
      </c>
      <c r="BH220">
        <v>9.73</v>
      </c>
      <c r="BI220">
        <v>10.199999999999999</v>
      </c>
      <c r="BJ220">
        <v>10.6</v>
      </c>
      <c r="BK220">
        <v>10.9</v>
      </c>
      <c r="BL220">
        <v>11.2</v>
      </c>
      <c r="BM220">
        <v>11.4</v>
      </c>
      <c r="BN220">
        <v>11.7</v>
      </c>
      <c r="BO220">
        <v>11.9</v>
      </c>
      <c r="BP220">
        <v>12.2</v>
      </c>
      <c r="BQ220">
        <v>12.4</v>
      </c>
      <c r="BR220">
        <v>12.6</v>
      </c>
      <c r="BS220">
        <v>12.9</v>
      </c>
      <c r="BT220">
        <v>13</v>
      </c>
      <c r="BU220">
        <v>13.2</v>
      </c>
      <c r="BV220">
        <v>13.3</v>
      </c>
      <c r="BW220">
        <v>13.4</v>
      </c>
      <c r="BX220">
        <v>13.5</v>
      </c>
      <c r="BY220">
        <v>13.5</v>
      </c>
      <c r="BZ220">
        <v>13.6</v>
      </c>
      <c r="CA220">
        <v>13.6</v>
      </c>
      <c r="CB220">
        <v>13.7</v>
      </c>
      <c r="CC220">
        <v>13.7</v>
      </c>
      <c r="CD220">
        <v>13.7</v>
      </c>
      <c r="CE220">
        <v>13.7</v>
      </c>
      <c r="CF220">
        <v>13.7</v>
      </c>
      <c r="CG220">
        <v>13.6</v>
      </c>
      <c r="CH220">
        <v>13.6</v>
      </c>
      <c r="CI220">
        <v>13.5</v>
      </c>
      <c r="CJ220">
        <v>13.5</v>
      </c>
      <c r="CK220">
        <v>13.4</v>
      </c>
      <c r="CL220">
        <v>13.3</v>
      </c>
      <c r="CM220">
        <v>13.2</v>
      </c>
      <c r="CN220">
        <v>13.1</v>
      </c>
      <c r="CO220">
        <v>13</v>
      </c>
      <c r="CP220">
        <v>12.9</v>
      </c>
      <c r="CQ220">
        <v>12.8</v>
      </c>
      <c r="CR220">
        <v>12.6</v>
      </c>
      <c r="CS220">
        <v>12.5</v>
      </c>
      <c r="CT220">
        <v>12.3</v>
      </c>
      <c r="CU220">
        <v>12.2</v>
      </c>
      <c r="CV220">
        <v>12</v>
      </c>
      <c r="CW220">
        <v>11.8</v>
      </c>
      <c r="CX220">
        <v>11.7</v>
      </c>
      <c r="CY220">
        <v>11.5</v>
      </c>
      <c r="CZ220">
        <v>11.3</v>
      </c>
      <c r="DA220">
        <v>11.1</v>
      </c>
      <c r="DB220">
        <v>10.9</v>
      </c>
      <c r="DC220">
        <v>10.8</v>
      </c>
      <c r="DD220">
        <v>10.5</v>
      </c>
      <c r="DE220">
        <v>10.3</v>
      </c>
      <c r="DF220">
        <v>10</v>
      </c>
      <c r="DG220">
        <v>9.7899999999999991</v>
      </c>
      <c r="DH220">
        <v>9.6199999999999992</v>
      </c>
      <c r="DI220">
        <v>9.36</v>
      </c>
      <c r="DJ220">
        <v>9.19</v>
      </c>
      <c r="DK220">
        <v>8.84</v>
      </c>
      <c r="DL220">
        <v>8.5500000000000007</v>
      </c>
      <c r="DM220">
        <v>8.41</v>
      </c>
      <c r="DN220">
        <v>8.08</v>
      </c>
      <c r="DO220">
        <v>7.91</v>
      </c>
      <c r="DP220">
        <v>7.68</v>
      </c>
      <c r="DQ220">
        <v>7.34</v>
      </c>
      <c r="DR220">
        <v>7.18</v>
      </c>
      <c r="DS220">
        <v>6.91</v>
      </c>
      <c r="DT220">
        <v>6.61</v>
      </c>
      <c r="DU220">
        <v>6.46</v>
      </c>
      <c r="DV220">
        <v>6.37</v>
      </c>
      <c r="DW220">
        <v>6.26</v>
      </c>
      <c r="DX220">
        <v>6.13</v>
      </c>
      <c r="DY220">
        <v>5.94</v>
      </c>
      <c r="DZ220">
        <v>5.75</v>
      </c>
      <c r="EA220">
        <v>5.67</v>
      </c>
      <c r="EB220">
        <v>5.55</v>
      </c>
      <c r="EC220">
        <v>5.45</v>
      </c>
      <c r="ED220">
        <v>5.22</v>
      </c>
      <c r="EE220">
        <v>5</v>
      </c>
      <c r="EF220">
        <v>4.78</v>
      </c>
      <c r="EG220">
        <v>4.5999999999999996</v>
      </c>
      <c r="EH220">
        <v>4.41</v>
      </c>
      <c r="EI220">
        <v>4.25</v>
      </c>
      <c r="EJ220">
        <v>4.05</v>
      </c>
      <c r="EK220">
        <v>3.92</v>
      </c>
      <c r="EL220">
        <v>3.79</v>
      </c>
      <c r="EM220">
        <v>3.6</v>
      </c>
      <c r="EN220">
        <v>3.46</v>
      </c>
      <c r="EO220">
        <v>3.4</v>
      </c>
      <c r="EP220">
        <v>3.2</v>
      </c>
      <c r="EQ220">
        <v>3.08</v>
      </c>
      <c r="ER220">
        <v>3</v>
      </c>
      <c r="ES220">
        <v>2.9</v>
      </c>
      <c r="ET220">
        <v>2.74</v>
      </c>
      <c r="EU220">
        <v>2.56</v>
      </c>
      <c r="EV220">
        <v>2.44</v>
      </c>
      <c r="EW220">
        <v>2.3199999999999998</v>
      </c>
      <c r="EX220">
        <v>2.14</v>
      </c>
      <c r="EY220">
        <v>2.12</v>
      </c>
      <c r="EZ220">
        <v>1.96</v>
      </c>
      <c r="FA220">
        <v>1.84</v>
      </c>
      <c r="FB220">
        <v>1.73</v>
      </c>
      <c r="FC220">
        <v>1.63</v>
      </c>
      <c r="FD220">
        <v>1.51</v>
      </c>
      <c r="FE220">
        <v>1.38</v>
      </c>
      <c r="FF220">
        <v>1.31</v>
      </c>
      <c r="FG220">
        <v>1.19</v>
      </c>
      <c r="FH220">
        <v>1.1100000000000001</v>
      </c>
      <c r="FI220">
        <v>1.03</v>
      </c>
      <c r="FJ220">
        <v>0.92</v>
      </c>
      <c r="FK220">
        <v>0.85</v>
      </c>
      <c r="FL220">
        <v>0.76</v>
      </c>
      <c r="FM220">
        <v>0.68</v>
      </c>
      <c r="FN220">
        <v>0.6</v>
      </c>
      <c r="FO220">
        <v>0.56000000000000005</v>
      </c>
      <c r="FP220">
        <v>0.47</v>
      </c>
      <c r="FQ220">
        <v>0.43</v>
      </c>
      <c r="FR220">
        <v>0.39</v>
      </c>
      <c r="FS220">
        <v>0.33</v>
      </c>
      <c r="FT220">
        <v>0.28999999999999998</v>
      </c>
      <c r="FU220">
        <v>0.25</v>
      </c>
      <c r="FV220">
        <v>0.21</v>
      </c>
      <c r="FW220">
        <v>0.17</v>
      </c>
      <c r="FX220">
        <v>0.15</v>
      </c>
      <c r="FY220">
        <v>0.12</v>
      </c>
      <c r="FZ220">
        <v>0.1</v>
      </c>
    </row>
    <row r="221" spans="1:182">
      <c r="A221">
        <v>-34</v>
      </c>
      <c r="B221">
        <v>0</v>
      </c>
      <c r="C221">
        <v>0</v>
      </c>
      <c r="D221">
        <v>0</v>
      </c>
      <c r="E221">
        <v>0</v>
      </c>
      <c r="F221">
        <v>0</v>
      </c>
      <c r="G221">
        <v>0</v>
      </c>
      <c r="H221">
        <v>0</v>
      </c>
      <c r="I221">
        <v>0</v>
      </c>
      <c r="J221">
        <v>0</v>
      </c>
      <c r="K221">
        <v>0</v>
      </c>
      <c r="L221">
        <v>0</v>
      </c>
      <c r="M221">
        <v>0</v>
      </c>
      <c r="N221">
        <v>0</v>
      </c>
      <c r="O221">
        <v>0</v>
      </c>
      <c r="P221">
        <v>0</v>
      </c>
      <c r="Q221">
        <v>0.03</v>
      </c>
      <c r="R221">
        <v>0.04</v>
      </c>
      <c r="S221">
        <v>7.0000000000000007E-2</v>
      </c>
      <c r="T221">
        <v>0.09</v>
      </c>
      <c r="U221">
        <v>0.11</v>
      </c>
      <c r="V221">
        <v>0.13</v>
      </c>
      <c r="W221">
        <v>0.17</v>
      </c>
      <c r="X221">
        <v>0.2</v>
      </c>
      <c r="Y221">
        <v>0.25</v>
      </c>
      <c r="Z221">
        <v>0.3</v>
      </c>
      <c r="AA221">
        <v>0.35</v>
      </c>
      <c r="AB221">
        <v>0.41</v>
      </c>
      <c r="AC221">
        <v>0.49</v>
      </c>
      <c r="AD221">
        <v>0.55000000000000004</v>
      </c>
      <c r="AE221">
        <v>0.62</v>
      </c>
      <c r="AF221">
        <v>0.71</v>
      </c>
      <c r="AG221">
        <v>0.85</v>
      </c>
      <c r="AH221">
        <v>0.97</v>
      </c>
      <c r="AI221">
        <v>1.0900000000000001</v>
      </c>
      <c r="AJ221">
        <v>1.24</v>
      </c>
      <c r="AK221">
        <v>1.39</v>
      </c>
      <c r="AL221">
        <v>1.55</v>
      </c>
      <c r="AM221">
        <v>1.73</v>
      </c>
      <c r="AN221">
        <v>1.93</v>
      </c>
      <c r="AO221">
        <v>2.13</v>
      </c>
      <c r="AP221">
        <v>2.34</v>
      </c>
      <c r="AQ221">
        <v>2.58</v>
      </c>
      <c r="AR221">
        <v>2.8</v>
      </c>
      <c r="AS221">
        <v>3.12</v>
      </c>
      <c r="AT221">
        <v>3.37</v>
      </c>
      <c r="AU221">
        <v>3.8</v>
      </c>
      <c r="AV221">
        <v>4.05</v>
      </c>
      <c r="AW221">
        <v>4.46</v>
      </c>
      <c r="AX221">
        <v>4.72</v>
      </c>
      <c r="AY221">
        <v>5.0199999999999996</v>
      </c>
      <c r="AZ221">
        <v>5.36</v>
      </c>
      <c r="BA221">
        <v>5.66</v>
      </c>
      <c r="BB221">
        <v>6.12</v>
      </c>
      <c r="BC221">
        <v>6.67</v>
      </c>
      <c r="BD221">
        <v>7.37</v>
      </c>
      <c r="BE221">
        <v>8.06</v>
      </c>
      <c r="BF221">
        <v>8.7200000000000006</v>
      </c>
      <c r="BG221">
        <v>9.14</v>
      </c>
      <c r="BH221">
        <v>9.56</v>
      </c>
      <c r="BI221">
        <v>10.1</v>
      </c>
      <c r="BJ221">
        <v>10.5</v>
      </c>
      <c r="BK221">
        <v>10.8</v>
      </c>
      <c r="BL221">
        <v>11.1</v>
      </c>
      <c r="BM221">
        <v>11.4</v>
      </c>
      <c r="BN221">
        <v>11.7</v>
      </c>
      <c r="BO221">
        <v>11.9</v>
      </c>
      <c r="BP221">
        <v>12.1</v>
      </c>
      <c r="BQ221">
        <v>12.4</v>
      </c>
      <c r="BR221">
        <v>12.5</v>
      </c>
      <c r="BS221">
        <v>12.8</v>
      </c>
      <c r="BT221">
        <v>13</v>
      </c>
      <c r="BU221">
        <v>13.1</v>
      </c>
      <c r="BV221">
        <v>13.2</v>
      </c>
      <c r="BW221">
        <v>13.3</v>
      </c>
      <c r="BX221">
        <v>13.4</v>
      </c>
      <c r="BY221">
        <v>13.5</v>
      </c>
      <c r="BZ221">
        <v>13.6</v>
      </c>
      <c r="CA221">
        <v>13.6</v>
      </c>
      <c r="CB221">
        <v>13.6</v>
      </c>
      <c r="CC221">
        <v>13.7</v>
      </c>
      <c r="CD221">
        <v>13.7</v>
      </c>
      <c r="CE221">
        <v>13.7</v>
      </c>
      <c r="CF221">
        <v>13.6</v>
      </c>
      <c r="CG221">
        <v>13.6</v>
      </c>
      <c r="CH221">
        <v>13.6</v>
      </c>
      <c r="CI221">
        <v>13.5</v>
      </c>
      <c r="CJ221">
        <v>13.5</v>
      </c>
      <c r="CK221">
        <v>13.4</v>
      </c>
      <c r="CL221">
        <v>13.3</v>
      </c>
      <c r="CM221">
        <v>13.2</v>
      </c>
      <c r="CN221">
        <v>13.1</v>
      </c>
      <c r="CO221">
        <v>13</v>
      </c>
      <c r="CP221">
        <v>12.9</v>
      </c>
      <c r="CQ221">
        <v>12.8</v>
      </c>
      <c r="CR221">
        <v>12.6</v>
      </c>
      <c r="CS221">
        <v>12.5</v>
      </c>
      <c r="CT221">
        <v>12.4</v>
      </c>
      <c r="CU221">
        <v>12.2</v>
      </c>
      <c r="CV221">
        <v>12</v>
      </c>
      <c r="CW221">
        <v>11.9</v>
      </c>
      <c r="CX221">
        <v>11.7</v>
      </c>
      <c r="CY221">
        <v>11.5</v>
      </c>
      <c r="CZ221">
        <v>11.4</v>
      </c>
      <c r="DA221">
        <v>11.2</v>
      </c>
      <c r="DB221">
        <v>11</v>
      </c>
      <c r="DC221">
        <v>10.8</v>
      </c>
      <c r="DD221">
        <v>10.6</v>
      </c>
      <c r="DE221">
        <v>10.3</v>
      </c>
      <c r="DF221">
        <v>10.1</v>
      </c>
      <c r="DG221">
        <v>9.93</v>
      </c>
      <c r="DH221">
        <v>9.7100000000000009</v>
      </c>
      <c r="DI221">
        <v>9.5</v>
      </c>
      <c r="DJ221">
        <v>9.2200000000000006</v>
      </c>
      <c r="DK221">
        <v>8.92</v>
      </c>
      <c r="DL221">
        <v>8.76</v>
      </c>
      <c r="DM221">
        <v>8.4600000000000009</v>
      </c>
      <c r="DN221">
        <v>8.16</v>
      </c>
      <c r="DO221">
        <v>7.97</v>
      </c>
      <c r="DP221">
        <v>7.71</v>
      </c>
      <c r="DQ221">
        <v>7.52</v>
      </c>
      <c r="DR221">
        <v>7.23</v>
      </c>
      <c r="DS221">
        <v>7.05</v>
      </c>
      <c r="DT221">
        <v>6.69</v>
      </c>
      <c r="DU221">
        <v>6.48</v>
      </c>
      <c r="DV221">
        <v>6.4</v>
      </c>
      <c r="DW221">
        <v>6.26</v>
      </c>
      <c r="DX221">
        <v>6.24</v>
      </c>
      <c r="DY221">
        <v>6.05</v>
      </c>
      <c r="DZ221">
        <v>5.81</v>
      </c>
      <c r="EA221">
        <v>5.67</v>
      </c>
      <c r="EB221">
        <v>5.6</v>
      </c>
      <c r="EC221">
        <v>5.52</v>
      </c>
      <c r="ED221">
        <v>5.33</v>
      </c>
      <c r="EE221">
        <v>5.12</v>
      </c>
      <c r="EF221">
        <v>4.88</v>
      </c>
      <c r="EG221">
        <v>4.67</v>
      </c>
      <c r="EH221">
        <v>4.45</v>
      </c>
      <c r="EI221">
        <v>4.29</v>
      </c>
      <c r="EJ221">
        <v>4.1100000000000003</v>
      </c>
      <c r="EK221">
        <v>3.98</v>
      </c>
      <c r="EL221">
        <v>3.84</v>
      </c>
      <c r="EM221">
        <v>3.7</v>
      </c>
      <c r="EN221">
        <v>3.51</v>
      </c>
      <c r="EO221">
        <v>3.39</v>
      </c>
      <c r="EP221">
        <v>3.3</v>
      </c>
      <c r="EQ221">
        <v>3.1</v>
      </c>
      <c r="ER221">
        <v>2.97</v>
      </c>
      <c r="ES221">
        <v>2.95</v>
      </c>
      <c r="ET221">
        <v>2.74</v>
      </c>
      <c r="EU221">
        <v>2.6</v>
      </c>
      <c r="EV221">
        <v>2.46</v>
      </c>
      <c r="EW221">
        <v>2.38</v>
      </c>
      <c r="EX221">
        <v>2.2200000000000002</v>
      </c>
      <c r="EY221">
        <v>2.11</v>
      </c>
      <c r="EZ221">
        <v>1.97</v>
      </c>
      <c r="FA221">
        <v>1.84</v>
      </c>
      <c r="FB221">
        <v>1.73</v>
      </c>
      <c r="FC221">
        <v>1.65</v>
      </c>
      <c r="FD221">
        <v>1.52</v>
      </c>
      <c r="FE221">
        <v>1.42</v>
      </c>
      <c r="FF221">
        <v>1.32</v>
      </c>
      <c r="FG221">
        <v>1.2</v>
      </c>
      <c r="FH221">
        <v>1.08</v>
      </c>
      <c r="FI221">
        <v>1.02</v>
      </c>
      <c r="FJ221">
        <v>0.93</v>
      </c>
      <c r="FK221">
        <v>0.84</v>
      </c>
      <c r="FL221">
        <v>0.79</v>
      </c>
      <c r="FM221">
        <v>0.7</v>
      </c>
      <c r="FN221">
        <v>0.63</v>
      </c>
      <c r="FO221">
        <v>0.54</v>
      </c>
      <c r="FP221">
        <v>0.5</v>
      </c>
      <c r="FQ221">
        <v>0.42</v>
      </c>
      <c r="FR221">
        <v>0.38</v>
      </c>
      <c r="FS221">
        <v>0.33</v>
      </c>
      <c r="FT221">
        <v>0.28000000000000003</v>
      </c>
      <c r="FU221">
        <v>0.25</v>
      </c>
      <c r="FV221">
        <v>0.2</v>
      </c>
      <c r="FW221">
        <v>0.18</v>
      </c>
      <c r="FX221">
        <v>0.15</v>
      </c>
      <c r="FY221">
        <v>0.12</v>
      </c>
      <c r="FZ221">
        <v>0.1</v>
      </c>
    </row>
    <row r="222" spans="1:182">
      <c r="A222">
        <v>-35</v>
      </c>
      <c r="B222">
        <v>0</v>
      </c>
      <c r="C222">
        <v>0</v>
      </c>
      <c r="D222">
        <v>0</v>
      </c>
      <c r="E222">
        <v>0</v>
      </c>
      <c r="F222">
        <v>0</v>
      </c>
      <c r="G222">
        <v>0</v>
      </c>
      <c r="H222">
        <v>0</v>
      </c>
      <c r="I222">
        <v>0</v>
      </c>
      <c r="J222">
        <v>0</v>
      </c>
      <c r="K222">
        <v>0</v>
      </c>
      <c r="L222">
        <v>0</v>
      </c>
      <c r="M222">
        <v>0</v>
      </c>
      <c r="N222">
        <v>0</v>
      </c>
      <c r="O222">
        <v>0</v>
      </c>
      <c r="P222">
        <v>0</v>
      </c>
      <c r="Q222">
        <v>0.02</v>
      </c>
      <c r="R222">
        <v>0.04</v>
      </c>
      <c r="S222">
        <v>0.05</v>
      </c>
      <c r="T222">
        <v>0.08</v>
      </c>
      <c r="U222">
        <v>0.1</v>
      </c>
      <c r="V222">
        <v>0.13</v>
      </c>
      <c r="W222">
        <v>0.16</v>
      </c>
      <c r="X222">
        <v>0.19</v>
      </c>
      <c r="Y222">
        <v>0.23</v>
      </c>
      <c r="Z222">
        <v>0.28999999999999998</v>
      </c>
      <c r="AA222">
        <v>0.34</v>
      </c>
      <c r="AB222">
        <v>0.4</v>
      </c>
      <c r="AC222">
        <v>0.47</v>
      </c>
      <c r="AD222">
        <v>0.54</v>
      </c>
      <c r="AE222">
        <v>0.65</v>
      </c>
      <c r="AF222">
        <v>0.71</v>
      </c>
      <c r="AG222">
        <v>0.84</v>
      </c>
      <c r="AH222">
        <v>0.95</v>
      </c>
      <c r="AI222">
        <v>1.08</v>
      </c>
      <c r="AJ222">
        <v>1.2</v>
      </c>
      <c r="AK222">
        <v>1.38</v>
      </c>
      <c r="AL222">
        <v>1.52</v>
      </c>
      <c r="AM222">
        <v>1.71</v>
      </c>
      <c r="AN222">
        <v>1.91</v>
      </c>
      <c r="AO222">
        <v>2.1</v>
      </c>
      <c r="AP222">
        <v>2.25</v>
      </c>
      <c r="AQ222">
        <v>2.61</v>
      </c>
      <c r="AR222">
        <v>2.82</v>
      </c>
      <c r="AS222">
        <v>3.09</v>
      </c>
      <c r="AT222">
        <v>3.33</v>
      </c>
      <c r="AU222">
        <v>3.69</v>
      </c>
      <c r="AV222">
        <v>4.05</v>
      </c>
      <c r="AW222">
        <v>4.32</v>
      </c>
      <c r="AX222">
        <v>4.62</v>
      </c>
      <c r="AY222">
        <v>4.99</v>
      </c>
      <c r="AZ222">
        <v>5.23</v>
      </c>
      <c r="BA222">
        <v>5.6</v>
      </c>
      <c r="BB222">
        <v>5.98</v>
      </c>
      <c r="BC222">
        <v>6.53</v>
      </c>
      <c r="BD222">
        <v>7.18</v>
      </c>
      <c r="BE222">
        <v>7.92</v>
      </c>
      <c r="BF222">
        <v>8.5500000000000007</v>
      </c>
      <c r="BG222">
        <v>9.08</v>
      </c>
      <c r="BH222">
        <v>9.48</v>
      </c>
      <c r="BI222">
        <v>9.9600000000000009</v>
      </c>
      <c r="BJ222">
        <v>10.4</v>
      </c>
      <c r="BK222">
        <v>10.7</v>
      </c>
      <c r="BL222">
        <v>11.1</v>
      </c>
      <c r="BM222">
        <v>11.4</v>
      </c>
      <c r="BN222">
        <v>11.6</v>
      </c>
      <c r="BO222">
        <v>11.8</v>
      </c>
      <c r="BP222">
        <v>12.1</v>
      </c>
      <c r="BQ222">
        <v>12.3</v>
      </c>
      <c r="BR222">
        <v>12.5</v>
      </c>
      <c r="BS222">
        <v>12.8</v>
      </c>
      <c r="BT222">
        <v>12.9</v>
      </c>
      <c r="BU222">
        <v>13.1</v>
      </c>
      <c r="BV222">
        <v>13.2</v>
      </c>
      <c r="BW222">
        <v>13.3</v>
      </c>
      <c r="BX222">
        <v>13.4</v>
      </c>
      <c r="BY222">
        <v>13.4</v>
      </c>
      <c r="BZ222">
        <v>13.5</v>
      </c>
      <c r="CA222">
        <v>13.6</v>
      </c>
      <c r="CB222">
        <v>13.6</v>
      </c>
      <c r="CC222">
        <v>13.6</v>
      </c>
      <c r="CD222">
        <v>13.6</v>
      </c>
      <c r="CE222">
        <v>13.6</v>
      </c>
      <c r="CF222">
        <v>13.6</v>
      </c>
      <c r="CG222">
        <v>13.6</v>
      </c>
      <c r="CH222">
        <v>13.6</v>
      </c>
      <c r="CI222">
        <v>13.5</v>
      </c>
      <c r="CJ222">
        <v>13.4</v>
      </c>
      <c r="CK222">
        <v>13.4</v>
      </c>
      <c r="CL222">
        <v>13.3</v>
      </c>
      <c r="CM222">
        <v>13.2</v>
      </c>
      <c r="CN222">
        <v>13.1</v>
      </c>
      <c r="CO222">
        <v>13</v>
      </c>
      <c r="CP222">
        <v>12.9</v>
      </c>
      <c r="CQ222">
        <v>12.8</v>
      </c>
      <c r="CR222">
        <v>12.7</v>
      </c>
      <c r="CS222">
        <v>12.5</v>
      </c>
      <c r="CT222">
        <v>12.4</v>
      </c>
      <c r="CU222">
        <v>12.2</v>
      </c>
      <c r="CV222">
        <v>12.1</v>
      </c>
      <c r="CW222">
        <v>11.9</v>
      </c>
      <c r="CX222">
        <v>11.7</v>
      </c>
      <c r="CY222">
        <v>11.6</v>
      </c>
      <c r="CZ222">
        <v>11.4</v>
      </c>
      <c r="DA222">
        <v>11.2</v>
      </c>
      <c r="DB222">
        <v>11.1</v>
      </c>
      <c r="DC222">
        <v>10.8</v>
      </c>
      <c r="DD222">
        <v>10.7</v>
      </c>
      <c r="DE222">
        <v>10.5</v>
      </c>
      <c r="DF222">
        <v>10.199999999999999</v>
      </c>
      <c r="DG222">
        <v>9.9600000000000009</v>
      </c>
      <c r="DH222">
        <v>9.74</v>
      </c>
      <c r="DI222">
        <v>9.52</v>
      </c>
      <c r="DJ222">
        <v>9.2799999999999994</v>
      </c>
      <c r="DK222">
        <v>9.06</v>
      </c>
      <c r="DL222">
        <v>8.83</v>
      </c>
      <c r="DM222">
        <v>8.5</v>
      </c>
      <c r="DN222">
        <v>8.25</v>
      </c>
      <c r="DO222">
        <v>8.09</v>
      </c>
      <c r="DP222">
        <v>7.86</v>
      </c>
      <c r="DQ222">
        <v>7.6</v>
      </c>
      <c r="DR222">
        <v>7.26</v>
      </c>
      <c r="DS222">
        <v>7.12</v>
      </c>
      <c r="DT222">
        <v>6.82</v>
      </c>
      <c r="DU222">
        <v>6.64</v>
      </c>
      <c r="DV222">
        <v>6.42</v>
      </c>
      <c r="DW222">
        <v>6.27</v>
      </c>
      <c r="DX222">
        <v>6.33</v>
      </c>
      <c r="DY222">
        <v>6.15</v>
      </c>
      <c r="DZ222">
        <v>5.93</v>
      </c>
      <c r="EA222">
        <v>5.72</v>
      </c>
      <c r="EB222">
        <v>5.72</v>
      </c>
      <c r="EC222">
        <v>5.57</v>
      </c>
      <c r="ED222">
        <v>5.44</v>
      </c>
      <c r="EE222">
        <v>5.21</v>
      </c>
      <c r="EF222">
        <v>4.97</v>
      </c>
      <c r="EG222">
        <v>4.74</v>
      </c>
      <c r="EH222">
        <v>4.53</v>
      </c>
      <c r="EI222">
        <v>4.37</v>
      </c>
      <c r="EJ222">
        <v>4.17</v>
      </c>
      <c r="EK222">
        <v>4.07</v>
      </c>
      <c r="EL222">
        <v>3.84</v>
      </c>
      <c r="EM222">
        <v>3.76</v>
      </c>
      <c r="EN222">
        <v>3.56</v>
      </c>
      <c r="EO222">
        <v>3.43</v>
      </c>
      <c r="EP222">
        <v>3.34</v>
      </c>
      <c r="EQ222">
        <v>3.18</v>
      </c>
      <c r="ER222">
        <v>3.04</v>
      </c>
      <c r="ES222">
        <v>2.97</v>
      </c>
      <c r="ET222">
        <v>2.84</v>
      </c>
      <c r="EU222">
        <v>2.63</v>
      </c>
      <c r="EV222">
        <v>2.5099999999999998</v>
      </c>
      <c r="EW222">
        <v>2.37</v>
      </c>
      <c r="EX222">
        <v>2.23</v>
      </c>
      <c r="EY222">
        <v>2.12</v>
      </c>
      <c r="EZ222">
        <v>2.02</v>
      </c>
      <c r="FA222">
        <v>1.9</v>
      </c>
      <c r="FB222">
        <v>1.74</v>
      </c>
      <c r="FC222">
        <v>1.66</v>
      </c>
      <c r="FD222">
        <v>1.55</v>
      </c>
      <c r="FE222">
        <v>1.45</v>
      </c>
      <c r="FF222">
        <v>1.33</v>
      </c>
      <c r="FG222">
        <v>1.19</v>
      </c>
      <c r="FH222">
        <v>1.1100000000000001</v>
      </c>
      <c r="FI222">
        <v>1.04</v>
      </c>
      <c r="FJ222">
        <v>0.92</v>
      </c>
      <c r="FK222">
        <v>0.84</v>
      </c>
      <c r="FL222">
        <v>0.77</v>
      </c>
      <c r="FM222">
        <v>0.7</v>
      </c>
      <c r="FN222">
        <v>0.63</v>
      </c>
      <c r="FO222">
        <v>0.56999999999999995</v>
      </c>
      <c r="FP222">
        <v>0.5</v>
      </c>
      <c r="FQ222">
        <v>0.43</v>
      </c>
      <c r="FR222">
        <v>0.37</v>
      </c>
      <c r="FS222">
        <v>0.33</v>
      </c>
      <c r="FT222">
        <v>0.28999999999999998</v>
      </c>
      <c r="FU222">
        <v>0.25</v>
      </c>
      <c r="FV222">
        <v>0.21</v>
      </c>
      <c r="FW222">
        <v>0.18</v>
      </c>
      <c r="FX222">
        <v>0.15</v>
      </c>
      <c r="FY222">
        <v>0.12</v>
      </c>
      <c r="FZ222">
        <v>0.1</v>
      </c>
    </row>
    <row r="223" spans="1:182">
      <c r="A223">
        <v>-36</v>
      </c>
      <c r="B223">
        <v>0</v>
      </c>
      <c r="C223">
        <v>0</v>
      </c>
      <c r="D223">
        <v>0</v>
      </c>
      <c r="E223">
        <v>0</v>
      </c>
      <c r="F223">
        <v>0</v>
      </c>
      <c r="G223">
        <v>0</v>
      </c>
      <c r="H223">
        <v>0</v>
      </c>
      <c r="I223">
        <v>0</v>
      </c>
      <c r="J223">
        <v>0</v>
      </c>
      <c r="K223">
        <v>0</v>
      </c>
      <c r="L223">
        <v>0</v>
      </c>
      <c r="M223">
        <v>0</v>
      </c>
      <c r="N223">
        <v>0</v>
      </c>
      <c r="O223">
        <v>0</v>
      </c>
      <c r="P223">
        <v>0</v>
      </c>
      <c r="Q223">
        <v>0.02</v>
      </c>
      <c r="R223">
        <v>0.04</v>
      </c>
      <c r="S223">
        <v>0.06</v>
      </c>
      <c r="T223">
        <v>0.08</v>
      </c>
      <c r="U223">
        <v>0.1</v>
      </c>
      <c r="V223">
        <v>0.13</v>
      </c>
      <c r="W223">
        <v>0.16</v>
      </c>
      <c r="X223">
        <v>0.19</v>
      </c>
      <c r="Y223">
        <v>0.23</v>
      </c>
      <c r="Z223">
        <v>0.28000000000000003</v>
      </c>
      <c r="AA223">
        <v>0.33</v>
      </c>
      <c r="AB223">
        <v>0.38</v>
      </c>
      <c r="AC223">
        <v>0.45</v>
      </c>
      <c r="AD223">
        <v>0.51</v>
      </c>
      <c r="AE223">
        <v>0.61</v>
      </c>
      <c r="AF223">
        <v>0.69</v>
      </c>
      <c r="AG223">
        <v>0.79</v>
      </c>
      <c r="AH223">
        <v>0.92</v>
      </c>
      <c r="AI223">
        <v>1.07</v>
      </c>
      <c r="AJ223">
        <v>1.2</v>
      </c>
      <c r="AK223">
        <v>1.34</v>
      </c>
      <c r="AL223">
        <v>1.5</v>
      </c>
      <c r="AM223">
        <v>1.62</v>
      </c>
      <c r="AN223">
        <v>1.87</v>
      </c>
      <c r="AO223">
        <v>2.0699999999999998</v>
      </c>
      <c r="AP223">
        <v>2.25</v>
      </c>
      <c r="AQ223">
        <v>2.54</v>
      </c>
      <c r="AR223">
        <v>2.76</v>
      </c>
      <c r="AS223">
        <v>3.02</v>
      </c>
      <c r="AT223">
        <v>3.24</v>
      </c>
      <c r="AU223">
        <v>3.61</v>
      </c>
      <c r="AV223">
        <v>4.05</v>
      </c>
      <c r="AW223">
        <v>4.2300000000000004</v>
      </c>
      <c r="AX223">
        <v>4.5199999999999996</v>
      </c>
      <c r="AY223">
        <v>4.8899999999999997</v>
      </c>
      <c r="AZ223">
        <v>5.23</v>
      </c>
      <c r="BA223">
        <v>5.53</v>
      </c>
      <c r="BB223">
        <v>5.92</v>
      </c>
      <c r="BC223">
        <v>6.38</v>
      </c>
      <c r="BD223">
        <v>7.05</v>
      </c>
      <c r="BE223">
        <v>7.75</v>
      </c>
      <c r="BF223">
        <v>8.4600000000000009</v>
      </c>
      <c r="BG223">
        <v>9.0299999999999994</v>
      </c>
      <c r="BH223">
        <v>9.36</v>
      </c>
      <c r="BI223">
        <v>9.86</v>
      </c>
      <c r="BJ223">
        <v>10.3</v>
      </c>
      <c r="BK223">
        <v>10.7</v>
      </c>
      <c r="BL223">
        <v>11</v>
      </c>
      <c r="BM223">
        <v>11.3</v>
      </c>
      <c r="BN223">
        <v>11.6</v>
      </c>
      <c r="BO223">
        <v>11.8</v>
      </c>
      <c r="BP223">
        <v>12</v>
      </c>
      <c r="BQ223">
        <v>12.3</v>
      </c>
      <c r="BR223">
        <v>12.5</v>
      </c>
      <c r="BS223">
        <v>12.7</v>
      </c>
      <c r="BT223">
        <v>12.9</v>
      </c>
      <c r="BU223">
        <v>13</v>
      </c>
      <c r="BV223">
        <v>13.1</v>
      </c>
      <c r="BW223">
        <v>13.2</v>
      </c>
      <c r="BX223">
        <v>13.3</v>
      </c>
      <c r="BY223">
        <v>13.4</v>
      </c>
      <c r="BZ223">
        <v>13.5</v>
      </c>
      <c r="CA223">
        <v>13.5</v>
      </c>
      <c r="CB223">
        <v>13.6</v>
      </c>
      <c r="CC223">
        <v>13.6</v>
      </c>
      <c r="CD223">
        <v>13.6</v>
      </c>
      <c r="CE223">
        <v>13.6</v>
      </c>
      <c r="CF223">
        <v>13.6</v>
      </c>
      <c r="CG223">
        <v>13.6</v>
      </c>
      <c r="CH223">
        <v>13.5</v>
      </c>
      <c r="CI223">
        <v>13.5</v>
      </c>
      <c r="CJ223">
        <v>13.4</v>
      </c>
      <c r="CK223">
        <v>13.4</v>
      </c>
      <c r="CL223">
        <v>13.3</v>
      </c>
      <c r="CM223">
        <v>13.2</v>
      </c>
      <c r="CN223">
        <v>13.1</v>
      </c>
      <c r="CO223">
        <v>13</v>
      </c>
      <c r="CP223">
        <v>12.9</v>
      </c>
      <c r="CQ223">
        <v>12.8</v>
      </c>
      <c r="CR223">
        <v>12.7</v>
      </c>
      <c r="CS223">
        <v>12.5</v>
      </c>
      <c r="CT223">
        <v>12.4</v>
      </c>
      <c r="CU223">
        <v>12.2</v>
      </c>
      <c r="CV223">
        <v>12.1</v>
      </c>
      <c r="CW223">
        <v>11.9</v>
      </c>
      <c r="CX223">
        <v>11.8</v>
      </c>
      <c r="CY223">
        <v>11.6</v>
      </c>
      <c r="CZ223">
        <v>11.5</v>
      </c>
      <c r="DA223">
        <v>11.3</v>
      </c>
      <c r="DB223">
        <v>11.1</v>
      </c>
      <c r="DC223">
        <v>10.9</v>
      </c>
      <c r="DD223">
        <v>10.8</v>
      </c>
      <c r="DE223">
        <v>10.5</v>
      </c>
      <c r="DF223">
        <v>10.3</v>
      </c>
      <c r="DG223">
        <v>10.1</v>
      </c>
      <c r="DH223">
        <v>9.82</v>
      </c>
      <c r="DI223">
        <v>9.52</v>
      </c>
      <c r="DJ223">
        <v>9.35</v>
      </c>
      <c r="DK223">
        <v>9.14</v>
      </c>
      <c r="DL223">
        <v>8.8699999999999992</v>
      </c>
      <c r="DM223">
        <v>8.6300000000000008</v>
      </c>
      <c r="DN223">
        <v>8.44</v>
      </c>
      <c r="DO223">
        <v>8.19</v>
      </c>
      <c r="DP223">
        <v>7.93</v>
      </c>
      <c r="DQ223">
        <v>7.69</v>
      </c>
      <c r="DR223">
        <v>7.42</v>
      </c>
      <c r="DS223">
        <v>7.17</v>
      </c>
      <c r="DT223">
        <v>6.97</v>
      </c>
      <c r="DU223">
        <v>6.75</v>
      </c>
      <c r="DV223">
        <v>6.55</v>
      </c>
      <c r="DW223">
        <v>6.31</v>
      </c>
      <c r="DX223">
        <v>6.28</v>
      </c>
      <c r="DY223">
        <v>6.25</v>
      </c>
      <c r="DZ223">
        <v>6.06</v>
      </c>
      <c r="EA223">
        <v>5.76</v>
      </c>
      <c r="EB223">
        <v>5.73</v>
      </c>
      <c r="EC223">
        <v>5.68</v>
      </c>
      <c r="ED223">
        <v>5.52</v>
      </c>
      <c r="EE223">
        <v>5.31</v>
      </c>
      <c r="EF223">
        <v>5.09</v>
      </c>
      <c r="EG223">
        <v>4.82</v>
      </c>
      <c r="EH223">
        <v>4.66</v>
      </c>
      <c r="EI223">
        <v>4.43</v>
      </c>
      <c r="EJ223">
        <v>4.25</v>
      </c>
      <c r="EK223">
        <v>4.07</v>
      </c>
      <c r="EL223">
        <v>3.96</v>
      </c>
      <c r="EM223">
        <v>3.82</v>
      </c>
      <c r="EN223">
        <v>3.58</v>
      </c>
      <c r="EO223">
        <v>3.51</v>
      </c>
      <c r="EP223">
        <v>3.39</v>
      </c>
      <c r="EQ223">
        <v>3.24</v>
      </c>
      <c r="ER223">
        <v>3.08</v>
      </c>
      <c r="ES223">
        <v>3.01</v>
      </c>
      <c r="ET223">
        <v>2.82</v>
      </c>
      <c r="EU223">
        <v>2.69</v>
      </c>
      <c r="EV223">
        <v>2.54</v>
      </c>
      <c r="EW223">
        <v>2.39</v>
      </c>
      <c r="EX223">
        <v>2.2599999999999998</v>
      </c>
      <c r="EY223">
        <v>2.14</v>
      </c>
      <c r="EZ223">
        <v>2.04</v>
      </c>
      <c r="FA223">
        <v>1.9</v>
      </c>
      <c r="FB223">
        <v>1.75</v>
      </c>
      <c r="FC223">
        <v>1.63</v>
      </c>
      <c r="FD223">
        <v>1.52</v>
      </c>
      <c r="FE223">
        <v>1.42</v>
      </c>
      <c r="FF223">
        <v>1.34</v>
      </c>
      <c r="FG223">
        <v>1.23</v>
      </c>
      <c r="FH223">
        <v>1.1299999999999999</v>
      </c>
      <c r="FI223">
        <v>1.04</v>
      </c>
      <c r="FJ223">
        <v>0.94</v>
      </c>
      <c r="FK223">
        <v>0.85</v>
      </c>
      <c r="FL223">
        <v>0.76</v>
      </c>
      <c r="FM223">
        <v>0.69</v>
      </c>
      <c r="FN223">
        <v>0.64</v>
      </c>
      <c r="FO223">
        <v>0.56000000000000005</v>
      </c>
      <c r="FP223">
        <v>0.49</v>
      </c>
      <c r="FQ223">
        <v>0.45</v>
      </c>
      <c r="FR223">
        <v>0.37</v>
      </c>
      <c r="FS223">
        <v>0.34</v>
      </c>
      <c r="FT223">
        <v>0.28999999999999998</v>
      </c>
      <c r="FU223">
        <v>0.24</v>
      </c>
      <c r="FV223">
        <v>0.21</v>
      </c>
      <c r="FW223">
        <v>0.18</v>
      </c>
      <c r="FX223">
        <v>0.15</v>
      </c>
      <c r="FY223">
        <v>0.12</v>
      </c>
      <c r="FZ223">
        <v>0.1</v>
      </c>
    </row>
    <row r="224" spans="1:182">
      <c r="A224">
        <v>-37</v>
      </c>
      <c r="B224">
        <v>0</v>
      </c>
      <c r="C224">
        <v>0</v>
      </c>
      <c r="D224">
        <v>0</v>
      </c>
      <c r="E224">
        <v>0</v>
      </c>
      <c r="F224">
        <v>0</v>
      </c>
      <c r="G224">
        <v>0</v>
      </c>
      <c r="H224">
        <v>0</v>
      </c>
      <c r="I224">
        <v>0</v>
      </c>
      <c r="J224">
        <v>0</v>
      </c>
      <c r="K224">
        <v>0</v>
      </c>
      <c r="L224">
        <v>0</v>
      </c>
      <c r="M224">
        <v>0</v>
      </c>
      <c r="N224">
        <v>0</v>
      </c>
      <c r="O224">
        <v>0</v>
      </c>
      <c r="P224">
        <v>0</v>
      </c>
      <c r="Q224">
        <v>0.02</v>
      </c>
      <c r="R224">
        <v>0.03</v>
      </c>
      <c r="S224">
        <v>0.06</v>
      </c>
      <c r="T224">
        <v>0.08</v>
      </c>
      <c r="U224">
        <v>0.1</v>
      </c>
      <c r="V224">
        <v>0.12</v>
      </c>
      <c r="W224">
        <v>0.15</v>
      </c>
      <c r="X224">
        <v>0.18</v>
      </c>
      <c r="Y224">
        <v>0.22</v>
      </c>
      <c r="Z224">
        <v>0.27</v>
      </c>
      <c r="AA224">
        <v>0.3</v>
      </c>
      <c r="AB224">
        <v>0.36</v>
      </c>
      <c r="AC224">
        <v>0.44</v>
      </c>
      <c r="AD224">
        <v>0.5</v>
      </c>
      <c r="AE224">
        <v>0.6</v>
      </c>
      <c r="AF224">
        <v>0.7</v>
      </c>
      <c r="AG224">
        <v>0.78</v>
      </c>
      <c r="AH224">
        <v>0.9</v>
      </c>
      <c r="AI224">
        <v>0.99</v>
      </c>
      <c r="AJ224">
        <v>1.18</v>
      </c>
      <c r="AK224">
        <v>1.28</v>
      </c>
      <c r="AL224">
        <v>1.44</v>
      </c>
      <c r="AM224">
        <v>1.65</v>
      </c>
      <c r="AN224">
        <v>1.79</v>
      </c>
      <c r="AO224">
        <v>2.0499999999999998</v>
      </c>
      <c r="AP224">
        <v>2.17</v>
      </c>
      <c r="AQ224">
        <v>2.46</v>
      </c>
      <c r="AR224">
        <v>2.76</v>
      </c>
      <c r="AS224">
        <v>2.92</v>
      </c>
      <c r="AT224">
        <v>3.22</v>
      </c>
      <c r="AU224">
        <v>3.53</v>
      </c>
      <c r="AV224">
        <v>3.9</v>
      </c>
      <c r="AW224">
        <v>4.2</v>
      </c>
      <c r="AX224">
        <v>4.5999999999999996</v>
      </c>
      <c r="AY224">
        <v>4.87</v>
      </c>
      <c r="AZ224">
        <v>5.16</v>
      </c>
      <c r="BA224">
        <v>5.42</v>
      </c>
      <c r="BB224">
        <v>5.78</v>
      </c>
      <c r="BC224">
        <v>6.21</v>
      </c>
      <c r="BD224">
        <v>6.83</v>
      </c>
      <c r="BE224">
        <v>7.63</v>
      </c>
      <c r="BF224">
        <v>8.32</v>
      </c>
      <c r="BG224">
        <v>8.86</v>
      </c>
      <c r="BH224">
        <v>9.2899999999999991</v>
      </c>
      <c r="BI224">
        <v>9.73</v>
      </c>
      <c r="BJ224">
        <v>10.199999999999999</v>
      </c>
      <c r="BK224">
        <v>10.6</v>
      </c>
      <c r="BL224">
        <v>11</v>
      </c>
      <c r="BM224">
        <v>11.2</v>
      </c>
      <c r="BN224">
        <v>11.5</v>
      </c>
      <c r="BO224">
        <v>11.8</v>
      </c>
      <c r="BP224">
        <v>12</v>
      </c>
      <c r="BQ224">
        <v>12.2</v>
      </c>
      <c r="BR224">
        <v>12.5</v>
      </c>
      <c r="BS224">
        <v>12.6</v>
      </c>
      <c r="BT224">
        <v>12.8</v>
      </c>
      <c r="BU224">
        <v>13</v>
      </c>
      <c r="BV224">
        <v>13.1</v>
      </c>
      <c r="BW224">
        <v>13.2</v>
      </c>
      <c r="BX224">
        <v>13.3</v>
      </c>
      <c r="BY224">
        <v>13.4</v>
      </c>
      <c r="BZ224">
        <v>13.4</v>
      </c>
      <c r="CA224">
        <v>13.5</v>
      </c>
      <c r="CB224">
        <v>13.5</v>
      </c>
      <c r="CC224">
        <v>13.5</v>
      </c>
      <c r="CD224">
        <v>13.6</v>
      </c>
      <c r="CE224">
        <v>13.6</v>
      </c>
      <c r="CF224">
        <v>13.6</v>
      </c>
      <c r="CG224">
        <v>13.5</v>
      </c>
      <c r="CH224">
        <v>13.5</v>
      </c>
      <c r="CI224">
        <v>13.5</v>
      </c>
      <c r="CJ224">
        <v>13.4</v>
      </c>
      <c r="CK224">
        <v>13.4</v>
      </c>
      <c r="CL224">
        <v>13.3</v>
      </c>
      <c r="CM224">
        <v>13.2</v>
      </c>
      <c r="CN224">
        <v>13.1</v>
      </c>
      <c r="CO224">
        <v>13</v>
      </c>
      <c r="CP224">
        <v>12.9</v>
      </c>
      <c r="CQ224">
        <v>12.8</v>
      </c>
      <c r="CR224">
        <v>12.7</v>
      </c>
      <c r="CS224">
        <v>12.6</v>
      </c>
      <c r="CT224">
        <v>12.4</v>
      </c>
      <c r="CU224">
        <v>12.3</v>
      </c>
      <c r="CV224">
        <v>12.1</v>
      </c>
      <c r="CW224">
        <v>11.9</v>
      </c>
      <c r="CX224">
        <v>11.8</v>
      </c>
      <c r="CY224">
        <v>11.6</v>
      </c>
      <c r="CZ224">
        <v>11.5</v>
      </c>
      <c r="DA224">
        <v>11.3</v>
      </c>
      <c r="DB224">
        <v>11.1</v>
      </c>
      <c r="DC224">
        <v>11</v>
      </c>
      <c r="DD224">
        <v>10.8</v>
      </c>
      <c r="DE224">
        <v>10.6</v>
      </c>
      <c r="DF224">
        <v>10.3</v>
      </c>
      <c r="DG224">
        <v>10.1</v>
      </c>
      <c r="DH224">
        <v>9.89</v>
      </c>
      <c r="DI224">
        <v>9.67</v>
      </c>
      <c r="DJ224">
        <v>9.44</v>
      </c>
      <c r="DK224">
        <v>9.16</v>
      </c>
      <c r="DL224">
        <v>8.93</v>
      </c>
      <c r="DM224">
        <v>8.66</v>
      </c>
      <c r="DN224">
        <v>8.5399999999999991</v>
      </c>
      <c r="DO224">
        <v>8.27</v>
      </c>
      <c r="DP224">
        <v>8.1300000000000008</v>
      </c>
      <c r="DQ224">
        <v>7.81</v>
      </c>
      <c r="DR224">
        <v>7.57</v>
      </c>
      <c r="DS224">
        <v>7.31</v>
      </c>
      <c r="DT224">
        <v>7.07</v>
      </c>
      <c r="DU224">
        <v>6.87</v>
      </c>
      <c r="DV224">
        <v>6.62</v>
      </c>
      <c r="DW224">
        <v>6.41</v>
      </c>
      <c r="DX224">
        <v>6.33</v>
      </c>
      <c r="DY224">
        <v>6.35</v>
      </c>
      <c r="DZ224">
        <v>6.19</v>
      </c>
      <c r="EA224">
        <v>5.93</v>
      </c>
      <c r="EB224">
        <v>5.7</v>
      </c>
      <c r="EC224">
        <v>5.76</v>
      </c>
      <c r="ED224">
        <v>5.6</v>
      </c>
      <c r="EE224">
        <v>5.38</v>
      </c>
      <c r="EF224">
        <v>5.18</v>
      </c>
      <c r="EG224">
        <v>4.96</v>
      </c>
      <c r="EH224">
        <v>4.75</v>
      </c>
      <c r="EI224">
        <v>4.51</v>
      </c>
      <c r="EJ224">
        <v>4.33</v>
      </c>
      <c r="EK224">
        <v>4.1399999999999997</v>
      </c>
      <c r="EL224">
        <v>3.97</v>
      </c>
      <c r="EM224">
        <v>3.84</v>
      </c>
      <c r="EN224">
        <v>3.7</v>
      </c>
      <c r="EO224">
        <v>3.54</v>
      </c>
      <c r="EP224">
        <v>3.44</v>
      </c>
      <c r="EQ224">
        <v>3.25</v>
      </c>
      <c r="ER224">
        <v>3.08</v>
      </c>
      <c r="ES224">
        <v>3.04</v>
      </c>
      <c r="ET224">
        <v>2.89</v>
      </c>
      <c r="EU224">
        <v>2.75</v>
      </c>
      <c r="EV224">
        <v>2.59</v>
      </c>
      <c r="EW224">
        <v>2.44</v>
      </c>
      <c r="EX224">
        <v>2.31</v>
      </c>
      <c r="EY224">
        <v>2.17</v>
      </c>
      <c r="EZ224">
        <v>2.06</v>
      </c>
      <c r="FA224">
        <v>1.92</v>
      </c>
      <c r="FB224">
        <v>1.8</v>
      </c>
      <c r="FC224">
        <v>1.67</v>
      </c>
      <c r="FD224">
        <v>1.57</v>
      </c>
      <c r="FE224">
        <v>1.46</v>
      </c>
      <c r="FF224">
        <v>1.38</v>
      </c>
      <c r="FG224">
        <v>1.25</v>
      </c>
      <c r="FH224">
        <v>1.1399999999999999</v>
      </c>
      <c r="FI224">
        <v>1.03</v>
      </c>
      <c r="FJ224">
        <v>0.96</v>
      </c>
      <c r="FK224">
        <v>0.88</v>
      </c>
      <c r="FL224">
        <v>0.8</v>
      </c>
      <c r="FM224">
        <v>0.7</v>
      </c>
      <c r="FN224">
        <v>0.64</v>
      </c>
      <c r="FO224">
        <v>0.55000000000000004</v>
      </c>
      <c r="FP224">
        <v>0.51</v>
      </c>
      <c r="FQ224">
        <v>0.44</v>
      </c>
      <c r="FR224">
        <v>0.38</v>
      </c>
      <c r="FS224">
        <v>0.33</v>
      </c>
      <c r="FT224">
        <v>0.28000000000000003</v>
      </c>
      <c r="FU224">
        <v>0.25</v>
      </c>
      <c r="FV224">
        <v>0.21</v>
      </c>
      <c r="FW224">
        <v>0.18</v>
      </c>
      <c r="FX224">
        <v>0.15</v>
      </c>
      <c r="FY224">
        <v>0.12</v>
      </c>
      <c r="FZ224">
        <v>0.1</v>
      </c>
    </row>
    <row r="225" spans="1:182">
      <c r="A225">
        <v>-38</v>
      </c>
      <c r="B225">
        <v>0</v>
      </c>
      <c r="C225">
        <v>0</v>
      </c>
      <c r="D225">
        <v>0</v>
      </c>
      <c r="E225">
        <v>0</v>
      </c>
      <c r="F225">
        <v>0</v>
      </c>
      <c r="G225">
        <v>0</v>
      </c>
      <c r="H225">
        <v>0</v>
      </c>
      <c r="I225">
        <v>0</v>
      </c>
      <c r="J225">
        <v>0</v>
      </c>
      <c r="K225">
        <v>0</v>
      </c>
      <c r="L225">
        <v>0</v>
      </c>
      <c r="M225">
        <v>0</v>
      </c>
      <c r="N225">
        <v>0</v>
      </c>
      <c r="O225">
        <v>0</v>
      </c>
      <c r="P225">
        <v>0</v>
      </c>
      <c r="Q225">
        <v>0.02</v>
      </c>
      <c r="R225">
        <v>0.04</v>
      </c>
      <c r="S225">
        <v>0.05</v>
      </c>
      <c r="T225">
        <v>7.0000000000000007E-2</v>
      </c>
      <c r="U225">
        <v>0.09</v>
      </c>
      <c r="V225">
        <v>0.11</v>
      </c>
      <c r="W225">
        <v>0.15</v>
      </c>
      <c r="X225">
        <v>0.17</v>
      </c>
      <c r="Y225">
        <v>0.22</v>
      </c>
      <c r="Z225">
        <v>0.26</v>
      </c>
      <c r="AA225">
        <v>0.3</v>
      </c>
      <c r="AB225">
        <v>0.37</v>
      </c>
      <c r="AC225">
        <v>0.43</v>
      </c>
      <c r="AD225">
        <v>0.5</v>
      </c>
      <c r="AE225">
        <v>0.59</v>
      </c>
      <c r="AF225">
        <v>0.66</v>
      </c>
      <c r="AG225">
        <v>0.77</v>
      </c>
      <c r="AH225">
        <v>0.86</v>
      </c>
      <c r="AI225">
        <v>1.01</v>
      </c>
      <c r="AJ225">
        <v>1.1399999999999999</v>
      </c>
      <c r="AK225">
        <v>1.27</v>
      </c>
      <c r="AL225">
        <v>1.39</v>
      </c>
      <c r="AM225">
        <v>1.58</v>
      </c>
      <c r="AN225">
        <v>1.74</v>
      </c>
      <c r="AO225">
        <v>1.99</v>
      </c>
      <c r="AP225">
        <v>2.19</v>
      </c>
      <c r="AQ225">
        <v>2.38</v>
      </c>
      <c r="AR225">
        <v>2.64</v>
      </c>
      <c r="AS225">
        <v>2.89</v>
      </c>
      <c r="AT225">
        <v>3.1</v>
      </c>
      <c r="AU225">
        <v>3.41</v>
      </c>
      <c r="AV225">
        <v>3.84</v>
      </c>
      <c r="AW225">
        <v>4.17</v>
      </c>
      <c r="AX225">
        <v>4.47</v>
      </c>
      <c r="AY225">
        <v>4.78</v>
      </c>
      <c r="AZ225">
        <v>5.03</v>
      </c>
      <c r="BA225">
        <v>5.32</v>
      </c>
      <c r="BB225">
        <v>5.73</v>
      </c>
      <c r="BC225">
        <v>6.15</v>
      </c>
      <c r="BD225">
        <v>6.71</v>
      </c>
      <c r="BE225">
        <v>7.4</v>
      </c>
      <c r="BF225">
        <v>8.14</v>
      </c>
      <c r="BG225">
        <v>8.7100000000000009</v>
      </c>
      <c r="BH225">
        <v>9.18</v>
      </c>
      <c r="BI225">
        <v>9.64</v>
      </c>
      <c r="BJ225">
        <v>10.1</v>
      </c>
      <c r="BK225">
        <v>10.5</v>
      </c>
      <c r="BL225">
        <v>10.8</v>
      </c>
      <c r="BM225">
        <v>11.1</v>
      </c>
      <c r="BN225">
        <v>11.5</v>
      </c>
      <c r="BO225">
        <v>11.7</v>
      </c>
      <c r="BP225">
        <v>12</v>
      </c>
      <c r="BQ225">
        <v>12.2</v>
      </c>
      <c r="BR225">
        <v>12.4</v>
      </c>
      <c r="BS225">
        <v>12.6</v>
      </c>
      <c r="BT225">
        <v>12.8</v>
      </c>
      <c r="BU225">
        <v>12.9</v>
      </c>
      <c r="BV225">
        <v>13</v>
      </c>
      <c r="BW225">
        <v>13.1</v>
      </c>
      <c r="BX225">
        <v>13.2</v>
      </c>
      <c r="BY225">
        <v>13.3</v>
      </c>
      <c r="BZ225">
        <v>13.4</v>
      </c>
      <c r="CA225">
        <v>13.4</v>
      </c>
      <c r="CB225">
        <v>13.5</v>
      </c>
      <c r="CC225">
        <v>13.5</v>
      </c>
      <c r="CD225">
        <v>13.5</v>
      </c>
      <c r="CE225">
        <v>13.5</v>
      </c>
      <c r="CF225">
        <v>13.5</v>
      </c>
      <c r="CG225">
        <v>13.5</v>
      </c>
      <c r="CH225">
        <v>13.5</v>
      </c>
      <c r="CI225">
        <v>13.4</v>
      </c>
      <c r="CJ225">
        <v>13.4</v>
      </c>
      <c r="CK225">
        <v>13.3</v>
      </c>
      <c r="CL225">
        <v>13.3</v>
      </c>
      <c r="CM225">
        <v>13.2</v>
      </c>
      <c r="CN225">
        <v>13.1</v>
      </c>
      <c r="CO225">
        <v>13</v>
      </c>
      <c r="CP225">
        <v>12.9</v>
      </c>
      <c r="CQ225">
        <v>12.8</v>
      </c>
      <c r="CR225">
        <v>12.7</v>
      </c>
      <c r="CS225">
        <v>12.6</v>
      </c>
      <c r="CT225">
        <v>12.4</v>
      </c>
      <c r="CU225">
        <v>12.3</v>
      </c>
      <c r="CV225">
        <v>12.1</v>
      </c>
      <c r="CW225">
        <v>12</v>
      </c>
      <c r="CX225">
        <v>11.8</v>
      </c>
      <c r="CY225">
        <v>11.7</v>
      </c>
      <c r="CZ225">
        <v>11.5</v>
      </c>
      <c r="DA225">
        <v>11.4</v>
      </c>
      <c r="DB225">
        <v>11.2</v>
      </c>
      <c r="DC225">
        <v>11</v>
      </c>
      <c r="DD225">
        <v>10.9</v>
      </c>
      <c r="DE225">
        <v>10.7</v>
      </c>
      <c r="DF225">
        <v>10.4</v>
      </c>
      <c r="DG225">
        <v>10.199999999999999</v>
      </c>
      <c r="DH225">
        <v>10</v>
      </c>
      <c r="DI225">
        <v>9.76</v>
      </c>
      <c r="DJ225">
        <v>9.56</v>
      </c>
      <c r="DK225">
        <v>9.26</v>
      </c>
      <c r="DL225">
        <v>9.07</v>
      </c>
      <c r="DM225">
        <v>8.8000000000000007</v>
      </c>
      <c r="DN225">
        <v>8.6199999999999992</v>
      </c>
      <c r="DO225">
        <v>8.39</v>
      </c>
      <c r="DP225">
        <v>8.1300000000000008</v>
      </c>
      <c r="DQ225">
        <v>7.82</v>
      </c>
      <c r="DR225">
        <v>7.6</v>
      </c>
      <c r="DS225">
        <v>7.34</v>
      </c>
      <c r="DT225">
        <v>7.16</v>
      </c>
      <c r="DU225">
        <v>6.91</v>
      </c>
      <c r="DV225">
        <v>6.7</v>
      </c>
      <c r="DW225">
        <v>6.5</v>
      </c>
      <c r="DX225">
        <v>6.38</v>
      </c>
      <c r="DY225">
        <v>6.3</v>
      </c>
      <c r="DZ225">
        <v>6.25</v>
      </c>
      <c r="EA225">
        <v>6.04</v>
      </c>
      <c r="EB225">
        <v>5.85</v>
      </c>
      <c r="EC225">
        <v>5.77</v>
      </c>
      <c r="ED225">
        <v>5.65</v>
      </c>
      <c r="EE225">
        <v>5.48</v>
      </c>
      <c r="EF225">
        <v>5.23</v>
      </c>
      <c r="EG225">
        <v>5.03</v>
      </c>
      <c r="EH225">
        <v>4.79</v>
      </c>
      <c r="EI225">
        <v>4.59</v>
      </c>
      <c r="EJ225">
        <v>4.38</v>
      </c>
      <c r="EK225">
        <v>4.24</v>
      </c>
      <c r="EL225">
        <v>4.08</v>
      </c>
      <c r="EM225">
        <v>3.94</v>
      </c>
      <c r="EN225">
        <v>3.69</v>
      </c>
      <c r="EO225">
        <v>3.57</v>
      </c>
      <c r="EP225">
        <v>3.44</v>
      </c>
      <c r="EQ225">
        <v>3.35</v>
      </c>
      <c r="ER225">
        <v>3.16</v>
      </c>
      <c r="ES225">
        <v>3.04</v>
      </c>
      <c r="ET225">
        <v>2.98</v>
      </c>
      <c r="EU225">
        <v>2.7</v>
      </c>
      <c r="EV225">
        <v>2.63</v>
      </c>
      <c r="EW225">
        <v>2.44</v>
      </c>
      <c r="EX225">
        <v>2.3199999999999998</v>
      </c>
      <c r="EY225">
        <v>2.1800000000000002</v>
      </c>
      <c r="EZ225">
        <v>2.15</v>
      </c>
      <c r="FA225">
        <v>1.94</v>
      </c>
      <c r="FB225">
        <v>1.84</v>
      </c>
      <c r="FC225">
        <v>1.72</v>
      </c>
      <c r="FD225">
        <v>1.6</v>
      </c>
      <c r="FE225">
        <v>1.46</v>
      </c>
      <c r="FF225">
        <v>1.36</v>
      </c>
      <c r="FG225">
        <v>1.24</v>
      </c>
      <c r="FH225">
        <v>1.19</v>
      </c>
      <c r="FI225">
        <v>1.02</v>
      </c>
      <c r="FJ225">
        <v>0.96</v>
      </c>
      <c r="FK225">
        <v>0.89</v>
      </c>
      <c r="FL225">
        <v>0.8</v>
      </c>
      <c r="FM225">
        <v>0.72</v>
      </c>
      <c r="FN225">
        <v>0.65</v>
      </c>
      <c r="FO225">
        <v>0.56000000000000005</v>
      </c>
      <c r="FP225">
        <v>0.5</v>
      </c>
      <c r="FQ225">
        <v>0.44</v>
      </c>
      <c r="FR225">
        <v>0.38</v>
      </c>
      <c r="FS225">
        <v>0.33</v>
      </c>
      <c r="FT225">
        <v>0.28999999999999998</v>
      </c>
      <c r="FU225">
        <v>0.24</v>
      </c>
      <c r="FV225">
        <v>0.2</v>
      </c>
      <c r="FW225">
        <v>0.18</v>
      </c>
      <c r="FX225">
        <v>0.15</v>
      </c>
      <c r="FY225">
        <v>0.12</v>
      </c>
      <c r="FZ225">
        <v>0.1</v>
      </c>
    </row>
    <row r="226" spans="1:182">
      <c r="A226">
        <v>-39</v>
      </c>
      <c r="B226">
        <v>0</v>
      </c>
      <c r="C226">
        <v>0</v>
      </c>
      <c r="D226">
        <v>0</v>
      </c>
      <c r="E226">
        <v>0</v>
      </c>
      <c r="F226">
        <v>0</v>
      </c>
      <c r="G226">
        <v>0</v>
      </c>
      <c r="H226">
        <v>0</v>
      </c>
      <c r="I226">
        <v>0</v>
      </c>
      <c r="J226">
        <v>0</v>
      </c>
      <c r="K226">
        <v>0</v>
      </c>
      <c r="L226">
        <v>0</v>
      </c>
      <c r="M226">
        <v>0</v>
      </c>
      <c r="N226">
        <v>0</v>
      </c>
      <c r="O226">
        <v>0</v>
      </c>
      <c r="P226">
        <v>0</v>
      </c>
      <c r="Q226">
        <v>0</v>
      </c>
      <c r="R226">
        <v>0.03</v>
      </c>
      <c r="S226">
        <v>0.05</v>
      </c>
      <c r="T226">
        <v>7.0000000000000007E-2</v>
      </c>
      <c r="U226">
        <v>0.09</v>
      </c>
      <c r="V226">
        <v>0.11</v>
      </c>
      <c r="W226">
        <v>0.14000000000000001</v>
      </c>
      <c r="X226">
        <v>0.17</v>
      </c>
      <c r="Y226">
        <v>0.2</v>
      </c>
      <c r="Z226">
        <v>0.24</v>
      </c>
      <c r="AA226">
        <v>0.28999999999999998</v>
      </c>
      <c r="AB226">
        <v>0.35</v>
      </c>
      <c r="AC226">
        <v>0.42</v>
      </c>
      <c r="AD226">
        <v>0.49</v>
      </c>
      <c r="AE226">
        <v>0.56000000000000005</v>
      </c>
      <c r="AF226">
        <v>0.66</v>
      </c>
      <c r="AG226">
        <v>0.74</v>
      </c>
      <c r="AH226">
        <v>0.86</v>
      </c>
      <c r="AI226">
        <v>0.98</v>
      </c>
      <c r="AJ226">
        <v>1.0900000000000001</v>
      </c>
      <c r="AK226">
        <v>1.25</v>
      </c>
      <c r="AL226">
        <v>1.39</v>
      </c>
      <c r="AM226">
        <v>1.58</v>
      </c>
      <c r="AN226">
        <v>1.74</v>
      </c>
      <c r="AO226">
        <v>1.94</v>
      </c>
      <c r="AP226">
        <v>2.16</v>
      </c>
      <c r="AQ226">
        <v>2.36</v>
      </c>
      <c r="AR226">
        <v>2.62</v>
      </c>
      <c r="AS226">
        <v>2.82</v>
      </c>
      <c r="AT226">
        <v>3.1</v>
      </c>
      <c r="AU226">
        <v>3.37</v>
      </c>
      <c r="AV226">
        <v>3.76</v>
      </c>
      <c r="AW226">
        <v>4.1100000000000003</v>
      </c>
      <c r="AX226">
        <v>4.38</v>
      </c>
      <c r="AY226">
        <v>4.71</v>
      </c>
      <c r="AZ226">
        <v>5.04</v>
      </c>
      <c r="BA226">
        <v>5.31</v>
      </c>
      <c r="BB226">
        <v>5.62</v>
      </c>
      <c r="BC226">
        <v>5.99</v>
      </c>
      <c r="BD226">
        <v>6.48</v>
      </c>
      <c r="BE226">
        <v>7.23</v>
      </c>
      <c r="BF226">
        <v>7.92</v>
      </c>
      <c r="BG226">
        <v>8.6300000000000008</v>
      </c>
      <c r="BH226">
        <v>9</v>
      </c>
      <c r="BI226">
        <v>9.49</v>
      </c>
      <c r="BJ226">
        <v>9.9700000000000006</v>
      </c>
      <c r="BK226">
        <v>10.3</v>
      </c>
      <c r="BL226">
        <v>10.7</v>
      </c>
      <c r="BM226">
        <v>11.1</v>
      </c>
      <c r="BN226">
        <v>11.4</v>
      </c>
      <c r="BO226">
        <v>11.6</v>
      </c>
      <c r="BP226">
        <v>11.9</v>
      </c>
      <c r="BQ226">
        <v>12.1</v>
      </c>
      <c r="BR226">
        <v>12.4</v>
      </c>
      <c r="BS226">
        <v>12.5</v>
      </c>
      <c r="BT226">
        <v>12.7</v>
      </c>
      <c r="BU226">
        <v>12.8</v>
      </c>
      <c r="BV226">
        <v>13</v>
      </c>
      <c r="BW226">
        <v>13.1</v>
      </c>
      <c r="BX226">
        <v>13.2</v>
      </c>
      <c r="BY226">
        <v>13.3</v>
      </c>
      <c r="BZ226">
        <v>13.3</v>
      </c>
      <c r="CA226">
        <v>13.4</v>
      </c>
      <c r="CB226">
        <v>13.4</v>
      </c>
      <c r="CC226">
        <v>13.5</v>
      </c>
      <c r="CD226">
        <v>13.5</v>
      </c>
      <c r="CE226">
        <v>13.5</v>
      </c>
      <c r="CF226">
        <v>13.5</v>
      </c>
      <c r="CG226">
        <v>13.5</v>
      </c>
      <c r="CH226">
        <v>13.5</v>
      </c>
      <c r="CI226">
        <v>13.4</v>
      </c>
      <c r="CJ226">
        <v>13.4</v>
      </c>
      <c r="CK226">
        <v>13.3</v>
      </c>
      <c r="CL226">
        <v>13.3</v>
      </c>
      <c r="CM226">
        <v>13.2</v>
      </c>
      <c r="CN226">
        <v>13.1</v>
      </c>
      <c r="CO226">
        <v>13</v>
      </c>
      <c r="CP226">
        <v>12.9</v>
      </c>
      <c r="CQ226">
        <v>12.8</v>
      </c>
      <c r="CR226">
        <v>12.7</v>
      </c>
      <c r="CS226">
        <v>12.6</v>
      </c>
      <c r="CT226">
        <v>12.5</v>
      </c>
      <c r="CU226">
        <v>12.3</v>
      </c>
      <c r="CV226">
        <v>12.2</v>
      </c>
      <c r="CW226">
        <v>12</v>
      </c>
      <c r="CX226">
        <v>11.9</v>
      </c>
      <c r="CY226">
        <v>11.7</v>
      </c>
      <c r="CZ226">
        <v>11.6</v>
      </c>
      <c r="DA226">
        <v>11.4</v>
      </c>
      <c r="DB226">
        <v>11.3</v>
      </c>
      <c r="DC226">
        <v>11.1</v>
      </c>
      <c r="DD226">
        <v>10.9</v>
      </c>
      <c r="DE226">
        <v>10.7</v>
      </c>
      <c r="DF226">
        <v>10.5</v>
      </c>
      <c r="DG226">
        <v>10.199999999999999</v>
      </c>
      <c r="DH226">
        <v>10</v>
      </c>
      <c r="DI226">
        <v>9.82</v>
      </c>
      <c r="DJ226">
        <v>9.64</v>
      </c>
      <c r="DK226">
        <v>9.35</v>
      </c>
      <c r="DL226">
        <v>9.18</v>
      </c>
      <c r="DM226">
        <v>8.92</v>
      </c>
      <c r="DN226">
        <v>8.6</v>
      </c>
      <c r="DO226">
        <v>8.39</v>
      </c>
      <c r="DP226">
        <v>8.1999999999999993</v>
      </c>
      <c r="DQ226">
        <v>7.99</v>
      </c>
      <c r="DR226">
        <v>7.73</v>
      </c>
      <c r="DS226">
        <v>7.55</v>
      </c>
      <c r="DT226">
        <v>7.26</v>
      </c>
      <c r="DU226">
        <v>6.99</v>
      </c>
      <c r="DV226">
        <v>6.78</v>
      </c>
      <c r="DW226">
        <v>6.63</v>
      </c>
      <c r="DX226">
        <v>6.37</v>
      </c>
      <c r="DY226">
        <v>6.39</v>
      </c>
      <c r="DZ226">
        <v>6.34</v>
      </c>
      <c r="EA226">
        <v>6.19</v>
      </c>
      <c r="EB226">
        <v>5.89</v>
      </c>
      <c r="EC226">
        <v>5.86</v>
      </c>
      <c r="ED226">
        <v>5.79</v>
      </c>
      <c r="EE226">
        <v>5.6</v>
      </c>
      <c r="EF226">
        <v>5.42</v>
      </c>
      <c r="EG226">
        <v>5.0999999999999996</v>
      </c>
      <c r="EH226">
        <v>4.88</v>
      </c>
      <c r="EI226">
        <v>4.7</v>
      </c>
      <c r="EJ226">
        <v>4.45</v>
      </c>
      <c r="EK226">
        <v>4.2300000000000004</v>
      </c>
      <c r="EL226">
        <v>4.17</v>
      </c>
      <c r="EM226">
        <v>3.97</v>
      </c>
      <c r="EN226">
        <v>3.78</v>
      </c>
      <c r="EO226">
        <v>3.62</v>
      </c>
      <c r="EP226">
        <v>3.48</v>
      </c>
      <c r="EQ226">
        <v>3.39</v>
      </c>
      <c r="ER226">
        <v>3.23</v>
      </c>
      <c r="ES226">
        <v>3.09</v>
      </c>
      <c r="ET226">
        <v>3</v>
      </c>
      <c r="EU226">
        <v>2.83</v>
      </c>
      <c r="EV226">
        <v>2.64</v>
      </c>
      <c r="EW226">
        <v>2.52</v>
      </c>
      <c r="EX226">
        <v>2.42</v>
      </c>
      <c r="EY226">
        <v>2.2200000000000002</v>
      </c>
      <c r="EZ226">
        <v>2.12</v>
      </c>
      <c r="FA226">
        <v>1.99</v>
      </c>
      <c r="FB226">
        <v>1.89</v>
      </c>
      <c r="FC226">
        <v>1.73</v>
      </c>
      <c r="FD226">
        <v>1.59</v>
      </c>
      <c r="FE226">
        <v>1.46</v>
      </c>
      <c r="FF226">
        <v>1.4</v>
      </c>
      <c r="FG226">
        <v>1.24</v>
      </c>
      <c r="FH226">
        <v>1.18</v>
      </c>
      <c r="FI226">
        <v>1.05</v>
      </c>
      <c r="FJ226">
        <v>0.96</v>
      </c>
      <c r="FK226">
        <v>0.89</v>
      </c>
      <c r="FL226">
        <v>0.78</v>
      </c>
      <c r="FM226">
        <v>0.7</v>
      </c>
      <c r="FN226">
        <v>0.65</v>
      </c>
      <c r="FO226">
        <v>0.59</v>
      </c>
      <c r="FP226">
        <v>0.51</v>
      </c>
      <c r="FQ226">
        <v>0.44</v>
      </c>
      <c r="FR226">
        <v>0.39</v>
      </c>
      <c r="FS226">
        <v>0.35</v>
      </c>
      <c r="FT226">
        <v>0.28999999999999998</v>
      </c>
      <c r="FU226">
        <v>0.24</v>
      </c>
      <c r="FV226">
        <v>0.2</v>
      </c>
      <c r="FW226">
        <v>0.17</v>
      </c>
      <c r="FX226">
        <v>0.15</v>
      </c>
      <c r="FY226">
        <v>0.12</v>
      </c>
      <c r="FZ226">
        <v>0.1</v>
      </c>
    </row>
    <row r="227" spans="1:182">
      <c r="A227">
        <v>-40</v>
      </c>
      <c r="B227">
        <v>0</v>
      </c>
      <c r="C227">
        <v>0</v>
      </c>
      <c r="D227">
        <v>0</v>
      </c>
      <c r="E227">
        <v>0</v>
      </c>
      <c r="F227">
        <v>0</v>
      </c>
      <c r="G227">
        <v>0</v>
      </c>
      <c r="H227">
        <v>0</v>
      </c>
      <c r="I227">
        <v>0</v>
      </c>
      <c r="J227">
        <v>0</v>
      </c>
      <c r="K227">
        <v>0</v>
      </c>
      <c r="L227">
        <v>0</v>
      </c>
      <c r="M227">
        <v>0</v>
      </c>
      <c r="N227">
        <v>0</v>
      </c>
      <c r="O227">
        <v>0</v>
      </c>
      <c r="P227">
        <v>0</v>
      </c>
      <c r="Q227">
        <v>0</v>
      </c>
      <c r="R227">
        <v>0.03</v>
      </c>
      <c r="S227">
        <v>0.04</v>
      </c>
      <c r="T227">
        <v>7.0000000000000007E-2</v>
      </c>
      <c r="U227">
        <v>0.09</v>
      </c>
      <c r="V227">
        <v>0.11</v>
      </c>
      <c r="W227">
        <v>0.14000000000000001</v>
      </c>
      <c r="X227">
        <v>0.17</v>
      </c>
      <c r="Y227">
        <v>0.2</v>
      </c>
      <c r="Z227">
        <v>0.25</v>
      </c>
      <c r="AA227">
        <v>0.28000000000000003</v>
      </c>
      <c r="AB227">
        <v>0.34</v>
      </c>
      <c r="AC227">
        <v>0.4</v>
      </c>
      <c r="AD227">
        <v>0.46</v>
      </c>
      <c r="AE227">
        <v>0.55000000000000004</v>
      </c>
      <c r="AF227">
        <v>0.64</v>
      </c>
      <c r="AG227">
        <v>0.73</v>
      </c>
      <c r="AH227">
        <v>0.83</v>
      </c>
      <c r="AI227">
        <v>0.92</v>
      </c>
      <c r="AJ227">
        <v>1.06</v>
      </c>
      <c r="AK227">
        <v>1.19</v>
      </c>
      <c r="AL227">
        <v>1.33</v>
      </c>
      <c r="AM227">
        <v>1.53</v>
      </c>
      <c r="AN227">
        <v>1.71</v>
      </c>
      <c r="AO227">
        <v>1.87</v>
      </c>
      <c r="AP227">
        <v>2.06</v>
      </c>
      <c r="AQ227">
        <v>2.2799999999999998</v>
      </c>
      <c r="AR227">
        <v>2.58</v>
      </c>
      <c r="AS227">
        <v>2.77</v>
      </c>
      <c r="AT227">
        <v>3.04</v>
      </c>
      <c r="AU227">
        <v>3.32</v>
      </c>
      <c r="AV227">
        <v>3.69</v>
      </c>
      <c r="AW227">
        <v>4.01</v>
      </c>
      <c r="AX227">
        <v>4.28</v>
      </c>
      <c r="AY227">
        <v>4.5999999999999996</v>
      </c>
      <c r="AZ227">
        <v>4.91</v>
      </c>
      <c r="BA227">
        <v>5.17</v>
      </c>
      <c r="BB227">
        <v>5.52</v>
      </c>
      <c r="BC227">
        <v>5.83</v>
      </c>
      <c r="BD227">
        <v>6.42</v>
      </c>
      <c r="BE227">
        <v>6.97</v>
      </c>
      <c r="BF227">
        <v>7.69</v>
      </c>
      <c r="BG227">
        <v>8.4</v>
      </c>
      <c r="BH227">
        <v>8.9499999999999993</v>
      </c>
      <c r="BI227">
        <v>9.2899999999999991</v>
      </c>
      <c r="BJ227">
        <v>9.83</v>
      </c>
      <c r="BK227">
        <v>10.199999999999999</v>
      </c>
      <c r="BL227">
        <v>10.6</v>
      </c>
      <c r="BM227">
        <v>11</v>
      </c>
      <c r="BN227">
        <v>11.3</v>
      </c>
      <c r="BO227">
        <v>11.6</v>
      </c>
      <c r="BP227">
        <v>11.8</v>
      </c>
      <c r="BQ227">
        <v>12.1</v>
      </c>
      <c r="BR227">
        <v>12.3</v>
      </c>
      <c r="BS227">
        <v>12.5</v>
      </c>
      <c r="BT227">
        <v>12.6</v>
      </c>
      <c r="BU227">
        <v>12.8</v>
      </c>
      <c r="BV227">
        <v>12.9</v>
      </c>
      <c r="BW227">
        <v>13</v>
      </c>
      <c r="BX227">
        <v>13.1</v>
      </c>
      <c r="BY227">
        <v>13.2</v>
      </c>
      <c r="BZ227">
        <v>13.3</v>
      </c>
      <c r="CA227">
        <v>13.3</v>
      </c>
      <c r="CB227">
        <v>13.4</v>
      </c>
      <c r="CC227">
        <v>13.4</v>
      </c>
      <c r="CD227">
        <v>13.5</v>
      </c>
      <c r="CE227">
        <v>13.5</v>
      </c>
      <c r="CF227">
        <v>13.5</v>
      </c>
      <c r="CG227">
        <v>13.5</v>
      </c>
      <c r="CH227">
        <v>13.4</v>
      </c>
      <c r="CI227">
        <v>13.4</v>
      </c>
      <c r="CJ227">
        <v>13.4</v>
      </c>
      <c r="CK227">
        <v>13.3</v>
      </c>
      <c r="CL227">
        <v>13.3</v>
      </c>
      <c r="CM227">
        <v>13.2</v>
      </c>
      <c r="CN227">
        <v>13.1</v>
      </c>
      <c r="CO227">
        <v>13</v>
      </c>
      <c r="CP227">
        <v>12.9</v>
      </c>
      <c r="CQ227">
        <v>12.8</v>
      </c>
      <c r="CR227">
        <v>12.7</v>
      </c>
      <c r="CS227">
        <v>12.6</v>
      </c>
      <c r="CT227">
        <v>12.5</v>
      </c>
      <c r="CU227">
        <v>12.4</v>
      </c>
      <c r="CV227">
        <v>12.2</v>
      </c>
      <c r="CW227">
        <v>12.1</v>
      </c>
      <c r="CX227">
        <v>11.9</v>
      </c>
      <c r="CY227">
        <v>11.8</v>
      </c>
      <c r="CZ227">
        <v>11.6</v>
      </c>
      <c r="DA227">
        <v>11.4</v>
      </c>
      <c r="DB227">
        <v>11.3</v>
      </c>
      <c r="DC227">
        <v>11.1</v>
      </c>
      <c r="DD227">
        <v>10.9</v>
      </c>
      <c r="DE227">
        <v>10.7</v>
      </c>
      <c r="DF227">
        <v>10.5</v>
      </c>
      <c r="DG227">
        <v>10.3</v>
      </c>
      <c r="DH227">
        <v>10.1</v>
      </c>
      <c r="DI227">
        <v>9.85</v>
      </c>
      <c r="DJ227">
        <v>9.67</v>
      </c>
      <c r="DK227">
        <v>9.49</v>
      </c>
      <c r="DL227">
        <v>9.2200000000000006</v>
      </c>
      <c r="DM227">
        <v>8.91</v>
      </c>
      <c r="DN227">
        <v>8.7899999999999991</v>
      </c>
      <c r="DO227">
        <v>8.5500000000000007</v>
      </c>
      <c r="DP227">
        <v>8.2899999999999991</v>
      </c>
      <c r="DQ227">
        <v>8.11</v>
      </c>
      <c r="DR227">
        <v>7.86</v>
      </c>
      <c r="DS227">
        <v>7.57</v>
      </c>
      <c r="DT227">
        <v>7.29</v>
      </c>
      <c r="DU227">
        <v>7.11</v>
      </c>
      <c r="DV227">
        <v>6.87</v>
      </c>
      <c r="DW227">
        <v>6.71</v>
      </c>
      <c r="DX227">
        <v>6.43</v>
      </c>
      <c r="DY227">
        <v>6.39</v>
      </c>
      <c r="DZ227">
        <v>6.43</v>
      </c>
      <c r="EA227">
        <v>6.23</v>
      </c>
      <c r="EB227">
        <v>6.03</v>
      </c>
      <c r="EC227">
        <v>5.86</v>
      </c>
      <c r="ED227">
        <v>5.76</v>
      </c>
      <c r="EE227">
        <v>5.72</v>
      </c>
      <c r="EF227">
        <v>5.47</v>
      </c>
      <c r="EG227">
        <v>5.19</v>
      </c>
      <c r="EH227">
        <v>4.9800000000000004</v>
      </c>
      <c r="EI227">
        <v>4.75</v>
      </c>
      <c r="EJ227">
        <v>4.4800000000000004</v>
      </c>
      <c r="EK227">
        <v>4.37</v>
      </c>
      <c r="EL227">
        <v>4.22</v>
      </c>
      <c r="EM227">
        <v>4.01</v>
      </c>
      <c r="EN227">
        <v>3.86</v>
      </c>
      <c r="EO227">
        <v>3.7</v>
      </c>
      <c r="EP227">
        <v>3.53</v>
      </c>
      <c r="EQ227">
        <v>3.47</v>
      </c>
      <c r="ER227">
        <v>3.26</v>
      </c>
      <c r="ES227">
        <v>3.1</v>
      </c>
      <c r="ET227">
        <v>3.02</v>
      </c>
      <c r="EU227">
        <v>2.87</v>
      </c>
      <c r="EV227">
        <v>2.66</v>
      </c>
      <c r="EW227">
        <v>2.5099999999999998</v>
      </c>
      <c r="EX227">
        <v>2.42</v>
      </c>
      <c r="EY227">
        <v>2.25</v>
      </c>
      <c r="EZ227">
        <v>2.17</v>
      </c>
      <c r="FA227">
        <v>1.99</v>
      </c>
      <c r="FB227">
        <v>1.85</v>
      </c>
      <c r="FC227">
        <v>1.74</v>
      </c>
      <c r="FD227">
        <v>1.65</v>
      </c>
      <c r="FE227">
        <v>1.54</v>
      </c>
      <c r="FF227">
        <v>1.41</v>
      </c>
      <c r="FG227">
        <v>1.3</v>
      </c>
      <c r="FH227">
        <v>1.18</v>
      </c>
      <c r="FI227">
        <v>1.06</v>
      </c>
      <c r="FJ227">
        <v>0.96</v>
      </c>
      <c r="FK227">
        <v>0.88</v>
      </c>
      <c r="FL227">
        <v>0.8</v>
      </c>
      <c r="FM227">
        <v>0.72</v>
      </c>
      <c r="FN227">
        <v>0.64</v>
      </c>
      <c r="FO227">
        <v>0.59</v>
      </c>
      <c r="FP227">
        <v>0.48</v>
      </c>
      <c r="FQ227">
        <v>0.44</v>
      </c>
      <c r="FR227">
        <v>0.4</v>
      </c>
      <c r="FS227">
        <v>0.34</v>
      </c>
      <c r="FT227">
        <v>0.3</v>
      </c>
      <c r="FU227">
        <v>0.25</v>
      </c>
      <c r="FV227">
        <v>0.21</v>
      </c>
      <c r="FW227">
        <v>0.17</v>
      </c>
      <c r="FX227">
        <v>0.14000000000000001</v>
      </c>
      <c r="FY227">
        <v>0.12</v>
      </c>
      <c r="FZ227">
        <v>0.1</v>
      </c>
    </row>
    <row r="228" spans="1:182">
      <c r="A228">
        <v>-41</v>
      </c>
      <c r="B228">
        <v>0</v>
      </c>
      <c r="C228">
        <v>0</v>
      </c>
      <c r="D228">
        <v>0</v>
      </c>
      <c r="E228">
        <v>0</v>
      </c>
      <c r="F228">
        <v>0</v>
      </c>
      <c r="G228">
        <v>0</v>
      </c>
      <c r="H228">
        <v>0</v>
      </c>
      <c r="I228">
        <v>0</v>
      </c>
      <c r="J228">
        <v>0</v>
      </c>
      <c r="K228">
        <v>0</v>
      </c>
      <c r="L228">
        <v>0</v>
      </c>
      <c r="M228">
        <v>0</v>
      </c>
      <c r="N228">
        <v>0</v>
      </c>
      <c r="O228">
        <v>0</v>
      </c>
      <c r="P228">
        <v>0</v>
      </c>
      <c r="Q228">
        <v>0</v>
      </c>
      <c r="R228">
        <v>0.02</v>
      </c>
      <c r="S228">
        <v>0.05</v>
      </c>
      <c r="T228">
        <v>0.05</v>
      </c>
      <c r="U228">
        <v>7.0000000000000007E-2</v>
      </c>
      <c r="V228">
        <v>0.1</v>
      </c>
      <c r="W228">
        <v>0.13</v>
      </c>
      <c r="X228">
        <v>0.16</v>
      </c>
      <c r="Y228">
        <v>0.19</v>
      </c>
      <c r="Z228">
        <v>0.23</v>
      </c>
      <c r="AA228">
        <v>0.28999999999999998</v>
      </c>
      <c r="AB228">
        <v>0.32</v>
      </c>
      <c r="AC228">
        <v>0.39</v>
      </c>
      <c r="AD228">
        <v>0.47</v>
      </c>
      <c r="AE228">
        <v>0.53</v>
      </c>
      <c r="AF228">
        <v>0.62</v>
      </c>
      <c r="AG228">
        <v>0.71</v>
      </c>
      <c r="AH228">
        <v>0.8</v>
      </c>
      <c r="AI228">
        <v>0.92</v>
      </c>
      <c r="AJ228">
        <v>1.05</v>
      </c>
      <c r="AK228">
        <v>1.19</v>
      </c>
      <c r="AL228">
        <v>1.36</v>
      </c>
      <c r="AM228">
        <v>1.49</v>
      </c>
      <c r="AN228">
        <v>1.65</v>
      </c>
      <c r="AO228">
        <v>1.83</v>
      </c>
      <c r="AP228">
        <v>2.0699999999999998</v>
      </c>
      <c r="AQ228">
        <v>2.23</v>
      </c>
      <c r="AR228">
        <v>2.5299999999999998</v>
      </c>
      <c r="AS228">
        <v>2.76</v>
      </c>
      <c r="AT228">
        <v>2.95</v>
      </c>
      <c r="AU228">
        <v>3.23</v>
      </c>
      <c r="AV228">
        <v>3.6</v>
      </c>
      <c r="AW228">
        <v>3.97</v>
      </c>
      <c r="AX228">
        <v>4.1900000000000004</v>
      </c>
      <c r="AY228">
        <v>4.5</v>
      </c>
      <c r="AZ228">
        <v>4.83</v>
      </c>
      <c r="BA228">
        <v>5.13</v>
      </c>
      <c r="BB228">
        <v>5.43</v>
      </c>
      <c r="BC228">
        <v>5.74</v>
      </c>
      <c r="BD228">
        <v>6.24</v>
      </c>
      <c r="BE228">
        <v>6.78</v>
      </c>
      <c r="BF228">
        <v>7.55</v>
      </c>
      <c r="BG228">
        <v>8.3000000000000007</v>
      </c>
      <c r="BH228">
        <v>8.84</v>
      </c>
      <c r="BI228">
        <v>9.18</v>
      </c>
      <c r="BJ228">
        <v>9.7200000000000006</v>
      </c>
      <c r="BK228">
        <v>10.1</v>
      </c>
      <c r="BL228">
        <v>10.5</v>
      </c>
      <c r="BM228">
        <v>10.9</v>
      </c>
      <c r="BN228">
        <v>11.3</v>
      </c>
      <c r="BO228">
        <v>11.5</v>
      </c>
      <c r="BP228">
        <v>11.7</v>
      </c>
      <c r="BQ228">
        <v>12</v>
      </c>
      <c r="BR228">
        <v>12.2</v>
      </c>
      <c r="BS228">
        <v>12.4</v>
      </c>
      <c r="BT228">
        <v>12.6</v>
      </c>
      <c r="BU228">
        <v>12.7</v>
      </c>
      <c r="BV228">
        <v>12.8</v>
      </c>
      <c r="BW228">
        <v>13</v>
      </c>
      <c r="BX228">
        <v>13.1</v>
      </c>
      <c r="BY228">
        <v>13.2</v>
      </c>
      <c r="BZ228">
        <v>13.2</v>
      </c>
      <c r="CA228">
        <v>13.3</v>
      </c>
      <c r="CB228">
        <v>13.3</v>
      </c>
      <c r="CC228">
        <v>13.4</v>
      </c>
      <c r="CD228">
        <v>13.4</v>
      </c>
      <c r="CE228">
        <v>13.4</v>
      </c>
      <c r="CF228">
        <v>13.4</v>
      </c>
      <c r="CG228">
        <v>13.4</v>
      </c>
      <c r="CH228">
        <v>13.4</v>
      </c>
      <c r="CI228">
        <v>13.4</v>
      </c>
      <c r="CJ228">
        <v>13.3</v>
      </c>
      <c r="CK228">
        <v>13.3</v>
      </c>
      <c r="CL228">
        <v>13.2</v>
      </c>
      <c r="CM228">
        <v>13.2</v>
      </c>
      <c r="CN228">
        <v>13.1</v>
      </c>
      <c r="CO228">
        <v>13</v>
      </c>
      <c r="CP228">
        <v>12.9</v>
      </c>
      <c r="CQ228">
        <v>12.8</v>
      </c>
      <c r="CR228">
        <v>12.7</v>
      </c>
      <c r="CS228">
        <v>12.6</v>
      </c>
      <c r="CT228">
        <v>12.5</v>
      </c>
      <c r="CU228">
        <v>12.4</v>
      </c>
      <c r="CV228">
        <v>12.2</v>
      </c>
      <c r="CW228">
        <v>12.1</v>
      </c>
      <c r="CX228">
        <v>11.9</v>
      </c>
      <c r="CY228">
        <v>11.8</v>
      </c>
      <c r="CZ228">
        <v>11.7</v>
      </c>
      <c r="DA228">
        <v>11.5</v>
      </c>
      <c r="DB228">
        <v>11.3</v>
      </c>
      <c r="DC228">
        <v>11.2</v>
      </c>
      <c r="DD228">
        <v>11</v>
      </c>
      <c r="DE228">
        <v>10.9</v>
      </c>
      <c r="DF228">
        <v>10.7</v>
      </c>
      <c r="DG228">
        <v>10.4</v>
      </c>
      <c r="DH228">
        <v>10.199999999999999</v>
      </c>
      <c r="DI228">
        <v>9.91</v>
      </c>
      <c r="DJ228">
        <v>9.8000000000000007</v>
      </c>
      <c r="DK228">
        <v>9.57</v>
      </c>
      <c r="DL228">
        <v>9.2899999999999991</v>
      </c>
      <c r="DM228">
        <v>9.14</v>
      </c>
      <c r="DN228">
        <v>8.81</v>
      </c>
      <c r="DO228">
        <v>8.64</v>
      </c>
      <c r="DP228">
        <v>8.4</v>
      </c>
      <c r="DQ228">
        <v>8.19</v>
      </c>
      <c r="DR228">
        <v>7.83</v>
      </c>
      <c r="DS228">
        <v>7.64</v>
      </c>
      <c r="DT228">
        <v>7.43</v>
      </c>
      <c r="DU228">
        <v>7.21</v>
      </c>
      <c r="DV228">
        <v>6.97</v>
      </c>
      <c r="DW228">
        <v>6.77</v>
      </c>
      <c r="DX228">
        <v>6.57</v>
      </c>
      <c r="DY228">
        <v>6.41</v>
      </c>
      <c r="DZ228">
        <v>6.36</v>
      </c>
      <c r="EA228">
        <v>6.25</v>
      </c>
      <c r="EB228">
        <v>6.1</v>
      </c>
      <c r="EC228">
        <v>5.95</v>
      </c>
      <c r="ED228">
        <v>5.97</v>
      </c>
      <c r="EE228">
        <v>5.75</v>
      </c>
      <c r="EF228">
        <v>5.62</v>
      </c>
      <c r="EG228">
        <v>5.36</v>
      </c>
      <c r="EH228">
        <v>5.05</v>
      </c>
      <c r="EI228">
        <v>4.82</v>
      </c>
      <c r="EJ228">
        <v>4.58</v>
      </c>
      <c r="EK228">
        <v>4.43</v>
      </c>
      <c r="EL228">
        <v>4.1900000000000004</v>
      </c>
      <c r="EM228">
        <v>4.07</v>
      </c>
      <c r="EN228">
        <v>3.91</v>
      </c>
      <c r="EO228">
        <v>3.72</v>
      </c>
      <c r="EP228">
        <v>3.57</v>
      </c>
      <c r="EQ228">
        <v>3.51</v>
      </c>
      <c r="ER228">
        <v>3.28</v>
      </c>
      <c r="ES228">
        <v>3.15</v>
      </c>
      <c r="ET228">
        <v>3.09</v>
      </c>
      <c r="EU228">
        <v>2.9</v>
      </c>
      <c r="EV228">
        <v>2.73</v>
      </c>
      <c r="EW228">
        <v>2.54</v>
      </c>
      <c r="EX228">
        <v>2.4300000000000002</v>
      </c>
      <c r="EY228">
        <v>2.29</v>
      </c>
      <c r="EZ228">
        <v>2.1800000000000002</v>
      </c>
      <c r="FA228">
        <v>2.06</v>
      </c>
      <c r="FB228">
        <v>1.88</v>
      </c>
      <c r="FC228">
        <v>1.74</v>
      </c>
      <c r="FD228">
        <v>1.65</v>
      </c>
      <c r="FE228">
        <v>1.51</v>
      </c>
      <c r="FF228">
        <v>1.41</v>
      </c>
      <c r="FG228">
        <v>1.28</v>
      </c>
      <c r="FH228">
        <v>1.17</v>
      </c>
      <c r="FI228">
        <v>1.07</v>
      </c>
      <c r="FJ228">
        <v>0.98</v>
      </c>
      <c r="FK228">
        <v>0.92</v>
      </c>
      <c r="FL228">
        <v>0.82</v>
      </c>
      <c r="FM228">
        <v>0.73</v>
      </c>
      <c r="FN228">
        <v>0.65</v>
      </c>
      <c r="FO228">
        <v>0.57999999999999996</v>
      </c>
      <c r="FP228">
        <v>0.52</v>
      </c>
      <c r="FQ228">
        <v>0.46</v>
      </c>
      <c r="FR228">
        <v>0.39</v>
      </c>
      <c r="FS228">
        <v>0.34</v>
      </c>
      <c r="FT228">
        <v>0.3</v>
      </c>
      <c r="FU228">
        <v>0.25</v>
      </c>
      <c r="FV228">
        <v>0.21</v>
      </c>
      <c r="FW228">
        <v>0.18</v>
      </c>
      <c r="FX228">
        <v>0.14000000000000001</v>
      </c>
      <c r="FY228">
        <v>0.12</v>
      </c>
      <c r="FZ228">
        <v>0.1</v>
      </c>
    </row>
    <row r="229" spans="1:182">
      <c r="A229">
        <v>-42</v>
      </c>
      <c r="B229">
        <v>0</v>
      </c>
      <c r="C229">
        <v>0</v>
      </c>
      <c r="D229">
        <v>0</v>
      </c>
      <c r="E229">
        <v>0</v>
      </c>
      <c r="F229">
        <v>0</v>
      </c>
      <c r="G229">
        <v>0</v>
      </c>
      <c r="H229">
        <v>0</v>
      </c>
      <c r="I229">
        <v>0</v>
      </c>
      <c r="J229">
        <v>0</v>
      </c>
      <c r="K229">
        <v>0</v>
      </c>
      <c r="L229">
        <v>0</v>
      </c>
      <c r="M229">
        <v>0</v>
      </c>
      <c r="N229">
        <v>0</v>
      </c>
      <c r="O229">
        <v>0</v>
      </c>
      <c r="P229">
        <v>0</v>
      </c>
      <c r="Q229">
        <v>0</v>
      </c>
      <c r="R229">
        <v>0.02</v>
      </c>
      <c r="S229">
        <v>0.04</v>
      </c>
      <c r="T229">
        <v>0.06</v>
      </c>
      <c r="U229">
        <v>0.08</v>
      </c>
      <c r="V229">
        <v>0.1</v>
      </c>
      <c r="W229">
        <v>0.13</v>
      </c>
      <c r="X229">
        <v>0.16</v>
      </c>
      <c r="Y229">
        <v>0.19</v>
      </c>
      <c r="Z229">
        <v>0.22</v>
      </c>
      <c r="AA229">
        <v>0.27</v>
      </c>
      <c r="AB229">
        <v>0.31</v>
      </c>
      <c r="AC229">
        <v>0.38</v>
      </c>
      <c r="AD229">
        <v>0.45</v>
      </c>
      <c r="AE229">
        <v>0.52</v>
      </c>
      <c r="AF229">
        <v>0.59</v>
      </c>
      <c r="AG229">
        <v>0.69</v>
      </c>
      <c r="AH229">
        <v>0.81</v>
      </c>
      <c r="AI229">
        <v>0.88</v>
      </c>
      <c r="AJ229">
        <v>1.05</v>
      </c>
      <c r="AK229">
        <v>1.1599999999999999</v>
      </c>
      <c r="AL229">
        <v>1.28</v>
      </c>
      <c r="AM229">
        <v>1.42</v>
      </c>
      <c r="AN229">
        <v>1.65</v>
      </c>
      <c r="AO229">
        <v>1.81</v>
      </c>
      <c r="AP229">
        <v>1.98</v>
      </c>
      <c r="AQ229">
        <v>2.2200000000000002</v>
      </c>
      <c r="AR229">
        <v>2.42</v>
      </c>
      <c r="AS229">
        <v>2.65</v>
      </c>
      <c r="AT229">
        <v>2.9</v>
      </c>
      <c r="AU229">
        <v>3.13</v>
      </c>
      <c r="AV229">
        <v>3.45</v>
      </c>
      <c r="AW229">
        <v>3.83</v>
      </c>
      <c r="AX229">
        <v>4.09</v>
      </c>
      <c r="AY229">
        <v>4.4400000000000004</v>
      </c>
      <c r="AZ229">
        <v>4.75</v>
      </c>
      <c r="BA229">
        <v>5.01</v>
      </c>
      <c r="BB229">
        <v>5.38</v>
      </c>
      <c r="BC229">
        <v>5.65</v>
      </c>
      <c r="BD229">
        <v>6.14</v>
      </c>
      <c r="BE229">
        <v>6.67</v>
      </c>
      <c r="BF229">
        <v>7.33</v>
      </c>
      <c r="BG229">
        <v>8.1199999999999992</v>
      </c>
      <c r="BH229">
        <v>8.77</v>
      </c>
      <c r="BI229">
        <v>9.07</v>
      </c>
      <c r="BJ229">
        <v>9.5399999999999991</v>
      </c>
      <c r="BK229">
        <v>10.1</v>
      </c>
      <c r="BL229">
        <v>10.4</v>
      </c>
      <c r="BM229">
        <v>10.8</v>
      </c>
      <c r="BN229">
        <v>11.1</v>
      </c>
      <c r="BO229">
        <v>11.4</v>
      </c>
      <c r="BP229">
        <v>11.7</v>
      </c>
      <c r="BQ229">
        <v>11.9</v>
      </c>
      <c r="BR229">
        <v>12.1</v>
      </c>
      <c r="BS229">
        <v>12.3</v>
      </c>
      <c r="BT229">
        <v>12.5</v>
      </c>
      <c r="BU229">
        <v>12.6</v>
      </c>
      <c r="BV229">
        <v>12.8</v>
      </c>
      <c r="BW229">
        <v>12.9</v>
      </c>
      <c r="BX229">
        <v>13</v>
      </c>
      <c r="BY229">
        <v>13.1</v>
      </c>
      <c r="BZ229">
        <v>13.2</v>
      </c>
      <c r="CA229">
        <v>13.2</v>
      </c>
      <c r="CB229">
        <v>13.3</v>
      </c>
      <c r="CC229">
        <v>13.3</v>
      </c>
      <c r="CD229">
        <v>13.4</v>
      </c>
      <c r="CE229">
        <v>13.4</v>
      </c>
      <c r="CF229">
        <v>13.4</v>
      </c>
      <c r="CG229">
        <v>13.4</v>
      </c>
      <c r="CH229">
        <v>13.4</v>
      </c>
      <c r="CI229">
        <v>13.4</v>
      </c>
      <c r="CJ229">
        <v>13.3</v>
      </c>
      <c r="CK229">
        <v>13.3</v>
      </c>
      <c r="CL229">
        <v>13.2</v>
      </c>
      <c r="CM229">
        <v>13.2</v>
      </c>
      <c r="CN229">
        <v>13.1</v>
      </c>
      <c r="CO229">
        <v>13</v>
      </c>
      <c r="CP229">
        <v>12.9</v>
      </c>
      <c r="CQ229">
        <v>12.8</v>
      </c>
      <c r="CR229">
        <v>12.7</v>
      </c>
      <c r="CS229">
        <v>12.6</v>
      </c>
      <c r="CT229">
        <v>12.5</v>
      </c>
      <c r="CU229">
        <v>12.4</v>
      </c>
      <c r="CV229">
        <v>12.3</v>
      </c>
      <c r="CW229">
        <v>12.1</v>
      </c>
      <c r="CX229">
        <v>12</v>
      </c>
      <c r="CY229">
        <v>11.8</v>
      </c>
      <c r="CZ229">
        <v>11.7</v>
      </c>
      <c r="DA229">
        <v>11.6</v>
      </c>
      <c r="DB229">
        <v>11.4</v>
      </c>
      <c r="DC229">
        <v>11.3</v>
      </c>
      <c r="DD229">
        <v>11.1</v>
      </c>
      <c r="DE229">
        <v>10.9</v>
      </c>
      <c r="DF229">
        <v>10.7</v>
      </c>
      <c r="DG229">
        <v>10.5</v>
      </c>
      <c r="DH229">
        <v>10.3</v>
      </c>
      <c r="DI229">
        <v>10</v>
      </c>
      <c r="DJ229">
        <v>9.84</v>
      </c>
      <c r="DK229">
        <v>9.61</v>
      </c>
      <c r="DL229">
        <v>9.36</v>
      </c>
      <c r="DM229">
        <v>9.15</v>
      </c>
      <c r="DN229">
        <v>8.93</v>
      </c>
      <c r="DO229">
        <v>8.74</v>
      </c>
      <c r="DP229">
        <v>8.5</v>
      </c>
      <c r="DQ229">
        <v>8.24</v>
      </c>
      <c r="DR229">
        <v>8.0299999999999994</v>
      </c>
      <c r="DS229">
        <v>7.74</v>
      </c>
      <c r="DT229">
        <v>7.59</v>
      </c>
      <c r="DU229">
        <v>7.31</v>
      </c>
      <c r="DV229">
        <v>7.11</v>
      </c>
      <c r="DW229">
        <v>6.81</v>
      </c>
      <c r="DX229">
        <v>6.7</v>
      </c>
      <c r="DY229">
        <v>6.49</v>
      </c>
      <c r="DZ229">
        <v>6.37</v>
      </c>
      <c r="EA229">
        <v>6.37</v>
      </c>
      <c r="EB229">
        <v>6.19</v>
      </c>
      <c r="EC229">
        <v>5.89</v>
      </c>
      <c r="ED229">
        <v>5.96</v>
      </c>
      <c r="EE229">
        <v>5.83</v>
      </c>
      <c r="EF229">
        <v>5.66</v>
      </c>
      <c r="EG229">
        <v>5.45</v>
      </c>
      <c r="EH229">
        <v>5.14</v>
      </c>
      <c r="EI229">
        <v>4.9000000000000004</v>
      </c>
      <c r="EJ229">
        <v>4.66</v>
      </c>
      <c r="EK229">
        <v>4.42</v>
      </c>
      <c r="EL229">
        <v>4.3099999999999996</v>
      </c>
      <c r="EM229">
        <v>4.0999999999999996</v>
      </c>
      <c r="EN229">
        <v>3.94</v>
      </c>
      <c r="EO229">
        <v>3.79</v>
      </c>
      <c r="EP229">
        <v>3.63</v>
      </c>
      <c r="EQ229">
        <v>3.48</v>
      </c>
      <c r="ER229">
        <v>3.4</v>
      </c>
      <c r="ES229">
        <v>3.19</v>
      </c>
      <c r="ET229">
        <v>3.12</v>
      </c>
      <c r="EU229">
        <v>3.01</v>
      </c>
      <c r="EV229">
        <v>2.75</v>
      </c>
      <c r="EW229">
        <v>2.59</v>
      </c>
      <c r="EX229">
        <v>2.46</v>
      </c>
      <c r="EY229">
        <v>2.31</v>
      </c>
      <c r="EZ229">
        <v>2.16</v>
      </c>
      <c r="FA229">
        <v>2.08</v>
      </c>
      <c r="FB229">
        <v>1.91</v>
      </c>
      <c r="FC229">
        <v>1.76</v>
      </c>
      <c r="FD229">
        <v>1.7</v>
      </c>
      <c r="FE229">
        <v>1.53</v>
      </c>
      <c r="FF229">
        <v>1.39</v>
      </c>
      <c r="FG229">
        <v>1.3</v>
      </c>
      <c r="FH229">
        <v>1.21</v>
      </c>
      <c r="FI229">
        <v>1.06</v>
      </c>
      <c r="FJ229">
        <v>1</v>
      </c>
      <c r="FK229">
        <v>0.88</v>
      </c>
      <c r="FL229">
        <v>0.85</v>
      </c>
      <c r="FM229">
        <v>0.74</v>
      </c>
      <c r="FN229">
        <v>0.64</v>
      </c>
      <c r="FO229">
        <v>0.57999999999999996</v>
      </c>
      <c r="FP229">
        <v>0.51</v>
      </c>
      <c r="FQ229">
        <v>0.46</v>
      </c>
      <c r="FR229">
        <v>0.39</v>
      </c>
      <c r="FS229">
        <v>0.33</v>
      </c>
      <c r="FT229">
        <v>0.3</v>
      </c>
      <c r="FU229">
        <v>0.25</v>
      </c>
      <c r="FV229">
        <v>0.21</v>
      </c>
      <c r="FW229">
        <v>0.18</v>
      </c>
      <c r="FX229">
        <v>0.14000000000000001</v>
      </c>
      <c r="FY229">
        <v>0.12</v>
      </c>
      <c r="FZ229">
        <v>0.1</v>
      </c>
    </row>
    <row r="230" spans="1:182">
      <c r="A230">
        <v>-43</v>
      </c>
      <c r="B230">
        <v>0</v>
      </c>
      <c r="C230">
        <v>0</v>
      </c>
      <c r="D230">
        <v>0</v>
      </c>
      <c r="E230">
        <v>0</v>
      </c>
      <c r="F230">
        <v>0</v>
      </c>
      <c r="G230">
        <v>0</v>
      </c>
      <c r="H230">
        <v>0</v>
      </c>
      <c r="I230">
        <v>0</v>
      </c>
      <c r="J230">
        <v>0</v>
      </c>
      <c r="K230">
        <v>0</v>
      </c>
      <c r="L230">
        <v>0</v>
      </c>
      <c r="M230">
        <v>0</v>
      </c>
      <c r="N230">
        <v>0</v>
      </c>
      <c r="O230">
        <v>0</v>
      </c>
      <c r="P230">
        <v>0</v>
      </c>
      <c r="Q230">
        <v>0</v>
      </c>
      <c r="R230">
        <v>0.02</v>
      </c>
      <c r="S230">
        <v>0.03</v>
      </c>
      <c r="T230">
        <v>0.05</v>
      </c>
      <c r="U230">
        <v>0.08</v>
      </c>
      <c r="V230">
        <v>0.1</v>
      </c>
      <c r="W230">
        <v>0.12</v>
      </c>
      <c r="X230">
        <v>0.15</v>
      </c>
      <c r="Y230">
        <v>0.18</v>
      </c>
      <c r="Z230">
        <v>0.22</v>
      </c>
      <c r="AA230">
        <v>0.25</v>
      </c>
      <c r="AB230">
        <v>0.31</v>
      </c>
      <c r="AC230">
        <v>0.37</v>
      </c>
      <c r="AD230">
        <v>0.44</v>
      </c>
      <c r="AE230">
        <v>0.51</v>
      </c>
      <c r="AF230">
        <v>0.59</v>
      </c>
      <c r="AG230">
        <v>0.66</v>
      </c>
      <c r="AH230">
        <v>0.76</v>
      </c>
      <c r="AI230">
        <v>0.87</v>
      </c>
      <c r="AJ230">
        <v>1</v>
      </c>
      <c r="AK230">
        <v>1.0900000000000001</v>
      </c>
      <c r="AL230">
        <v>1.26</v>
      </c>
      <c r="AM230">
        <v>1.39</v>
      </c>
      <c r="AN230">
        <v>1.63</v>
      </c>
      <c r="AO230">
        <v>1.74</v>
      </c>
      <c r="AP230">
        <v>1.98</v>
      </c>
      <c r="AQ230">
        <v>2.14</v>
      </c>
      <c r="AR230">
        <v>2.37</v>
      </c>
      <c r="AS230">
        <v>2.62</v>
      </c>
      <c r="AT230">
        <v>2.87</v>
      </c>
      <c r="AU230">
        <v>3.11</v>
      </c>
      <c r="AV230">
        <v>3.33</v>
      </c>
      <c r="AW230">
        <v>3.76</v>
      </c>
      <c r="AX230">
        <v>4.09</v>
      </c>
      <c r="AY230">
        <v>4.4000000000000004</v>
      </c>
      <c r="AZ230">
        <v>4.67</v>
      </c>
      <c r="BA230">
        <v>4.95</v>
      </c>
      <c r="BB230">
        <v>5.23</v>
      </c>
      <c r="BC230">
        <v>5.56</v>
      </c>
      <c r="BD230">
        <v>5.98</v>
      </c>
      <c r="BE230">
        <v>6.52</v>
      </c>
      <c r="BF230">
        <v>7.09</v>
      </c>
      <c r="BG230">
        <v>7.82</v>
      </c>
      <c r="BH230">
        <v>8.58</v>
      </c>
      <c r="BI230">
        <v>8.9</v>
      </c>
      <c r="BJ230">
        <v>9.3000000000000007</v>
      </c>
      <c r="BK230">
        <v>9.89</v>
      </c>
      <c r="BL230">
        <v>10.199999999999999</v>
      </c>
      <c r="BM230">
        <v>10.7</v>
      </c>
      <c r="BN230">
        <v>11</v>
      </c>
      <c r="BO230">
        <v>11.3</v>
      </c>
      <c r="BP230">
        <v>11.6</v>
      </c>
      <c r="BQ230">
        <v>11.8</v>
      </c>
      <c r="BR230">
        <v>12</v>
      </c>
      <c r="BS230">
        <v>12.2</v>
      </c>
      <c r="BT230">
        <v>12.4</v>
      </c>
      <c r="BU230">
        <v>12.6</v>
      </c>
      <c r="BV230">
        <v>12.7</v>
      </c>
      <c r="BW230">
        <v>12.8</v>
      </c>
      <c r="BX230">
        <v>12.9</v>
      </c>
      <c r="BY230">
        <v>13</v>
      </c>
      <c r="BZ230">
        <v>13.1</v>
      </c>
      <c r="CA230">
        <v>13.2</v>
      </c>
      <c r="CB230">
        <v>13.3</v>
      </c>
      <c r="CC230">
        <v>13.3</v>
      </c>
      <c r="CD230">
        <v>13.3</v>
      </c>
      <c r="CE230">
        <v>13.4</v>
      </c>
      <c r="CF230">
        <v>13.4</v>
      </c>
      <c r="CG230">
        <v>13.4</v>
      </c>
      <c r="CH230">
        <v>13.4</v>
      </c>
      <c r="CI230">
        <v>13.3</v>
      </c>
      <c r="CJ230">
        <v>13.3</v>
      </c>
      <c r="CK230">
        <v>13.3</v>
      </c>
      <c r="CL230">
        <v>13.2</v>
      </c>
      <c r="CM230">
        <v>13.2</v>
      </c>
      <c r="CN230">
        <v>13.1</v>
      </c>
      <c r="CO230">
        <v>13</v>
      </c>
      <c r="CP230">
        <v>12.9</v>
      </c>
      <c r="CQ230">
        <v>12.9</v>
      </c>
      <c r="CR230">
        <v>12.7</v>
      </c>
      <c r="CS230">
        <v>12.6</v>
      </c>
      <c r="CT230">
        <v>12.5</v>
      </c>
      <c r="CU230">
        <v>12.4</v>
      </c>
      <c r="CV230">
        <v>12.3</v>
      </c>
      <c r="CW230">
        <v>12.2</v>
      </c>
      <c r="CX230">
        <v>12</v>
      </c>
      <c r="CY230">
        <v>11.9</v>
      </c>
      <c r="CZ230">
        <v>11.8</v>
      </c>
      <c r="DA230">
        <v>11.6</v>
      </c>
      <c r="DB230">
        <v>11.4</v>
      </c>
      <c r="DC230">
        <v>11.3</v>
      </c>
      <c r="DD230">
        <v>11.1</v>
      </c>
      <c r="DE230">
        <v>11</v>
      </c>
      <c r="DF230">
        <v>10.8</v>
      </c>
      <c r="DG230">
        <v>10.5</v>
      </c>
      <c r="DH230">
        <v>10.3</v>
      </c>
      <c r="DI230">
        <v>10.199999999999999</v>
      </c>
      <c r="DJ230">
        <v>9.89</v>
      </c>
      <c r="DK230">
        <v>9.64</v>
      </c>
      <c r="DL230">
        <v>9.41</v>
      </c>
      <c r="DM230">
        <v>9.1999999999999993</v>
      </c>
      <c r="DN230">
        <v>8.99</v>
      </c>
      <c r="DO230">
        <v>8.8000000000000007</v>
      </c>
      <c r="DP230">
        <v>8.6</v>
      </c>
      <c r="DQ230">
        <v>8.34</v>
      </c>
      <c r="DR230">
        <v>8.1300000000000008</v>
      </c>
      <c r="DS230">
        <v>7.77</v>
      </c>
      <c r="DT230">
        <v>7.7</v>
      </c>
      <c r="DU230">
        <v>7.41</v>
      </c>
      <c r="DV230">
        <v>7.21</v>
      </c>
      <c r="DW230">
        <v>6.98</v>
      </c>
      <c r="DX230">
        <v>6.77</v>
      </c>
      <c r="DY230">
        <v>6.61</v>
      </c>
      <c r="DZ230">
        <v>6.41</v>
      </c>
      <c r="EA230">
        <v>6.49</v>
      </c>
      <c r="EB230">
        <v>6.33</v>
      </c>
      <c r="EC230">
        <v>6.08</v>
      </c>
      <c r="ED230">
        <v>6.02</v>
      </c>
      <c r="EE230">
        <v>5.9</v>
      </c>
      <c r="EF230">
        <v>5.76</v>
      </c>
      <c r="EG230">
        <v>5.51</v>
      </c>
      <c r="EH230">
        <v>5.29</v>
      </c>
      <c r="EI230">
        <v>4.9800000000000004</v>
      </c>
      <c r="EJ230">
        <v>4.71</v>
      </c>
      <c r="EK230">
        <v>4.54</v>
      </c>
      <c r="EL230">
        <v>4.3499999999999996</v>
      </c>
      <c r="EM230">
        <v>4.16</v>
      </c>
      <c r="EN230">
        <v>4.05</v>
      </c>
      <c r="EO230">
        <v>3.84</v>
      </c>
      <c r="EP230">
        <v>3.62</v>
      </c>
      <c r="EQ230">
        <v>3.54</v>
      </c>
      <c r="ER230">
        <v>3.41</v>
      </c>
      <c r="ES230">
        <v>3.21</v>
      </c>
      <c r="ET230">
        <v>3.12</v>
      </c>
      <c r="EU230">
        <v>2.97</v>
      </c>
      <c r="EV230">
        <v>2.79</v>
      </c>
      <c r="EW230">
        <v>2.63</v>
      </c>
      <c r="EX230">
        <v>2.48</v>
      </c>
      <c r="EY230">
        <v>2.35</v>
      </c>
      <c r="EZ230">
        <v>2.1800000000000002</v>
      </c>
      <c r="FA230">
        <v>2.1</v>
      </c>
      <c r="FB230">
        <v>1.93</v>
      </c>
      <c r="FC230">
        <v>1.8</v>
      </c>
      <c r="FD230">
        <v>1.68</v>
      </c>
      <c r="FE230">
        <v>1.53</v>
      </c>
      <c r="FF230">
        <v>1.42</v>
      </c>
      <c r="FG230">
        <v>1.28</v>
      </c>
      <c r="FH230">
        <v>1.2</v>
      </c>
      <c r="FI230">
        <v>1.0900000000000001</v>
      </c>
      <c r="FJ230">
        <v>0.99</v>
      </c>
      <c r="FK230">
        <v>0.91</v>
      </c>
      <c r="FL230">
        <v>0.82</v>
      </c>
      <c r="FM230">
        <v>0.73</v>
      </c>
      <c r="FN230">
        <v>0.66</v>
      </c>
      <c r="FO230">
        <v>0.57999999999999996</v>
      </c>
      <c r="FP230">
        <v>0.51</v>
      </c>
      <c r="FQ230">
        <v>0.45</v>
      </c>
      <c r="FR230">
        <v>0.39</v>
      </c>
      <c r="FS230">
        <v>0.34</v>
      </c>
      <c r="FT230">
        <v>0.28999999999999998</v>
      </c>
      <c r="FU230">
        <v>0.26</v>
      </c>
      <c r="FV230">
        <v>0.21</v>
      </c>
      <c r="FW230">
        <v>0.18</v>
      </c>
      <c r="FX230">
        <v>0.15</v>
      </c>
      <c r="FY230">
        <v>0.12</v>
      </c>
      <c r="FZ230">
        <v>0.1</v>
      </c>
    </row>
    <row r="231" spans="1:182">
      <c r="A231">
        <v>-44</v>
      </c>
      <c r="B231">
        <v>0</v>
      </c>
      <c r="C231">
        <v>0</v>
      </c>
      <c r="D231">
        <v>0</v>
      </c>
      <c r="E231">
        <v>0</v>
      </c>
      <c r="F231">
        <v>0</v>
      </c>
      <c r="G231">
        <v>0</v>
      </c>
      <c r="H231">
        <v>0</v>
      </c>
      <c r="I231">
        <v>0</v>
      </c>
      <c r="J231">
        <v>0</v>
      </c>
      <c r="K231">
        <v>0</v>
      </c>
      <c r="L231">
        <v>0</v>
      </c>
      <c r="M231">
        <v>0</v>
      </c>
      <c r="N231">
        <v>0</v>
      </c>
      <c r="O231">
        <v>0</v>
      </c>
      <c r="P231">
        <v>0</v>
      </c>
      <c r="Q231">
        <v>0</v>
      </c>
      <c r="R231">
        <v>0.02</v>
      </c>
      <c r="S231">
        <v>0.04</v>
      </c>
      <c r="T231">
        <v>0.05</v>
      </c>
      <c r="U231">
        <v>7.0000000000000007E-2</v>
      </c>
      <c r="V231">
        <v>0.09</v>
      </c>
      <c r="W231">
        <v>0.11</v>
      </c>
      <c r="X231">
        <v>0.14000000000000001</v>
      </c>
      <c r="Y231">
        <v>0.18</v>
      </c>
      <c r="Z231">
        <v>0.22</v>
      </c>
      <c r="AA231">
        <v>0.26</v>
      </c>
      <c r="AB231">
        <v>0.31</v>
      </c>
      <c r="AC231">
        <v>0.36</v>
      </c>
      <c r="AD231">
        <v>0.43</v>
      </c>
      <c r="AE231">
        <v>0.48</v>
      </c>
      <c r="AF231">
        <v>0.56999999999999995</v>
      </c>
      <c r="AG231">
        <v>0.66</v>
      </c>
      <c r="AH231">
        <v>0.76</v>
      </c>
      <c r="AI231">
        <v>0.86</v>
      </c>
      <c r="AJ231">
        <v>0.96</v>
      </c>
      <c r="AK231">
        <v>1.1100000000000001</v>
      </c>
      <c r="AL231">
        <v>1.23</v>
      </c>
      <c r="AM231">
        <v>1.37</v>
      </c>
      <c r="AN231">
        <v>1.55</v>
      </c>
      <c r="AO231">
        <v>1.67</v>
      </c>
      <c r="AP231">
        <v>1.94</v>
      </c>
      <c r="AQ231">
        <v>2.09</v>
      </c>
      <c r="AR231">
        <v>2.31</v>
      </c>
      <c r="AS231">
        <v>2.61</v>
      </c>
      <c r="AT231">
        <v>2.77</v>
      </c>
      <c r="AU231">
        <v>3.05</v>
      </c>
      <c r="AV231">
        <v>3.28</v>
      </c>
      <c r="AW231">
        <v>3.67</v>
      </c>
      <c r="AX231">
        <v>4</v>
      </c>
      <c r="AY231">
        <v>4.32</v>
      </c>
      <c r="AZ231">
        <v>4.59</v>
      </c>
      <c r="BA231">
        <v>4.8499999999999996</v>
      </c>
      <c r="BB231">
        <v>5.18</v>
      </c>
      <c r="BC231">
        <v>5.46</v>
      </c>
      <c r="BD231">
        <v>5.89</v>
      </c>
      <c r="BE231">
        <v>6.31</v>
      </c>
      <c r="BF231">
        <v>6.92</v>
      </c>
      <c r="BG231">
        <v>7.65</v>
      </c>
      <c r="BH231">
        <v>8.31</v>
      </c>
      <c r="BI231">
        <v>8.9</v>
      </c>
      <c r="BJ231">
        <v>9.15</v>
      </c>
      <c r="BK231">
        <v>9.7200000000000006</v>
      </c>
      <c r="BL231">
        <v>10.1</v>
      </c>
      <c r="BM231">
        <v>10.5</v>
      </c>
      <c r="BN231">
        <v>10.9</v>
      </c>
      <c r="BO231">
        <v>11.2</v>
      </c>
      <c r="BP231">
        <v>11.5</v>
      </c>
      <c r="BQ231">
        <v>11.7</v>
      </c>
      <c r="BR231">
        <v>12</v>
      </c>
      <c r="BS231">
        <v>12.2</v>
      </c>
      <c r="BT231">
        <v>12.4</v>
      </c>
      <c r="BU231">
        <v>12.5</v>
      </c>
      <c r="BV231">
        <v>12.7</v>
      </c>
      <c r="BW231">
        <v>12.8</v>
      </c>
      <c r="BX231">
        <v>12.9</v>
      </c>
      <c r="BY231">
        <v>13</v>
      </c>
      <c r="BZ231">
        <v>13.1</v>
      </c>
      <c r="CA231">
        <v>13.1</v>
      </c>
      <c r="CB231">
        <v>13.2</v>
      </c>
      <c r="CC231">
        <v>13.3</v>
      </c>
      <c r="CD231">
        <v>13.3</v>
      </c>
      <c r="CE231">
        <v>13.3</v>
      </c>
      <c r="CF231">
        <v>13.3</v>
      </c>
      <c r="CG231">
        <v>13.3</v>
      </c>
      <c r="CH231">
        <v>13.3</v>
      </c>
      <c r="CI231">
        <v>13.3</v>
      </c>
      <c r="CJ231">
        <v>13.3</v>
      </c>
      <c r="CK231">
        <v>13.2</v>
      </c>
      <c r="CL231">
        <v>13.2</v>
      </c>
      <c r="CM231">
        <v>13.1</v>
      </c>
      <c r="CN231">
        <v>13.1</v>
      </c>
      <c r="CO231">
        <v>13</v>
      </c>
      <c r="CP231">
        <v>12.9</v>
      </c>
      <c r="CQ231">
        <v>12.9</v>
      </c>
      <c r="CR231">
        <v>12.8</v>
      </c>
      <c r="CS231">
        <v>12.7</v>
      </c>
      <c r="CT231">
        <v>12.6</v>
      </c>
      <c r="CU231">
        <v>12.5</v>
      </c>
      <c r="CV231">
        <v>12.3</v>
      </c>
      <c r="CW231">
        <v>12.2</v>
      </c>
      <c r="CX231">
        <v>12.1</v>
      </c>
      <c r="CY231">
        <v>11.9</v>
      </c>
      <c r="CZ231">
        <v>11.8</v>
      </c>
      <c r="DA231">
        <v>11.6</v>
      </c>
      <c r="DB231">
        <v>11.5</v>
      </c>
      <c r="DC231">
        <v>11.3</v>
      </c>
      <c r="DD231">
        <v>11.2</v>
      </c>
      <c r="DE231">
        <v>11</v>
      </c>
      <c r="DF231">
        <v>10.8</v>
      </c>
      <c r="DG231">
        <v>10.6</v>
      </c>
      <c r="DH231">
        <v>10.4</v>
      </c>
      <c r="DI231">
        <v>10.199999999999999</v>
      </c>
      <c r="DJ231">
        <v>9.99</v>
      </c>
      <c r="DK231">
        <v>9.76</v>
      </c>
      <c r="DL231">
        <v>9.58</v>
      </c>
      <c r="DM231">
        <v>9.24</v>
      </c>
      <c r="DN231">
        <v>9.07</v>
      </c>
      <c r="DO231">
        <v>8.8800000000000008</v>
      </c>
      <c r="DP231">
        <v>8.65</v>
      </c>
      <c r="DQ231">
        <v>8.41</v>
      </c>
      <c r="DR231">
        <v>8.26</v>
      </c>
      <c r="DS231">
        <v>7.95</v>
      </c>
      <c r="DT231">
        <v>7.73</v>
      </c>
      <c r="DU231">
        <v>7.52</v>
      </c>
      <c r="DV231">
        <v>7.28</v>
      </c>
      <c r="DW231">
        <v>7</v>
      </c>
      <c r="DX231">
        <v>6.85</v>
      </c>
      <c r="DY231">
        <v>6.68</v>
      </c>
      <c r="DZ231">
        <v>6.52</v>
      </c>
      <c r="EA231">
        <v>6.49</v>
      </c>
      <c r="EB231">
        <v>6.36</v>
      </c>
      <c r="EC231">
        <v>6.17</v>
      </c>
      <c r="ED231">
        <v>6.07</v>
      </c>
      <c r="EE231">
        <v>6.04</v>
      </c>
      <c r="EF231">
        <v>5.9</v>
      </c>
      <c r="EG231">
        <v>5.65</v>
      </c>
      <c r="EH231">
        <v>5.36</v>
      </c>
      <c r="EI231">
        <v>5.09</v>
      </c>
      <c r="EJ231">
        <v>4.84</v>
      </c>
      <c r="EK231">
        <v>4.62</v>
      </c>
      <c r="EL231">
        <v>4.4400000000000004</v>
      </c>
      <c r="EM231">
        <v>4.26</v>
      </c>
      <c r="EN231">
        <v>4.05</v>
      </c>
      <c r="EO231">
        <v>3.95</v>
      </c>
      <c r="EP231">
        <v>3.72</v>
      </c>
      <c r="EQ231">
        <v>3.54</v>
      </c>
      <c r="ER231">
        <v>3.48</v>
      </c>
      <c r="ES231">
        <v>3.24</v>
      </c>
      <c r="ET231">
        <v>3.16</v>
      </c>
      <c r="EU231">
        <v>3.03</v>
      </c>
      <c r="EV231">
        <v>2.81</v>
      </c>
      <c r="EW231">
        <v>2.66</v>
      </c>
      <c r="EX231">
        <v>2.5</v>
      </c>
      <c r="EY231">
        <v>2.37</v>
      </c>
      <c r="EZ231">
        <v>2.2000000000000002</v>
      </c>
      <c r="FA231">
        <v>2.09</v>
      </c>
      <c r="FB231">
        <v>1.92</v>
      </c>
      <c r="FC231">
        <v>1.8</v>
      </c>
      <c r="FD231">
        <v>1.69</v>
      </c>
      <c r="FE231">
        <v>1.52</v>
      </c>
      <c r="FF231">
        <v>1.43</v>
      </c>
      <c r="FG231">
        <v>1.29</v>
      </c>
      <c r="FH231">
        <v>1.22</v>
      </c>
      <c r="FI231">
        <v>1.0900000000000001</v>
      </c>
      <c r="FJ231">
        <v>1.03</v>
      </c>
      <c r="FK231">
        <v>0.92</v>
      </c>
      <c r="FL231">
        <v>0.83</v>
      </c>
      <c r="FM231">
        <v>0.75</v>
      </c>
      <c r="FN231">
        <v>0.67</v>
      </c>
      <c r="FO231">
        <v>0.59</v>
      </c>
      <c r="FP231">
        <v>0.52</v>
      </c>
      <c r="FQ231">
        <v>0.46</v>
      </c>
      <c r="FR231">
        <v>0.39</v>
      </c>
      <c r="FS231">
        <v>0.34</v>
      </c>
      <c r="FT231">
        <v>0.28999999999999998</v>
      </c>
      <c r="FU231">
        <v>0.26</v>
      </c>
      <c r="FV231">
        <v>0.21</v>
      </c>
      <c r="FW231">
        <v>0.17</v>
      </c>
      <c r="FX231">
        <v>0.15</v>
      </c>
      <c r="FY231">
        <v>0.12</v>
      </c>
      <c r="FZ231">
        <v>0.1</v>
      </c>
    </row>
    <row r="232" spans="1:182">
      <c r="A232">
        <v>-45</v>
      </c>
      <c r="B232">
        <v>0</v>
      </c>
      <c r="C232">
        <v>0</v>
      </c>
      <c r="D232">
        <v>0</v>
      </c>
      <c r="E232">
        <v>0</v>
      </c>
      <c r="F232">
        <v>0</v>
      </c>
      <c r="G232">
        <v>0</v>
      </c>
      <c r="H232">
        <v>0</v>
      </c>
      <c r="I232">
        <v>0</v>
      </c>
      <c r="J232">
        <v>0</v>
      </c>
      <c r="K232">
        <v>0</v>
      </c>
      <c r="L232">
        <v>0</v>
      </c>
      <c r="M232">
        <v>0</v>
      </c>
      <c r="N232">
        <v>0</v>
      </c>
      <c r="O232">
        <v>0</v>
      </c>
      <c r="P232">
        <v>0</v>
      </c>
      <c r="Q232">
        <v>0</v>
      </c>
      <c r="R232">
        <v>0.02</v>
      </c>
      <c r="S232">
        <v>0.03</v>
      </c>
      <c r="T232">
        <v>0.05</v>
      </c>
      <c r="U232">
        <v>7.0000000000000007E-2</v>
      </c>
      <c r="V232">
        <v>0.09</v>
      </c>
      <c r="W232">
        <v>0.11</v>
      </c>
      <c r="X232">
        <v>0.13</v>
      </c>
      <c r="Y232">
        <v>0.17</v>
      </c>
      <c r="Z232">
        <v>0.21</v>
      </c>
      <c r="AA232">
        <v>0.23</v>
      </c>
      <c r="AB232">
        <v>0.3</v>
      </c>
      <c r="AC232">
        <v>0.35</v>
      </c>
      <c r="AD232">
        <v>0.4</v>
      </c>
      <c r="AE232">
        <v>0.48</v>
      </c>
      <c r="AF232">
        <v>0.55000000000000004</v>
      </c>
      <c r="AG232">
        <v>0.64</v>
      </c>
      <c r="AH232">
        <v>0.72</v>
      </c>
      <c r="AI232">
        <v>0.85</v>
      </c>
      <c r="AJ232">
        <v>0.94</v>
      </c>
      <c r="AK232">
        <v>1.06</v>
      </c>
      <c r="AL232">
        <v>1.17</v>
      </c>
      <c r="AM232">
        <v>1.39</v>
      </c>
      <c r="AN232">
        <v>1.52</v>
      </c>
      <c r="AO232">
        <v>1.68</v>
      </c>
      <c r="AP232">
        <v>1.88</v>
      </c>
      <c r="AQ232">
        <v>2.06</v>
      </c>
      <c r="AR232">
        <v>2.2599999999999998</v>
      </c>
      <c r="AS232">
        <v>2.5499999999999998</v>
      </c>
      <c r="AT232">
        <v>2.7</v>
      </c>
      <c r="AU232">
        <v>2.92</v>
      </c>
      <c r="AV232">
        <v>3.25</v>
      </c>
      <c r="AW232">
        <v>3.55</v>
      </c>
      <c r="AX232">
        <v>3.98</v>
      </c>
      <c r="AY232">
        <v>4.16</v>
      </c>
      <c r="AZ232">
        <v>4.53</v>
      </c>
      <c r="BA232">
        <v>4.8</v>
      </c>
      <c r="BB232">
        <v>5.09</v>
      </c>
      <c r="BC232">
        <v>5.4</v>
      </c>
      <c r="BD232">
        <v>5.72</v>
      </c>
      <c r="BE232">
        <v>6.13</v>
      </c>
      <c r="BF232">
        <v>6.74</v>
      </c>
      <c r="BG232">
        <v>7.44</v>
      </c>
      <c r="BH232">
        <v>8.19</v>
      </c>
      <c r="BI232">
        <v>8.83</v>
      </c>
      <c r="BJ232">
        <v>9</v>
      </c>
      <c r="BK232">
        <v>9.57</v>
      </c>
      <c r="BL232">
        <v>10.1</v>
      </c>
      <c r="BM232">
        <v>10.4</v>
      </c>
      <c r="BN232">
        <v>10.8</v>
      </c>
      <c r="BO232">
        <v>11.1</v>
      </c>
      <c r="BP232">
        <v>11.4</v>
      </c>
      <c r="BQ232">
        <v>11.7</v>
      </c>
      <c r="BR232">
        <v>11.9</v>
      </c>
      <c r="BS232">
        <v>12.1</v>
      </c>
      <c r="BT232">
        <v>12.3</v>
      </c>
      <c r="BU232">
        <v>12.4</v>
      </c>
      <c r="BV232">
        <v>12.6</v>
      </c>
      <c r="BW232">
        <v>12.7</v>
      </c>
      <c r="BX232">
        <v>12.8</v>
      </c>
      <c r="BY232">
        <v>12.9</v>
      </c>
      <c r="BZ232">
        <v>13</v>
      </c>
      <c r="CA232">
        <v>13.1</v>
      </c>
      <c r="CB232">
        <v>13.2</v>
      </c>
      <c r="CC232">
        <v>13.2</v>
      </c>
      <c r="CD232">
        <v>13.2</v>
      </c>
      <c r="CE232">
        <v>13.3</v>
      </c>
      <c r="CF232">
        <v>13.3</v>
      </c>
      <c r="CG232">
        <v>13.3</v>
      </c>
      <c r="CH232">
        <v>13.3</v>
      </c>
      <c r="CI232">
        <v>13.3</v>
      </c>
      <c r="CJ232">
        <v>13.3</v>
      </c>
      <c r="CK232">
        <v>13.2</v>
      </c>
      <c r="CL232">
        <v>13.2</v>
      </c>
      <c r="CM232">
        <v>13.1</v>
      </c>
      <c r="CN232">
        <v>13.1</v>
      </c>
      <c r="CO232">
        <v>13</v>
      </c>
      <c r="CP232">
        <v>12.9</v>
      </c>
      <c r="CQ232">
        <v>12.9</v>
      </c>
      <c r="CR232">
        <v>12.8</v>
      </c>
      <c r="CS232">
        <v>12.7</v>
      </c>
      <c r="CT232">
        <v>12.6</v>
      </c>
      <c r="CU232">
        <v>12.5</v>
      </c>
      <c r="CV232">
        <v>12.4</v>
      </c>
      <c r="CW232">
        <v>12.2</v>
      </c>
      <c r="CX232">
        <v>12.1</v>
      </c>
      <c r="CY232">
        <v>12</v>
      </c>
      <c r="CZ232">
        <v>11.8</v>
      </c>
      <c r="DA232">
        <v>11.7</v>
      </c>
      <c r="DB232">
        <v>11.5</v>
      </c>
      <c r="DC232">
        <v>11.4</v>
      </c>
      <c r="DD232">
        <v>11.2</v>
      </c>
      <c r="DE232">
        <v>11.1</v>
      </c>
      <c r="DF232">
        <v>10.9</v>
      </c>
      <c r="DG232">
        <v>10.7</v>
      </c>
      <c r="DH232">
        <v>10.5</v>
      </c>
      <c r="DI232">
        <v>10.3</v>
      </c>
      <c r="DJ232">
        <v>10.1</v>
      </c>
      <c r="DK232">
        <v>9.8699999999999992</v>
      </c>
      <c r="DL232">
        <v>9.65</v>
      </c>
      <c r="DM232">
        <v>9.4499999999999993</v>
      </c>
      <c r="DN232">
        <v>9.1999999999999993</v>
      </c>
      <c r="DO232">
        <v>8.94</v>
      </c>
      <c r="DP232">
        <v>8.73</v>
      </c>
      <c r="DQ232">
        <v>8.48</v>
      </c>
      <c r="DR232">
        <v>8.33</v>
      </c>
      <c r="DS232">
        <v>8.09</v>
      </c>
      <c r="DT232">
        <v>7.87</v>
      </c>
      <c r="DU232">
        <v>7.63</v>
      </c>
      <c r="DV232">
        <v>7.4</v>
      </c>
      <c r="DW232">
        <v>7.21</v>
      </c>
      <c r="DX232">
        <v>6.88</v>
      </c>
      <c r="DY232">
        <v>6.72</v>
      </c>
      <c r="DZ232">
        <v>6.58</v>
      </c>
      <c r="EA232">
        <v>6.45</v>
      </c>
      <c r="EB232">
        <v>6.43</v>
      </c>
      <c r="EC232">
        <v>6.26</v>
      </c>
      <c r="ED232">
        <v>6.13</v>
      </c>
      <c r="EE232">
        <v>6.08</v>
      </c>
      <c r="EF232">
        <v>5.96</v>
      </c>
      <c r="EG232">
        <v>5.69</v>
      </c>
      <c r="EH232">
        <v>5.41</v>
      </c>
      <c r="EI232">
        <v>5.18</v>
      </c>
      <c r="EJ232">
        <v>4.9000000000000004</v>
      </c>
      <c r="EK232">
        <v>4.6900000000000004</v>
      </c>
      <c r="EL232">
        <v>4.5599999999999996</v>
      </c>
      <c r="EM232">
        <v>4.25</v>
      </c>
      <c r="EN232">
        <v>4.13</v>
      </c>
      <c r="EO232">
        <v>3.98</v>
      </c>
      <c r="EP232">
        <v>3.77</v>
      </c>
      <c r="EQ232">
        <v>3.63</v>
      </c>
      <c r="ER232">
        <v>3.49</v>
      </c>
      <c r="ES232">
        <v>3.34</v>
      </c>
      <c r="ET232">
        <v>3.18</v>
      </c>
      <c r="EU232">
        <v>3.05</v>
      </c>
      <c r="EV232">
        <v>2.84</v>
      </c>
      <c r="EW232">
        <v>2.69</v>
      </c>
      <c r="EX232">
        <v>2.5299999999999998</v>
      </c>
      <c r="EY232">
        <v>2.41</v>
      </c>
      <c r="EZ232">
        <v>2.2200000000000002</v>
      </c>
      <c r="FA232">
        <v>2.16</v>
      </c>
      <c r="FB232">
        <v>1.98</v>
      </c>
      <c r="FC232">
        <v>1.81</v>
      </c>
      <c r="FD232">
        <v>1.73</v>
      </c>
      <c r="FE232">
        <v>1.57</v>
      </c>
      <c r="FF232">
        <v>1.47</v>
      </c>
      <c r="FG232">
        <v>1.32</v>
      </c>
      <c r="FH232">
        <v>1.23</v>
      </c>
      <c r="FI232">
        <v>1.1299999999999999</v>
      </c>
      <c r="FJ232">
        <v>1.03</v>
      </c>
      <c r="FK232">
        <v>0.89</v>
      </c>
      <c r="FL232">
        <v>0.87</v>
      </c>
      <c r="FM232">
        <v>0.76</v>
      </c>
      <c r="FN232">
        <v>0.67</v>
      </c>
      <c r="FO232">
        <v>0.57999999999999996</v>
      </c>
      <c r="FP232">
        <v>0.53</v>
      </c>
      <c r="FQ232">
        <v>0.47</v>
      </c>
      <c r="FR232">
        <v>0.4</v>
      </c>
      <c r="FS232">
        <v>0.34</v>
      </c>
      <c r="FT232">
        <v>0.3</v>
      </c>
      <c r="FU232">
        <v>0.26</v>
      </c>
      <c r="FV232">
        <v>0.21</v>
      </c>
      <c r="FW232">
        <v>0.18</v>
      </c>
      <c r="FX232">
        <v>0.15</v>
      </c>
      <c r="FY232">
        <v>0.12</v>
      </c>
      <c r="FZ232">
        <v>0.1</v>
      </c>
    </row>
    <row r="233" spans="1:182">
      <c r="A233">
        <v>-46</v>
      </c>
      <c r="B233">
        <v>0</v>
      </c>
      <c r="C233">
        <v>0</v>
      </c>
      <c r="D233">
        <v>0</v>
      </c>
      <c r="E233">
        <v>0</v>
      </c>
      <c r="F233">
        <v>0</v>
      </c>
      <c r="G233">
        <v>0</v>
      </c>
      <c r="H233">
        <v>0</v>
      </c>
      <c r="I233">
        <v>0</v>
      </c>
      <c r="J233">
        <v>0</v>
      </c>
      <c r="K233">
        <v>0</v>
      </c>
      <c r="L233">
        <v>0</v>
      </c>
      <c r="M233">
        <v>0</v>
      </c>
      <c r="N233">
        <v>0</v>
      </c>
      <c r="O233">
        <v>0</v>
      </c>
      <c r="P233">
        <v>0</v>
      </c>
      <c r="Q233">
        <v>0</v>
      </c>
      <c r="R233">
        <v>0</v>
      </c>
      <c r="S233">
        <v>0.03</v>
      </c>
      <c r="T233">
        <v>0.04</v>
      </c>
      <c r="U233">
        <v>7.0000000000000007E-2</v>
      </c>
      <c r="V233">
        <v>0.09</v>
      </c>
      <c r="W233">
        <v>0.11</v>
      </c>
      <c r="X233">
        <v>0.13</v>
      </c>
      <c r="Y233">
        <v>0.17</v>
      </c>
      <c r="Z233">
        <v>0.19</v>
      </c>
      <c r="AA233">
        <v>0.23</v>
      </c>
      <c r="AB233">
        <v>0.28000000000000003</v>
      </c>
      <c r="AC233">
        <v>0.34</v>
      </c>
      <c r="AD233">
        <v>0.37</v>
      </c>
      <c r="AE233">
        <v>0.46</v>
      </c>
      <c r="AF233">
        <v>0.55000000000000004</v>
      </c>
      <c r="AG233">
        <v>0.62</v>
      </c>
      <c r="AH233">
        <v>0.72</v>
      </c>
      <c r="AI233">
        <v>0.83</v>
      </c>
      <c r="AJ233">
        <v>0.93</v>
      </c>
      <c r="AK233">
        <v>1.05</v>
      </c>
      <c r="AL233">
        <v>1.22</v>
      </c>
      <c r="AM233">
        <v>1.33</v>
      </c>
      <c r="AN233">
        <v>1.48</v>
      </c>
      <c r="AO233">
        <v>1.62</v>
      </c>
      <c r="AP233">
        <v>1.77</v>
      </c>
      <c r="AQ233">
        <v>2.02</v>
      </c>
      <c r="AR233">
        <v>2.2200000000000002</v>
      </c>
      <c r="AS233">
        <v>2.4900000000000002</v>
      </c>
      <c r="AT233">
        <v>2.7</v>
      </c>
      <c r="AU233">
        <v>2.91</v>
      </c>
      <c r="AV233">
        <v>3.16</v>
      </c>
      <c r="AW233">
        <v>3.45</v>
      </c>
      <c r="AX233">
        <v>3.9</v>
      </c>
      <c r="AY233">
        <v>4.18</v>
      </c>
      <c r="AZ233">
        <v>4.3099999999999996</v>
      </c>
      <c r="BA233">
        <v>4.8</v>
      </c>
      <c r="BB233">
        <v>5.03</v>
      </c>
      <c r="BC233">
        <v>5.28</v>
      </c>
      <c r="BD233">
        <v>5.65</v>
      </c>
      <c r="BE233">
        <v>6.04</v>
      </c>
      <c r="BF233">
        <v>6.52</v>
      </c>
      <c r="BG233">
        <v>7.2</v>
      </c>
      <c r="BH233">
        <v>7.98</v>
      </c>
      <c r="BI233">
        <v>8.68</v>
      </c>
      <c r="BJ233">
        <v>8.85</v>
      </c>
      <c r="BK233">
        <v>9.31</v>
      </c>
      <c r="BL233">
        <v>9.89</v>
      </c>
      <c r="BM233">
        <v>10.199999999999999</v>
      </c>
      <c r="BN233">
        <v>10.7</v>
      </c>
      <c r="BO233">
        <v>11</v>
      </c>
      <c r="BP233">
        <v>11.3</v>
      </c>
      <c r="BQ233">
        <v>11.6</v>
      </c>
      <c r="BR233">
        <v>11.8</v>
      </c>
      <c r="BS233">
        <v>12</v>
      </c>
      <c r="BT233">
        <v>12.2</v>
      </c>
      <c r="BU233">
        <v>12.4</v>
      </c>
      <c r="BV233">
        <v>12.5</v>
      </c>
      <c r="BW233">
        <v>12.6</v>
      </c>
      <c r="BX233">
        <v>12.8</v>
      </c>
      <c r="BY233">
        <v>12.9</v>
      </c>
      <c r="BZ233">
        <v>12.9</v>
      </c>
      <c r="CA233">
        <v>13</v>
      </c>
      <c r="CB233">
        <v>13.1</v>
      </c>
      <c r="CC233">
        <v>13.2</v>
      </c>
      <c r="CD233">
        <v>13.2</v>
      </c>
      <c r="CE233">
        <v>13.2</v>
      </c>
      <c r="CF233">
        <v>13.3</v>
      </c>
      <c r="CG233">
        <v>13.3</v>
      </c>
      <c r="CH233">
        <v>13.3</v>
      </c>
      <c r="CI233">
        <v>13.3</v>
      </c>
      <c r="CJ233">
        <v>13.2</v>
      </c>
      <c r="CK233">
        <v>13.2</v>
      </c>
      <c r="CL233">
        <v>13.2</v>
      </c>
      <c r="CM233">
        <v>13.1</v>
      </c>
      <c r="CN233">
        <v>13.1</v>
      </c>
      <c r="CO233">
        <v>13</v>
      </c>
      <c r="CP233">
        <v>12.9</v>
      </c>
      <c r="CQ233">
        <v>12.9</v>
      </c>
      <c r="CR233">
        <v>12.8</v>
      </c>
      <c r="CS233">
        <v>12.7</v>
      </c>
      <c r="CT233">
        <v>12.6</v>
      </c>
      <c r="CU233">
        <v>12.5</v>
      </c>
      <c r="CV233">
        <v>12.4</v>
      </c>
      <c r="CW233">
        <v>12.2</v>
      </c>
      <c r="CX233">
        <v>12.1</v>
      </c>
      <c r="CY233">
        <v>12</v>
      </c>
      <c r="CZ233">
        <v>11.9</v>
      </c>
      <c r="DA233">
        <v>11.7</v>
      </c>
      <c r="DB233">
        <v>11.6</v>
      </c>
      <c r="DC233">
        <v>11.4</v>
      </c>
      <c r="DD233">
        <v>11.3</v>
      </c>
      <c r="DE233">
        <v>11.1</v>
      </c>
      <c r="DF233">
        <v>10.9</v>
      </c>
      <c r="DG233">
        <v>10.7</v>
      </c>
      <c r="DH233">
        <v>10.5</v>
      </c>
      <c r="DI233">
        <v>10.3</v>
      </c>
      <c r="DJ233">
        <v>10.1</v>
      </c>
      <c r="DK233">
        <v>9.93</v>
      </c>
      <c r="DL233">
        <v>9.75</v>
      </c>
      <c r="DM233">
        <v>9.4700000000000006</v>
      </c>
      <c r="DN233">
        <v>9.25</v>
      </c>
      <c r="DO233">
        <v>9.0500000000000007</v>
      </c>
      <c r="DP233">
        <v>8.7899999999999991</v>
      </c>
      <c r="DQ233">
        <v>8.6199999999999992</v>
      </c>
      <c r="DR233">
        <v>8.44</v>
      </c>
      <c r="DS233">
        <v>8.27</v>
      </c>
      <c r="DT233">
        <v>7.93</v>
      </c>
      <c r="DU233">
        <v>7.69</v>
      </c>
      <c r="DV233">
        <v>7.47</v>
      </c>
      <c r="DW233">
        <v>7.23</v>
      </c>
      <c r="DX233">
        <v>7.06</v>
      </c>
      <c r="DY233">
        <v>6.85</v>
      </c>
      <c r="DZ233">
        <v>6.67</v>
      </c>
      <c r="EA233">
        <v>6.48</v>
      </c>
      <c r="EB233">
        <v>6.55</v>
      </c>
      <c r="EC233">
        <v>6.35</v>
      </c>
      <c r="ED233">
        <v>6.13</v>
      </c>
      <c r="EE233">
        <v>6.22</v>
      </c>
      <c r="EF233">
        <v>6.04</v>
      </c>
      <c r="EG233">
        <v>5.85</v>
      </c>
      <c r="EH233">
        <v>5.55</v>
      </c>
      <c r="EI233">
        <v>5.27</v>
      </c>
      <c r="EJ233">
        <v>5</v>
      </c>
      <c r="EK233">
        <v>4.74</v>
      </c>
      <c r="EL233">
        <v>4.5599999999999996</v>
      </c>
      <c r="EM233">
        <v>4.3899999999999997</v>
      </c>
      <c r="EN233">
        <v>4.21</v>
      </c>
      <c r="EO233">
        <v>3.99</v>
      </c>
      <c r="EP233">
        <v>3.78</v>
      </c>
      <c r="EQ233">
        <v>3.61</v>
      </c>
      <c r="ER233">
        <v>3.6</v>
      </c>
      <c r="ES233">
        <v>3.4</v>
      </c>
      <c r="ET233">
        <v>3.19</v>
      </c>
      <c r="EU233">
        <v>3.13</v>
      </c>
      <c r="EV233">
        <v>2.93</v>
      </c>
      <c r="EW233">
        <v>2.75</v>
      </c>
      <c r="EX233">
        <v>2.56</v>
      </c>
      <c r="EY233">
        <v>2.44</v>
      </c>
      <c r="EZ233">
        <v>2.2599999999999998</v>
      </c>
      <c r="FA233">
        <v>2.1800000000000002</v>
      </c>
      <c r="FB233">
        <v>1.95</v>
      </c>
      <c r="FC233">
        <v>1.84</v>
      </c>
      <c r="FD233">
        <v>1.71</v>
      </c>
      <c r="FE233">
        <v>1.57</v>
      </c>
      <c r="FF233">
        <v>1.45</v>
      </c>
      <c r="FG233">
        <v>1.33</v>
      </c>
      <c r="FH233">
        <v>1.22</v>
      </c>
      <c r="FI233">
        <v>1.1100000000000001</v>
      </c>
      <c r="FJ233">
        <v>1.02</v>
      </c>
      <c r="FK233">
        <v>0.94</v>
      </c>
      <c r="FL233">
        <v>0.86</v>
      </c>
      <c r="FM233">
        <v>0.74</v>
      </c>
      <c r="FN233">
        <v>0.68</v>
      </c>
      <c r="FO233">
        <v>0.56999999999999995</v>
      </c>
      <c r="FP233">
        <v>0.53</v>
      </c>
      <c r="FQ233">
        <v>0.45</v>
      </c>
      <c r="FR233">
        <v>0.39</v>
      </c>
      <c r="FS233">
        <v>0.33</v>
      </c>
      <c r="FT233">
        <v>0.3</v>
      </c>
      <c r="FU233">
        <v>0.26</v>
      </c>
      <c r="FV233">
        <v>0.22</v>
      </c>
      <c r="FW233">
        <v>0.18</v>
      </c>
      <c r="FX233">
        <v>0.15</v>
      </c>
      <c r="FY233">
        <v>0.12</v>
      </c>
      <c r="FZ233">
        <v>0.1</v>
      </c>
    </row>
    <row r="234" spans="1:182">
      <c r="A234">
        <v>-47</v>
      </c>
      <c r="B234">
        <v>0</v>
      </c>
      <c r="C234">
        <v>0</v>
      </c>
      <c r="D234">
        <v>0</v>
      </c>
      <c r="E234">
        <v>0</v>
      </c>
      <c r="F234">
        <v>0</v>
      </c>
      <c r="G234">
        <v>0</v>
      </c>
      <c r="H234">
        <v>0</v>
      </c>
      <c r="I234">
        <v>0</v>
      </c>
      <c r="J234">
        <v>0</v>
      </c>
      <c r="K234">
        <v>0</v>
      </c>
      <c r="L234">
        <v>0</v>
      </c>
      <c r="M234">
        <v>0</v>
      </c>
      <c r="N234">
        <v>0</v>
      </c>
      <c r="O234">
        <v>0</v>
      </c>
      <c r="P234">
        <v>0</v>
      </c>
      <c r="Q234">
        <v>0</v>
      </c>
      <c r="R234">
        <v>0</v>
      </c>
      <c r="S234">
        <v>0.02</v>
      </c>
      <c r="T234">
        <v>0.05</v>
      </c>
      <c r="U234">
        <v>0.05</v>
      </c>
      <c r="V234">
        <v>0.08</v>
      </c>
      <c r="W234">
        <v>0.1</v>
      </c>
      <c r="X234">
        <v>0.13</v>
      </c>
      <c r="Y234">
        <v>0.16</v>
      </c>
      <c r="Z234">
        <v>0.19</v>
      </c>
      <c r="AA234">
        <v>0.24</v>
      </c>
      <c r="AB234">
        <v>0.27</v>
      </c>
      <c r="AC234">
        <v>0.34</v>
      </c>
      <c r="AD234">
        <v>0.38</v>
      </c>
      <c r="AE234">
        <v>0.45</v>
      </c>
      <c r="AF234">
        <v>0.51</v>
      </c>
      <c r="AG234">
        <v>0.6</v>
      </c>
      <c r="AH234">
        <v>0.7</v>
      </c>
      <c r="AI234">
        <v>0.77</v>
      </c>
      <c r="AJ234">
        <v>0.91</v>
      </c>
      <c r="AK234">
        <v>1.02</v>
      </c>
      <c r="AL234">
        <v>1.1499999999999999</v>
      </c>
      <c r="AM234">
        <v>1.28</v>
      </c>
      <c r="AN234">
        <v>1.42</v>
      </c>
      <c r="AO234">
        <v>1.59</v>
      </c>
      <c r="AP234">
        <v>1.76</v>
      </c>
      <c r="AQ234">
        <v>2.02</v>
      </c>
      <c r="AR234">
        <v>2.12</v>
      </c>
      <c r="AS234">
        <v>2.4</v>
      </c>
      <c r="AT234">
        <v>2.64</v>
      </c>
      <c r="AU234">
        <v>2.83</v>
      </c>
      <c r="AV234">
        <v>3.11</v>
      </c>
      <c r="AW234">
        <v>3.37</v>
      </c>
      <c r="AX234">
        <v>3.78</v>
      </c>
      <c r="AY234">
        <v>4.0199999999999996</v>
      </c>
      <c r="AZ234">
        <v>4.33</v>
      </c>
      <c r="BA234">
        <v>4.6100000000000003</v>
      </c>
      <c r="BB234">
        <v>4.92</v>
      </c>
      <c r="BC234">
        <v>5.28</v>
      </c>
      <c r="BD234">
        <v>5.54</v>
      </c>
      <c r="BE234">
        <v>5.91</v>
      </c>
      <c r="BF234">
        <v>6.34</v>
      </c>
      <c r="BG234">
        <v>6.99</v>
      </c>
      <c r="BH234">
        <v>7.65</v>
      </c>
      <c r="BI234">
        <v>8.49</v>
      </c>
      <c r="BJ234">
        <v>8.6999999999999993</v>
      </c>
      <c r="BK234">
        <v>9.18</v>
      </c>
      <c r="BL234">
        <v>9.68</v>
      </c>
      <c r="BM234">
        <v>10</v>
      </c>
      <c r="BN234">
        <v>10.5</v>
      </c>
      <c r="BO234">
        <v>10.8</v>
      </c>
      <c r="BP234">
        <v>11.2</v>
      </c>
      <c r="BQ234">
        <v>11.5</v>
      </c>
      <c r="BR234">
        <v>11.7</v>
      </c>
      <c r="BS234">
        <v>11.9</v>
      </c>
      <c r="BT234">
        <v>12.1</v>
      </c>
      <c r="BU234">
        <v>12.3</v>
      </c>
      <c r="BV234">
        <v>12.4</v>
      </c>
      <c r="BW234">
        <v>12.6</v>
      </c>
      <c r="BX234">
        <v>12.7</v>
      </c>
      <c r="BY234">
        <v>12.8</v>
      </c>
      <c r="BZ234">
        <v>12.9</v>
      </c>
      <c r="CA234">
        <v>13</v>
      </c>
      <c r="CB234">
        <v>13</v>
      </c>
      <c r="CC234">
        <v>13.1</v>
      </c>
      <c r="CD234">
        <v>13.2</v>
      </c>
      <c r="CE234">
        <v>13.2</v>
      </c>
      <c r="CF234">
        <v>13.2</v>
      </c>
      <c r="CG234">
        <v>13.2</v>
      </c>
      <c r="CH234">
        <v>13.2</v>
      </c>
      <c r="CI234">
        <v>13.2</v>
      </c>
      <c r="CJ234">
        <v>13.2</v>
      </c>
      <c r="CK234">
        <v>13.2</v>
      </c>
      <c r="CL234">
        <v>13.1</v>
      </c>
      <c r="CM234">
        <v>13.1</v>
      </c>
      <c r="CN234">
        <v>13.1</v>
      </c>
      <c r="CO234">
        <v>13</v>
      </c>
      <c r="CP234">
        <v>12.9</v>
      </c>
      <c r="CQ234">
        <v>12.9</v>
      </c>
      <c r="CR234">
        <v>12.8</v>
      </c>
      <c r="CS234">
        <v>12.7</v>
      </c>
      <c r="CT234">
        <v>12.6</v>
      </c>
      <c r="CU234">
        <v>12.5</v>
      </c>
      <c r="CV234">
        <v>12.4</v>
      </c>
      <c r="CW234">
        <v>12.3</v>
      </c>
      <c r="CX234">
        <v>12.1</v>
      </c>
      <c r="CY234">
        <v>12</v>
      </c>
      <c r="CZ234">
        <v>11.9</v>
      </c>
      <c r="DA234">
        <v>11.8</v>
      </c>
      <c r="DB234">
        <v>11.6</v>
      </c>
      <c r="DC234">
        <v>11.5</v>
      </c>
      <c r="DD234">
        <v>11.3</v>
      </c>
      <c r="DE234">
        <v>11.2</v>
      </c>
      <c r="DF234">
        <v>11</v>
      </c>
      <c r="DG234">
        <v>10.9</v>
      </c>
      <c r="DH234">
        <v>10.6</v>
      </c>
      <c r="DI234">
        <v>10.4</v>
      </c>
      <c r="DJ234">
        <v>10.199999999999999</v>
      </c>
      <c r="DK234">
        <v>9.92</v>
      </c>
      <c r="DL234">
        <v>9.7799999999999994</v>
      </c>
      <c r="DM234">
        <v>9.5500000000000007</v>
      </c>
      <c r="DN234">
        <v>9.43</v>
      </c>
      <c r="DO234">
        <v>9.16</v>
      </c>
      <c r="DP234">
        <v>8.94</v>
      </c>
      <c r="DQ234">
        <v>8.68</v>
      </c>
      <c r="DR234">
        <v>8.4700000000000006</v>
      </c>
      <c r="DS234">
        <v>8.2899999999999991</v>
      </c>
      <c r="DT234">
        <v>8.0500000000000007</v>
      </c>
      <c r="DU234">
        <v>7.9</v>
      </c>
      <c r="DV234">
        <v>7.59</v>
      </c>
      <c r="DW234">
        <v>7.38</v>
      </c>
      <c r="DX234">
        <v>7.15</v>
      </c>
      <c r="DY234">
        <v>6.97</v>
      </c>
      <c r="DZ234">
        <v>6.74</v>
      </c>
      <c r="EA234">
        <v>6.58</v>
      </c>
      <c r="EB234">
        <v>6.61</v>
      </c>
      <c r="EC234">
        <v>6.42</v>
      </c>
      <c r="ED234">
        <v>6.22</v>
      </c>
      <c r="EE234">
        <v>6.24</v>
      </c>
      <c r="EF234">
        <v>6.11</v>
      </c>
      <c r="EG234">
        <v>5.94</v>
      </c>
      <c r="EH234">
        <v>5.66</v>
      </c>
      <c r="EI234">
        <v>5.37</v>
      </c>
      <c r="EJ234">
        <v>5.0999999999999996</v>
      </c>
      <c r="EK234">
        <v>4.8</v>
      </c>
      <c r="EL234">
        <v>4.5999999999999996</v>
      </c>
      <c r="EM234">
        <v>4.43</v>
      </c>
      <c r="EN234">
        <v>4.2</v>
      </c>
      <c r="EO234">
        <v>4.08</v>
      </c>
      <c r="EP234">
        <v>3.86</v>
      </c>
      <c r="EQ234">
        <v>3.68</v>
      </c>
      <c r="ER234">
        <v>3.62</v>
      </c>
      <c r="ES234">
        <v>3.41</v>
      </c>
      <c r="ET234">
        <v>3.24</v>
      </c>
      <c r="EU234">
        <v>3.16</v>
      </c>
      <c r="EV234">
        <v>2.97</v>
      </c>
      <c r="EW234">
        <v>2.77</v>
      </c>
      <c r="EX234">
        <v>2.5499999999999998</v>
      </c>
      <c r="EY234">
        <v>2.4300000000000002</v>
      </c>
      <c r="EZ234">
        <v>2.31</v>
      </c>
      <c r="FA234">
        <v>2.1800000000000002</v>
      </c>
      <c r="FB234">
        <v>1.98</v>
      </c>
      <c r="FC234">
        <v>1.83</v>
      </c>
      <c r="FD234">
        <v>1.72</v>
      </c>
      <c r="FE234">
        <v>1.58</v>
      </c>
      <c r="FF234">
        <v>1.48</v>
      </c>
      <c r="FG234">
        <v>1.38</v>
      </c>
      <c r="FH234">
        <v>1.22</v>
      </c>
      <c r="FI234">
        <v>1.1299999999999999</v>
      </c>
      <c r="FJ234">
        <v>1.03</v>
      </c>
      <c r="FK234">
        <v>0.94</v>
      </c>
      <c r="FL234">
        <v>0.83</v>
      </c>
      <c r="FM234">
        <v>0.77</v>
      </c>
      <c r="FN234">
        <v>0.65</v>
      </c>
      <c r="FO234">
        <v>0.6</v>
      </c>
      <c r="FP234">
        <v>0.53</v>
      </c>
      <c r="FQ234">
        <v>0.46</v>
      </c>
      <c r="FR234">
        <v>0.4</v>
      </c>
      <c r="FS234">
        <v>0.34</v>
      </c>
      <c r="FT234">
        <v>0.28000000000000003</v>
      </c>
      <c r="FU234">
        <v>0.25</v>
      </c>
      <c r="FV234">
        <v>0.22</v>
      </c>
      <c r="FW234">
        <v>0.18</v>
      </c>
      <c r="FX234">
        <v>0.15</v>
      </c>
      <c r="FY234">
        <v>0.12</v>
      </c>
      <c r="FZ234">
        <v>0.1</v>
      </c>
    </row>
    <row r="235" spans="1:182">
      <c r="A235">
        <v>-48</v>
      </c>
      <c r="B235">
        <v>0</v>
      </c>
      <c r="C235">
        <v>0</v>
      </c>
      <c r="D235">
        <v>0</v>
      </c>
      <c r="E235">
        <v>0</v>
      </c>
      <c r="F235">
        <v>0</v>
      </c>
      <c r="G235">
        <v>0</v>
      </c>
      <c r="H235">
        <v>0</v>
      </c>
      <c r="I235">
        <v>0</v>
      </c>
      <c r="J235">
        <v>0</v>
      </c>
      <c r="K235">
        <v>0</v>
      </c>
      <c r="L235">
        <v>0</v>
      </c>
      <c r="M235">
        <v>0</v>
      </c>
      <c r="N235">
        <v>0</v>
      </c>
      <c r="O235">
        <v>0</v>
      </c>
      <c r="P235">
        <v>0</v>
      </c>
      <c r="Q235">
        <v>0</v>
      </c>
      <c r="R235">
        <v>0</v>
      </c>
      <c r="S235">
        <v>0.02</v>
      </c>
      <c r="T235">
        <v>0.04</v>
      </c>
      <c r="U235">
        <v>0.06</v>
      </c>
      <c r="V235">
        <v>0.08</v>
      </c>
      <c r="W235">
        <v>0.1</v>
      </c>
      <c r="X235">
        <v>0.13</v>
      </c>
      <c r="Y235">
        <v>0.15</v>
      </c>
      <c r="Z235">
        <v>0.18</v>
      </c>
      <c r="AA235">
        <v>0.22</v>
      </c>
      <c r="AB235">
        <v>0.27</v>
      </c>
      <c r="AC235">
        <v>0.33</v>
      </c>
      <c r="AD235">
        <v>0.37</v>
      </c>
      <c r="AE235">
        <v>0.44</v>
      </c>
      <c r="AF235">
        <v>0.5</v>
      </c>
      <c r="AG235">
        <v>0.59</v>
      </c>
      <c r="AH235">
        <v>0.69</v>
      </c>
      <c r="AI235">
        <v>0.76</v>
      </c>
      <c r="AJ235">
        <v>0.87</v>
      </c>
      <c r="AK235">
        <v>0.99</v>
      </c>
      <c r="AL235">
        <v>1.1299999999999999</v>
      </c>
      <c r="AM235">
        <v>1.27</v>
      </c>
      <c r="AN235">
        <v>1.37</v>
      </c>
      <c r="AO235">
        <v>1.58</v>
      </c>
      <c r="AP235">
        <v>1.73</v>
      </c>
      <c r="AQ235">
        <v>1.96</v>
      </c>
      <c r="AR235">
        <v>2.13</v>
      </c>
      <c r="AS235">
        <v>2.3199999999999998</v>
      </c>
      <c r="AT235">
        <v>2.58</v>
      </c>
      <c r="AU235">
        <v>2.75</v>
      </c>
      <c r="AV235">
        <v>3.04</v>
      </c>
      <c r="AW235">
        <v>3.29</v>
      </c>
      <c r="AX235">
        <v>3.66</v>
      </c>
      <c r="AY235">
        <v>4</v>
      </c>
      <c r="AZ235">
        <v>4.21</v>
      </c>
      <c r="BA235">
        <v>4.54</v>
      </c>
      <c r="BB235">
        <v>4.8899999999999997</v>
      </c>
      <c r="BC235">
        <v>5.1100000000000003</v>
      </c>
      <c r="BD235">
        <v>5.38</v>
      </c>
      <c r="BE235">
        <v>5.76</v>
      </c>
      <c r="BF235">
        <v>6.23</v>
      </c>
      <c r="BG235">
        <v>6.8</v>
      </c>
      <c r="BH235">
        <v>7.46</v>
      </c>
      <c r="BI235">
        <v>8.2200000000000006</v>
      </c>
      <c r="BJ235">
        <v>8.58</v>
      </c>
      <c r="BK235">
        <v>8.9700000000000006</v>
      </c>
      <c r="BL235">
        <v>9.52</v>
      </c>
      <c r="BM235">
        <v>9.91</v>
      </c>
      <c r="BN235">
        <v>10.3</v>
      </c>
      <c r="BO235">
        <v>10.7</v>
      </c>
      <c r="BP235">
        <v>11.1</v>
      </c>
      <c r="BQ235">
        <v>11.3</v>
      </c>
      <c r="BR235">
        <v>11.6</v>
      </c>
      <c r="BS235">
        <v>11.8</v>
      </c>
      <c r="BT235">
        <v>12</v>
      </c>
      <c r="BU235">
        <v>12.2</v>
      </c>
      <c r="BV235">
        <v>12.4</v>
      </c>
      <c r="BW235">
        <v>12.5</v>
      </c>
      <c r="BX235">
        <v>12.6</v>
      </c>
      <c r="BY235">
        <v>12.7</v>
      </c>
      <c r="BZ235">
        <v>12.8</v>
      </c>
      <c r="CA235">
        <v>12.9</v>
      </c>
      <c r="CB235">
        <v>13</v>
      </c>
      <c r="CC235">
        <v>13.1</v>
      </c>
      <c r="CD235">
        <v>13.1</v>
      </c>
      <c r="CE235">
        <v>13.1</v>
      </c>
      <c r="CF235">
        <v>13.2</v>
      </c>
      <c r="CG235">
        <v>13.2</v>
      </c>
      <c r="CH235">
        <v>13.2</v>
      </c>
      <c r="CI235">
        <v>13.2</v>
      </c>
      <c r="CJ235">
        <v>13.2</v>
      </c>
      <c r="CK235">
        <v>13.2</v>
      </c>
      <c r="CL235">
        <v>13.1</v>
      </c>
      <c r="CM235">
        <v>13.1</v>
      </c>
      <c r="CN235">
        <v>13</v>
      </c>
      <c r="CO235">
        <v>13</v>
      </c>
      <c r="CP235">
        <v>12.9</v>
      </c>
      <c r="CQ235">
        <v>12.9</v>
      </c>
      <c r="CR235">
        <v>12.8</v>
      </c>
      <c r="CS235">
        <v>12.7</v>
      </c>
      <c r="CT235">
        <v>12.6</v>
      </c>
      <c r="CU235">
        <v>12.5</v>
      </c>
      <c r="CV235">
        <v>12.4</v>
      </c>
      <c r="CW235">
        <v>12.3</v>
      </c>
      <c r="CX235">
        <v>12.2</v>
      </c>
      <c r="CY235">
        <v>12</v>
      </c>
      <c r="CZ235">
        <v>11.9</v>
      </c>
      <c r="DA235">
        <v>11.8</v>
      </c>
      <c r="DB235">
        <v>11.6</v>
      </c>
      <c r="DC235">
        <v>11.5</v>
      </c>
      <c r="DD235">
        <v>11.4</v>
      </c>
      <c r="DE235">
        <v>11.2</v>
      </c>
      <c r="DF235">
        <v>11.1</v>
      </c>
      <c r="DG235">
        <v>10.9</v>
      </c>
      <c r="DH235">
        <v>10.7</v>
      </c>
      <c r="DI235">
        <v>10.4</v>
      </c>
      <c r="DJ235">
        <v>10.3</v>
      </c>
      <c r="DK235">
        <v>10.1</v>
      </c>
      <c r="DL235">
        <v>9.8699999999999992</v>
      </c>
      <c r="DM235">
        <v>9.66</v>
      </c>
      <c r="DN235">
        <v>9.4700000000000006</v>
      </c>
      <c r="DO235">
        <v>9.3000000000000007</v>
      </c>
      <c r="DP235">
        <v>9.08</v>
      </c>
      <c r="DQ235">
        <v>8.81</v>
      </c>
      <c r="DR235">
        <v>8.57</v>
      </c>
      <c r="DS235">
        <v>8.32</v>
      </c>
      <c r="DT235">
        <v>8.07</v>
      </c>
      <c r="DU235">
        <v>7.94</v>
      </c>
      <c r="DV235">
        <v>7.74</v>
      </c>
      <c r="DW235">
        <v>7.46</v>
      </c>
      <c r="DX235">
        <v>7.24</v>
      </c>
      <c r="DY235">
        <v>7.02</v>
      </c>
      <c r="DZ235">
        <v>6.81</v>
      </c>
      <c r="EA235">
        <v>6.63</v>
      </c>
      <c r="EB235">
        <v>6.53</v>
      </c>
      <c r="EC235">
        <v>6.55</v>
      </c>
      <c r="ED235">
        <v>6.34</v>
      </c>
      <c r="EE235">
        <v>6.28</v>
      </c>
      <c r="EF235">
        <v>6.19</v>
      </c>
      <c r="EG235">
        <v>6.01</v>
      </c>
      <c r="EH235">
        <v>5.78</v>
      </c>
      <c r="EI235">
        <v>5.46</v>
      </c>
      <c r="EJ235">
        <v>5.19</v>
      </c>
      <c r="EK235">
        <v>4.8600000000000003</v>
      </c>
      <c r="EL235">
        <v>4.7</v>
      </c>
      <c r="EM235">
        <v>4.43</v>
      </c>
      <c r="EN235">
        <v>4.28</v>
      </c>
      <c r="EO235">
        <v>4.0999999999999996</v>
      </c>
      <c r="EP235">
        <v>3.93</v>
      </c>
      <c r="EQ235">
        <v>3.74</v>
      </c>
      <c r="ER235">
        <v>3.57</v>
      </c>
      <c r="ES235">
        <v>3.47</v>
      </c>
      <c r="ET235">
        <v>3.21</v>
      </c>
      <c r="EU235">
        <v>3.2</v>
      </c>
      <c r="EV235">
        <v>2.99</v>
      </c>
      <c r="EW235">
        <v>2.77</v>
      </c>
      <c r="EX235">
        <v>2.59</v>
      </c>
      <c r="EY235">
        <v>2.48</v>
      </c>
      <c r="EZ235">
        <v>2.29</v>
      </c>
      <c r="FA235">
        <v>2.2200000000000002</v>
      </c>
      <c r="FB235">
        <v>2.0099999999999998</v>
      </c>
      <c r="FC235">
        <v>1.9</v>
      </c>
      <c r="FD235">
        <v>1.73</v>
      </c>
      <c r="FE235">
        <v>1.63</v>
      </c>
      <c r="FF235">
        <v>1.46</v>
      </c>
      <c r="FG235">
        <v>1.37</v>
      </c>
      <c r="FH235">
        <v>1.24</v>
      </c>
      <c r="FI235">
        <v>1.1599999999999999</v>
      </c>
      <c r="FJ235">
        <v>1.01</v>
      </c>
      <c r="FK235">
        <v>0.94</v>
      </c>
      <c r="FL235">
        <v>0.85</v>
      </c>
      <c r="FM235">
        <v>0.76</v>
      </c>
      <c r="FN235">
        <v>0.67</v>
      </c>
      <c r="FO235">
        <v>0.61</v>
      </c>
      <c r="FP235">
        <v>0.53</v>
      </c>
      <c r="FQ235">
        <v>0.46</v>
      </c>
      <c r="FR235">
        <v>0.4</v>
      </c>
      <c r="FS235">
        <v>0.35</v>
      </c>
      <c r="FT235">
        <v>0.3</v>
      </c>
      <c r="FU235">
        <v>0.26</v>
      </c>
      <c r="FV235">
        <v>0.22</v>
      </c>
      <c r="FW235">
        <v>0.18</v>
      </c>
      <c r="FX235">
        <v>0.15</v>
      </c>
      <c r="FY235">
        <v>0.12</v>
      </c>
      <c r="FZ235">
        <v>0.1</v>
      </c>
    </row>
    <row r="236" spans="1:182">
      <c r="A236">
        <v>-49</v>
      </c>
      <c r="B236">
        <v>0</v>
      </c>
      <c r="C236">
        <v>0</v>
      </c>
      <c r="D236">
        <v>0</v>
      </c>
      <c r="E236">
        <v>0</v>
      </c>
      <c r="F236">
        <v>0</v>
      </c>
      <c r="G236">
        <v>0</v>
      </c>
      <c r="H236">
        <v>0</v>
      </c>
      <c r="I236">
        <v>0</v>
      </c>
      <c r="J236">
        <v>0</v>
      </c>
      <c r="K236">
        <v>0</v>
      </c>
      <c r="L236">
        <v>0</v>
      </c>
      <c r="M236">
        <v>0</v>
      </c>
      <c r="N236">
        <v>0</v>
      </c>
      <c r="O236">
        <v>0</v>
      </c>
      <c r="P236">
        <v>0</v>
      </c>
      <c r="Q236">
        <v>0</v>
      </c>
      <c r="R236">
        <v>0</v>
      </c>
      <c r="S236">
        <v>0.02</v>
      </c>
      <c r="T236">
        <v>0.03</v>
      </c>
      <c r="U236">
        <v>0.06</v>
      </c>
      <c r="V236">
        <v>0.08</v>
      </c>
      <c r="W236">
        <v>0.09</v>
      </c>
      <c r="X236">
        <v>0.12</v>
      </c>
      <c r="Y236">
        <v>0.15</v>
      </c>
      <c r="Z236">
        <v>0.18</v>
      </c>
      <c r="AA236">
        <v>0.21</v>
      </c>
      <c r="AB236">
        <v>0.27</v>
      </c>
      <c r="AC236">
        <v>0.32</v>
      </c>
      <c r="AD236">
        <v>0.38</v>
      </c>
      <c r="AE236">
        <v>0.44</v>
      </c>
      <c r="AF236">
        <v>0.49</v>
      </c>
      <c r="AG236">
        <v>0.56999999999999995</v>
      </c>
      <c r="AH236">
        <v>0.63</v>
      </c>
      <c r="AI236">
        <v>0.76</v>
      </c>
      <c r="AJ236">
        <v>0.84</v>
      </c>
      <c r="AK236">
        <v>0.96</v>
      </c>
      <c r="AL236">
        <v>1.1100000000000001</v>
      </c>
      <c r="AM236">
        <v>1.21</v>
      </c>
      <c r="AN236">
        <v>1.35</v>
      </c>
      <c r="AO236">
        <v>1.51</v>
      </c>
      <c r="AP236">
        <v>1.65</v>
      </c>
      <c r="AQ236">
        <v>1.84</v>
      </c>
      <c r="AR236">
        <v>2.0499999999999998</v>
      </c>
      <c r="AS236">
        <v>2.29</v>
      </c>
      <c r="AT236">
        <v>2.54</v>
      </c>
      <c r="AU236">
        <v>2.74</v>
      </c>
      <c r="AV236">
        <v>3.01</v>
      </c>
      <c r="AW236">
        <v>3.19</v>
      </c>
      <c r="AX236">
        <v>3.55</v>
      </c>
      <c r="AY236">
        <v>3.92</v>
      </c>
      <c r="AZ236">
        <v>4.08</v>
      </c>
      <c r="BA236">
        <v>4.38</v>
      </c>
      <c r="BB236">
        <v>4.75</v>
      </c>
      <c r="BC236">
        <v>5.0999999999999996</v>
      </c>
      <c r="BD236">
        <v>5.31</v>
      </c>
      <c r="BE236">
        <v>5.61</v>
      </c>
      <c r="BF236">
        <v>6.09</v>
      </c>
      <c r="BG236">
        <v>6.56</v>
      </c>
      <c r="BH236">
        <v>7.22</v>
      </c>
      <c r="BI236">
        <v>7.98</v>
      </c>
      <c r="BJ236">
        <v>8.65</v>
      </c>
      <c r="BK236">
        <v>8.84</v>
      </c>
      <c r="BL236">
        <v>9.36</v>
      </c>
      <c r="BM236">
        <v>9.7899999999999991</v>
      </c>
      <c r="BN236">
        <v>10.199999999999999</v>
      </c>
      <c r="BO236">
        <v>10.6</v>
      </c>
      <c r="BP236">
        <v>10.9</v>
      </c>
      <c r="BQ236">
        <v>11.2</v>
      </c>
      <c r="BR236">
        <v>11.5</v>
      </c>
      <c r="BS236">
        <v>11.7</v>
      </c>
      <c r="BT236">
        <v>11.9</v>
      </c>
      <c r="BU236">
        <v>12.1</v>
      </c>
      <c r="BV236">
        <v>12.3</v>
      </c>
      <c r="BW236">
        <v>12.4</v>
      </c>
      <c r="BX236">
        <v>12.6</v>
      </c>
      <c r="BY236">
        <v>12.7</v>
      </c>
      <c r="BZ236">
        <v>12.8</v>
      </c>
      <c r="CA236">
        <v>12.9</v>
      </c>
      <c r="CB236">
        <v>12.9</v>
      </c>
      <c r="CC236">
        <v>13</v>
      </c>
      <c r="CD236">
        <v>13.1</v>
      </c>
      <c r="CE236">
        <v>13.1</v>
      </c>
      <c r="CF236">
        <v>13.1</v>
      </c>
      <c r="CG236">
        <v>13.1</v>
      </c>
      <c r="CH236">
        <v>13.2</v>
      </c>
      <c r="CI236">
        <v>13.2</v>
      </c>
      <c r="CJ236">
        <v>13.2</v>
      </c>
      <c r="CK236">
        <v>13.1</v>
      </c>
      <c r="CL236">
        <v>13.1</v>
      </c>
      <c r="CM236">
        <v>13.1</v>
      </c>
      <c r="CN236">
        <v>13</v>
      </c>
      <c r="CO236">
        <v>13</v>
      </c>
      <c r="CP236">
        <v>12.9</v>
      </c>
      <c r="CQ236">
        <v>12.9</v>
      </c>
      <c r="CR236">
        <v>12.8</v>
      </c>
      <c r="CS236">
        <v>12.7</v>
      </c>
      <c r="CT236">
        <v>12.6</v>
      </c>
      <c r="CU236">
        <v>12.5</v>
      </c>
      <c r="CV236">
        <v>12.4</v>
      </c>
      <c r="CW236">
        <v>12.3</v>
      </c>
      <c r="CX236">
        <v>12.2</v>
      </c>
      <c r="CY236">
        <v>12.1</v>
      </c>
      <c r="CZ236">
        <v>11.9</v>
      </c>
      <c r="DA236">
        <v>11.8</v>
      </c>
      <c r="DB236">
        <v>11.7</v>
      </c>
      <c r="DC236">
        <v>11.5</v>
      </c>
      <c r="DD236">
        <v>11.4</v>
      </c>
      <c r="DE236">
        <v>11.2</v>
      </c>
      <c r="DF236">
        <v>11.1</v>
      </c>
      <c r="DG236">
        <v>10.9</v>
      </c>
      <c r="DH236">
        <v>10.7</v>
      </c>
      <c r="DI236">
        <v>10.5</v>
      </c>
      <c r="DJ236">
        <v>10.3</v>
      </c>
      <c r="DK236">
        <v>10.1</v>
      </c>
      <c r="DL236">
        <v>9.9499999999999993</v>
      </c>
      <c r="DM236">
        <v>9.75</v>
      </c>
      <c r="DN236">
        <v>9.5399999999999991</v>
      </c>
      <c r="DO236">
        <v>9.35</v>
      </c>
      <c r="DP236">
        <v>9.09</v>
      </c>
      <c r="DQ236">
        <v>8.9</v>
      </c>
      <c r="DR236">
        <v>8.6999999999999993</v>
      </c>
      <c r="DS236">
        <v>8.4499999999999993</v>
      </c>
      <c r="DT236">
        <v>8.27</v>
      </c>
      <c r="DU236">
        <v>7.99</v>
      </c>
      <c r="DV236">
        <v>7.78</v>
      </c>
      <c r="DW236">
        <v>7.54</v>
      </c>
      <c r="DX236">
        <v>7.32</v>
      </c>
      <c r="DY236">
        <v>7.1</v>
      </c>
      <c r="DZ236">
        <v>6.93</v>
      </c>
      <c r="EA236">
        <v>6.75</v>
      </c>
      <c r="EB236">
        <v>6.59</v>
      </c>
      <c r="EC236">
        <v>6.61</v>
      </c>
      <c r="ED236">
        <v>6.42</v>
      </c>
      <c r="EE236">
        <v>6.29</v>
      </c>
      <c r="EF236">
        <v>6.28</v>
      </c>
      <c r="EG236">
        <v>6.13</v>
      </c>
      <c r="EH236">
        <v>5.85</v>
      </c>
      <c r="EI236">
        <v>5.59</v>
      </c>
      <c r="EJ236">
        <v>5.29</v>
      </c>
      <c r="EK236">
        <v>4.99</v>
      </c>
      <c r="EL236">
        <v>4.72</v>
      </c>
      <c r="EM236">
        <v>4.5</v>
      </c>
      <c r="EN236">
        <v>4.34</v>
      </c>
      <c r="EO236">
        <v>4.13</v>
      </c>
      <c r="EP236">
        <v>3.93</v>
      </c>
      <c r="EQ236">
        <v>3.77</v>
      </c>
      <c r="ER236">
        <v>3.63</v>
      </c>
      <c r="ES236">
        <v>3.51</v>
      </c>
      <c r="ET236">
        <v>3.33</v>
      </c>
      <c r="EU236">
        <v>3.2</v>
      </c>
      <c r="EV236">
        <v>3.02</v>
      </c>
      <c r="EW236">
        <v>2.81</v>
      </c>
      <c r="EX236">
        <v>2.63</v>
      </c>
      <c r="EY236">
        <v>2.5</v>
      </c>
      <c r="EZ236">
        <v>2.33</v>
      </c>
      <c r="FA236">
        <v>2.25</v>
      </c>
      <c r="FB236">
        <v>1.99</v>
      </c>
      <c r="FC236">
        <v>1.87</v>
      </c>
      <c r="FD236">
        <v>1.77</v>
      </c>
      <c r="FE236">
        <v>1.61</v>
      </c>
      <c r="FF236">
        <v>1.46</v>
      </c>
      <c r="FG236">
        <v>1.38</v>
      </c>
      <c r="FH236">
        <v>1.26</v>
      </c>
      <c r="FI236">
        <v>1.1599999999999999</v>
      </c>
      <c r="FJ236">
        <v>1.04</v>
      </c>
      <c r="FK236">
        <v>0.93</v>
      </c>
      <c r="FL236">
        <v>0.85</v>
      </c>
      <c r="FM236">
        <v>0.76</v>
      </c>
      <c r="FN236">
        <v>0.69</v>
      </c>
      <c r="FO236">
        <v>0.61</v>
      </c>
      <c r="FP236">
        <v>0.53</v>
      </c>
      <c r="FQ236">
        <v>0.46</v>
      </c>
      <c r="FR236">
        <v>0.41</v>
      </c>
      <c r="FS236">
        <v>0.36</v>
      </c>
      <c r="FT236">
        <v>0.3</v>
      </c>
      <c r="FU236">
        <v>0.26</v>
      </c>
      <c r="FV236">
        <v>0.22</v>
      </c>
      <c r="FW236">
        <v>0.17</v>
      </c>
      <c r="FX236">
        <v>0.15</v>
      </c>
      <c r="FY236">
        <v>0.12</v>
      </c>
      <c r="FZ236">
        <v>0.1</v>
      </c>
    </row>
    <row r="237" spans="1:182">
      <c r="A237">
        <v>-50</v>
      </c>
      <c r="B237">
        <v>0</v>
      </c>
      <c r="C237">
        <v>0</v>
      </c>
      <c r="D237">
        <v>0</v>
      </c>
      <c r="E237">
        <v>0</v>
      </c>
      <c r="F237">
        <v>0</v>
      </c>
      <c r="G237">
        <v>0</v>
      </c>
      <c r="H237">
        <v>0</v>
      </c>
      <c r="I237">
        <v>0</v>
      </c>
      <c r="J237">
        <v>0</v>
      </c>
      <c r="K237">
        <v>0</v>
      </c>
      <c r="L237">
        <v>0</v>
      </c>
      <c r="M237">
        <v>0</v>
      </c>
      <c r="N237">
        <v>0</v>
      </c>
      <c r="O237">
        <v>0</v>
      </c>
      <c r="P237">
        <v>0</v>
      </c>
      <c r="Q237">
        <v>0</v>
      </c>
      <c r="R237">
        <v>0</v>
      </c>
      <c r="S237">
        <v>0.02</v>
      </c>
      <c r="T237">
        <v>0.04</v>
      </c>
      <c r="U237">
        <v>0.05</v>
      </c>
      <c r="V237">
        <v>7.0000000000000007E-2</v>
      </c>
      <c r="W237">
        <v>0.09</v>
      </c>
      <c r="X237">
        <v>0.12</v>
      </c>
      <c r="Y237">
        <v>0.14000000000000001</v>
      </c>
      <c r="Z237">
        <v>0.18</v>
      </c>
      <c r="AA237">
        <v>0.21</v>
      </c>
      <c r="AB237">
        <v>0.26</v>
      </c>
      <c r="AC237">
        <v>0.3</v>
      </c>
      <c r="AD237">
        <v>0.36</v>
      </c>
      <c r="AE237">
        <v>0.41</v>
      </c>
      <c r="AF237">
        <v>0.47</v>
      </c>
      <c r="AG237">
        <v>0.56000000000000005</v>
      </c>
      <c r="AH237">
        <v>0.64</v>
      </c>
      <c r="AI237">
        <v>0.73</v>
      </c>
      <c r="AJ237">
        <v>0.82</v>
      </c>
      <c r="AK237">
        <v>0.95</v>
      </c>
      <c r="AL237">
        <v>1.07</v>
      </c>
      <c r="AM237">
        <v>1.19</v>
      </c>
      <c r="AN237">
        <v>1.36</v>
      </c>
      <c r="AO237">
        <v>1.49</v>
      </c>
      <c r="AP237">
        <v>1.67</v>
      </c>
      <c r="AQ237">
        <v>1.85</v>
      </c>
      <c r="AR237">
        <v>2.04</v>
      </c>
      <c r="AS237">
        <v>2.2000000000000002</v>
      </c>
      <c r="AT237">
        <v>2.4700000000000002</v>
      </c>
      <c r="AU237">
        <v>2.66</v>
      </c>
      <c r="AV237">
        <v>2.87</v>
      </c>
      <c r="AW237">
        <v>3.14</v>
      </c>
      <c r="AX237">
        <v>3.46</v>
      </c>
      <c r="AY237">
        <v>3.82</v>
      </c>
      <c r="AZ237">
        <v>4.0199999999999996</v>
      </c>
      <c r="BA237">
        <v>4.3499999999999996</v>
      </c>
      <c r="BB237">
        <v>4.6399999999999997</v>
      </c>
      <c r="BC237">
        <v>4.92</v>
      </c>
      <c r="BD237">
        <v>5.21</v>
      </c>
      <c r="BE237">
        <v>5.59</v>
      </c>
      <c r="BF237">
        <v>5.87</v>
      </c>
      <c r="BG237">
        <v>6.36</v>
      </c>
      <c r="BH237">
        <v>7.01</v>
      </c>
      <c r="BI237">
        <v>7.67</v>
      </c>
      <c r="BJ237">
        <v>8.4700000000000006</v>
      </c>
      <c r="BK237">
        <v>8.65</v>
      </c>
      <c r="BL237">
        <v>9.14</v>
      </c>
      <c r="BM237">
        <v>9.59</v>
      </c>
      <c r="BN237">
        <v>10.1</v>
      </c>
      <c r="BO237">
        <v>10.4</v>
      </c>
      <c r="BP237">
        <v>10.7</v>
      </c>
      <c r="BQ237">
        <v>11.1</v>
      </c>
      <c r="BR237">
        <v>11.4</v>
      </c>
      <c r="BS237">
        <v>11.6</v>
      </c>
      <c r="BT237">
        <v>11.9</v>
      </c>
      <c r="BU237">
        <v>12.1</v>
      </c>
      <c r="BV237">
        <v>12.2</v>
      </c>
      <c r="BW237">
        <v>12.4</v>
      </c>
      <c r="BX237">
        <v>12.5</v>
      </c>
      <c r="BY237">
        <v>12.6</v>
      </c>
      <c r="BZ237">
        <v>12.7</v>
      </c>
      <c r="CA237">
        <v>12.8</v>
      </c>
      <c r="CB237">
        <v>12.9</v>
      </c>
      <c r="CC237">
        <v>12.9</v>
      </c>
      <c r="CD237">
        <v>13</v>
      </c>
      <c r="CE237">
        <v>13.1</v>
      </c>
      <c r="CF237">
        <v>13.1</v>
      </c>
      <c r="CG237">
        <v>13.1</v>
      </c>
      <c r="CH237">
        <v>13.1</v>
      </c>
      <c r="CI237">
        <v>13.1</v>
      </c>
      <c r="CJ237">
        <v>13.1</v>
      </c>
      <c r="CK237">
        <v>13.1</v>
      </c>
      <c r="CL237">
        <v>13.1</v>
      </c>
      <c r="CM237">
        <v>13.1</v>
      </c>
      <c r="CN237">
        <v>13</v>
      </c>
      <c r="CO237">
        <v>13</v>
      </c>
      <c r="CP237">
        <v>12.9</v>
      </c>
      <c r="CQ237">
        <v>12.8</v>
      </c>
      <c r="CR237">
        <v>12.8</v>
      </c>
      <c r="CS237">
        <v>12.7</v>
      </c>
      <c r="CT237">
        <v>12.6</v>
      </c>
      <c r="CU237">
        <v>12.5</v>
      </c>
      <c r="CV237">
        <v>12.4</v>
      </c>
      <c r="CW237">
        <v>12.3</v>
      </c>
      <c r="CX237">
        <v>12.2</v>
      </c>
      <c r="CY237">
        <v>12.1</v>
      </c>
      <c r="CZ237">
        <v>12</v>
      </c>
      <c r="DA237">
        <v>11.8</v>
      </c>
      <c r="DB237">
        <v>11.7</v>
      </c>
      <c r="DC237">
        <v>11.6</v>
      </c>
      <c r="DD237">
        <v>11.4</v>
      </c>
      <c r="DE237">
        <v>11.3</v>
      </c>
      <c r="DF237">
        <v>11.1</v>
      </c>
      <c r="DG237">
        <v>11</v>
      </c>
      <c r="DH237">
        <v>10.8</v>
      </c>
      <c r="DI237">
        <v>10.6</v>
      </c>
      <c r="DJ237">
        <v>10.4</v>
      </c>
      <c r="DK237">
        <v>10.199999999999999</v>
      </c>
      <c r="DL237">
        <v>9.99</v>
      </c>
      <c r="DM237">
        <v>9.7899999999999991</v>
      </c>
      <c r="DN237">
        <v>9.59</v>
      </c>
      <c r="DO237">
        <v>9.41</v>
      </c>
      <c r="DP237">
        <v>9.1999999999999993</v>
      </c>
      <c r="DQ237">
        <v>9</v>
      </c>
      <c r="DR237">
        <v>8.7899999999999991</v>
      </c>
      <c r="DS237">
        <v>8.58</v>
      </c>
      <c r="DT237">
        <v>8.26</v>
      </c>
      <c r="DU237">
        <v>8.1300000000000008</v>
      </c>
      <c r="DV237">
        <v>7.86</v>
      </c>
      <c r="DW237">
        <v>7.64</v>
      </c>
      <c r="DX237">
        <v>7.42</v>
      </c>
      <c r="DY237">
        <v>7.25</v>
      </c>
      <c r="DZ237">
        <v>7</v>
      </c>
      <c r="EA237">
        <v>6.69</v>
      </c>
      <c r="EB237">
        <v>6.63</v>
      </c>
      <c r="EC237">
        <v>6.67</v>
      </c>
      <c r="ED237">
        <v>6.49</v>
      </c>
      <c r="EE237">
        <v>6.4</v>
      </c>
      <c r="EF237">
        <v>6.32</v>
      </c>
      <c r="EG237">
        <v>6.19</v>
      </c>
      <c r="EH237">
        <v>5.96</v>
      </c>
      <c r="EI237">
        <v>5.69</v>
      </c>
      <c r="EJ237">
        <v>5.36</v>
      </c>
      <c r="EK237">
        <v>5.1100000000000003</v>
      </c>
      <c r="EL237">
        <v>4.7699999999999996</v>
      </c>
      <c r="EM237">
        <v>4.55</v>
      </c>
      <c r="EN237">
        <v>4.43</v>
      </c>
      <c r="EO237">
        <v>4.25</v>
      </c>
      <c r="EP237">
        <v>4.0199999999999996</v>
      </c>
      <c r="EQ237">
        <v>3.85</v>
      </c>
      <c r="ER237">
        <v>3.66</v>
      </c>
      <c r="ES237">
        <v>3.61</v>
      </c>
      <c r="ET237">
        <v>3.38</v>
      </c>
      <c r="EU237">
        <v>3.22</v>
      </c>
      <c r="EV237">
        <v>3.06</v>
      </c>
      <c r="EW237">
        <v>2.88</v>
      </c>
      <c r="EX237">
        <v>2.61</v>
      </c>
      <c r="EY237">
        <v>2.5</v>
      </c>
      <c r="EZ237">
        <v>2.33</v>
      </c>
      <c r="FA237">
        <v>2.2200000000000002</v>
      </c>
      <c r="FB237">
        <v>2.0499999999999998</v>
      </c>
      <c r="FC237">
        <v>1.88</v>
      </c>
      <c r="FD237">
        <v>1.76</v>
      </c>
      <c r="FE237">
        <v>1.64</v>
      </c>
      <c r="FF237">
        <v>1.49</v>
      </c>
      <c r="FG237">
        <v>1.4</v>
      </c>
      <c r="FH237">
        <v>1.24</v>
      </c>
      <c r="FI237">
        <v>1.1200000000000001</v>
      </c>
      <c r="FJ237">
        <v>1.06</v>
      </c>
      <c r="FK237">
        <v>0.94</v>
      </c>
      <c r="FL237">
        <v>0.85</v>
      </c>
      <c r="FM237">
        <v>0.77</v>
      </c>
      <c r="FN237">
        <v>0.66</v>
      </c>
      <c r="FO237">
        <v>0.6</v>
      </c>
      <c r="FP237">
        <v>0.55000000000000004</v>
      </c>
      <c r="FQ237">
        <v>0.48</v>
      </c>
      <c r="FR237">
        <v>0.42</v>
      </c>
      <c r="FS237">
        <v>0.34</v>
      </c>
      <c r="FT237">
        <v>0.28999999999999998</v>
      </c>
      <c r="FU237">
        <v>0.25</v>
      </c>
      <c r="FV237">
        <v>0.22</v>
      </c>
      <c r="FW237">
        <v>0.18</v>
      </c>
      <c r="FX237">
        <v>0.14000000000000001</v>
      </c>
      <c r="FY237">
        <v>0.12</v>
      </c>
      <c r="FZ237">
        <v>0.1</v>
      </c>
    </row>
    <row r="238" spans="1:182">
      <c r="A238">
        <v>-51</v>
      </c>
      <c r="B238">
        <v>0</v>
      </c>
      <c r="C238">
        <v>0</v>
      </c>
      <c r="D238">
        <v>0</v>
      </c>
      <c r="E238">
        <v>0</v>
      </c>
      <c r="F238">
        <v>0</v>
      </c>
      <c r="G238">
        <v>0</v>
      </c>
      <c r="H238">
        <v>0</v>
      </c>
      <c r="I238">
        <v>0</v>
      </c>
      <c r="J238">
        <v>0</v>
      </c>
      <c r="K238">
        <v>0</v>
      </c>
      <c r="L238">
        <v>0</v>
      </c>
      <c r="M238">
        <v>0</v>
      </c>
      <c r="N238">
        <v>0</v>
      </c>
      <c r="O238">
        <v>0</v>
      </c>
      <c r="P238">
        <v>0</v>
      </c>
      <c r="Q238">
        <v>0</v>
      </c>
      <c r="R238">
        <v>0</v>
      </c>
      <c r="S238">
        <v>0.02</v>
      </c>
      <c r="T238">
        <v>0.03</v>
      </c>
      <c r="U238">
        <v>0.04</v>
      </c>
      <c r="V238">
        <v>0.06</v>
      </c>
      <c r="W238">
        <v>0.09</v>
      </c>
      <c r="X238">
        <v>0.11</v>
      </c>
      <c r="Y238">
        <v>0.14000000000000001</v>
      </c>
      <c r="Z238">
        <v>0.17</v>
      </c>
      <c r="AA238">
        <v>0.21</v>
      </c>
      <c r="AB238">
        <v>0.25</v>
      </c>
      <c r="AC238">
        <v>0.28999999999999998</v>
      </c>
      <c r="AD238">
        <v>0.35</v>
      </c>
      <c r="AE238">
        <v>0.4</v>
      </c>
      <c r="AF238">
        <v>0.48</v>
      </c>
      <c r="AG238">
        <v>0.53</v>
      </c>
      <c r="AH238">
        <v>0.63</v>
      </c>
      <c r="AI238">
        <v>0.73</v>
      </c>
      <c r="AJ238">
        <v>0.82</v>
      </c>
      <c r="AK238">
        <v>0.92</v>
      </c>
      <c r="AL238">
        <v>1.03</v>
      </c>
      <c r="AM238">
        <v>1.17</v>
      </c>
      <c r="AN238">
        <v>1.31</v>
      </c>
      <c r="AO238">
        <v>1.45</v>
      </c>
      <c r="AP238">
        <v>1.6</v>
      </c>
      <c r="AQ238">
        <v>1.75</v>
      </c>
      <c r="AR238">
        <v>1.99</v>
      </c>
      <c r="AS238">
        <v>2.2000000000000002</v>
      </c>
      <c r="AT238">
        <v>2.39</v>
      </c>
      <c r="AU238">
        <v>2.68</v>
      </c>
      <c r="AV238">
        <v>2.83</v>
      </c>
      <c r="AW238">
        <v>3.06</v>
      </c>
      <c r="AX238">
        <v>3.33</v>
      </c>
      <c r="AY238">
        <v>3.68</v>
      </c>
      <c r="AZ238">
        <v>4.01</v>
      </c>
      <c r="BA238">
        <v>4.25</v>
      </c>
      <c r="BB238">
        <v>4.59</v>
      </c>
      <c r="BC238">
        <v>4.8600000000000003</v>
      </c>
      <c r="BD238">
        <v>5.0999999999999996</v>
      </c>
      <c r="BE238">
        <v>5.47</v>
      </c>
      <c r="BF238">
        <v>5.78</v>
      </c>
      <c r="BG238">
        <v>6.18</v>
      </c>
      <c r="BH238">
        <v>6.82</v>
      </c>
      <c r="BI238">
        <v>7.48</v>
      </c>
      <c r="BJ238">
        <v>8.2200000000000006</v>
      </c>
      <c r="BK238">
        <v>8.83</v>
      </c>
      <c r="BL238">
        <v>8.85</v>
      </c>
      <c r="BM238">
        <v>9.36</v>
      </c>
      <c r="BN238">
        <v>9.84</v>
      </c>
      <c r="BO238">
        <v>10.199999999999999</v>
      </c>
      <c r="BP238">
        <v>10.6</v>
      </c>
      <c r="BQ238">
        <v>11</v>
      </c>
      <c r="BR238">
        <v>11.3</v>
      </c>
      <c r="BS238">
        <v>11.6</v>
      </c>
      <c r="BT238">
        <v>11.8</v>
      </c>
      <c r="BU238">
        <v>11.9</v>
      </c>
      <c r="BV238">
        <v>12.1</v>
      </c>
      <c r="BW238">
        <v>12.3</v>
      </c>
      <c r="BX238">
        <v>12.4</v>
      </c>
      <c r="BY238">
        <v>12.5</v>
      </c>
      <c r="BZ238">
        <v>12.6</v>
      </c>
      <c r="CA238">
        <v>12.7</v>
      </c>
      <c r="CB238">
        <v>12.8</v>
      </c>
      <c r="CC238">
        <v>12.9</v>
      </c>
      <c r="CD238">
        <v>13</v>
      </c>
      <c r="CE238">
        <v>13</v>
      </c>
      <c r="CF238">
        <v>13</v>
      </c>
      <c r="CG238">
        <v>13.1</v>
      </c>
      <c r="CH238">
        <v>13.1</v>
      </c>
      <c r="CI238">
        <v>13.1</v>
      </c>
      <c r="CJ238">
        <v>13.1</v>
      </c>
      <c r="CK238">
        <v>13.1</v>
      </c>
      <c r="CL238">
        <v>13.1</v>
      </c>
      <c r="CM238">
        <v>13</v>
      </c>
      <c r="CN238">
        <v>13</v>
      </c>
      <c r="CO238">
        <v>13</v>
      </c>
      <c r="CP238">
        <v>12.9</v>
      </c>
      <c r="CQ238">
        <v>12.8</v>
      </c>
      <c r="CR238">
        <v>12.8</v>
      </c>
      <c r="CS238">
        <v>12.7</v>
      </c>
      <c r="CT238">
        <v>12.6</v>
      </c>
      <c r="CU238">
        <v>12.5</v>
      </c>
      <c r="CV238">
        <v>12.4</v>
      </c>
      <c r="CW238">
        <v>12.3</v>
      </c>
      <c r="CX238">
        <v>12.2</v>
      </c>
      <c r="CY238">
        <v>12.1</v>
      </c>
      <c r="CZ238">
        <v>12</v>
      </c>
      <c r="DA238">
        <v>11.9</v>
      </c>
      <c r="DB238">
        <v>11.7</v>
      </c>
      <c r="DC238">
        <v>11.6</v>
      </c>
      <c r="DD238">
        <v>11.5</v>
      </c>
      <c r="DE238">
        <v>11.3</v>
      </c>
      <c r="DF238">
        <v>11.2</v>
      </c>
      <c r="DG238">
        <v>11</v>
      </c>
      <c r="DH238">
        <v>10.8</v>
      </c>
      <c r="DI238">
        <v>10.7</v>
      </c>
      <c r="DJ238">
        <v>10.5</v>
      </c>
      <c r="DK238">
        <v>10.199999999999999</v>
      </c>
      <c r="DL238">
        <v>10.1</v>
      </c>
      <c r="DM238">
        <v>9.84</v>
      </c>
      <c r="DN238">
        <v>9.6199999999999992</v>
      </c>
      <c r="DO238">
        <v>9.49</v>
      </c>
      <c r="DP238">
        <v>9.3000000000000007</v>
      </c>
      <c r="DQ238">
        <v>9.1199999999999992</v>
      </c>
      <c r="DR238">
        <v>8.85</v>
      </c>
      <c r="DS238">
        <v>8.65</v>
      </c>
      <c r="DT238">
        <v>8.3800000000000008</v>
      </c>
      <c r="DU238">
        <v>8.2100000000000009</v>
      </c>
      <c r="DV238">
        <v>7.97</v>
      </c>
      <c r="DW238">
        <v>7.8</v>
      </c>
      <c r="DX238">
        <v>7.55</v>
      </c>
      <c r="DY238">
        <v>7.34</v>
      </c>
      <c r="DZ238">
        <v>7.1</v>
      </c>
      <c r="EA238">
        <v>6.88</v>
      </c>
      <c r="EB238">
        <v>6.67</v>
      </c>
      <c r="EC238">
        <v>6.64</v>
      </c>
      <c r="ED238">
        <v>6.53</v>
      </c>
      <c r="EE238">
        <v>6.47</v>
      </c>
      <c r="EF238">
        <v>6.38</v>
      </c>
      <c r="EG238">
        <v>6.24</v>
      </c>
      <c r="EH238">
        <v>6.05</v>
      </c>
      <c r="EI238">
        <v>5.74</v>
      </c>
      <c r="EJ238">
        <v>5.44</v>
      </c>
      <c r="EK238">
        <v>5.15</v>
      </c>
      <c r="EL238">
        <v>4.8899999999999997</v>
      </c>
      <c r="EM238">
        <v>4.6500000000000004</v>
      </c>
      <c r="EN238">
        <v>4.43</v>
      </c>
      <c r="EO238">
        <v>4.25</v>
      </c>
      <c r="EP238">
        <v>4.12</v>
      </c>
      <c r="EQ238">
        <v>3.85</v>
      </c>
      <c r="ER238">
        <v>3.71</v>
      </c>
      <c r="ES238">
        <v>3.59</v>
      </c>
      <c r="ET238">
        <v>3.39</v>
      </c>
      <c r="EU238">
        <v>3.26</v>
      </c>
      <c r="EV238">
        <v>3.11</v>
      </c>
      <c r="EW238">
        <v>2.89</v>
      </c>
      <c r="EX238">
        <v>2.68</v>
      </c>
      <c r="EY238">
        <v>2.5</v>
      </c>
      <c r="EZ238">
        <v>2.36</v>
      </c>
      <c r="FA238">
        <v>2.25</v>
      </c>
      <c r="FB238">
        <v>2.06</v>
      </c>
      <c r="FC238">
        <v>1.92</v>
      </c>
      <c r="FD238">
        <v>1.75</v>
      </c>
      <c r="FE238">
        <v>1.66</v>
      </c>
      <c r="FF238">
        <v>1.47</v>
      </c>
      <c r="FG238">
        <v>1.41</v>
      </c>
      <c r="FH238">
        <v>1.22</v>
      </c>
      <c r="FI238">
        <v>1.18</v>
      </c>
      <c r="FJ238">
        <v>1.04</v>
      </c>
      <c r="FK238">
        <v>0.93</v>
      </c>
      <c r="FL238">
        <v>0.86</v>
      </c>
      <c r="FM238">
        <v>0.76</v>
      </c>
      <c r="FN238">
        <v>0.68</v>
      </c>
      <c r="FO238">
        <v>0.6</v>
      </c>
      <c r="FP238">
        <v>0.53</v>
      </c>
      <c r="FQ238">
        <v>0.48</v>
      </c>
      <c r="FR238">
        <v>0.4</v>
      </c>
      <c r="FS238">
        <v>0.36</v>
      </c>
      <c r="FT238">
        <v>0.3</v>
      </c>
      <c r="FU238">
        <v>0.25</v>
      </c>
      <c r="FV238">
        <v>0.22</v>
      </c>
      <c r="FW238">
        <v>0.18</v>
      </c>
      <c r="FX238">
        <v>0.14000000000000001</v>
      </c>
      <c r="FY238">
        <v>0.12</v>
      </c>
      <c r="FZ238">
        <v>0.1</v>
      </c>
    </row>
    <row r="239" spans="1:182">
      <c r="A239">
        <v>-52</v>
      </c>
      <c r="B239">
        <v>0</v>
      </c>
      <c r="C239">
        <v>0</v>
      </c>
      <c r="D239">
        <v>0</v>
      </c>
      <c r="E239">
        <v>0</v>
      </c>
      <c r="F239">
        <v>0</v>
      </c>
      <c r="G239">
        <v>0</v>
      </c>
      <c r="H239">
        <v>0</v>
      </c>
      <c r="I239">
        <v>0</v>
      </c>
      <c r="J239">
        <v>0</v>
      </c>
      <c r="K239">
        <v>0</v>
      </c>
      <c r="L239">
        <v>0</v>
      </c>
      <c r="M239">
        <v>0</v>
      </c>
      <c r="N239">
        <v>0</v>
      </c>
      <c r="O239">
        <v>0</v>
      </c>
      <c r="P239">
        <v>0</v>
      </c>
      <c r="Q239">
        <v>0</v>
      </c>
      <c r="R239">
        <v>0</v>
      </c>
      <c r="S239">
        <v>0</v>
      </c>
      <c r="T239">
        <v>0.03</v>
      </c>
      <c r="U239">
        <v>0.04</v>
      </c>
      <c r="V239">
        <v>7.0000000000000007E-2</v>
      </c>
      <c r="W239">
        <v>0.09</v>
      </c>
      <c r="X239">
        <v>0.11</v>
      </c>
      <c r="Y239">
        <v>0.13</v>
      </c>
      <c r="Z239">
        <v>0.16</v>
      </c>
      <c r="AA239">
        <v>0.2</v>
      </c>
      <c r="AB239">
        <v>0.24</v>
      </c>
      <c r="AC239">
        <v>0.28999999999999998</v>
      </c>
      <c r="AD239">
        <v>0.33</v>
      </c>
      <c r="AE239">
        <v>0.39</v>
      </c>
      <c r="AF239">
        <v>0.46</v>
      </c>
      <c r="AG239">
        <v>0.55000000000000004</v>
      </c>
      <c r="AH239">
        <v>0.6</v>
      </c>
      <c r="AI239">
        <v>0.7</v>
      </c>
      <c r="AJ239">
        <v>0.78</v>
      </c>
      <c r="AK239">
        <v>0.92</v>
      </c>
      <c r="AL239">
        <v>1.02</v>
      </c>
      <c r="AM239">
        <v>1.1200000000000001</v>
      </c>
      <c r="AN239">
        <v>1.27</v>
      </c>
      <c r="AO239">
        <v>1.42</v>
      </c>
      <c r="AP239">
        <v>1.6</v>
      </c>
      <c r="AQ239">
        <v>1.72</v>
      </c>
      <c r="AR239">
        <v>1.95</v>
      </c>
      <c r="AS239">
        <v>2.12</v>
      </c>
      <c r="AT239">
        <v>2.33</v>
      </c>
      <c r="AU239">
        <v>2.59</v>
      </c>
      <c r="AV239">
        <v>2.76</v>
      </c>
      <c r="AW239">
        <v>2.98</v>
      </c>
      <c r="AX239">
        <v>3.26</v>
      </c>
      <c r="AY239">
        <v>3.59</v>
      </c>
      <c r="AZ239">
        <v>3.94</v>
      </c>
      <c r="BA239">
        <v>4.1500000000000004</v>
      </c>
      <c r="BB239">
        <v>4.45</v>
      </c>
      <c r="BC239">
        <v>4.76</v>
      </c>
      <c r="BD239">
        <v>5.03</v>
      </c>
      <c r="BE239">
        <v>5.36</v>
      </c>
      <c r="BF239">
        <v>5.64</v>
      </c>
      <c r="BG239">
        <v>6.03</v>
      </c>
      <c r="BH239">
        <v>6.55</v>
      </c>
      <c r="BI239">
        <v>7.23</v>
      </c>
      <c r="BJ239">
        <v>7.98</v>
      </c>
      <c r="BK239">
        <v>8.64</v>
      </c>
      <c r="BL239">
        <v>8.7100000000000009</v>
      </c>
      <c r="BM239">
        <v>9.18</v>
      </c>
      <c r="BN239">
        <v>9.66</v>
      </c>
      <c r="BO239">
        <v>10</v>
      </c>
      <c r="BP239">
        <v>10.4</v>
      </c>
      <c r="BQ239">
        <v>10.8</v>
      </c>
      <c r="BR239">
        <v>11.1</v>
      </c>
      <c r="BS239">
        <v>11.4</v>
      </c>
      <c r="BT239">
        <v>11.7</v>
      </c>
      <c r="BU239">
        <v>11.9</v>
      </c>
      <c r="BV239">
        <v>12.1</v>
      </c>
      <c r="BW239">
        <v>12.2</v>
      </c>
      <c r="BX239">
        <v>12.3</v>
      </c>
      <c r="BY239">
        <v>12.5</v>
      </c>
      <c r="BZ239">
        <v>12.6</v>
      </c>
      <c r="CA239">
        <v>12.7</v>
      </c>
      <c r="CB239">
        <v>12.8</v>
      </c>
      <c r="CC239">
        <v>12.8</v>
      </c>
      <c r="CD239">
        <v>12.9</v>
      </c>
      <c r="CE239">
        <v>13</v>
      </c>
      <c r="CF239">
        <v>13</v>
      </c>
      <c r="CG239">
        <v>13</v>
      </c>
      <c r="CH239">
        <v>13</v>
      </c>
      <c r="CI239">
        <v>13.1</v>
      </c>
      <c r="CJ239">
        <v>13.1</v>
      </c>
      <c r="CK239">
        <v>13.1</v>
      </c>
      <c r="CL239">
        <v>13</v>
      </c>
      <c r="CM239">
        <v>13</v>
      </c>
      <c r="CN239">
        <v>13</v>
      </c>
      <c r="CO239">
        <v>12.9</v>
      </c>
      <c r="CP239">
        <v>12.9</v>
      </c>
      <c r="CQ239">
        <v>12.8</v>
      </c>
      <c r="CR239">
        <v>12.8</v>
      </c>
      <c r="CS239">
        <v>12.7</v>
      </c>
      <c r="CT239">
        <v>12.6</v>
      </c>
      <c r="CU239">
        <v>12.5</v>
      </c>
      <c r="CV239">
        <v>12.4</v>
      </c>
      <c r="CW239">
        <v>12.3</v>
      </c>
      <c r="CX239">
        <v>12.2</v>
      </c>
      <c r="CY239">
        <v>12.1</v>
      </c>
      <c r="CZ239">
        <v>12</v>
      </c>
      <c r="DA239">
        <v>11.9</v>
      </c>
      <c r="DB239">
        <v>11.8</v>
      </c>
      <c r="DC239">
        <v>11.7</v>
      </c>
      <c r="DD239">
        <v>11.5</v>
      </c>
      <c r="DE239">
        <v>11.4</v>
      </c>
      <c r="DF239">
        <v>11.2</v>
      </c>
      <c r="DG239">
        <v>11.1</v>
      </c>
      <c r="DH239">
        <v>10.9</v>
      </c>
      <c r="DI239">
        <v>10.7</v>
      </c>
      <c r="DJ239">
        <v>10.5</v>
      </c>
      <c r="DK239">
        <v>10.3</v>
      </c>
      <c r="DL239">
        <v>10.1</v>
      </c>
      <c r="DM239">
        <v>9.9600000000000009</v>
      </c>
      <c r="DN239">
        <v>9.67</v>
      </c>
      <c r="DO239">
        <v>9.5399999999999991</v>
      </c>
      <c r="DP239">
        <v>9.36</v>
      </c>
      <c r="DQ239">
        <v>9.23</v>
      </c>
      <c r="DR239">
        <v>8.98</v>
      </c>
      <c r="DS239">
        <v>8.7899999999999991</v>
      </c>
      <c r="DT239">
        <v>8.4600000000000009</v>
      </c>
      <c r="DU239">
        <v>8.31</v>
      </c>
      <c r="DV239">
        <v>8.0500000000000007</v>
      </c>
      <c r="DW239">
        <v>7.86</v>
      </c>
      <c r="DX239">
        <v>7.62</v>
      </c>
      <c r="DY239">
        <v>7.44</v>
      </c>
      <c r="DZ239">
        <v>7.19</v>
      </c>
      <c r="EA239">
        <v>6.98</v>
      </c>
      <c r="EB239">
        <v>6.72</v>
      </c>
      <c r="EC239">
        <v>6.66</v>
      </c>
      <c r="ED239">
        <v>6.65</v>
      </c>
      <c r="EE239">
        <v>6.47</v>
      </c>
      <c r="EF239">
        <v>6.46</v>
      </c>
      <c r="EG239">
        <v>6.32</v>
      </c>
      <c r="EH239">
        <v>6.14</v>
      </c>
      <c r="EI239">
        <v>5.87</v>
      </c>
      <c r="EJ239">
        <v>5.53</v>
      </c>
      <c r="EK239">
        <v>5.2</v>
      </c>
      <c r="EL239">
        <v>4.9800000000000004</v>
      </c>
      <c r="EM239">
        <v>4.7</v>
      </c>
      <c r="EN239">
        <v>4.5199999999999996</v>
      </c>
      <c r="EO239">
        <v>4.28</v>
      </c>
      <c r="EP239">
        <v>4.16</v>
      </c>
      <c r="EQ239">
        <v>3.93</v>
      </c>
      <c r="ER239">
        <v>3.76</v>
      </c>
      <c r="ES239">
        <v>3.64</v>
      </c>
      <c r="ET239">
        <v>3.5</v>
      </c>
      <c r="EU239">
        <v>3.27</v>
      </c>
      <c r="EV239">
        <v>3.15</v>
      </c>
      <c r="EW239">
        <v>2.9</v>
      </c>
      <c r="EX239">
        <v>2.69</v>
      </c>
      <c r="EY239">
        <v>2.5299999999999998</v>
      </c>
      <c r="EZ239">
        <v>2.37</v>
      </c>
      <c r="FA239">
        <v>2.2599999999999998</v>
      </c>
      <c r="FB239">
        <v>2.09</v>
      </c>
      <c r="FC239">
        <v>1.91</v>
      </c>
      <c r="FD239">
        <v>1.76</v>
      </c>
      <c r="FE239">
        <v>1.65</v>
      </c>
      <c r="FF239">
        <v>1.51</v>
      </c>
      <c r="FG239">
        <v>1.42</v>
      </c>
      <c r="FH239">
        <v>1.26</v>
      </c>
      <c r="FI239">
        <v>1.1499999999999999</v>
      </c>
      <c r="FJ239">
        <v>1.03</v>
      </c>
      <c r="FK239">
        <v>0.95</v>
      </c>
      <c r="FL239">
        <v>0.86</v>
      </c>
      <c r="FM239">
        <v>0.76</v>
      </c>
      <c r="FN239">
        <v>0.69</v>
      </c>
      <c r="FO239">
        <v>0.6</v>
      </c>
      <c r="FP239">
        <v>0.54</v>
      </c>
      <c r="FQ239">
        <v>0.47</v>
      </c>
      <c r="FR239">
        <v>0.4</v>
      </c>
      <c r="FS239">
        <v>0.35</v>
      </c>
      <c r="FT239">
        <v>0.28999999999999998</v>
      </c>
      <c r="FU239">
        <v>0.25</v>
      </c>
      <c r="FV239">
        <v>0.22</v>
      </c>
      <c r="FW239">
        <v>0.18</v>
      </c>
      <c r="FX239">
        <v>0.14000000000000001</v>
      </c>
      <c r="FY239">
        <v>0.12</v>
      </c>
      <c r="FZ239">
        <v>0.1</v>
      </c>
    </row>
    <row r="240" spans="1:182">
      <c r="A240">
        <v>-53</v>
      </c>
      <c r="B240">
        <v>0</v>
      </c>
      <c r="C240">
        <v>0</v>
      </c>
      <c r="D240">
        <v>0</v>
      </c>
      <c r="E240">
        <v>0</v>
      </c>
      <c r="F240">
        <v>0</v>
      </c>
      <c r="G240">
        <v>0</v>
      </c>
      <c r="H240">
        <v>0</v>
      </c>
      <c r="I240">
        <v>0</v>
      </c>
      <c r="J240">
        <v>0</v>
      </c>
      <c r="K240">
        <v>0</v>
      </c>
      <c r="L240">
        <v>0</v>
      </c>
      <c r="M240">
        <v>0</v>
      </c>
      <c r="N240">
        <v>0</v>
      </c>
      <c r="O240">
        <v>0</v>
      </c>
      <c r="P240">
        <v>0</v>
      </c>
      <c r="Q240">
        <v>0</v>
      </c>
      <c r="R240">
        <v>0</v>
      </c>
      <c r="S240">
        <v>0</v>
      </c>
      <c r="T240">
        <v>0.03</v>
      </c>
      <c r="U240">
        <v>0.04</v>
      </c>
      <c r="V240">
        <v>0.05</v>
      </c>
      <c r="W240">
        <v>0.08</v>
      </c>
      <c r="X240">
        <v>0.1</v>
      </c>
      <c r="Y240">
        <v>0.13</v>
      </c>
      <c r="Z240">
        <v>0.15</v>
      </c>
      <c r="AA240">
        <v>0.19</v>
      </c>
      <c r="AB240">
        <v>0.23</v>
      </c>
      <c r="AC240">
        <v>0.27</v>
      </c>
      <c r="AD240">
        <v>0.32</v>
      </c>
      <c r="AE240">
        <v>0.37</v>
      </c>
      <c r="AF240">
        <v>0.45</v>
      </c>
      <c r="AG240">
        <v>0.5</v>
      </c>
      <c r="AH240">
        <v>0.59</v>
      </c>
      <c r="AI240">
        <v>0.67</v>
      </c>
      <c r="AJ240">
        <v>0.77</v>
      </c>
      <c r="AK240">
        <v>0.85</v>
      </c>
      <c r="AL240">
        <v>0.99</v>
      </c>
      <c r="AM240">
        <v>1.1200000000000001</v>
      </c>
      <c r="AN240">
        <v>1.24</v>
      </c>
      <c r="AO240">
        <v>1.37</v>
      </c>
      <c r="AP240">
        <v>1.55</v>
      </c>
      <c r="AQ240">
        <v>1.71</v>
      </c>
      <c r="AR240">
        <v>1.88</v>
      </c>
      <c r="AS240">
        <v>2.08</v>
      </c>
      <c r="AT240">
        <v>2.2799999999999998</v>
      </c>
      <c r="AU240">
        <v>2.5</v>
      </c>
      <c r="AV240">
        <v>2.67</v>
      </c>
      <c r="AW240">
        <v>2.95</v>
      </c>
      <c r="AX240">
        <v>3.2</v>
      </c>
      <c r="AY240">
        <v>3.53</v>
      </c>
      <c r="AZ240">
        <v>3.85</v>
      </c>
      <c r="BA240">
        <v>4.04</v>
      </c>
      <c r="BB240">
        <v>4.3499999999999996</v>
      </c>
      <c r="BC240">
        <v>4.63</v>
      </c>
      <c r="BD240">
        <v>5</v>
      </c>
      <c r="BE240">
        <v>5.26</v>
      </c>
      <c r="BF240">
        <v>5.56</v>
      </c>
      <c r="BG240">
        <v>5.85</v>
      </c>
      <c r="BH240">
        <v>6.39</v>
      </c>
      <c r="BI240">
        <v>7.02</v>
      </c>
      <c r="BJ240">
        <v>7.73</v>
      </c>
      <c r="BK240">
        <v>8.42</v>
      </c>
      <c r="BL240">
        <v>8.58</v>
      </c>
      <c r="BM240">
        <v>8.91</v>
      </c>
      <c r="BN240">
        <v>9.5299999999999994</v>
      </c>
      <c r="BO240">
        <v>9.8800000000000008</v>
      </c>
      <c r="BP240">
        <v>10.199999999999999</v>
      </c>
      <c r="BQ240">
        <v>10.6</v>
      </c>
      <c r="BR240">
        <v>11</v>
      </c>
      <c r="BS240">
        <v>11.3</v>
      </c>
      <c r="BT240">
        <v>11.6</v>
      </c>
      <c r="BU240">
        <v>11.8</v>
      </c>
      <c r="BV240">
        <v>11.9</v>
      </c>
      <c r="BW240">
        <v>12.1</v>
      </c>
      <c r="BX240">
        <v>12.3</v>
      </c>
      <c r="BY240">
        <v>12.4</v>
      </c>
      <c r="BZ240">
        <v>12.5</v>
      </c>
      <c r="CA240">
        <v>12.6</v>
      </c>
      <c r="CB240">
        <v>12.7</v>
      </c>
      <c r="CC240">
        <v>12.8</v>
      </c>
      <c r="CD240">
        <v>12.8</v>
      </c>
      <c r="CE240">
        <v>12.9</v>
      </c>
      <c r="CF240">
        <v>12.9</v>
      </c>
      <c r="CG240">
        <v>13</v>
      </c>
      <c r="CH240">
        <v>13</v>
      </c>
      <c r="CI240">
        <v>13</v>
      </c>
      <c r="CJ240">
        <v>13</v>
      </c>
      <c r="CK240">
        <v>13</v>
      </c>
      <c r="CL240">
        <v>13</v>
      </c>
      <c r="CM240">
        <v>13</v>
      </c>
      <c r="CN240">
        <v>13</v>
      </c>
      <c r="CO240">
        <v>12.9</v>
      </c>
      <c r="CP240">
        <v>12.9</v>
      </c>
      <c r="CQ240">
        <v>12.8</v>
      </c>
      <c r="CR240">
        <v>12.8</v>
      </c>
      <c r="CS240">
        <v>12.7</v>
      </c>
      <c r="CT240">
        <v>12.6</v>
      </c>
      <c r="CU240">
        <v>12.5</v>
      </c>
      <c r="CV240">
        <v>12.4</v>
      </c>
      <c r="CW240">
        <v>12.4</v>
      </c>
      <c r="CX240">
        <v>12.3</v>
      </c>
      <c r="CY240">
        <v>12.2</v>
      </c>
      <c r="CZ240">
        <v>12</v>
      </c>
      <c r="DA240">
        <v>11.9</v>
      </c>
      <c r="DB240">
        <v>11.8</v>
      </c>
      <c r="DC240">
        <v>11.7</v>
      </c>
      <c r="DD240">
        <v>11.5</v>
      </c>
      <c r="DE240">
        <v>11.4</v>
      </c>
      <c r="DF240">
        <v>11.3</v>
      </c>
      <c r="DG240">
        <v>11.1</v>
      </c>
      <c r="DH240">
        <v>10.9</v>
      </c>
      <c r="DI240">
        <v>10.8</v>
      </c>
      <c r="DJ240">
        <v>10.5</v>
      </c>
      <c r="DK240">
        <v>10.3</v>
      </c>
      <c r="DL240">
        <v>10.199999999999999</v>
      </c>
      <c r="DM240">
        <v>10</v>
      </c>
      <c r="DN240">
        <v>9.8000000000000007</v>
      </c>
      <c r="DO240">
        <v>9.64</v>
      </c>
      <c r="DP240">
        <v>9.44</v>
      </c>
      <c r="DQ240">
        <v>9.27</v>
      </c>
      <c r="DR240">
        <v>9.0399999999999991</v>
      </c>
      <c r="DS240">
        <v>8.7899999999999991</v>
      </c>
      <c r="DT240">
        <v>8.58</v>
      </c>
      <c r="DU240">
        <v>8.35</v>
      </c>
      <c r="DV240">
        <v>8.17</v>
      </c>
      <c r="DW240">
        <v>7.94</v>
      </c>
      <c r="DX240">
        <v>7.72</v>
      </c>
      <c r="DY240">
        <v>7.48</v>
      </c>
      <c r="DZ240">
        <v>7.32</v>
      </c>
      <c r="EA240">
        <v>6.98</v>
      </c>
      <c r="EB240">
        <v>6.86</v>
      </c>
      <c r="EC240">
        <v>6.68</v>
      </c>
      <c r="ED240">
        <v>6.75</v>
      </c>
      <c r="EE240">
        <v>6.63</v>
      </c>
      <c r="EF240">
        <v>6.51</v>
      </c>
      <c r="EG240">
        <v>6.35</v>
      </c>
      <c r="EH240">
        <v>6.26</v>
      </c>
      <c r="EI240">
        <v>5.97</v>
      </c>
      <c r="EJ240">
        <v>5.65</v>
      </c>
      <c r="EK240">
        <v>5.32</v>
      </c>
      <c r="EL240">
        <v>5.03</v>
      </c>
      <c r="EM240">
        <v>4.7300000000000004</v>
      </c>
      <c r="EN240">
        <v>4.55</v>
      </c>
      <c r="EO240">
        <v>4.29</v>
      </c>
      <c r="EP240">
        <v>4.22</v>
      </c>
      <c r="EQ240">
        <v>3.96</v>
      </c>
      <c r="ER240">
        <v>3.79</v>
      </c>
      <c r="ES240">
        <v>3.73</v>
      </c>
      <c r="ET240">
        <v>3.48</v>
      </c>
      <c r="EU240">
        <v>3.31</v>
      </c>
      <c r="EV240">
        <v>3.19</v>
      </c>
      <c r="EW240">
        <v>2.94</v>
      </c>
      <c r="EX240">
        <v>2.75</v>
      </c>
      <c r="EY240">
        <v>2.58</v>
      </c>
      <c r="EZ240">
        <v>2.38</v>
      </c>
      <c r="FA240">
        <v>2.27</v>
      </c>
      <c r="FB240">
        <v>2.11</v>
      </c>
      <c r="FC240">
        <v>1.93</v>
      </c>
      <c r="FD240">
        <v>1.84</v>
      </c>
      <c r="FE240">
        <v>1.68</v>
      </c>
      <c r="FF240">
        <v>1.52</v>
      </c>
      <c r="FG240">
        <v>1.43</v>
      </c>
      <c r="FH240">
        <v>1.25</v>
      </c>
      <c r="FI240">
        <v>1.1599999999999999</v>
      </c>
      <c r="FJ240">
        <v>1.06</v>
      </c>
      <c r="FK240">
        <v>0.96</v>
      </c>
      <c r="FL240">
        <v>0.85</v>
      </c>
      <c r="FM240">
        <v>0.76</v>
      </c>
      <c r="FN240">
        <v>0.68</v>
      </c>
      <c r="FO240">
        <v>0.61</v>
      </c>
      <c r="FP240">
        <v>0.54</v>
      </c>
      <c r="FQ240">
        <v>0.48</v>
      </c>
      <c r="FR240">
        <v>0.41</v>
      </c>
      <c r="FS240">
        <v>0.36</v>
      </c>
      <c r="FT240">
        <v>0.31</v>
      </c>
      <c r="FU240">
        <v>0.25</v>
      </c>
      <c r="FV240">
        <v>0.21</v>
      </c>
      <c r="FW240">
        <v>0.18</v>
      </c>
      <c r="FX240">
        <v>0.14000000000000001</v>
      </c>
      <c r="FY240">
        <v>0.12</v>
      </c>
      <c r="FZ240">
        <v>0.1</v>
      </c>
    </row>
    <row r="241" spans="1:182">
      <c r="A241">
        <v>-54</v>
      </c>
      <c r="B241">
        <v>0</v>
      </c>
      <c r="C241">
        <v>0</v>
      </c>
      <c r="D241">
        <v>0</v>
      </c>
      <c r="E241">
        <v>0</v>
      </c>
      <c r="F241">
        <v>0</v>
      </c>
      <c r="G241">
        <v>0</v>
      </c>
      <c r="H241">
        <v>0</v>
      </c>
      <c r="I241">
        <v>0</v>
      </c>
      <c r="J241">
        <v>0</v>
      </c>
      <c r="K241">
        <v>0</v>
      </c>
      <c r="L241">
        <v>0</v>
      </c>
      <c r="M241">
        <v>0</v>
      </c>
      <c r="N241">
        <v>0</v>
      </c>
      <c r="O241">
        <v>0</v>
      </c>
      <c r="P241">
        <v>0</v>
      </c>
      <c r="Q241">
        <v>0</v>
      </c>
      <c r="R241">
        <v>0</v>
      </c>
      <c r="S241">
        <v>0</v>
      </c>
      <c r="T241">
        <v>0.02</v>
      </c>
      <c r="U241">
        <v>0.04</v>
      </c>
      <c r="V241">
        <v>0.06</v>
      </c>
      <c r="W241">
        <v>0.08</v>
      </c>
      <c r="X241">
        <v>0.1</v>
      </c>
      <c r="Y241">
        <v>0.12</v>
      </c>
      <c r="Z241">
        <v>0.15</v>
      </c>
      <c r="AA241">
        <v>0.19</v>
      </c>
      <c r="AB241">
        <v>0.21</v>
      </c>
      <c r="AC241">
        <v>0.26</v>
      </c>
      <c r="AD241">
        <v>0.28999999999999998</v>
      </c>
      <c r="AE241">
        <v>0.36</v>
      </c>
      <c r="AF241">
        <v>0.43</v>
      </c>
      <c r="AG241">
        <v>0.5</v>
      </c>
      <c r="AH241">
        <v>0.56999999999999995</v>
      </c>
      <c r="AI241">
        <v>0.65</v>
      </c>
      <c r="AJ241">
        <v>0.76</v>
      </c>
      <c r="AK241">
        <v>0.85</v>
      </c>
      <c r="AL241">
        <v>0.97</v>
      </c>
      <c r="AM241">
        <v>1.06</v>
      </c>
      <c r="AN241">
        <v>1.19</v>
      </c>
      <c r="AO241">
        <v>1.35</v>
      </c>
      <c r="AP241">
        <v>1.49</v>
      </c>
      <c r="AQ241">
        <v>1.66</v>
      </c>
      <c r="AR241">
        <v>1.83</v>
      </c>
      <c r="AS241">
        <v>2.02</v>
      </c>
      <c r="AT241">
        <v>2.2000000000000002</v>
      </c>
      <c r="AU241">
        <v>2.4300000000000002</v>
      </c>
      <c r="AV241">
        <v>2.67</v>
      </c>
      <c r="AW241">
        <v>2.88</v>
      </c>
      <c r="AX241">
        <v>3.11</v>
      </c>
      <c r="AY241">
        <v>3.4</v>
      </c>
      <c r="AZ241">
        <v>3.74</v>
      </c>
      <c r="BA241">
        <v>3.94</v>
      </c>
      <c r="BB241">
        <v>4.2300000000000004</v>
      </c>
      <c r="BC241">
        <v>4.55</v>
      </c>
      <c r="BD241">
        <v>4.87</v>
      </c>
      <c r="BE241">
        <v>5.12</v>
      </c>
      <c r="BF241">
        <v>5.43</v>
      </c>
      <c r="BG241">
        <v>5.73</v>
      </c>
      <c r="BH241">
        <v>6.18</v>
      </c>
      <c r="BI241">
        <v>6.74</v>
      </c>
      <c r="BJ241">
        <v>7.35</v>
      </c>
      <c r="BK241">
        <v>8.1999999999999993</v>
      </c>
      <c r="BL241">
        <v>8.81</v>
      </c>
      <c r="BM241">
        <v>8.74</v>
      </c>
      <c r="BN241">
        <v>9.31</v>
      </c>
      <c r="BO241">
        <v>9.6999999999999993</v>
      </c>
      <c r="BP241">
        <v>9.99</v>
      </c>
      <c r="BQ241">
        <v>10.4</v>
      </c>
      <c r="BR241">
        <v>10.8</v>
      </c>
      <c r="BS241">
        <v>11.2</v>
      </c>
      <c r="BT241">
        <v>11.5</v>
      </c>
      <c r="BU241">
        <v>11.7</v>
      </c>
      <c r="BV241">
        <v>11.9</v>
      </c>
      <c r="BW241">
        <v>12</v>
      </c>
      <c r="BX241">
        <v>12.2</v>
      </c>
      <c r="BY241">
        <v>12.3</v>
      </c>
      <c r="BZ241">
        <v>12.4</v>
      </c>
      <c r="CA241">
        <v>12.6</v>
      </c>
      <c r="CB241">
        <v>12.6</v>
      </c>
      <c r="CC241">
        <v>12.7</v>
      </c>
      <c r="CD241">
        <v>12.8</v>
      </c>
      <c r="CE241">
        <v>12.9</v>
      </c>
      <c r="CF241">
        <v>12.9</v>
      </c>
      <c r="CG241">
        <v>12.9</v>
      </c>
      <c r="CH241">
        <v>13</v>
      </c>
      <c r="CI241">
        <v>13</v>
      </c>
      <c r="CJ241">
        <v>13</v>
      </c>
      <c r="CK241">
        <v>13</v>
      </c>
      <c r="CL241">
        <v>13</v>
      </c>
      <c r="CM241">
        <v>13</v>
      </c>
      <c r="CN241">
        <v>13</v>
      </c>
      <c r="CO241">
        <v>12.9</v>
      </c>
      <c r="CP241">
        <v>12.9</v>
      </c>
      <c r="CQ241">
        <v>12.8</v>
      </c>
      <c r="CR241">
        <v>12.8</v>
      </c>
      <c r="CS241">
        <v>12.7</v>
      </c>
      <c r="CT241">
        <v>12.6</v>
      </c>
      <c r="CU241">
        <v>12.6</v>
      </c>
      <c r="CV241">
        <v>12.5</v>
      </c>
      <c r="CW241">
        <v>12.4</v>
      </c>
      <c r="CX241">
        <v>12.3</v>
      </c>
      <c r="CY241">
        <v>12.2</v>
      </c>
      <c r="CZ241">
        <v>12.1</v>
      </c>
      <c r="DA241">
        <v>12</v>
      </c>
      <c r="DB241">
        <v>11.8</v>
      </c>
      <c r="DC241">
        <v>11.7</v>
      </c>
      <c r="DD241">
        <v>11.6</v>
      </c>
      <c r="DE241">
        <v>11.4</v>
      </c>
      <c r="DF241">
        <v>11.3</v>
      </c>
      <c r="DG241">
        <v>11.1</v>
      </c>
      <c r="DH241">
        <v>11</v>
      </c>
      <c r="DI241">
        <v>10.8</v>
      </c>
      <c r="DJ241">
        <v>10.6</v>
      </c>
      <c r="DK241">
        <v>10.4</v>
      </c>
      <c r="DL241">
        <v>10.3</v>
      </c>
      <c r="DM241">
        <v>10.1</v>
      </c>
      <c r="DN241">
        <v>9.84</v>
      </c>
      <c r="DO241">
        <v>9.6999999999999993</v>
      </c>
      <c r="DP241">
        <v>9.58</v>
      </c>
      <c r="DQ241">
        <v>9.31</v>
      </c>
      <c r="DR241">
        <v>9.1199999999999992</v>
      </c>
      <c r="DS241">
        <v>8.93</v>
      </c>
      <c r="DT241">
        <v>8.69</v>
      </c>
      <c r="DU241">
        <v>8.4600000000000009</v>
      </c>
      <c r="DV241">
        <v>8.27</v>
      </c>
      <c r="DW241">
        <v>8.0500000000000007</v>
      </c>
      <c r="DX241">
        <v>7.83</v>
      </c>
      <c r="DY241">
        <v>7.61</v>
      </c>
      <c r="DZ241">
        <v>7.46</v>
      </c>
      <c r="EA241">
        <v>7.15</v>
      </c>
      <c r="EB241">
        <v>6.96</v>
      </c>
      <c r="EC241">
        <v>6.77</v>
      </c>
      <c r="ED241">
        <v>6.83</v>
      </c>
      <c r="EE241">
        <v>6.7</v>
      </c>
      <c r="EF241">
        <v>6.57</v>
      </c>
      <c r="EG241">
        <v>6.49</v>
      </c>
      <c r="EH241">
        <v>6.29</v>
      </c>
      <c r="EI241">
        <v>6.07</v>
      </c>
      <c r="EJ241">
        <v>5.75</v>
      </c>
      <c r="EK241">
        <v>5.43</v>
      </c>
      <c r="EL241">
        <v>5.0999999999999996</v>
      </c>
      <c r="EM241">
        <v>4.8</v>
      </c>
      <c r="EN241">
        <v>4.62</v>
      </c>
      <c r="EO241">
        <v>4.4400000000000004</v>
      </c>
      <c r="EP241">
        <v>4.2300000000000004</v>
      </c>
      <c r="EQ241">
        <v>4.04</v>
      </c>
      <c r="ER241">
        <v>3.83</v>
      </c>
      <c r="ES241">
        <v>3.74</v>
      </c>
      <c r="ET241">
        <v>3.54</v>
      </c>
      <c r="EU241">
        <v>3.35</v>
      </c>
      <c r="EV241">
        <v>3.26</v>
      </c>
      <c r="EW241">
        <v>2.98</v>
      </c>
      <c r="EX241">
        <v>2.72</v>
      </c>
      <c r="EY241">
        <v>2.61</v>
      </c>
      <c r="EZ241">
        <v>2.42</v>
      </c>
      <c r="FA241">
        <v>2.29</v>
      </c>
      <c r="FB241">
        <v>2.13</v>
      </c>
      <c r="FC241">
        <v>1.93</v>
      </c>
      <c r="FD241">
        <v>1.8</v>
      </c>
      <c r="FE241">
        <v>1.69</v>
      </c>
      <c r="FF241">
        <v>1.52</v>
      </c>
      <c r="FG241">
        <v>1.43</v>
      </c>
      <c r="FH241">
        <v>1.28</v>
      </c>
      <c r="FI241">
        <v>1.21</v>
      </c>
      <c r="FJ241">
        <v>1.06</v>
      </c>
      <c r="FK241">
        <v>0.95</v>
      </c>
      <c r="FL241">
        <v>0.86</v>
      </c>
      <c r="FM241">
        <v>0.77</v>
      </c>
      <c r="FN241">
        <v>0.68</v>
      </c>
      <c r="FO241">
        <v>0.62</v>
      </c>
      <c r="FP241">
        <v>0.53</v>
      </c>
      <c r="FQ241">
        <v>0.47</v>
      </c>
      <c r="FR241">
        <v>0.41</v>
      </c>
      <c r="FS241">
        <v>0.34</v>
      </c>
      <c r="FT241">
        <v>0.31</v>
      </c>
      <c r="FU241">
        <v>0.25</v>
      </c>
      <c r="FV241">
        <v>0.22</v>
      </c>
      <c r="FW241">
        <v>0.18</v>
      </c>
      <c r="FX241">
        <v>0.14000000000000001</v>
      </c>
      <c r="FY241">
        <v>0.12</v>
      </c>
      <c r="FZ241">
        <v>0.1</v>
      </c>
    </row>
    <row r="242" spans="1:182">
      <c r="A242">
        <v>-55</v>
      </c>
      <c r="B242">
        <v>0</v>
      </c>
      <c r="C242">
        <v>0</v>
      </c>
      <c r="D242">
        <v>0</v>
      </c>
      <c r="E242">
        <v>0</v>
      </c>
      <c r="F242">
        <v>0</v>
      </c>
      <c r="G242">
        <v>0</v>
      </c>
      <c r="H242">
        <v>0</v>
      </c>
      <c r="I242">
        <v>0</v>
      </c>
      <c r="J242">
        <v>0</v>
      </c>
      <c r="K242">
        <v>0</v>
      </c>
      <c r="L242">
        <v>0</v>
      </c>
      <c r="M242">
        <v>0</v>
      </c>
      <c r="N242">
        <v>0</v>
      </c>
      <c r="O242">
        <v>0</v>
      </c>
      <c r="P242">
        <v>0</v>
      </c>
      <c r="Q242">
        <v>0</v>
      </c>
      <c r="R242">
        <v>0</v>
      </c>
      <c r="S242">
        <v>0</v>
      </c>
      <c r="T242">
        <v>0.02</v>
      </c>
      <c r="U242">
        <v>0.03</v>
      </c>
      <c r="V242">
        <v>0.06</v>
      </c>
      <c r="W242">
        <v>0.08</v>
      </c>
      <c r="X242">
        <v>0.1</v>
      </c>
      <c r="Y242">
        <v>0.12</v>
      </c>
      <c r="Z242">
        <v>0.15</v>
      </c>
      <c r="AA242">
        <v>0.18</v>
      </c>
      <c r="AB242">
        <v>0.22</v>
      </c>
      <c r="AC242">
        <v>0.26</v>
      </c>
      <c r="AD242">
        <v>0.3</v>
      </c>
      <c r="AE242">
        <v>0.35</v>
      </c>
      <c r="AF242">
        <v>0.41</v>
      </c>
      <c r="AG242">
        <v>0.49</v>
      </c>
      <c r="AH242">
        <v>0.53</v>
      </c>
      <c r="AI242">
        <v>0.64</v>
      </c>
      <c r="AJ242">
        <v>0.74</v>
      </c>
      <c r="AK242">
        <v>0.83</v>
      </c>
      <c r="AL242">
        <v>0.93</v>
      </c>
      <c r="AM242">
        <v>1.03</v>
      </c>
      <c r="AN242">
        <v>1.17</v>
      </c>
      <c r="AO242">
        <v>1.31</v>
      </c>
      <c r="AP242">
        <v>1.43</v>
      </c>
      <c r="AQ242">
        <v>1.64</v>
      </c>
      <c r="AR242">
        <v>1.79</v>
      </c>
      <c r="AS242">
        <v>1.98</v>
      </c>
      <c r="AT242">
        <v>2.17</v>
      </c>
      <c r="AU242">
        <v>2.39</v>
      </c>
      <c r="AV242">
        <v>2.6</v>
      </c>
      <c r="AW242">
        <v>2.74</v>
      </c>
      <c r="AX242">
        <v>3.07</v>
      </c>
      <c r="AY242">
        <v>3.27</v>
      </c>
      <c r="AZ242">
        <v>3.68</v>
      </c>
      <c r="BA242">
        <v>3.97</v>
      </c>
      <c r="BB242">
        <v>4.1100000000000003</v>
      </c>
      <c r="BC242">
        <v>4.5199999999999996</v>
      </c>
      <c r="BD242">
        <v>4.74</v>
      </c>
      <c r="BE242">
        <v>5.0599999999999996</v>
      </c>
      <c r="BF242">
        <v>5.36</v>
      </c>
      <c r="BG242">
        <v>5.6</v>
      </c>
      <c r="BH242">
        <v>6</v>
      </c>
      <c r="BI242">
        <v>6.49</v>
      </c>
      <c r="BJ242">
        <v>7.11</v>
      </c>
      <c r="BK242">
        <v>7.96</v>
      </c>
      <c r="BL242">
        <v>8.58</v>
      </c>
      <c r="BM242">
        <v>8.49</v>
      </c>
      <c r="BN242">
        <v>9.09</v>
      </c>
      <c r="BO242">
        <v>9.39</v>
      </c>
      <c r="BP242">
        <v>9.7100000000000009</v>
      </c>
      <c r="BQ242">
        <v>10.199999999999999</v>
      </c>
      <c r="BR242">
        <v>10.6</v>
      </c>
      <c r="BS242">
        <v>11</v>
      </c>
      <c r="BT242">
        <v>11.3</v>
      </c>
      <c r="BU242">
        <v>11.6</v>
      </c>
      <c r="BV242">
        <v>11.8</v>
      </c>
      <c r="BW242">
        <v>12</v>
      </c>
      <c r="BX242">
        <v>12.1</v>
      </c>
      <c r="BY242">
        <v>12.3</v>
      </c>
      <c r="BZ242">
        <v>12.4</v>
      </c>
      <c r="CA242">
        <v>12.5</v>
      </c>
      <c r="CB242">
        <v>12.6</v>
      </c>
      <c r="CC242">
        <v>12.7</v>
      </c>
      <c r="CD242">
        <v>12.7</v>
      </c>
      <c r="CE242">
        <v>12.8</v>
      </c>
      <c r="CF242">
        <v>12.9</v>
      </c>
      <c r="CG242">
        <v>12.9</v>
      </c>
      <c r="CH242">
        <v>12.9</v>
      </c>
      <c r="CI242">
        <v>12.9</v>
      </c>
      <c r="CJ242">
        <v>13</v>
      </c>
      <c r="CK242">
        <v>13</v>
      </c>
      <c r="CL242">
        <v>13</v>
      </c>
      <c r="CM242">
        <v>12.9</v>
      </c>
      <c r="CN242">
        <v>12.9</v>
      </c>
      <c r="CO242">
        <v>12.9</v>
      </c>
      <c r="CP242">
        <v>12.9</v>
      </c>
      <c r="CQ242">
        <v>12.8</v>
      </c>
      <c r="CR242">
        <v>12.8</v>
      </c>
      <c r="CS242">
        <v>12.7</v>
      </c>
      <c r="CT242">
        <v>12.6</v>
      </c>
      <c r="CU242">
        <v>12.6</v>
      </c>
      <c r="CV242">
        <v>12.5</v>
      </c>
      <c r="CW242">
        <v>12.4</v>
      </c>
      <c r="CX242">
        <v>12.3</v>
      </c>
      <c r="CY242">
        <v>12.2</v>
      </c>
      <c r="CZ242">
        <v>12.1</v>
      </c>
      <c r="DA242">
        <v>12</v>
      </c>
      <c r="DB242">
        <v>11.9</v>
      </c>
      <c r="DC242">
        <v>11.7</v>
      </c>
      <c r="DD242">
        <v>11.6</v>
      </c>
      <c r="DE242">
        <v>11.5</v>
      </c>
      <c r="DF242">
        <v>11.3</v>
      </c>
      <c r="DG242">
        <v>11.2</v>
      </c>
      <c r="DH242">
        <v>11</v>
      </c>
      <c r="DI242">
        <v>10.8</v>
      </c>
      <c r="DJ242">
        <v>10.6</v>
      </c>
      <c r="DK242">
        <v>10.5</v>
      </c>
      <c r="DL242">
        <v>10.3</v>
      </c>
      <c r="DM242">
        <v>10.1</v>
      </c>
      <c r="DN242">
        <v>9.9600000000000009</v>
      </c>
      <c r="DO242">
        <v>9.7799999999999994</v>
      </c>
      <c r="DP242">
        <v>9.6</v>
      </c>
      <c r="DQ242">
        <v>9.4</v>
      </c>
      <c r="DR242">
        <v>9.19</v>
      </c>
      <c r="DS242">
        <v>8.99</v>
      </c>
      <c r="DT242">
        <v>8.8000000000000007</v>
      </c>
      <c r="DU242">
        <v>8.52</v>
      </c>
      <c r="DV242">
        <v>8.43</v>
      </c>
      <c r="DW242">
        <v>8.14</v>
      </c>
      <c r="DX242">
        <v>7.93</v>
      </c>
      <c r="DY242">
        <v>7.71</v>
      </c>
      <c r="DZ242">
        <v>7.48</v>
      </c>
      <c r="EA242">
        <v>7.21</v>
      </c>
      <c r="EB242">
        <v>7.02</v>
      </c>
      <c r="EC242">
        <v>6.85</v>
      </c>
      <c r="ED242">
        <v>6.73</v>
      </c>
      <c r="EE242">
        <v>6.78</v>
      </c>
      <c r="EF242">
        <v>6.63</v>
      </c>
      <c r="EG242">
        <v>6.52</v>
      </c>
      <c r="EH242">
        <v>6.36</v>
      </c>
      <c r="EI242">
        <v>6.15</v>
      </c>
      <c r="EJ242">
        <v>5.85</v>
      </c>
      <c r="EK242">
        <v>5.48</v>
      </c>
      <c r="EL242">
        <v>5.23</v>
      </c>
      <c r="EM242">
        <v>4.9000000000000004</v>
      </c>
      <c r="EN242">
        <v>4.62</v>
      </c>
      <c r="EO242">
        <v>4.3899999999999997</v>
      </c>
      <c r="EP242">
        <v>4.24</v>
      </c>
      <c r="EQ242">
        <v>4.0999999999999996</v>
      </c>
      <c r="ER242">
        <v>3.87</v>
      </c>
      <c r="ES242">
        <v>3.7</v>
      </c>
      <c r="ET242">
        <v>3.56</v>
      </c>
      <c r="EU242">
        <v>3.37</v>
      </c>
      <c r="EV242">
        <v>3.28</v>
      </c>
      <c r="EW242">
        <v>3.05</v>
      </c>
      <c r="EX242">
        <v>2.82</v>
      </c>
      <c r="EY242">
        <v>2.64</v>
      </c>
      <c r="EZ242">
        <v>2.4700000000000002</v>
      </c>
      <c r="FA242">
        <v>2.2599999999999998</v>
      </c>
      <c r="FB242">
        <v>2.15</v>
      </c>
      <c r="FC242">
        <v>1.97</v>
      </c>
      <c r="FD242">
        <v>1.8</v>
      </c>
      <c r="FE242">
        <v>1.71</v>
      </c>
      <c r="FF242">
        <v>1.52</v>
      </c>
      <c r="FG242">
        <v>1.43</v>
      </c>
      <c r="FH242">
        <v>1.29</v>
      </c>
      <c r="FI242">
        <v>1.2</v>
      </c>
      <c r="FJ242">
        <v>1.08</v>
      </c>
      <c r="FK242">
        <v>0.96</v>
      </c>
      <c r="FL242">
        <v>0.85</v>
      </c>
      <c r="FM242">
        <v>0.77</v>
      </c>
      <c r="FN242">
        <v>0.69</v>
      </c>
      <c r="FO242">
        <v>0.62</v>
      </c>
      <c r="FP242">
        <v>0.55000000000000004</v>
      </c>
      <c r="FQ242">
        <v>0.46</v>
      </c>
      <c r="FR242">
        <v>0.41</v>
      </c>
      <c r="FS242">
        <v>0.35</v>
      </c>
      <c r="FT242">
        <v>0.31</v>
      </c>
      <c r="FU242">
        <v>0.25</v>
      </c>
      <c r="FV242">
        <v>0.21</v>
      </c>
      <c r="FW242">
        <v>0.18</v>
      </c>
      <c r="FX242">
        <v>0.14000000000000001</v>
      </c>
      <c r="FY242">
        <v>0.12</v>
      </c>
      <c r="FZ242">
        <v>0.1</v>
      </c>
    </row>
    <row r="243" spans="1:182">
      <c r="A243">
        <v>-56</v>
      </c>
      <c r="B243">
        <v>0</v>
      </c>
      <c r="C243">
        <v>0</v>
      </c>
      <c r="D243">
        <v>0</v>
      </c>
      <c r="E243">
        <v>0</v>
      </c>
      <c r="F243">
        <v>0</v>
      </c>
      <c r="G243">
        <v>0</v>
      </c>
      <c r="H243">
        <v>0</v>
      </c>
      <c r="I243">
        <v>0</v>
      </c>
      <c r="J243">
        <v>0</v>
      </c>
      <c r="K243">
        <v>0</v>
      </c>
      <c r="L243">
        <v>0</v>
      </c>
      <c r="M243">
        <v>0</v>
      </c>
      <c r="N243">
        <v>0</v>
      </c>
      <c r="O243">
        <v>0</v>
      </c>
      <c r="P243">
        <v>0</v>
      </c>
      <c r="Q243">
        <v>0</v>
      </c>
      <c r="R243">
        <v>0</v>
      </c>
      <c r="S243">
        <v>0</v>
      </c>
      <c r="T243">
        <v>0.02</v>
      </c>
      <c r="U243">
        <v>0.04</v>
      </c>
      <c r="V243">
        <v>0.05</v>
      </c>
      <c r="W243">
        <v>7.0000000000000007E-2</v>
      </c>
      <c r="X243">
        <v>0.09</v>
      </c>
      <c r="Y243">
        <v>0.11</v>
      </c>
      <c r="Z243">
        <v>0.14000000000000001</v>
      </c>
      <c r="AA243">
        <v>0.17</v>
      </c>
      <c r="AB243">
        <v>0.2</v>
      </c>
      <c r="AC243">
        <v>0.24</v>
      </c>
      <c r="AD243">
        <v>0.28999999999999998</v>
      </c>
      <c r="AE243">
        <v>0.36</v>
      </c>
      <c r="AF243">
        <v>0.39</v>
      </c>
      <c r="AG243">
        <v>0.48</v>
      </c>
      <c r="AH243">
        <v>0.53</v>
      </c>
      <c r="AI243">
        <v>0.62</v>
      </c>
      <c r="AJ243">
        <v>0.73</v>
      </c>
      <c r="AK243">
        <v>0.82</v>
      </c>
      <c r="AL243">
        <v>0.94</v>
      </c>
      <c r="AM243">
        <v>1.02</v>
      </c>
      <c r="AN243">
        <v>1.1499999999999999</v>
      </c>
      <c r="AO243">
        <v>1.3</v>
      </c>
      <c r="AP243">
        <v>1.43</v>
      </c>
      <c r="AQ243">
        <v>1.56</v>
      </c>
      <c r="AR243">
        <v>1.77</v>
      </c>
      <c r="AS243">
        <v>1.91</v>
      </c>
      <c r="AT243">
        <v>2.1</v>
      </c>
      <c r="AU243">
        <v>2.31</v>
      </c>
      <c r="AV243">
        <v>2.6</v>
      </c>
      <c r="AW243">
        <v>2.77</v>
      </c>
      <c r="AX243">
        <v>2.99</v>
      </c>
      <c r="AY243">
        <v>3.25</v>
      </c>
      <c r="AZ243">
        <v>3.53</v>
      </c>
      <c r="BA243">
        <v>3.86</v>
      </c>
      <c r="BB243">
        <v>4.0199999999999996</v>
      </c>
      <c r="BC243">
        <v>4.38</v>
      </c>
      <c r="BD243">
        <v>4.6100000000000003</v>
      </c>
      <c r="BE243">
        <v>4.8899999999999997</v>
      </c>
      <c r="BF243">
        <v>5.22</v>
      </c>
      <c r="BG243">
        <v>5.53</v>
      </c>
      <c r="BH243">
        <v>5.81</v>
      </c>
      <c r="BI243">
        <v>6.33</v>
      </c>
      <c r="BJ243">
        <v>6.87</v>
      </c>
      <c r="BK243">
        <v>7.67</v>
      </c>
      <c r="BL243">
        <v>8.09</v>
      </c>
      <c r="BM243">
        <v>8.52</v>
      </c>
      <c r="BN243">
        <v>8.74</v>
      </c>
      <c r="BO243">
        <v>9.32</v>
      </c>
      <c r="BP243">
        <v>9.64</v>
      </c>
      <c r="BQ243">
        <v>9.9499999999999993</v>
      </c>
      <c r="BR243">
        <v>10.4</v>
      </c>
      <c r="BS243">
        <v>10.8</v>
      </c>
      <c r="BT243">
        <v>11.2</v>
      </c>
      <c r="BU243">
        <v>11.5</v>
      </c>
      <c r="BV243">
        <v>11.7</v>
      </c>
      <c r="BW243">
        <v>11.9</v>
      </c>
      <c r="BX243">
        <v>12</v>
      </c>
      <c r="BY243">
        <v>12.2</v>
      </c>
      <c r="BZ243">
        <v>12.3</v>
      </c>
      <c r="CA243">
        <v>12.4</v>
      </c>
      <c r="CB243">
        <v>12.5</v>
      </c>
      <c r="CC243">
        <v>12.6</v>
      </c>
      <c r="CD243">
        <v>12.7</v>
      </c>
      <c r="CE243">
        <v>12.7</v>
      </c>
      <c r="CF243">
        <v>12.8</v>
      </c>
      <c r="CG243">
        <v>12.9</v>
      </c>
      <c r="CH243">
        <v>12.9</v>
      </c>
      <c r="CI243">
        <v>12.9</v>
      </c>
      <c r="CJ243">
        <v>12.9</v>
      </c>
      <c r="CK243">
        <v>12.9</v>
      </c>
      <c r="CL243">
        <v>12.9</v>
      </c>
      <c r="CM243">
        <v>12.9</v>
      </c>
      <c r="CN243">
        <v>12.9</v>
      </c>
      <c r="CO243">
        <v>12.9</v>
      </c>
      <c r="CP243">
        <v>12.8</v>
      </c>
      <c r="CQ243">
        <v>12.8</v>
      </c>
      <c r="CR243">
        <v>12.8</v>
      </c>
      <c r="CS243">
        <v>12.7</v>
      </c>
      <c r="CT243">
        <v>12.6</v>
      </c>
      <c r="CU243">
        <v>12.6</v>
      </c>
      <c r="CV243">
        <v>12.5</v>
      </c>
      <c r="CW243">
        <v>12.4</v>
      </c>
      <c r="CX243">
        <v>12.3</v>
      </c>
      <c r="CY243">
        <v>12.2</v>
      </c>
      <c r="CZ243">
        <v>12.1</v>
      </c>
      <c r="DA243">
        <v>12</v>
      </c>
      <c r="DB243">
        <v>11.9</v>
      </c>
      <c r="DC243">
        <v>11.8</v>
      </c>
      <c r="DD243">
        <v>11.6</v>
      </c>
      <c r="DE243">
        <v>11.5</v>
      </c>
      <c r="DF243">
        <v>11.4</v>
      </c>
      <c r="DG243">
        <v>11.2</v>
      </c>
      <c r="DH243">
        <v>11</v>
      </c>
      <c r="DI243">
        <v>10.9</v>
      </c>
      <c r="DJ243">
        <v>10.7</v>
      </c>
      <c r="DK243">
        <v>10.6</v>
      </c>
      <c r="DL243">
        <v>10.4</v>
      </c>
      <c r="DM243">
        <v>10.199999999999999</v>
      </c>
      <c r="DN243">
        <v>10</v>
      </c>
      <c r="DO243">
        <v>9.83</v>
      </c>
      <c r="DP243">
        <v>9.67</v>
      </c>
      <c r="DQ243">
        <v>9.49</v>
      </c>
      <c r="DR243">
        <v>9.3000000000000007</v>
      </c>
      <c r="DS243">
        <v>9.07</v>
      </c>
      <c r="DT243">
        <v>8.81</v>
      </c>
      <c r="DU243">
        <v>8.67</v>
      </c>
      <c r="DV243">
        <v>8.4499999999999993</v>
      </c>
      <c r="DW243">
        <v>8.24</v>
      </c>
      <c r="DX243">
        <v>8.06</v>
      </c>
      <c r="DY243">
        <v>7.78</v>
      </c>
      <c r="DZ243">
        <v>7.57</v>
      </c>
      <c r="EA243">
        <v>7.37</v>
      </c>
      <c r="EB243">
        <v>7.07</v>
      </c>
      <c r="EC243">
        <v>6.9</v>
      </c>
      <c r="ED243">
        <v>6.84</v>
      </c>
      <c r="EE243">
        <v>6.92</v>
      </c>
      <c r="EF243">
        <v>6.76</v>
      </c>
      <c r="EG243">
        <v>6.64</v>
      </c>
      <c r="EH243">
        <v>6.46</v>
      </c>
      <c r="EI243">
        <v>6.18</v>
      </c>
      <c r="EJ243">
        <v>5.94</v>
      </c>
      <c r="EK243">
        <v>5.58</v>
      </c>
      <c r="EL243">
        <v>5.23</v>
      </c>
      <c r="EM243">
        <v>4.97</v>
      </c>
      <c r="EN243">
        <v>4.6900000000000004</v>
      </c>
      <c r="EO243">
        <v>4.51</v>
      </c>
      <c r="EP243">
        <v>4.3099999999999996</v>
      </c>
      <c r="EQ243">
        <v>4.1100000000000003</v>
      </c>
      <c r="ER243">
        <v>3.92</v>
      </c>
      <c r="ES243">
        <v>3.75</v>
      </c>
      <c r="ET243">
        <v>3.58</v>
      </c>
      <c r="EU243">
        <v>3.39</v>
      </c>
      <c r="EV243">
        <v>3.26</v>
      </c>
      <c r="EW243">
        <v>3.01</v>
      </c>
      <c r="EX243">
        <v>2.8</v>
      </c>
      <c r="EY243">
        <v>2.63</v>
      </c>
      <c r="EZ243">
        <v>2.5099999999999998</v>
      </c>
      <c r="FA243">
        <v>2.31</v>
      </c>
      <c r="FB243">
        <v>2.17</v>
      </c>
      <c r="FC243">
        <v>1.94</v>
      </c>
      <c r="FD243">
        <v>1.83</v>
      </c>
      <c r="FE243">
        <v>1.73</v>
      </c>
      <c r="FF243">
        <v>1.55</v>
      </c>
      <c r="FG243">
        <v>1.4</v>
      </c>
      <c r="FH243">
        <v>1.25</v>
      </c>
      <c r="FI243">
        <v>1.2</v>
      </c>
      <c r="FJ243">
        <v>1.05</v>
      </c>
      <c r="FK243">
        <v>0.95</v>
      </c>
      <c r="FL243">
        <v>0.87</v>
      </c>
      <c r="FM243">
        <v>0.77</v>
      </c>
      <c r="FN243">
        <v>0.68</v>
      </c>
      <c r="FO243">
        <v>0.6</v>
      </c>
      <c r="FP243">
        <v>0.54</v>
      </c>
      <c r="FQ243">
        <v>0.47</v>
      </c>
      <c r="FR243">
        <v>0.41</v>
      </c>
      <c r="FS243">
        <v>0.35</v>
      </c>
      <c r="FT243">
        <v>0.3</v>
      </c>
      <c r="FU243">
        <v>0.25</v>
      </c>
      <c r="FV243">
        <v>0.21</v>
      </c>
      <c r="FW243">
        <v>0.18</v>
      </c>
      <c r="FX243">
        <v>0.14000000000000001</v>
      </c>
      <c r="FY243">
        <v>0.12</v>
      </c>
      <c r="FZ243">
        <v>0.1</v>
      </c>
    </row>
    <row r="244" spans="1:182">
      <c r="A244">
        <v>-57</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0.03</v>
      </c>
      <c r="V244">
        <v>0.04</v>
      </c>
      <c r="W244">
        <v>7.0000000000000007E-2</v>
      </c>
      <c r="X244">
        <v>0.09</v>
      </c>
      <c r="Y244">
        <v>0.11</v>
      </c>
      <c r="Z244">
        <v>0.14000000000000001</v>
      </c>
      <c r="AA244">
        <v>0.16</v>
      </c>
      <c r="AB244">
        <v>0.2</v>
      </c>
      <c r="AC244">
        <v>0.24</v>
      </c>
      <c r="AD244">
        <v>0.28999999999999998</v>
      </c>
      <c r="AE244">
        <v>0.34</v>
      </c>
      <c r="AF244">
        <v>0.39</v>
      </c>
      <c r="AG244">
        <v>0.46</v>
      </c>
      <c r="AH244">
        <v>0.54</v>
      </c>
      <c r="AI244">
        <v>0.59</v>
      </c>
      <c r="AJ244">
        <v>0.68</v>
      </c>
      <c r="AK244">
        <v>0.79</v>
      </c>
      <c r="AL244">
        <v>0.88</v>
      </c>
      <c r="AM244">
        <v>1.01</v>
      </c>
      <c r="AN244">
        <v>1.1000000000000001</v>
      </c>
      <c r="AO244">
        <v>1.26</v>
      </c>
      <c r="AP244">
        <v>1.38</v>
      </c>
      <c r="AQ244">
        <v>1.55</v>
      </c>
      <c r="AR244">
        <v>1.69</v>
      </c>
      <c r="AS244">
        <v>1.92</v>
      </c>
      <c r="AT244">
        <v>2.0499999999999998</v>
      </c>
      <c r="AU244">
        <v>2.23</v>
      </c>
      <c r="AV244">
        <v>2.54</v>
      </c>
      <c r="AW244">
        <v>2.66</v>
      </c>
      <c r="AX244">
        <v>2.88</v>
      </c>
      <c r="AY244">
        <v>3.15</v>
      </c>
      <c r="AZ244">
        <v>3.42</v>
      </c>
      <c r="BA244">
        <v>3.76</v>
      </c>
      <c r="BB244">
        <v>4</v>
      </c>
      <c r="BC244">
        <v>4.2699999999999996</v>
      </c>
      <c r="BD244">
        <v>4.55</v>
      </c>
      <c r="BE244">
        <v>4.87</v>
      </c>
      <c r="BF244">
        <v>5.17</v>
      </c>
      <c r="BG244">
        <v>5.45</v>
      </c>
      <c r="BH244">
        <v>5.79</v>
      </c>
      <c r="BI244">
        <v>6.16</v>
      </c>
      <c r="BJ244">
        <v>6.63</v>
      </c>
      <c r="BK244">
        <v>7.31</v>
      </c>
      <c r="BL244">
        <v>8.1300000000000008</v>
      </c>
      <c r="BM244">
        <v>8.76</v>
      </c>
      <c r="BN244">
        <v>8.48</v>
      </c>
      <c r="BO244">
        <v>9.0299999999999994</v>
      </c>
      <c r="BP244">
        <v>9.59</v>
      </c>
      <c r="BQ244">
        <v>9.69</v>
      </c>
      <c r="BR244">
        <v>10.1</v>
      </c>
      <c r="BS244">
        <v>10.6</v>
      </c>
      <c r="BT244">
        <v>11</v>
      </c>
      <c r="BU244">
        <v>11.3</v>
      </c>
      <c r="BV244">
        <v>11.6</v>
      </c>
      <c r="BW244">
        <v>11.8</v>
      </c>
      <c r="BX244">
        <v>11.9</v>
      </c>
      <c r="BY244">
        <v>12.1</v>
      </c>
      <c r="BZ244">
        <v>12.2</v>
      </c>
      <c r="CA244">
        <v>12.4</v>
      </c>
      <c r="CB244">
        <v>12.5</v>
      </c>
      <c r="CC244">
        <v>12.5</v>
      </c>
      <c r="CD244">
        <v>12.6</v>
      </c>
      <c r="CE244">
        <v>12.7</v>
      </c>
      <c r="CF244">
        <v>12.8</v>
      </c>
      <c r="CG244">
        <v>12.8</v>
      </c>
      <c r="CH244">
        <v>12.8</v>
      </c>
      <c r="CI244">
        <v>12.9</v>
      </c>
      <c r="CJ244">
        <v>12.9</v>
      </c>
      <c r="CK244">
        <v>12.9</v>
      </c>
      <c r="CL244">
        <v>12.9</v>
      </c>
      <c r="CM244">
        <v>12.9</v>
      </c>
      <c r="CN244">
        <v>12.9</v>
      </c>
      <c r="CO244">
        <v>12.9</v>
      </c>
      <c r="CP244">
        <v>12.8</v>
      </c>
      <c r="CQ244">
        <v>12.8</v>
      </c>
      <c r="CR244">
        <v>12.7</v>
      </c>
      <c r="CS244">
        <v>12.7</v>
      </c>
      <c r="CT244">
        <v>12.6</v>
      </c>
      <c r="CU244">
        <v>12.6</v>
      </c>
      <c r="CV244">
        <v>12.5</v>
      </c>
      <c r="CW244">
        <v>12.4</v>
      </c>
      <c r="CX244">
        <v>12.3</v>
      </c>
      <c r="CY244">
        <v>12.2</v>
      </c>
      <c r="CZ244">
        <v>12.1</v>
      </c>
      <c r="DA244">
        <v>12</v>
      </c>
      <c r="DB244">
        <v>11.9</v>
      </c>
      <c r="DC244">
        <v>11.8</v>
      </c>
      <c r="DD244">
        <v>11.7</v>
      </c>
      <c r="DE244">
        <v>11.5</v>
      </c>
      <c r="DF244">
        <v>11.4</v>
      </c>
      <c r="DG244">
        <v>11.3</v>
      </c>
      <c r="DH244">
        <v>11.1</v>
      </c>
      <c r="DI244">
        <v>10.9</v>
      </c>
      <c r="DJ244">
        <v>10.8</v>
      </c>
      <c r="DK244">
        <v>10.6</v>
      </c>
      <c r="DL244">
        <v>10.4</v>
      </c>
      <c r="DM244">
        <v>10.3</v>
      </c>
      <c r="DN244">
        <v>10.1</v>
      </c>
      <c r="DO244">
        <v>9.92</v>
      </c>
      <c r="DP244">
        <v>9.73</v>
      </c>
      <c r="DQ244">
        <v>9.5500000000000007</v>
      </c>
      <c r="DR244">
        <v>9.3800000000000008</v>
      </c>
      <c r="DS244">
        <v>9.17</v>
      </c>
      <c r="DT244">
        <v>8.9499999999999993</v>
      </c>
      <c r="DU244">
        <v>8.6999999999999993</v>
      </c>
      <c r="DV244">
        <v>8.5</v>
      </c>
      <c r="DW244">
        <v>8.4</v>
      </c>
      <c r="DX244">
        <v>8.06</v>
      </c>
      <c r="DY244">
        <v>7.89</v>
      </c>
      <c r="DZ244">
        <v>7.72</v>
      </c>
      <c r="EA244">
        <v>7.45</v>
      </c>
      <c r="EB244">
        <v>7.3</v>
      </c>
      <c r="EC244">
        <v>6.99</v>
      </c>
      <c r="ED244">
        <v>6.87</v>
      </c>
      <c r="EE244">
        <v>6.86</v>
      </c>
      <c r="EF244">
        <v>6.82</v>
      </c>
      <c r="EG244">
        <v>6.68</v>
      </c>
      <c r="EH244">
        <v>6.57</v>
      </c>
      <c r="EI244">
        <v>6.3</v>
      </c>
      <c r="EJ244">
        <v>6.06</v>
      </c>
      <c r="EK244">
        <v>5.65</v>
      </c>
      <c r="EL244">
        <v>5.35</v>
      </c>
      <c r="EM244">
        <v>5.05</v>
      </c>
      <c r="EN244">
        <v>4.76</v>
      </c>
      <c r="EO244">
        <v>4.55</v>
      </c>
      <c r="EP244">
        <v>4.3499999999999996</v>
      </c>
      <c r="EQ244">
        <v>4.1500000000000004</v>
      </c>
      <c r="ER244">
        <v>3.96</v>
      </c>
      <c r="ES244">
        <v>3.77</v>
      </c>
      <c r="ET244">
        <v>3.6</v>
      </c>
      <c r="EU244">
        <v>3.39</v>
      </c>
      <c r="EV244">
        <v>3.32</v>
      </c>
      <c r="EW244">
        <v>3.07</v>
      </c>
      <c r="EX244">
        <v>2.79</v>
      </c>
      <c r="EY244">
        <v>2.66</v>
      </c>
      <c r="EZ244">
        <v>2.48</v>
      </c>
      <c r="FA244">
        <v>2.33</v>
      </c>
      <c r="FB244">
        <v>2.19</v>
      </c>
      <c r="FC244">
        <v>1.96</v>
      </c>
      <c r="FD244">
        <v>1.83</v>
      </c>
      <c r="FE244">
        <v>1.72</v>
      </c>
      <c r="FF244">
        <v>1.53</v>
      </c>
      <c r="FG244">
        <v>1.45</v>
      </c>
      <c r="FH244">
        <v>1.29</v>
      </c>
      <c r="FI244">
        <v>1.2</v>
      </c>
      <c r="FJ244">
        <v>1.07</v>
      </c>
      <c r="FK244">
        <v>0.95</v>
      </c>
      <c r="FL244">
        <v>0.85</v>
      </c>
      <c r="FM244">
        <v>0.76</v>
      </c>
      <c r="FN244">
        <v>0.71</v>
      </c>
      <c r="FO244">
        <v>0.6</v>
      </c>
      <c r="FP244">
        <v>0.54</v>
      </c>
      <c r="FQ244">
        <v>0.46</v>
      </c>
      <c r="FR244">
        <v>0.42</v>
      </c>
      <c r="FS244">
        <v>0.35</v>
      </c>
      <c r="FT244">
        <v>0.31</v>
      </c>
      <c r="FU244">
        <v>0.25</v>
      </c>
      <c r="FV244">
        <v>0.21</v>
      </c>
      <c r="FW244">
        <v>0.18</v>
      </c>
      <c r="FX244">
        <v>0.14000000000000001</v>
      </c>
      <c r="FY244">
        <v>0.12</v>
      </c>
      <c r="FZ244">
        <v>0.1</v>
      </c>
    </row>
    <row r="245" spans="1:182">
      <c r="A245">
        <v>-58</v>
      </c>
      <c r="B245">
        <v>0</v>
      </c>
      <c r="C245">
        <v>0</v>
      </c>
      <c r="D245">
        <v>0</v>
      </c>
      <c r="E245">
        <v>0</v>
      </c>
      <c r="F245">
        <v>0</v>
      </c>
      <c r="G245">
        <v>0</v>
      </c>
      <c r="H245">
        <v>0</v>
      </c>
      <c r="I245">
        <v>0</v>
      </c>
      <c r="J245">
        <v>0</v>
      </c>
      <c r="K245">
        <v>0</v>
      </c>
      <c r="L245">
        <v>0</v>
      </c>
      <c r="M245">
        <v>0</v>
      </c>
      <c r="N245">
        <v>0</v>
      </c>
      <c r="O245">
        <v>0</v>
      </c>
      <c r="P245">
        <v>0</v>
      </c>
      <c r="Q245">
        <v>0</v>
      </c>
      <c r="R245">
        <v>0</v>
      </c>
      <c r="S245">
        <v>0</v>
      </c>
      <c r="T245">
        <v>0</v>
      </c>
      <c r="U245">
        <v>0.03</v>
      </c>
      <c r="V245">
        <v>0.04</v>
      </c>
      <c r="W245">
        <v>7.0000000000000007E-2</v>
      </c>
      <c r="X245">
        <v>0.09</v>
      </c>
      <c r="Y245">
        <v>0.1</v>
      </c>
      <c r="Z245">
        <v>0.13</v>
      </c>
      <c r="AA245">
        <v>0.16</v>
      </c>
      <c r="AB245">
        <v>0.2</v>
      </c>
      <c r="AC245">
        <v>0.24</v>
      </c>
      <c r="AD245">
        <v>0.27</v>
      </c>
      <c r="AE245">
        <v>0.33</v>
      </c>
      <c r="AF245">
        <v>0.38</v>
      </c>
      <c r="AG245">
        <v>0.44</v>
      </c>
      <c r="AH245">
        <v>0.51</v>
      </c>
      <c r="AI245">
        <v>0.57999999999999996</v>
      </c>
      <c r="AJ245">
        <v>0.68</v>
      </c>
      <c r="AK245">
        <v>0.75</v>
      </c>
      <c r="AL245">
        <v>0.85</v>
      </c>
      <c r="AM245">
        <v>1</v>
      </c>
      <c r="AN245">
        <v>1.1000000000000001</v>
      </c>
      <c r="AO245">
        <v>1.22</v>
      </c>
      <c r="AP245">
        <v>1.38</v>
      </c>
      <c r="AQ245">
        <v>1.52</v>
      </c>
      <c r="AR245">
        <v>1.67</v>
      </c>
      <c r="AS245">
        <v>1.82</v>
      </c>
      <c r="AT245">
        <v>2.02</v>
      </c>
      <c r="AU245">
        <v>2.17</v>
      </c>
      <c r="AV245">
        <v>2.4500000000000002</v>
      </c>
      <c r="AW245">
        <v>2.67</v>
      </c>
      <c r="AX245">
        <v>2.88</v>
      </c>
      <c r="AY245">
        <v>3.07</v>
      </c>
      <c r="AZ245">
        <v>3.28</v>
      </c>
      <c r="BA245">
        <v>3.66</v>
      </c>
      <c r="BB245">
        <v>3.9</v>
      </c>
      <c r="BC245">
        <v>4.1399999999999997</v>
      </c>
      <c r="BD245">
        <v>4.47</v>
      </c>
      <c r="BE245">
        <v>4.76</v>
      </c>
      <c r="BF245">
        <v>5.01</v>
      </c>
      <c r="BG245">
        <v>5.31</v>
      </c>
      <c r="BH245">
        <v>5.62</v>
      </c>
      <c r="BI245">
        <v>5.97</v>
      </c>
      <c r="BJ245">
        <v>6.43</v>
      </c>
      <c r="BK245">
        <v>7.07</v>
      </c>
      <c r="BL245">
        <v>7.83</v>
      </c>
      <c r="BM245">
        <v>8.5</v>
      </c>
      <c r="BN245">
        <v>8.42</v>
      </c>
      <c r="BO245">
        <v>8.8800000000000008</v>
      </c>
      <c r="BP245">
        <v>9.2200000000000006</v>
      </c>
      <c r="BQ245">
        <v>9.44</v>
      </c>
      <c r="BR245">
        <v>9.9499999999999993</v>
      </c>
      <c r="BS245">
        <v>10.4</v>
      </c>
      <c r="BT245">
        <v>10.8</v>
      </c>
      <c r="BU245">
        <v>11.2</v>
      </c>
      <c r="BV245">
        <v>11.4</v>
      </c>
      <c r="BW245">
        <v>11.7</v>
      </c>
      <c r="BX245">
        <v>11.8</v>
      </c>
      <c r="BY245">
        <v>12</v>
      </c>
      <c r="BZ245">
        <v>12.2</v>
      </c>
      <c r="CA245">
        <v>12.3</v>
      </c>
      <c r="CB245">
        <v>12.4</v>
      </c>
      <c r="CC245">
        <v>12.5</v>
      </c>
      <c r="CD245">
        <v>12.6</v>
      </c>
      <c r="CE245">
        <v>12.6</v>
      </c>
      <c r="CF245">
        <v>12.7</v>
      </c>
      <c r="CG245">
        <v>12.8</v>
      </c>
      <c r="CH245">
        <v>12.8</v>
      </c>
      <c r="CI245">
        <v>12.8</v>
      </c>
      <c r="CJ245">
        <v>12.9</v>
      </c>
      <c r="CK245">
        <v>12.9</v>
      </c>
      <c r="CL245">
        <v>12.9</v>
      </c>
      <c r="CM245">
        <v>12.9</v>
      </c>
      <c r="CN245">
        <v>12.9</v>
      </c>
      <c r="CO245">
        <v>12.8</v>
      </c>
      <c r="CP245">
        <v>12.8</v>
      </c>
      <c r="CQ245">
        <v>12.8</v>
      </c>
      <c r="CR245">
        <v>12.7</v>
      </c>
      <c r="CS245">
        <v>12.7</v>
      </c>
      <c r="CT245">
        <v>12.6</v>
      </c>
      <c r="CU245">
        <v>12.6</v>
      </c>
      <c r="CV245">
        <v>12.5</v>
      </c>
      <c r="CW245">
        <v>12.4</v>
      </c>
      <c r="CX245">
        <v>12.3</v>
      </c>
      <c r="CY245">
        <v>12.2</v>
      </c>
      <c r="CZ245">
        <v>12.1</v>
      </c>
      <c r="DA245">
        <v>12</v>
      </c>
      <c r="DB245">
        <v>11.9</v>
      </c>
      <c r="DC245">
        <v>11.8</v>
      </c>
      <c r="DD245">
        <v>11.7</v>
      </c>
      <c r="DE245">
        <v>11.6</v>
      </c>
      <c r="DF245">
        <v>11.4</v>
      </c>
      <c r="DG245">
        <v>11.3</v>
      </c>
      <c r="DH245">
        <v>11.2</v>
      </c>
      <c r="DI245">
        <v>10.9</v>
      </c>
      <c r="DJ245">
        <v>10.8</v>
      </c>
      <c r="DK245">
        <v>10.6</v>
      </c>
      <c r="DL245">
        <v>10.5</v>
      </c>
      <c r="DM245">
        <v>10.3</v>
      </c>
      <c r="DN245">
        <v>10.199999999999999</v>
      </c>
      <c r="DO245">
        <v>9.9600000000000009</v>
      </c>
      <c r="DP245">
        <v>9.77</v>
      </c>
      <c r="DQ245">
        <v>9.64</v>
      </c>
      <c r="DR245">
        <v>9.42</v>
      </c>
      <c r="DS245">
        <v>9.23</v>
      </c>
      <c r="DT245">
        <v>9.01</v>
      </c>
      <c r="DU245">
        <v>8.75</v>
      </c>
      <c r="DV245">
        <v>8.5399999999999991</v>
      </c>
      <c r="DW245">
        <v>8.3699999999999992</v>
      </c>
      <c r="DX245">
        <v>8.15</v>
      </c>
      <c r="DY245">
        <v>7.97</v>
      </c>
      <c r="DZ245">
        <v>7.75</v>
      </c>
      <c r="EA245">
        <v>7.58</v>
      </c>
      <c r="EB245">
        <v>7.32</v>
      </c>
      <c r="EC245">
        <v>7.15</v>
      </c>
      <c r="ED245">
        <v>7.02</v>
      </c>
      <c r="EE245">
        <v>6.98</v>
      </c>
      <c r="EF245">
        <v>6.87</v>
      </c>
      <c r="EG245">
        <v>6.76</v>
      </c>
      <c r="EH245">
        <v>6.64</v>
      </c>
      <c r="EI245">
        <v>6.4</v>
      </c>
      <c r="EJ245">
        <v>6.12</v>
      </c>
      <c r="EK245">
        <v>5.73</v>
      </c>
      <c r="EL245">
        <v>5.36</v>
      </c>
      <c r="EM245">
        <v>5.13</v>
      </c>
      <c r="EN245">
        <v>4.8</v>
      </c>
      <c r="EO245">
        <v>4.5599999999999996</v>
      </c>
      <c r="EP245">
        <v>4.43</v>
      </c>
      <c r="EQ245">
        <v>4.21</v>
      </c>
      <c r="ER245">
        <v>3.97</v>
      </c>
      <c r="ES245">
        <v>3.83</v>
      </c>
      <c r="ET245">
        <v>3.65</v>
      </c>
      <c r="EU245">
        <v>3.45</v>
      </c>
      <c r="EV245">
        <v>3.34</v>
      </c>
      <c r="EW245">
        <v>3.11</v>
      </c>
      <c r="EX245">
        <v>2.84</v>
      </c>
      <c r="EY245">
        <v>2.67</v>
      </c>
      <c r="EZ245">
        <v>2.4900000000000002</v>
      </c>
      <c r="FA245">
        <v>2.37</v>
      </c>
      <c r="FB245">
        <v>2.23</v>
      </c>
      <c r="FC245">
        <v>2.02</v>
      </c>
      <c r="FD245">
        <v>1.81</v>
      </c>
      <c r="FE245">
        <v>1.74</v>
      </c>
      <c r="FF245">
        <v>1.58</v>
      </c>
      <c r="FG245">
        <v>1.43</v>
      </c>
      <c r="FH245">
        <v>1.32</v>
      </c>
      <c r="FI245">
        <v>1.21</v>
      </c>
      <c r="FJ245">
        <v>1.07</v>
      </c>
      <c r="FK245">
        <v>0.96</v>
      </c>
      <c r="FL245">
        <v>0.87</v>
      </c>
      <c r="FM245">
        <v>0.78</v>
      </c>
      <c r="FN245">
        <v>0.71</v>
      </c>
      <c r="FO245">
        <v>0.62</v>
      </c>
      <c r="FP245">
        <v>0.54</v>
      </c>
      <c r="FQ245">
        <v>0.46</v>
      </c>
      <c r="FR245">
        <v>0.41</v>
      </c>
      <c r="FS245">
        <v>0.35</v>
      </c>
      <c r="FT245">
        <v>0.3</v>
      </c>
      <c r="FU245">
        <v>0.25</v>
      </c>
      <c r="FV245">
        <v>0.22</v>
      </c>
      <c r="FW245">
        <v>0.18</v>
      </c>
      <c r="FX245">
        <v>0.14000000000000001</v>
      </c>
      <c r="FY245">
        <v>0.12</v>
      </c>
      <c r="FZ245">
        <v>0.1</v>
      </c>
    </row>
    <row r="246" spans="1:182">
      <c r="A246">
        <v>-59</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0.03</v>
      </c>
      <c r="V246">
        <v>0.04</v>
      </c>
      <c r="W246">
        <v>0.05</v>
      </c>
      <c r="X246">
        <v>0.08</v>
      </c>
      <c r="Y246">
        <v>0.1</v>
      </c>
      <c r="Z246">
        <v>0.13</v>
      </c>
      <c r="AA246">
        <v>0.16</v>
      </c>
      <c r="AB246">
        <v>0.19</v>
      </c>
      <c r="AC246">
        <v>0.22</v>
      </c>
      <c r="AD246">
        <v>0.25</v>
      </c>
      <c r="AE246">
        <v>0.32</v>
      </c>
      <c r="AF246">
        <v>0.37</v>
      </c>
      <c r="AG246">
        <v>0.44</v>
      </c>
      <c r="AH246">
        <v>0.51</v>
      </c>
      <c r="AI246">
        <v>0.57999999999999996</v>
      </c>
      <c r="AJ246">
        <v>0.67</v>
      </c>
      <c r="AK246">
        <v>0.74</v>
      </c>
      <c r="AL246">
        <v>0.84</v>
      </c>
      <c r="AM246">
        <v>0.94</v>
      </c>
      <c r="AN246">
        <v>1.06</v>
      </c>
      <c r="AO246">
        <v>1.19</v>
      </c>
      <c r="AP246">
        <v>1.35</v>
      </c>
      <c r="AQ246">
        <v>1.44</v>
      </c>
      <c r="AR246">
        <v>1.65</v>
      </c>
      <c r="AS246">
        <v>1.79</v>
      </c>
      <c r="AT246">
        <v>1.95</v>
      </c>
      <c r="AU246">
        <v>2.11</v>
      </c>
      <c r="AV246">
        <v>2.35</v>
      </c>
      <c r="AW246">
        <v>2.58</v>
      </c>
      <c r="AX246">
        <v>2.81</v>
      </c>
      <c r="AY246">
        <v>2.99</v>
      </c>
      <c r="AZ246">
        <v>3.25</v>
      </c>
      <c r="BA246">
        <v>3.57</v>
      </c>
      <c r="BB246">
        <v>3.88</v>
      </c>
      <c r="BC246">
        <v>4.08</v>
      </c>
      <c r="BD246">
        <v>4.37</v>
      </c>
      <c r="BE246">
        <v>4.5999999999999996</v>
      </c>
      <c r="BF246">
        <v>4.91</v>
      </c>
      <c r="BG246">
        <v>5.22</v>
      </c>
      <c r="BH246">
        <v>5.5</v>
      </c>
      <c r="BI246">
        <v>5.77</v>
      </c>
      <c r="BJ246">
        <v>6.3</v>
      </c>
      <c r="BK246">
        <v>6.82</v>
      </c>
      <c r="BL246">
        <v>7.45</v>
      </c>
      <c r="BM246">
        <v>7.99</v>
      </c>
      <c r="BN246">
        <v>8.2799999999999994</v>
      </c>
      <c r="BO246">
        <v>8.6300000000000008</v>
      </c>
      <c r="BP246">
        <v>9.07</v>
      </c>
      <c r="BQ246">
        <v>9.1199999999999992</v>
      </c>
      <c r="BR246">
        <v>9.66</v>
      </c>
      <c r="BS246">
        <v>10.199999999999999</v>
      </c>
      <c r="BT246">
        <v>10.6</v>
      </c>
      <c r="BU246">
        <v>11</v>
      </c>
      <c r="BV246">
        <v>11.3</v>
      </c>
      <c r="BW246">
        <v>11.6</v>
      </c>
      <c r="BX246">
        <v>11.7</v>
      </c>
      <c r="BY246">
        <v>11.9</v>
      </c>
      <c r="BZ246">
        <v>12.1</v>
      </c>
      <c r="CA246">
        <v>12.2</v>
      </c>
      <c r="CB246">
        <v>12.3</v>
      </c>
      <c r="CC246">
        <v>12.4</v>
      </c>
      <c r="CD246">
        <v>12.5</v>
      </c>
      <c r="CE246">
        <v>12.6</v>
      </c>
      <c r="CF246">
        <v>12.7</v>
      </c>
      <c r="CG246">
        <v>12.7</v>
      </c>
      <c r="CH246">
        <v>12.8</v>
      </c>
      <c r="CI246">
        <v>12.8</v>
      </c>
      <c r="CJ246">
        <v>12.8</v>
      </c>
      <c r="CK246">
        <v>12.8</v>
      </c>
      <c r="CL246">
        <v>12.8</v>
      </c>
      <c r="CM246">
        <v>12.8</v>
      </c>
      <c r="CN246">
        <v>12.8</v>
      </c>
      <c r="CO246">
        <v>12.8</v>
      </c>
      <c r="CP246">
        <v>12.8</v>
      </c>
      <c r="CQ246">
        <v>12.8</v>
      </c>
      <c r="CR246">
        <v>12.7</v>
      </c>
      <c r="CS246">
        <v>12.7</v>
      </c>
      <c r="CT246">
        <v>12.6</v>
      </c>
      <c r="CU246">
        <v>12.6</v>
      </c>
      <c r="CV246">
        <v>12.5</v>
      </c>
      <c r="CW246">
        <v>12.4</v>
      </c>
      <c r="CX246">
        <v>12.3</v>
      </c>
      <c r="CY246">
        <v>12.3</v>
      </c>
      <c r="CZ246">
        <v>12.2</v>
      </c>
      <c r="DA246">
        <v>12</v>
      </c>
      <c r="DB246">
        <v>11.9</v>
      </c>
      <c r="DC246">
        <v>11.8</v>
      </c>
      <c r="DD246">
        <v>11.7</v>
      </c>
      <c r="DE246">
        <v>11.6</v>
      </c>
      <c r="DF246">
        <v>11.5</v>
      </c>
      <c r="DG246">
        <v>11.3</v>
      </c>
      <c r="DH246">
        <v>11.2</v>
      </c>
      <c r="DI246">
        <v>11</v>
      </c>
      <c r="DJ246">
        <v>10.9</v>
      </c>
      <c r="DK246">
        <v>10.7</v>
      </c>
      <c r="DL246">
        <v>10.5</v>
      </c>
      <c r="DM246">
        <v>10.4</v>
      </c>
      <c r="DN246">
        <v>10.199999999999999</v>
      </c>
      <c r="DO246">
        <v>10.1</v>
      </c>
      <c r="DP246">
        <v>9.8800000000000008</v>
      </c>
      <c r="DQ246">
        <v>9.73</v>
      </c>
      <c r="DR246">
        <v>9.49</v>
      </c>
      <c r="DS246">
        <v>9.2899999999999991</v>
      </c>
      <c r="DT246">
        <v>9.0399999999999991</v>
      </c>
      <c r="DU246">
        <v>8.85</v>
      </c>
      <c r="DV246">
        <v>8.68</v>
      </c>
      <c r="DW246">
        <v>8.5</v>
      </c>
      <c r="DX246">
        <v>8.33</v>
      </c>
      <c r="DY246">
        <v>8.0500000000000007</v>
      </c>
      <c r="DZ246">
        <v>7.87</v>
      </c>
      <c r="EA246">
        <v>7.65</v>
      </c>
      <c r="EB246">
        <v>7.47</v>
      </c>
      <c r="EC246">
        <v>7.24</v>
      </c>
      <c r="ED246">
        <v>7.09</v>
      </c>
      <c r="EE246">
        <v>7.05</v>
      </c>
      <c r="EF246">
        <v>6.94</v>
      </c>
      <c r="EG246">
        <v>6.84</v>
      </c>
      <c r="EH246">
        <v>6.62</v>
      </c>
      <c r="EI246">
        <v>6.44</v>
      </c>
      <c r="EJ246">
        <v>6.14</v>
      </c>
      <c r="EK246">
        <v>5.85</v>
      </c>
      <c r="EL246">
        <v>5.48</v>
      </c>
      <c r="EM246">
        <v>5.16</v>
      </c>
      <c r="EN246">
        <v>4.8600000000000003</v>
      </c>
      <c r="EO246">
        <v>4.58</v>
      </c>
      <c r="EP246">
        <v>4.45</v>
      </c>
      <c r="EQ246">
        <v>4.2</v>
      </c>
      <c r="ER246">
        <v>3.98</v>
      </c>
      <c r="ES246">
        <v>3.83</v>
      </c>
      <c r="ET246">
        <v>3.68</v>
      </c>
      <c r="EU246">
        <v>3.51</v>
      </c>
      <c r="EV246">
        <v>3.33</v>
      </c>
      <c r="EW246">
        <v>3.12</v>
      </c>
      <c r="EX246">
        <v>2.89</v>
      </c>
      <c r="EY246">
        <v>2.65</v>
      </c>
      <c r="EZ246">
        <v>2.4900000000000002</v>
      </c>
      <c r="FA246">
        <v>2.33</v>
      </c>
      <c r="FB246">
        <v>2.21</v>
      </c>
      <c r="FC246">
        <v>2.02</v>
      </c>
      <c r="FD246">
        <v>1.85</v>
      </c>
      <c r="FE246">
        <v>1.76</v>
      </c>
      <c r="FF246">
        <v>1.56</v>
      </c>
      <c r="FG246">
        <v>1.46</v>
      </c>
      <c r="FH246">
        <v>1.29</v>
      </c>
      <c r="FI246">
        <v>1.1599999999999999</v>
      </c>
      <c r="FJ246">
        <v>1.07</v>
      </c>
      <c r="FK246">
        <v>0.95</v>
      </c>
      <c r="FL246">
        <v>0.86</v>
      </c>
      <c r="FM246">
        <v>0.77</v>
      </c>
      <c r="FN246">
        <v>0.7</v>
      </c>
      <c r="FO246">
        <v>0.62</v>
      </c>
      <c r="FP246">
        <v>0.55000000000000004</v>
      </c>
      <c r="FQ246">
        <v>0.47</v>
      </c>
      <c r="FR246">
        <v>0.41</v>
      </c>
      <c r="FS246">
        <v>0.35</v>
      </c>
      <c r="FT246">
        <v>0.3</v>
      </c>
      <c r="FU246">
        <v>0.25</v>
      </c>
      <c r="FV246">
        <v>0.21</v>
      </c>
      <c r="FW246">
        <v>0.17</v>
      </c>
      <c r="FX246">
        <v>0.15</v>
      </c>
      <c r="FY246">
        <v>0.12</v>
      </c>
      <c r="FZ246">
        <v>0.1</v>
      </c>
    </row>
    <row r="247" spans="1:182">
      <c r="A247">
        <v>-60</v>
      </c>
      <c r="B247">
        <v>0</v>
      </c>
      <c r="C247">
        <v>0</v>
      </c>
      <c r="D247">
        <v>0</v>
      </c>
      <c r="E247">
        <v>0</v>
      </c>
      <c r="F247">
        <v>0</v>
      </c>
      <c r="G247">
        <v>0</v>
      </c>
      <c r="H247">
        <v>0</v>
      </c>
      <c r="I247">
        <v>0</v>
      </c>
      <c r="J247">
        <v>0</v>
      </c>
      <c r="K247">
        <v>0</v>
      </c>
      <c r="L247">
        <v>0</v>
      </c>
      <c r="M247">
        <v>0</v>
      </c>
      <c r="N247">
        <v>0</v>
      </c>
      <c r="O247">
        <v>0</v>
      </c>
      <c r="P247">
        <v>0</v>
      </c>
      <c r="Q247">
        <v>0</v>
      </c>
      <c r="R247">
        <v>0</v>
      </c>
      <c r="S247">
        <v>0</v>
      </c>
      <c r="T247">
        <v>0</v>
      </c>
      <c r="U247">
        <v>0.02</v>
      </c>
      <c r="V247">
        <v>0.04</v>
      </c>
      <c r="W247">
        <v>0.06</v>
      </c>
      <c r="X247">
        <v>0.08</v>
      </c>
      <c r="Y247">
        <v>0.1</v>
      </c>
      <c r="Z247">
        <v>0.12</v>
      </c>
      <c r="AA247">
        <v>0.15</v>
      </c>
      <c r="AB247">
        <v>0.18</v>
      </c>
      <c r="AC247">
        <v>0.22</v>
      </c>
      <c r="AD247">
        <v>0.26</v>
      </c>
      <c r="AE247">
        <v>0.31</v>
      </c>
      <c r="AF247">
        <v>0.36</v>
      </c>
      <c r="AG247">
        <v>0.44</v>
      </c>
      <c r="AH247">
        <v>0.5</v>
      </c>
      <c r="AI247">
        <v>0.54</v>
      </c>
      <c r="AJ247">
        <v>0.64</v>
      </c>
      <c r="AK247">
        <v>0.74</v>
      </c>
      <c r="AL247">
        <v>0.84</v>
      </c>
      <c r="AM247">
        <v>0.93</v>
      </c>
      <c r="AN247">
        <v>1.05</v>
      </c>
      <c r="AO247">
        <v>1.19</v>
      </c>
      <c r="AP247">
        <v>1.31</v>
      </c>
      <c r="AQ247">
        <v>1.45</v>
      </c>
      <c r="AR247">
        <v>1.6</v>
      </c>
      <c r="AS247">
        <v>1.74</v>
      </c>
      <c r="AT247">
        <v>1.95</v>
      </c>
      <c r="AU247">
        <v>2.13</v>
      </c>
      <c r="AV247">
        <v>2.27</v>
      </c>
      <c r="AW247">
        <v>2.5299999999999998</v>
      </c>
      <c r="AX247">
        <v>2.71</v>
      </c>
      <c r="AY247">
        <v>2.95</v>
      </c>
      <c r="AZ247">
        <v>3.19</v>
      </c>
      <c r="BA247">
        <v>3.49</v>
      </c>
      <c r="BB247">
        <v>3.89</v>
      </c>
      <c r="BC247">
        <v>3.98</v>
      </c>
      <c r="BD247">
        <v>4.2300000000000004</v>
      </c>
      <c r="BE247">
        <v>4.55</v>
      </c>
      <c r="BF247">
        <v>4.8</v>
      </c>
      <c r="BG247">
        <v>5.05</v>
      </c>
      <c r="BH247">
        <v>5.34</v>
      </c>
      <c r="BI247">
        <v>5.63</v>
      </c>
      <c r="BJ247">
        <v>6.12</v>
      </c>
      <c r="BK247">
        <v>6.56</v>
      </c>
      <c r="BL247">
        <v>7.24</v>
      </c>
      <c r="BM247">
        <v>8</v>
      </c>
      <c r="BN247">
        <v>8.64</v>
      </c>
      <c r="BO247">
        <v>8.24</v>
      </c>
      <c r="BP247">
        <v>8.84</v>
      </c>
      <c r="BQ247">
        <v>9.1199999999999992</v>
      </c>
      <c r="BR247">
        <v>9.3699999999999992</v>
      </c>
      <c r="BS247">
        <v>9.82</v>
      </c>
      <c r="BT247">
        <v>10.3</v>
      </c>
      <c r="BU247">
        <v>10.9</v>
      </c>
      <c r="BV247">
        <v>11.1</v>
      </c>
      <c r="BW247">
        <v>11.4</v>
      </c>
      <c r="BX247">
        <v>11.7</v>
      </c>
      <c r="BY247">
        <v>11.8</v>
      </c>
      <c r="BZ247">
        <v>12</v>
      </c>
      <c r="CA247">
        <v>12.1</v>
      </c>
      <c r="CB247">
        <v>12.3</v>
      </c>
      <c r="CC247">
        <v>12.4</v>
      </c>
      <c r="CD247">
        <v>12.5</v>
      </c>
      <c r="CE247">
        <v>12.5</v>
      </c>
      <c r="CF247">
        <v>12.6</v>
      </c>
      <c r="CG247">
        <v>12.7</v>
      </c>
      <c r="CH247">
        <v>12.7</v>
      </c>
      <c r="CI247">
        <v>12.8</v>
      </c>
      <c r="CJ247">
        <v>12.8</v>
      </c>
      <c r="CK247">
        <v>12.8</v>
      </c>
      <c r="CL247">
        <v>12.8</v>
      </c>
      <c r="CM247">
        <v>12.8</v>
      </c>
      <c r="CN247">
        <v>12.8</v>
      </c>
      <c r="CO247">
        <v>12.8</v>
      </c>
      <c r="CP247">
        <v>12.8</v>
      </c>
      <c r="CQ247">
        <v>12.8</v>
      </c>
      <c r="CR247">
        <v>12.7</v>
      </c>
      <c r="CS247">
        <v>12.7</v>
      </c>
      <c r="CT247">
        <v>12.6</v>
      </c>
      <c r="CU247">
        <v>12.6</v>
      </c>
      <c r="CV247">
        <v>12.5</v>
      </c>
      <c r="CW247">
        <v>12.4</v>
      </c>
      <c r="CX247">
        <v>12.3</v>
      </c>
      <c r="CY247">
        <v>12.3</v>
      </c>
      <c r="CZ247">
        <v>12.2</v>
      </c>
      <c r="DA247">
        <v>12.1</v>
      </c>
      <c r="DB247">
        <v>12</v>
      </c>
      <c r="DC247">
        <v>11.9</v>
      </c>
      <c r="DD247">
        <v>11.7</v>
      </c>
      <c r="DE247">
        <v>11.6</v>
      </c>
      <c r="DF247">
        <v>11.5</v>
      </c>
      <c r="DG247">
        <v>11.4</v>
      </c>
      <c r="DH247">
        <v>11.3</v>
      </c>
      <c r="DI247">
        <v>11.1</v>
      </c>
      <c r="DJ247">
        <v>10.9</v>
      </c>
      <c r="DK247">
        <v>10.8</v>
      </c>
      <c r="DL247">
        <v>10.6</v>
      </c>
      <c r="DM247">
        <v>10.4</v>
      </c>
      <c r="DN247">
        <v>10.199999999999999</v>
      </c>
      <c r="DO247">
        <v>10.1</v>
      </c>
      <c r="DP247">
        <v>9.92</v>
      </c>
      <c r="DQ247">
        <v>9.7100000000000009</v>
      </c>
      <c r="DR247">
        <v>9.6</v>
      </c>
      <c r="DS247">
        <v>9.33</v>
      </c>
      <c r="DT247">
        <v>9.15</v>
      </c>
      <c r="DU247">
        <v>8.94</v>
      </c>
      <c r="DV247">
        <v>8.75</v>
      </c>
      <c r="DW247">
        <v>8.5399999999999991</v>
      </c>
      <c r="DX247">
        <v>8.3699999999999992</v>
      </c>
      <c r="DY247">
        <v>8.11</v>
      </c>
      <c r="DZ247">
        <v>7.95</v>
      </c>
      <c r="EA247">
        <v>7.78</v>
      </c>
      <c r="EB247">
        <v>7.53</v>
      </c>
      <c r="EC247">
        <v>7.32</v>
      </c>
      <c r="ED247">
        <v>7.12</v>
      </c>
      <c r="EE247">
        <v>7</v>
      </c>
      <c r="EF247">
        <v>6.99</v>
      </c>
      <c r="EG247">
        <v>6.86</v>
      </c>
      <c r="EH247">
        <v>6.67</v>
      </c>
      <c r="EI247">
        <v>6.57</v>
      </c>
      <c r="EJ247">
        <v>6.23</v>
      </c>
      <c r="EK247">
        <v>5.94</v>
      </c>
      <c r="EL247">
        <v>5.51</v>
      </c>
      <c r="EM247">
        <v>5.2</v>
      </c>
      <c r="EN247">
        <v>4.8899999999999997</v>
      </c>
      <c r="EO247">
        <v>4.7</v>
      </c>
      <c r="EP247">
        <v>4.46</v>
      </c>
      <c r="EQ247">
        <v>4.29</v>
      </c>
      <c r="ER247">
        <v>4.07</v>
      </c>
      <c r="ES247">
        <v>3.9</v>
      </c>
      <c r="ET247">
        <v>3.72</v>
      </c>
      <c r="EU247">
        <v>3.49</v>
      </c>
      <c r="EV247">
        <v>3.37</v>
      </c>
      <c r="EW247">
        <v>3.18</v>
      </c>
      <c r="EX247">
        <v>2.92</v>
      </c>
      <c r="EY247">
        <v>2.71</v>
      </c>
      <c r="EZ247">
        <v>2.5299999999999998</v>
      </c>
      <c r="FA247">
        <v>2.35</v>
      </c>
      <c r="FB247">
        <v>2.21</v>
      </c>
      <c r="FC247">
        <v>1.99</v>
      </c>
      <c r="FD247">
        <v>1.86</v>
      </c>
      <c r="FE247">
        <v>1.75</v>
      </c>
      <c r="FF247">
        <v>1.56</v>
      </c>
      <c r="FG247">
        <v>1.46</v>
      </c>
      <c r="FH247">
        <v>1.29</v>
      </c>
      <c r="FI247">
        <v>1.2</v>
      </c>
      <c r="FJ247">
        <v>1.08</v>
      </c>
      <c r="FK247">
        <v>0.95</v>
      </c>
      <c r="FL247">
        <v>0.87</v>
      </c>
      <c r="FM247">
        <v>0.78</v>
      </c>
      <c r="FN247">
        <v>0.7</v>
      </c>
      <c r="FO247">
        <v>0.61</v>
      </c>
      <c r="FP247">
        <v>0.53</v>
      </c>
      <c r="FQ247">
        <v>0.47</v>
      </c>
      <c r="FR247">
        <v>0.42</v>
      </c>
      <c r="FS247">
        <v>0.35</v>
      </c>
      <c r="FT247">
        <v>0.31</v>
      </c>
      <c r="FU247">
        <v>0.25</v>
      </c>
      <c r="FV247">
        <v>0.22</v>
      </c>
      <c r="FW247">
        <v>0.18</v>
      </c>
      <c r="FX247">
        <v>0.15</v>
      </c>
      <c r="FY247">
        <v>0.12</v>
      </c>
      <c r="FZ247">
        <v>0.1</v>
      </c>
    </row>
    <row r="248" spans="1:182">
      <c r="A248">
        <v>-61</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0.02</v>
      </c>
      <c r="V248">
        <v>0.03</v>
      </c>
      <c r="W248">
        <v>0.06</v>
      </c>
      <c r="X248">
        <v>0.08</v>
      </c>
      <c r="Y248">
        <v>0.1</v>
      </c>
      <c r="Z248">
        <v>0.12</v>
      </c>
      <c r="AA248">
        <v>0.15</v>
      </c>
      <c r="AB248">
        <v>0.18</v>
      </c>
      <c r="AC248">
        <v>0.22</v>
      </c>
      <c r="AD248">
        <v>0.25</v>
      </c>
      <c r="AE248">
        <v>0.31</v>
      </c>
      <c r="AF248">
        <v>0.35</v>
      </c>
      <c r="AG248">
        <v>0.41</v>
      </c>
      <c r="AH248">
        <v>0.46</v>
      </c>
      <c r="AI248">
        <v>0.54</v>
      </c>
      <c r="AJ248">
        <v>0.63</v>
      </c>
      <c r="AK248">
        <v>0.7</v>
      </c>
      <c r="AL248">
        <v>0.82</v>
      </c>
      <c r="AM248">
        <v>0.9</v>
      </c>
      <c r="AN248">
        <v>1.04</v>
      </c>
      <c r="AO248">
        <v>1.1299999999999999</v>
      </c>
      <c r="AP248">
        <v>1.26</v>
      </c>
      <c r="AQ248">
        <v>1.4</v>
      </c>
      <c r="AR248">
        <v>1.53</v>
      </c>
      <c r="AS248">
        <v>1.68</v>
      </c>
      <c r="AT248">
        <v>1.86</v>
      </c>
      <c r="AU248">
        <v>2.0499999999999998</v>
      </c>
      <c r="AV248">
        <v>2.21</v>
      </c>
      <c r="AW248">
        <v>2.4900000000000002</v>
      </c>
      <c r="AX248">
        <v>2.68</v>
      </c>
      <c r="AY248">
        <v>2.87</v>
      </c>
      <c r="AZ248">
        <v>3.12</v>
      </c>
      <c r="BA248">
        <v>3.38</v>
      </c>
      <c r="BB248">
        <v>3.74</v>
      </c>
      <c r="BC248">
        <v>3.91</v>
      </c>
      <c r="BD248">
        <v>4.22</v>
      </c>
      <c r="BE248">
        <v>4.42</v>
      </c>
      <c r="BF248">
        <v>4.75</v>
      </c>
      <c r="BG248">
        <v>4.97</v>
      </c>
      <c r="BH248">
        <v>5.31</v>
      </c>
      <c r="BI248">
        <v>5.56</v>
      </c>
      <c r="BJ248">
        <v>5.88</v>
      </c>
      <c r="BK248">
        <v>6.43</v>
      </c>
      <c r="BL248">
        <v>6.89</v>
      </c>
      <c r="BM248">
        <v>7.51</v>
      </c>
      <c r="BN248">
        <v>8.43</v>
      </c>
      <c r="BO248">
        <v>8.24</v>
      </c>
      <c r="BP248">
        <v>8.7100000000000009</v>
      </c>
      <c r="BQ248">
        <v>9</v>
      </c>
      <c r="BR248">
        <v>9.0399999999999991</v>
      </c>
      <c r="BS248">
        <v>9.58</v>
      </c>
      <c r="BT248">
        <v>10</v>
      </c>
      <c r="BU248">
        <v>10.6</v>
      </c>
      <c r="BV248">
        <v>11</v>
      </c>
      <c r="BW248">
        <v>11.3</v>
      </c>
      <c r="BX248">
        <v>11.5</v>
      </c>
      <c r="BY248">
        <v>11.7</v>
      </c>
      <c r="BZ248">
        <v>11.9</v>
      </c>
      <c r="CA248">
        <v>12</v>
      </c>
      <c r="CB248">
        <v>12.2</v>
      </c>
      <c r="CC248">
        <v>12.3</v>
      </c>
      <c r="CD248">
        <v>12.4</v>
      </c>
      <c r="CE248">
        <v>12.5</v>
      </c>
      <c r="CF248">
        <v>12.6</v>
      </c>
      <c r="CG248">
        <v>12.6</v>
      </c>
      <c r="CH248">
        <v>12.7</v>
      </c>
      <c r="CI248">
        <v>12.7</v>
      </c>
      <c r="CJ248">
        <v>12.7</v>
      </c>
      <c r="CK248">
        <v>12.8</v>
      </c>
      <c r="CL248">
        <v>12.8</v>
      </c>
      <c r="CM248">
        <v>12.8</v>
      </c>
      <c r="CN248">
        <v>12.8</v>
      </c>
      <c r="CO248">
        <v>12.8</v>
      </c>
      <c r="CP248">
        <v>12.8</v>
      </c>
      <c r="CQ248">
        <v>12.7</v>
      </c>
      <c r="CR248">
        <v>12.7</v>
      </c>
      <c r="CS248">
        <v>12.7</v>
      </c>
      <c r="CT248">
        <v>12.6</v>
      </c>
      <c r="CU248">
        <v>12.6</v>
      </c>
      <c r="CV248">
        <v>12.5</v>
      </c>
      <c r="CW248">
        <v>12.4</v>
      </c>
      <c r="CX248">
        <v>12.4</v>
      </c>
      <c r="CY248">
        <v>12.3</v>
      </c>
      <c r="CZ248">
        <v>12.2</v>
      </c>
      <c r="DA248">
        <v>12.1</v>
      </c>
      <c r="DB248">
        <v>12</v>
      </c>
      <c r="DC248">
        <v>11.9</v>
      </c>
      <c r="DD248">
        <v>11.8</v>
      </c>
      <c r="DE248">
        <v>11.7</v>
      </c>
      <c r="DF248">
        <v>11.5</v>
      </c>
      <c r="DG248">
        <v>11.4</v>
      </c>
      <c r="DH248">
        <v>11.2</v>
      </c>
      <c r="DI248">
        <v>11.1</v>
      </c>
      <c r="DJ248">
        <v>10.9</v>
      </c>
      <c r="DK248">
        <v>10.8</v>
      </c>
      <c r="DL248">
        <v>10.6</v>
      </c>
      <c r="DM248">
        <v>10.5</v>
      </c>
      <c r="DN248">
        <v>10.3</v>
      </c>
      <c r="DO248">
        <v>10.1</v>
      </c>
      <c r="DP248">
        <v>9.9700000000000006</v>
      </c>
      <c r="DQ248">
        <v>9.84</v>
      </c>
      <c r="DR248">
        <v>9.6199999999999992</v>
      </c>
      <c r="DS248">
        <v>9.32</v>
      </c>
      <c r="DT248">
        <v>9.19</v>
      </c>
      <c r="DU248">
        <v>9.0299999999999994</v>
      </c>
      <c r="DV248">
        <v>8.85</v>
      </c>
      <c r="DW248">
        <v>8.6199999999999992</v>
      </c>
      <c r="DX248">
        <v>8.42</v>
      </c>
      <c r="DY248">
        <v>8.26</v>
      </c>
      <c r="DZ248">
        <v>7.97</v>
      </c>
      <c r="EA248">
        <v>7.81</v>
      </c>
      <c r="EB248">
        <v>7.64</v>
      </c>
      <c r="EC248">
        <v>7.38</v>
      </c>
      <c r="ED248">
        <v>7.19</v>
      </c>
      <c r="EE248">
        <v>7.07</v>
      </c>
      <c r="EF248">
        <v>7.12</v>
      </c>
      <c r="EG248">
        <v>6.9</v>
      </c>
      <c r="EH248">
        <v>6.78</v>
      </c>
      <c r="EI248">
        <v>6.64</v>
      </c>
      <c r="EJ248">
        <v>6.35</v>
      </c>
      <c r="EK248">
        <v>5.99</v>
      </c>
      <c r="EL248">
        <v>5.67</v>
      </c>
      <c r="EM248">
        <v>5.29</v>
      </c>
      <c r="EN248">
        <v>5</v>
      </c>
      <c r="EO248">
        <v>4.7</v>
      </c>
      <c r="EP248">
        <v>4.53</v>
      </c>
      <c r="EQ248">
        <v>4.32</v>
      </c>
      <c r="ER248">
        <v>4.0599999999999996</v>
      </c>
      <c r="ES248">
        <v>3.94</v>
      </c>
      <c r="ET248">
        <v>3.72</v>
      </c>
      <c r="EU248">
        <v>3.55</v>
      </c>
      <c r="EV248">
        <v>3.38</v>
      </c>
      <c r="EW248">
        <v>3.21</v>
      </c>
      <c r="EX248">
        <v>2.92</v>
      </c>
      <c r="EY248">
        <v>2.73</v>
      </c>
      <c r="EZ248">
        <v>2.54</v>
      </c>
      <c r="FA248">
        <v>2.36</v>
      </c>
      <c r="FB248">
        <v>2.2599999999999998</v>
      </c>
      <c r="FC248">
        <v>2.0299999999999998</v>
      </c>
      <c r="FD248">
        <v>1.83</v>
      </c>
      <c r="FE248">
        <v>1.76</v>
      </c>
      <c r="FF248">
        <v>1.56</v>
      </c>
      <c r="FG248">
        <v>1.45</v>
      </c>
      <c r="FH248">
        <v>1.32</v>
      </c>
      <c r="FI248">
        <v>1.2</v>
      </c>
      <c r="FJ248">
        <v>1.07</v>
      </c>
      <c r="FK248">
        <v>0.99</v>
      </c>
      <c r="FL248">
        <v>0.87</v>
      </c>
      <c r="FM248">
        <v>0.77</v>
      </c>
      <c r="FN248">
        <v>0.68</v>
      </c>
      <c r="FO248">
        <v>0.59</v>
      </c>
      <c r="FP248">
        <v>0.54</v>
      </c>
      <c r="FQ248">
        <v>0.46</v>
      </c>
      <c r="FR248">
        <v>0.42</v>
      </c>
      <c r="FS248">
        <v>0.35</v>
      </c>
      <c r="FT248">
        <v>0.31</v>
      </c>
      <c r="FU248">
        <v>0.26</v>
      </c>
      <c r="FV248">
        <v>0.22</v>
      </c>
      <c r="FW248">
        <v>0.18</v>
      </c>
      <c r="FX248">
        <v>0.15</v>
      </c>
      <c r="FY248">
        <v>0.12</v>
      </c>
      <c r="FZ248">
        <v>0.1</v>
      </c>
    </row>
    <row r="249" spans="1:182">
      <c r="A249">
        <v>-62</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0.02</v>
      </c>
      <c r="V249">
        <v>0.04</v>
      </c>
      <c r="W249">
        <v>0.05</v>
      </c>
      <c r="X249">
        <v>7.0000000000000007E-2</v>
      </c>
      <c r="Y249">
        <v>0.09</v>
      </c>
      <c r="Z249">
        <v>0.12</v>
      </c>
      <c r="AA249">
        <v>0.14000000000000001</v>
      </c>
      <c r="AB249">
        <v>0.17</v>
      </c>
      <c r="AC249">
        <v>0.2</v>
      </c>
      <c r="AD249">
        <v>0.25</v>
      </c>
      <c r="AE249">
        <v>0.28999999999999998</v>
      </c>
      <c r="AF249">
        <v>0.35</v>
      </c>
      <c r="AG249">
        <v>0.4</v>
      </c>
      <c r="AH249">
        <v>0.47</v>
      </c>
      <c r="AI249">
        <v>0.54</v>
      </c>
      <c r="AJ249">
        <v>0.63</v>
      </c>
      <c r="AK249">
        <v>0.7</v>
      </c>
      <c r="AL249">
        <v>0.75</v>
      </c>
      <c r="AM249">
        <v>0.88</v>
      </c>
      <c r="AN249">
        <v>0.99</v>
      </c>
      <c r="AO249">
        <v>1.1100000000000001</v>
      </c>
      <c r="AP249">
        <v>1.26</v>
      </c>
      <c r="AQ249">
        <v>1.35</v>
      </c>
      <c r="AR249">
        <v>1.56</v>
      </c>
      <c r="AS249">
        <v>1.66</v>
      </c>
      <c r="AT249">
        <v>1.84</v>
      </c>
      <c r="AU249">
        <v>2.0299999999999998</v>
      </c>
      <c r="AV249">
        <v>2.17</v>
      </c>
      <c r="AW249">
        <v>2.4300000000000002</v>
      </c>
      <c r="AX249">
        <v>2.65</v>
      </c>
      <c r="AY249">
        <v>2.8</v>
      </c>
      <c r="AZ249">
        <v>3.05</v>
      </c>
      <c r="BA249">
        <v>3.28</v>
      </c>
      <c r="BB249">
        <v>3.63</v>
      </c>
      <c r="BC249">
        <v>3.92</v>
      </c>
      <c r="BD249">
        <v>4.1500000000000004</v>
      </c>
      <c r="BE249">
        <v>4.32</v>
      </c>
      <c r="BF249">
        <v>4.6500000000000004</v>
      </c>
      <c r="BG249">
        <v>4.8899999999999997</v>
      </c>
      <c r="BH249">
        <v>5.18</v>
      </c>
      <c r="BI249">
        <v>5.41</v>
      </c>
      <c r="BJ249">
        <v>5.77</v>
      </c>
      <c r="BK249">
        <v>6.17</v>
      </c>
      <c r="BL249">
        <v>6.68</v>
      </c>
      <c r="BM249">
        <v>7.32</v>
      </c>
      <c r="BN249">
        <v>8.15</v>
      </c>
      <c r="BO249">
        <v>8.0500000000000007</v>
      </c>
      <c r="BP249">
        <v>8.5</v>
      </c>
      <c r="BQ249">
        <v>8.5399999999999991</v>
      </c>
      <c r="BR249">
        <v>8.7799999999999994</v>
      </c>
      <c r="BS249">
        <v>9.2799999999999994</v>
      </c>
      <c r="BT249">
        <v>9.86</v>
      </c>
      <c r="BU249">
        <v>10.4</v>
      </c>
      <c r="BV249">
        <v>10.8</v>
      </c>
      <c r="BW249">
        <v>11.1</v>
      </c>
      <c r="BX249">
        <v>11.4</v>
      </c>
      <c r="BY249">
        <v>11.6</v>
      </c>
      <c r="BZ249">
        <v>11.8</v>
      </c>
      <c r="CA249">
        <v>12</v>
      </c>
      <c r="CB249">
        <v>12.1</v>
      </c>
      <c r="CC249">
        <v>12.2</v>
      </c>
      <c r="CD249">
        <v>12.3</v>
      </c>
      <c r="CE249">
        <v>12.4</v>
      </c>
      <c r="CF249">
        <v>12.5</v>
      </c>
      <c r="CG249">
        <v>12.6</v>
      </c>
      <c r="CH249">
        <v>12.6</v>
      </c>
      <c r="CI249">
        <v>12.7</v>
      </c>
      <c r="CJ249">
        <v>12.7</v>
      </c>
      <c r="CK249">
        <v>12.7</v>
      </c>
      <c r="CL249">
        <v>12.8</v>
      </c>
      <c r="CM249">
        <v>12.8</v>
      </c>
      <c r="CN249">
        <v>12.8</v>
      </c>
      <c r="CO249">
        <v>12.8</v>
      </c>
      <c r="CP249">
        <v>12.7</v>
      </c>
      <c r="CQ249">
        <v>12.7</v>
      </c>
      <c r="CR249">
        <v>12.7</v>
      </c>
      <c r="CS249">
        <v>12.7</v>
      </c>
      <c r="CT249">
        <v>12.6</v>
      </c>
      <c r="CU249">
        <v>12.6</v>
      </c>
      <c r="CV249">
        <v>12.5</v>
      </c>
      <c r="CW249">
        <v>12.4</v>
      </c>
      <c r="CX249">
        <v>12.4</v>
      </c>
      <c r="CY249">
        <v>12.3</v>
      </c>
      <c r="CZ249">
        <v>12.2</v>
      </c>
      <c r="DA249">
        <v>12.1</v>
      </c>
      <c r="DB249">
        <v>12</v>
      </c>
      <c r="DC249">
        <v>11.9</v>
      </c>
      <c r="DD249">
        <v>11.8</v>
      </c>
      <c r="DE249">
        <v>11.7</v>
      </c>
      <c r="DF249">
        <v>11.6</v>
      </c>
      <c r="DG249">
        <v>11.5</v>
      </c>
      <c r="DH249">
        <v>11.3</v>
      </c>
      <c r="DI249">
        <v>11.1</v>
      </c>
      <c r="DJ249">
        <v>11</v>
      </c>
      <c r="DK249">
        <v>10.9</v>
      </c>
      <c r="DL249">
        <v>10.7</v>
      </c>
      <c r="DM249">
        <v>10.5</v>
      </c>
      <c r="DN249">
        <v>10.4</v>
      </c>
      <c r="DO249">
        <v>10.199999999999999</v>
      </c>
      <c r="DP249">
        <v>10</v>
      </c>
      <c r="DQ249">
        <v>9.8699999999999992</v>
      </c>
      <c r="DR249">
        <v>9.66</v>
      </c>
      <c r="DS249">
        <v>9.4499999999999993</v>
      </c>
      <c r="DT249">
        <v>9.27</v>
      </c>
      <c r="DU249">
        <v>9.06</v>
      </c>
      <c r="DV249">
        <v>8.9</v>
      </c>
      <c r="DW249">
        <v>8.66</v>
      </c>
      <c r="DX249">
        <v>8.4700000000000006</v>
      </c>
      <c r="DY249">
        <v>8.31</v>
      </c>
      <c r="DZ249">
        <v>8.15</v>
      </c>
      <c r="EA249">
        <v>7.88</v>
      </c>
      <c r="EB249">
        <v>7.74</v>
      </c>
      <c r="EC249">
        <v>7.46</v>
      </c>
      <c r="ED249">
        <v>7.23</v>
      </c>
      <c r="EE249">
        <v>7.09</v>
      </c>
      <c r="EF249">
        <v>7.14</v>
      </c>
      <c r="EG249">
        <v>7.02</v>
      </c>
      <c r="EH249">
        <v>6.86</v>
      </c>
      <c r="EI249">
        <v>6.69</v>
      </c>
      <c r="EJ249">
        <v>6.4</v>
      </c>
      <c r="EK249">
        <v>6.09</v>
      </c>
      <c r="EL249">
        <v>5.72</v>
      </c>
      <c r="EM249">
        <v>5.39</v>
      </c>
      <c r="EN249">
        <v>5.0199999999999996</v>
      </c>
      <c r="EO249">
        <v>4.75</v>
      </c>
      <c r="EP249">
        <v>4.5199999999999996</v>
      </c>
      <c r="EQ249">
        <v>4.3899999999999997</v>
      </c>
      <c r="ER249">
        <v>4.1500000000000004</v>
      </c>
      <c r="ES249">
        <v>3.96</v>
      </c>
      <c r="ET249">
        <v>3.81</v>
      </c>
      <c r="EU249">
        <v>3.57</v>
      </c>
      <c r="EV249">
        <v>3.45</v>
      </c>
      <c r="EW249">
        <v>3.24</v>
      </c>
      <c r="EX249">
        <v>2.95</v>
      </c>
      <c r="EY249">
        <v>2.77</v>
      </c>
      <c r="EZ249">
        <v>2.54</v>
      </c>
      <c r="FA249">
        <v>2.38</v>
      </c>
      <c r="FB249">
        <v>2.25</v>
      </c>
      <c r="FC249">
        <v>2.04</v>
      </c>
      <c r="FD249">
        <v>1.86</v>
      </c>
      <c r="FE249">
        <v>1.77</v>
      </c>
      <c r="FF249">
        <v>1.55</v>
      </c>
      <c r="FG249">
        <v>1.47</v>
      </c>
      <c r="FH249">
        <v>1.32</v>
      </c>
      <c r="FI249">
        <v>1.2</v>
      </c>
      <c r="FJ249">
        <v>1.07</v>
      </c>
      <c r="FK249">
        <v>0.98</v>
      </c>
      <c r="FL249">
        <v>0.87</v>
      </c>
      <c r="FM249">
        <v>0.79</v>
      </c>
      <c r="FN249">
        <v>0.69</v>
      </c>
      <c r="FO249">
        <v>0.59</v>
      </c>
      <c r="FP249">
        <v>0.53</v>
      </c>
      <c r="FQ249">
        <v>0.46</v>
      </c>
      <c r="FR249">
        <v>0.41</v>
      </c>
      <c r="FS249">
        <v>0.35</v>
      </c>
      <c r="FT249">
        <v>0.3</v>
      </c>
      <c r="FU249">
        <v>0.26</v>
      </c>
      <c r="FV249">
        <v>0.22</v>
      </c>
      <c r="FW249">
        <v>0.18</v>
      </c>
      <c r="FX249">
        <v>0.15</v>
      </c>
      <c r="FY249">
        <v>0.12</v>
      </c>
      <c r="FZ249">
        <v>0.1</v>
      </c>
    </row>
    <row r="250" spans="1:182">
      <c r="A250">
        <v>-63</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0.03</v>
      </c>
      <c r="W250">
        <v>0.05</v>
      </c>
      <c r="X250">
        <v>7.0000000000000007E-2</v>
      </c>
      <c r="Y250">
        <v>0.09</v>
      </c>
      <c r="Z250">
        <v>0.11</v>
      </c>
      <c r="AA250">
        <v>0.13</v>
      </c>
      <c r="AB250">
        <v>0.16</v>
      </c>
      <c r="AC250">
        <v>0.19</v>
      </c>
      <c r="AD250">
        <v>0.23</v>
      </c>
      <c r="AE250">
        <v>0.28000000000000003</v>
      </c>
      <c r="AF250">
        <v>0.33</v>
      </c>
      <c r="AG250">
        <v>0.38</v>
      </c>
      <c r="AH250">
        <v>0.45</v>
      </c>
      <c r="AI250">
        <v>0.5</v>
      </c>
      <c r="AJ250">
        <v>0.57999999999999996</v>
      </c>
      <c r="AK250">
        <v>0.68</v>
      </c>
      <c r="AL250">
        <v>0.76</v>
      </c>
      <c r="AM250">
        <v>0.86</v>
      </c>
      <c r="AN250">
        <v>0.96</v>
      </c>
      <c r="AO250">
        <v>1.1000000000000001</v>
      </c>
      <c r="AP250">
        <v>1.23</v>
      </c>
      <c r="AQ250">
        <v>1.34</v>
      </c>
      <c r="AR250">
        <v>1.5</v>
      </c>
      <c r="AS250">
        <v>1.59</v>
      </c>
      <c r="AT250">
        <v>1.8</v>
      </c>
      <c r="AU250">
        <v>1.97</v>
      </c>
      <c r="AV250">
        <v>2.15</v>
      </c>
      <c r="AW250">
        <v>2.33</v>
      </c>
      <c r="AX250">
        <v>2.58</v>
      </c>
      <c r="AY250">
        <v>2.81</v>
      </c>
      <c r="AZ250">
        <v>2.97</v>
      </c>
      <c r="BA250">
        <v>3.21</v>
      </c>
      <c r="BB250">
        <v>3.52</v>
      </c>
      <c r="BC250">
        <v>3.81</v>
      </c>
      <c r="BD250">
        <v>3.94</v>
      </c>
      <c r="BE250">
        <v>4.25</v>
      </c>
      <c r="BF250">
        <v>4.55</v>
      </c>
      <c r="BG250">
        <v>4.79</v>
      </c>
      <c r="BH250">
        <v>5.07</v>
      </c>
      <c r="BI250">
        <v>5.36</v>
      </c>
      <c r="BJ250">
        <v>5.7</v>
      </c>
      <c r="BK250">
        <v>5.98</v>
      </c>
      <c r="BL250">
        <v>6.47</v>
      </c>
      <c r="BM250">
        <v>7.05</v>
      </c>
      <c r="BN250">
        <v>7.9</v>
      </c>
      <c r="BO250">
        <v>7.93</v>
      </c>
      <c r="BP250">
        <v>8.15</v>
      </c>
      <c r="BQ250">
        <v>8.6199999999999992</v>
      </c>
      <c r="BR250">
        <v>8.64</v>
      </c>
      <c r="BS250">
        <v>8.9499999999999993</v>
      </c>
      <c r="BT250">
        <v>9.56</v>
      </c>
      <c r="BU250">
        <v>10.1</v>
      </c>
      <c r="BV250">
        <v>10.6</v>
      </c>
      <c r="BW250">
        <v>11</v>
      </c>
      <c r="BX250">
        <v>11.3</v>
      </c>
      <c r="BY250">
        <v>11.5</v>
      </c>
      <c r="BZ250">
        <v>11.7</v>
      </c>
      <c r="CA250">
        <v>11.9</v>
      </c>
      <c r="CB250">
        <v>12</v>
      </c>
      <c r="CC250">
        <v>12.1</v>
      </c>
      <c r="CD250">
        <v>12.3</v>
      </c>
      <c r="CE250">
        <v>12.4</v>
      </c>
      <c r="CF250">
        <v>12.5</v>
      </c>
      <c r="CG250">
        <v>12.5</v>
      </c>
      <c r="CH250">
        <v>12.6</v>
      </c>
      <c r="CI250">
        <v>12.6</v>
      </c>
      <c r="CJ250">
        <v>12.7</v>
      </c>
      <c r="CK250">
        <v>12.7</v>
      </c>
      <c r="CL250">
        <v>12.7</v>
      </c>
      <c r="CM250">
        <v>12.7</v>
      </c>
      <c r="CN250">
        <v>12.7</v>
      </c>
      <c r="CO250">
        <v>12.7</v>
      </c>
      <c r="CP250">
        <v>12.7</v>
      </c>
      <c r="CQ250">
        <v>12.7</v>
      </c>
      <c r="CR250">
        <v>12.7</v>
      </c>
      <c r="CS250">
        <v>12.7</v>
      </c>
      <c r="CT250">
        <v>12.6</v>
      </c>
      <c r="CU250">
        <v>12.6</v>
      </c>
      <c r="CV250">
        <v>12.5</v>
      </c>
      <c r="CW250">
        <v>12.4</v>
      </c>
      <c r="CX250">
        <v>12.4</v>
      </c>
      <c r="CY250">
        <v>12.3</v>
      </c>
      <c r="CZ250">
        <v>12.2</v>
      </c>
      <c r="DA250">
        <v>12.1</v>
      </c>
      <c r="DB250">
        <v>12</v>
      </c>
      <c r="DC250">
        <v>11.9</v>
      </c>
      <c r="DD250">
        <v>11.8</v>
      </c>
      <c r="DE250">
        <v>11.7</v>
      </c>
      <c r="DF250">
        <v>11.6</v>
      </c>
      <c r="DG250">
        <v>11.5</v>
      </c>
      <c r="DH250">
        <v>11.4</v>
      </c>
      <c r="DI250">
        <v>11.2</v>
      </c>
      <c r="DJ250">
        <v>11</v>
      </c>
      <c r="DK250">
        <v>10.9</v>
      </c>
      <c r="DL250">
        <v>10.8</v>
      </c>
      <c r="DM250">
        <v>10.6</v>
      </c>
      <c r="DN250">
        <v>10.4</v>
      </c>
      <c r="DO250">
        <v>10.199999999999999</v>
      </c>
      <c r="DP250">
        <v>10.1</v>
      </c>
      <c r="DQ250">
        <v>9.94</v>
      </c>
      <c r="DR250">
        <v>9.74</v>
      </c>
      <c r="DS250">
        <v>9.58</v>
      </c>
      <c r="DT250">
        <v>9.33</v>
      </c>
      <c r="DU250">
        <v>9.15</v>
      </c>
      <c r="DV250">
        <v>8.9600000000000009</v>
      </c>
      <c r="DW250">
        <v>8.81</v>
      </c>
      <c r="DX250">
        <v>8.58</v>
      </c>
      <c r="DY250">
        <v>8.4600000000000009</v>
      </c>
      <c r="DZ250">
        <v>8.16</v>
      </c>
      <c r="EA250">
        <v>7.96</v>
      </c>
      <c r="EB250">
        <v>7.8</v>
      </c>
      <c r="EC250">
        <v>7.57</v>
      </c>
      <c r="ED250">
        <v>7.36</v>
      </c>
      <c r="EE250">
        <v>7.15</v>
      </c>
      <c r="EF250">
        <v>7.28</v>
      </c>
      <c r="EG250">
        <v>7.06</v>
      </c>
      <c r="EH250">
        <v>6.92</v>
      </c>
      <c r="EI250">
        <v>6.79</v>
      </c>
      <c r="EJ250">
        <v>6.51</v>
      </c>
      <c r="EK250">
        <v>6.17</v>
      </c>
      <c r="EL250">
        <v>5.79</v>
      </c>
      <c r="EM250">
        <v>5.38</v>
      </c>
      <c r="EN250">
        <v>5.0999999999999996</v>
      </c>
      <c r="EO250">
        <v>4.83</v>
      </c>
      <c r="EP250">
        <v>4.58</v>
      </c>
      <c r="EQ250">
        <v>4.34</v>
      </c>
      <c r="ER250">
        <v>4.21</v>
      </c>
      <c r="ES250">
        <v>3.97</v>
      </c>
      <c r="ET250">
        <v>3.81</v>
      </c>
      <c r="EU250">
        <v>3.57</v>
      </c>
      <c r="EV250">
        <v>3.44</v>
      </c>
      <c r="EW250">
        <v>3.25</v>
      </c>
      <c r="EX250">
        <v>2.98</v>
      </c>
      <c r="EY250">
        <v>2.74</v>
      </c>
      <c r="EZ250">
        <v>2.56</v>
      </c>
      <c r="FA250">
        <v>2.38</v>
      </c>
      <c r="FB250">
        <v>2.2400000000000002</v>
      </c>
      <c r="FC250">
        <v>2.0499999999999998</v>
      </c>
      <c r="FD250">
        <v>1.91</v>
      </c>
      <c r="FE250">
        <v>1.76</v>
      </c>
      <c r="FF250">
        <v>1.6</v>
      </c>
      <c r="FG250">
        <v>1.47</v>
      </c>
      <c r="FH250">
        <v>1.32</v>
      </c>
      <c r="FI250">
        <v>1.17</v>
      </c>
      <c r="FJ250">
        <v>1.08</v>
      </c>
      <c r="FK250">
        <v>0.97</v>
      </c>
      <c r="FL250">
        <v>0.89</v>
      </c>
      <c r="FM250">
        <v>0.78</v>
      </c>
      <c r="FN250">
        <v>0.7</v>
      </c>
      <c r="FO250">
        <v>0.61</v>
      </c>
      <c r="FP250">
        <v>0.55000000000000004</v>
      </c>
      <c r="FQ250">
        <v>0.46</v>
      </c>
      <c r="FR250">
        <v>0.4</v>
      </c>
      <c r="FS250">
        <v>0.35</v>
      </c>
      <c r="FT250">
        <v>0.3</v>
      </c>
      <c r="FU250">
        <v>0.26</v>
      </c>
      <c r="FV250">
        <v>0.22</v>
      </c>
      <c r="FW250">
        <v>0.17</v>
      </c>
      <c r="FX250">
        <v>0.15</v>
      </c>
      <c r="FY250">
        <v>0.12</v>
      </c>
      <c r="FZ250">
        <v>0.1</v>
      </c>
    </row>
    <row r="251" spans="1:182">
      <c r="A251">
        <v>-64</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0.03</v>
      </c>
      <c r="W251">
        <v>0.04</v>
      </c>
      <c r="X251">
        <v>7.0000000000000007E-2</v>
      </c>
      <c r="Y251">
        <v>0.09</v>
      </c>
      <c r="Z251">
        <v>0.11</v>
      </c>
      <c r="AA251">
        <v>0.13</v>
      </c>
      <c r="AB251">
        <v>0.15</v>
      </c>
      <c r="AC251">
        <v>0.2</v>
      </c>
      <c r="AD251">
        <v>0.24</v>
      </c>
      <c r="AE251">
        <v>0.28000000000000003</v>
      </c>
      <c r="AF251">
        <v>0.33</v>
      </c>
      <c r="AG251">
        <v>0.38</v>
      </c>
      <c r="AH251">
        <v>0.44</v>
      </c>
      <c r="AI251">
        <v>0.52</v>
      </c>
      <c r="AJ251">
        <v>0.59</v>
      </c>
      <c r="AK251">
        <v>0.66</v>
      </c>
      <c r="AL251">
        <v>0.77</v>
      </c>
      <c r="AM251">
        <v>0.85</v>
      </c>
      <c r="AN251">
        <v>0.95</v>
      </c>
      <c r="AO251">
        <v>1.04</v>
      </c>
      <c r="AP251">
        <v>1.1599999999999999</v>
      </c>
      <c r="AQ251">
        <v>1.32</v>
      </c>
      <c r="AR251">
        <v>1.46</v>
      </c>
      <c r="AS251">
        <v>1.61</v>
      </c>
      <c r="AT251">
        <v>1.77</v>
      </c>
      <c r="AU251">
        <v>1.95</v>
      </c>
      <c r="AV251">
        <v>2.08</v>
      </c>
      <c r="AW251">
        <v>2.2799999999999998</v>
      </c>
      <c r="AX251">
        <v>2.5</v>
      </c>
      <c r="AY251">
        <v>2.69</v>
      </c>
      <c r="AZ251">
        <v>2.87</v>
      </c>
      <c r="BA251">
        <v>3.13</v>
      </c>
      <c r="BB251">
        <v>3.39</v>
      </c>
      <c r="BC251">
        <v>3.75</v>
      </c>
      <c r="BD251">
        <v>3.93</v>
      </c>
      <c r="BE251">
        <v>4.17</v>
      </c>
      <c r="BF251">
        <v>4.42</v>
      </c>
      <c r="BG251">
        <v>4.7</v>
      </c>
      <c r="BH251">
        <v>4.96</v>
      </c>
      <c r="BI251">
        <v>5.29</v>
      </c>
      <c r="BJ251">
        <v>5.52</v>
      </c>
      <c r="BK251">
        <v>5.86</v>
      </c>
      <c r="BL251">
        <v>6.26</v>
      </c>
      <c r="BM251">
        <v>6.84</v>
      </c>
      <c r="BN251">
        <v>7.43</v>
      </c>
      <c r="BO251">
        <v>8.3000000000000007</v>
      </c>
      <c r="BP251">
        <v>8.07</v>
      </c>
      <c r="BQ251">
        <v>8.5399999999999991</v>
      </c>
      <c r="BR251">
        <v>8.7100000000000009</v>
      </c>
      <c r="BS251">
        <v>8.77</v>
      </c>
      <c r="BT251">
        <v>9.31</v>
      </c>
      <c r="BU251">
        <v>9.81</v>
      </c>
      <c r="BV251">
        <v>10.4</v>
      </c>
      <c r="BW251">
        <v>10.8</v>
      </c>
      <c r="BX251">
        <v>11.1</v>
      </c>
      <c r="BY251">
        <v>11.4</v>
      </c>
      <c r="BZ251">
        <v>11.6</v>
      </c>
      <c r="CA251">
        <v>11.8</v>
      </c>
      <c r="CB251">
        <v>11.9</v>
      </c>
      <c r="CC251">
        <v>12.1</v>
      </c>
      <c r="CD251">
        <v>12.2</v>
      </c>
      <c r="CE251">
        <v>12.3</v>
      </c>
      <c r="CF251">
        <v>12.4</v>
      </c>
      <c r="CG251">
        <v>12.5</v>
      </c>
      <c r="CH251">
        <v>12.5</v>
      </c>
      <c r="CI251">
        <v>12.6</v>
      </c>
      <c r="CJ251">
        <v>12.6</v>
      </c>
      <c r="CK251">
        <v>12.7</v>
      </c>
      <c r="CL251">
        <v>12.7</v>
      </c>
      <c r="CM251">
        <v>12.7</v>
      </c>
      <c r="CN251">
        <v>12.7</v>
      </c>
      <c r="CO251">
        <v>12.7</v>
      </c>
      <c r="CP251">
        <v>12.7</v>
      </c>
      <c r="CQ251">
        <v>12.7</v>
      </c>
      <c r="CR251">
        <v>12.7</v>
      </c>
      <c r="CS251">
        <v>12.6</v>
      </c>
      <c r="CT251">
        <v>12.6</v>
      </c>
      <c r="CU251">
        <v>12.6</v>
      </c>
      <c r="CV251">
        <v>12.5</v>
      </c>
      <c r="CW251">
        <v>12.5</v>
      </c>
      <c r="CX251">
        <v>12.4</v>
      </c>
      <c r="CY251">
        <v>12.3</v>
      </c>
      <c r="CZ251">
        <v>12.2</v>
      </c>
      <c r="DA251">
        <v>12.2</v>
      </c>
      <c r="DB251">
        <v>12</v>
      </c>
      <c r="DC251">
        <v>11.9</v>
      </c>
      <c r="DD251">
        <v>11.9</v>
      </c>
      <c r="DE251">
        <v>11.8</v>
      </c>
      <c r="DF251">
        <v>11.7</v>
      </c>
      <c r="DG251">
        <v>11.6</v>
      </c>
      <c r="DH251">
        <v>11.4</v>
      </c>
      <c r="DI251">
        <v>11.3</v>
      </c>
      <c r="DJ251">
        <v>11.1</v>
      </c>
      <c r="DK251">
        <v>10.9</v>
      </c>
      <c r="DL251">
        <v>10.8</v>
      </c>
      <c r="DM251">
        <v>10.6</v>
      </c>
      <c r="DN251">
        <v>10.5</v>
      </c>
      <c r="DO251">
        <v>10.3</v>
      </c>
      <c r="DP251">
        <v>10.1</v>
      </c>
      <c r="DQ251">
        <v>9.99</v>
      </c>
      <c r="DR251">
        <v>9.7899999999999991</v>
      </c>
      <c r="DS251">
        <v>9.57</v>
      </c>
      <c r="DT251">
        <v>9.44</v>
      </c>
      <c r="DU251">
        <v>9.23</v>
      </c>
      <c r="DV251">
        <v>9.11</v>
      </c>
      <c r="DW251">
        <v>8.89</v>
      </c>
      <c r="DX251">
        <v>8.6999999999999993</v>
      </c>
      <c r="DY251">
        <v>8.4700000000000006</v>
      </c>
      <c r="DZ251">
        <v>8.33</v>
      </c>
      <c r="EA251">
        <v>8.1</v>
      </c>
      <c r="EB251">
        <v>7.87</v>
      </c>
      <c r="EC251">
        <v>7.67</v>
      </c>
      <c r="ED251">
        <v>7.41</v>
      </c>
      <c r="EE251">
        <v>7.24</v>
      </c>
      <c r="EF251">
        <v>7.3</v>
      </c>
      <c r="EG251">
        <v>7.21</v>
      </c>
      <c r="EH251">
        <v>6.97</v>
      </c>
      <c r="EI251">
        <v>6.87</v>
      </c>
      <c r="EJ251">
        <v>6.57</v>
      </c>
      <c r="EK251">
        <v>6.26</v>
      </c>
      <c r="EL251">
        <v>5.86</v>
      </c>
      <c r="EM251">
        <v>5.48</v>
      </c>
      <c r="EN251">
        <v>5.09</v>
      </c>
      <c r="EO251">
        <v>4.8600000000000003</v>
      </c>
      <c r="EP251">
        <v>4.6100000000000003</v>
      </c>
      <c r="EQ251">
        <v>4.37</v>
      </c>
      <c r="ER251">
        <v>4.2</v>
      </c>
      <c r="ES251">
        <v>4.0199999999999996</v>
      </c>
      <c r="ET251">
        <v>3.82</v>
      </c>
      <c r="EU251">
        <v>3.61</v>
      </c>
      <c r="EV251">
        <v>3.44</v>
      </c>
      <c r="EW251">
        <v>3.25</v>
      </c>
      <c r="EX251">
        <v>2.98</v>
      </c>
      <c r="EY251">
        <v>2.77</v>
      </c>
      <c r="EZ251">
        <v>2.56</v>
      </c>
      <c r="FA251">
        <v>2.4300000000000002</v>
      </c>
      <c r="FB251">
        <v>2.29</v>
      </c>
      <c r="FC251">
        <v>2.0499999999999998</v>
      </c>
      <c r="FD251">
        <v>1.87</v>
      </c>
      <c r="FE251">
        <v>1.78</v>
      </c>
      <c r="FF251">
        <v>1.59</v>
      </c>
      <c r="FG251">
        <v>1.46</v>
      </c>
      <c r="FH251">
        <v>1.32</v>
      </c>
      <c r="FI251">
        <v>1.22</v>
      </c>
      <c r="FJ251">
        <v>1.1000000000000001</v>
      </c>
      <c r="FK251">
        <v>0.98</v>
      </c>
      <c r="FL251">
        <v>0.88</v>
      </c>
      <c r="FM251">
        <v>0.79</v>
      </c>
      <c r="FN251">
        <v>0.69</v>
      </c>
      <c r="FO251">
        <v>0.62</v>
      </c>
      <c r="FP251">
        <v>0.55000000000000004</v>
      </c>
      <c r="FQ251">
        <v>0.47</v>
      </c>
      <c r="FR251">
        <v>0.41</v>
      </c>
      <c r="FS251">
        <v>0.35</v>
      </c>
      <c r="FT251">
        <v>0.28999999999999998</v>
      </c>
      <c r="FU251">
        <v>0.26</v>
      </c>
      <c r="FV251">
        <v>0.22</v>
      </c>
      <c r="FW251">
        <v>0.17</v>
      </c>
      <c r="FX251">
        <v>0.15</v>
      </c>
      <c r="FY251">
        <v>0.12</v>
      </c>
      <c r="FZ251">
        <v>0.1</v>
      </c>
    </row>
    <row r="252" spans="1:182">
      <c r="A252">
        <v>-65</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0.03</v>
      </c>
      <c r="W252">
        <v>0.04</v>
      </c>
      <c r="X252">
        <v>0.05</v>
      </c>
      <c r="Y252">
        <v>7.0000000000000007E-2</v>
      </c>
      <c r="Z252">
        <v>0.1</v>
      </c>
      <c r="AA252">
        <v>0.13</v>
      </c>
      <c r="AB252">
        <v>0.15</v>
      </c>
      <c r="AC252">
        <v>0.19</v>
      </c>
      <c r="AD252">
        <v>0.22</v>
      </c>
      <c r="AE252">
        <v>0.26</v>
      </c>
      <c r="AF252">
        <v>0.3</v>
      </c>
      <c r="AG252">
        <v>0.36</v>
      </c>
      <c r="AH252">
        <v>0.43</v>
      </c>
      <c r="AI252">
        <v>0.49</v>
      </c>
      <c r="AJ252">
        <v>0.56000000000000005</v>
      </c>
      <c r="AK252">
        <v>0.65</v>
      </c>
      <c r="AL252">
        <v>0.73</v>
      </c>
      <c r="AM252">
        <v>0.79</v>
      </c>
      <c r="AN252">
        <v>0.93</v>
      </c>
      <c r="AO252">
        <v>1.03</v>
      </c>
      <c r="AP252">
        <v>1.1599999999999999</v>
      </c>
      <c r="AQ252">
        <v>1.28</v>
      </c>
      <c r="AR252">
        <v>1.42</v>
      </c>
      <c r="AS252">
        <v>1.55</v>
      </c>
      <c r="AT252">
        <v>1.72</v>
      </c>
      <c r="AU252">
        <v>1.88</v>
      </c>
      <c r="AV252">
        <v>2.09</v>
      </c>
      <c r="AW252">
        <v>2.31</v>
      </c>
      <c r="AX252">
        <v>2.4700000000000002</v>
      </c>
      <c r="AY252">
        <v>2.6</v>
      </c>
      <c r="AZ252">
        <v>2.86</v>
      </c>
      <c r="BA252">
        <v>3.07</v>
      </c>
      <c r="BB252">
        <v>3.34</v>
      </c>
      <c r="BC252">
        <v>3.68</v>
      </c>
      <c r="BD252">
        <v>3.82</v>
      </c>
      <c r="BE252">
        <v>4.09</v>
      </c>
      <c r="BF252">
        <v>4.4000000000000004</v>
      </c>
      <c r="BG252">
        <v>4.6900000000000004</v>
      </c>
      <c r="BH252">
        <v>4.92</v>
      </c>
      <c r="BI252">
        <v>5.17</v>
      </c>
      <c r="BJ252">
        <v>5.38</v>
      </c>
      <c r="BK252">
        <v>5.78</v>
      </c>
      <c r="BL252">
        <v>6.07</v>
      </c>
      <c r="BM252">
        <v>6.63</v>
      </c>
      <c r="BN252">
        <v>7.23</v>
      </c>
      <c r="BO252">
        <v>7.73</v>
      </c>
      <c r="BP252">
        <v>7.83</v>
      </c>
      <c r="BQ252">
        <v>8.34</v>
      </c>
      <c r="BR252">
        <v>8.57</v>
      </c>
      <c r="BS252">
        <v>8.4499999999999993</v>
      </c>
      <c r="BT252">
        <v>8.9499999999999993</v>
      </c>
      <c r="BU252">
        <v>9.56</v>
      </c>
      <c r="BV252">
        <v>10.1</v>
      </c>
      <c r="BW252">
        <v>10.6</v>
      </c>
      <c r="BX252">
        <v>11</v>
      </c>
      <c r="BY252">
        <v>11.3</v>
      </c>
      <c r="BZ252">
        <v>11.5</v>
      </c>
      <c r="CA252">
        <v>11.7</v>
      </c>
      <c r="CB252">
        <v>11.9</v>
      </c>
      <c r="CC252">
        <v>12</v>
      </c>
      <c r="CD252">
        <v>12.1</v>
      </c>
      <c r="CE252">
        <v>12.2</v>
      </c>
      <c r="CF252">
        <v>12.4</v>
      </c>
      <c r="CG252">
        <v>12.4</v>
      </c>
      <c r="CH252">
        <v>12.5</v>
      </c>
      <c r="CI252">
        <v>12.6</v>
      </c>
      <c r="CJ252">
        <v>12.6</v>
      </c>
      <c r="CK252">
        <v>12.6</v>
      </c>
      <c r="CL252">
        <v>12.7</v>
      </c>
      <c r="CM252">
        <v>12.7</v>
      </c>
      <c r="CN252">
        <v>12.7</v>
      </c>
      <c r="CO252">
        <v>12.7</v>
      </c>
      <c r="CP252">
        <v>12.7</v>
      </c>
      <c r="CQ252">
        <v>12.7</v>
      </c>
      <c r="CR252">
        <v>12.7</v>
      </c>
      <c r="CS252">
        <v>12.6</v>
      </c>
      <c r="CT252">
        <v>12.6</v>
      </c>
      <c r="CU252">
        <v>12.6</v>
      </c>
      <c r="CV252">
        <v>12.5</v>
      </c>
      <c r="CW252">
        <v>12.5</v>
      </c>
      <c r="CX252">
        <v>12.4</v>
      </c>
      <c r="CY252">
        <v>12.3</v>
      </c>
      <c r="CZ252">
        <v>12.3</v>
      </c>
      <c r="DA252">
        <v>12.2</v>
      </c>
      <c r="DB252">
        <v>12.1</v>
      </c>
      <c r="DC252">
        <v>12</v>
      </c>
      <c r="DD252">
        <v>11.9</v>
      </c>
      <c r="DE252">
        <v>11.8</v>
      </c>
      <c r="DF252">
        <v>11.7</v>
      </c>
      <c r="DG252">
        <v>11.6</v>
      </c>
      <c r="DH252">
        <v>11.4</v>
      </c>
      <c r="DI252">
        <v>11.3</v>
      </c>
      <c r="DJ252">
        <v>11.2</v>
      </c>
      <c r="DK252">
        <v>11</v>
      </c>
      <c r="DL252">
        <v>10.8</v>
      </c>
      <c r="DM252">
        <v>10.7</v>
      </c>
      <c r="DN252">
        <v>10.5</v>
      </c>
      <c r="DO252">
        <v>10.4</v>
      </c>
      <c r="DP252">
        <v>10.199999999999999</v>
      </c>
      <c r="DQ252">
        <v>10.1</v>
      </c>
      <c r="DR252">
        <v>9.8800000000000008</v>
      </c>
      <c r="DS252">
        <v>9.6199999999999992</v>
      </c>
      <c r="DT252">
        <v>9.4600000000000009</v>
      </c>
      <c r="DU252">
        <v>9.2799999999999994</v>
      </c>
      <c r="DV252">
        <v>9.08</v>
      </c>
      <c r="DW252">
        <v>8.89</v>
      </c>
      <c r="DX252">
        <v>8.74</v>
      </c>
      <c r="DY252">
        <v>8.59</v>
      </c>
      <c r="DZ252">
        <v>8.43</v>
      </c>
      <c r="EA252">
        <v>8.16</v>
      </c>
      <c r="EB252">
        <v>7.94</v>
      </c>
      <c r="EC252">
        <v>7.78</v>
      </c>
      <c r="ED252">
        <v>7.49</v>
      </c>
      <c r="EE252">
        <v>7.34</v>
      </c>
      <c r="EF252">
        <v>7.29</v>
      </c>
      <c r="EG252">
        <v>7.2</v>
      </c>
      <c r="EH252">
        <v>7</v>
      </c>
      <c r="EI252">
        <v>6.92</v>
      </c>
      <c r="EJ252">
        <v>6.62</v>
      </c>
      <c r="EK252">
        <v>6.29</v>
      </c>
      <c r="EL252">
        <v>5.95</v>
      </c>
      <c r="EM252">
        <v>5.54</v>
      </c>
      <c r="EN252">
        <v>5.22</v>
      </c>
      <c r="EO252">
        <v>4.9000000000000004</v>
      </c>
      <c r="EP252">
        <v>4.6399999999999997</v>
      </c>
      <c r="EQ252">
        <v>4.43</v>
      </c>
      <c r="ER252">
        <v>4.21</v>
      </c>
      <c r="ES252">
        <v>4.0199999999999996</v>
      </c>
      <c r="ET252">
        <v>3.85</v>
      </c>
      <c r="EU252">
        <v>3.66</v>
      </c>
      <c r="EV252">
        <v>3.48</v>
      </c>
      <c r="EW252">
        <v>3.27</v>
      </c>
      <c r="EX252">
        <v>2.96</v>
      </c>
      <c r="EY252">
        <v>2.75</v>
      </c>
      <c r="EZ252">
        <v>2.6</v>
      </c>
      <c r="FA252">
        <v>2.44</v>
      </c>
      <c r="FB252">
        <v>2.29</v>
      </c>
      <c r="FC252">
        <v>2.1</v>
      </c>
      <c r="FD252">
        <v>1.89</v>
      </c>
      <c r="FE252">
        <v>1.78</v>
      </c>
      <c r="FF252">
        <v>1.56</v>
      </c>
      <c r="FG252">
        <v>1.47</v>
      </c>
      <c r="FH252">
        <v>1.37</v>
      </c>
      <c r="FI252">
        <v>1.22</v>
      </c>
      <c r="FJ252">
        <v>1.1200000000000001</v>
      </c>
      <c r="FK252">
        <v>0.97</v>
      </c>
      <c r="FL252">
        <v>0.85</v>
      </c>
      <c r="FM252">
        <v>0.78</v>
      </c>
      <c r="FN252">
        <v>0.69</v>
      </c>
      <c r="FO252">
        <v>0.62</v>
      </c>
      <c r="FP252">
        <v>0.53</v>
      </c>
      <c r="FQ252">
        <v>0.45</v>
      </c>
      <c r="FR252">
        <v>0.4</v>
      </c>
      <c r="FS252">
        <v>0.35</v>
      </c>
      <c r="FT252">
        <v>0.3</v>
      </c>
      <c r="FU252">
        <v>0.26</v>
      </c>
      <c r="FV252">
        <v>0.22</v>
      </c>
      <c r="FW252">
        <v>0.18</v>
      </c>
      <c r="FX252">
        <v>0.15</v>
      </c>
      <c r="FY252">
        <v>0.12</v>
      </c>
      <c r="FZ252">
        <v>0.1</v>
      </c>
    </row>
    <row r="253" spans="1:182">
      <c r="A253">
        <v>-66</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0.03</v>
      </c>
      <c r="W253">
        <v>0.04</v>
      </c>
      <c r="X253">
        <v>0.06</v>
      </c>
      <c r="Y253">
        <v>0.08</v>
      </c>
      <c r="Z253">
        <v>0.1</v>
      </c>
      <c r="AA253">
        <v>0.12</v>
      </c>
      <c r="AB253">
        <v>0.15</v>
      </c>
      <c r="AC253">
        <v>0.19</v>
      </c>
      <c r="AD253">
        <v>0.22</v>
      </c>
      <c r="AE253">
        <v>0.27</v>
      </c>
      <c r="AF253">
        <v>0.32</v>
      </c>
      <c r="AG253">
        <v>0.36</v>
      </c>
      <c r="AH253">
        <v>0.41</v>
      </c>
      <c r="AI253">
        <v>0.48</v>
      </c>
      <c r="AJ253">
        <v>0.56000000000000005</v>
      </c>
      <c r="AK253">
        <v>0.65</v>
      </c>
      <c r="AL253">
        <v>0.7</v>
      </c>
      <c r="AM253">
        <v>0.82</v>
      </c>
      <c r="AN253">
        <v>0.9</v>
      </c>
      <c r="AO253">
        <v>1.03</v>
      </c>
      <c r="AP253">
        <v>1.1299999999999999</v>
      </c>
      <c r="AQ253">
        <v>1.27</v>
      </c>
      <c r="AR253">
        <v>1.37</v>
      </c>
      <c r="AS253">
        <v>1.52</v>
      </c>
      <c r="AT253">
        <v>1.67</v>
      </c>
      <c r="AU253">
        <v>1.86</v>
      </c>
      <c r="AV253">
        <v>1.97</v>
      </c>
      <c r="AW253">
        <v>2.21</v>
      </c>
      <c r="AX253">
        <v>2.4</v>
      </c>
      <c r="AY253">
        <v>2.56</v>
      </c>
      <c r="AZ253">
        <v>2.83</v>
      </c>
      <c r="BA253">
        <v>3.01</v>
      </c>
      <c r="BB253">
        <v>3.24</v>
      </c>
      <c r="BC253">
        <v>3.58</v>
      </c>
      <c r="BD253">
        <v>3.82</v>
      </c>
      <c r="BE253">
        <v>4</v>
      </c>
      <c r="BF253">
        <v>4.26</v>
      </c>
      <c r="BG253">
        <v>4.45</v>
      </c>
      <c r="BH253">
        <v>4.76</v>
      </c>
      <c r="BI253">
        <v>5.0199999999999996</v>
      </c>
      <c r="BJ253">
        <v>5.28</v>
      </c>
      <c r="BK253">
        <v>5.66</v>
      </c>
      <c r="BL253">
        <v>6</v>
      </c>
      <c r="BM253">
        <v>6.38</v>
      </c>
      <c r="BN253">
        <v>6.95</v>
      </c>
      <c r="BO253">
        <v>7.43</v>
      </c>
      <c r="BP253">
        <v>7.76</v>
      </c>
      <c r="BQ253">
        <v>8.14</v>
      </c>
      <c r="BR253">
        <v>8.3800000000000008</v>
      </c>
      <c r="BS253">
        <v>8.2799999999999994</v>
      </c>
      <c r="BT253">
        <v>8.6999999999999993</v>
      </c>
      <c r="BU253">
        <v>9.33</v>
      </c>
      <c r="BV253">
        <v>9.85</v>
      </c>
      <c r="BW253">
        <v>10.5</v>
      </c>
      <c r="BX253">
        <v>10.8</v>
      </c>
      <c r="BY253">
        <v>11.1</v>
      </c>
      <c r="BZ253">
        <v>11.4</v>
      </c>
      <c r="CA253">
        <v>11.6</v>
      </c>
      <c r="CB253">
        <v>11.8</v>
      </c>
      <c r="CC253">
        <v>11.9</v>
      </c>
      <c r="CD253">
        <v>12.1</v>
      </c>
      <c r="CE253">
        <v>12.2</v>
      </c>
      <c r="CF253">
        <v>12.3</v>
      </c>
      <c r="CG253">
        <v>12.4</v>
      </c>
      <c r="CH253">
        <v>12.5</v>
      </c>
      <c r="CI253">
        <v>12.5</v>
      </c>
      <c r="CJ253">
        <v>12.6</v>
      </c>
      <c r="CK253">
        <v>12.6</v>
      </c>
      <c r="CL253">
        <v>12.6</v>
      </c>
      <c r="CM253">
        <v>12.7</v>
      </c>
      <c r="CN253">
        <v>12.7</v>
      </c>
      <c r="CO253">
        <v>12.7</v>
      </c>
      <c r="CP253">
        <v>12.7</v>
      </c>
      <c r="CQ253">
        <v>12.7</v>
      </c>
      <c r="CR253">
        <v>12.7</v>
      </c>
      <c r="CS253">
        <v>12.6</v>
      </c>
      <c r="CT253">
        <v>12.6</v>
      </c>
      <c r="CU253">
        <v>12.6</v>
      </c>
      <c r="CV253">
        <v>12.5</v>
      </c>
      <c r="CW253">
        <v>12.5</v>
      </c>
      <c r="CX253">
        <v>12.4</v>
      </c>
      <c r="CY253">
        <v>12.3</v>
      </c>
      <c r="CZ253">
        <v>12.3</v>
      </c>
      <c r="DA253">
        <v>12.2</v>
      </c>
      <c r="DB253">
        <v>12.1</v>
      </c>
      <c r="DC253">
        <v>12</v>
      </c>
      <c r="DD253">
        <v>11.9</v>
      </c>
      <c r="DE253">
        <v>11.8</v>
      </c>
      <c r="DF253">
        <v>11.7</v>
      </c>
      <c r="DG253">
        <v>11.6</v>
      </c>
      <c r="DH253">
        <v>11.5</v>
      </c>
      <c r="DI253">
        <v>11.4</v>
      </c>
      <c r="DJ253">
        <v>11.2</v>
      </c>
      <c r="DK253">
        <v>11.1</v>
      </c>
      <c r="DL253">
        <v>10.9</v>
      </c>
      <c r="DM253">
        <v>10.7</v>
      </c>
      <c r="DN253">
        <v>10.6</v>
      </c>
      <c r="DO253">
        <v>10.4</v>
      </c>
      <c r="DP253">
        <v>10.3</v>
      </c>
      <c r="DQ253">
        <v>10.1</v>
      </c>
      <c r="DR253">
        <v>9.92</v>
      </c>
      <c r="DS253">
        <v>9.66</v>
      </c>
      <c r="DT253">
        <v>9.4700000000000006</v>
      </c>
      <c r="DU253">
        <v>9.3800000000000008</v>
      </c>
      <c r="DV253">
        <v>9.14</v>
      </c>
      <c r="DW253">
        <v>8.9700000000000006</v>
      </c>
      <c r="DX253">
        <v>8.83</v>
      </c>
      <c r="DY253">
        <v>8.66</v>
      </c>
      <c r="DZ253">
        <v>8.4700000000000006</v>
      </c>
      <c r="EA253">
        <v>8.23</v>
      </c>
      <c r="EB253">
        <v>8.06</v>
      </c>
      <c r="EC253">
        <v>7.84</v>
      </c>
      <c r="ED253">
        <v>7.59</v>
      </c>
      <c r="EE253">
        <v>7.42</v>
      </c>
      <c r="EF253">
        <v>7.38</v>
      </c>
      <c r="EG253">
        <v>7.35</v>
      </c>
      <c r="EH253">
        <v>7.09</v>
      </c>
      <c r="EI253">
        <v>7.01</v>
      </c>
      <c r="EJ253">
        <v>6.69</v>
      </c>
      <c r="EK253">
        <v>6.35</v>
      </c>
      <c r="EL253">
        <v>6.01</v>
      </c>
      <c r="EM253">
        <v>5.58</v>
      </c>
      <c r="EN253">
        <v>5.27</v>
      </c>
      <c r="EO253">
        <v>4.9000000000000004</v>
      </c>
      <c r="EP253">
        <v>4.68</v>
      </c>
      <c r="EQ253">
        <v>4.42</v>
      </c>
      <c r="ER253">
        <v>4.2300000000000004</v>
      </c>
      <c r="ES253">
        <v>4.03</v>
      </c>
      <c r="ET253">
        <v>3.89</v>
      </c>
      <c r="EU253">
        <v>3.72</v>
      </c>
      <c r="EV253">
        <v>3.49</v>
      </c>
      <c r="EW253">
        <v>3.35</v>
      </c>
      <c r="EX253">
        <v>2.97</v>
      </c>
      <c r="EY253">
        <v>2.78</v>
      </c>
      <c r="EZ253">
        <v>2.59</v>
      </c>
      <c r="FA253">
        <v>2.42</v>
      </c>
      <c r="FB253">
        <v>2.29</v>
      </c>
      <c r="FC253">
        <v>2.0499999999999998</v>
      </c>
      <c r="FD253">
        <v>1.87</v>
      </c>
      <c r="FE253">
        <v>1.79</v>
      </c>
      <c r="FF253">
        <v>1.6</v>
      </c>
      <c r="FG253">
        <v>1.49</v>
      </c>
      <c r="FH253">
        <v>1.32</v>
      </c>
      <c r="FI253">
        <v>1.23</v>
      </c>
      <c r="FJ253">
        <v>1.0900000000000001</v>
      </c>
      <c r="FK253">
        <v>0.97</v>
      </c>
      <c r="FL253">
        <v>0.89</v>
      </c>
      <c r="FM253">
        <v>0.79</v>
      </c>
      <c r="FN253">
        <v>0.68</v>
      </c>
      <c r="FO253">
        <v>0.62</v>
      </c>
      <c r="FP253">
        <v>0.55000000000000004</v>
      </c>
      <c r="FQ253">
        <v>0.48</v>
      </c>
      <c r="FR253">
        <v>0.4</v>
      </c>
      <c r="FS253">
        <v>0.35</v>
      </c>
      <c r="FT253">
        <v>0.3</v>
      </c>
      <c r="FU253">
        <v>0.26</v>
      </c>
      <c r="FV253">
        <v>0.22</v>
      </c>
      <c r="FW253">
        <v>0.18</v>
      </c>
      <c r="FX253">
        <v>0.14000000000000001</v>
      </c>
      <c r="FY253">
        <v>0.12</v>
      </c>
      <c r="FZ253">
        <v>0.1</v>
      </c>
    </row>
    <row r="254" spans="1:182">
      <c r="A254">
        <v>-67</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0.02</v>
      </c>
      <c r="W254">
        <v>0.04</v>
      </c>
      <c r="X254">
        <v>0.06</v>
      </c>
      <c r="Y254">
        <v>0.08</v>
      </c>
      <c r="Z254">
        <v>0.1</v>
      </c>
      <c r="AA254">
        <v>0.12</v>
      </c>
      <c r="AB254">
        <v>0.15</v>
      </c>
      <c r="AC254">
        <v>0.17</v>
      </c>
      <c r="AD254">
        <v>0.22</v>
      </c>
      <c r="AE254">
        <v>0.25</v>
      </c>
      <c r="AF254">
        <v>0.3</v>
      </c>
      <c r="AG254">
        <v>0.34</v>
      </c>
      <c r="AH254">
        <v>0.41</v>
      </c>
      <c r="AI254">
        <v>0.48</v>
      </c>
      <c r="AJ254">
        <v>0.53</v>
      </c>
      <c r="AK254">
        <v>0.6</v>
      </c>
      <c r="AL254">
        <v>0.71</v>
      </c>
      <c r="AM254">
        <v>0.79</v>
      </c>
      <c r="AN254">
        <v>0.88</v>
      </c>
      <c r="AO254">
        <v>1</v>
      </c>
      <c r="AP254">
        <v>1.1000000000000001</v>
      </c>
      <c r="AQ254">
        <v>1.22</v>
      </c>
      <c r="AR254">
        <v>1.35</v>
      </c>
      <c r="AS254">
        <v>1.52</v>
      </c>
      <c r="AT254">
        <v>1.63</v>
      </c>
      <c r="AU254">
        <v>1.81</v>
      </c>
      <c r="AV254">
        <v>1.98</v>
      </c>
      <c r="AW254">
        <v>2.15</v>
      </c>
      <c r="AX254">
        <v>2.37</v>
      </c>
      <c r="AY254">
        <v>2.58</v>
      </c>
      <c r="AZ254">
        <v>2.75</v>
      </c>
      <c r="BA254">
        <v>2.92</v>
      </c>
      <c r="BB254">
        <v>3.16</v>
      </c>
      <c r="BC254">
        <v>3.48</v>
      </c>
      <c r="BD254">
        <v>3.74</v>
      </c>
      <c r="BE254">
        <v>3.94</v>
      </c>
      <c r="BF254">
        <v>4.1100000000000003</v>
      </c>
      <c r="BG254">
        <v>4.38</v>
      </c>
      <c r="BH254">
        <v>4.7300000000000004</v>
      </c>
      <c r="BI254">
        <v>4.95</v>
      </c>
      <c r="BJ254">
        <v>5.26</v>
      </c>
      <c r="BK254">
        <v>5.48</v>
      </c>
      <c r="BL254">
        <v>5.9</v>
      </c>
      <c r="BM254">
        <v>6.21</v>
      </c>
      <c r="BN254">
        <v>6.75</v>
      </c>
      <c r="BO254">
        <v>7.29</v>
      </c>
      <c r="BP254">
        <v>7.57</v>
      </c>
      <c r="BQ254">
        <v>7.91</v>
      </c>
      <c r="BR254">
        <v>8.32</v>
      </c>
      <c r="BS254">
        <v>8.16</v>
      </c>
      <c r="BT254">
        <v>8.49</v>
      </c>
      <c r="BU254">
        <v>8.99</v>
      </c>
      <c r="BV254">
        <v>9.6300000000000008</v>
      </c>
      <c r="BW254">
        <v>10.199999999999999</v>
      </c>
      <c r="BX254">
        <v>10.7</v>
      </c>
      <c r="BY254">
        <v>11</v>
      </c>
      <c r="BZ254">
        <v>11.3</v>
      </c>
      <c r="CA254">
        <v>11.5</v>
      </c>
      <c r="CB254">
        <v>11.7</v>
      </c>
      <c r="CC254">
        <v>11.8</v>
      </c>
      <c r="CD254">
        <v>12</v>
      </c>
      <c r="CE254">
        <v>12.1</v>
      </c>
      <c r="CF254">
        <v>12.2</v>
      </c>
      <c r="CG254">
        <v>12.3</v>
      </c>
      <c r="CH254">
        <v>12.4</v>
      </c>
      <c r="CI254">
        <v>12.5</v>
      </c>
      <c r="CJ254">
        <v>12.5</v>
      </c>
      <c r="CK254">
        <v>12.6</v>
      </c>
      <c r="CL254">
        <v>12.6</v>
      </c>
      <c r="CM254">
        <v>12.6</v>
      </c>
      <c r="CN254">
        <v>12.7</v>
      </c>
      <c r="CO254">
        <v>12.7</v>
      </c>
      <c r="CP254">
        <v>12.7</v>
      </c>
      <c r="CQ254">
        <v>12.7</v>
      </c>
      <c r="CR254">
        <v>12.6</v>
      </c>
      <c r="CS254">
        <v>12.6</v>
      </c>
      <c r="CT254">
        <v>12.6</v>
      </c>
      <c r="CU254">
        <v>12.6</v>
      </c>
      <c r="CV254">
        <v>12.5</v>
      </c>
      <c r="CW254">
        <v>12.5</v>
      </c>
      <c r="CX254">
        <v>12.4</v>
      </c>
      <c r="CY254">
        <v>12.4</v>
      </c>
      <c r="CZ254">
        <v>12.3</v>
      </c>
      <c r="DA254">
        <v>12.2</v>
      </c>
      <c r="DB254">
        <v>12.1</v>
      </c>
      <c r="DC254">
        <v>12</v>
      </c>
      <c r="DD254">
        <v>11.9</v>
      </c>
      <c r="DE254">
        <v>11.8</v>
      </c>
      <c r="DF254">
        <v>11.7</v>
      </c>
      <c r="DG254">
        <v>11.6</v>
      </c>
      <c r="DH254">
        <v>11.5</v>
      </c>
      <c r="DI254">
        <v>11.4</v>
      </c>
      <c r="DJ254">
        <v>11.3</v>
      </c>
      <c r="DK254">
        <v>11.1</v>
      </c>
      <c r="DL254">
        <v>11</v>
      </c>
      <c r="DM254">
        <v>10.8</v>
      </c>
      <c r="DN254">
        <v>10.6</v>
      </c>
      <c r="DO254">
        <v>10.5</v>
      </c>
      <c r="DP254">
        <v>10.3</v>
      </c>
      <c r="DQ254">
        <v>10.199999999999999</v>
      </c>
      <c r="DR254">
        <v>9.98</v>
      </c>
      <c r="DS254">
        <v>9.75</v>
      </c>
      <c r="DT254">
        <v>9.6300000000000008</v>
      </c>
      <c r="DU254">
        <v>9.3699999999999992</v>
      </c>
      <c r="DV254">
        <v>9.24</v>
      </c>
      <c r="DW254">
        <v>9.1</v>
      </c>
      <c r="DX254">
        <v>8.86</v>
      </c>
      <c r="DY254">
        <v>8.73</v>
      </c>
      <c r="DZ254">
        <v>8.52</v>
      </c>
      <c r="EA254">
        <v>8.2899999999999991</v>
      </c>
      <c r="EB254">
        <v>8.1300000000000008</v>
      </c>
      <c r="EC254">
        <v>7.88</v>
      </c>
      <c r="ED254">
        <v>7.62</v>
      </c>
      <c r="EE254">
        <v>7.46</v>
      </c>
      <c r="EF254">
        <v>7.33</v>
      </c>
      <c r="EG254">
        <v>7.37</v>
      </c>
      <c r="EH254">
        <v>7.14</v>
      </c>
      <c r="EI254">
        <v>7.02</v>
      </c>
      <c r="EJ254">
        <v>6.75</v>
      </c>
      <c r="EK254">
        <v>6.42</v>
      </c>
      <c r="EL254">
        <v>6.07</v>
      </c>
      <c r="EM254">
        <v>5.64</v>
      </c>
      <c r="EN254">
        <v>5.27</v>
      </c>
      <c r="EO254">
        <v>5.0199999999999996</v>
      </c>
      <c r="EP254">
        <v>4.74</v>
      </c>
      <c r="EQ254">
        <v>4.49</v>
      </c>
      <c r="ER254">
        <v>4.29</v>
      </c>
      <c r="ES254">
        <v>4.12</v>
      </c>
      <c r="ET254">
        <v>3.88</v>
      </c>
      <c r="EU254">
        <v>3.68</v>
      </c>
      <c r="EV254">
        <v>3.49</v>
      </c>
      <c r="EW254">
        <v>3.35</v>
      </c>
      <c r="EX254">
        <v>3.03</v>
      </c>
      <c r="EY254">
        <v>2.78</v>
      </c>
      <c r="EZ254">
        <v>2.58</v>
      </c>
      <c r="FA254">
        <v>2.4</v>
      </c>
      <c r="FB254">
        <v>2.2999999999999998</v>
      </c>
      <c r="FC254">
        <v>2.09</v>
      </c>
      <c r="FD254">
        <v>1.9</v>
      </c>
      <c r="FE254">
        <v>1.77</v>
      </c>
      <c r="FF254">
        <v>1.62</v>
      </c>
      <c r="FG254">
        <v>1.47</v>
      </c>
      <c r="FH254">
        <v>1.34</v>
      </c>
      <c r="FI254">
        <v>1.23</v>
      </c>
      <c r="FJ254">
        <v>1.08</v>
      </c>
      <c r="FK254">
        <v>0.97</v>
      </c>
      <c r="FL254">
        <v>0.86</v>
      </c>
      <c r="FM254">
        <v>0.77</v>
      </c>
      <c r="FN254">
        <v>0.67</v>
      </c>
      <c r="FO254">
        <v>0.63</v>
      </c>
      <c r="FP254">
        <v>0.54</v>
      </c>
      <c r="FQ254">
        <v>0.47</v>
      </c>
      <c r="FR254">
        <v>0.4</v>
      </c>
      <c r="FS254">
        <v>0.35</v>
      </c>
      <c r="FT254">
        <v>0.28999999999999998</v>
      </c>
      <c r="FU254">
        <v>0.25</v>
      </c>
      <c r="FV254">
        <v>0.21</v>
      </c>
      <c r="FW254">
        <v>0.18</v>
      </c>
      <c r="FX254">
        <v>0.14000000000000001</v>
      </c>
      <c r="FY254">
        <v>0.12</v>
      </c>
      <c r="FZ254">
        <v>0.1</v>
      </c>
    </row>
    <row r="255" spans="1:182">
      <c r="A255">
        <v>-68</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0.02</v>
      </c>
      <c r="W255">
        <v>0.03</v>
      </c>
      <c r="X255">
        <v>0.06</v>
      </c>
      <c r="Y255">
        <v>0.08</v>
      </c>
      <c r="Z255">
        <v>0.09</v>
      </c>
      <c r="AA255">
        <v>0.12</v>
      </c>
      <c r="AB255">
        <v>0.14000000000000001</v>
      </c>
      <c r="AC255">
        <v>0.18</v>
      </c>
      <c r="AD255">
        <v>0.21</v>
      </c>
      <c r="AE255">
        <v>0.25</v>
      </c>
      <c r="AF255">
        <v>0.28000000000000003</v>
      </c>
      <c r="AG255">
        <v>0.34</v>
      </c>
      <c r="AH255">
        <v>0.4</v>
      </c>
      <c r="AI255">
        <v>0.46</v>
      </c>
      <c r="AJ255">
        <v>0.54</v>
      </c>
      <c r="AK255">
        <v>0.6</v>
      </c>
      <c r="AL255">
        <v>0.69</v>
      </c>
      <c r="AM255">
        <v>0.78</v>
      </c>
      <c r="AN255">
        <v>0.88</v>
      </c>
      <c r="AO255">
        <v>0.98</v>
      </c>
      <c r="AP255">
        <v>1.08</v>
      </c>
      <c r="AQ255">
        <v>1.19</v>
      </c>
      <c r="AR255">
        <v>1.32</v>
      </c>
      <c r="AS255">
        <v>1.46</v>
      </c>
      <c r="AT255">
        <v>1.62</v>
      </c>
      <c r="AU255">
        <v>1.75</v>
      </c>
      <c r="AV255">
        <v>1.94</v>
      </c>
      <c r="AW255">
        <v>2.12</v>
      </c>
      <c r="AX255">
        <v>2.2999999999999998</v>
      </c>
      <c r="AY255">
        <v>2.52</v>
      </c>
      <c r="AZ255">
        <v>2.68</v>
      </c>
      <c r="BA255">
        <v>2.89</v>
      </c>
      <c r="BB255">
        <v>3.11</v>
      </c>
      <c r="BC255">
        <v>3.36</v>
      </c>
      <c r="BD255">
        <v>3.68</v>
      </c>
      <c r="BE255">
        <v>3.84</v>
      </c>
      <c r="BF255">
        <v>4.12</v>
      </c>
      <c r="BG255">
        <v>4.29</v>
      </c>
      <c r="BH255">
        <v>4.5999999999999996</v>
      </c>
      <c r="BI255">
        <v>4.8600000000000003</v>
      </c>
      <c r="BJ255">
        <v>5.21</v>
      </c>
      <c r="BK255">
        <v>5.46</v>
      </c>
      <c r="BL255">
        <v>5.73</v>
      </c>
      <c r="BM255">
        <v>6.14</v>
      </c>
      <c r="BN255">
        <v>6.56</v>
      </c>
      <c r="BO255">
        <v>7.08</v>
      </c>
      <c r="BP255">
        <v>7.49</v>
      </c>
      <c r="BQ255">
        <v>7.73</v>
      </c>
      <c r="BR255">
        <v>8.1</v>
      </c>
      <c r="BS255">
        <v>8.23</v>
      </c>
      <c r="BT255">
        <v>8.11</v>
      </c>
      <c r="BU255">
        <v>8.73</v>
      </c>
      <c r="BV255">
        <v>9.41</v>
      </c>
      <c r="BW255">
        <v>9.9600000000000009</v>
      </c>
      <c r="BX255">
        <v>10.5</v>
      </c>
      <c r="BY255">
        <v>10.8</v>
      </c>
      <c r="BZ255">
        <v>11.2</v>
      </c>
      <c r="CA255">
        <v>11.4</v>
      </c>
      <c r="CB255">
        <v>11.6</v>
      </c>
      <c r="CC255">
        <v>11.8</v>
      </c>
      <c r="CD255">
        <v>11.9</v>
      </c>
      <c r="CE255">
        <v>12.1</v>
      </c>
      <c r="CF255">
        <v>12.2</v>
      </c>
      <c r="CG255">
        <v>12.3</v>
      </c>
      <c r="CH255">
        <v>12.4</v>
      </c>
      <c r="CI255">
        <v>12.4</v>
      </c>
      <c r="CJ255">
        <v>12.5</v>
      </c>
      <c r="CK255">
        <v>12.5</v>
      </c>
      <c r="CL255">
        <v>12.6</v>
      </c>
      <c r="CM255">
        <v>12.6</v>
      </c>
      <c r="CN255">
        <v>12.7</v>
      </c>
      <c r="CO255">
        <v>12.7</v>
      </c>
      <c r="CP255">
        <v>12.7</v>
      </c>
      <c r="CQ255">
        <v>12.7</v>
      </c>
      <c r="CR255">
        <v>12.6</v>
      </c>
      <c r="CS255">
        <v>12.6</v>
      </c>
      <c r="CT255">
        <v>12.6</v>
      </c>
      <c r="CU255">
        <v>12.6</v>
      </c>
      <c r="CV255">
        <v>12.5</v>
      </c>
      <c r="CW255">
        <v>12.5</v>
      </c>
      <c r="CX255">
        <v>12.4</v>
      </c>
      <c r="CY255">
        <v>12.4</v>
      </c>
      <c r="CZ255">
        <v>12.3</v>
      </c>
      <c r="DA255">
        <v>12.2</v>
      </c>
      <c r="DB255">
        <v>12.1</v>
      </c>
      <c r="DC255">
        <v>12.1</v>
      </c>
      <c r="DD255">
        <v>12</v>
      </c>
      <c r="DE255">
        <v>11.8</v>
      </c>
      <c r="DF255">
        <v>11.7</v>
      </c>
      <c r="DG255">
        <v>11.7</v>
      </c>
      <c r="DH255">
        <v>11.6</v>
      </c>
      <c r="DI255">
        <v>11.4</v>
      </c>
      <c r="DJ255">
        <v>11.3</v>
      </c>
      <c r="DK255">
        <v>11.2</v>
      </c>
      <c r="DL255">
        <v>11</v>
      </c>
      <c r="DM255">
        <v>10.8</v>
      </c>
      <c r="DN255">
        <v>10.7</v>
      </c>
      <c r="DO255">
        <v>10.5</v>
      </c>
      <c r="DP255">
        <v>10.3</v>
      </c>
      <c r="DQ255">
        <v>10.199999999999999</v>
      </c>
      <c r="DR255">
        <v>10.1</v>
      </c>
      <c r="DS255">
        <v>9.7899999999999991</v>
      </c>
      <c r="DT255">
        <v>9.6300000000000008</v>
      </c>
      <c r="DU255">
        <v>9.4700000000000006</v>
      </c>
      <c r="DV255">
        <v>9.2799999999999994</v>
      </c>
      <c r="DW255">
        <v>9.1300000000000008</v>
      </c>
      <c r="DX255">
        <v>8.91</v>
      </c>
      <c r="DY255">
        <v>8.73</v>
      </c>
      <c r="DZ255">
        <v>8.64</v>
      </c>
      <c r="EA255">
        <v>8.35</v>
      </c>
      <c r="EB255">
        <v>8.2100000000000009</v>
      </c>
      <c r="EC255">
        <v>7.94</v>
      </c>
      <c r="ED255">
        <v>7.76</v>
      </c>
      <c r="EE255">
        <v>7.57</v>
      </c>
      <c r="EF255">
        <v>7.39</v>
      </c>
      <c r="EG255">
        <v>7.43</v>
      </c>
      <c r="EH255">
        <v>7.26</v>
      </c>
      <c r="EI255">
        <v>7.09</v>
      </c>
      <c r="EJ255">
        <v>6.82</v>
      </c>
      <c r="EK255">
        <v>6.49</v>
      </c>
      <c r="EL255">
        <v>6.12</v>
      </c>
      <c r="EM255">
        <v>5.72</v>
      </c>
      <c r="EN255">
        <v>5.34</v>
      </c>
      <c r="EO255">
        <v>5</v>
      </c>
      <c r="EP255">
        <v>4.7300000000000004</v>
      </c>
      <c r="EQ255">
        <v>4.51</v>
      </c>
      <c r="ER255">
        <v>4.3</v>
      </c>
      <c r="ES255">
        <v>4.07</v>
      </c>
      <c r="ET255">
        <v>3.92</v>
      </c>
      <c r="EU255">
        <v>3.74</v>
      </c>
      <c r="EV255">
        <v>3.52</v>
      </c>
      <c r="EW255">
        <v>3.37</v>
      </c>
      <c r="EX255">
        <v>2.99</v>
      </c>
      <c r="EY255">
        <v>2.77</v>
      </c>
      <c r="EZ255">
        <v>2.6</v>
      </c>
      <c r="FA255">
        <v>2.44</v>
      </c>
      <c r="FB255">
        <v>2.31</v>
      </c>
      <c r="FC255">
        <v>2.0499999999999998</v>
      </c>
      <c r="FD255">
        <v>1.92</v>
      </c>
      <c r="FE255">
        <v>1.77</v>
      </c>
      <c r="FF255">
        <v>1.6</v>
      </c>
      <c r="FG255">
        <v>1.44</v>
      </c>
      <c r="FH255">
        <v>1.33</v>
      </c>
      <c r="FI255">
        <v>1.21</v>
      </c>
      <c r="FJ255">
        <v>1.0900000000000001</v>
      </c>
      <c r="FK255">
        <v>0.96</v>
      </c>
      <c r="FL255">
        <v>0.87</v>
      </c>
      <c r="FM255">
        <v>0.78</v>
      </c>
      <c r="FN255">
        <v>0.7</v>
      </c>
      <c r="FO255">
        <v>0.61</v>
      </c>
      <c r="FP255">
        <v>0.53</v>
      </c>
      <c r="FQ255">
        <v>0.47</v>
      </c>
      <c r="FR255">
        <v>0.4</v>
      </c>
      <c r="FS255">
        <v>0.34</v>
      </c>
      <c r="FT255">
        <v>0.3</v>
      </c>
      <c r="FU255">
        <v>0.25</v>
      </c>
      <c r="FV255">
        <v>0.21</v>
      </c>
      <c r="FW255">
        <v>0.17</v>
      </c>
      <c r="FX255">
        <v>0.14000000000000001</v>
      </c>
      <c r="FY255">
        <v>0.12</v>
      </c>
      <c r="FZ255">
        <v>0.1</v>
      </c>
    </row>
    <row r="256" spans="1:182">
      <c r="A256">
        <v>-69</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0.02</v>
      </c>
      <c r="W256">
        <v>0.04</v>
      </c>
      <c r="X256">
        <v>0.05</v>
      </c>
      <c r="Y256">
        <v>7.0000000000000007E-2</v>
      </c>
      <c r="Z256">
        <v>0.09</v>
      </c>
      <c r="AA256">
        <v>0.11</v>
      </c>
      <c r="AB256">
        <v>0.14000000000000001</v>
      </c>
      <c r="AC256">
        <v>0.17</v>
      </c>
      <c r="AD256">
        <v>0.21</v>
      </c>
      <c r="AE256">
        <v>0.24</v>
      </c>
      <c r="AF256">
        <v>0.28999999999999998</v>
      </c>
      <c r="AG256">
        <v>0.33</v>
      </c>
      <c r="AH256">
        <v>0.4</v>
      </c>
      <c r="AI256">
        <v>0.47</v>
      </c>
      <c r="AJ256">
        <v>0.51</v>
      </c>
      <c r="AK256">
        <v>0.59</v>
      </c>
      <c r="AL256">
        <v>0.68</v>
      </c>
      <c r="AM256">
        <v>0.77</v>
      </c>
      <c r="AN256">
        <v>0.84</v>
      </c>
      <c r="AO256">
        <v>0.95</v>
      </c>
      <c r="AP256">
        <v>1.08</v>
      </c>
      <c r="AQ256">
        <v>1.1499999999999999</v>
      </c>
      <c r="AR256">
        <v>1.29</v>
      </c>
      <c r="AS256">
        <v>1.46</v>
      </c>
      <c r="AT256">
        <v>1.59</v>
      </c>
      <c r="AU256">
        <v>1.75</v>
      </c>
      <c r="AV256">
        <v>1.92</v>
      </c>
      <c r="AW256">
        <v>2.04</v>
      </c>
      <c r="AX256">
        <v>2.2999999999999998</v>
      </c>
      <c r="AY256">
        <v>2.5099999999999998</v>
      </c>
      <c r="AZ256">
        <v>2.64</v>
      </c>
      <c r="BA256">
        <v>2.8</v>
      </c>
      <c r="BB256">
        <v>3.1</v>
      </c>
      <c r="BC256">
        <v>3.32</v>
      </c>
      <c r="BD256">
        <v>3.61</v>
      </c>
      <c r="BE256">
        <v>3.78</v>
      </c>
      <c r="BF256">
        <v>4.03</v>
      </c>
      <c r="BG256">
        <v>4.18</v>
      </c>
      <c r="BH256">
        <v>4.3899999999999997</v>
      </c>
      <c r="BI256">
        <v>4.79</v>
      </c>
      <c r="BJ256">
        <v>5.0599999999999996</v>
      </c>
      <c r="BK256">
        <v>5.37</v>
      </c>
      <c r="BL256">
        <v>5.68</v>
      </c>
      <c r="BM256">
        <v>6.03</v>
      </c>
      <c r="BN256">
        <v>6.38</v>
      </c>
      <c r="BO256">
        <v>6.91</v>
      </c>
      <c r="BP256">
        <v>7.31</v>
      </c>
      <c r="BQ256">
        <v>7.53</v>
      </c>
      <c r="BR256">
        <v>7.99</v>
      </c>
      <c r="BS256">
        <v>7.98</v>
      </c>
      <c r="BT256">
        <v>7.91</v>
      </c>
      <c r="BU256">
        <v>8.48</v>
      </c>
      <c r="BV256">
        <v>9.0399999999999991</v>
      </c>
      <c r="BW256">
        <v>9.74</v>
      </c>
      <c r="BX256">
        <v>10.3</v>
      </c>
      <c r="BY256">
        <v>10.7</v>
      </c>
      <c r="BZ256">
        <v>11</v>
      </c>
      <c r="CA256">
        <v>11.3</v>
      </c>
      <c r="CB256">
        <v>11.5</v>
      </c>
      <c r="CC256">
        <v>11.7</v>
      </c>
      <c r="CD256">
        <v>11.9</v>
      </c>
      <c r="CE256">
        <v>12</v>
      </c>
      <c r="CF256">
        <v>12.1</v>
      </c>
      <c r="CG256">
        <v>12.2</v>
      </c>
      <c r="CH256">
        <v>12.3</v>
      </c>
      <c r="CI256">
        <v>12.4</v>
      </c>
      <c r="CJ256">
        <v>12.5</v>
      </c>
      <c r="CK256">
        <v>12.5</v>
      </c>
      <c r="CL256">
        <v>12.6</v>
      </c>
      <c r="CM256">
        <v>12.6</v>
      </c>
      <c r="CN256">
        <v>12.7</v>
      </c>
      <c r="CO256">
        <v>12.6</v>
      </c>
      <c r="CP256">
        <v>12.6</v>
      </c>
      <c r="CQ256">
        <v>12.6</v>
      </c>
      <c r="CR256">
        <v>12.6</v>
      </c>
      <c r="CS256">
        <v>12.6</v>
      </c>
      <c r="CT256">
        <v>12.6</v>
      </c>
      <c r="CU256">
        <v>12.6</v>
      </c>
      <c r="CV256">
        <v>12.5</v>
      </c>
      <c r="CW256">
        <v>12.5</v>
      </c>
      <c r="CX256">
        <v>12.4</v>
      </c>
      <c r="CY256">
        <v>12.4</v>
      </c>
      <c r="CZ256">
        <v>12.3</v>
      </c>
      <c r="DA256">
        <v>12.2</v>
      </c>
      <c r="DB256">
        <v>12.2</v>
      </c>
      <c r="DC256">
        <v>12.1</v>
      </c>
      <c r="DD256">
        <v>12</v>
      </c>
      <c r="DE256">
        <v>11.9</v>
      </c>
      <c r="DF256">
        <v>11.8</v>
      </c>
      <c r="DG256">
        <v>11.7</v>
      </c>
      <c r="DH256">
        <v>11.6</v>
      </c>
      <c r="DI256">
        <v>11.5</v>
      </c>
      <c r="DJ256">
        <v>11.4</v>
      </c>
      <c r="DK256">
        <v>11.3</v>
      </c>
      <c r="DL256">
        <v>11.1</v>
      </c>
      <c r="DM256">
        <v>10.9</v>
      </c>
      <c r="DN256">
        <v>10.7</v>
      </c>
      <c r="DO256">
        <v>10.6</v>
      </c>
      <c r="DP256">
        <v>10.4</v>
      </c>
      <c r="DQ256">
        <v>10.199999999999999</v>
      </c>
      <c r="DR256">
        <v>10.1</v>
      </c>
      <c r="DS256">
        <v>9.89</v>
      </c>
      <c r="DT256">
        <v>9.6999999999999993</v>
      </c>
      <c r="DU256">
        <v>9.52</v>
      </c>
      <c r="DV256">
        <v>9.3699999999999992</v>
      </c>
      <c r="DW256">
        <v>9.14</v>
      </c>
      <c r="DX256">
        <v>9.08</v>
      </c>
      <c r="DY256">
        <v>8.83</v>
      </c>
      <c r="DZ256">
        <v>8.65</v>
      </c>
      <c r="EA256">
        <v>8.48</v>
      </c>
      <c r="EB256">
        <v>8.25</v>
      </c>
      <c r="EC256">
        <v>8.0399999999999991</v>
      </c>
      <c r="ED256">
        <v>7.8</v>
      </c>
      <c r="EE256">
        <v>7.61</v>
      </c>
      <c r="EF256">
        <v>7.41</v>
      </c>
      <c r="EG256">
        <v>7.44</v>
      </c>
      <c r="EH256">
        <v>7.3</v>
      </c>
      <c r="EI256">
        <v>7.12</v>
      </c>
      <c r="EJ256">
        <v>6.93</v>
      </c>
      <c r="EK256">
        <v>6.58</v>
      </c>
      <c r="EL256">
        <v>6.19</v>
      </c>
      <c r="EM256">
        <v>5.73</v>
      </c>
      <c r="EN256">
        <v>5.34</v>
      </c>
      <c r="EO256">
        <v>5.0199999999999996</v>
      </c>
      <c r="EP256">
        <v>4.74</v>
      </c>
      <c r="EQ256">
        <v>4.5199999999999996</v>
      </c>
      <c r="ER256">
        <v>4.3099999999999996</v>
      </c>
      <c r="ES256">
        <v>4.1100000000000003</v>
      </c>
      <c r="ET256">
        <v>3.94</v>
      </c>
      <c r="EU256">
        <v>3.72</v>
      </c>
      <c r="EV256">
        <v>3.54</v>
      </c>
      <c r="EW256">
        <v>3.38</v>
      </c>
      <c r="EX256">
        <v>3.06</v>
      </c>
      <c r="EY256">
        <v>2.84</v>
      </c>
      <c r="EZ256">
        <v>2.6</v>
      </c>
      <c r="FA256">
        <v>2.44</v>
      </c>
      <c r="FB256">
        <v>2.34</v>
      </c>
      <c r="FC256">
        <v>2.0699999999999998</v>
      </c>
      <c r="FD256">
        <v>1.93</v>
      </c>
      <c r="FE256">
        <v>1.8</v>
      </c>
      <c r="FF256">
        <v>1.57</v>
      </c>
      <c r="FG256">
        <v>1.48</v>
      </c>
      <c r="FH256">
        <v>1.32</v>
      </c>
      <c r="FI256">
        <v>1.21</v>
      </c>
      <c r="FJ256">
        <v>1.0900000000000001</v>
      </c>
      <c r="FK256">
        <v>0.96</v>
      </c>
      <c r="FL256">
        <v>0.85</v>
      </c>
      <c r="FM256">
        <v>0.76</v>
      </c>
      <c r="FN256">
        <v>0.69</v>
      </c>
      <c r="FO256">
        <v>0.6</v>
      </c>
      <c r="FP256">
        <v>0.53</v>
      </c>
      <c r="FQ256">
        <v>0.48</v>
      </c>
      <c r="FR256">
        <v>0.41</v>
      </c>
      <c r="FS256">
        <v>0.35</v>
      </c>
      <c r="FT256">
        <v>0.3</v>
      </c>
      <c r="FU256">
        <v>0.25</v>
      </c>
      <c r="FV256">
        <v>0.21</v>
      </c>
      <c r="FW256">
        <v>0.17</v>
      </c>
      <c r="FX256">
        <v>0.15</v>
      </c>
      <c r="FY256">
        <v>0.12</v>
      </c>
      <c r="FZ256">
        <v>0.1</v>
      </c>
    </row>
    <row r="257" spans="1:182">
      <c r="A257">
        <v>-70</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0.02</v>
      </c>
      <c r="W257">
        <v>0.04</v>
      </c>
      <c r="X257">
        <v>0.05</v>
      </c>
      <c r="Y257">
        <v>7.0000000000000007E-2</v>
      </c>
      <c r="Z257">
        <v>0.09</v>
      </c>
      <c r="AA257">
        <v>0.11</v>
      </c>
      <c r="AB257">
        <v>0.13</v>
      </c>
      <c r="AC257">
        <v>0.17</v>
      </c>
      <c r="AD257">
        <v>0.2</v>
      </c>
      <c r="AE257">
        <v>0.22</v>
      </c>
      <c r="AF257">
        <v>0.27</v>
      </c>
      <c r="AG257">
        <v>0.33</v>
      </c>
      <c r="AH257">
        <v>0.39</v>
      </c>
      <c r="AI257">
        <v>0.46</v>
      </c>
      <c r="AJ257">
        <v>0.49</v>
      </c>
      <c r="AK257">
        <v>0.57999999999999996</v>
      </c>
      <c r="AL257">
        <v>0.67</v>
      </c>
      <c r="AM257">
        <v>0.77</v>
      </c>
      <c r="AN257">
        <v>0.83</v>
      </c>
      <c r="AO257">
        <v>0.95</v>
      </c>
      <c r="AP257">
        <v>1.03</v>
      </c>
      <c r="AQ257">
        <v>1.1299999999999999</v>
      </c>
      <c r="AR257">
        <v>1.31</v>
      </c>
      <c r="AS257">
        <v>1.43</v>
      </c>
      <c r="AT257">
        <v>1.55</v>
      </c>
      <c r="AU257">
        <v>1.73</v>
      </c>
      <c r="AV257">
        <v>1.87</v>
      </c>
      <c r="AW257">
        <v>2.04</v>
      </c>
      <c r="AX257">
        <v>2.2200000000000002</v>
      </c>
      <c r="AY257">
        <v>2.44</v>
      </c>
      <c r="AZ257">
        <v>2.6</v>
      </c>
      <c r="BA257">
        <v>2.8</v>
      </c>
      <c r="BB257">
        <v>2.98</v>
      </c>
      <c r="BC257">
        <v>3.21</v>
      </c>
      <c r="BD257">
        <v>3.54</v>
      </c>
      <c r="BE257">
        <v>3.82</v>
      </c>
      <c r="BF257">
        <v>3.98</v>
      </c>
      <c r="BG257">
        <v>4.21</v>
      </c>
      <c r="BH257">
        <v>4.3499999999999996</v>
      </c>
      <c r="BI257">
        <v>4.6900000000000004</v>
      </c>
      <c r="BJ257">
        <v>5</v>
      </c>
      <c r="BK257">
        <v>5.22</v>
      </c>
      <c r="BL257">
        <v>5.55</v>
      </c>
      <c r="BM257">
        <v>5.9</v>
      </c>
      <c r="BN257">
        <v>6.27</v>
      </c>
      <c r="BO257">
        <v>6.72</v>
      </c>
      <c r="BP257">
        <v>7.16</v>
      </c>
      <c r="BQ257">
        <v>7.47</v>
      </c>
      <c r="BR257">
        <v>7.85</v>
      </c>
      <c r="BS257">
        <v>7.92</v>
      </c>
      <c r="BT257">
        <v>7.8</v>
      </c>
      <c r="BU257">
        <v>8.2200000000000006</v>
      </c>
      <c r="BV257">
        <v>8.68</v>
      </c>
      <c r="BW257">
        <v>9.43</v>
      </c>
      <c r="BX257">
        <v>10</v>
      </c>
      <c r="BY257">
        <v>10.5</v>
      </c>
      <c r="BZ257">
        <v>10.9</v>
      </c>
      <c r="CA257">
        <v>11.2</v>
      </c>
      <c r="CB257">
        <v>11.5</v>
      </c>
      <c r="CC257">
        <v>11.6</v>
      </c>
      <c r="CD257">
        <v>11.8</v>
      </c>
      <c r="CE257">
        <v>11.9</v>
      </c>
      <c r="CF257">
        <v>12.1</v>
      </c>
      <c r="CG257">
        <v>12.2</v>
      </c>
      <c r="CH257">
        <v>12.3</v>
      </c>
      <c r="CI257">
        <v>12.4</v>
      </c>
      <c r="CJ257">
        <v>12.4</v>
      </c>
      <c r="CK257">
        <v>12.5</v>
      </c>
      <c r="CL257">
        <v>12.5</v>
      </c>
      <c r="CM257">
        <v>12.6</v>
      </c>
      <c r="CN257">
        <v>12.7</v>
      </c>
      <c r="CO257">
        <v>12.6</v>
      </c>
      <c r="CP257">
        <v>12.6</v>
      </c>
      <c r="CQ257">
        <v>12.6</v>
      </c>
      <c r="CR257">
        <v>12.6</v>
      </c>
      <c r="CS257">
        <v>12.6</v>
      </c>
      <c r="CT257">
        <v>12.6</v>
      </c>
      <c r="CU257">
        <v>12.6</v>
      </c>
      <c r="CV257">
        <v>12.5</v>
      </c>
      <c r="CW257">
        <v>12.5</v>
      </c>
      <c r="CX257">
        <v>12.4</v>
      </c>
      <c r="CY257">
        <v>12.4</v>
      </c>
      <c r="CZ257">
        <v>12.3</v>
      </c>
      <c r="DA257">
        <v>12.3</v>
      </c>
      <c r="DB257">
        <v>12.2</v>
      </c>
      <c r="DC257">
        <v>12.1</v>
      </c>
      <c r="DD257">
        <v>12</v>
      </c>
      <c r="DE257">
        <v>11.9</v>
      </c>
      <c r="DF257">
        <v>11.8</v>
      </c>
      <c r="DG257">
        <v>11.7</v>
      </c>
      <c r="DH257">
        <v>11.6</v>
      </c>
      <c r="DI257">
        <v>11.5</v>
      </c>
      <c r="DJ257">
        <v>11.4</v>
      </c>
      <c r="DK257">
        <v>11.3</v>
      </c>
      <c r="DL257">
        <v>11.1</v>
      </c>
      <c r="DM257">
        <v>11</v>
      </c>
      <c r="DN257">
        <v>10.8</v>
      </c>
      <c r="DO257">
        <v>10.6</v>
      </c>
      <c r="DP257">
        <v>10.5</v>
      </c>
      <c r="DQ257">
        <v>10.3</v>
      </c>
      <c r="DR257">
        <v>10.1</v>
      </c>
      <c r="DS257">
        <v>9.9600000000000009</v>
      </c>
      <c r="DT257">
        <v>9.7899999999999991</v>
      </c>
      <c r="DU257">
        <v>9.57</v>
      </c>
      <c r="DV257">
        <v>9.42</v>
      </c>
      <c r="DW257">
        <v>9.27</v>
      </c>
      <c r="DX257">
        <v>9.0500000000000007</v>
      </c>
      <c r="DY257">
        <v>8.93</v>
      </c>
      <c r="DZ257">
        <v>8.77</v>
      </c>
      <c r="EA257">
        <v>8.5399999999999991</v>
      </c>
      <c r="EB257">
        <v>8.32</v>
      </c>
      <c r="EC257">
        <v>8.15</v>
      </c>
      <c r="ED257">
        <v>7.89</v>
      </c>
      <c r="EE257">
        <v>7.67</v>
      </c>
      <c r="EF257">
        <v>7.52</v>
      </c>
      <c r="EG257">
        <v>7.51</v>
      </c>
      <c r="EH257">
        <v>7.36</v>
      </c>
      <c r="EI257">
        <v>7.21</v>
      </c>
      <c r="EJ257">
        <v>6.93</v>
      </c>
      <c r="EK257">
        <v>6.64</v>
      </c>
      <c r="EL257">
        <v>6.25</v>
      </c>
      <c r="EM257">
        <v>5.82</v>
      </c>
      <c r="EN257">
        <v>5.44</v>
      </c>
      <c r="EO257">
        <v>5.03</v>
      </c>
      <c r="EP257">
        <v>4.79</v>
      </c>
      <c r="EQ257">
        <v>4.5199999999999996</v>
      </c>
      <c r="ER257">
        <v>4.33</v>
      </c>
      <c r="ES257">
        <v>4.12</v>
      </c>
      <c r="ET257">
        <v>3.96</v>
      </c>
      <c r="EU257">
        <v>3.71</v>
      </c>
      <c r="EV257">
        <v>3.54</v>
      </c>
      <c r="EW257">
        <v>3.38</v>
      </c>
      <c r="EX257">
        <v>3.03</v>
      </c>
      <c r="EY257">
        <v>2.81</v>
      </c>
      <c r="EZ257">
        <v>2.61</v>
      </c>
      <c r="FA257">
        <v>2.44</v>
      </c>
      <c r="FB257">
        <v>2.2999999999999998</v>
      </c>
      <c r="FC257">
        <v>2.02</v>
      </c>
      <c r="FD257">
        <v>1.88</v>
      </c>
      <c r="FE257">
        <v>1.78</v>
      </c>
      <c r="FF257">
        <v>1.59</v>
      </c>
      <c r="FG257">
        <v>1.48</v>
      </c>
      <c r="FH257">
        <v>1.32</v>
      </c>
      <c r="FI257">
        <v>1.2</v>
      </c>
      <c r="FJ257">
        <v>1.1200000000000001</v>
      </c>
      <c r="FK257">
        <v>0.96</v>
      </c>
      <c r="FL257">
        <v>0.85</v>
      </c>
      <c r="FM257">
        <v>0.77</v>
      </c>
      <c r="FN257">
        <v>0.68</v>
      </c>
      <c r="FO257">
        <v>0.56999999999999995</v>
      </c>
      <c r="FP257">
        <v>0.53</v>
      </c>
      <c r="FQ257">
        <v>0.48</v>
      </c>
      <c r="FR257">
        <v>0.4</v>
      </c>
      <c r="FS257">
        <v>0.33</v>
      </c>
      <c r="FT257">
        <v>0.28000000000000003</v>
      </c>
      <c r="FU257">
        <v>0.25</v>
      </c>
      <c r="FV257">
        <v>0.21</v>
      </c>
      <c r="FW257">
        <v>0.18</v>
      </c>
      <c r="FX257">
        <v>0.15</v>
      </c>
      <c r="FY257">
        <v>0.12</v>
      </c>
      <c r="FZ257">
        <v>0.1</v>
      </c>
    </row>
    <row r="258" spans="1:182">
      <c r="A258">
        <v>-71</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0.03</v>
      </c>
      <c r="X258">
        <v>0.04</v>
      </c>
      <c r="Y258">
        <v>7.0000000000000007E-2</v>
      </c>
      <c r="Z258">
        <v>0.09</v>
      </c>
      <c r="AA258">
        <v>0.11</v>
      </c>
      <c r="AB258">
        <v>0.13</v>
      </c>
      <c r="AC258">
        <v>0.16</v>
      </c>
      <c r="AD258">
        <v>0.2</v>
      </c>
      <c r="AE258">
        <v>0.23</v>
      </c>
      <c r="AF258">
        <v>0.27</v>
      </c>
      <c r="AG258">
        <v>0.3</v>
      </c>
      <c r="AH258">
        <v>0.38</v>
      </c>
      <c r="AI258">
        <v>0.43</v>
      </c>
      <c r="AJ258">
        <v>0.5</v>
      </c>
      <c r="AK258">
        <v>0.55000000000000004</v>
      </c>
      <c r="AL258">
        <v>0.66</v>
      </c>
      <c r="AM258">
        <v>0.72</v>
      </c>
      <c r="AN258">
        <v>0.83</v>
      </c>
      <c r="AO258">
        <v>0.93</v>
      </c>
      <c r="AP258">
        <v>1.03</v>
      </c>
      <c r="AQ258">
        <v>1.1599999999999999</v>
      </c>
      <c r="AR258">
        <v>1.31</v>
      </c>
      <c r="AS258">
        <v>1.4</v>
      </c>
      <c r="AT258">
        <v>1.56</v>
      </c>
      <c r="AU258">
        <v>1.7</v>
      </c>
      <c r="AV258">
        <v>1.86</v>
      </c>
      <c r="AW258">
        <v>2.0099999999999998</v>
      </c>
      <c r="AX258">
        <v>2.1800000000000002</v>
      </c>
      <c r="AY258">
        <v>2.41</v>
      </c>
      <c r="AZ258">
        <v>2.58</v>
      </c>
      <c r="BA258">
        <v>2.74</v>
      </c>
      <c r="BB258">
        <v>2.97</v>
      </c>
      <c r="BC258">
        <v>3.2</v>
      </c>
      <c r="BD258">
        <v>3.44</v>
      </c>
      <c r="BE258">
        <v>3.75</v>
      </c>
      <c r="BF258">
        <v>3.83</v>
      </c>
      <c r="BG258">
        <v>4.08</v>
      </c>
      <c r="BH258">
        <v>4.3600000000000003</v>
      </c>
      <c r="BI258">
        <v>4.54</v>
      </c>
      <c r="BJ258">
        <v>4.97</v>
      </c>
      <c r="BK258">
        <v>5.12</v>
      </c>
      <c r="BL258">
        <v>5.52</v>
      </c>
      <c r="BM258">
        <v>5.75</v>
      </c>
      <c r="BN258">
        <v>6.07</v>
      </c>
      <c r="BO258">
        <v>6.59</v>
      </c>
      <c r="BP258">
        <v>7.07</v>
      </c>
      <c r="BQ258">
        <v>7.4</v>
      </c>
      <c r="BR258">
        <v>7.58</v>
      </c>
      <c r="BS258">
        <v>7.81</v>
      </c>
      <c r="BT258">
        <v>7.67</v>
      </c>
      <c r="BU258">
        <v>7.14</v>
      </c>
      <c r="BV258">
        <v>8.49</v>
      </c>
      <c r="BW258">
        <v>9.26</v>
      </c>
      <c r="BX258">
        <v>9.84</v>
      </c>
      <c r="BY258">
        <v>10.4</v>
      </c>
      <c r="BZ258">
        <v>10.7</v>
      </c>
      <c r="CA258">
        <v>11.1</v>
      </c>
      <c r="CB258">
        <v>11.4</v>
      </c>
      <c r="CC258">
        <v>11.5</v>
      </c>
      <c r="CD258">
        <v>11.7</v>
      </c>
      <c r="CE258">
        <v>11.9</v>
      </c>
      <c r="CF258">
        <v>12</v>
      </c>
      <c r="CG258">
        <v>12.2</v>
      </c>
      <c r="CH258">
        <v>12.2</v>
      </c>
      <c r="CI258">
        <v>12.3</v>
      </c>
      <c r="CJ258">
        <v>12.4</v>
      </c>
      <c r="CK258">
        <v>12.5</v>
      </c>
      <c r="CL258">
        <v>12.5</v>
      </c>
      <c r="CM258">
        <v>12.6</v>
      </c>
      <c r="CN258">
        <v>12.7</v>
      </c>
      <c r="CO258">
        <v>12.6</v>
      </c>
      <c r="CP258">
        <v>12.6</v>
      </c>
      <c r="CQ258">
        <v>12.6</v>
      </c>
      <c r="CR258">
        <v>12.6</v>
      </c>
      <c r="CS258">
        <v>12.6</v>
      </c>
      <c r="CT258">
        <v>12.6</v>
      </c>
      <c r="CU258">
        <v>12.6</v>
      </c>
      <c r="CV258">
        <v>12.5</v>
      </c>
      <c r="CW258">
        <v>12.5</v>
      </c>
      <c r="CX258">
        <v>12.5</v>
      </c>
      <c r="CY258">
        <v>12.4</v>
      </c>
      <c r="CZ258">
        <v>12.3</v>
      </c>
      <c r="DA258">
        <v>12.2</v>
      </c>
      <c r="DB258">
        <v>12.2</v>
      </c>
      <c r="DC258">
        <v>12.1</v>
      </c>
      <c r="DD258">
        <v>12</v>
      </c>
      <c r="DE258">
        <v>11.9</v>
      </c>
      <c r="DF258">
        <v>11.8</v>
      </c>
      <c r="DG258">
        <v>11.7</v>
      </c>
      <c r="DH258">
        <v>11.6</v>
      </c>
      <c r="DI258">
        <v>11.5</v>
      </c>
      <c r="DJ258">
        <v>11.4</v>
      </c>
      <c r="DK258">
        <v>11.3</v>
      </c>
      <c r="DL258">
        <v>11.2</v>
      </c>
      <c r="DM258">
        <v>11</v>
      </c>
      <c r="DN258">
        <v>10.9</v>
      </c>
      <c r="DO258">
        <v>10.7</v>
      </c>
      <c r="DP258">
        <v>10.5</v>
      </c>
      <c r="DQ258">
        <v>10.3</v>
      </c>
      <c r="DR258">
        <v>10.1</v>
      </c>
      <c r="DS258">
        <v>9.99</v>
      </c>
      <c r="DT258">
        <v>9.82</v>
      </c>
      <c r="DU258">
        <v>9.68</v>
      </c>
      <c r="DV258">
        <v>9.4700000000000006</v>
      </c>
      <c r="DW258">
        <v>9.34</v>
      </c>
      <c r="DX258">
        <v>9.1300000000000008</v>
      </c>
      <c r="DY258">
        <v>8.99</v>
      </c>
      <c r="DZ258">
        <v>8.83</v>
      </c>
      <c r="EA258">
        <v>8.65</v>
      </c>
      <c r="EB258">
        <v>8.39</v>
      </c>
      <c r="EC258">
        <v>8.1999999999999993</v>
      </c>
      <c r="ED258">
        <v>7.94</v>
      </c>
      <c r="EE258">
        <v>7.79</v>
      </c>
      <c r="EF258">
        <v>7.58</v>
      </c>
      <c r="EG258">
        <v>7.57</v>
      </c>
      <c r="EH258">
        <v>7.4</v>
      </c>
      <c r="EI258">
        <v>7.2</v>
      </c>
      <c r="EJ258">
        <v>6.97</v>
      </c>
      <c r="EK258">
        <v>6.66</v>
      </c>
      <c r="EL258">
        <v>6.29</v>
      </c>
      <c r="EM258">
        <v>5.86</v>
      </c>
      <c r="EN258">
        <v>5.42</v>
      </c>
      <c r="EO258">
        <v>5.09</v>
      </c>
      <c r="EP258">
        <v>4.7699999999999996</v>
      </c>
      <c r="EQ258">
        <v>4.55</v>
      </c>
      <c r="ER258">
        <v>4.4000000000000004</v>
      </c>
      <c r="ES258">
        <v>4.1399999999999997</v>
      </c>
      <c r="ET258">
        <v>3.95</v>
      </c>
      <c r="EU258">
        <v>3.78</v>
      </c>
      <c r="EV258">
        <v>3.53</v>
      </c>
      <c r="EW258">
        <v>3.36</v>
      </c>
      <c r="EX258">
        <v>3.04</v>
      </c>
      <c r="EY258">
        <v>2.82</v>
      </c>
      <c r="EZ258">
        <v>2.59</v>
      </c>
      <c r="FA258">
        <v>2.4700000000000002</v>
      </c>
      <c r="FB258">
        <v>2.2999999999999998</v>
      </c>
      <c r="FC258">
        <v>2.06</v>
      </c>
      <c r="FD258">
        <v>1.88</v>
      </c>
      <c r="FE258">
        <v>1.76</v>
      </c>
      <c r="FF258">
        <v>1.57</v>
      </c>
      <c r="FG258">
        <v>1.47</v>
      </c>
      <c r="FH258">
        <v>1.28</v>
      </c>
      <c r="FI258">
        <v>1.21</v>
      </c>
      <c r="FJ258">
        <v>1.06</v>
      </c>
      <c r="FK258">
        <v>0.98</v>
      </c>
      <c r="FL258">
        <v>0.85</v>
      </c>
      <c r="FM258">
        <v>0.77</v>
      </c>
      <c r="FN258">
        <v>0.69</v>
      </c>
      <c r="FO258">
        <v>0.6</v>
      </c>
      <c r="FP258">
        <v>0.5</v>
      </c>
      <c r="FQ258">
        <v>0.45</v>
      </c>
      <c r="FR258">
        <v>0.39</v>
      </c>
      <c r="FS258">
        <v>0.33</v>
      </c>
      <c r="FT258">
        <v>0.28999999999999998</v>
      </c>
      <c r="FU258">
        <v>0.24</v>
      </c>
      <c r="FV258">
        <v>0.21</v>
      </c>
      <c r="FW258">
        <v>0.18</v>
      </c>
      <c r="FX258">
        <v>0.15</v>
      </c>
      <c r="FY258">
        <v>0.12</v>
      </c>
      <c r="FZ258">
        <v>0.1</v>
      </c>
    </row>
    <row r="259" spans="1:182">
      <c r="A259">
        <v>-72</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0.03</v>
      </c>
      <c r="X259">
        <v>0.04</v>
      </c>
      <c r="Y259">
        <v>7.0000000000000007E-2</v>
      </c>
      <c r="Z259">
        <v>0.09</v>
      </c>
      <c r="AA259">
        <v>0.1</v>
      </c>
      <c r="AB259">
        <v>0.13</v>
      </c>
      <c r="AC259">
        <v>0.16</v>
      </c>
      <c r="AD259">
        <v>0.19</v>
      </c>
      <c r="AE259">
        <v>0.23</v>
      </c>
      <c r="AF259">
        <v>0.25</v>
      </c>
      <c r="AG259">
        <v>0.31</v>
      </c>
      <c r="AH259">
        <v>0.38</v>
      </c>
      <c r="AI259">
        <v>0.41</v>
      </c>
      <c r="AJ259">
        <v>0.48</v>
      </c>
      <c r="AK259">
        <v>0.56000000000000005</v>
      </c>
      <c r="AL259">
        <v>0.64</v>
      </c>
      <c r="AM259">
        <v>0.74</v>
      </c>
      <c r="AN259">
        <v>0.8</v>
      </c>
      <c r="AO259">
        <v>0.92</v>
      </c>
      <c r="AP259">
        <v>1.03</v>
      </c>
      <c r="AQ259">
        <v>1.1499999999999999</v>
      </c>
      <c r="AR259">
        <v>1.26</v>
      </c>
      <c r="AS259">
        <v>1.37</v>
      </c>
      <c r="AT259">
        <v>1.54</v>
      </c>
      <c r="AU259">
        <v>1.62</v>
      </c>
      <c r="AV259">
        <v>1.86</v>
      </c>
      <c r="AW259">
        <v>1.98</v>
      </c>
      <c r="AX259">
        <v>2.12</v>
      </c>
      <c r="AY259">
        <v>2.37</v>
      </c>
      <c r="AZ259">
        <v>2.58</v>
      </c>
      <c r="BA259">
        <v>2.74</v>
      </c>
      <c r="BB259">
        <v>2.95</v>
      </c>
      <c r="BC259">
        <v>3.15</v>
      </c>
      <c r="BD259">
        <v>3.42</v>
      </c>
      <c r="BE259">
        <v>3.67</v>
      </c>
      <c r="BF259">
        <v>3.82</v>
      </c>
      <c r="BG259">
        <v>4.05</v>
      </c>
      <c r="BH259">
        <v>4.24</v>
      </c>
      <c r="BI259">
        <v>4.4400000000000004</v>
      </c>
      <c r="BJ259">
        <v>4.76</v>
      </c>
      <c r="BK259">
        <v>5.1100000000000003</v>
      </c>
      <c r="BL259">
        <v>5.42</v>
      </c>
      <c r="BM259">
        <v>5.65</v>
      </c>
      <c r="BN259">
        <v>6.05</v>
      </c>
      <c r="BO259">
        <v>6.41</v>
      </c>
      <c r="BP259">
        <v>6.89</v>
      </c>
      <c r="BQ259">
        <v>7.12</v>
      </c>
      <c r="BR259">
        <v>7.48</v>
      </c>
      <c r="BS259">
        <v>7.81</v>
      </c>
      <c r="BT259">
        <v>7.56</v>
      </c>
      <c r="BU259">
        <v>7</v>
      </c>
      <c r="BV259">
        <v>8.39</v>
      </c>
      <c r="BW259">
        <v>9.06</v>
      </c>
      <c r="BX259">
        <v>9.6199999999999992</v>
      </c>
      <c r="BY259">
        <v>10.199999999999999</v>
      </c>
      <c r="BZ259">
        <v>10.6</v>
      </c>
      <c r="CA259">
        <v>10.9</v>
      </c>
      <c r="CB259">
        <v>11.2</v>
      </c>
      <c r="CC259">
        <v>11.5</v>
      </c>
      <c r="CD259">
        <v>11.7</v>
      </c>
      <c r="CE259">
        <v>11.8</v>
      </c>
      <c r="CF259">
        <v>11.9</v>
      </c>
      <c r="CG259">
        <v>12.1</v>
      </c>
      <c r="CH259">
        <v>12.2</v>
      </c>
      <c r="CI259">
        <v>12.3</v>
      </c>
      <c r="CJ259">
        <v>12.4</v>
      </c>
      <c r="CK259">
        <v>12.4</v>
      </c>
      <c r="CL259">
        <v>12.5</v>
      </c>
      <c r="CM259">
        <v>12.5</v>
      </c>
      <c r="CN259">
        <v>12.6</v>
      </c>
      <c r="CO259">
        <v>12.6</v>
      </c>
      <c r="CP259">
        <v>12.6</v>
      </c>
      <c r="CQ259">
        <v>12.6</v>
      </c>
      <c r="CR259">
        <v>12.6</v>
      </c>
      <c r="CS259">
        <v>12.6</v>
      </c>
      <c r="CT259">
        <v>12.6</v>
      </c>
      <c r="CU259">
        <v>12.6</v>
      </c>
      <c r="CV259">
        <v>12.5</v>
      </c>
      <c r="CW259">
        <v>12.5</v>
      </c>
      <c r="CX259">
        <v>12.5</v>
      </c>
      <c r="CY259">
        <v>12.4</v>
      </c>
      <c r="CZ259">
        <v>12.3</v>
      </c>
      <c r="DA259">
        <v>12.3</v>
      </c>
      <c r="DB259">
        <v>12.2</v>
      </c>
      <c r="DC259">
        <v>12.1</v>
      </c>
      <c r="DD259">
        <v>12.1</v>
      </c>
      <c r="DE259">
        <v>12</v>
      </c>
      <c r="DF259">
        <v>11.9</v>
      </c>
      <c r="DG259">
        <v>11.8</v>
      </c>
      <c r="DH259">
        <v>11.7</v>
      </c>
      <c r="DI259">
        <v>11.6</v>
      </c>
      <c r="DJ259">
        <v>11.4</v>
      </c>
      <c r="DK259">
        <v>11.3</v>
      </c>
      <c r="DL259">
        <v>11.2</v>
      </c>
      <c r="DM259">
        <v>11.1</v>
      </c>
      <c r="DN259">
        <v>10.9</v>
      </c>
      <c r="DO259">
        <v>10.7</v>
      </c>
      <c r="DP259">
        <v>10.6</v>
      </c>
      <c r="DQ259">
        <v>10.4</v>
      </c>
      <c r="DR259">
        <v>10.199999999999999</v>
      </c>
      <c r="DS259">
        <v>10</v>
      </c>
      <c r="DT259">
        <v>9.89</v>
      </c>
      <c r="DU259">
        <v>9.7100000000000009</v>
      </c>
      <c r="DV259">
        <v>9.5399999999999991</v>
      </c>
      <c r="DW259">
        <v>9.36</v>
      </c>
      <c r="DX259">
        <v>9.24</v>
      </c>
      <c r="DY259">
        <v>9.0399999999999991</v>
      </c>
      <c r="DZ259">
        <v>8.8800000000000008</v>
      </c>
      <c r="EA259">
        <v>8.73</v>
      </c>
      <c r="EB259">
        <v>8.5</v>
      </c>
      <c r="EC259">
        <v>8.26</v>
      </c>
      <c r="ED259">
        <v>7.98</v>
      </c>
      <c r="EE259">
        <v>7.79</v>
      </c>
      <c r="EF259">
        <v>7.62</v>
      </c>
      <c r="EG259">
        <v>7.71</v>
      </c>
      <c r="EH259">
        <v>7.48</v>
      </c>
      <c r="EI259">
        <v>7.28</v>
      </c>
      <c r="EJ259">
        <v>7.05</v>
      </c>
      <c r="EK259">
        <v>6.76</v>
      </c>
      <c r="EL259">
        <v>6.36</v>
      </c>
      <c r="EM259">
        <v>5.88</v>
      </c>
      <c r="EN259">
        <v>5.49</v>
      </c>
      <c r="EO259">
        <v>5.0999999999999996</v>
      </c>
      <c r="EP259">
        <v>4.8499999999999996</v>
      </c>
      <c r="EQ259">
        <v>4.6399999999999997</v>
      </c>
      <c r="ER259">
        <v>4.3899999999999997</v>
      </c>
      <c r="ES259">
        <v>4.17</v>
      </c>
      <c r="ET259">
        <v>3.98</v>
      </c>
      <c r="EU259">
        <v>3.81</v>
      </c>
      <c r="EV259">
        <v>3.57</v>
      </c>
      <c r="EW259">
        <v>3.36</v>
      </c>
      <c r="EX259">
        <v>3.03</v>
      </c>
      <c r="EY259">
        <v>2.81</v>
      </c>
      <c r="EZ259">
        <v>2.64</v>
      </c>
      <c r="FA259">
        <v>2.48</v>
      </c>
      <c r="FB259">
        <v>2.3199999999999998</v>
      </c>
      <c r="FC259">
        <v>2.06</v>
      </c>
      <c r="FD259">
        <v>1.92</v>
      </c>
      <c r="FE259">
        <v>1.77</v>
      </c>
      <c r="FF259">
        <v>1.61</v>
      </c>
      <c r="FG259">
        <v>1.48</v>
      </c>
      <c r="FH259">
        <v>1.32</v>
      </c>
      <c r="FI259">
        <v>1.19</v>
      </c>
      <c r="FJ259">
        <v>1.08</v>
      </c>
      <c r="FK259">
        <v>0.98</v>
      </c>
      <c r="FL259">
        <v>0.87</v>
      </c>
      <c r="FM259">
        <v>0.77</v>
      </c>
      <c r="FN259">
        <v>0.69</v>
      </c>
      <c r="FO259">
        <v>0.59</v>
      </c>
      <c r="FP259">
        <v>0.52</v>
      </c>
      <c r="FQ259">
        <v>0.43</v>
      </c>
      <c r="FR259">
        <v>0.38</v>
      </c>
      <c r="FS259">
        <v>0.35</v>
      </c>
      <c r="FT259">
        <v>0.3</v>
      </c>
      <c r="FU259">
        <v>0.24</v>
      </c>
      <c r="FV259">
        <v>0.21</v>
      </c>
      <c r="FW259">
        <v>0.18</v>
      </c>
      <c r="FX259">
        <v>0.15</v>
      </c>
      <c r="FY259">
        <v>0.12</v>
      </c>
      <c r="FZ259">
        <v>0.1</v>
      </c>
    </row>
    <row r="260" spans="1:182">
      <c r="A260">
        <v>-73</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0.03</v>
      </c>
      <c r="X260">
        <v>0.04</v>
      </c>
      <c r="Y260">
        <v>0.05</v>
      </c>
      <c r="Z260">
        <v>7.0000000000000007E-2</v>
      </c>
      <c r="AA260">
        <v>0.1</v>
      </c>
      <c r="AB260">
        <v>0.13</v>
      </c>
      <c r="AC260">
        <v>0.16</v>
      </c>
      <c r="AD260">
        <v>0.19</v>
      </c>
      <c r="AE260">
        <v>0.23</v>
      </c>
      <c r="AF260">
        <v>0.26</v>
      </c>
      <c r="AG260">
        <v>0.31</v>
      </c>
      <c r="AH260">
        <v>0.37</v>
      </c>
      <c r="AI260">
        <v>0.42</v>
      </c>
      <c r="AJ260">
        <v>0.49</v>
      </c>
      <c r="AK260">
        <v>0.54</v>
      </c>
      <c r="AL260">
        <v>0.63</v>
      </c>
      <c r="AM260">
        <v>0.7</v>
      </c>
      <c r="AN260">
        <v>0.81</v>
      </c>
      <c r="AO260">
        <v>0.89</v>
      </c>
      <c r="AP260">
        <v>0.99</v>
      </c>
      <c r="AQ260">
        <v>1.0900000000000001</v>
      </c>
      <c r="AR260">
        <v>1.21</v>
      </c>
      <c r="AS260">
        <v>1.36</v>
      </c>
      <c r="AT260">
        <v>1.51</v>
      </c>
      <c r="AU260">
        <v>1.65</v>
      </c>
      <c r="AV260">
        <v>1.81</v>
      </c>
      <c r="AW260">
        <v>1.98</v>
      </c>
      <c r="AX260">
        <v>2.11</v>
      </c>
      <c r="AY260">
        <v>2.34</v>
      </c>
      <c r="AZ260">
        <v>2.5499999999999998</v>
      </c>
      <c r="BA260">
        <v>2.7</v>
      </c>
      <c r="BB260">
        <v>2.85</v>
      </c>
      <c r="BC260">
        <v>3.07</v>
      </c>
      <c r="BD260">
        <v>3.34</v>
      </c>
      <c r="BE260">
        <v>3.62</v>
      </c>
      <c r="BF260">
        <v>3.77</v>
      </c>
      <c r="BG260">
        <v>3.95</v>
      </c>
      <c r="BH260">
        <v>4.16</v>
      </c>
      <c r="BI260">
        <v>4.47</v>
      </c>
      <c r="BJ260">
        <v>4.68</v>
      </c>
      <c r="BK260">
        <v>5</v>
      </c>
      <c r="BL260">
        <v>5.38</v>
      </c>
      <c r="BM260">
        <v>5.52</v>
      </c>
      <c r="BN260">
        <v>5.91</v>
      </c>
      <c r="BO260">
        <v>6.28</v>
      </c>
      <c r="BP260">
        <v>6.66</v>
      </c>
      <c r="BQ260">
        <v>7.11</v>
      </c>
      <c r="BR260">
        <v>7.29</v>
      </c>
      <c r="BS260">
        <v>7.69</v>
      </c>
      <c r="BT260">
        <v>7.58</v>
      </c>
      <c r="BU260">
        <v>7.67</v>
      </c>
      <c r="BV260">
        <v>7.26</v>
      </c>
      <c r="BW260">
        <v>8.85</v>
      </c>
      <c r="BX260">
        <v>9.48</v>
      </c>
      <c r="BY260">
        <v>10</v>
      </c>
      <c r="BZ260">
        <v>10.5</v>
      </c>
      <c r="CA260">
        <v>10.8</v>
      </c>
      <c r="CB260">
        <v>11.2</v>
      </c>
      <c r="CC260">
        <v>11.4</v>
      </c>
      <c r="CD260">
        <v>11.6</v>
      </c>
      <c r="CE260">
        <v>11.8</v>
      </c>
      <c r="CF260">
        <v>11.9</v>
      </c>
      <c r="CG260">
        <v>12</v>
      </c>
      <c r="CH260">
        <v>12.2</v>
      </c>
      <c r="CI260">
        <v>12.2</v>
      </c>
      <c r="CJ260">
        <v>12.3</v>
      </c>
      <c r="CK260">
        <v>12.4</v>
      </c>
      <c r="CL260">
        <v>12.5</v>
      </c>
      <c r="CM260">
        <v>12.5</v>
      </c>
      <c r="CN260">
        <v>12.6</v>
      </c>
      <c r="CO260">
        <v>12.6</v>
      </c>
      <c r="CP260">
        <v>12.6</v>
      </c>
      <c r="CQ260">
        <v>12.6</v>
      </c>
      <c r="CR260">
        <v>12.6</v>
      </c>
      <c r="CS260">
        <v>12.6</v>
      </c>
      <c r="CT260">
        <v>12.6</v>
      </c>
      <c r="CU260">
        <v>12.6</v>
      </c>
      <c r="CV260">
        <v>12.5</v>
      </c>
      <c r="CW260">
        <v>12.5</v>
      </c>
      <c r="CX260">
        <v>12.5</v>
      </c>
      <c r="CY260">
        <v>12.4</v>
      </c>
      <c r="CZ260">
        <v>12.4</v>
      </c>
      <c r="DA260">
        <v>12.3</v>
      </c>
      <c r="DB260">
        <v>12.2</v>
      </c>
      <c r="DC260">
        <v>12.2</v>
      </c>
      <c r="DD260">
        <v>12.1</v>
      </c>
      <c r="DE260">
        <v>12</v>
      </c>
      <c r="DF260">
        <v>11.9</v>
      </c>
      <c r="DG260">
        <v>11.8</v>
      </c>
      <c r="DH260">
        <v>11.7</v>
      </c>
      <c r="DI260">
        <v>11.6</v>
      </c>
      <c r="DJ260">
        <v>11.5</v>
      </c>
      <c r="DK260">
        <v>11.4</v>
      </c>
      <c r="DL260">
        <v>11.2</v>
      </c>
      <c r="DM260">
        <v>11.1</v>
      </c>
      <c r="DN260">
        <v>11</v>
      </c>
      <c r="DO260">
        <v>10.8</v>
      </c>
      <c r="DP260">
        <v>10.6</v>
      </c>
      <c r="DQ260">
        <v>10.4</v>
      </c>
      <c r="DR260">
        <v>10.3</v>
      </c>
      <c r="DS260">
        <v>10.1</v>
      </c>
      <c r="DT260">
        <v>9.9600000000000009</v>
      </c>
      <c r="DU260">
        <v>9.7899999999999991</v>
      </c>
      <c r="DV260">
        <v>9.6</v>
      </c>
      <c r="DW260">
        <v>9.43</v>
      </c>
      <c r="DX260">
        <v>9.24</v>
      </c>
      <c r="DY260">
        <v>9.1199999999999992</v>
      </c>
      <c r="DZ260">
        <v>8.93</v>
      </c>
      <c r="EA260">
        <v>8.7899999999999991</v>
      </c>
      <c r="EB260">
        <v>8.5500000000000007</v>
      </c>
      <c r="EC260">
        <v>8.34</v>
      </c>
      <c r="ED260">
        <v>8.11</v>
      </c>
      <c r="EE260">
        <v>7.93</v>
      </c>
      <c r="EF260">
        <v>7.7</v>
      </c>
      <c r="EG260">
        <v>7.71</v>
      </c>
      <c r="EH260">
        <v>7.51</v>
      </c>
      <c r="EI260">
        <v>7.28</v>
      </c>
      <c r="EJ260">
        <v>7.11</v>
      </c>
      <c r="EK260">
        <v>6.79</v>
      </c>
      <c r="EL260">
        <v>6.36</v>
      </c>
      <c r="EM260">
        <v>5.91</v>
      </c>
      <c r="EN260">
        <v>5.53</v>
      </c>
      <c r="EO260">
        <v>5.12</v>
      </c>
      <c r="EP260">
        <v>4.84</v>
      </c>
      <c r="EQ260">
        <v>4.5999999999999996</v>
      </c>
      <c r="ER260">
        <v>4.3600000000000003</v>
      </c>
      <c r="ES260">
        <v>4.1900000000000004</v>
      </c>
      <c r="ET260">
        <v>4.0199999999999996</v>
      </c>
      <c r="EU260">
        <v>3.78</v>
      </c>
      <c r="EV260">
        <v>3.59</v>
      </c>
      <c r="EW260">
        <v>3.41</v>
      </c>
      <c r="EX260">
        <v>3.1</v>
      </c>
      <c r="EY260">
        <v>2.82</v>
      </c>
      <c r="EZ260">
        <v>2.67</v>
      </c>
      <c r="FA260">
        <v>2.4700000000000002</v>
      </c>
      <c r="FB260">
        <v>2.35</v>
      </c>
      <c r="FC260">
        <v>2.1</v>
      </c>
      <c r="FD260">
        <v>1.91</v>
      </c>
      <c r="FE260">
        <v>1.77</v>
      </c>
      <c r="FF260">
        <v>1.57</v>
      </c>
      <c r="FG260">
        <v>1.49</v>
      </c>
      <c r="FH260">
        <v>1.31</v>
      </c>
      <c r="FI260">
        <v>1.21</v>
      </c>
      <c r="FJ260">
        <v>1.0900000000000001</v>
      </c>
      <c r="FK260">
        <v>0.97</v>
      </c>
      <c r="FL260">
        <v>0.86</v>
      </c>
      <c r="FM260">
        <v>0.79</v>
      </c>
      <c r="FN260">
        <v>0.68</v>
      </c>
      <c r="FO260">
        <v>0.56999999999999995</v>
      </c>
      <c r="FP260">
        <v>0.51</v>
      </c>
      <c r="FQ260">
        <v>0.46</v>
      </c>
      <c r="FR260">
        <v>0.41</v>
      </c>
      <c r="FS260">
        <v>0.33</v>
      </c>
      <c r="FT260">
        <v>0.3</v>
      </c>
      <c r="FU260">
        <v>0.25</v>
      </c>
      <c r="FV260">
        <v>0.21</v>
      </c>
      <c r="FW260">
        <v>0.18</v>
      </c>
      <c r="FX260">
        <v>0.15</v>
      </c>
      <c r="FY260">
        <v>0.12</v>
      </c>
      <c r="FZ260">
        <v>0.1</v>
      </c>
    </row>
    <row r="261" spans="1:182">
      <c r="A261">
        <v>-74</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0.03</v>
      </c>
      <c r="X261">
        <v>0.04</v>
      </c>
      <c r="Y261">
        <v>0.05</v>
      </c>
      <c r="Z261">
        <v>0.08</v>
      </c>
      <c r="AA261">
        <v>0.1</v>
      </c>
      <c r="AB261">
        <v>0.13</v>
      </c>
      <c r="AC261">
        <v>0.15</v>
      </c>
      <c r="AD261">
        <v>0.17</v>
      </c>
      <c r="AE261">
        <v>0.21</v>
      </c>
      <c r="AF261">
        <v>0.25</v>
      </c>
      <c r="AG261">
        <v>0.3</v>
      </c>
      <c r="AH261">
        <v>0.36</v>
      </c>
      <c r="AI261">
        <v>0.41</v>
      </c>
      <c r="AJ261">
        <v>0.48</v>
      </c>
      <c r="AK261">
        <v>0.55000000000000004</v>
      </c>
      <c r="AL261">
        <v>0.6</v>
      </c>
      <c r="AM261">
        <v>0.7</v>
      </c>
      <c r="AN261">
        <v>0.77</v>
      </c>
      <c r="AO261">
        <v>0.85</v>
      </c>
      <c r="AP261">
        <v>1.01</v>
      </c>
      <c r="AQ261">
        <v>1.0900000000000001</v>
      </c>
      <c r="AR261">
        <v>1.21</v>
      </c>
      <c r="AS261">
        <v>1.32</v>
      </c>
      <c r="AT261">
        <v>1.47</v>
      </c>
      <c r="AU261">
        <v>1.64</v>
      </c>
      <c r="AV261">
        <v>1.74</v>
      </c>
      <c r="AW261">
        <v>1.94</v>
      </c>
      <c r="AX261">
        <v>2.09</v>
      </c>
      <c r="AY261">
        <v>2.2799999999999998</v>
      </c>
      <c r="AZ261">
        <v>2.5</v>
      </c>
      <c r="BA261">
        <v>2.64</v>
      </c>
      <c r="BB261">
        <v>2.86</v>
      </c>
      <c r="BC261">
        <v>3.12</v>
      </c>
      <c r="BD261">
        <v>3.32</v>
      </c>
      <c r="BE261">
        <v>3.6</v>
      </c>
      <c r="BF261">
        <v>3.75</v>
      </c>
      <c r="BG261">
        <v>4</v>
      </c>
      <c r="BH261">
        <v>4.1399999999999997</v>
      </c>
      <c r="BI261">
        <v>4.34</v>
      </c>
      <c r="BJ261">
        <v>4.62</v>
      </c>
      <c r="BK261">
        <v>4.93</v>
      </c>
      <c r="BL261">
        <v>5.22</v>
      </c>
      <c r="BM261">
        <v>5.54</v>
      </c>
      <c r="BN261">
        <v>5.78</v>
      </c>
      <c r="BO261">
        <v>6.2</v>
      </c>
      <c r="BP261">
        <v>6.63</v>
      </c>
      <c r="BQ261">
        <v>6.99</v>
      </c>
      <c r="BR261">
        <v>7.1</v>
      </c>
      <c r="BS261">
        <v>7.43</v>
      </c>
      <c r="BT261">
        <v>7.63</v>
      </c>
      <c r="BU261">
        <v>7.59</v>
      </c>
      <c r="BV261">
        <v>7.17</v>
      </c>
      <c r="BW261">
        <v>8.61</v>
      </c>
      <c r="BX261">
        <v>9.3000000000000007</v>
      </c>
      <c r="BY261">
        <v>9.9</v>
      </c>
      <c r="BZ261">
        <v>10.3</v>
      </c>
      <c r="CA261">
        <v>10.7</v>
      </c>
      <c r="CB261">
        <v>11</v>
      </c>
      <c r="CC261">
        <v>11.3</v>
      </c>
      <c r="CD261">
        <v>11.5</v>
      </c>
      <c r="CE261">
        <v>11.7</v>
      </c>
      <c r="CF261">
        <v>11.9</v>
      </c>
      <c r="CG261">
        <v>12</v>
      </c>
      <c r="CH261">
        <v>12.1</v>
      </c>
      <c r="CI261">
        <v>12.2</v>
      </c>
      <c r="CJ261">
        <v>12.3</v>
      </c>
      <c r="CK261">
        <v>12.4</v>
      </c>
      <c r="CL261">
        <v>12.5</v>
      </c>
      <c r="CM261">
        <v>12.5</v>
      </c>
      <c r="CN261">
        <v>12.6</v>
      </c>
      <c r="CO261">
        <v>12.6</v>
      </c>
      <c r="CP261">
        <v>12.6</v>
      </c>
      <c r="CQ261">
        <v>12.6</v>
      </c>
      <c r="CR261">
        <v>12.6</v>
      </c>
      <c r="CS261">
        <v>12.6</v>
      </c>
      <c r="CT261">
        <v>12.6</v>
      </c>
      <c r="CU261">
        <v>12.6</v>
      </c>
      <c r="CV261">
        <v>12.6</v>
      </c>
      <c r="CW261">
        <v>12.5</v>
      </c>
      <c r="CX261">
        <v>12.5</v>
      </c>
      <c r="CY261">
        <v>12.4</v>
      </c>
      <c r="CZ261">
        <v>12.4</v>
      </c>
      <c r="DA261">
        <v>12.3</v>
      </c>
      <c r="DB261">
        <v>12.2</v>
      </c>
      <c r="DC261">
        <v>12.2</v>
      </c>
      <c r="DD261">
        <v>12.1</v>
      </c>
      <c r="DE261">
        <v>12</v>
      </c>
      <c r="DF261">
        <v>11.9</v>
      </c>
      <c r="DG261">
        <v>11.8</v>
      </c>
      <c r="DH261">
        <v>11.7</v>
      </c>
      <c r="DI261">
        <v>11.7</v>
      </c>
      <c r="DJ261">
        <v>11.5</v>
      </c>
      <c r="DK261">
        <v>11.4</v>
      </c>
      <c r="DL261">
        <v>11.3</v>
      </c>
      <c r="DM261">
        <v>11.2</v>
      </c>
      <c r="DN261">
        <v>11</v>
      </c>
      <c r="DO261">
        <v>10.9</v>
      </c>
      <c r="DP261">
        <v>10.7</v>
      </c>
      <c r="DQ261">
        <v>10.5</v>
      </c>
      <c r="DR261">
        <v>10.3</v>
      </c>
      <c r="DS261">
        <v>10.1</v>
      </c>
      <c r="DT261">
        <v>9.98</v>
      </c>
      <c r="DU261">
        <v>9.8000000000000007</v>
      </c>
      <c r="DV261">
        <v>9.64</v>
      </c>
      <c r="DW261">
        <v>9.52</v>
      </c>
      <c r="DX261">
        <v>9.35</v>
      </c>
      <c r="DY261">
        <v>9.1999999999999993</v>
      </c>
      <c r="DZ261">
        <v>9.0299999999999994</v>
      </c>
      <c r="EA261">
        <v>8.82</v>
      </c>
      <c r="EB261">
        <v>8.66</v>
      </c>
      <c r="EC261">
        <v>8.36</v>
      </c>
      <c r="ED261">
        <v>8.19</v>
      </c>
      <c r="EE261">
        <v>7.93</v>
      </c>
      <c r="EF261">
        <v>7.74</v>
      </c>
      <c r="EG261">
        <v>7.8</v>
      </c>
      <c r="EH261">
        <v>7.63</v>
      </c>
      <c r="EI261">
        <v>7.41</v>
      </c>
      <c r="EJ261">
        <v>7.16</v>
      </c>
      <c r="EK261">
        <v>6.86</v>
      </c>
      <c r="EL261">
        <v>6.4</v>
      </c>
      <c r="EM261">
        <v>5.97</v>
      </c>
      <c r="EN261">
        <v>5.56</v>
      </c>
      <c r="EO261">
        <v>5.2</v>
      </c>
      <c r="EP261">
        <v>4.8600000000000003</v>
      </c>
      <c r="EQ261">
        <v>4.5999999999999996</v>
      </c>
      <c r="ER261">
        <v>4.38</v>
      </c>
      <c r="ES261">
        <v>4.22</v>
      </c>
      <c r="ET261">
        <v>4</v>
      </c>
      <c r="EU261">
        <v>3.77</v>
      </c>
      <c r="EV261">
        <v>3.63</v>
      </c>
      <c r="EW261">
        <v>3.45</v>
      </c>
      <c r="EX261">
        <v>3.09</v>
      </c>
      <c r="EY261">
        <v>2.82</v>
      </c>
      <c r="EZ261">
        <v>2.6</v>
      </c>
      <c r="FA261">
        <v>2.4500000000000002</v>
      </c>
      <c r="FB261">
        <v>2.3199999999999998</v>
      </c>
      <c r="FC261">
        <v>2.0699999999999998</v>
      </c>
      <c r="FD261">
        <v>1.89</v>
      </c>
      <c r="FE261">
        <v>1.78</v>
      </c>
      <c r="FF261">
        <v>1.58</v>
      </c>
      <c r="FG261">
        <v>1.45</v>
      </c>
      <c r="FH261">
        <v>1.31</v>
      </c>
      <c r="FI261">
        <v>1.18</v>
      </c>
      <c r="FJ261">
        <v>1.0900000000000001</v>
      </c>
      <c r="FK261">
        <v>0.97</v>
      </c>
      <c r="FL261">
        <v>0.86</v>
      </c>
      <c r="FM261">
        <v>0.79</v>
      </c>
      <c r="FN261">
        <v>0.69</v>
      </c>
      <c r="FO261">
        <v>0.59</v>
      </c>
      <c r="FP261">
        <v>0.53</v>
      </c>
      <c r="FQ261">
        <v>0.46</v>
      </c>
      <c r="FR261">
        <v>0.4</v>
      </c>
      <c r="FS261">
        <v>0.35</v>
      </c>
      <c r="FT261">
        <v>0.28999999999999998</v>
      </c>
      <c r="FU261">
        <v>0.24</v>
      </c>
      <c r="FV261">
        <v>0.21</v>
      </c>
      <c r="FW261">
        <v>0.18</v>
      </c>
      <c r="FX261">
        <v>0.15</v>
      </c>
      <c r="FY261">
        <v>0.12</v>
      </c>
      <c r="FZ261">
        <v>0.1</v>
      </c>
    </row>
    <row r="262" spans="1:182">
      <c r="A262">
        <v>-75</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0.03</v>
      </c>
      <c r="X262">
        <v>0.04</v>
      </c>
      <c r="Y262">
        <v>0.06</v>
      </c>
      <c r="Z262">
        <v>0.08</v>
      </c>
      <c r="AA262">
        <v>0.1</v>
      </c>
      <c r="AB262">
        <v>0.12</v>
      </c>
      <c r="AC262">
        <v>0.15</v>
      </c>
      <c r="AD262">
        <v>0.17</v>
      </c>
      <c r="AE262">
        <v>0.21</v>
      </c>
      <c r="AF262">
        <v>0.25</v>
      </c>
      <c r="AG262">
        <v>0.3</v>
      </c>
      <c r="AH262">
        <v>0.35</v>
      </c>
      <c r="AI262">
        <v>0.4</v>
      </c>
      <c r="AJ262">
        <v>0.47</v>
      </c>
      <c r="AK262">
        <v>0.55000000000000004</v>
      </c>
      <c r="AL262">
        <v>0.62</v>
      </c>
      <c r="AM262">
        <v>0.66</v>
      </c>
      <c r="AN262">
        <v>0.74</v>
      </c>
      <c r="AO262">
        <v>0.86</v>
      </c>
      <c r="AP262">
        <v>0.97</v>
      </c>
      <c r="AQ262">
        <v>1.06</v>
      </c>
      <c r="AR262">
        <v>1.18</v>
      </c>
      <c r="AS262">
        <v>1.31</v>
      </c>
      <c r="AT262">
        <v>1.47</v>
      </c>
      <c r="AU262">
        <v>1.58</v>
      </c>
      <c r="AV262">
        <v>1.79</v>
      </c>
      <c r="AW262">
        <v>1.92</v>
      </c>
      <c r="AX262">
        <v>2.0699999999999998</v>
      </c>
      <c r="AY262">
        <v>2.2599999999999998</v>
      </c>
      <c r="AZ262">
        <v>2.4700000000000002</v>
      </c>
      <c r="BA262">
        <v>2.6</v>
      </c>
      <c r="BB262">
        <v>2.84</v>
      </c>
      <c r="BC262">
        <v>3.02</v>
      </c>
      <c r="BD262">
        <v>3.31</v>
      </c>
      <c r="BE262">
        <v>3.52</v>
      </c>
      <c r="BF262">
        <v>3.74</v>
      </c>
      <c r="BG262">
        <v>3.96</v>
      </c>
      <c r="BH262">
        <v>4</v>
      </c>
      <c r="BI262">
        <v>4.3</v>
      </c>
      <c r="BJ262">
        <v>4.63</v>
      </c>
      <c r="BK262">
        <v>4.8499999999999996</v>
      </c>
      <c r="BL262">
        <v>5.21</v>
      </c>
      <c r="BM262">
        <v>5.44</v>
      </c>
      <c r="BN262">
        <v>5.76</v>
      </c>
      <c r="BO262">
        <v>6.13</v>
      </c>
      <c r="BP262">
        <v>6.52</v>
      </c>
      <c r="BQ262">
        <v>6.81</v>
      </c>
      <c r="BR262">
        <v>6.98</v>
      </c>
      <c r="BS262">
        <v>7.31</v>
      </c>
      <c r="BT262">
        <v>7.33</v>
      </c>
      <c r="BU262">
        <v>7.44</v>
      </c>
      <c r="BV262">
        <v>7.75</v>
      </c>
      <c r="BW262">
        <v>8.25</v>
      </c>
      <c r="BX262">
        <v>9.1199999999999992</v>
      </c>
      <c r="BY262">
        <v>9.7100000000000009</v>
      </c>
      <c r="BZ262">
        <v>10.199999999999999</v>
      </c>
      <c r="CA262">
        <v>10.6</v>
      </c>
      <c r="CB262">
        <v>10.9</v>
      </c>
      <c r="CC262">
        <v>11.2</v>
      </c>
      <c r="CD262">
        <v>11.5</v>
      </c>
      <c r="CE262">
        <v>11.7</v>
      </c>
      <c r="CF262">
        <v>11.8</v>
      </c>
      <c r="CG262">
        <v>11.9</v>
      </c>
      <c r="CH262">
        <v>12.1</v>
      </c>
      <c r="CI262">
        <v>12.2</v>
      </c>
      <c r="CJ262">
        <v>12.3</v>
      </c>
      <c r="CK262">
        <v>12.4</v>
      </c>
      <c r="CL262">
        <v>12.4</v>
      </c>
      <c r="CM262">
        <v>12.5</v>
      </c>
      <c r="CN262">
        <v>12.6</v>
      </c>
      <c r="CO262">
        <v>12.6</v>
      </c>
      <c r="CP262">
        <v>12.6</v>
      </c>
      <c r="CQ262">
        <v>12.6</v>
      </c>
      <c r="CR262">
        <v>12.6</v>
      </c>
      <c r="CS262">
        <v>12.6</v>
      </c>
      <c r="CT262">
        <v>12.6</v>
      </c>
      <c r="CU262">
        <v>12.6</v>
      </c>
      <c r="CV262">
        <v>12.6</v>
      </c>
      <c r="CW262">
        <v>12.5</v>
      </c>
      <c r="CX262">
        <v>12.5</v>
      </c>
      <c r="CY262">
        <v>12.5</v>
      </c>
      <c r="CZ262">
        <v>12.4</v>
      </c>
      <c r="DA262">
        <v>12.3</v>
      </c>
      <c r="DB262">
        <v>12.3</v>
      </c>
      <c r="DC262">
        <v>12.2</v>
      </c>
      <c r="DD262">
        <v>12.1</v>
      </c>
      <c r="DE262">
        <v>12.1</v>
      </c>
      <c r="DF262">
        <v>12</v>
      </c>
      <c r="DG262">
        <v>11.9</v>
      </c>
      <c r="DH262">
        <v>11.8</v>
      </c>
      <c r="DI262">
        <v>11.7</v>
      </c>
      <c r="DJ262">
        <v>11.6</v>
      </c>
      <c r="DK262">
        <v>11.5</v>
      </c>
      <c r="DL262">
        <v>11.3</v>
      </c>
      <c r="DM262">
        <v>11.2</v>
      </c>
      <c r="DN262">
        <v>11.1</v>
      </c>
      <c r="DO262">
        <v>10.9</v>
      </c>
      <c r="DP262">
        <v>10.8</v>
      </c>
      <c r="DQ262">
        <v>10.6</v>
      </c>
      <c r="DR262">
        <v>10.4</v>
      </c>
      <c r="DS262">
        <v>10.199999999999999</v>
      </c>
      <c r="DT262">
        <v>10.1</v>
      </c>
      <c r="DU262">
        <v>9.91</v>
      </c>
      <c r="DV262">
        <v>9.74</v>
      </c>
      <c r="DW262">
        <v>9.57</v>
      </c>
      <c r="DX262">
        <v>9.39</v>
      </c>
      <c r="DY262">
        <v>9.2799999999999994</v>
      </c>
      <c r="DZ262">
        <v>9.09</v>
      </c>
      <c r="EA262">
        <v>8.86</v>
      </c>
      <c r="EB262">
        <v>8.68</v>
      </c>
      <c r="EC262">
        <v>8.4499999999999993</v>
      </c>
      <c r="ED262">
        <v>8.2899999999999991</v>
      </c>
      <c r="EE262">
        <v>7.99</v>
      </c>
      <c r="EF262">
        <v>7.82</v>
      </c>
      <c r="EG262">
        <v>7.85</v>
      </c>
      <c r="EH262">
        <v>7.7</v>
      </c>
      <c r="EI262">
        <v>7.44</v>
      </c>
      <c r="EJ262">
        <v>7.23</v>
      </c>
      <c r="EK262">
        <v>6.91</v>
      </c>
      <c r="EL262">
        <v>6.44</v>
      </c>
      <c r="EM262">
        <v>6.04</v>
      </c>
      <c r="EN262">
        <v>5.57</v>
      </c>
      <c r="EO262">
        <v>5.2</v>
      </c>
      <c r="EP262">
        <v>4.8899999999999997</v>
      </c>
      <c r="EQ262">
        <v>4.62</v>
      </c>
      <c r="ER262">
        <v>4.45</v>
      </c>
      <c r="ES262">
        <v>4.18</v>
      </c>
      <c r="ET262">
        <v>4.03</v>
      </c>
      <c r="EU262">
        <v>3.82</v>
      </c>
      <c r="EV262">
        <v>3.58</v>
      </c>
      <c r="EW262">
        <v>3.46</v>
      </c>
      <c r="EX262">
        <v>3.06</v>
      </c>
      <c r="EY262">
        <v>2.8</v>
      </c>
      <c r="EZ262">
        <v>2.61</v>
      </c>
      <c r="FA262">
        <v>2.4900000000000002</v>
      </c>
      <c r="FB262">
        <v>2.29</v>
      </c>
      <c r="FC262">
        <v>2.0499999999999998</v>
      </c>
      <c r="FD262">
        <v>1.93</v>
      </c>
      <c r="FE262">
        <v>1.78</v>
      </c>
      <c r="FF262">
        <v>1.57</v>
      </c>
      <c r="FG262">
        <v>1.44</v>
      </c>
      <c r="FH262">
        <v>1.28</v>
      </c>
      <c r="FI262">
        <v>1.19</v>
      </c>
      <c r="FJ262">
        <v>1.0900000000000001</v>
      </c>
      <c r="FK262">
        <v>0.96</v>
      </c>
      <c r="FL262">
        <v>0.86</v>
      </c>
      <c r="FM262">
        <v>0.77</v>
      </c>
      <c r="FN262">
        <v>0.69</v>
      </c>
      <c r="FO262">
        <v>0.59</v>
      </c>
      <c r="FP262">
        <v>0.52</v>
      </c>
      <c r="FQ262">
        <v>0.45</v>
      </c>
      <c r="FR262">
        <v>0.39</v>
      </c>
      <c r="FS262">
        <v>0.34</v>
      </c>
      <c r="FT262">
        <v>0.28999999999999998</v>
      </c>
      <c r="FU262">
        <v>0.25</v>
      </c>
      <c r="FV262">
        <v>0.2</v>
      </c>
      <c r="FW262">
        <v>0.17</v>
      </c>
      <c r="FX262">
        <v>0.15</v>
      </c>
      <c r="FY262">
        <v>0.12</v>
      </c>
      <c r="FZ262">
        <v>0.1</v>
      </c>
    </row>
    <row r="263" spans="1:182">
      <c r="A263">
        <v>-76</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0.02</v>
      </c>
      <c r="X263">
        <v>0.04</v>
      </c>
      <c r="Y263">
        <v>0.06</v>
      </c>
      <c r="Z263">
        <v>0.08</v>
      </c>
      <c r="AA263">
        <v>0.1</v>
      </c>
      <c r="AB263">
        <v>0.12</v>
      </c>
      <c r="AC263">
        <v>0.14000000000000001</v>
      </c>
      <c r="AD263">
        <v>0.18</v>
      </c>
      <c r="AE263">
        <v>0.21</v>
      </c>
      <c r="AF263">
        <v>0.26</v>
      </c>
      <c r="AG263">
        <v>0.3</v>
      </c>
      <c r="AH263">
        <v>0.34</v>
      </c>
      <c r="AI263">
        <v>0.4</v>
      </c>
      <c r="AJ263">
        <v>0.45</v>
      </c>
      <c r="AK263">
        <v>0.52</v>
      </c>
      <c r="AL263">
        <v>0.59</v>
      </c>
      <c r="AM263">
        <v>0.67</v>
      </c>
      <c r="AN263">
        <v>0.78</v>
      </c>
      <c r="AO263">
        <v>0.86</v>
      </c>
      <c r="AP263">
        <v>0.96</v>
      </c>
      <c r="AQ263">
        <v>1.0900000000000001</v>
      </c>
      <c r="AR263">
        <v>1.17</v>
      </c>
      <c r="AS263">
        <v>1.34</v>
      </c>
      <c r="AT263">
        <v>1.45</v>
      </c>
      <c r="AU263">
        <v>1.6</v>
      </c>
      <c r="AV263">
        <v>1.74</v>
      </c>
      <c r="AW263">
        <v>1.88</v>
      </c>
      <c r="AX263">
        <v>2.0099999999999998</v>
      </c>
      <c r="AY263">
        <v>2.23</v>
      </c>
      <c r="AZ263">
        <v>2.46</v>
      </c>
      <c r="BA263">
        <v>2.58</v>
      </c>
      <c r="BB263">
        <v>2.82</v>
      </c>
      <c r="BC263">
        <v>3.01</v>
      </c>
      <c r="BD263">
        <v>3.2</v>
      </c>
      <c r="BE263">
        <v>3.51</v>
      </c>
      <c r="BF263">
        <v>3.67</v>
      </c>
      <c r="BG263">
        <v>3.89</v>
      </c>
      <c r="BH263">
        <v>4.1500000000000004</v>
      </c>
      <c r="BI263">
        <v>4.26</v>
      </c>
      <c r="BJ263">
        <v>4.55</v>
      </c>
      <c r="BK263">
        <v>4.76</v>
      </c>
      <c r="BL263">
        <v>5.08</v>
      </c>
      <c r="BM263">
        <v>5.41</v>
      </c>
      <c r="BN263">
        <v>5.7</v>
      </c>
      <c r="BO263">
        <v>6.02</v>
      </c>
      <c r="BP263">
        <v>6.4</v>
      </c>
      <c r="BQ263">
        <v>6.77</v>
      </c>
      <c r="BR263">
        <v>6.89</v>
      </c>
      <c r="BS263">
        <v>7.03</v>
      </c>
      <c r="BT263">
        <v>7.09</v>
      </c>
      <c r="BU263">
        <v>7.4</v>
      </c>
      <c r="BV263">
        <v>7.63</v>
      </c>
      <c r="BW263">
        <v>7.2</v>
      </c>
      <c r="BX263">
        <v>8.9499999999999993</v>
      </c>
      <c r="BY263">
        <v>9.6</v>
      </c>
      <c r="BZ263">
        <v>10.1</v>
      </c>
      <c r="CA263">
        <v>10.5</v>
      </c>
      <c r="CB263">
        <v>10.8</v>
      </c>
      <c r="CC263">
        <v>11.1</v>
      </c>
      <c r="CD263">
        <v>11.4</v>
      </c>
      <c r="CE263">
        <v>11.6</v>
      </c>
      <c r="CF263">
        <v>11.8</v>
      </c>
      <c r="CG263">
        <v>11.9</v>
      </c>
      <c r="CH263">
        <v>12</v>
      </c>
      <c r="CI263">
        <v>12.2</v>
      </c>
      <c r="CJ263">
        <v>12.3</v>
      </c>
      <c r="CK263">
        <v>12.4</v>
      </c>
      <c r="CL263">
        <v>12.4</v>
      </c>
      <c r="CM263">
        <v>12.5</v>
      </c>
      <c r="CN263">
        <v>12.6</v>
      </c>
      <c r="CO263">
        <v>12.5</v>
      </c>
      <c r="CP263">
        <v>12.6</v>
      </c>
      <c r="CQ263">
        <v>12.6</v>
      </c>
      <c r="CR263">
        <v>12.6</v>
      </c>
      <c r="CS263">
        <v>12.6</v>
      </c>
      <c r="CT263">
        <v>12.6</v>
      </c>
      <c r="CU263">
        <v>12.6</v>
      </c>
      <c r="CV263">
        <v>12.6</v>
      </c>
      <c r="CW263">
        <v>12.6</v>
      </c>
      <c r="CX263">
        <v>12.5</v>
      </c>
      <c r="CY263">
        <v>12.5</v>
      </c>
      <c r="CZ263">
        <v>12.4</v>
      </c>
      <c r="DA263">
        <v>12.4</v>
      </c>
      <c r="DB263">
        <v>12.3</v>
      </c>
      <c r="DC263">
        <v>12.2</v>
      </c>
      <c r="DD263">
        <v>12.2</v>
      </c>
      <c r="DE263">
        <v>12.1</v>
      </c>
      <c r="DF263">
        <v>12</v>
      </c>
      <c r="DG263">
        <v>11.9</v>
      </c>
      <c r="DH263">
        <v>11.8</v>
      </c>
      <c r="DI263">
        <v>11.7</v>
      </c>
      <c r="DJ263">
        <v>11.6</v>
      </c>
      <c r="DK263">
        <v>11.5</v>
      </c>
      <c r="DL263">
        <v>11.4</v>
      </c>
      <c r="DM263">
        <v>11.2</v>
      </c>
      <c r="DN263">
        <v>11.1</v>
      </c>
      <c r="DO263">
        <v>10.9</v>
      </c>
      <c r="DP263">
        <v>10.8</v>
      </c>
      <c r="DQ263">
        <v>10.7</v>
      </c>
      <c r="DR263">
        <v>10.4</v>
      </c>
      <c r="DS263">
        <v>10.3</v>
      </c>
      <c r="DT263">
        <v>10.199999999999999</v>
      </c>
      <c r="DU263">
        <v>9.92</v>
      </c>
      <c r="DV263">
        <v>9.82</v>
      </c>
      <c r="DW263">
        <v>9.69</v>
      </c>
      <c r="DX263">
        <v>9.5</v>
      </c>
      <c r="DY263">
        <v>9.33</v>
      </c>
      <c r="DZ263">
        <v>9.1199999999999992</v>
      </c>
      <c r="EA263">
        <v>8.99</v>
      </c>
      <c r="EB263">
        <v>8.73</v>
      </c>
      <c r="EC263">
        <v>8.5399999999999991</v>
      </c>
      <c r="ED263">
        <v>8.2799999999999994</v>
      </c>
      <c r="EE263">
        <v>8.07</v>
      </c>
      <c r="EF263">
        <v>7.91</v>
      </c>
      <c r="EG263">
        <v>7.93</v>
      </c>
      <c r="EH263">
        <v>7.68</v>
      </c>
      <c r="EI263">
        <v>7.43</v>
      </c>
      <c r="EJ263">
        <v>7.27</v>
      </c>
      <c r="EK263">
        <v>6.9</v>
      </c>
      <c r="EL263">
        <v>6.48</v>
      </c>
      <c r="EM263">
        <v>6.03</v>
      </c>
      <c r="EN263">
        <v>5.58</v>
      </c>
      <c r="EO263">
        <v>5.19</v>
      </c>
      <c r="EP263">
        <v>4.82</v>
      </c>
      <c r="EQ263">
        <v>4.68</v>
      </c>
      <c r="ER263">
        <v>4.4400000000000004</v>
      </c>
      <c r="ES263">
        <v>4.2300000000000004</v>
      </c>
      <c r="ET263">
        <v>4.04</v>
      </c>
      <c r="EU263">
        <v>3.8</v>
      </c>
      <c r="EV263">
        <v>3.69</v>
      </c>
      <c r="EW263">
        <v>3.37</v>
      </c>
      <c r="EX263">
        <v>3.08</v>
      </c>
      <c r="EY263">
        <v>2.81</v>
      </c>
      <c r="EZ263">
        <v>2.63</v>
      </c>
      <c r="FA263">
        <v>2.4500000000000002</v>
      </c>
      <c r="FB263">
        <v>2.29</v>
      </c>
      <c r="FC263">
        <v>2.1</v>
      </c>
      <c r="FD263">
        <v>1.9</v>
      </c>
      <c r="FE263">
        <v>1.76</v>
      </c>
      <c r="FF263">
        <v>1.55</v>
      </c>
      <c r="FG263">
        <v>1.48</v>
      </c>
      <c r="FH263">
        <v>1.31</v>
      </c>
      <c r="FI263">
        <v>1.18</v>
      </c>
      <c r="FJ263">
        <v>1.07</v>
      </c>
      <c r="FK263">
        <v>0.92</v>
      </c>
      <c r="FL263">
        <v>0.85</v>
      </c>
      <c r="FM263">
        <v>0.75</v>
      </c>
      <c r="FN263">
        <v>0.66</v>
      </c>
      <c r="FO263">
        <v>0.57999999999999996</v>
      </c>
      <c r="FP263">
        <v>0.54</v>
      </c>
      <c r="FQ263">
        <v>0.45</v>
      </c>
      <c r="FR263">
        <v>0.39</v>
      </c>
      <c r="FS263">
        <v>0.34</v>
      </c>
      <c r="FT263">
        <v>0.28000000000000003</v>
      </c>
      <c r="FU263">
        <v>0.24</v>
      </c>
      <c r="FV263">
        <v>0.21</v>
      </c>
      <c r="FW263">
        <v>0.17</v>
      </c>
      <c r="FX263">
        <v>0.14000000000000001</v>
      </c>
      <c r="FY263">
        <v>0.12</v>
      </c>
      <c r="FZ263">
        <v>0.1</v>
      </c>
    </row>
    <row r="264" spans="1:182">
      <c r="A264">
        <v>-77</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0.02</v>
      </c>
      <c r="X264">
        <v>0.03</v>
      </c>
      <c r="Y264">
        <v>0.05</v>
      </c>
      <c r="Z264">
        <v>0.08</v>
      </c>
      <c r="AA264">
        <v>0.1</v>
      </c>
      <c r="AB264">
        <v>0.12</v>
      </c>
      <c r="AC264">
        <v>0.14000000000000001</v>
      </c>
      <c r="AD264">
        <v>0.18</v>
      </c>
      <c r="AE264">
        <v>0.21</v>
      </c>
      <c r="AF264">
        <v>0.25</v>
      </c>
      <c r="AG264">
        <v>0.28000000000000003</v>
      </c>
      <c r="AH264">
        <v>0.35</v>
      </c>
      <c r="AI264">
        <v>0.4</v>
      </c>
      <c r="AJ264">
        <v>0.46</v>
      </c>
      <c r="AK264">
        <v>0.51</v>
      </c>
      <c r="AL264">
        <v>0.56999999999999995</v>
      </c>
      <c r="AM264">
        <v>0.66</v>
      </c>
      <c r="AN264">
        <v>0.77</v>
      </c>
      <c r="AO264">
        <v>0.87</v>
      </c>
      <c r="AP264">
        <v>0.96</v>
      </c>
      <c r="AQ264">
        <v>1.04</v>
      </c>
      <c r="AR264">
        <v>1.1399999999999999</v>
      </c>
      <c r="AS264">
        <v>1.32</v>
      </c>
      <c r="AT264">
        <v>1.41</v>
      </c>
      <c r="AU264">
        <v>1.57</v>
      </c>
      <c r="AV264">
        <v>1.72</v>
      </c>
      <c r="AW264">
        <v>1.83</v>
      </c>
      <c r="AX264">
        <v>2.0299999999999998</v>
      </c>
      <c r="AY264">
        <v>2.2200000000000002</v>
      </c>
      <c r="AZ264">
        <v>2.4300000000000002</v>
      </c>
      <c r="BA264">
        <v>2.54</v>
      </c>
      <c r="BB264">
        <v>2.83</v>
      </c>
      <c r="BC264">
        <v>2.9</v>
      </c>
      <c r="BD264">
        <v>3.23</v>
      </c>
      <c r="BE264">
        <v>3.44</v>
      </c>
      <c r="BF264">
        <v>3.69</v>
      </c>
      <c r="BG264">
        <v>3.82</v>
      </c>
      <c r="BH264">
        <v>4.0599999999999996</v>
      </c>
      <c r="BI264">
        <v>4.12</v>
      </c>
      <c r="BJ264">
        <v>4.45</v>
      </c>
      <c r="BK264">
        <v>4.76</v>
      </c>
      <c r="BL264">
        <v>5.0199999999999996</v>
      </c>
      <c r="BM264">
        <v>5.3</v>
      </c>
      <c r="BN264">
        <v>5.71</v>
      </c>
      <c r="BO264">
        <v>5.99</v>
      </c>
      <c r="BP264">
        <v>6.37</v>
      </c>
      <c r="BQ264">
        <v>6.68</v>
      </c>
      <c r="BR264">
        <v>6.82</v>
      </c>
      <c r="BS264">
        <v>6.87</v>
      </c>
      <c r="BT264">
        <v>7.15</v>
      </c>
      <c r="BU264">
        <v>7.23</v>
      </c>
      <c r="BV264">
        <v>7.52</v>
      </c>
      <c r="BW264">
        <v>7.26</v>
      </c>
      <c r="BX264">
        <v>8.82</v>
      </c>
      <c r="BY264">
        <v>9.4600000000000009</v>
      </c>
      <c r="BZ264">
        <v>9.93</v>
      </c>
      <c r="CA264">
        <v>10.4</v>
      </c>
      <c r="CB264">
        <v>10.8</v>
      </c>
      <c r="CC264">
        <v>11.1</v>
      </c>
      <c r="CD264">
        <v>11.3</v>
      </c>
      <c r="CE264">
        <v>11.5</v>
      </c>
      <c r="CF264">
        <v>11.8</v>
      </c>
      <c r="CG264">
        <v>11.9</v>
      </c>
      <c r="CH264">
        <v>12</v>
      </c>
      <c r="CI264">
        <v>12.1</v>
      </c>
      <c r="CJ264">
        <v>12.2</v>
      </c>
      <c r="CK264">
        <v>12.3</v>
      </c>
      <c r="CL264">
        <v>12.4</v>
      </c>
      <c r="CM264">
        <v>12.5</v>
      </c>
      <c r="CN264">
        <v>12.5</v>
      </c>
      <c r="CO264">
        <v>12.6</v>
      </c>
      <c r="CP264">
        <v>12.6</v>
      </c>
      <c r="CQ264">
        <v>12.6</v>
      </c>
      <c r="CR264">
        <v>12.6</v>
      </c>
      <c r="CS264">
        <v>12.6</v>
      </c>
      <c r="CT264">
        <v>12.6</v>
      </c>
      <c r="CU264">
        <v>12.6</v>
      </c>
      <c r="CV264">
        <v>12.6</v>
      </c>
      <c r="CW264">
        <v>12.6</v>
      </c>
      <c r="CX264">
        <v>12.5</v>
      </c>
      <c r="CY264">
        <v>12.5</v>
      </c>
      <c r="CZ264">
        <v>12.4</v>
      </c>
      <c r="DA264">
        <v>12.4</v>
      </c>
      <c r="DB264">
        <v>12.3</v>
      </c>
      <c r="DC264">
        <v>12.2</v>
      </c>
      <c r="DD264">
        <v>12.2</v>
      </c>
      <c r="DE264">
        <v>12.1</v>
      </c>
      <c r="DF264">
        <v>12</v>
      </c>
      <c r="DG264">
        <v>11.9</v>
      </c>
      <c r="DH264">
        <v>11.8</v>
      </c>
      <c r="DI264">
        <v>11.7</v>
      </c>
      <c r="DJ264">
        <v>11.6</v>
      </c>
      <c r="DK264">
        <v>11.5</v>
      </c>
      <c r="DL264">
        <v>11.4</v>
      </c>
      <c r="DM264">
        <v>11.3</v>
      </c>
      <c r="DN264">
        <v>11.1</v>
      </c>
      <c r="DO264">
        <v>11</v>
      </c>
      <c r="DP264">
        <v>10.9</v>
      </c>
      <c r="DQ264">
        <v>10.7</v>
      </c>
      <c r="DR264">
        <v>10.6</v>
      </c>
      <c r="DS264">
        <v>10.3</v>
      </c>
      <c r="DT264">
        <v>10.199999999999999</v>
      </c>
      <c r="DU264">
        <v>9.99</v>
      </c>
      <c r="DV264">
        <v>9.89</v>
      </c>
      <c r="DW264">
        <v>9.6999999999999993</v>
      </c>
      <c r="DX264">
        <v>9.58</v>
      </c>
      <c r="DY264">
        <v>9.4</v>
      </c>
      <c r="DZ264">
        <v>9.18</v>
      </c>
      <c r="EA264">
        <v>9.02</v>
      </c>
      <c r="EB264">
        <v>8.8000000000000007</v>
      </c>
      <c r="EC264">
        <v>8.58</v>
      </c>
      <c r="ED264">
        <v>8.34</v>
      </c>
      <c r="EE264">
        <v>8.1</v>
      </c>
      <c r="EF264">
        <v>7.93</v>
      </c>
      <c r="EG264">
        <v>7.92</v>
      </c>
      <c r="EH264">
        <v>7.71</v>
      </c>
      <c r="EI264">
        <v>7.51</v>
      </c>
      <c r="EJ264">
        <v>7.26</v>
      </c>
      <c r="EK264">
        <v>6.92</v>
      </c>
      <c r="EL264">
        <v>6.51</v>
      </c>
      <c r="EM264">
        <v>6.07</v>
      </c>
      <c r="EN264">
        <v>5.64</v>
      </c>
      <c r="EO264">
        <v>5.17</v>
      </c>
      <c r="EP264">
        <v>4.87</v>
      </c>
      <c r="EQ264">
        <v>4.67</v>
      </c>
      <c r="ER264">
        <v>4.4400000000000004</v>
      </c>
      <c r="ES264">
        <v>4.2300000000000004</v>
      </c>
      <c r="ET264">
        <v>3.99</v>
      </c>
      <c r="EU264">
        <v>3.79</v>
      </c>
      <c r="EV264">
        <v>3.59</v>
      </c>
      <c r="EW264">
        <v>3.42</v>
      </c>
      <c r="EX264">
        <v>3.03</v>
      </c>
      <c r="EY264">
        <v>2.82</v>
      </c>
      <c r="EZ264">
        <v>2.62</v>
      </c>
      <c r="FA264">
        <v>2.4500000000000002</v>
      </c>
      <c r="FB264">
        <v>2.29</v>
      </c>
      <c r="FC264">
        <v>2.09</v>
      </c>
      <c r="FD264">
        <v>1.89</v>
      </c>
      <c r="FE264">
        <v>1.79</v>
      </c>
      <c r="FF264">
        <v>1.57</v>
      </c>
      <c r="FG264">
        <v>1.45</v>
      </c>
      <c r="FH264">
        <v>1.28</v>
      </c>
      <c r="FI264">
        <v>1.1299999999999999</v>
      </c>
      <c r="FJ264">
        <v>1.08</v>
      </c>
      <c r="FK264">
        <v>0.95</v>
      </c>
      <c r="FL264">
        <v>0.86</v>
      </c>
      <c r="FM264">
        <v>0.76</v>
      </c>
      <c r="FN264">
        <v>0.69</v>
      </c>
      <c r="FO264">
        <v>0.59</v>
      </c>
      <c r="FP264">
        <v>0.5</v>
      </c>
      <c r="FQ264">
        <v>0.46</v>
      </c>
      <c r="FR264">
        <v>0.4</v>
      </c>
      <c r="FS264">
        <v>0.32</v>
      </c>
      <c r="FT264">
        <v>0.28000000000000003</v>
      </c>
      <c r="FU264">
        <v>0.25</v>
      </c>
      <c r="FV264">
        <v>0.2</v>
      </c>
      <c r="FW264">
        <v>0.17</v>
      </c>
      <c r="FX264">
        <v>0.14000000000000001</v>
      </c>
      <c r="FY264">
        <v>0.12</v>
      </c>
      <c r="FZ264">
        <v>0.1</v>
      </c>
    </row>
    <row r="265" spans="1:182">
      <c r="A265">
        <v>-78</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0.02</v>
      </c>
      <c r="X265">
        <v>0.03</v>
      </c>
      <c r="Y265">
        <v>0.05</v>
      </c>
      <c r="Z265">
        <v>0.08</v>
      </c>
      <c r="AA265">
        <v>0.09</v>
      </c>
      <c r="AB265">
        <v>0.11</v>
      </c>
      <c r="AC265">
        <v>0.14000000000000001</v>
      </c>
      <c r="AD265">
        <v>0.16</v>
      </c>
      <c r="AE265">
        <v>0.2</v>
      </c>
      <c r="AF265">
        <v>0.24</v>
      </c>
      <c r="AG265">
        <v>0.28000000000000003</v>
      </c>
      <c r="AH265">
        <v>0.33</v>
      </c>
      <c r="AI265">
        <v>0.4</v>
      </c>
      <c r="AJ265">
        <v>0.45</v>
      </c>
      <c r="AK265">
        <v>0.5</v>
      </c>
      <c r="AL265">
        <v>0.6</v>
      </c>
      <c r="AM265">
        <v>0.67</v>
      </c>
      <c r="AN265">
        <v>0.74</v>
      </c>
      <c r="AO265">
        <v>0.86</v>
      </c>
      <c r="AP265">
        <v>0.92</v>
      </c>
      <c r="AQ265">
        <v>1.05</v>
      </c>
      <c r="AR265">
        <v>1.1499999999999999</v>
      </c>
      <c r="AS265">
        <v>1.28</v>
      </c>
      <c r="AT265">
        <v>1.42</v>
      </c>
      <c r="AU265">
        <v>1.54</v>
      </c>
      <c r="AV265">
        <v>1.7</v>
      </c>
      <c r="AW265">
        <v>1.85</v>
      </c>
      <c r="AX265">
        <v>2.0099999999999998</v>
      </c>
      <c r="AY265">
        <v>2.19</v>
      </c>
      <c r="AZ265">
        <v>2.38</v>
      </c>
      <c r="BA265">
        <v>2.54</v>
      </c>
      <c r="BB265">
        <v>2.75</v>
      </c>
      <c r="BC265">
        <v>2.89</v>
      </c>
      <c r="BD265">
        <v>3.17</v>
      </c>
      <c r="BE265">
        <v>3.36</v>
      </c>
      <c r="BF265">
        <v>3.66</v>
      </c>
      <c r="BG265">
        <v>3.85</v>
      </c>
      <c r="BH265">
        <v>3.97</v>
      </c>
      <c r="BI265">
        <v>4.12</v>
      </c>
      <c r="BJ265">
        <v>4.3899999999999997</v>
      </c>
      <c r="BK265">
        <v>4.63</v>
      </c>
      <c r="BL265">
        <v>4.93</v>
      </c>
      <c r="BM265">
        <v>5.29</v>
      </c>
      <c r="BN265">
        <v>5.61</v>
      </c>
      <c r="BO265">
        <v>5.98</v>
      </c>
      <c r="BP265">
        <v>6.33</v>
      </c>
      <c r="BQ265">
        <v>6.64</v>
      </c>
      <c r="BR265">
        <v>6.68</v>
      </c>
      <c r="BS265">
        <v>6.69</v>
      </c>
      <c r="BT265">
        <v>6.95</v>
      </c>
      <c r="BU265">
        <v>7.01</v>
      </c>
      <c r="BV265">
        <v>7.38</v>
      </c>
      <c r="BW265">
        <v>7.19</v>
      </c>
      <c r="BX265">
        <v>8.7100000000000009</v>
      </c>
      <c r="BY265">
        <v>9.33</v>
      </c>
      <c r="BZ265">
        <v>9.84</v>
      </c>
      <c r="CA265">
        <v>10.3</v>
      </c>
      <c r="CB265">
        <v>10.7</v>
      </c>
      <c r="CC265">
        <v>11</v>
      </c>
      <c r="CD265">
        <v>11.2</v>
      </c>
      <c r="CE265">
        <v>11.5</v>
      </c>
      <c r="CF265">
        <v>11.7</v>
      </c>
      <c r="CG265">
        <v>11.9</v>
      </c>
      <c r="CH265">
        <v>12</v>
      </c>
      <c r="CI265">
        <v>12.1</v>
      </c>
      <c r="CJ265">
        <v>12.2</v>
      </c>
      <c r="CK265">
        <v>12.3</v>
      </c>
      <c r="CL265">
        <v>12.4</v>
      </c>
      <c r="CM265">
        <v>12.4</v>
      </c>
      <c r="CN265">
        <v>12.5</v>
      </c>
      <c r="CO265">
        <v>12.5</v>
      </c>
      <c r="CP265">
        <v>12.6</v>
      </c>
      <c r="CQ265">
        <v>12.6</v>
      </c>
      <c r="CR265">
        <v>12.6</v>
      </c>
      <c r="CS265">
        <v>12.6</v>
      </c>
      <c r="CT265">
        <v>12.6</v>
      </c>
      <c r="CU265">
        <v>12.6</v>
      </c>
      <c r="CV265">
        <v>12.6</v>
      </c>
      <c r="CW265">
        <v>12.6</v>
      </c>
      <c r="CX265">
        <v>12.6</v>
      </c>
      <c r="CY265">
        <v>12.5</v>
      </c>
      <c r="CZ265">
        <v>12.5</v>
      </c>
      <c r="DA265">
        <v>12.4</v>
      </c>
      <c r="DB265">
        <v>12.3</v>
      </c>
      <c r="DC265">
        <v>12.3</v>
      </c>
      <c r="DD265">
        <v>12.2</v>
      </c>
      <c r="DE265">
        <v>12.1</v>
      </c>
      <c r="DF265">
        <v>12</v>
      </c>
      <c r="DG265">
        <v>12</v>
      </c>
      <c r="DH265">
        <v>11.9</v>
      </c>
      <c r="DI265">
        <v>11.8</v>
      </c>
      <c r="DJ265">
        <v>11.7</v>
      </c>
      <c r="DK265">
        <v>11.5</v>
      </c>
      <c r="DL265">
        <v>11.4</v>
      </c>
      <c r="DM265">
        <v>11.3</v>
      </c>
      <c r="DN265">
        <v>11.2</v>
      </c>
      <c r="DO265">
        <v>11.1</v>
      </c>
      <c r="DP265">
        <v>10.9</v>
      </c>
      <c r="DQ265">
        <v>10.8</v>
      </c>
      <c r="DR265">
        <v>10.6</v>
      </c>
      <c r="DS265">
        <v>10.4</v>
      </c>
      <c r="DT265">
        <v>10.199999999999999</v>
      </c>
      <c r="DU265">
        <v>10.1</v>
      </c>
      <c r="DV265">
        <v>9.9</v>
      </c>
      <c r="DW265">
        <v>9.76</v>
      </c>
      <c r="DX265">
        <v>9.6</v>
      </c>
      <c r="DY265">
        <v>9.42</v>
      </c>
      <c r="DZ265">
        <v>9.23</v>
      </c>
      <c r="EA265">
        <v>9.0500000000000007</v>
      </c>
      <c r="EB265">
        <v>8.86</v>
      </c>
      <c r="EC265">
        <v>8.6</v>
      </c>
      <c r="ED265">
        <v>8.39</v>
      </c>
      <c r="EE265">
        <v>8.17</v>
      </c>
      <c r="EF265">
        <v>7.98</v>
      </c>
      <c r="EG265">
        <v>7.97</v>
      </c>
      <c r="EH265">
        <v>7.8</v>
      </c>
      <c r="EI265">
        <v>7.54</v>
      </c>
      <c r="EJ265">
        <v>7.32</v>
      </c>
      <c r="EK265">
        <v>6.95</v>
      </c>
      <c r="EL265">
        <v>6.52</v>
      </c>
      <c r="EM265">
        <v>6.07</v>
      </c>
      <c r="EN265">
        <v>5.61</v>
      </c>
      <c r="EO265">
        <v>5.22</v>
      </c>
      <c r="EP265">
        <v>4.9000000000000004</v>
      </c>
      <c r="EQ265">
        <v>4.66</v>
      </c>
      <c r="ER265">
        <v>4.43</v>
      </c>
      <c r="ES265">
        <v>4.2</v>
      </c>
      <c r="ET265">
        <v>4</v>
      </c>
      <c r="EU265">
        <v>3.8</v>
      </c>
      <c r="EV265">
        <v>3.64</v>
      </c>
      <c r="EW265">
        <v>3.39</v>
      </c>
      <c r="EX265">
        <v>3.03</v>
      </c>
      <c r="EY265">
        <v>2.79</v>
      </c>
      <c r="EZ265">
        <v>2.63</v>
      </c>
      <c r="FA265">
        <v>2.48</v>
      </c>
      <c r="FB265">
        <v>2.2999999999999998</v>
      </c>
      <c r="FC265">
        <v>2.0499999999999998</v>
      </c>
      <c r="FD265">
        <v>1.86</v>
      </c>
      <c r="FE265">
        <v>1.74</v>
      </c>
      <c r="FF265">
        <v>1.56</v>
      </c>
      <c r="FG265">
        <v>1.45</v>
      </c>
      <c r="FH265">
        <v>1.29</v>
      </c>
      <c r="FI265">
        <v>1.1599999999999999</v>
      </c>
      <c r="FJ265">
        <v>1.07</v>
      </c>
      <c r="FK265">
        <v>0.94</v>
      </c>
      <c r="FL265">
        <v>0.85</v>
      </c>
      <c r="FM265">
        <v>0.72</v>
      </c>
      <c r="FN265">
        <v>0.65</v>
      </c>
      <c r="FO265">
        <v>0.6</v>
      </c>
      <c r="FP265">
        <v>0.51</v>
      </c>
      <c r="FQ265">
        <v>0.46</v>
      </c>
      <c r="FR265">
        <v>0.39</v>
      </c>
      <c r="FS265">
        <v>0.33</v>
      </c>
      <c r="FT265">
        <v>0.28999999999999998</v>
      </c>
      <c r="FU265">
        <v>0.25</v>
      </c>
      <c r="FV265">
        <v>0.21</v>
      </c>
      <c r="FW265">
        <v>0.17</v>
      </c>
      <c r="FX265">
        <v>0.14000000000000001</v>
      </c>
      <c r="FY265">
        <v>0.12</v>
      </c>
      <c r="FZ265">
        <v>0.1</v>
      </c>
    </row>
    <row r="266" spans="1:182">
      <c r="A266">
        <v>-79</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0.02</v>
      </c>
      <c r="X266">
        <v>0.04</v>
      </c>
      <c r="Y266">
        <v>0.06</v>
      </c>
      <c r="Z266">
        <v>7.0000000000000007E-2</v>
      </c>
      <c r="AA266">
        <v>0.09</v>
      </c>
      <c r="AB266">
        <v>0.12</v>
      </c>
      <c r="AC266">
        <v>0.14000000000000001</v>
      </c>
      <c r="AD266">
        <v>0.17</v>
      </c>
      <c r="AE266">
        <v>0.21</v>
      </c>
      <c r="AF266">
        <v>0.24</v>
      </c>
      <c r="AG266">
        <v>0.27</v>
      </c>
      <c r="AH266">
        <v>0.32</v>
      </c>
      <c r="AI266">
        <v>0.39</v>
      </c>
      <c r="AJ266">
        <v>0.44</v>
      </c>
      <c r="AK266">
        <v>0.51</v>
      </c>
      <c r="AL266">
        <v>0.56000000000000005</v>
      </c>
      <c r="AM266">
        <v>0.66</v>
      </c>
      <c r="AN266">
        <v>0.72</v>
      </c>
      <c r="AO266">
        <v>0.82</v>
      </c>
      <c r="AP266">
        <v>0.95</v>
      </c>
      <c r="AQ266">
        <v>1.02</v>
      </c>
      <c r="AR266">
        <v>1.1399999999999999</v>
      </c>
      <c r="AS266">
        <v>1.29</v>
      </c>
      <c r="AT266">
        <v>1.39</v>
      </c>
      <c r="AU266">
        <v>1.54</v>
      </c>
      <c r="AV266">
        <v>1.69</v>
      </c>
      <c r="AW266">
        <v>1.83</v>
      </c>
      <c r="AX266">
        <v>1.98</v>
      </c>
      <c r="AY266">
        <v>2.17</v>
      </c>
      <c r="AZ266">
        <v>2.37</v>
      </c>
      <c r="BA266">
        <v>2.5099999999999998</v>
      </c>
      <c r="BB266">
        <v>2.77</v>
      </c>
      <c r="BC266">
        <v>2.88</v>
      </c>
      <c r="BD266">
        <v>3.1</v>
      </c>
      <c r="BE266">
        <v>3.39</v>
      </c>
      <c r="BF266">
        <v>3.63</v>
      </c>
      <c r="BG266">
        <v>3.79</v>
      </c>
      <c r="BH266">
        <v>3.95</v>
      </c>
      <c r="BI266">
        <v>4.17</v>
      </c>
      <c r="BJ266">
        <v>4.3099999999999996</v>
      </c>
      <c r="BK266">
        <v>4.6399999999999997</v>
      </c>
      <c r="BL266">
        <v>4.95</v>
      </c>
      <c r="BM266">
        <v>5.26</v>
      </c>
      <c r="BN266">
        <v>5.56</v>
      </c>
      <c r="BO266">
        <v>5.96</v>
      </c>
      <c r="BP266">
        <v>6.21</v>
      </c>
      <c r="BQ266">
        <v>6.59</v>
      </c>
      <c r="BR266">
        <v>6.6</v>
      </c>
      <c r="BS266">
        <v>6.68</v>
      </c>
      <c r="BT266">
        <v>6.89</v>
      </c>
      <c r="BU266">
        <v>6.78</v>
      </c>
      <c r="BV266">
        <v>7.29</v>
      </c>
      <c r="BW266">
        <v>7.14</v>
      </c>
      <c r="BX266">
        <v>8</v>
      </c>
      <c r="BY266">
        <v>9.32</v>
      </c>
      <c r="BZ266">
        <v>9.7799999999999994</v>
      </c>
      <c r="CA266">
        <v>10.199999999999999</v>
      </c>
      <c r="CB266">
        <v>10.6</v>
      </c>
      <c r="CC266">
        <v>10.9</v>
      </c>
      <c r="CD266">
        <v>11.2</v>
      </c>
      <c r="CE266">
        <v>11.4</v>
      </c>
      <c r="CF266">
        <v>11.6</v>
      </c>
      <c r="CG266">
        <v>11.9</v>
      </c>
      <c r="CH266">
        <v>12</v>
      </c>
      <c r="CI266">
        <v>12.1</v>
      </c>
      <c r="CJ266">
        <v>12.2</v>
      </c>
      <c r="CK266">
        <v>12.3</v>
      </c>
      <c r="CL266">
        <v>12.4</v>
      </c>
      <c r="CM266">
        <v>12.4</v>
      </c>
      <c r="CN266">
        <v>12.5</v>
      </c>
      <c r="CO266">
        <v>12.5</v>
      </c>
      <c r="CP266">
        <v>12.6</v>
      </c>
      <c r="CQ266">
        <v>12.6</v>
      </c>
      <c r="CR266">
        <v>12.6</v>
      </c>
      <c r="CS266">
        <v>12.6</v>
      </c>
      <c r="CT266">
        <v>12.6</v>
      </c>
      <c r="CU266">
        <v>12.6</v>
      </c>
      <c r="CV266">
        <v>12.6</v>
      </c>
      <c r="CW266">
        <v>12.6</v>
      </c>
      <c r="CX266">
        <v>12.6</v>
      </c>
      <c r="CY266">
        <v>12.5</v>
      </c>
      <c r="CZ266">
        <v>12.5</v>
      </c>
      <c r="DA266">
        <v>12.4</v>
      </c>
      <c r="DB266">
        <v>12.4</v>
      </c>
      <c r="DC266">
        <v>12.3</v>
      </c>
      <c r="DD266">
        <v>12.2</v>
      </c>
      <c r="DE266">
        <v>12.1</v>
      </c>
      <c r="DF266">
        <v>12</v>
      </c>
      <c r="DG266">
        <v>12</v>
      </c>
      <c r="DH266">
        <v>11.9</v>
      </c>
      <c r="DI266">
        <v>11.8</v>
      </c>
      <c r="DJ266">
        <v>11.7</v>
      </c>
      <c r="DK266">
        <v>11.6</v>
      </c>
      <c r="DL266">
        <v>11.5</v>
      </c>
      <c r="DM266">
        <v>11.4</v>
      </c>
      <c r="DN266">
        <v>11.2</v>
      </c>
      <c r="DO266">
        <v>11.1</v>
      </c>
      <c r="DP266">
        <v>10.9</v>
      </c>
      <c r="DQ266">
        <v>10.8</v>
      </c>
      <c r="DR266">
        <v>10.7</v>
      </c>
      <c r="DS266">
        <v>10.5</v>
      </c>
      <c r="DT266">
        <v>10.3</v>
      </c>
      <c r="DU266">
        <v>10.1</v>
      </c>
      <c r="DV266">
        <v>9.9499999999999993</v>
      </c>
      <c r="DW266">
        <v>9.81</v>
      </c>
      <c r="DX266">
        <v>9.68</v>
      </c>
      <c r="DY266">
        <v>9.5299999999999994</v>
      </c>
      <c r="DZ266">
        <v>9.2899999999999991</v>
      </c>
      <c r="EA266">
        <v>9.1300000000000008</v>
      </c>
      <c r="EB266">
        <v>8.92</v>
      </c>
      <c r="EC266">
        <v>8.69</v>
      </c>
      <c r="ED266">
        <v>8.4700000000000006</v>
      </c>
      <c r="EE266">
        <v>8.23</v>
      </c>
      <c r="EF266">
        <v>8.0299999999999994</v>
      </c>
      <c r="EG266">
        <v>8.0500000000000007</v>
      </c>
      <c r="EH266">
        <v>7.87</v>
      </c>
      <c r="EI266">
        <v>7.56</v>
      </c>
      <c r="EJ266">
        <v>7.32</v>
      </c>
      <c r="EK266">
        <v>7.01</v>
      </c>
      <c r="EL266">
        <v>6.55</v>
      </c>
      <c r="EM266">
        <v>6.11</v>
      </c>
      <c r="EN266">
        <v>5.62</v>
      </c>
      <c r="EO266">
        <v>5.21</v>
      </c>
      <c r="EP266">
        <v>4.92</v>
      </c>
      <c r="EQ266">
        <v>4.63</v>
      </c>
      <c r="ER266">
        <v>4.46</v>
      </c>
      <c r="ES266">
        <v>4.2300000000000004</v>
      </c>
      <c r="ET266">
        <v>4.01</v>
      </c>
      <c r="EU266">
        <v>3.79</v>
      </c>
      <c r="EV266">
        <v>3.67</v>
      </c>
      <c r="EW266">
        <v>3.38</v>
      </c>
      <c r="EX266">
        <v>3.02</v>
      </c>
      <c r="EY266">
        <v>2.8</v>
      </c>
      <c r="EZ266">
        <v>2.62</v>
      </c>
      <c r="FA266">
        <v>2.4700000000000002</v>
      </c>
      <c r="FB266">
        <v>2.2999999999999998</v>
      </c>
      <c r="FC266">
        <v>2.0499999999999998</v>
      </c>
      <c r="FD266">
        <v>1.88</v>
      </c>
      <c r="FE266">
        <v>1.74</v>
      </c>
      <c r="FF266">
        <v>1.59</v>
      </c>
      <c r="FG266">
        <v>1.42</v>
      </c>
      <c r="FH266">
        <v>1.31</v>
      </c>
      <c r="FI266">
        <v>1.1499999999999999</v>
      </c>
      <c r="FJ266">
        <v>1.06</v>
      </c>
      <c r="FK266">
        <v>0.96</v>
      </c>
      <c r="FL266">
        <v>0.83</v>
      </c>
      <c r="FM266">
        <v>0.75</v>
      </c>
      <c r="FN266">
        <v>0.65</v>
      </c>
      <c r="FO266">
        <v>0.56000000000000005</v>
      </c>
      <c r="FP266">
        <v>0.5</v>
      </c>
      <c r="FQ266">
        <v>0.45</v>
      </c>
      <c r="FR266">
        <v>0.39</v>
      </c>
      <c r="FS266">
        <v>0.34</v>
      </c>
      <c r="FT266">
        <v>0.28000000000000003</v>
      </c>
      <c r="FU266">
        <v>0.25</v>
      </c>
      <c r="FV266">
        <v>0.21</v>
      </c>
      <c r="FW266">
        <v>0.17</v>
      </c>
      <c r="FX266">
        <v>0.14000000000000001</v>
      </c>
      <c r="FY266">
        <v>0.12</v>
      </c>
      <c r="FZ266">
        <v>0.1</v>
      </c>
    </row>
    <row r="267" spans="1:182">
      <c r="A267">
        <v>-80</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0.02</v>
      </c>
      <c r="X267">
        <v>0.04</v>
      </c>
      <c r="Y267">
        <v>0.05</v>
      </c>
      <c r="Z267">
        <v>7.0000000000000007E-2</v>
      </c>
      <c r="AA267">
        <v>0.09</v>
      </c>
      <c r="AB267">
        <v>0.11</v>
      </c>
      <c r="AC267">
        <v>0.14000000000000001</v>
      </c>
      <c r="AD267">
        <v>0.17</v>
      </c>
      <c r="AE267">
        <v>0.2</v>
      </c>
      <c r="AF267">
        <v>0.24</v>
      </c>
      <c r="AG267">
        <v>0.28999999999999998</v>
      </c>
      <c r="AH267">
        <v>0.32</v>
      </c>
      <c r="AI267">
        <v>0.38</v>
      </c>
      <c r="AJ267">
        <v>0.44</v>
      </c>
      <c r="AK267">
        <v>0.49</v>
      </c>
      <c r="AL267">
        <v>0.59</v>
      </c>
      <c r="AM267">
        <v>0.66</v>
      </c>
      <c r="AN267">
        <v>0.73</v>
      </c>
      <c r="AO267">
        <v>0.82</v>
      </c>
      <c r="AP267">
        <v>0.92</v>
      </c>
      <c r="AQ267">
        <v>1.03</v>
      </c>
      <c r="AR267">
        <v>1.1299999999999999</v>
      </c>
      <c r="AS267">
        <v>1.25</v>
      </c>
      <c r="AT267">
        <v>1.39</v>
      </c>
      <c r="AU267">
        <v>1.51</v>
      </c>
      <c r="AV267">
        <v>1.65</v>
      </c>
      <c r="AW267">
        <v>1.81</v>
      </c>
      <c r="AX267">
        <v>1.99</v>
      </c>
      <c r="AY267">
        <v>2.17</v>
      </c>
      <c r="AZ267">
        <v>2.2999999999999998</v>
      </c>
      <c r="BA267">
        <v>2.54</v>
      </c>
      <c r="BB267">
        <v>2.68</v>
      </c>
      <c r="BC267">
        <v>2.85</v>
      </c>
      <c r="BD267">
        <v>3.14</v>
      </c>
      <c r="BE267">
        <v>3.41</v>
      </c>
      <c r="BF267">
        <v>3.6</v>
      </c>
      <c r="BG267">
        <v>3.79</v>
      </c>
      <c r="BH267">
        <v>3.94</v>
      </c>
      <c r="BI267">
        <v>4.09</v>
      </c>
      <c r="BJ267">
        <v>4.37</v>
      </c>
      <c r="BK267">
        <v>4.5999999999999996</v>
      </c>
      <c r="BL267">
        <v>4.92</v>
      </c>
      <c r="BM267">
        <v>5.22</v>
      </c>
      <c r="BN267">
        <v>5.53</v>
      </c>
      <c r="BO267">
        <v>5.82</v>
      </c>
      <c r="BP267">
        <v>6.11</v>
      </c>
      <c r="BQ267">
        <v>6.49</v>
      </c>
      <c r="BR267">
        <v>6.67</v>
      </c>
      <c r="BS267">
        <v>6.66</v>
      </c>
      <c r="BT267">
        <v>6.88</v>
      </c>
      <c r="BU267">
        <v>6.66</v>
      </c>
      <c r="BV267">
        <v>7.14</v>
      </c>
      <c r="BW267">
        <v>7.13</v>
      </c>
      <c r="BX267">
        <v>7.95</v>
      </c>
      <c r="BY267">
        <v>9.27</v>
      </c>
      <c r="BZ267">
        <v>9.74</v>
      </c>
      <c r="CA267">
        <v>10.1</v>
      </c>
      <c r="CB267">
        <v>10.5</v>
      </c>
      <c r="CC267">
        <v>10.8</v>
      </c>
      <c r="CD267">
        <v>11.1</v>
      </c>
      <c r="CE267">
        <v>11.4</v>
      </c>
      <c r="CF267">
        <v>11.6</v>
      </c>
      <c r="CG267">
        <v>11.8</v>
      </c>
      <c r="CH267">
        <v>12</v>
      </c>
      <c r="CI267">
        <v>12.1</v>
      </c>
      <c r="CJ267">
        <v>12.2</v>
      </c>
      <c r="CK267">
        <v>12.3</v>
      </c>
      <c r="CL267">
        <v>12.3</v>
      </c>
      <c r="CM267">
        <v>12.4</v>
      </c>
      <c r="CN267">
        <v>12.5</v>
      </c>
      <c r="CO267">
        <v>12.5</v>
      </c>
      <c r="CP267">
        <v>12.6</v>
      </c>
      <c r="CQ267">
        <v>12.6</v>
      </c>
      <c r="CR267">
        <v>12.6</v>
      </c>
      <c r="CS267">
        <v>12.6</v>
      </c>
      <c r="CT267">
        <v>12.6</v>
      </c>
      <c r="CU267">
        <v>12.6</v>
      </c>
      <c r="CV267">
        <v>12.6</v>
      </c>
      <c r="CW267">
        <v>12.6</v>
      </c>
      <c r="CX267">
        <v>12.6</v>
      </c>
      <c r="CY267">
        <v>12.6</v>
      </c>
      <c r="CZ267">
        <v>12.5</v>
      </c>
      <c r="DA267">
        <v>12.4</v>
      </c>
      <c r="DB267">
        <v>12.4</v>
      </c>
      <c r="DC267">
        <v>12.3</v>
      </c>
      <c r="DD267">
        <v>12.2</v>
      </c>
      <c r="DE267">
        <v>12.1</v>
      </c>
      <c r="DF267">
        <v>12.1</v>
      </c>
      <c r="DG267">
        <v>12</v>
      </c>
      <c r="DH267">
        <v>11.9</v>
      </c>
      <c r="DI267">
        <v>11.8</v>
      </c>
      <c r="DJ267">
        <v>11.7</v>
      </c>
      <c r="DK267">
        <v>11.6</v>
      </c>
      <c r="DL267">
        <v>11.5</v>
      </c>
      <c r="DM267">
        <v>11.4</v>
      </c>
      <c r="DN267">
        <v>11.3</v>
      </c>
      <c r="DO267">
        <v>11.2</v>
      </c>
      <c r="DP267">
        <v>11</v>
      </c>
      <c r="DQ267">
        <v>10.9</v>
      </c>
      <c r="DR267">
        <v>10.7</v>
      </c>
      <c r="DS267">
        <v>10.6</v>
      </c>
      <c r="DT267">
        <v>10.4</v>
      </c>
      <c r="DU267">
        <v>10.199999999999999</v>
      </c>
      <c r="DV267">
        <v>10</v>
      </c>
      <c r="DW267">
        <v>9.85</v>
      </c>
      <c r="DX267">
        <v>9.7100000000000009</v>
      </c>
      <c r="DY267">
        <v>9.5500000000000007</v>
      </c>
      <c r="DZ267">
        <v>9.39</v>
      </c>
      <c r="EA267">
        <v>9.16</v>
      </c>
      <c r="EB267">
        <v>8.9600000000000009</v>
      </c>
      <c r="EC267">
        <v>8.75</v>
      </c>
      <c r="ED267">
        <v>8.49</v>
      </c>
      <c r="EE267">
        <v>8.33</v>
      </c>
      <c r="EF267">
        <v>8.11</v>
      </c>
      <c r="EG267">
        <v>8.0399999999999991</v>
      </c>
      <c r="EH267">
        <v>7.9</v>
      </c>
      <c r="EI267">
        <v>7.61</v>
      </c>
      <c r="EJ267">
        <v>7.38</v>
      </c>
      <c r="EK267">
        <v>7.01</v>
      </c>
      <c r="EL267">
        <v>6.61</v>
      </c>
      <c r="EM267">
        <v>6.06</v>
      </c>
      <c r="EN267">
        <v>5.63</v>
      </c>
      <c r="EO267">
        <v>5.22</v>
      </c>
      <c r="EP267">
        <v>4.9000000000000004</v>
      </c>
      <c r="EQ267">
        <v>4.66</v>
      </c>
      <c r="ER267">
        <v>4.46</v>
      </c>
      <c r="ES267">
        <v>4.2300000000000004</v>
      </c>
      <c r="ET267">
        <v>4.05</v>
      </c>
      <c r="EU267">
        <v>3.77</v>
      </c>
      <c r="EV267">
        <v>3.63</v>
      </c>
      <c r="EW267">
        <v>3.35</v>
      </c>
      <c r="EX267">
        <v>3.05</v>
      </c>
      <c r="EY267">
        <v>2.82</v>
      </c>
      <c r="EZ267">
        <v>2.63</v>
      </c>
      <c r="FA267">
        <v>2.44</v>
      </c>
      <c r="FB267">
        <v>2.2599999999999998</v>
      </c>
      <c r="FC267">
        <v>2.0299999999999998</v>
      </c>
      <c r="FD267">
        <v>1.9</v>
      </c>
      <c r="FE267">
        <v>1.73</v>
      </c>
      <c r="FF267">
        <v>1.56</v>
      </c>
      <c r="FG267">
        <v>1.43</v>
      </c>
      <c r="FH267">
        <v>1.3</v>
      </c>
      <c r="FI267">
        <v>1.1599999999999999</v>
      </c>
      <c r="FJ267">
        <v>1.05</v>
      </c>
      <c r="FK267">
        <v>0.94</v>
      </c>
      <c r="FL267">
        <v>0.83</v>
      </c>
      <c r="FM267">
        <v>0.74</v>
      </c>
      <c r="FN267">
        <v>0.66</v>
      </c>
      <c r="FO267">
        <v>0.59</v>
      </c>
      <c r="FP267">
        <v>0.5</v>
      </c>
      <c r="FQ267">
        <v>0.43</v>
      </c>
      <c r="FR267">
        <v>0.39</v>
      </c>
      <c r="FS267">
        <v>0.33</v>
      </c>
      <c r="FT267">
        <v>0.28999999999999998</v>
      </c>
      <c r="FU267">
        <v>0.24</v>
      </c>
      <c r="FV267">
        <v>0.21</v>
      </c>
      <c r="FW267">
        <v>0.17</v>
      </c>
      <c r="FX267">
        <v>0.14000000000000001</v>
      </c>
      <c r="FY267">
        <v>0.12</v>
      </c>
      <c r="FZ267">
        <v>0.1</v>
      </c>
    </row>
    <row r="268" spans="1:182">
      <c r="A268">
        <v>-81</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0.02</v>
      </c>
      <c r="X268">
        <v>0.04</v>
      </c>
      <c r="Y268">
        <v>0.05</v>
      </c>
      <c r="Z268">
        <v>7.0000000000000007E-2</v>
      </c>
      <c r="AA268">
        <v>0.09</v>
      </c>
      <c r="AB268">
        <v>0.11</v>
      </c>
      <c r="AC268">
        <v>0.14000000000000001</v>
      </c>
      <c r="AD268">
        <v>0.16</v>
      </c>
      <c r="AE268">
        <v>0.19</v>
      </c>
      <c r="AF268">
        <v>0.23</v>
      </c>
      <c r="AG268">
        <v>0.27</v>
      </c>
      <c r="AH268">
        <v>0.34</v>
      </c>
      <c r="AI268">
        <v>0.38</v>
      </c>
      <c r="AJ268">
        <v>0.42</v>
      </c>
      <c r="AK268">
        <v>0.49</v>
      </c>
      <c r="AL268">
        <v>0.6</v>
      </c>
      <c r="AM268">
        <v>0.65</v>
      </c>
      <c r="AN268">
        <v>0.73</v>
      </c>
      <c r="AO268">
        <v>0.82</v>
      </c>
      <c r="AP268">
        <v>0.91</v>
      </c>
      <c r="AQ268">
        <v>1.02</v>
      </c>
      <c r="AR268">
        <v>1.1499999999999999</v>
      </c>
      <c r="AS268">
        <v>1.25</v>
      </c>
      <c r="AT268">
        <v>1.36</v>
      </c>
      <c r="AU268">
        <v>1.52</v>
      </c>
      <c r="AV268">
        <v>1.66</v>
      </c>
      <c r="AW268">
        <v>1.83</v>
      </c>
      <c r="AX268">
        <v>1.95</v>
      </c>
      <c r="AY268">
        <v>2.15</v>
      </c>
      <c r="AZ268">
        <v>2.31</v>
      </c>
      <c r="BA268">
        <v>2.4900000000000002</v>
      </c>
      <c r="BB268">
        <v>2.72</v>
      </c>
      <c r="BC268">
        <v>2.88</v>
      </c>
      <c r="BD268">
        <v>3.14</v>
      </c>
      <c r="BE268">
        <v>3.33</v>
      </c>
      <c r="BF268">
        <v>3.55</v>
      </c>
      <c r="BG268">
        <v>3.8</v>
      </c>
      <c r="BH268">
        <v>3.9</v>
      </c>
      <c r="BI268">
        <v>4.0999999999999996</v>
      </c>
      <c r="BJ268">
        <v>4.25</v>
      </c>
      <c r="BK268">
        <v>4.54</v>
      </c>
      <c r="BL268">
        <v>4.79</v>
      </c>
      <c r="BM268">
        <v>5.16</v>
      </c>
      <c r="BN268">
        <v>5.45</v>
      </c>
      <c r="BO268">
        <v>5.84</v>
      </c>
      <c r="BP268">
        <v>6.13</v>
      </c>
      <c r="BQ268">
        <v>6.47</v>
      </c>
      <c r="BR268">
        <v>6.64</v>
      </c>
      <c r="BS268">
        <v>6.59</v>
      </c>
      <c r="BT268">
        <v>6.91</v>
      </c>
      <c r="BU268">
        <v>6.66</v>
      </c>
      <c r="BV268">
        <v>6.9</v>
      </c>
      <c r="BW268">
        <v>7.55</v>
      </c>
      <c r="BX268">
        <v>7.94</v>
      </c>
      <c r="BY268">
        <v>9.17</v>
      </c>
      <c r="BZ268">
        <v>9.67</v>
      </c>
      <c r="CA268">
        <v>10.1</v>
      </c>
      <c r="CB268">
        <v>10.4</v>
      </c>
      <c r="CC268">
        <v>10.8</v>
      </c>
      <c r="CD268">
        <v>11</v>
      </c>
      <c r="CE268">
        <v>11.3</v>
      </c>
      <c r="CF268">
        <v>11.6</v>
      </c>
      <c r="CG268">
        <v>11.8</v>
      </c>
      <c r="CH268">
        <v>11.9</v>
      </c>
      <c r="CI268">
        <v>12.1</v>
      </c>
      <c r="CJ268">
        <v>12.2</v>
      </c>
      <c r="CK268">
        <v>12.3</v>
      </c>
      <c r="CL268">
        <v>12.4</v>
      </c>
      <c r="CM268">
        <v>12.4</v>
      </c>
      <c r="CN268">
        <v>12.5</v>
      </c>
      <c r="CO268">
        <v>12.5</v>
      </c>
      <c r="CP268">
        <v>12.6</v>
      </c>
      <c r="CQ268">
        <v>12.6</v>
      </c>
      <c r="CR268">
        <v>12.6</v>
      </c>
      <c r="CS268">
        <v>12.7</v>
      </c>
      <c r="CT268">
        <v>12.6</v>
      </c>
      <c r="CU268">
        <v>12.6</v>
      </c>
      <c r="CV268">
        <v>12.7</v>
      </c>
      <c r="CW268">
        <v>12.6</v>
      </c>
      <c r="CX268">
        <v>12.6</v>
      </c>
      <c r="CY268">
        <v>12.6</v>
      </c>
      <c r="CZ268">
        <v>12.5</v>
      </c>
      <c r="DA268">
        <v>12.5</v>
      </c>
      <c r="DB268">
        <v>12.4</v>
      </c>
      <c r="DC268">
        <v>12.3</v>
      </c>
      <c r="DD268">
        <v>12.3</v>
      </c>
      <c r="DE268">
        <v>12.2</v>
      </c>
      <c r="DF268">
        <v>12.1</v>
      </c>
      <c r="DG268">
        <v>12</v>
      </c>
      <c r="DH268">
        <v>12</v>
      </c>
      <c r="DI268">
        <v>11.9</v>
      </c>
      <c r="DJ268">
        <v>11.8</v>
      </c>
      <c r="DK268">
        <v>11.6</v>
      </c>
      <c r="DL268">
        <v>11.5</v>
      </c>
      <c r="DM268">
        <v>11.4</v>
      </c>
      <c r="DN268">
        <v>11.3</v>
      </c>
      <c r="DO268">
        <v>11.2</v>
      </c>
      <c r="DP268">
        <v>11.1</v>
      </c>
      <c r="DQ268">
        <v>10.9</v>
      </c>
      <c r="DR268">
        <v>10.8</v>
      </c>
      <c r="DS268">
        <v>10.6</v>
      </c>
      <c r="DT268">
        <v>10.4</v>
      </c>
      <c r="DU268">
        <v>10.199999999999999</v>
      </c>
      <c r="DV268">
        <v>10.1</v>
      </c>
      <c r="DW268">
        <v>9.92</v>
      </c>
      <c r="DX268">
        <v>9.75</v>
      </c>
      <c r="DY268">
        <v>9.59</v>
      </c>
      <c r="DZ268">
        <v>9.39</v>
      </c>
      <c r="EA268">
        <v>9.25</v>
      </c>
      <c r="EB268">
        <v>9.02</v>
      </c>
      <c r="EC268">
        <v>8.8000000000000007</v>
      </c>
      <c r="ED268">
        <v>8.57</v>
      </c>
      <c r="EE268">
        <v>8.3699999999999992</v>
      </c>
      <c r="EF268">
        <v>8.19</v>
      </c>
      <c r="EG268">
        <v>8.14</v>
      </c>
      <c r="EH268">
        <v>7.92</v>
      </c>
      <c r="EI268">
        <v>7.59</v>
      </c>
      <c r="EJ268">
        <v>7.38</v>
      </c>
      <c r="EK268">
        <v>7.04</v>
      </c>
      <c r="EL268">
        <v>6.61</v>
      </c>
      <c r="EM268">
        <v>6.09</v>
      </c>
      <c r="EN268">
        <v>5.62</v>
      </c>
      <c r="EO268">
        <v>5.22</v>
      </c>
      <c r="EP268">
        <v>4.96</v>
      </c>
      <c r="EQ268">
        <v>4.67</v>
      </c>
      <c r="ER268">
        <v>4.4800000000000004</v>
      </c>
      <c r="ES268">
        <v>4.24</v>
      </c>
      <c r="ET268">
        <v>4</v>
      </c>
      <c r="EU268">
        <v>3.81</v>
      </c>
      <c r="EV268">
        <v>3.65</v>
      </c>
      <c r="EW268">
        <v>3.34</v>
      </c>
      <c r="EX268">
        <v>3.03</v>
      </c>
      <c r="EY268">
        <v>2.81</v>
      </c>
      <c r="EZ268">
        <v>2.64</v>
      </c>
      <c r="FA268">
        <v>2.44</v>
      </c>
      <c r="FB268">
        <v>2.23</v>
      </c>
      <c r="FC268">
        <v>2.0099999999999998</v>
      </c>
      <c r="FD268">
        <v>1.87</v>
      </c>
      <c r="FE268">
        <v>1.74</v>
      </c>
      <c r="FF268">
        <v>1.55</v>
      </c>
      <c r="FG268">
        <v>1.42</v>
      </c>
      <c r="FH268">
        <v>1.27</v>
      </c>
      <c r="FI268">
        <v>1.1499999999999999</v>
      </c>
      <c r="FJ268">
        <v>1.02</v>
      </c>
      <c r="FK268">
        <v>0.93</v>
      </c>
      <c r="FL268">
        <v>0.83</v>
      </c>
      <c r="FM268">
        <v>0.74</v>
      </c>
      <c r="FN268">
        <v>0.67</v>
      </c>
      <c r="FO268">
        <v>0.55000000000000004</v>
      </c>
      <c r="FP268">
        <v>0.52</v>
      </c>
      <c r="FQ268">
        <v>0.43</v>
      </c>
      <c r="FR268">
        <v>0.37</v>
      </c>
      <c r="FS268">
        <v>0.33</v>
      </c>
      <c r="FT268">
        <v>0.28999999999999998</v>
      </c>
      <c r="FU268">
        <v>0.24</v>
      </c>
      <c r="FV268">
        <v>0.2</v>
      </c>
      <c r="FW268">
        <v>0.17</v>
      </c>
      <c r="FX268">
        <v>0.14000000000000001</v>
      </c>
      <c r="FY268">
        <v>0.12</v>
      </c>
      <c r="FZ268">
        <v>0.1</v>
      </c>
    </row>
    <row r="269" spans="1:182">
      <c r="A269">
        <v>-82</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0.02</v>
      </c>
      <c r="X269">
        <v>0.04</v>
      </c>
      <c r="Y269">
        <v>0.05</v>
      </c>
      <c r="Z269">
        <v>0.06</v>
      </c>
      <c r="AA269">
        <v>0.09</v>
      </c>
      <c r="AB269">
        <v>0.11</v>
      </c>
      <c r="AC269">
        <v>0.14000000000000001</v>
      </c>
      <c r="AD269">
        <v>0.17</v>
      </c>
      <c r="AE269">
        <v>0.19</v>
      </c>
      <c r="AF269">
        <v>0.23</v>
      </c>
      <c r="AG269">
        <v>0.28000000000000003</v>
      </c>
      <c r="AH269">
        <v>0.32</v>
      </c>
      <c r="AI269">
        <v>0.37</v>
      </c>
      <c r="AJ269">
        <v>0.41</v>
      </c>
      <c r="AK269">
        <v>0.49</v>
      </c>
      <c r="AL269">
        <v>0.56000000000000005</v>
      </c>
      <c r="AM269">
        <v>0.64</v>
      </c>
      <c r="AN269">
        <v>0.72</v>
      </c>
      <c r="AO269">
        <v>0.83</v>
      </c>
      <c r="AP269">
        <v>0.92</v>
      </c>
      <c r="AQ269">
        <v>1.01</v>
      </c>
      <c r="AR269">
        <v>1.1499999999999999</v>
      </c>
      <c r="AS269">
        <v>1.26</v>
      </c>
      <c r="AT269">
        <v>1.37</v>
      </c>
      <c r="AU269">
        <v>1.52</v>
      </c>
      <c r="AV269">
        <v>1.69</v>
      </c>
      <c r="AW269">
        <v>1.8</v>
      </c>
      <c r="AX269">
        <v>1.98</v>
      </c>
      <c r="AY269">
        <v>2.13</v>
      </c>
      <c r="AZ269">
        <v>2.2999999999999998</v>
      </c>
      <c r="BA269">
        <v>2.48</v>
      </c>
      <c r="BB269">
        <v>2.65</v>
      </c>
      <c r="BC269">
        <v>2.9</v>
      </c>
      <c r="BD269">
        <v>3.07</v>
      </c>
      <c r="BE269">
        <v>3.28</v>
      </c>
      <c r="BF269">
        <v>3.6</v>
      </c>
      <c r="BG269">
        <v>3.69</v>
      </c>
      <c r="BH269">
        <v>4</v>
      </c>
      <c r="BI269">
        <v>4.05</v>
      </c>
      <c r="BJ269">
        <v>4.25</v>
      </c>
      <c r="BK269">
        <v>4.57</v>
      </c>
      <c r="BL269">
        <v>4.8499999999999996</v>
      </c>
      <c r="BM269">
        <v>5.09</v>
      </c>
      <c r="BN269">
        <v>5.45</v>
      </c>
      <c r="BO269">
        <v>5.83</v>
      </c>
      <c r="BP269">
        <v>6.1</v>
      </c>
      <c r="BQ269">
        <v>6.41</v>
      </c>
      <c r="BR269">
        <v>6.64</v>
      </c>
      <c r="BS269">
        <v>6.55</v>
      </c>
      <c r="BT269">
        <v>6.9</v>
      </c>
      <c r="BU269">
        <v>6.59</v>
      </c>
      <c r="BV269">
        <v>6.9</v>
      </c>
      <c r="BW269">
        <v>7.44</v>
      </c>
      <c r="BX269">
        <v>8.44</v>
      </c>
      <c r="BY269">
        <v>9.11</v>
      </c>
      <c r="BZ269">
        <v>9.65</v>
      </c>
      <c r="CA269">
        <v>10</v>
      </c>
      <c r="CB269">
        <v>10.4</v>
      </c>
      <c r="CC269">
        <v>10.7</v>
      </c>
      <c r="CD269">
        <v>11</v>
      </c>
      <c r="CE269">
        <v>11.3</v>
      </c>
      <c r="CF269">
        <v>11.5</v>
      </c>
      <c r="CG269">
        <v>11.7</v>
      </c>
      <c r="CH269">
        <v>11.9</v>
      </c>
      <c r="CI269">
        <v>12.1</v>
      </c>
      <c r="CJ269">
        <v>12.2</v>
      </c>
      <c r="CK269">
        <v>12.2</v>
      </c>
      <c r="CL269">
        <v>12.4</v>
      </c>
      <c r="CM269">
        <v>12.4</v>
      </c>
      <c r="CN269">
        <v>12.5</v>
      </c>
      <c r="CO269">
        <v>12.5</v>
      </c>
      <c r="CP269">
        <v>12.6</v>
      </c>
      <c r="CQ269">
        <v>12.6</v>
      </c>
      <c r="CR269">
        <v>12.7</v>
      </c>
      <c r="CS269">
        <v>12.7</v>
      </c>
      <c r="CT269">
        <v>12.7</v>
      </c>
      <c r="CU269">
        <v>12.7</v>
      </c>
      <c r="CV269">
        <v>12.7</v>
      </c>
      <c r="CW269">
        <v>12.7</v>
      </c>
      <c r="CX269">
        <v>12.6</v>
      </c>
      <c r="CY269">
        <v>12.6</v>
      </c>
      <c r="CZ269">
        <v>12.6</v>
      </c>
      <c r="DA269">
        <v>12.5</v>
      </c>
      <c r="DB269">
        <v>12.5</v>
      </c>
      <c r="DC269">
        <v>12.4</v>
      </c>
      <c r="DD269">
        <v>12.3</v>
      </c>
      <c r="DE269">
        <v>12.2</v>
      </c>
      <c r="DF269">
        <v>12.1</v>
      </c>
      <c r="DG269">
        <v>12</v>
      </c>
      <c r="DH269">
        <v>12</v>
      </c>
      <c r="DI269">
        <v>11.9</v>
      </c>
      <c r="DJ269">
        <v>11.8</v>
      </c>
      <c r="DK269">
        <v>11.7</v>
      </c>
      <c r="DL269">
        <v>11.6</v>
      </c>
      <c r="DM269">
        <v>11.5</v>
      </c>
      <c r="DN269">
        <v>11.4</v>
      </c>
      <c r="DO269">
        <v>11.2</v>
      </c>
      <c r="DP269">
        <v>11.1</v>
      </c>
      <c r="DQ269">
        <v>11</v>
      </c>
      <c r="DR269">
        <v>10.8</v>
      </c>
      <c r="DS269">
        <v>10.7</v>
      </c>
      <c r="DT269">
        <v>10.5</v>
      </c>
      <c r="DU269">
        <v>10.3</v>
      </c>
      <c r="DV269">
        <v>10.1</v>
      </c>
      <c r="DW269">
        <v>9.9600000000000009</v>
      </c>
      <c r="DX269">
        <v>9.82</v>
      </c>
      <c r="DY269">
        <v>9.6300000000000008</v>
      </c>
      <c r="DZ269">
        <v>9.42</v>
      </c>
      <c r="EA269">
        <v>9.2799999999999994</v>
      </c>
      <c r="EB269">
        <v>9.09</v>
      </c>
      <c r="EC269">
        <v>8.86</v>
      </c>
      <c r="ED269">
        <v>8.61</v>
      </c>
      <c r="EE269">
        <v>8.43</v>
      </c>
      <c r="EF269">
        <v>8.23</v>
      </c>
      <c r="EG269">
        <v>8.18</v>
      </c>
      <c r="EH269">
        <v>7.94</v>
      </c>
      <c r="EI269">
        <v>7.63</v>
      </c>
      <c r="EJ269">
        <v>7.35</v>
      </c>
      <c r="EK269">
        <v>7.12</v>
      </c>
      <c r="EL269">
        <v>6.56</v>
      </c>
      <c r="EM269">
        <v>6.09</v>
      </c>
      <c r="EN269">
        <v>5.58</v>
      </c>
      <c r="EO269">
        <v>5.2</v>
      </c>
      <c r="EP269">
        <v>4.91</v>
      </c>
      <c r="EQ269">
        <v>4.6399999999999997</v>
      </c>
      <c r="ER269">
        <v>4.4000000000000004</v>
      </c>
      <c r="ES269">
        <v>4.24</v>
      </c>
      <c r="ET269">
        <v>4.01</v>
      </c>
      <c r="EU269">
        <v>3.76</v>
      </c>
      <c r="EV269">
        <v>3.62</v>
      </c>
      <c r="EW269">
        <v>3.33</v>
      </c>
      <c r="EX269">
        <v>3.03</v>
      </c>
      <c r="EY269">
        <v>2.77</v>
      </c>
      <c r="EZ269">
        <v>2.65</v>
      </c>
      <c r="FA269">
        <v>2.5</v>
      </c>
      <c r="FB269">
        <v>2.2000000000000002</v>
      </c>
      <c r="FC269">
        <v>2.04</v>
      </c>
      <c r="FD269">
        <v>1.87</v>
      </c>
      <c r="FE269">
        <v>1.68</v>
      </c>
      <c r="FF269">
        <v>1.55</v>
      </c>
      <c r="FG269">
        <v>1.44</v>
      </c>
      <c r="FH269">
        <v>1.28</v>
      </c>
      <c r="FI269">
        <v>1.1299999999999999</v>
      </c>
      <c r="FJ269">
        <v>1.04</v>
      </c>
      <c r="FK269">
        <v>0.94</v>
      </c>
      <c r="FL269">
        <v>0.82</v>
      </c>
      <c r="FM269">
        <v>0.72</v>
      </c>
      <c r="FN269">
        <v>0.65</v>
      </c>
      <c r="FO269">
        <v>0.57999999999999996</v>
      </c>
      <c r="FP269">
        <v>0.49</v>
      </c>
      <c r="FQ269">
        <v>0.45</v>
      </c>
      <c r="FR269">
        <v>0.38</v>
      </c>
      <c r="FS269">
        <v>0.31</v>
      </c>
      <c r="FT269">
        <v>0.28000000000000003</v>
      </c>
      <c r="FU269">
        <v>0.24</v>
      </c>
      <c r="FV269">
        <v>0.2</v>
      </c>
      <c r="FW269">
        <v>0.17</v>
      </c>
      <c r="FX269">
        <v>0.14000000000000001</v>
      </c>
      <c r="FY269">
        <v>0.11</v>
      </c>
      <c r="FZ269">
        <v>0.1</v>
      </c>
    </row>
    <row r="270" spans="1:182">
      <c r="A270">
        <v>-83</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0.02</v>
      </c>
      <c r="X270">
        <v>0.04</v>
      </c>
      <c r="Y270">
        <v>0.05</v>
      </c>
      <c r="Z270">
        <v>7.0000000000000007E-2</v>
      </c>
      <c r="AA270">
        <v>0.09</v>
      </c>
      <c r="AB270">
        <v>0.11</v>
      </c>
      <c r="AC270">
        <v>0.14000000000000001</v>
      </c>
      <c r="AD270">
        <v>0.17</v>
      </c>
      <c r="AE270">
        <v>0.2</v>
      </c>
      <c r="AF270">
        <v>0.24</v>
      </c>
      <c r="AG270">
        <v>0.28000000000000003</v>
      </c>
      <c r="AH270">
        <v>0.33</v>
      </c>
      <c r="AI270">
        <v>0.37</v>
      </c>
      <c r="AJ270">
        <v>0.44</v>
      </c>
      <c r="AK270">
        <v>0.47</v>
      </c>
      <c r="AL270">
        <v>0.56000000000000005</v>
      </c>
      <c r="AM270">
        <v>0.64</v>
      </c>
      <c r="AN270">
        <v>0.71</v>
      </c>
      <c r="AO270">
        <v>0.81</v>
      </c>
      <c r="AP270">
        <v>0.92</v>
      </c>
      <c r="AQ270">
        <v>1.04</v>
      </c>
      <c r="AR270">
        <v>1.1200000000000001</v>
      </c>
      <c r="AS270">
        <v>1.23</v>
      </c>
      <c r="AT270">
        <v>1.34</v>
      </c>
      <c r="AU270">
        <v>1.51</v>
      </c>
      <c r="AV270">
        <v>1.65</v>
      </c>
      <c r="AW270">
        <v>1.81</v>
      </c>
      <c r="AX270">
        <v>1.95</v>
      </c>
      <c r="AY270">
        <v>2.12</v>
      </c>
      <c r="AZ270">
        <v>2.29</v>
      </c>
      <c r="BA270">
        <v>2.46</v>
      </c>
      <c r="BB270">
        <v>2.65</v>
      </c>
      <c r="BC270">
        <v>2.86</v>
      </c>
      <c r="BD270">
        <v>3.07</v>
      </c>
      <c r="BE270">
        <v>3.32</v>
      </c>
      <c r="BF270">
        <v>3.52</v>
      </c>
      <c r="BG270">
        <v>3.7</v>
      </c>
      <c r="BH270">
        <v>3.94</v>
      </c>
      <c r="BI270">
        <v>3.96</v>
      </c>
      <c r="BJ270">
        <v>4.22</v>
      </c>
      <c r="BK270">
        <v>4.5599999999999996</v>
      </c>
      <c r="BL270">
        <v>4.8600000000000003</v>
      </c>
      <c r="BM270">
        <v>5.18</v>
      </c>
      <c r="BN270">
        <v>5.42</v>
      </c>
      <c r="BO270">
        <v>5.8</v>
      </c>
      <c r="BP270">
        <v>6.09</v>
      </c>
      <c r="BQ270">
        <v>6.36</v>
      </c>
      <c r="BR270">
        <v>6.6</v>
      </c>
      <c r="BS270">
        <v>6.59</v>
      </c>
      <c r="BT270">
        <v>6.85</v>
      </c>
      <c r="BU270">
        <v>6.62</v>
      </c>
      <c r="BV270">
        <v>6.88</v>
      </c>
      <c r="BW270">
        <v>7.28</v>
      </c>
      <c r="BX270">
        <v>7.94</v>
      </c>
      <c r="BY270">
        <v>8.5500000000000007</v>
      </c>
      <c r="BZ270">
        <v>9.58</v>
      </c>
      <c r="CA270">
        <v>10</v>
      </c>
      <c r="CB270">
        <v>10.3</v>
      </c>
      <c r="CC270">
        <v>10.7</v>
      </c>
      <c r="CD270">
        <v>11</v>
      </c>
      <c r="CE270">
        <v>11.2</v>
      </c>
      <c r="CF270">
        <v>11.4</v>
      </c>
      <c r="CG270">
        <v>11.7</v>
      </c>
      <c r="CH270">
        <v>11.9</v>
      </c>
      <c r="CI270">
        <v>12</v>
      </c>
      <c r="CJ270">
        <v>12.2</v>
      </c>
      <c r="CK270">
        <v>12.3</v>
      </c>
      <c r="CL270">
        <v>12.4</v>
      </c>
      <c r="CM270">
        <v>12.4</v>
      </c>
      <c r="CN270">
        <v>12.5</v>
      </c>
      <c r="CO270">
        <v>12.6</v>
      </c>
      <c r="CP270">
        <v>12.6</v>
      </c>
      <c r="CQ270">
        <v>12.6</v>
      </c>
      <c r="CR270">
        <v>12.7</v>
      </c>
      <c r="CS270">
        <v>12.7</v>
      </c>
      <c r="CT270">
        <v>12.7</v>
      </c>
      <c r="CU270">
        <v>12.7</v>
      </c>
      <c r="CV270">
        <v>12.7</v>
      </c>
      <c r="CW270">
        <v>12.7</v>
      </c>
      <c r="CX270">
        <v>12.7</v>
      </c>
      <c r="CY270">
        <v>12.6</v>
      </c>
      <c r="CZ270">
        <v>12.6</v>
      </c>
      <c r="DA270">
        <v>12.5</v>
      </c>
      <c r="DB270">
        <v>12.5</v>
      </c>
      <c r="DC270">
        <v>12.4</v>
      </c>
      <c r="DD270">
        <v>12.3</v>
      </c>
      <c r="DE270">
        <v>12.2</v>
      </c>
      <c r="DF270">
        <v>12.2</v>
      </c>
      <c r="DG270">
        <v>12.1</v>
      </c>
      <c r="DH270">
        <v>12</v>
      </c>
      <c r="DI270">
        <v>11.9</v>
      </c>
      <c r="DJ270">
        <v>11.8</v>
      </c>
      <c r="DK270">
        <v>11.7</v>
      </c>
      <c r="DL270">
        <v>11.6</v>
      </c>
      <c r="DM270">
        <v>11.5</v>
      </c>
      <c r="DN270">
        <v>11.4</v>
      </c>
      <c r="DO270">
        <v>11.3</v>
      </c>
      <c r="DP270">
        <v>11.2</v>
      </c>
      <c r="DQ270">
        <v>11</v>
      </c>
      <c r="DR270">
        <v>10.9</v>
      </c>
      <c r="DS270">
        <v>10.7</v>
      </c>
      <c r="DT270">
        <v>10.6</v>
      </c>
      <c r="DU270">
        <v>10.4</v>
      </c>
      <c r="DV270">
        <v>10.199999999999999</v>
      </c>
      <c r="DW270">
        <v>10</v>
      </c>
      <c r="DX270">
        <v>9.8699999999999992</v>
      </c>
      <c r="DY270">
        <v>9.67</v>
      </c>
      <c r="DZ270">
        <v>9.52</v>
      </c>
      <c r="EA270">
        <v>9.32</v>
      </c>
      <c r="EB270">
        <v>9.1199999999999992</v>
      </c>
      <c r="EC270">
        <v>8.89</v>
      </c>
      <c r="ED270">
        <v>8.68</v>
      </c>
      <c r="EE270">
        <v>8.51</v>
      </c>
      <c r="EF270">
        <v>8.2200000000000006</v>
      </c>
      <c r="EG270">
        <v>8.26</v>
      </c>
      <c r="EH270">
        <v>7.93</v>
      </c>
      <c r="EI270">
        <v>7.73</v>
      </c>
      <c r="EJ270">
        <v>7.4</v>
      </c>
      <c r="EK270">
        <v>7.01</v>
      </c>
      <c r="EL270">
        <v>6.6</v>
      </c>
      <c r="EM270">
        <v>6.06</v>
      </c>
      <c r="EN270">
        <v>5.62</v>
      </c>
      <c r="EO270">
        <v>5.21</v>
      </c>
      <c r="EP270">
        <v>4.9400000000000004</v>
      </c>
      <c r="EQ270">
        <v>4.6900000000000004</v>
      </c>
      <c r="ER270">
        <v>4.47</v>
      </c>
      <c r="ES270">
        <v>4.25</v>
      </c>
      <c r="ET270">
        <v>3.98</v>
      </c>
      <c r="EU270">
        <v>3.76</v>
      </c>
      <c r="EV270">
        <v>3.67</v>
      </c>
      <c r="EW270">
        <v>3.33</v>
      </c>
      <c r="EX270">
        <v>3</v>
      </c>
      <c r="EY270">
        <v>2.78</v>
      </c>
      <c r="EZ270">
        <v>2.64</v>
      </c>
      <c r="FA270">
        <v>2.4300000000000002</v>
      </c>
      <c r="FB270">
        <v>2.27</v>
      </c>
      <c r="FC270">
        <v>2</v>
      </c>
      <c r="FD270">
        <v>1.87</v>
      </c>
      <c r="FE270">
        <v>1.7</v>
      </c>
      <c r="FF270">
        <v>1.56</v>
      </c>
      <c r="FG270">
        <v>1.39</v>
      </c>
      <c r="FH270">
        <v>1.3</v>
      </c>
      <c r="FI270">
        <v>1.1599999999999999</v>
      </c>
      <c r="FJ270">
        <v>1.01</v>
      </c>
      <c r="FK270">
        <v>0.92</v>
      </c>
      <c r="FL270">
        <v>0.81</v>
      </c>
      <c r="FM270">
        <v>0.72</v>
      </c>
      <c r="FN270">
        <v>0.63</v>
      </c>
      <c r="FO270">
        <v>0.56000000000000005</v>
      </c>
      <c r="FP270">
        <v>0.5</v>
      </c>
      <c r="FQ270">
        <v>0.45</v>
      </c>
      <c r="FR270">
        <v>0.36</v>
      </c>
      <c r="FS270">
        <v>0.32</v>
      </c>
      <c r="FT270">
        <v>0.27</v>
      </c>
      <c r="FU270">
        <v>0.22</v>
      </c>
      <c r="FV270">
        <v>0.2</v>
      </c>
      <c r="FW270">
        <v>0.17</v>
      </c>
      <c r="FX270">
        <v>0.14000000000000001</v>
      </c>
      <c r="FY270">
        <v>0.12</v>
      </c>
      <c r="FZ270">
        <v>0.1</v>
      </c>
    </row>
    <row r="271" spans="1:182">
      <c r="A271">
        <v>-84</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0.02</v>
      </c>
      <c r="X271">
        <v>0.04</v>
      </c>
      <c r="Y271">
        <v>0.05</v>
      </c>
      <c r="Z271">
        <v>7.0000000000000007E-2</v>
      </c>
      <c r="AA271">
        <v>0.09</v>
      </c>
      <c r="AB271">
        <v>0.11</v>
      </c>
      <c r="AC271">
        <v>0.14000000000000001</v>
      </c>
      <c r="AD271">
        <v>0.16</v>
      </c>
      <c r="AE271">
        <v>0.19</v>
      </c>
      <c r="AF271">
        <v>0.24</v>
      </c>
      <c r="AG271">
        <v>0.28000000000000003</v>
      </c>
      <c r="AH271">
        <v>0.31</v>
      </c>
      <c r="AI271">
        <v>0.37</v>
      </c>
      <c r="AJ271">
        <v>0.45</v>
      </c>
      <c r="AK271">
        <v>0.48</v>
      </c>
      <c r="AL271">
        <v>0.55000000000000004</v>
      </c>
      <c r="AM271">
        <v>0.65</v>
      </c>
      <c r="AN271">
        <v>0.72</v>
      </c>
      <c r="AO271">
        <v>0.81</v>
      </c>
      <c r="AP271">
        <v>0.91</v>
      </c>
      <c r="AQ271">
        <v>0.99</v>
      </c>
      <c r="AR271">
        <v>1.1299999999999999</v>
      </c>
      <c r="AS271">
        <v>1.26</v>
      </c>
      <c r="AT271">
        <v>1.36</v>
      </c>
      <c r="AU271">
        <v>1.5</v>
      </c>
      <c r="AV271">
        <v>1.65</v>
      </c>
      <c r="AW271">
        <v>1.81</v>
      </c>
      <c r="AX271">
        <v>1.95</v>
      </c>
      <c r="AY271">
        <v>2.14</v>
      </c>
      <c r="AZ271">
        <v>2.2999999999999998</v>
      </c>
      <c r="BA271">
        <v>2.4900000000000002</v>
      </c>
      <c r="BB271">
        <v>2.63</v>
      </c>
      <c r="BC271">
        <v>2.91</v>
      </c>
      <c r="BD271">
        <v>3.05</v>
      </c>
      <c r="BE271">
        <v>3.35</v>
      </c>
      <c r="BF271">
        <v>3.57</v>
      </c>
      <c r="BG271">
        <v>3.62</v>
      </c>
      <c r="BH271">
        <v>3.97</v>
      </c>
      <c r="BI271">
        <v>4.04</v>
      </c>
      <c r="BJ271">
        <v>4.28</v>
      </c>
      <c r="BK271">
        <v>4.51</v>
      </c>
      <c r="BL271">
        <v>4.75</v>
      </c>
      <c r="BM271">
        <v>5.12</v>
      </c>
      <c r="BN271">
        <v>5.42</v>
      </c>
      <c r="BO271">
        <v>5.77</v>
      </c>
      <c r="BP271">
        <v>6.08</v>
      </c>
      <c r="BQ271">
        <v>6.46</v>
      </c>
      <c r="BR271">
        <v>6.57</v>
      </c>
      <c r="BS271">
        <v>6.59</v>
      </c>
      <c r="BT271">
        <v>6.9</v>
      </c>
      <c r="BU271">
        <v>6.71</v>
      </c>
      <c r="BV271">
        <v>6.79</v>
      </c>
      <c r="BW271">
        <v>7.14</v>
      </c>
      <c r="BX271">
        <v>7.96</v>
      </c>
      <c r="BY271">
        <v>9.0299999999999994</v>
      </c>
      <c r="BZ271">
        <v>9.59</v>
      </c>
      <c r="CA271">
        <v>9.93</v>
      </c>
      <c r="CB271">
        <v>10.3</v>
      </c>
      <c r="CC271">
        <v>10.6</v>
      </c>
      <c r="CD271">
        <v>10.9</v>
      </c>
      <c r="CE271">
        <v>11.2</v>
      </c>
      <c r="CF271">
        <v>11.5</v>
      </c>
      <c r="CG271">
        <v>11.7</v>
      </c>
      <c r="CH271">
        <v>11.9</v>
      </c>
      <c r="CI271">
        <v>12</v>
      </c>
      <c r="CJ271">
        <v>12.1</v>
      </c>
      <c r="CK271">
        <v>12.3</v>
      </c>
      <c r="CL271">
        <v>12.4</v>
      </c>
      <c r="CM271">
        <v>12.4</v>
      </c>
      <c r="CN271">
        <v>12.5</v>
      </c>
      <c r="CO271">
        <v>12.6</v>
      </c>
      <c r="CP271">
        <v>12.6</v>
      </c>
      <c r="CQ271">
        <v>12.7</v>
      </c>
      <c r="CR271">
        <v>12.7</v>
      </c>
      <c r="CS271">
        <v>12.7</v>
      </c>
      <c r="CT271">
        <v>12.7</v>
      </c>
      <c r="CU271">
        <v>12.7</v>
      </c>
      <c r="CV271">
        <v>12.7</v>
      </c>
      <c r="CW271">
        <v>12.7</v>
      </c>
      <c r="CX271">
        <v>12.7</v>
      </c>
      <c r="CY271">
        <v>12.6</v>
      </c>
      <c r="CZ271">
        <v>12.6</v>
      </c>
      <c r="DA271">
        <v>12.6</v>
      </c>
      <c r="DB271">
        <v>12.5</v>
      </c>
      <c r="DC271">
        <v>12.4</v>
      </c>
      <c r="DD271">
        <v>12.4</v>
      </c>
      <c r="DE271">
        <v>12.3</v>
      </c>
      <c r="DF271">
        <v>12.2</v>
      </c>
      <c r="DG271">
        <v>12.1</v>
      </c>
      <c r="DH271">
        <v>12</v>
      </c>
      <c r="DI271">
        <v>11.9</v>
      </c>
      <c r="DJ271">
        <v>11.9</v>
      </c>
      <c r="DK271">
        <v>11.8</v>
      </c>
      <c r="DL271">
        <v>11.7</v>
      </c>
      <c r="DM271">
        <v>11.5</v>
      </c>
      <c r="DN271">
        <v>11.4</v>
      </c>
      <c r="DO271">
        <v>11.3</v>
      </c>
      <c r="DP271">
        <v>11.2</v>
      </c>
      <c r="DQ271">
        <v>11</v>
      </c>
      <c r="DR271">
        <v>10.9</v>
      </c>
      <c r="DS271">
        <v>10.8</v>
      </c>
      <c r="DT271">
        <v>10.6</v>
      </c>
      <c r="DU271">
        <v>10.4</v>
      </c>
      <c r="DV271">
        <v>10.199999999999999</v>
      </c>
      <c r="DW271">
        <v>10.1</v>
      </c>
      <c r="DX271">
        <v>9.89</v>
      </c>
      <c r="DY271">
        <v>9.75</v>
      </c>
      <c r="DZ271">
        <v>9.52</v>
      </c>
      <c r="EA271">
        <v>9.3699999999999992</v>
      </c>
      <c r="EB271">
        <v>9.17</v>
      </c>
      <c r="EC271">
        <v>8.9</v>
      </c>
      <c r="ED271">
        <v>8.77</v>
      </c>
      <c r="EE271">
        <v>8.4600000000000009</v>
      </c>
      <c r="EF271">
        <v>8.33</v>
      </c>
      <c r="EG271">
        <v>8.19</v>
      </c>
      <c r="EH271">
        <v>8.01</v>
      </c>
      <c r="EI271">
        <v>7.74</v>
      </c>
      <c r="EJ271">
        <v>7.41</v>
      </c>
      <c r="EK271">
        <v>7.06</v>
      </c>
      <c r="EL271">
        <v>6.6</v>
      </c>
      <c r="EM271">
        <v>6.09</v>
      </c>
      <c r="EN271">
        <v>5.58</v>
      </c>
      <c r="EO271">
        <v>5.21</v>
      </c>
      <c r="EP271">
        <v>4.9000000000000004</v>
      </c>
      <c r="EQ271">
        <v>4.66</v>
      </c>
      <c r="ER271">
        <v>4.42</v>
      </c>
      <c r="ES271">
        <v>4.1900000000000004</v>
      </c>
      <c r="ET271">
        <v>3.99</v>
      </c>
      <c r="EU271">
        <v>3.83</v>
      </c>
      <c r="EV271">
        <v>3.67</v>
      </c>
      <c r="EW271">
        <v>3.29</v>
      </c>
      <c r="EX271">
        <v>2.99</v>
      </c>
      <c r="EY271">
        <v>2.79</v>
      </c>
      <c r="EZ271">
        <v>2.58</v>
      </c>
      <c r="FA271">
        <v>2.4500000000000002</v>
      </c>
      <c r="FB271">
        <v>2.21</v>
      </c>
      <c r="FC271">
        <v>2.0499999999999998</v>
      </c>
      <c r="FD271">
        <v>1.86</v>
      </c>
      <c r="FE271">
        <v>1.69</v>
      </c>
      <c r="FF271">
        <v>1.55</v>
      </c>
      <c r="FG271">
        <v>1.41</v>
      </c>
      <c r="FH271">
        <v>1.26</v>
      </c>
      <c r="FI271">
        <v>1.1100000000000001</v>
      </c>
      <c r="FJ271">
        <v>1</v>
      </c>
      <c r="FK271">
        <v>0.91</v>
      </c>
      <c r="FL271">
        <v>0.81</v>
      </c>
      <c r="FM271">
        <v>0.74</v>
      </c>
      <c r="FN271">
        <v>0.62</v>
      </c>
      <c r="FO271">
        <v>0.56000000000000005</v>
      </c>
      <c r="FP271">
        <v>0.49</v>
      </c>
      <c r="FQ271">
        <v>0.43</v>
      </c>
      <c r="FR271">
        <v>0.37</v>
      </c>
      <c r="FS271">
        <v>0.32</v>
      </c>
      <c r="FT271">
        <v>0.28000000000000003</v>
      </c>
      <c r="FU271">
        <v>0.24</v>
      </c>
      <c r="FV271">
        <v>0.2</v>
      </c>
      <c r="FW271">
        <v>0.17</v>
      </c>
      <c r="FX271">
        <v>0.14000000000000001</v>
      </c>
      <c r="FY271">
        <v>0.12</v>
      </c>
      <c r="FZ271">
        <v>0.1</v>
      </c>
    </row>
    <row r="272" spans="1:182">
      <c r="A272">
        <v>-85</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0.02</v>
      </c>
      <c r="X272">
        <v>0.03</v>
      </c>
      <c r="Y272">
        <v>0.05</v>
      </c>
      <c r="Z272">
        <v>7.0000000000000007E-2</v>
      </c>
      <c r="AA272">
        <v>0.09</v>
      </c>
      <c r="AB272">
        <v>0.11</v>
      </c>
      <c r="AC272">
        <v>0.13</v>
      </c>
      <c r="AD272">
        <v>0.16</v>
      </c>
      <c r="AE272">
        <v>0.19</v>
      </c>
      <c r="AF272">
        <v>0.24</v>
      </c>
      <c r="AG272">
        <v>0.27</v>
      </c>
      <c r="AH272">
        <v>0.32</v>
      </c>
      <c r="AI272">
        <v>0.38</v>
      </c>
      <c r="AJ272">
        <v>0.44</v>
      </c>
      <c r="AK272">
        <v>0.5</v>
      </c>
      <c r="AL272">
        <v>0.56000000000000005</v>
      </c>
      <c r="AM272">
        <v>0.64</v>
      </c>
      <c r="AN272">
        <v>0.71</v>
      </c>
      <c r="AO272">
        <v>0.79</v>
      </c>
      <c r="AP272">
        <v>0.9</v>
      </c>
      <c r="AQ272">
        <v>1.02</v>
      </c>
      <c r="AR272">
        <v>1.1200000000000001</v>
      </c>
      <c r="AS272">
        <v>1.25</v>
      </c>
      <c r="AT272">
        <v>1.33</v>
      </c>
      <c r="AU272">
        <v>1.48</v>
      </c>
      <c r="AV272">
        <v>1.66</v>
      </c>
      <c r="AW272">
        <v>1.84</v>
      </c>
      <c r="AX272">
        <v>1.95</v>
      </c>
      <c r="AY272">
        <v>2.14</v>
      </c>
      <c r="AZ272">
        <v>2.29</v>
      </c>
      <c r="BA272">
        <v>2.4900000000000002</v>
      </c>
      <c r="BB272">
        <v>2.64</v>
      </c>
      <c r="BC272">
        <v>2.87</v>
      </c>
      <c r="BD272">
        <v>3.02</v>
      </c>
      <c r="BE272">
        <v>3.29</v>
      </c>
      <c r="BF272">
        <v>3.51</v>
      </c>
      <c r="BG272">
        <v>3.62</v>
      </c>
      <c r="BH272">
        <v>3.93</v>
      </c>
      <c r="BI272">
        <v>4.04</v>
      </c>
      <c r="BJ272">
        <v>4.26</v>
      </c>
      <c r="BK272">
        <v>4.57</v>
      </c>
      <c r="BL272">
        <v>4.84</v>
      </c>
      <c r="BM272">
        <v>5.08</v>
      </c>
      <c r="BN272">
        <v>5.38</v>
      </c>
      <c r="BO272">
        <v>5.8</v>
      </c>
      <c r="BP272">
        <v>6.11</v>
      </c>
      <c r="BQ272">
        <v>6.41</v>
      </c>
      <c r="BR272">
        <v>6.62</v>
      </c>
      <c r="BS272">
        <v>6.67</v>
      </c>
      <c r="BT272">
        <v>6.97</v>
      </c>
      <c r="BU272">
        <v>6.76</v>
      </c>
      <c r="BV272">
        <v>6.85</v>
      </c>
      <c r="BW272">
        <v>7.17</v>
      </c>
      <c r="BX272">
        <v>8</v>
      </c>
      <c r="BY272">
        <v>8.58</v>
      </c>
      <c r="BZ272">
        <v>9.5399999999999991</v>
      </c>
      <c r="CA272">
        <v>9.94</v>
      </c>
      <c r="CB272">
        <v>10.3</v>
      </c>
      <c r="CC272">
        <v>10.6</v>
      </c>
      <c r="CD272">
        <v>10.9</v>
      </c>
      <c r="CE272">
        <v>11.1</v>
      </c>
      <c r="CF272">
        <v>11.4</v>
      </c>
      <c r="CG272">
        <v>11.7</v>
      </c>
      <c r="CH272">
        <v>11.8</v>
      </c>
      <c r="CI272">
        <v>12.1</v>
      </c>
      <c r="CJ272">
        <v>12.2</v>
      </c>
      <c r="CK272">
        <v>12.3</v>
      </c>
      <c r="CL272">
        <v>12.4</v>
      </c>
      <c r="CM272">
        <v>12.4</v>
      </c>
      <c r="CN272">
        <v>12.5</v>
      </c>
      <c r="CO272">
        <v>12.6</v>
      </c>
      <c r="CP272">
        <v>12.6</v>
      </c>
      <c r="CQ272">
        <v>12.7</v>
      </c>
      <c r="CR272">
        <v>12.7</v>
      </c>
      <c r="CS272">
        <v>12.7</v>
      </c>
      <c r="CT272">
        <v>12.7</v>
      </c>
      <c r="CU272">
        <v>12.7</v>
      </c>
      <c r="CV272">
        <v>12.7</v>
      </c>
      <c r="CW272">
        <v>12.7</v>
      </c>
      <c r="CX272">
        <v>12.7</v>
      </c>
      <c r="CY272">
        <v>12.7</v>
      </c>
      <c r="CZ272">
        <v>12.6</v>
      </c>
      <c r="DA272">
        <v>12.6</v>
      </c>
      <c r="DB272">
        <v>12.5</v>
      </c>
      <c r="DC272">
        <v>12.5</v>
      </c>
      <c r="DD272">
        <v>12.4</v>
      </c>
      <c r="DE272">
        <v>12.3</v>
      </c>
      <c r="DF272">
        <v>12.2</v>
      </c>
      <c r="DG272">
        <v>12.1</v>
      </c>
      <c r="DH272">
        <v>12.1</v>
      </c>
      <c r="DI272">
        <v>12</v>
      </c>
      <c r="DJ272">
        <v>11.9</v>
      </c>
      <c r="DK272">
        <v>11.8</v>
      </c>
      <c r="DL272">
        <v>11.7</v>
      </c>
      <c r="DM272">
        <v>11.6</v>
      </c>
      <c r="DN272">
        <v>11.5</v>
      </c>
      <c r="DO272">
        <v>11.4</v>
      </c>
      <c r="DP272">
        <v>11.2</v>
      </c>
      <c r="DQ272">
        <v>11.1</v>
      </c>
      <c r="DR272">
        <v>11</v>
      </c>
      <c r="DS272">
        <v>10.8</v>
      </c>
      <c r="DT272">
        <v>10.7</v>
      </c>
      <c r="DU272">
        <v>10.5</v>
      </c>
      <c r="DV272">
        <v>10.3</v>
      </c>
      <c r="DW272">
        <v>10.1</v>
      </c>
      <c r="DX272">
        <v>9.92</v>
      </c>
      <c r="DY272">
        <v>9.81</v>
      </c>
      <c r="DZ272">
        <v>9.57</v>
      </c>
      <c r="EA272">
        <v>9.3800000000000008</v>
      </c>
      <c r="EB272">
        <v>9.17</v>
      </c>
      <c r="EC272">
        <v>9</v>
      </c>
      <c r="ED272">
        <v>8.75</v>
      </c>
      <c r="EE272">
        <v>8.5399999999999991</v>
      </c>
      <c r="EF272">
        <v>8.3699999999999992</v>
      </c>
      <c r="EG272">
        <v>8.24</v>
      </c>
      <c r="EH272">
        <v>8.0500000000000007</v>
      </c>
      <c r="EI272">
        <v>7.7</v>
      </c>
      <c r="EJ272">
        <v>7.46</v>
      </c>
      <c r="EK272">
        <v>7.01</v>
      </c>
      <c r="EL272">
        <v>6.59</v>
      </c>
      <c r="EM272">
        <v>6.02</v>
      </c>
      <c r="EN272">
        <v>5.59</v>
      </c>
      <c r="EO272">
        <v>5.17</v>
      </c>
      <c r="EP272">
        <v>4.91</v>
      </c>
      <c r="EQ272">
        <v>4.68</v>
      </c>
      <c r="ER272">
        <v>4.45</v>
      </c>
      <c r="ES272">
        <v>4.18</v>
      </c>
      <c r="ET272">
        <v>4.01</v>
      </c>
      <c r="EU272">
        <v>3.78</v>
      </c>
      <c r="EV272">
        <v>3.64</v>
      </c>
      <c r="EW272">
        <v>3.29</v>
      </c>
      <c r="EX272">
        <v>2.98</v>
      </c>
      <c r="EY272">
        <v>2.76</v>
      </c>
      <c r="EZ272">
        <v>2.56</v>
      </c>
      <c r="FA272">
        <v>2.4700000000000002</v>
      </c>
      <c r="FB272">
        <v>2.2200000000000002</v>
      </c>
      <c r="FC272">
        <v>1.99</v>
      </c>
      <c r="FD272">
        <v>1.86</v>
      </c>
      <c r="FE272">
        <v>1.64</v>
      </c>
      <c r="FF272">
        <v>1.52</v>
      </c>
      <c r="FG272">
        <v>1.39</v>
      </c>
      <c r="FH272">
        <v>1.27</v>
      </c>
      <c r="FI272">
        <v>1.1399999999999999</v>
      </c>
      <c r="FJ272">
        <v>1.02</v>
      </c>
      <c r="FK272">
        <v>0.9</v>
      </c>
      <c r="FL272">
        <v>0.8</v>
      </c>
      <c r="FM272">
        <v>0.74</v>
      </c>
      <c r="FN272">
        <v>0.65</v>
      </c>
      <c r="FO272">
        <v>0.56999999999999995</v>
      </c>
      <c r="FP272">
        <v>0.5</v>
      </c>
      <c r="FQ272">
        <v>0.43</v>
      </c>
      <c r="FR272">
        <v>0.38</v>
      </c>
      <c r="FS272">
        <v>0.32</v>
      </c>
      <c r="FT272">
        <v>0.26</v>
      </c>
      <c r="FU272">
        <v>0.24</v>
      </c>
      <c r="FV272">
        <v>0.2</v>
      </c>
      <c r="FW272">
        <v>0.17</v>
      </c>
      <c r="FX272">
        <v>0.14000000000000001</v>
      </c>
      <c r="FY272">
        <v>0.12</v>
      </c>
      <c r="FZ272">
        <v>0.1</v>
      </c>
    </row>
    <row r="273" spans="1:182">
      <c r="A273">
        <v>-86</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0.02</v>
      </c>
      <c r="X273">
        <v>0.03</v>
      </c>
      <c r="Y273">
        <v>0.05</v>
      </c>
      <c r="Z273">
        <v>7.0000000000000007E-2</v>
      </c>
      <c r="AA273">
        <v>0.09</v>
      </c>
      <c r="AB273">
        <v>0.11</v>
      </c>
      <c r="AC273">
        <v>0.13</v>
      </c>
      <c r="AD273">
        <v>0.16</v>
      </c>
      <c r="AE273">
        <v>0.2</v>
      </c>
      <c r="AF273">
        <v>0.23</v>
      </c>
      <c r="AG273">
        <v>0.26</v>
      </c>
      <c r="AH273">
        <v>0.31</v>
      </c>
      <c r="AI273">
        <v>0.35</v>
      </c>
      <c r="AJ273">
        <v>0.43</v>
      </c>
      <c r="AK273">
        <v>0.5</v>
      </c>
      <c r="AL273">
        <v>0.55000000000000004</v>
      </c>
      <c r="AM273">
        <v>0.63</v>
      </c>
      <c r="AN273">
        <v>0.7</v>
      </c>
      <c r="AO273">
        <v>0.8</v>
      </c>
      <c r="AP273">
        <v>0.92</v>
      </c>
      <c r="AQ273">
        <v>1.02</v>
      </c>
      <c r="AR273">
        <v>1.1200000000000001</v>
      </c>
      <c r="AS273">
        <v>1.23</v>
      </c>
      <c r="AT273">
        <v>1.33</v>
      </c>
      <c r="AU273">
        <v>1.49</v>
      </c>
      <c r="AV273">
        <v>1.63</v>
      </c>
      <c r="AW273">
        <v>1.8</v>
      </c>
      <c r="AX273">
        <v>1.9</v>
      </c>
      <c r="AY273">
        <v>2.13</v>
      </c>
      <c r="AZ273">
        <v>2.31</v>
      </c>
      <c r="BA273">
        <v>2.46</v>
      </c>
      <c r="BB273">
        <v>2.65</v>
      </c>
      <c r="BC273">
        <v>2.82</v>
      </c>
      <c r="BD273">
        <v>3.02</v>
      </c>
      <c r="BE273">
        <v>3.33</v>
      </c>
      <c r="BF273">
        <v>3.53</v>
      </c>
      <c r="BG273">
        <v>3.67</v>
      </c>
      <c r="BH273">
        <v>4</v>
      </c>
      <c r="BI273">
        <v>4.0599999999999996</v>
      </c>
      <c r="BJ273">
        <v>4.24</v>
      </c>
      <c r="BK273">
        <v>4.53</v>
      </c>
      <c r="BL273">
        <v>4.84</v>
      </c>
      <c r="BM273">
        <v>5.0199999999999996</v>
      </c>
      <c r="BN273">
        <v>5.46</v>
      </c>
      <c r="BO273">
        <v>5.81</v>
      </c>
      <c r="BP273">
        <v>6.08</v>
      </c>
      <c r="BQ273">
        <v>6.36</v>
      </c>
      <c r="BR273">
        <v>6.5</v>
      </c>
      <c r="BS273">
        <v>6.65</v>
      </c>
      <c r="BT273">
        <v>6.95</v>
      </c>
      <c r="BU273">
        <v>6.78</v>
      </c>
      <c r="BV273">
        <v>6.85</v>
      </c>
      <c r="BW273">
        <v>7.22</v>
      </c>
      <c r="BX273">
        <v>8.06</v>
      </c>
      <c r="BY273">
        <v>9.01</v>
      </c>
      <c r="BZ273">
        <v>9.5299999999999994</v>
      </c>
      <c r="CA273">
        <v>9.9499999999999993</v>
      </c>
      <c r="CB273">
        <v>10.3</v>
      </c>
      <c r="CC273">
        <v>10.6</v>
      </c>
      <c r="CD273">
        <v>10.9</v>
      </c>
      <c r="CE273">
        <v>11.1</v>
      </c>
      <c r="CF273">
        <v>11.4</v>
      </c>
      <c r="CG273">
        <v>11.6</v>
      </c>
      <c r="CH273">
        <v>11.8</v>
      </c>
      <c r="CI273">
        <v>12</v>
      </c>
      <c r="CJ273">
        <v>12.2</v>
      </c>
      <c r="CK273">
        <v>12.3</v>
      </c>
      <c r="CL273">
        <v>12.4</v>
      </c>
      <c r="CM273">
        <v>12.5</v>
      </c>
      <c r="CN273">
        <v>12.5</v>
      </c>
      <c r="CO273">
        <v>12.6</v>
      </c>
      <c r="CP273">
        <v>12.7</v>
      </c>
      <c r="CQ273">
        <v>12.7</v>
      </c>
      <c r="CR273">
        <v>12.7</v>
      </c>
      <c r="CS273">
        <v>12.8</v>
      </c>
      <c r="CT273">
        <v>12.8</v>
      </c>
      <c r="CU273">
        <v>12.8</v>
      </c>
      <c r="CV273">
        <v>12.7</v>
      </c>
      <c r="CW273">
        <v>12.7</v>
      </c>
      <c r="CX273">
        <v>12.7</v>
      </c>
      <c r="CY273">
        <v>12.7</v>
      </c>
      <c r="CZ273">
        <v>12.7</v>
      </c>
      <c r="DA273">
        <v>12.6</v>
      </c>
      <c r="DB273">
        <v>12.6</v>
      </c>
      <c r="DC273">
        <v>12.5</v>
      </c>
      <c r="DD273">
        <v>12.4</v>
      </c>
      <c r="DE273">
        <v>12.4</v>
      </c>
      <c r="DF273">
        <v>12.3</v>
      </c>
      <c r="DG273">
        <v>12.2</v>
      </c>
      <c r="DH273">
        <v>12.1</v>
      </c>
      <c r="DI273">
        <v>12</v>
      </c>
      <c r="DJ273">
        <v>11.9</v>
      </c>
      <c r="DK273">
        <v>11.8</v>
      </c>
      <c r="DL273">
        <v>11.7</v>
      </c>
      <c r="DM273">
        <v>11.6</v>
      </c>
      <c r="DN273">
        <v>11.5</v>
      </c>
      <c r="DO273">
        <v>11.4</v>
      </c>
      <c r="DP273">
        <v>11.3</v>
      </c>
      <c r="DQ273">
        <v>11.1</v>
      </c>
      <c r="DR273">
        <v>11</v>
      </c>
      <c r="DS273">
        <v>10.9</v>
      </c>
      <c r="DT273">
        <v>10.7</v>
      </c>
      <c r="DU273">
        <v>10.5</v>
      </c>
      <c r="DV273">
        <v>10.4</v>
      </c>
      <c r="DW273">
        <v>10.199999999999999</v>
      </c>
      <c r="DX273">
        <v>10</v>
      </c>
      <c r="DY273">
        <v>9.7799999999999994</v>
      </c>
      <c r="DZ273">
        <v>9.6300000000000008</v>
      </c>
      <c r="EA273">
        <v>9.3800000000000008</v>
      </c>
      <c r="EB273">
        <v>9.27</v>
      </c>
      <c r="EC273">
        <v>9.01</v>
      </c>
      <c r="ED273">
        <v>8.82</v>
      </c>
      <c r="EE273">
        <v>8.58</v>
      </c>
      <c r="EF273">
        <v>8.43</v>
      </c>
      <c r="EG273">
        <v>8.2899999999999991</v>
      </c>
      <c r="EH273">
        <v>8.01</v>
      </c>
      <c r="EI273">
        <v>7.68</v>
      </c>
      <c r="EJ273">
        <v>7.38</v>
      </c>
      <c r="EK273">
        <v>7.04</v>
      </c>
      <c r="EL273">
        <v>6.55</v>
      </c>
      <c r="EM273">
        <v>6.03</v>
      </c>
      <c r="EN273">
        <v>5.6</v>
      </c>
      <c r="EO273">
        <v>5.18</v>
      </c>
      <c r="EP273">
        <v>4.9400000000000004</v>
      </c>
      <c r="EQ273">
        <v>4.66</v>
      </c>
      <c r="ER273">
        <v>4.3899999999999997</v>
      </c>
      <c r="ES273">
        <v>4.2300000000000004</v>
      </c>
      <c r="ET273">
        <v>3.98</v>
      </c>
      <c r="EU273">
        <v>3.81</v>
      </c>
      <c r="EV273">
        <v>3.64</v>
      </c>
      <c r="EW273">
        <v>3.24</v>
      </c>
      <c r="EX273">
        <v>2.93</v>
      </c>
      <c r="EY273">
        <v>2.78</v>
      </c>
      <c r="EZ273">
        <v>2.61</v>
      </c>
      <c r="FA273">
        <v>2.42</v>
      </c>
      <c r="FB273">
        <v>2.1800000000000002</v>
      </c>
      <c r="FC273">
        <v>1.98</v>
      </c>
      <c r="FD273">
        <v>1.87</v>
      </c>
      <c r="FE273">
        <v>1.65</v>
      </c>
      <c r="FF273">
        <v>1.51</v>
      </c>
      <c r="FG273">
        <v>1.38</v>
      </c>
      <c r="FH273">
        <v>1.27</v>
      </c>
      <c r="FI273">
        <v>1.1000000000000001</v>
      </c>
      <c r="FJ273">
        <v>0.99</v>
      </c>
      <c r="FK273">
        <v>0.89</v>
      </c>
      <c r="FL273">
        <v>0.8</v>
      </c>
      <c r="FM273">
        <v>0.71</v>
      </c>
      <c r="FN273">
        <v>0.63</v>
      </c>
      <c r="FO273">
        <v>0.56000000000000005</v>
      </c>
      <c r="FP273">
        <v>0.48</v>
      </c>
      <c r="FQ273">
        <v>0.41</v>
      </c>
      <c r="FR273">
        <v>0.37</v>
      </c>
      <c r="FS273">
        <v>0.31</v>
      </c>
      <c r="FT273">
        <v>0.28000000000000003</v>
      </c>
      <c r="FU273">
        <v>0.23</v>
      </c>
      <c r="FV273">
        <v>0.2</v>
      </c>
      <c r="FW273">
        <v>0.16</v>
      </c>
      <c r="FX273">
        <v>0.14000000000000001</v>
      </c>
      <c r="FY273">
        <v>0.12</v>
      </c>
      <c r="FZ273">
        <v>0.1</v>
      </c>
    </row>
    <row r="274" spans="1:182">
      <c r="A274">
        <v>-87</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0.02</v>
      </c>
      <c r="X274">
        <v>0.03</v>
      </c>
      <c r="Y274">
        <v>0.05</v>
      </c>
      <c r="Z274">
        <v>7.0000000000000007E-2</v>
      </c>
      <c r="AA274">
        <v>0.09</v>
      </c>
      <c r="AB274">
        <v>0.11</v>
      </c>
      <c r="AC274">
        <v>0.13</v>
      </c>
      <c r="AD274">
        <v>0.16</v>
      </c>
      <c r="AE274">
        <v>0.2</v>
      </c>
      <c r="AF274">
        <v>0.24</v>
      </c>
      <c r="AG274">
        <v>0.27</v>
      </c>
      <c r="AH274">
        <v>0.32</v>
      </c>
      <c r="AI274">
        <v>0.37</v>
      </c>
      <c r="AJ274">
        <v>0.44</v>
      </c>
      <c r="AK274">
        <v>0.5</v>
      </c>
      <c r="AL274">
        <v>0.53</v>
      </c>
      <c r="AM274">
        <v>0.64</v>
      </c>
      <c r="AN274">
        <v>0.75</v>
      </c>
      <c r="AO274">
        <v>0.81</v>
      </c>
      <c r="AP274">
        <v>0.9</v>
      </c>
      <c r="AQ274">
        <v>1.01</v>
      </c>
      <c r="AR274">
        <v>1.1200000000000001</v>
      </c>
      <c r="AS274">
        <v>1.26</v>
      </c>
      <c r="AT274">
        <v>1.34</v>
      </c>
      <c r="AU274">
        <v>1.5</v>
      </c>
      <c r="AV274">
        <v>1.65</v>
      </c>
      <c r="AW274">
        <v>1.81</v>
      </c>
      <c r="AX274">
        <v>1.95</v>
      </c>
      <c r="AY274">
        <v>2.13</v>
      </c>
      <c r="AZ274">
        <v>2.31</v>
      </c>
      <c r="BA274">
        <v>2.48</v>
      </c>
      <c r="BB274">
        <v>2.63</v>
      </c>
      <c r="BC274">
        <v>2.9</v>
      </c>
      <c r="BD274">
        <v>3.08</v>
      </c>
      <c r="BE274">
        <v>3.32</v>
      </c>
      <c r="BF274">
        <v>3.56</v>
      </c>
      <c r="BG274">
        <v>3.7</v>
      </c>
      <c r="BH274">
        <v>3.97</v>
      </c>
      <c r="BI274">
        <v>4.07</v>
      </c>
      <c r="BJ274">
        <v>4.2699999999999996</v>
      </c>
      <c r="BK274">
        <v>4.55</v>
      </c>
      <c r="BL274">
        <v>4.87</v>
      </c>
      <c r="BM274">
        <v>5.18</v>
      </c>
      <c r="BN274">
        <v>5.45</v>
      </c>
      <c r="BO274">
        <v>5.85</v>
      </c>
      <c r="BP274">
        <v>6.13</v>
      </c>
      <c r="BQ274">
        <v>6.4</v>
      </c>
      <c r="BR274">
        <v>6.47</v>
      </c>
      <c r="BS274">
        <v>6.76</v>
      </c>
      <c r="BT274">
        <v>7.09</v>
      </c>
      <c r="BU274">
        <v>6.78</v>
      </c>
      <c r="BV274">
        <v>6.94</v>
      </c>
      <c r="BW274">
        <v>7.34</v>
      </c>
      <c r="BX274">
        <v>8.1300000000000008</v>
      </c>
      <c r="BY274">
        <v>8.66</v>
      </c>
      <c r="BZ274">
        <v>9.52</v>
      </c>
      <c r="CA274">
        <v>9.9700000000000006</v>
      </c>
      <c r="CB274">
        <v>10.3</v>
      </c>
      <c r="CC274">
        <v>10.6</v>
      </c>
      <c r="CD274">
        <v>10.9</v>
      </c>
      <c r="CE274">
        <v>11.1</v>
      </c>
      <c r="CF274">
        <v>11.4</v>
      </c>
      <c r="CG274">
        <v>11.6</v>
      </c>
      <c r="CH274">
        <v>11.8</v>
      </c>
      <c r="CI274">
        <v>12</v>
      </c>
      <c r="CJ274">
        <v>12.2</v>
      </c>
      <c r="CK274">
        <v>12.3</v>
      </c>
      <c r="CL274">
        <v>12.4</v>
      </c>
      <c r="CM274">
        <v>12.5</v>
      </c>
      <c r="CN274">
        <v>12.6</v>
      </c>
      <c r="CO274">
        <v>12.6</v>
      </c>
      <c r="CP274">
        <v>12.7</v>
      </c>
      <c r="CQ274">
        <v>12.7</v>
      </c>
      <c r="CR274">
        <v>12.7</v>
      </c>
      <c r="CS274">
        <v>12.8</v>
      </c>
      <c r="CT274">
        <v>12.8</v>
      </c>
      <c r="CU274">
        <v>12.8</v>
      </c>
      <c r="CV274">
        <v>12.8</v>
      </c>
      <c r="CW274">
        <v>12.7</v>
      </c>
      <c r="CX274">
        <v>12.7</v>
      </c>
      <c r="CY274">
        <v>12.7</v>
      </c>
      <c r="CZ274">
        <v>12.7</v>
      </c>
      <c r="DA274">
        <v>12.6</v>
      </c>
      <c r="DB274">
        <v>12.6</v>
      </c>
      <c r="DC274">
        <v>12.5</v>
      </c>
      <c r="DD274">
        <v>12.5</v>
      </c>
      <c r="DE274">
        <v>12.4</v>
      </c>
      <c r="DF274">
        <v>12.3</v>
      </c>
      <c r="DG274">
        <v>12.2</v>
      </c>
      <c r="DH274">
        <v>12.1</v>
      </c>
      <c r="DI274">
        <v>12</v>
      </c>
      <c r="DJ274">
        <v>12</v>
      </c>
      <c r="DK274">
        <v>11.9</v>
      </c>
      <c r="DL274">
        <v>11.8</v>
      </c>
      <c r="DM274">
        <v>11.6</v>
      </c>
      <c r="DN274">
        <v>11.5</v>
      </c>
      <c r="DO274">
        <v>11.4</v>
      </c>
      <c r="DP274">
        <v>11.3</v>
      </c>
      <c r="DQ274">
        <v>11.2</v>
      </c>
      <c r="DR274">
        <v>11</v>
      </c>
      <c r="DS274">
        <v>10.9</v>
      </c>
      <c r="DT274">
        <v>10.8</v>
      </c>
      <c r="DU274">
        <v>10.6</v>
      </c>
      <c r="DV274">
        <v>10.4</v>
      </c>
      <c r="DW274">
        <v>10.199999999999999</v>
      </c>
      <c r="DX274">
        <v>10.1</v>
      </c>
      <c r="DY274">
        <v>9.83</v>
      </c>
      <c r="DZ274">
        <v>9.6300000000000008</v>
      </c>
      <c r="EA274">
        <v>9.4600000000000009</v>
      </c>
      <c r="EB274">
        <v>9.2799999999999994</v>
      </c>
      <c r="EC274">
        <v>9.0299999999999994</v>
      </c>
      <c r="ED274">
        <v>8.86</v>
      </c>
      <c r="EE274">
        <v>8.65</v>
      </c>
      <c r="EF274">
        <v>8.5</v>
      </c>
      <c r="EG274">
        <v>8.27</v>
      </c>
      <c r="EH274">
        <v>8</v>
      </c>
      <c r="EI274">
        <v>7.72</v>
      </c>
      <c r="EJ274">
        <v>7.44</v>
      </c>
      <c r="EK274">
        <v>7.1</v>
      </c>
      <c r="EL274">
        <v>6.54</v>
      </c>
      <c r="EM274">
        <v>5.95</v>
      </c>
      <c r="EN274">
        <v>5.52</v>
      </c>
      <c r="EO274">
        <v>5.17</v>
      </c>
      <c r="EP274">
        <v>4.8499999999999996</v>
      </c>
      <c r="EQ274">
        <v>4.6399999999999997</v>
      </c>
      <c r="ER274">
        <v>4.41</v>
      </c>
      <c r="ES274">
        <v>4.18</v>
      </c>
      <c r="ET274">
        <v>4</v>
      </c>
      <c r="EU274">
        <v>3.76</v>
      </c>
      <c r="EV274">
        <v>3.58</v>
      </c>
      <c r="EW274">
        <v>3.2</v>
      </c>
      <c r="EX274">
        <v>2.94</v>
      </c>
      <c r="EY274">
        <v>2.77</v>
      </c>
      <c r="EZ274">
        <v>2.57</v>
      </c>
      <c r="FA274">
        <v>2.4300000000000002</v>
      </c>
      <c r="FB274">
        <v>2.15</v>
      </c>
      <c r="FC274">
        <v>1.95</v>
      </c>
      <c r="FD274">
        <v>1.82</v>
      </c>
      <c r="FE274">
        <v>1.64</v>
      </c>
      <c r="FF274">
        <v>1.55</v>
      </c>
      <c r="FG274">
        <v>1.35</v>
      </c>
      <c r="FH274">
        <v>1.24</v>
      </c>
      <c r="FI274">
        <v>1.1299999999999999</v>
      </c>
      <c r="FJ274">
        <v>0.97</v>
      </c>
      <c r="FK274">
        <v>0.89</v>
      </c>
      <c r="FL274">
        <v>0.8</v>
      </c>
      <c r="FM274">
        <v>0.71</v>
      </c>
      <c r="FN274">
        <v>0.64</v>
      </c>
      <c r="FO274">
        <v>0.56000000000000005</v>
      </c>
      <c r="FP274">
        <v>0.48</v>
      </c>
      <c r="FQ274">
        <v>0.43</v>
      </c>
      <c r="FR274">
        <v>0.37</v>
      </c>
      <c r="FS274">
        <v>0.32</v>
      </c>
      <c r="FT274">
        <v>0.27</v>
      </c>
      <c r="FU274">
        <v>0.23</v>
      </c>
      <c r="FV274">
        <v>0.19</v>
      </c>
      <c r="FW274">
        <v>0.17</v>
      </c>
      <c r="FX274">
        <v>0.14000000000000001</v>
      </c>
      <c r="FY274">
        <v>0.11</v>
      </c>
      <c r="FZ274">
        <v>0.1</v>
      </c>
    </row>
    <row r="275" spans="1:182">
      <c r="A275">
        <v>-88</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0.02</v>
      </c>
      <c r="X275">
        <v>0.04</v>
      </c>
      <c r="Y275">
        <v>0.05</v>
      </c>
      <c r="Z275">
        <v>7.0000000000000007E-2</v>
      </c>
      <c r="AA275">
        <v>0.09</v>
      </c>
      <c r="AB275">
        <v>0.11</v>
      </c>
      <c r="AC275">
        <v>0.14000000000000001</v>
      </c>
      <c r="AD275">
        <v>0.16</v>
      </c>
      <c r="AE275">
        <v>0.19</v>
      </c>
      <c r="AF275">
        <v>0.24</v>
      </c>
      <c r="AG275">
        <v>0.27</v>
      </c>
      <c r="AH275">
        <v>0.3</v>
      </c>
      <c r="AI275">
        <v>0.36</v>
      </c>
      <c r="AJ275">
        <v>0.44</v>
      </c>
      <c r="AK275">
        <v>0.49</v>
      </c>
      <c r="AL275">
        <v>0.56000000000000005</v>
      </c>
      <c r="AM275">
        <v>0.64</v>
      </c>
      <c r="AN275">
        <v>0.69</v>
      </c>
      <c r="AO275">
        <v>0.8</v>
      </c>
      <c r="AP275">
        <v>0.92</v>
      </c>
      <c r="AQ275">
        <v>1.04</v>
      </c>
      <c r="AR275">
        <v>1.1399999999999999</v>
      </c>
      <c r="AS275">
        <v>1.22</v>
      </c>
      <c r="AT275">
        <v>1.36</v>
      </c>
      <c r="AU275">
        <v>1.5</v>
      </c>
      <c r="AV275">
        <v>1.62</v>
      </c>
      <c r="AW275">
        <v>1.8</v>
      </c>
      <c r="AX275">
        <v>1.96</v>
      </c>
      <c r="AY275">
        <v>2.16</v>
      </c>
      <c r="AZ275">
        <v>2.31</v>
      </c>
      <c r="BA275">
        <v>2.48</v>
      </c>
      <c r="BB275">
        <v>2.68</v>
      </c>
      <c r="BC275">
        <v>2.86</v>
      </c>
      <c r="BD275">
        <v>3.08</v>
      </c>
      <c r="BE275">
        <v>3.34</v>
      </c>
      <c r="BF275">
        <v>3.59</v>
      </c>
      <c r="BG275">
        <v>3.69</v>
      </c>
      <c r="BH275">
        <v>3.93</v>
      </c>
      <c r="BI275">
        <v>4.08</v>
      </c>
      <c r="BJ275">
        <v>4.29</v>
      </c>
      <c r="BK275">
        <v>4.57</v>
      </c>
      <c r="BL275">
        <v>4.8499999999999996</v>
      </c>
      <c r="BM275">
        <v>5.2</v>
      </c>
      <c r="BN275">
        <v>5.49</v>
      </c>
      <c r="BO275">
        <v>5.87</v>
      </c>
      <c r="BP275">
        <v>6.15</v>
      </c>
      <c r="BQ275">
        <v>6.38</v>
      </c>
      <c r="BR275">
        <v>6.41</v>
      </c>
      <c r="BS275">
        <v>6.79</v>
      </c>
      <c r="BT275">
        <v>7.1</v>
      </c>
      <c r="BU275">
        <v>6.79</v>
      </c>
      <c r="BV275">
        <v>6.96</v>
      </c>
      <c r="BW275">
        <v>7.45</v>
      </c>
      <c r="BX275">
        <v>8.2799999999999994</v>
      </c>
      <c r="BY275">
        <v>8.7100000000000009</v>
      </c>
      <c r="BZ275">
        <v>9.5500000000000007</v>
      </c>
      <c r="CA275">
        <v>9.9700000000000006</v>
      </c>
      <c r="CB275">
        <v>10.3</v>
      </c>
      <c r="CC275">
        <v>10.6</v>
      </c>
      <c r="CD275">
        <v>10.8</v>
      </c>
      <c r="CE275">
        <v>11.1</v>
      </c>
      <c r="CF275">
        <v>11.4</v>
      </c>
      <c r="CG275">
        <v>11.6</v>
      </c>
      <c r="CH275">
        <v>11.9</v>
      </c>
      <c r="CI275">
        <v>12.1</v>
      </c>
      <c r="CJ275">
        <v>12.2</v>
      </c>
      <c r="CK275">
        <v>12.3</v>
      </c>
      <c r="CL275">
        <v>12.4</v>
      </c>
      <c r="CM275">
        <v>12.5</v>
      </c>
      <c r="CN275">
        <v>12.6</v>
      </c>
      <c r="CO275">
        <v>12.6</v>
      </c>
      <c r="CP275">
        <v>12.7</v>
      </c>
      <c r="CQ275">
        <v>12.7</v>
      </c>
      <c r="CR275">
        <v>12.8</v>
      </c>
      <c r="CS275">
        <v>12.8</v>
      </c>
      <c r="CT275">
        <v>12.8</v>
      </c>
      <c r="CU275">
        <v>12.8</v>
      </c>
      <c r="CV275">
        <v>12.8</v>
      </c>
      <c r="CW275">
        <v>12.8</v>
      </c>
      <c r="CX275">
        <v>12.8</v>
      </c>
      <c r="CY275">
        <v>12.8</v>
      </c>
      <c r="CZ275">
        <v>12.7</v>
      </c>
      <c r="DA275">
        <v>12.7</v>
      </c>
      <c r="DB275">
        <v>12.6</v>
      </c>
      <c r="DC275">
        <v>12.6</v>
      </c>
      <c r="DD275">
        <v>12.5</v>
      </c>
      <c r="DE275">
        <v>12.4</v>
      </c>
      <c r="DF275">
        <v>12.3</v>
      </c>
      <c r="DG275">
        <v>12.2</v>
      </c>
      <c r="DH275">
        <v>12.2</v>
      </c>
      <c r="DI275">
        <v>12.1</v>
      </c>
      <c r="DJ275">
        <v>12</v>
      </c>
      <c r="DK275">
        <v>11.9</v>
      </c>
      <c r="DL275">
        <v>11.8</v>
      </c>
      <c r="DM275">
        <v>11.7</v>
      </c>
      <c r="DN275">
        <v>11.6</v>
      </c>
      <c r="DO275">
        <v>11.5</v>
      </c>
      <c r="DP275">
        <v>11.3</v>
      </c>
      <c r="DQ275">
        <v>11.2</v>
      </c>
      <c r="DR275">
        <v>11.1</v>
      </c>
      <c r="DS275">
        <v>10.9</v>
      </c>
      <c r="DT275">
        <v>10.8</v>
      </c>
      <c r="DU275">
        <v>10.6</v>
      </c>
      <c r="DV275">
        <v>10.5</v>
      </c>
      <c r="DW275">
        <v>10.3</v>
      </c>
      <c r="DX275">
        <v>10.1</v>
      </c>
      <c r="DY275">
        <v>9.8800000000000008</v>
      </c>
      <c r="DZ275">
        <v>9.69</v>
      </c>
      <c r="EA275">
        <v>9.5</v>
      </c>
      <c r="EB275">
        <v>9.31</v>
      </c>
      <c r="EC275">
        <v>9.0500000000000007</v>
      </c>
      <c r="ED275">
        <v>8.8800000000000008</v>
      </c>
      <c r="EE275">
        <v>8.66</v>
      </c>
      <c r="EF275">
        <v>8.57</v>
      </c>
      <c r="EG275">
        <v>8.3699999999999992</v>
      </c>
      <c r="EH275">
        <v>8.01</v>
      </c>
      <c r="EI275">
        <v>7.71</v>
      </c>
      <c r="EJ275">
        <v>7.4</v>
      </c>
      <c r="EK275">
        <v>7.04</v>
      </c>
      <c r="EL275">
        <v>6.56</v>
      </c>
      <c r="EM275">
        <v>5.94</v>
      </c>
      <c r="EN275">
        <v>5.53</v>
      </c>
      <c r="EO275">
        <v>5.12</v>
      </c>
      <c r="EP275">
        <v>4.8600000000000003</v>
      </c>
      <c r="EQ275">
        <v>4.6500000000000004</v>
      </c>
      <c r="ER275">
        <v>4.4400000000000004</v>
      </c>
      <c r="ES275">
        <v>4.21</v>
      </c>
      <c r="ET275">
        <v>3.95</v>
      </c>
      <c r="EU275">
        <v>3.73</v>
      </c>
      <c r="EV275">
        <v>3.56</v>
      </c>
      <c r="EW275">
        <v>3.15</v>
      </c>
      <c r="EX275">
        <v>2.95</v>
      </c>
      <c r="EY275">
        <v>2.76</v>
      </c>
      <c r="EZ275">
        <v>2.56</v>
      </c>
      <c r="FA275">
        <v>2.4</v>
      </c>
      <c r="FB275">
        <v>2.15</v>
      </c>
      <c r="FC275">
        <v>1.96</v>
      </c>
      <c r="FD275">
        <v>1.84</v>
      </c>
      <c r="FE275">
        <v>1.59</v>
      </c>
      <c r="FF275">
        <v>1.52</v>
      </c>
      <c r="FG275">
        <v>1.36</v>
      </c>
      <c r="FH275">
        <v>1.25</v>
      </c>
      <c r="FI275">
        <v>1.1000000000000001</v>
      </c>
      <c r="FJ275">
        <v>0.98</v>
      </c>
      <c r="FK275">
        <v>0.88</v>
      </c>
      <c r="FL275">
        <v>0.77</v>
      </c>
      <c r="FM275">
        <v>0.67</v>
      </c>
      <c r="FN275">
        <v>0.62</v>
      </c>
      <c r="FO275">
        <v>0.55000000000000004</v>
      </c>
      <c r="FP275">
        <v>0.48</v>
      </c>
      <c r="FQ275">
        <v>0.42</v>
      </c>
      <c r="FR275">
        <v>0.36</v>
      </c>
      <c r="FS275">
        <v>0.32</v>
      </c>
      <c r="FT275">
        <v>0.26</v>
      </c>
      <c r="FU275">
        <v>0.23</v>
      </c>
      <c r="FV275">
        <v>0.2</v>
      </c>
      <c r="FW275">
        <v>0.17</v>
      </c>
      <c r="FX275">
        <v>0.14000000000000001</v>
      </c>
      <c r="FY275">
        <v>0.11</v>
      </c>
      <c r="FZ275">
        <v>0.1</v>
      </c>
    </row>
    <row r="276" spans="1:182">
      <c r="A276">
        <v>-89</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0.02</v>
      </c>
      <c r="X276">
        <v>0.04</v>
      </c>
      <c r="Y276">
        <v>0.05</v>
      </c>
      <c r="Z276">
        <v>7.0000000000000007E-2</v>
      </c>
      <c r="AA276">
        <v>0.09</v>
      </c>
      <c r="AB276">
        <v>0.11</v>
      </c>
      <c r="AC276">
        <v>0.14000000000000001</v>
      </c>
      <c r="AD276">
        <v>0.17</v>
      </c>
      <c r="AE276">
        <v>0.2</v>
      </c>
      <c r="AF276">
        <v>0.24</v>
      </c>
      <c r="AG276">
        <v>0.28000000000000003</v>
      </c>
      <c r="AH276">
        <v>0.32</v>
      </c>
      <c r="AI276">
        <v>0.36</v>
      </c>
      <c r="AJ276">
        <v>0.43</v>
      </c>
      <c r="AK276">
        <v>0.49</v>
      </c>
      <c r="AL276">
        <v>0.56000000000000005</v>
      </c>
      <c r="AM276">
        <v>0.63</v>
      </c>
      <c r="AN276">
        <v>0.71</v>
      </c>
      <c r="AO276">
        <v>0.79</v>
      </c>
      <c r="AP276">
        <v>0.9</v>
      </c>
      <c r="AQ276">
        <v>1.04</v>
      </c>
      <c r="AR276">
        <v>1.1499999999999999</v>
      </c>
      <c r="AS276">
        <v>1.22</v>
      </c>
      <c r="AT276">
        <v>1.35</v>
      </c>
      <c r="AU276">
        <v>1.54</v>
      </c>
      <c r="AV276">
        <v>1.64</v>
      </c>
      <c r="AW276">
        <v>1.8</v>
      </c>
      <c r="AX276">
        <v>1.95</v>
      </c>
      <c r="AY276">
        <v>2.14</v>
      </c>
      <c r="AZ276">
        <v>2.33</v>
      </c>
      <c r="BA276">
        <v>2.5</v>
      </c>
      <c r="BB276">
        <v>2.69</v>
      </c>
      <c r="BC276">
        <v>2.87</v>
      </c>
      <c r="BD276">
        <v>3.1</v>
      </c>
      <c r="BE276">
        <v>3.33</v>
      </c>
      <c r="BF276">
        <v>3.63</v>
      </c>
      <c r="BG276">
        <v>3.73</v>
      </c>
      <c r="BH276">
        <v>4</v>
      </c>
      <c r="BI276">
        <v>4.09</v>
      </c>
      <c r="BJ276">
        <v>4.37</v>
      </c>
      <c r="BK276">
        <v>4.63</v>
      </c>
      <c r="BL276">
        <v>4.78</v>
      </c>
      <c r="BM276">
        <v>5.16</v>
      </c>
      <c r="BN276">
        <v>5.59</v>
      </c>
      <c r="BO276">
        <v>5.91</v>
      </c>
      <c r="BP276">
        <v>6.18</v>
      </c>
      <c r="BQ276">
        <v>6.47</v>
      </c>
      <c r="BR276">
        <v>6.42</v>
      </c>
      <c r="BS276">
        <v>6.87</v>
      </c>
      <c r="BT276">
        <v>7.18</v>
      </c>
      <c r="BU276">
        <v>6.83</v>
      </c>
      <c r="BV276">
        <v>7.03</v>
      </c>
      <c r="BW276">
        <v>7.6</v>
      </c>
      <c r="BX276">
        <v>8.2799999999999994</v>
      </c>
      <c r="BY276">
        <v>8.76</v>
      </c>
      <c r="BZ276">
        <v>9.56</v>
      </c>
      <c r="CA276">
        <v>9.9600000000000009</v>
      </c>
      <c r="CB276">
        <v>10.3</v>
      </c>
      <c r="CC276">
        <v>10.6</v>
      </c>
      <c r="CD276">
        <v>10.9</v>
      </c>
      <c r="CE276">
        <v>11.2</v>
      </c>
      <c r="CF276">
        <v>11.4</v>
      </c>
      <c r="CG276">
        <v>11.6</v>
      </c>
      <c r="CH276">
        <v>11.9</v>
      </c>
      <c r="CI276">
        <v>12</v>
      </c>
      <c r="CJ276">
        <v>12.2</v>
      </c>
      <c r="CK276">
        <v>12.3</v>
      </c>
      <c r="CL276">
        <v>12.4</v>
      </c>
      <c r="CM276">
        <v>12.5</v>
      </c>
      <c r="CN276">
        <v>12.6</v>
      </c>
      <c r="CO276">
        <v>12.6</v>
      </c>
      <c r="CP276">
        <v>12.7</v>
      </c>
      <c r="CQ276">
        <v>12.8</v>
      </c>
      <c r="CR276">
        <v>12.8</v>
      </c>
      <c r="CS276">
        <v>12.8</v>
      </c>
      <c r="CT276">
        <v>12.8</v>
      </c>
      <c r="CU276">
        <v>12.8</v>
      </c>
      <c r="CV276">
        <v>12.8</v>
      </c>
      <c r="CW276">
        <v>12.8</v>
      </c>
      <c r="CX276">
        <v>12.8</v>
      </c>
      <c r="CY276">
        <v>12.8</v>
      </c>
      <c r="CZ276">
        <v>12.7</v>
      </c>
      <c r="DA276">
        <v>12.7</v>
      </c>
      <c r="DB276">
        <v>12.7</v>
      </c>
      <c r="DC276">
        <v>12.6</v>
      </c>
      <c r="DD276">
        <v>12.6</v>
      </c>
      <c r="DE276">
        <v>12.5</v>
      </c>
      <c r="DF276">
        <v>12.4</v>
      </c>
      <c r="DG276">
        <v>12.3</v>
      </c>
      <c r="DH276">
        <v>12.2</v>
      </c>
      <c r="DI276">
        <v>12.1</v>
      </c>
      <c r="DJ276">
        <v>12</v>
      </c>
      <c r="DK276">
        <v>11.9</v>
      </c>
      <c r="DL276">
        <v>11.8</v>
      </c>
      <c r="DM276">
        <v>11.7</v>
      </c>
      <c r="DN276">
        <v>11.6</v>
      </c>
      <c r="DO276">
        <v>11.5</v>
      </c>
      <c r="DP276">
        <v>11.4</v>
      </c>
      <c r="DQ276">
        <v>11.3</v>
      </c>
      <c r="DR276">
        <v>11.1</v>
      </c>
      <c r="DS276">
        <v>11</v>
      </c>
      <c r="DT276">
        <v>10.8</v>
      </c>
      <c r="DU276">
        <v>10.7</v>
      </c>
      <c r="DV276">
        <v>10.5</v>
      </c>
      <c r="DW276">
        <v>10.3</v>
      </c>
      <c r="DX276">
        <v>10.1</v>
      </c>
      <c r="DY276">
        <v>9.9</v>
      </c>
      <c r="DZ276">
        <v>9.75</v>
      </c>
      <c r="EA276">
        <v>9.56</v>
      </c>
      <c r="EB276">
        <v>9.3000000000000007</v>
      </c>
      <c r="EC276">
        <v>9.11</v>
      </c>
      <c r="ED276">
        <v>8.91</v>
      </c>
      <c r="EE276">
        <v>8.68</v>
      </c>
      <c r="EF276">
        <v>8.52</v>
      </c>
      <c r="EG276">
        <v>8.2899999999999991</v>
      </c>
      <c r="EH276">
        <v>7.97</v>
      </c>
      <c r="EI276">
        <v>7.72</v>
      </c>
      <c r="EJ276">
        <v>7.41</v>
      </c>
      <c r="EK276">
        <v>6.98</v>
      </c>
      <c r="EL276">
        <v>6.47</v>
      </c>
      <c r="EM276">
        <v>5.94</v>
      </c>
      <c r="EN276">
        <v>5.51</v>
      </c>
      <c r="EO276">
        <v>5.0599999999999996</v>
      </c>
      <c r="EP276">
        <v>4.8499999999999996</v>
      </c>
      <c r="EQ276">
        <v>4.62</v>
      </c>
      <c r="ER276">
        <v>4.3899999999999997</v>
      </c>
      <c r="ES276">
        <v>4.17</v>
      </c>
      <c r="ET276">
        <v>3.9</v>
      </c>
      <c r="EU276">
        <v>3.74</v>
      </c>
      <c r="EV276">
        <v>3.54</v>
      </c>
      <c r="EW276">
        <v>3.18</v>
      </c>
      <c r="EX276">
        <v>2.91</v>
      </c>
      <c r="EY276">
        <v>2.72</v>
      </c>
      <c r="EZ276">
        <v>2.54</v>
      </c>
      <c r="FA276">
        <v>2.41</v>
      </c>
      <c r="FB276">
        <v>2.13</v>
      </c>
      <c r="FC276">
        <v>1.97</v>
      </c>
      <c r="FD276">
        <v>1.83</v>
      </c>
      <c r="FE276">
        <v>1.6</v>
      </c>
      <c r="FF276">
        <v>1.53</v>
      </c>
      <c r="FG276">
        <v>1.33</v>
      </c>
      <c r="FH276">
        <v>1.21</v>
      </c>
      <c r="FI276">
        <v>1.1100000000000001</v>
      </c>
      <c r="FJ276">
        <v>1.02</v>
      </c>
      <c r="FK276">
        <v>0.89</v>
      </c>
      <c r="FL276">
        <v>0.81</v>
      </c>
      <c r="FM276">
        <v>0.7</v>
      </c>
      <c r="FN276">
        <v>0.61</v>
      </c>
      <c r="FO276">
        <v>0.54</v>
      </c>
      <c r="FP276">
        <v>0.48</v>
      </c>
      <c r="FQ276">
        <v>0.41</v>
      </c>
      <c r="FR276">
        <v>0.37</v>
      </c>
      <c r="FS276">
        <v>0.32</v>
      </c>
      <c r="FT276">
        <v>0.27</v>
      </c>
      <c r="FU276">
        <v>0.22</v>
      </c>
      <c r="FV276">
        <v>0.2</v>
      </c>
      <c r="FW276">
        <v>0.17</v>
      </c>
      <c r="FX276">
        <v>0.14000000000000001</v>
      </c>
      <c r="FY276">
        <v>0.12</v>
      </c>
      <c r="FZ276">
        <v>0.1</v>
      </c>
    </row>
    <row r="277" spans="1:182">
      <c r="A277">
        <v>-90</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0.02</v>
      </c>
      <c r="X277">
        <v>0.04</v>
      </c>
      <c r="Y277">
        <v>0.05</v>
      </c>
      <c r="Z277">
        <v>0.06</v>
      </c>
      <c r="AA277">
        <v>0.09</v>
      </c>
      <c r="AB277">
        <v>0.11</v>
      </c>
      <c r="AC277">
        <v>0.14000000000000001</v>
      </c>
      <c r="AD277">
        <v>0.17</v>
      </c>
      <c r="AE277">
        <v>0.19</v>
      </c>
      <c r="AF277">
        <v>0.23</v>
      </c>
      <c r="AG277">
        <v>0.27</v>
      </c>
      <c r="AH277">
        <v>0.31</v>
      </c>
      <c r="AI277">
        <v>0.37</v>
      </c>
      <c r="AJ277">
        <v>0.44</v>
      </c>
      <c r="AK277">
        <v>0.49</v>
      </c>
      <c r="AL277">
        <v>0.57999999999999996</v>
      </c>
      <c r="AM277">
        <v>0.64</v>
      </c>
      <c r="AN277">
        <v>0.72</v>
      </c>
      <c r="AO277">
        <v>0.81</v>
      </c>
      <c r="AP277">
        <v>0.92</v>
      </c>
      <c r="AQ277">
        <v>1.01</v>
      </c>
      <c r="AR277">
        <v>1.1200000000000001</v>
      </c>
      <c r="AS277">
        <v>1.23</v>
      </c>
      <c r="AT277">
        <v>1.35</v>
      </c>
      <c r="AU277">
        <v>1.55</v>
      </c>
      <c r="AV277">
        <v>1.64</v>
      </c>
      <c r="AW277">
        <v>1.84</v>
      </c>
      <c r="AX277">
        <v>1.93</v>
      </c>
      <c r="AY277">
        <v>2.16</v>
      </c>
      <c r="AZ277">
        <v>2.33</v>
      </c>
      <c r="BA277">
        <v>2.54</v>
      </c>
      <c r="BB277">
        <v>2.72</v>
      </c>
      <c r="BC277">
        <v>2.87</v>
      </c>
      <c r="BD277">
        <v>3.12</v>
      </c>
      <c r="BE277">
        <v>3.36</v>
      </c>
      <c r="BF277">
        <v>3.61</v>
      </c>
      <c r="BG277">
        <v>3.72</v>
      </c>
      <c r="BH277">
        <v>3.99</v>
      </c>
      <c r="BI277">
        <v>4.07</v>
      </c>
      <c r="BJ277">
        <v>4.34</v>
      </c>
      <c r="BK277">
        <v>4.63</v>
      </c>
      <c r="BL277">
        <v>4.92</v>
      </c>
      <c r="BM277">
        <v>5.23</v>
      </c>
      <c r="BN277">
        <v>5.62</v>
      </c>
      <c r="BO277">
        <v>5.91</v>
      </c>
      <c r="BP277">
        <v>6.25</v>
      </c>
      <c r="BQ277">
        <v>6.52</v>
      </c>
      <c r="BR277">
        <v>6.52</v>
      </c>
      <c r="BS277">
        <v>6.91</v>
      </c>
      <c r="BT277">
        <v>7.3</v>
      </c>
      <c r="BU277">
        <v>6.89</v>
      </c>
      <c r="BV277">
        <v>7.12</v>
      </c>
      <c r="BW277">
        <v>7.74</v>
      </c>
      <c r="BX277">
        <v>8.36</v>
      </c>
      <c r="BY277">
        <v>8.83</v>
      </c>
      <c r="BZ277">
        <v>9.5299999999999994</v>
      </c>
      <c r="CA277">
        <v>10</v>
      </c>
      <c r="CB277">
        <v>10.3</v>
      </c>
      <c r="CC277">
        <v>10.7</v>
      </c>
      <c r="CD277">
        <v>10.9</v>
      </c>
      <c r="CE277">
        <v>11.2</v>
      </c>
      <c r="CF277">
        <v>11.4</v>
      </c>
      <c r="CG277">
        <v>11.6</v>
      </c>
      <c r="CH277">
        <v>11.8</v>
      </c>
      <c r="CI277">
        <v>12</v>
      </c>
      <c r="CJ277">
        <v>12.2</v>
      </c>
      <c r="CK277">
        <v>12.3</v>
      </c>
      <c r="CL277">
        <v>12.4</v>
      </c>
      <c r="CM277">
        <v>12.5</v>
      </c>
      <c r="CN277">
        <v>12.7</v>
      </c>
      <c r="CO277">
        <v>12.7</v>
      </c>
      <c r="CP277">
        <v>12.7</v>
      </c>
      <c r="CQ277">
        <v>12.8</v>
      </c>
      <c r="CR277">
        <v>12.8</v>
      </c>
      <c r="CS277">
        <v>12.9</v>
      </c>
      <c r="CT277">
        <v>12.9</v>
      </c>
      <c r="CU277">
        <v>12.9</v>
      </c>
      <c r="CV277">
        <v>12.9</v>
      </c>
      <c r="CW277">
        <v>12.8</v>
      </c>
      <c r="CX277">
        <v>12.8</v>
      </c>
      <c r="CY277">
        <v>12.8</v>
      </c>
      <c r="CZ277">
        <v>12.8</v>
      </c>
      <c r="DA277">
        <v>12.7</v>
      </c>
      <c r="DB277">
        <v>12.7</v>
      </c>
      <c r="DC277">
        <v>12.6</v>
      </c>
      <c r="DD277">
        <v>12.6</v>
      </c>
      <c r="DE277">
        <v>12.5</v>
      </c>
      <c r="DF277">
        <v>12.4</v>
      </c>
      <c r="DG277">
        <v>12.3</v>
      </c>
      <c r="DH277">
        <v>12.2</v>
      </c>
      <c r="DI277">
        <v>12.1</v>
      </c>
      <c r="DJ277">
        <v>12.1</v>
      </c>
      <c r="DK277">
        <v>12</v>
      </c>
      <c r="DL277">
        <v>11.9</v>
      </c>
      <c r="DM277">
        <v>11.8</v>
      </c>
      <c r="DN277">
        <v>11.7</v>
      </c>
      <c r="DO277">
        <v>11.6</v>
      </c>
      <c r="DP277">
        <v>11.4</v>
      </c>
      <c r="DQ277">
        <v>11.3</v>
      </c>
      <c r="DR277">
        <v>11.1</v>
      </c>
      <c r="DS277">
        <v>11</v>
      </c>
      <c r="DT277">
        <v>10.8</v>
      </c>
      <c r="DU277">
        <v>10.7</v>
      </c>
      <c r="DV277">
        <v>10.6</v>
      </c>
      <c r="DW277">
        <v>10.4</v>
      </c>
      <c r="DX277">
        <v>10.1</v>
      </c>
      <c r="DY277">
        <v>9.92</v>
      </c>
      <c r="DZ277">
        <v>9.75</v>
      </c>
      <c r="EA277">
        <v>9.5299999999999994</v>
      </c>
      <c r="EB277">
        <v>9.36</v>
      </c>
      <c r="EC277">
        <v>9.1199999999999992</v>
      </c>
      <c r="ED277">
        <v>8.94</v>
      </c>
      <c r="EE277">
        <v>8.73</v>
      </c>
      <c r="EF277">
        <v>8.61</v>
      </c>
      <c r="EG277">
        <v>8.23</v>
      </c>
      <c r="EH277">
        <v>7.96</v>
      </c>
      <c r="EI277">
        <v>7.74</v>
      </c>
      <c r="EJ277">
        <v>7.35</v>
      </c>
      <c r="EK277">
        <v>6.9</v>
      </c>
      <c r="EL277">
        <v>6.45</v>
      </c>
      <c r="EM277">
        <v>5.87</v>
      </c>
      <c r="EN277">
        <v>5.44</v>
      </c>
      <c r="EO277">
        <v>5.13</v>
      </c>
      <c r="EP277">
        <v>4.8099999999999996</v>
      </c>
      <c r="EQ277">
        <v>4.55</v>
      </c>
      <c r="ER277">
        <v>4.42</v>
      </c>
      <c r="ES277">
        <v>4.18</v>
      </c>
      <c r="ET277">
        <v>3.87</v>
      </c>
      <c r="EU277">
        <v>3.75</v>
      </c>
      <c r="EV277">
        <v>3.51</v>
      </c>
      <c r="EW277">
        <v>3.15</v>
      </c>
      <c r="EX277">
        <v>2.89</v>
      </c>
      <c r="EY277">
        <v>2.68</v>
      </c>
      <c r="EZ277">
        <v>2.52</v>
      </c>
      <c r="FA277">
        <v>2.3199999999999998</v>
      </c>
      <c r="FB277">
        <v>2.08</v>
      </c>
      <c r="FC277">
        <v>1.94</v>
      </c>
      <c r="FD277">
        <v>1.8</v>
      </c>
      <c r="FE277">
        <v>1.57</v>
      </c>
      <c r="FF277">
        <v>1.48</v>
      </c>
      <c r="FG277">
        <v>1.33</v>
      </c>
      <c r="FH277">
        <v>1.24</v>
      </c>
      <c r="FI277">
        <v>1.08</v>
      </c>
      <c r="FJ277">
        <v>0.97</v>
      </c>
      <c r="FK277">
        <v>0.87</v>
      </c>
      <c r="FL277">
        <v>0.78</v>
      </c>
      <c r="FM277">
        <v>0.66</v>
      </c>
      <c r="FN277">
        <v>0.57999999999999996</v>
      </c>
      <c r="FO277">
        <v>0.53</v>
      </c>
      <c r="FP277">
        <v>0.48</v>
      </c>
      <c r="FQ277">
        <v>0.41</v>
      </c>
      <c r="FR277">
        <v>0.35</v>
      </c>
      <c r="FS277">
        <v>0.31</v>
      </c>
      <c r="FT277">
        <v>0.27</v>
      </c>
      <c r="FU277">
        <v>0.22</v>
      </c>
      <c r="FV277">
        <v>0.19</v>
      </c>
      <c r="FW277">
        <v>0.16</v>
      </c>
      <c r="FX277">
        <v>0.14000000000000001</v>
      </c>
      <c r="FY277">
        <v>0.12</v>
      </c>
      <c r="FZ277">
        <v>0.1</v>
      </c>
    </row>
    <row r="278" spans="1:182">
      <c r="A278">
        <v>-91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0.02</v>
      </c>
      <c r="X278">
        <v>0.04</v>
      </c>
      <c r="Y278">
        <v>0.05</v>
      </c>
      <c r="Z278">
        <v>7.0000000000000007E-2</v>
      </c>
      <c r="AA278">
        <v>0.09</v>
      </c>
      <c r="AB278">
        <v>0.11</v>
      </c>
      <c r="AC278">
        <v>0.14000000000000001</v>
      </c>
      <c r="AD278">
        <v>0.16</v>
      </c>
      <c r="AE278">
        <v>0.2</v>
      </c>
      <c r="AF278">
        <v>0.23</v>
      </c>
      <c r="AG278">
        <v>0.27</v>
      </c>
      <c r="AH278">
        <v>0.33</v>
      </c>
      <c r="AI278">
        <v>0.38</v>
      </c>
      <c r="AJ278">
        <v>0.41</v>
      </c>
      <c r="AK278">
        <v>0.5</v>
      </c>
      <c r="AL278">
        <v>0.56000000000000005</v>
      </c>
      <c r="AM278">
        <v>0.64</v>
      </c>
      <c r="AN278">
        <v>0.73</v>
      </c>
      <c r="AO278">
        <v>0.82</v>
      </c>
      <c r="AP278">
        <v>0.9</v>
      </c>
      <c r="AQ278">
        <v>1.04</v>
      </c>
      <c r="AR278">
        <v>1.1299999999999999</v>
      </c>
      <c r="AS278">
        <v>1.23</v>
      </c>
      <c r="AT278">
        <v>1.37</v>
      </c>
      <c r="AU278">
        <v>1.53</v>
      </c>
      <c r="AV278">
        <v>1.65</v>
      </c>
      <c r="AW278">
        <v>1.83</v>
      </c>
      <c r="AX278">
        <v>1.98</v>
      </c>
      <c r="AY278">
        <v>2.17</v>
      </c>
      <c r="AZ278">
        <v>2.3199999999999998</v>
      </c>
      <c r="BA278">
        <v>2.5499999999999998</v>
      </c>
      <c r="BB278">
        <v>2.72</v>
      </c>
      <c r="BC278">
        <v>2.92</v>
      </c>
      <c r="BD278">
        <v>3.11</v>
      </c>
      <c r="BE278">
        <v>3.38</v>
      </c>
      <c r="BF278">
        <v>3.61</v>
      </c>
      <c r="BG278">
        <v>3.74</v>
      </c>
      <c r="BH278">
        <v>4.01</v>
      </c>
      <c r="BI278">
        <v>4.1399999999999997</v>
      </c>
      <c r="BJ278">
        <v>4.4000000000000004</v>
      </c>
      <c r="BK278">
        <v>4.67</v>
      </c>
      <c r="BL278">
        <v>4.93</v>
      </c>
      <c r="BM278">
        <v>5.3</v>
      </c>
      <c r="BN278">
        <v>5.6</v>
      </c>
      <c r="BO278">
        <v>5.99</v>
      </c>
      <c r="BP278">
        <v>6.23</v>
      </c>
      <c r="BQ278">
        <v>6.54</v>
      </c>
      <c r="BR278">
        <v>6.61</v>
      </c>
      <c r="BS278">
        <v>7.02</v>
      </c>
      <c r="BT278">
        <v>7.17</v>
      </c>
      <c r="BU278">
        <v>6.93</v>
      </c>
      <c r="BV278">
        <v>7.17</v>
      </c>
      <c r="BW278">
        <v>7.84</v>
      </c>
      <c r="BX278">
        <v>8.4499999999999993</v>
      </c>
      <c r="BY278">
        <v>8.9</v>
      </c>
      <c r="BZ278">
        <v>9.5500000000000007</v>
      </c>
      <c r="CA278">
        <v>10.1</v>
      </c>
      <c r="CB278">
        <v>10.3</v>
      </c>
      <c r="CC278">
        <v>10.7</v>
      </c>
      <c r="CD278">
        <v>10.9</v>
      </c>
      <c r="CE278">
        <v>11.2</v>
      </c>
      <c r="CF278">
        <v>11.4</v>
      </c>
      <c r="CG278">
        <v>11.6</v>
      </c>
      <c r="CH278">
        <v>11.8</v>
      </c>
      <c r="CI278">
        <v>12.1</v>
      </c>
      <c r="CJ278">
        <v>12.2</v>
      </c>
      <c r="CK278">
        <v>12.4</v>
      </c>
      <c r="CL278">
        <v>12.5</v>
      </c>
      <c r="CM278">
        <v>12.5</v>
      </c>
      <c r="CN278">
        <v>12.6</v>
      </c>
      <c r="CO278">
        <v>12.7</v>
      </c>
      <c r="CP278">
        <v>12.8</v>
      </c>
      <c r="CQ278">
        <v>12.8</v>
      </c>
      <c r="CR278">
        <v>12.9</v>
      </c>
      <c r="CS278">
        <v>12.9</v>
      </c>
      <c r="CT278">
        <v>12.9</v>
      </c>
      <c r="CU278">
        <v>12.9</v>
      </c>
      <c r="CV278">
        <v>12.9</v>
      </c>
      <c r="CW278">
        <v>12.9</v>
      </c>
      <c r="CX278">
        <v>12.9</v>
      </c>
      <c r="CY278">
        <v>12.8</v>
      </c>
      <c r="CZ278">
        <v>12.8</v>
      </c>
      <c r="DA278">
        <v>12.8</v>
      </c>
      <c r="DB278">
        <v>12.7</v>
      </c>
      <c r="DC278">
        <v>12.7</v>
      </c>
      <c r="DD278">
        <v>12.6</v>
      </c>
      <c r="DE278">
        <v>12.5</v>
      </c>
      <c r="DF278">
        <v>12.5</v>
      </c>
      <c r="DG278">
        <v>12.4</v>
      </c>
      <c r="DH278">
        <v>12.3</v>
      </c>
      <c r="DI278">
        <v>12.2</v>
      </c>
      <c r="DJ278">
        <v>12.1</v>
      </c>
      <c r="DK278">
        <v>12</v>
      </c>
      <c r="DL278">
        <v>11.9</v>
      </c>
      <c r="DM278">
        <v>11.8</v>
      </c>
      <c r="DN278">
        <v>11.7</v>
      </c>
      <c r="DO278">
        <v>11.6</v>
      </c>
      <c r="DP278">
        <v>11.5</v>
      </c>
      <c r="DQ278">
        <v>11.3</v>
      </c>
      <c r="DR278">
        <v>11.2</v>
      </c>
      <c r="DS278">
        <v>11.1</v>
      </c>
      <c r="DT278">
        <v>10.9</v>
      </c>
      <c r="DU278">
        <v>10.8</v>
      </c>
      <c r="DV278">
        <v>10.6</v>
      </c>
      <c r="DW278">
        <v>10.4</v>
      </c>
      <c r="DX278">
        <v>10.199999999999999</v>
      </c>
      <c r="DY278">
        <v>9.9600000000000009</v>
      </c>
      <c r="DZ278">
        <v>9.8000000000000007</v>
      </c>
      <c r="EA278">
        <v>9.61</v>
      </c>
      <c r="EB278">
        <v>9.3699999999999992</v>
      </c>
      <c r="EC278">
        <v>9.16</v>
      </c>
      <c r="ED278">
        <v>8.9600000000000009</v>
      </c>
      <c r="EE278">
        <v>8.7899999999999991</v>
      </c>
      <c r="EF278">
        <v>8.59</v>
      </c>
      <c r="EG278">
        <v>8.3000000000000007</v>
      </c>
      <c r="EH278">
        <v>7.97</v>
      </c>
      <c r="EI278">
        <v>7.69</v>
      </c>
      <c r="EJ278">
        <v>7.42</v>
      </c>
      <c r="EK278">
        <v>6.94</v>
      </c>
      <c r="EL278">
        <v>6.31</v>
      </c>
      <c r="EM278">
        <v>5.86</v>
      </c>
      <c r="EN278">
        <v>5.36</v>
      </c>
      <c r="EO278">
        <v>5.04</v>
      </c>
      <c r="EP278">
        <v>4.8</v>
      </c>
      <c r="EQ278">
        <v>4.59</v>
      </c>
      <c r="ER278">
        <v>4.3499999999999996</v>
      </c>
      <c r="ES278">
        <v>4.18</v>
      </c>
      <c r="ET278">
        <v>3.93</v>
      </c>
      <c r="EU278">
        <v>3.73</v>
      </c>
      <c r="EV278">
        <v>3.44</v>
      </c>
      <c r="EW278">
        <v>3.12</v>
      </c>
      <c r="EX278">
        <v>2.89</v>
      </c>
      <c r="EY278">
        <v>2.71</v>
      </c>
      <c r="EZ278">
        <v>2.52</v>
      </c>
      <c r="FA278">
        <v>2.33</v>
      </c>
      <c r="FB278">
        <v>2.0699999999999998</v>
      </c>
      <c r="FC278">
        <v>1.92</v>
      </c>
      <c r="FD278">
        <v>1.82</v>
      </c>
      <c r="FE278">
        <v>1.62</v>
      </c>
      <c r="FF278">
        <v>1.49</v>
      </c>
      <c r="FG278">
        <v>1.31</v>
      </c>
      <c r="FH278">
        <v>1.17</v>
      </c>
      <c r="FI278">
        <v>1.08</v>
      </c>
      <c r="FJ278">
        <v>0.99</v>
      </c>
      <c r="FK278">
        <v>0.89</v>
      </c>
      <c r="FL278">
        <v>0.79</v>
      </c>
      <c r="FM278">
        <v>0.68</v>
      </c>
      <c r="FN278">
        <v>0.62</v>
      </c>
      <c r="FO278">
        <v>0.52</v>
      </c>
      <c r="FP278">
        <v>0.47</v>
      </c>
      <c r="FQ278">
        <v>0.41</v>
      </c>
      <c r="FR278">
        <v>0.35</v>
      </c>
      <c r="FS278">
        <v>0.31</v>
      </c>
      <c r="FT278">
        <v>0.27</v>
      </c>
      <c r="FU278">
        <v>0.23</v>
      </c>
      <c r="FV278">
        <v>0.19</v>
      </c>
      <c r="FW278">
        <v>0.16</v>
      </c>
      <c r="FX278">
        <v>0.14000000000000001</v>
      </c>
      <c r="FY278">
        <v>0.12</v>
      </c>
      <c r="FZ278">
        <v>0.1</v>
      </c>
    </row>
    <row r="279" spans="1:182">
      <c r="A279">
        <v>-92</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0.02</v>
      </c>
      <c r="X279">
        <v>0.04</v>
      </c>
      <c r="Y279">
        <v>0.05</v>
      </c>
      <c r="Z279">
        <v>7.0000000000000007E-2</v>
      </c>
      <c r="AA279">
        <v>0.09</v>
      </c>
      <c r="AB279">
        <v>0.11</v>
      </c>
      <c r="AC279">
        <v>0.14000000000000001</v>
      </c>
      <c r="AD279">
        <v>0.17</v>
      </c>
      <c r="AE279">
        <v>0.2</v>
      </c>
      <c r="AF279">
        <v>0.23</v>
      </c>
      <c r="AG279">
        <v>0.27</v>
      </c>
      <c r="AH279">
        <v>0.33</v>
      </c>
      <c r="AI279">
        <v>0.38</v>
      </c>
      <c r="AJ279">
        <v>0.43</v>
      </c>
      <c r="AK279">
        <v>0.5</v>
      </c>
      <c r="AL279">
        <v>0.57999999999999996</v>
      </c>
      <c r="AM279">
        <v>0.66</v>
      </c>
      <c r="AN279">
        <v>0.73</v>
      </c>
      <c r="AO279">
        <v>0.84</v>
      </c>
      <c r="AP279">
        <v>0.94</v>
      </c>
      <c r="AQ279">
        <v>1.05</v>
      </c>
      <c r="AR279">
        <v>1.1499999999999999</v>
      </c>
      <c r="AS279">
        <v>1.27</v>
      </c>
      <c r="AT279">
        <v>1.38</v>
      </c>
      <c r="AU279">
        <v>1.55</v>
      </c>
      <c r="AV279">
        <v>1.67</v>
      </c>
      <c r="AW279">
        <v>1.83</v>
      </c>
      <c r="AX279">
        <v>1.99</v>
      </c>
      <c r="AY279">
        <v>2.19</v>
      </c>
      <c r="AZ279">
        <v>2.36</v>
      </c>
      <c r="BA279">
        <v>2.5499999999999998</v>
      </c>
      <c r="BB279">
        <v>2.75</v>
      </c>
      <c r="BC279">
        <v>2.92</v>
      </c>
      <c r="BD279">
        <v>3.13</v>
      </c>
      <c r="BE279">
        <v>3.4</v>
      </c>
      <c r="BF279">
        <v>3.66</v>
      </c>
      <c r="BG279">
        <v>3.82</v>
      </c>
      <c r="BH279">
        <v>4.12</v>
      </c>
      <c r="BI279">
        <v>4.1500000000000004</v>
      </c>
      <c r="BJ279">
        <v>4.3899999999999997</v>
      </c>
      <c r="BK279">
        <v>4.67</v>
      </c>
      <c r="BL279">
        <v>4.9800000000000004</v>
      </c>
      <c r="BM279">
        <v>5.28</v>
      </c>
      <c r="BN279">
        <v>5.73</v>
      </c>
      <c r="BO279">
        <v>5.92</v>
      </c>
      <c r="BP279">
        <v>6.37</v>
      </c>
      <c r="BQ279">
        <v>6.58</v>
      </c>
      <c r="BR279">
        <v>6.63</v>
      </c>
      <c r="BS279">
        <v>7.12</v>
      </c>
      <c r="BT279">
        <v>7.3</v>
      </c>
      <c r="BU279">
        <v>7</v>
      </c>
      <c r="BV279">
        <v>7.25</v>
      </c>
      <c r="BW279">
        <v>7.97</v>
      </c>
      <c r="BX279">
        <v>8.5500000000000007</v>
      </c>
      <c r="BY279">
        <v>8.9700000000000006</v>
      </c>
      <c r="BZ279">
        <v>9.58</v>
      </c>
      <c r="CA279">
        <v>10</v>
      </c>
      <c r="CB279">
        <v>10.4</v>
      </c>
      <c r="CC279">
        <v>10.7</v>
      </c>
      <c r="CD279">
        <v>10.9</v>
      </c>
      <c r="CE279">
        <v>11.2</v>
      </c>
      <c r="CF279">
        <v>11.4</v>
      </c>
      <c r="CG279">
        <v>11.6</v>
      </c>
      <c r="CH279">
        <v>11.9</v>
      </c>
      <c r="CI279">
        <v>12.1</v>
      </c>
      <c r="CJ279">
        <v>12.2</v>
      </c>
      <c r="CK279">
        <v>12.4</v>
      </c>
      <c r="CL279">
        <v>12.5</v>
      </c>
      <c r="CM279">
        <v>12.6</v>
      </c>
      <c r="CN279">
        <v>12.7</v>
      </c>
      <c r="CO279">
        <v>12.7</v>
      </c>
      <c r="CP279">
        <v>12.8</v>
      </c>
      <c r="CQ279">
        <v>12.8</v>
      </c>
      <c r="CR279">
        <v>12.9</v>
      </c>
      <c r="CS279">
        <v>12.9</v>
      </c>
      <c r="CT279">
        <v>12.9</v>
      </c>
      <c r="CU279">
        <v>12.9</v>
      </c>
      <c r="CV279">
        <v>12.9</v>
      </c>
      <c r="CW279">
        <v>12.9</v>
      </c>
      <c r="CX279">
        <v>12.9</v>
      </c>
      <c r="CY279">
        <v>12.8</v>
      </c>
      <c r="CZ279">
        <v>12.8</v>
      </c>
      <c r="DA279">
        <v>12.8</v>
      </c>
      <c r="DB279">
        <v>12.7</v>
      </c>
      <c r="DC279">
        <v>12.7</v>
      </c>
      <c r="DD279">
        <v>12.6</v>
      </c>
      <c r="DE279">
        <v>12.6</v>
      </c>
      <c r="DF279">
        <v>12.5</v>
      </c>
      <c r="DG279">
        <v>12.4</v>
      </c>
      <c r="DH279">
        <v>12.3</v>
      </c>
      <c r="DI279">
        <v>12.2</v>
      </c>
      <c r="DJ279">
        <v>12.1</v>
      </c>
      <c r="DK279">
        <v>12</v>
      </c>
      <c r="DL279">
        <v>11.9</v>
      </c>
      <c r="DM279">
        <v>11.8</v>
      </c>
      <c r="DN279">
        <v>11.7</v>
      </c>
      <c r="DO279">
        <v>11.6</v>
      </c>
      <c r="DP279">
        <v>11.5</v>
      </c>
      <c r="DQ279">
        <v>11.4</v>
      </c>
      <c r="DR279">
        <v>11.2</v>
      </c>
      <c r="DS279">
        <v>11.1</v>
      </c>
      <c r="DT279">
        <v>10.9</v>
      </c>
      <c r="DU279">
        <v>10.8</v>
      </c>
      <c r="DV279">
        <v>10.6</v>
      </c>
      <c r="DW279">
        <v>10.4</v>
      </c>
      <c r="DX279">
        <v>10.199999999999999</v>
      </c>
      <c r="DY279">
        <v>10</v>
      </c>
      <c r="DZ279">
        <v>9.8000000000000007</v>
      </c>
      <c r="EA279">
        <v>9.6</v>
      </c>
      <c r="EB279">
        <v>9.39</v>
      </c>
      <c r="EC279">
        <v>9.2200000000000006</v>
      </c>
      <c r="ED279">
        <v>9.0500000000000007</v>
      </c>
      <c r="EE279">
        <v>8.9</v>
      </c>
      <c r="EF279">
        <v>8.58</v>
      </c>
      <c r="EG279">
        <v>8.2899999999999991</v>
      </c>
      <c r="EH279">
        <v>7.95</v>
      </c>
      <c r="EI279">
        <v>7.64</v>
      </c>
      <c r="EJ279">
        <v>7.4</v>
      </c>
      <c r="EK279">
        <v>6.89</v>
      </c>
      <c r="EL279">
        <v>6.34</v>
      </c>
      <c r="EM279">
        <v>5.81</v>
      </c>
      <c r="EN279">
        <v>5.35</v>
      </c>
      <c r="EO279">
        <v>5</v>
      </c>
      <c r="EP279">
        <v>4.78</v>
      </c>
      <c r="EQ279">
        <v>4.54</v>
      </c>
      <c r="ER279">
        <v>4.38</v>
      </c>
      <c r="ES279">
        <v>4.0999999999999996</v>
      </c>
      <c r="ET279">
        <v>3.89</v>
      </c>
      <c r="EU279">
        <v>3.75</v>
      </c>
      <c r="EV279">
        <v>3.44</v>
      </c>
      <c r="EW279">
        <v>3.05</v>
      </c>
      <c r="EX279">
        <v>2.88</v>
      </c>
      <c r="EY279">
        <v>2.66</v>
      </c>
      <c r="EZ279">
        <v>2.5299999999999998</v>
      </c>
      <c r="FA279">
        <v>2.2799999999999998</v>
      </c>
      <c r="FB279">
        <v>2.0699999999999998</v>
      </c>
      <c r="FC279">
        <v>1.88</v>
      </c>
      <c r="FD279">
        <v>1.75</v>
      </c>
      <c r="FE279">
        <v>1.56</v>
      </c>
      <c r="FF279">
        <v>1.43</v>
      </c>
      <c r="FG279">
        <v>1.31</v>
      </c>
      <c r="FH279">
        <v>1.21</v>
      </c>
      <c r="FI279">
        <v>1.07</v>
      </c>
      <c r="FJ279">
        <v>0.97</v>
      </c>
      <c r="FK279">
        <v>0.88</v>
      </c>
      <c r="FL279">
        <v>0.75</v>
      </c>
      <c r="FM279">
        <v>0.68</v>
      </c>
      <c r="FN279">
        <v>0.61</v>
      </c>
      <c r="FO279">
        <v>0.53</v>
      </c>
      <c r="FP279">
        <v>0.47</v>
      </c>
      <c r="FQ279">
        <v>0.41</v>
      </c>
      <c r="FR279">
        <v>0.36</v>
      </c>
      <c r="FS279">
        <v>0.31</v>
      </c>
      <c r="FT279">
        <v>0.25</v>
      </c>
      <c r="FU279">
        <v>0.23</v>
      </c>
      <c r="FV279">
        <v>0.19</v>
      </c>
      <c r="FW279">
        <v>0.16</v>
      </c>
      <c r="FX279">
        <v>0.14000000000000001</v>
      </c>
      <c r="FY279">
        <v>0.12</v>
      </c>
      <c r="FZ279">
        <v>0.1</v>
      </c>
    </row>
    <row r="280" spans="1:182">
      <c r="A280">
        <v>-93</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0.02</v>
      </c>
      <c r="X280">
        <v>0.03</v>
      </c>
      <c r="Y280">
        <v>0.06</v>
      </c>
      <c r="Z280">
        <v>7.0000000000000007E-2</v>
      </c>
      <c r="AA280">
        <v>0.09</v>
      </c>
      <c r="AB280">
        <v>0.12</v>
      </c>
      <c r="AC280">
        <v>0.14000000000000001</v>
      </c>
      <c r="AD280">
        <v>0.17</v>
      </c>
      <c r="AE280">
        <v>0.21</v>
      </c>
      <c r="AF280">
        <v>0.22</v>
      </c>
      <c r="AG280">
        <v>0.28000000000000003</v>
      </c>
      <c r="AH280">
        <v>0.31</v>
      </c>
      <c r="AI280">
        <v>0.39</v>
      </c>
      <c r="AJ280">
        <v>0.45</v>
      </c>
      <c r="AK280">
        <v>0.51</v>
      </c>
      <c r="AL280">
        <v>0.56000000000000005</v>
      </c>
      <c r="AM280">
        <v>0.66</v>
      </c>
      <c r="AN280">
        <v>0.76</v>
      </c>
      <c r="AO280">
        <v>0.84</v>
      </c>
      <c r="AP280">
        <v>0.94</v>
      </c>
      <c r="AQ280">
        <v>1.05</v>
      </c>
      <c r="AR280">
        <v>1.1200000000000001</v>
      </c>
      <c r="AS280">
        <v>1.29</v>
      </c>
      <c r="AT280">
        <v>1.41</v>
      </c>
      <c r="AU280">
        <v>1.57</v>
      </c>
      <c r="AV280">
        <v>1.67</v>
      </c>
      <c r="AW280">
        <v>1.88</v>
      </c>
      <c r="AX280">
        <v>2.0299999999999998</v>
      </c>
      <c r="AY280">
        <v>2.21</v>
      </c>
      <c r="AZ280">
        <v>2.41</v>
      </c>
      <c r="BA280">
        <v>2.5499999999999998</v>
      </c>
      <c r="BB280">
        <v>2.75</v>
      </c>
      <c r="BC280">
        <v>2.97</v>
      </c>
      <c r="BD280">
        <v>3.19</v>
      </c>
      <c r="BE280">
        <v>3.45</v>
      </c>
      <c r="BF280">
        <v>3.65</v>
      </c>
      <c r="BG280">
        <v>3.87</v>
      </c>
      <c r="BH280">
        <v>4.05</v>
      </c>
      <c r="BI280">
        <v>4.21</v>
      </c>
      <c r="BJ280">
        <v>4.38</v>
      </c>
      <c r="BK280">
        <v>4.74</v>
      </c>
      <c r="BL280">
        <v>4.9400000000000004</v>
      </c>
      <c r="BM280">
        <v>5.39</v>
      </c>
      <c r="BN280">
        <v>5.76</v>
      </c>
      <c r="BO280">
        <v>6.07</v>
      </c>
      <c r="BP280">
        <v>6.4</v>
      </c>
      <c r="BQ280">
        <v>6.69</v>
      </c>
      <c r="BR280">
        <v>6.75</v>
      </c>
      <c r="BS280">
        <v>7.17</v>
      </c>
      <c r="BT280">
        <v>7.49</v>
      </c>
      <c r="BU280">
        <v>7.05</v>
      </c>
      <c r="BV280">
        <v>7.34</v>
      </c>
      <c r="BW280">
        <v>8.11</v>
      </c>
      <c r="BX280">
        <v>8.6300000000000008</v>
      </c>
      <c r="BY280">
        <v>9.0500000000000007</v>
      </c>
      <c r="BZ280">
        <v>9.59</v>
      </c>
      <c r="CA280">
        <v>10.1</v>
      </c>
      <c r="CB280">
        <v>10.4</v>
      </c>
      <c r="CC280">
        <v>10.7</v>
      </c>
      <c r="CD280">
        <v>11</v>
      </c>
      <c r="CE280">
        <v>11.2</v>
      </c>
      <c r="CF280">
        <v>11.4</v>
      </c>
      <c r="CG280">
        <v>11.6</v>
      </c>
      <c r="CH280">
        <v>11.9</v>
      </c>
      <c r="CI280">
        <v>12.1</v>
      </c>
      <c r="CJ280">
        <v>12.3</v>
      </c>
      <c r="CK280">
        <v>12.4</v>
      </c>
      <c r="CL280">
        <v>12.5</v>
      </c>
      <c r="CM280">
        <v>12.6</v>
      </c>
      <c r="CN280">
        <v>12.7</v>
      </c>
      <c r="CO280">
        <v>12.8</v>
      </c>
      <c r="CP280">
        <v>12.8</v>
      </c>
      <c r="CQ280">
        <v>12.9</v>
      </c>
      <c r="CR280">
        <v>12.9</v>
      </c>
      <c r="CS280">
        <v>12.9</v>
      </c>
      <c r="CT280">
        <v>13</v>
      </c>
      <c r="CU280">
        <v>13</v>
      </c>
      <c r="CV280">
        <v>13</v>
      </c>
      <c r="CW280">
        <v>12.9</v>
      </c>
      <c r="CX280">
        <v>12.9</v>
      </c>
      <c r="CY280">
        <v>12.9</v>
      </c>
      <c r="CZ280">
        <v>12.9</v>
      </c>
      <c r="DA280">
        <v>12.8</v>
      </c>
      <c r="DB280">
        <v>12.8</v>
      </c>
      <c r="DC280">
        <v>12.7</v>
      </c>
      <c r="DD280">
        <v>12.7</v>
      </c>
      <c r="DE280">
        <v>12.6</v>
      </c>
      <c r="DF280">
        <v>12.5</v>
      </c>
      <c r="DG280">
        <v>12.4</v>
      </c>
      <c r="DH280">
        <v>12.3</v>
      </c>
      <c r="DI280">
        <v>12.2</v>
      </c>
      <c r="DJ280">
        <v>12.2</v>
      </c>
      <c r="DK280">
        <v>12.1</v>
      </c>
      <c r="DL280">
        <v>12</v>
      </c>
      <c r="DM280">
        <v>11.9</v>
      </c>
      <c r="DN280">
        <v>11.8</v>
      </c>
      <c r="DO280">
        <v>11.6</v>
      </c>
      <c r="DP280">
        <v>11.5</v>
      </c>
      <c r="DQ280">
        <v>11.4</v>
      </c>
      <c r="DR280">
        <v>11.3</v>
      </c>
      <c r="DS280">
        <v>11.1</v>
      </c>
      <c r="DT280">
        <v>11</v>
      </c>
      <c r="DU280">
        <v>10.8</v>
      </c>
      <c r="DV280">
        <v>10.7</v>
      </c>
      <c r="DW280">
        <v>10.5</v>
      </c>
      <c r="DX280">
        <v>10.199999999999999</v>
      </c>
      <c r="DY280">
        <v>10</v>
      </c>
      <c r="DZ280">
        <v>9.84</v>
      </c>
      <c r="EA280">
        <v>9.6300000000000008</v>
      </c>
      <c r="EB280">
        <v>9.42</v>
      </c>
      <c r="EC280">
        <v>9.2200000000000006</v>
      </c>
      <c r="ED280">
        <v>9.09</v>
      </c>
      <c r="EE280">
        <v>8.82</v>
      </c>
      <c r="EF280">
        <v>8.61</v>
      </c>
      <c r="EG280">
        <v>8.31</v>
      </c>
      <c r="EH280">
        <v>7.96</v>
      </c>
      <c r="EI280">
        <v>7.6</v>
      </c>
      <c r="EJ280">
        <v>7.34</v>
      </c>
      <c r="EK280">
        <v>6.82</v>
      </c>
      <c r="EL280">
        <v>6.3</v>
      </c>
      <c r="EM280">
        <v>5.74</v>
      </c>
      <c r="EN280">
        <v>5.32</v>
      </c>
      <c r="EO280">
        <v>4.97</v>
      </c>
      <c r="EP280">
        <v>4.7300000000000004</v>
      </c>
      <c r="EQ280">
        <v>4.53</v>
      </c>
      <c r="ER280">
        <v>4.33</v>
      </c>
      <c r="ES280">
        <v>4.12</v>
      </c>
      <c r="ET280">
        <v>3.82</v>
      </c>
      <c r="EU280">
        <v>3.71</v>
      </c>
      <c r="EV280">
        <v>3.34</v>
      </c>
      <c r="EW280">
        <v>3.02</v>
      </c>
      <c r="EX280">
        <v>2.85</v>
      </c>
      <c r="EY280">
        <v>2.62</v>
      </c>
      <c r="EZ280">
        <v>2.5099999999999998</v>
      </c>
      <c r="FA280">
        <v>2.2599999999999998</v>
      </c>
      <c r="FB280">
        <v>2.0499999999999998</v>
      </c>
      <c r="FC280">
        <v>1.91</v>
      </c>
      <c r="FD280">
        <v>1.76</v>
      </c>
      <c r="FE280">
        <v>1.58</v>
      </c>
      <c r="FF280">
        <v>1.44</v>
      </c>
      <c r="FG280">
        <v>1.34</v>
      </c>
      <c r="FH280">
        <v>1.17</v>
      </c>
      <c r="FI280">
        <v>1.03</v>
      </c>
      <c r="FJ280">
        <v>0.94</v>
      </c>
      <c r="FK280">
        <v>0.82</v>
      </c>
      <c r="FL280">
        <v>0.75</v>
      </c>
      <c r="FM280">
        <v>0.67</v>
      </c>
      <c r="FN280">
        <v>0.59</v>
      </c>
      <c r="FO280">
        <v>0.52</v>
      </c>
      <c r="FP280">
        <v>0.44</v>
      </c>
      <c r="FQ280">
        <v>0.39</v>
      </c>
      <c r="FR280">
        <v>0.34</v>
      </c>
      <c r="FS280">
        <v>0.31</v>
      </c>
      <c r="FT280">
        <v>0.25</v>
      </c>
      <c r="FU280">
        <v>0.22</v>
      </c>
      <c r="FV280">
        <v>0.18</v>
      </c>
      <c r="FW280">
        <v>0.16</v>
      </c>
      <c r="FX280">
        <v>0.13</v>
      </c>
      <c r="FY280">
        <v>0.12</v>
      </c>
      <c r="FZ280">
        <v>0.1</v>
      </c>
    </row>
    <row r="281" spans="1:182">
      <c r="A281">
        <v>-94</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0.02</v>
      </c>
      <c r="X281">
        <v>0.03</v>
      </c>
      <c r="Y281">
        <v>0.06</v>
      </c>
      <c r="Z281">
        <v>0.08</v>
      </c>
      <c r="AA281">
        <v>0.08</v>
      </c>
      <c r="AB281">
        <v>0.12</v>
      </c>
      <c r="AC281">
        <v>0.14000000000000001</v>
      </c>
      <c r="AD281">
        <v>0.17</v>
      </c>
      <c r="AE281">
        <v>0.2</v>
      </c>
      <c r="AF281">
        <v>0.25</v>
      </c>
      <c r="AG281">
        <v>0.28999999999999998</v>
      </c>
      <c r="AH281">
        <v>0.33</v>
      </c>
      <c r="AI281">
        <v>0.38</v>
      </c>
      <c r="AJ281">
        <v>0.44</v>
      </c>
      <c r="AK281">
        <v>0.51</v>
      </c>
      <c r="AL281">
        <v>0.57999999999999996</v>
      </c>
      <c r="AM281">
        <v>0.66</v>
      </c>
      <c r="AN281">
        <v>0.74</v>
      </c>
      <c r="AO281">
        <v>0.84</v>
      </c>
      <c r="AP281">
        <v>0.93</v>
      </c>
      <c r="AQ281">
        <v>1.04</v>
      </c>
      <c r="AR281">
        <v>1.1599999999999999</v>
      </c>
      <c r="AS281">
        <v>1.29</v>
      </c>
      <c r="AT281">
        <v>1.41</v>
      </c>
      <c r="AU281">
        <v>1.57</v>
      </c>
      <c r="AV281">
        <v>1.7</v>
      </c>
      <c r="AW281">
        <v>1.88</v>
      </c>
      <c r="AX281">
        <v>2.04</v>
      </c>
      <c r="AY281">
        <v>2.2599999999999998</v>
      </c>
      <c r="AZ281">
        <v>2.4</v>
      </c>
      <c r="BA281">
        <v>2.58</v>
      </c>
      <c r="BB281">
        <v>2.8</v>
      </c>
      <c r="BC281">
        <v>2.98</v>
      </c>
      <c r="BD281">
        <v>3.2</v>
      </c>
      <c r="BE281">
        <v>3.5</v>
      </c>
      <c r="BF281">
        <v>3.65</v>
      </c>
      <c r="BG281">
        <v>3.89</v>
      </c>
      <c r="BH281">
        <v>4.07</v>
      </c>
      <c r="BI281">
        <v>4.26</v>
      </c>
      <c r="BJ281">
        <v>4.5</v>
      </c>
      <c r="BK281">
        <v>4.79</v>
      </c>
      <c r="BL281">
        <v>5.07</v>
      </c>
      <c r="BM281">
        <v>5.45</v>
      </c>
      <c r="BN281">
        <v>5.82</v>
      </c>
      <c r="BO281">
        <v>6.16</v>
      </c>
      <c r="BP281">
        <v>6.45</v>
      </c>
      <c r="BQ281">
        <v>6.76</v>
      </c>
      <c r="BR281">
        <v>6.82</v>
      </c>
      <c r="BS281">
        <v>7.28</v>
      </c>
      <c r="BT281">
        <v>7.5</v>
      </c>
      <c r="BU281">
        <v>7.16</v>
      </c>
      <c r="BV281">
        <v>7.53</v>
      </c>
      <c r="BW281">
        <v>8.25</v>
      </c>
      <c r="BX281">
        <v>8.75</v>
      </c>
      <c r="BY281">
        <v>9.1300000000000008</v>
      </c>
      <c r="BZ281">
        <v>9.6300000000000008</v>
      </c>
      <c r="CA281">
        <v>10.1</v>
      </c>
      <c r="CB281">
        <v>10.5</v>
      </c>
      <c r="CC281">
        <v>10.8</v>
      </c>
      <c r="CD281">
        <v>11</v>
      </c>
      <c r="CE281">
        <v>11.3</v>
      </c>
      <c r="CF281">
        <v>11.4</v>
      </c>
      <c r="CG281">
        <v>11.7</v>
      </c>
      <c r="CH281">
        <v>11.9</v>
      </c>
      <c r="CI281">
        <v>12.1</v>
      </c>
      <c r="CJ281">
        <v>12.3</v>
      </c>
      <c r="CK281">
        <v>12.4</v>
      </c>
      <c r="CL281">
        <v>12.5</v>
      </c>
      <c r="CM281">
        <v>12.6</v>
      </c>
      <c r="CN281">
        <v>12.7</v>
      </c>
      <c r="CO281">
        <v>12.8</v>
      </c>
      <c r="CP281">
        <v>12.8</v>
      </c>
      <c r="CQ281">
        <v>12.9</v>
      </c>
      <c r="CR281">
        <v>12.9</v>
      </c>
      <c r="CS281">
        <v>13</v>
      </c>
      <c r="CT281">
        <v>13</v>
      </c>
      <c r="CU281">
        <v>13</v>
      </c>
      <c r="CV281">
        <v>13</v>
      </c>
      <c r="CW281">
        <v>13</v>
      </c>
      <c r="CX281">
        <v>12.9</v>
      </c>
      <c r="CY281">
        <v>12.9</v>
      </c>
      <c r="CZ281">
        <v>12.9</v>
      </c>
      <c r="DA281">
        <v>12.9</v>
      </c>
      <c r="DB281">
        <v>12.8</v>
      </c>
      <c r="DC281">
        <v>12.8</v>
      </c>
      <c r="DD281">
        <v>12.7</v>
      </c>
      <c r="DE281">
        <v>12.6</v>
      </c>
      <c r="DF281">
        <v>12.6</v>
      </c>
      <c r="DG281">
        <v>12.5</v>
      </c>
      <c r="DH281">
        <v>12.4</v>
      </c>
      <c r="DI281">
        <v>12.3</v>
      </c>
      <c r="DJ281">
        <v>12.2</v>
      </c>
      <c r="DK281">
        <v>12.1</v>
      </c>
      <c r="DL281">
        <v>12</v>
      </c>
      <c r="DM281">
        <v>11.9</v>
      </c>
      <c r="DN281">
        <v>11.8</v>
      </c>
      <c r="DO281">
        <v>11.7</v>
      </c>
      <c r="DP281">
        <v>11.5</v>
      </c>
      <c r="DQ281">
        <v>11.4</v>
      </c>
      <c r="DR281">
        <v>11.3</v>
      </c>
      <c r="DS281">
        <v>11.2</v>
      </c>
      <c r="DT281">
        <v>11</v>
      </c>
      <c r="DU281">
        <v>10.8</v>
      </c>
      <c r="DV281">
        <v>10.7</v>
      </c>
      <c r="DW281">
        <v>10.5</v>
      </c>
      <c r="DX281">
        <v>10.3</v>
      </c>
      <c r="DY281">
        <v>10</v>
      </c>
      <c r="DZ281">
        <v>9.86</v>
      </c>
      <c r="EA281">
        <v>9.67</v>
      </c>
      <c r="EB281">
        <v>9.48</v>
      </c>
      <c r="EC281">
        <v>9.2799999999999994</v>
      </c>
      <c r="ED281">
        <v>9.08</v>
      </c>
      <c r="EE281">
        <v>8.81</v>
      </c>
      <c r="EF281">
        <v>8.57</v>
      </c>
      <c r="EG281">
        <v>8.31</v>
      </c>
      <c r="EH281">
        <v>7.88</v>
      </c>
      <c r="EI281">
        <v>7.71</v>
      </c>
      <c r="EJ281">
        <v>7.26</v>
      </c>
      <c r="EK281">
        <v>6.76</v>
      </c>
      <c r="EL281">
        <v>6.15</v>
      </c>
      <c r="EM281">
        <v>5.7</v>
      </c>
      <c r="EN281">
        <v>5.28</v>
      </c>
      <c r="EO281">
        <v>4.97</v>
      </c>
      <c r="EP281">
        <v>4.76</v>
      </c>
      <c r="EQ281">
        <v>4.55</v>
      </c>
      <c r="ER281">
        <v>4.29</v>
      </c>
      <c r="ES281">
        <v>4.09</v>
      </c>
      <c r="ET281">
        <v>3.81</v>
      </c>
      <c r="EU281">
        <v>3.64</v>
      </c>
      <c r="EV281">
        <v>3.35</v>
      </c>
      <c r="EW281">
        <v>3</v>
      </c>
      <c r="EX281">
        <v>2.83</v>
      </c>
      <c r="EY281">
        <v>2.65</v>
      </c>
      <c r="EZ281">
        <v>2.5</v>
      </c>
      <c r="FA281">
        <v>2.2599999999999998</v>
      </c>
      <c r="FB281">
        <v>2.0099999999999998</v>
      </c>
      <c r="FC281">
        <v>1.88</v>
      </c>
      <c r="FD281">
        <v>1.74</v>
      </c>
      <c r="FE281">
        <v>1.59</v>
      </c>
      <c r="FF281">
        <v>1.41</v>
      </c>
      <c r="FG281">
        <v>1.28</v>
      </c>
      <c r="FH281">
        <v>1.17</v>
      </c>
      <c r="FI281">
        <v>1.03</v>
      </c>
      <c r="FJ281">
        <v>0.93</v>
      </c>
      <c r="FK281">
        <v>0.85</v>
      </c>
      <c r="FL281">
        <v>0.74</v>
      </c>
      <c r="FM281">
        <v>0.68</v>
      </c>
      <c r="FN281">
        <v>0.57999999999999996</v>
      </c>
      <c r="FO281">
        <v>0.51</v>
      </c>
      <c r="FP281">
        <v>0.44</v>
      </c>
      <c r="FQ281">
        <v>0.4</v>
      </c>
      <c r="FR281">
        <v>0.34</v>
      </c>
      <c r="FS281">
        <v>0.28999999999999998</v>
      </c>
      <c r="FT281">
        <v>0.25</v>
      </c>
      <c r="FU281">
        <v>0.22</v>
      </c>
      <c r="FV281">
        <v>0.19</v>
      </c>
      <c r="FW281">
        <v>0.16</v>
      </c>
      <c r="FX281">
        <v>0.14000000000000001</v>
      </c>
      <c r="FY281">
        <v>0.12</v>
      </c>
      <c r="FZ281">
        <v>0.1</v>
      </c>
    </row>
    <row r="282" spans="1:182">
      <c r="A282">
        <v>-95</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0.02</v>
      </c>
      <c r="X282">
        <v>0.04</v>
      </c>
      <c r="Y282">
        <v>0.05</v>
      </c>
      <c r="Z282">
        <v>0.08</v>
      </c>
      <c r="AA282">
        <v>0.1</v>
      </c>
      <c r="AB282">
        <v>0.12</v>
      </c>
      <c r="AC282">
        <v>0.14000000000000001</v>
      </c>
      <c r="AD282">
        <v>0.18</v>
      </c>
      <c r="AE282">
        <v>0.21</v>
      </c>
      <c r="AF282">
        <v>0.24</v>
      </c>
      <c r="AG282">
        <v>0.28999999999999998</v>
      </c>
      <c r="AH282">
        <v>0.35</v>
      </c>
      <c r="AI282">
        <v>0.39</v>
      </c>
      <c r="AJ282">
        <v>0.45</v>
      </c>
      <c r="AK282">
        <v>0.53</v>
      </c>
      <c r="AL282">
        <v>0.57999999999999996</v>
      </c>
      <c r="AM282">
        <v>0.66</v>
      </c>
      <c r="AN282">
        <v>0.75</v>
      </c>
      <c r="AO282">
        <v>0.86</v>
      </c>
      <c r="AP282">
        <v>0.95</v>
      </c>
      <c r="AQ282">
        <v>1.03</v>
      </c>
      <c r="AR282">
        <v>1.18</v>
      </c>
      <c r="AS282">
        <v>1.29</v>
      </c>
      <c r="AT282">
        <v>1.44</v>
      </c>
      <c r="AU282">
        <v>1.6</v>
      </c>
      <c r="AV282">
        <v>1.72</v>
      </c>
      <c r="AW282">
        <v>1.91</v>
      </c>
      <c r="AX282">
        <v>2.06</v>
      </c>
      <c r="AY282">
        <v>2.25</v>
      </c>
      <c r="AZ282">
        <v>2.44</v>
      </c>
      <c r="BA282">
        <v>2.61</v>
      </c>
      <c r="BB282">
        <v>2.83</v>
      </c>
      <c r="BC282">
        <v>3.02</v>
      </c>
      <c r="BD282">
        <v>3.27</v>
      </c>
      <c r="BE282">
        <v>3.53</v>
      </c>
      <c r="BF282">
        <v>3.72</v>
      </c>
      <c r="BG282">
        <v>3.93</v>
      </c>
      <c r="BH282">
        <v>4.1500000000000004</v>
      </c>
      <c r="BI282">
        <v>4.26</v>
      </c>
      <c r="BJ282">
        <v>4.51</v>
      </c>
      <c r="BK282">
        <v>4.88</v>
      </c>
      <c r="BL282">
        <v>5.1100000000000003</v>
      </c>
      <c r="BM282">
        <v>5.48</v>
      </c>
      <c r="BN282">
        <v>5.8</v>
      </c>
      <c r="BO282">
        <v>6.18</v>
      </c>
      <c r="BP282">
        <v>6.54</v>
      </c>
      <c r="BQ282">
        <v>6.73</v>
      </c>
      <c r="BR282">
        <v>6.93</v>
      </c>
      <c r="BS282">
        <v>7.39</v>
      </c>
      <c r="BT282">
        <v>7.46</v>
      </c>
      <c r="BU282">
        <v>7.24</v>
      </c>
      <c r="BV282">
        <v>7.76</v>
      </c>
      <c r="BW282">
        <v>8.3699999999999992</v>
      </c>
      <c r="BX282">
        <v>8.83</v>
      </c>
      <c r="BY282">
        <v>9.2100000000000009</v>
      </c>
      <c r="BZ282">
        <v>9.6300000000000008</v>
      </c>
      <c r="CA282">
        <v>10.199999999999999</v>
      </c>
      <c r="CB282">
        <v>10.5</v>
      </c>
      <c r="CC282">
        <v>10.8</v>
      </c>
      <c r="CD282">
        <v>11.1</v>
      </c>
      <c r="CE282">
        <v>11.3</v>
      </c>
      <c r="CF282">
        <v>11.5</v>
      </c>
      <c r="CG282">
        <v>11.7</v>
      </c>
      <c r="CH282">
        <v>11.9</v>
      </c>
      <c r="CI282">
        <v>12.1</v>
      </c>
      <c r="CJ282">
        <v>12.3</v>
      </c>
      <c r="CK282">
        <v>12.4</v>
      </c>
      <c r="CL282">
        <v>12.6</v>
      </c>
      <c r="CM282">
        <v>12.7</v>
      </c>
      <c r="CN282">
        <v>12.8</v>
      </c>
      <c r="CO282">
        <v>12.8</v>
      </c>
      <c r="CP282">
        <v>12.9</v>
      </c>
      <c r="CQ282">
        <v>12.9</v>
      </c>
      <c r="CR282">
        <v>13</v>
      </c>
      <c r="CS282">
        <v>13</v>
      </c>
      <c r="CT282">
        <v>13</v>
      </c>
      <c r="CU282">
        <v>13</v>
      </c>
      <c r="CV282">
        <v>13</v>
      </c>
      <c r="CW282">
        <v>13</v>
      </c>
      <c r="CX282">
        <v>13</v>
      </c>
      <c r="CY282">
        <v>12.9</v>
      </c>
      <c r="CZ282">
        <v>12.9</v>
      </c>
      <c r="DA282">
        <v>12.9</v>
      </c>
      <c r="DB282">
        <v>12.8</v>
      </c>
      <c r="DC282">
        <v>12.8</v>
      </c>
      <c r="DD282">
        <v>12.7</v>
      </c>
      <c r="DE282">
        <v>12.7</v>
      </c>
      <c r="DF282">
        <v>12.6</v>
      </c>
      <c r="DG282">
        <v>12.5</v>
      </c>
      <c r="DH282">
        <v>12.4</v>
      </c>
      <c r="DI282">
        <v>12.3</v>
      </c>
      <c r="DJ282">
        <v>12.2</v>
      </c>
      <c r="DK282">
        <v>12.1</v>
      </c>
      <c r="DL282">
        <v>12</v>
      </c>
      <c r="DM282">
        <v>11.9</v>
      </c>
      <c r="DN282">
        <v>11.8</v>
      </c>
      <c r="DO282">
        <v>11.7</v>
      </c>
      <c r="DP282">
        <v>11.6</v>
      </c>
      <c r="DQ282">
        <v>11.4</v>
      </c>
      <c r="DR282">
        <v>11.3</v>
      </c>
      <c r="DS282">
        <v>11.2</v>
      </c>
      <c r="DT282">
        <v>11</v>
      </c>
      <c r="DU282">
        <v>10.9</v>
      </c>
      <c r="DV282">
        <v>10.7</v>
      </c>
      <c r="DW282">
        <v>10.6</v>
      </c>
      <c r="DX282">
        <v>10.3</v>
      </c>
      <c r="DY282">
        <v>10.1</v>
      </c>
      <c r="DZ282">
        <v>9.8699999999999992</v>
      </c>
      <c r="EA282">
        <v>9.68</v>
      </c>
      <c r="EB282">
        <v>9.49</v>
      </c>
      <c r="EC282">
        <v>9.2899999999999991</v>
      </c>
      <c r="ED282">
        <v>9.16</v>
      </c>
      <c r="EE282">
        <v>8.89</v>
      </c>
      <c r="EF282">
        <v>8.52</v>
      </c>
      <c r="EG282">
        <v>8.24</v>
      </c>
      <c r="EH282">
        <v>7.87</v>
      </c>
      <c r="EI282">
        <v>7.61</v>
      </c>
      <c r="EJ282">
        <v>7.22</v>
      </c>
      <c r="EK282">
        <v>6.68</v>
      </c>
      <c r="EL282">
        <v>6.15</v>
      </c>
      <c r="EM282">
        <v>5.67</v>
      </c>
      <c r="EN282">
        <v>5.24</v>
      </c>
      <c r="EO282">
        <v>4.93</v>
      </c>
      <c r="EP282">
        <v>4.7</v>
      </c>
      <c r="EQ282">
        <v>4.51</v>
      </c>
      <c r="ER282">
        <v>4.33</v>
      </c>
      <c r="ES282">
        <v>4.08</v>
      </c>
      <c r="ET282">
        <v>3.83</v>
      </c>
      <c r="EU282">
        <v>3.63</v>
      </c>
      <c r="EV282">
        <v>3.26</v>
      </c>
      <c r="EW282">
        <v>2.98</v>
      </c>
      <c r="EX282">
        <v>2.8</v>
      </c>
      <c r="EY282">
        <v>2.64</v>
      </c>
      <c r="EZ282">
        <v>2.4900000000000002</v>
      </c>
      <c r="FA282">
        <v>2.17</v>
      </c>
      <c r="FB282">
        <v>2</v>
      </c>
      <c r="FC282">
        <v>1.88</v>
      </c>
      <c r="FD282">
        <v>1.7</v>
      </c>
      <c r="FE282">
        <v>1.55</v>
      </c>
      <c r="FF282">
        <v>1.42</v>
      </c>
      <c r="FG282">
        <v>1.27</v>
      </c>
      <c r="FH282">
        <v>1.1499999999999999</v>
      </c>
      <c r="FI282">
        <v>1.04</v>
      </c>
      <c r="FJ282">
        <v>0.95</v>
      </c>
      <c r="FK282">
        <v>0.81</v>
      </c>
      <c r="FL282">
        <v>0.74</v>
      </c>
      <c r="FM282">
        <v>0.65</v>
      </c>
      <c r="FN282">
        <v>0.59</v>
      </c>
      <c r="FO282">
        <v>0.52</v>
      </c>
      <c r="FP282">
        <v>0.45</v>
      </c>
      <c r="FQ282">
        <v>0.38</v>
      </c>
      <c r="FR282">
        <v>0.34</v>
      </c>
      <c r="FS282">
        <v>0.28999999999999998</v>
      </c>
      <c r="FT282">
        <v>0.26</v>
      </c>
      <c r="FU282">
        <v>0.21</v>
      </c>
      <c r="FV282">
        <v>0.18</v>
      </c>
      <c r="FW282">
        <v>0.15</v>
      </c>
      <c r="FX282">
        <v>0.14000000000000001</v>
      </c>
      <c r="FY282">
        <v>0.11</v>
      </c>
      <c r="FZ282">
        <v>0.1</v>
      </c>
    </row>
    <row r="283" spans="1:182">
      <c r="A283">
        <v>-96</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0.02</v>
      </c>
      <c r="X283">
        <v>0.04</v>
      </c>
      <c r="Y283">
        <v>0.06</v>
      </c>
      <c r="Z283">
        <v>0.08</v>
      </c>
      <c r="AA283">
        <v>0.1</v>
      </c>
      <c r="AB283">
        <v>0.12</v>
      </c>
      <c r="AC283">
        <v>0.14000000000000001</v>
      </c>
      <c r="AD283">
        <v>0.17</v>
      </c>
      <c r="AE283">
        <v>0.21</v>
      </c>
      <c r="AF283">
        <v>0.25</v>
      </c>
      <c r="AG283">
        <v>0.3</v>
      </c>
      <c r="AH283">
        <v>0.34</v>
      </c>
      <c r="AI283">
        <v>0.4</v>
      </c>
      <c r="AJ283">
        <v>0.47</v>
      </c>
      <c r="AK283">
        <v>0.53</v>
      </c>
      <c r="AL283">
        <v>0.61</v>
      </c>
      <c r="AM283">
        <v>0.69</v>
      </c>
      <c r="AN283">
        <v>0.79</v>
      </c>
      <c r="AO283">
        <v>0.86</v>
      </c>
      <c r="AP283">
        <v>0.98</v>
      </c>
      <c r="AQ283">
        <v>1.05</v>
      </c>
      <c r="AR283">
        <v>1.21</v>
      </c>
      <c r="AS283">
        <v>1.34</v>
      </c>
      <c r="AT283">
        <v>1.45</v>
      </c>
      <c r="AU283">
        <v>1.59</v>
      </c>
      <c r="AV283">
        <v>1.74</v>
      </c>
      <c r="AW283">
        <v>1.92</v>
      </c>
      <c r="AX283">
        <v>2.08</v>
      </c>
      <c r="AY283">
        <v>2.2599999999999998</v>
      </c>
      <c r="AZ283">
        <v>2.4700000000000002</v>
      </c>
      <c r="BA283">
        <v>2.63</v>
      </c>
      <c r="BB283">
        <v>2.86</v>
      </c>
      <c r="BC283">
        <v>3.06</v>
      </c>
      <c r="BD283">
        <v>3.31</v>
      </c>
      <c r="BE283">
        <v>3.58</v>
      </c>
      <c r="BF283">
        <v>3.72</v>
      </c>
      <c r="BG283">
        <v>4</v>
      </c>
      <c r="BH283">
        <v>4.21</v>
      </c>
      <c r="BI283">
        <v>4.3499999999999996</v>
      </c>
      <c r="BJ283">
        <v>4.5999999999999996</v>
      </c>
      <c r="BK283">
        <v>4.87</v>
      </c>
      <c r="BL283">
        <v>5.2</v>
      </c>
      <c r="BM283">
        <v>5.6</v>
      </c>
      <c r="BN283">
        <v>5.91</v>
      </c>
      <c r="BO283">
        <v>6.28</v>
      </c>
      <c r="BP283">
        <v>6.62</v>
      </c>
      <c r="BQ283">
        <v>6.87</v>
      </c>
      <c r="BR283">
        <v>7.02</v>
      </c>
      <c r="BS283">
        <v>7.53</v>
      </c>
      <c r="BT283">
        <v>7.43</v>
      </c>
      <c r="BU283">
        <v>7.37</v>
      </c>
      <c r="BV283">
        <v>7.9</v>
      </c>
      <c r="BW283">
        <v>8.49</v>
      </c>
      <c r="BX283">
        <v>8.93</v>
      </c>
      <c r="BY283">
        <v>9.3000000000000007</v>
      </c>
      <c r="BZ283">
        <v>9.66</v>
      </c>
      <c r="CA283">
        <v>10.199999999999999</v>
      </c>
      <c r="CB283">
        <v>10.6</v>
      </c>
      <c r="CC283">
        <v>10.8</v>
      </c>
      <c r="CD283">
        <v>11.1</v>
      </c>
      <c r="CE283">
        <v>11.3</v>
      </c>
      <c r="CF283">
        <v>11.5</v>
      </c>
      <c r="CG283">
        <v>11.8</v>
      </c>
      <c r="CH283">
        <v>11.9</v>
      </c>
      <c r="CI283">
        <v>12.1</v>
      </c>
      <c r="CJ283">
        <v>12.3</v>
      </c>
      <c r="CK283">
        <v>12.4</v>
      </c>
      <c r="CL283">
        <v>12.6</v>
      </c>
      <c r="CM283">
        <v>12.7</v>
      </c>
      <c r="CN283">
        <v>12.8</v>
      </c>
      <c r="CO283">
        <v>12.8</v>
      </c>
      <c r="CP283">
        <v>12.9</v>
      </c>
      <c r="CQ283">
        <v>13</v>
      </c>
      <c r="CR283">
        <v>13</v>
      </c>
      <c r="CS283">
        <v>13</v>
      </c>
      <c r="CT283">
        <v>13</v>
      </c>
      <c r="CU283">
        <v>13.1</v>
      </c>
      <c r="CV283">
        <v>13.1</v>
      </c>
      <c r="CW283">
        <v>13</v>
      </c>
      <c r="CX283">
        <v>13</v>
      </c>
      <c r="CY283">
        <v>13</v>
      </c>
      <c r="CZ283">
        <v>13</v>
      </c>
      <c r="DA283">
        <v>12.9</v>
      </c>
      <c r="DB283">
        <v>12.9</v>
      </c>
      <c r="DC283">
        <v>12.8</v>
      </c>
      <c r="DD283">
        <v>12.8</v>
      </c>
      <c r="DE283">
        <v>12.7</v>
      </c>
      <c r="DF283">
        <v>12.6</v>
      </c>
      <c r="DG283">
        <v>12.5</v>
      </c>
      <c r="DH283">
        <v>12.5</v>
      </c>
      <c r="DI283">
        <v>12.4</v>
      </c>
      <c r="DJ283">
        <v>12.3</v>
      </c>
      <c r="DK283">
        <v>12.2</v>
      </c>
      <c r="DL283">
        <v>12.1</v>
      </c>
      <c r="DM283">
        <v>12</v>
      </c>
      <c r="DN283">
        <v>11.8</v>
      </c>
      <c r="DO283">
        <v>11.7</v>
      </c>
      <c r="DP283">
        <v>11.6</v>
      </c>
      <c r="DQ283">
        <v>11.5</v>
      </c>
      <c r="DR283">
        <v>11.3</v>
      </c>
      <c r="DS283">
        <v>11.2</v>
      </c>
      <c r="DT283">
        <v>11</v>
      </c>
      <c r="DU283">
        <v>10.9</v>
      </c>
      <c r="DV283">
        <v>10.7</v>
      </c>
      <c r="DW283">
        <v>10.6</v>
      </c>
      <c r="DX283">
        <v>10.3</v>
      </c>
      <c r="DY283">
        <v>10.1</v>
      </c>
      <c r="DZ283">
        <v>9.92</v>
      </c>
      <c r="EA283">
        <v>9.74</v>
      </c>
      <c r="EB283">
        <v>9.48</v>
      </c>
      <c r="EC283">
        <v>9.31</v>
      </c>
      <c r="ED283">
        <v>9.14</v>
      </c>
      <c r="EE283">
        <v>8.77</v>
      </c>
      <c r="EF283">
        <v>8.5</v>
      </c>
      <c r="EG283">
        <v>8.17</v>
      </c>
      <c r="EH283">
        <v>7.86</v>
      </c>
      <c r="EI283">
        <v>7.5</v>
      </c>
      <c r="EJ283">
        <v>7.1</v>
      </c>
      <c r="EK283">
        <v>6.57</v>
      </c>
      <c r="EL283">
        <v>6.02</v>
      </c>
      <c r="EM283">
        <v>5.55</v>
      </c>
      <c r="EN283">
        <v>5.23</v>
      </c>
      <c r="EO283">
        <v>4.91</v>
      </c>
      <c r="EP283">
        <v>4.6900000000000004</v>
      </c>
      <c r="EQ283">
        <v>4.46</v>
      </c>
      <c r="ER283">
        <v>4.26</v>
      </c>
      <c r="ES283">
        <v>4.04</v>
      </c>
      <c r="ET283">
        <v>3.82</v>
      </c>
      <c r="EU283">
        <v>3.63</v>
      </c>
      <c r="EV283">
        <v>3.17</v>
      </c>
      <c r="EW283">
        <v>2.98</v>
      </c>
      <c r="EX283">
        <v>2.76</v>
      </c>
      <c r="EY283">
        <v>2.63</v>
      </c>
      <c r="EZ283">
        <v>2.4700000000000002</v>
      </c>
      <c r="FA283">
        <v>2.19</v>
      </c>
      <c r="FB283">
        <v>1.98</v>
      </c>
      <c r="FC283">
        <v>1.86</v>
      </c>
      <c r="FD283">
        <v>1.64</v>
      </c>
      <c r="FE283">
        <v>1.55</v>
      </c>
      <c r="FF283">
        <v>1.37</v>
      </c>
      <c r="FG283">
        <v>1.28</v>
      </c>
      <c r="FH283">
        <v>1.1399999999999999</v>
      </c>
      <c r="FI283">
        <v>1</v>
      </c>
      <c r="FJ283">
        <v>0.95</v>
      </c>
      <c r="FK283">
        <v>0.82</v>
      </c>
      <c r="FL283">
        <v>0.75</v>
      </c>
      <c r="FM283">
        <v>0.64</v>
      </c>
      <c r="FN283">
        <v>0.57999999999999996</v>
      </c>
      <c r="FO283">
        <v>0.51</v>
      </c>
      <c r="FP283">
        <v>0.45</v>
      </c>
      <c r="FQ283">
        <v>0.37</v>
      </c>
      <c r="FR283">
        <v>0.34</v>
      </c>
      <c r="FS283">
        <v>0.3</v>
      </c>
      <c r="FT283">
        <v>0.25</v>
      </c>
      <c r="FU283">
        <v>0.21</v>
      </c>
      <c r="FV283">
        <v>0.19</v>
      </c>
      <c r="FW283">
        <v>0.16</v>
      </c>
      <c r="FX283">
        <v>0.14000000000000001</v>
      </c>
      <c r="FY283">
        <v>0.11</v>
      </c>
      <c r="FZ283">
        <v>0.1</v>
      </c>
    </row>
    <row r="284" spans="1:182">
      <c r="A284">
        <v>-97</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0.03</v>
      </c>
      <c r="X284">
        <v>0.04</v>
      </c>
      <c r="Y284">
        <v>0.06</v>
      </c>
      <c r="Z284">
        <v>0.08</v>
      </c>
      <c r="AA284">
        <v>0.1</v>
      </c>
      <c r="AB284">
        <v>0.12</v>
      </c>
      <c r="AC284">
        <v>0.15</v>
      </c>
      <c r="AD284">
        <v>0.18</v>
      </c>
      <c r="AE284">
        <v>0.22</v>
      </c>
      <c r="AF284">
        <v>0.25</v>
      </c>
      <c r="AG284">
        <v>0.31</v>
      </c>
      <c r="AH284">
        <v>0.35</v>
      </c>
      <c r="AI284">
        <v>0.4</v>
      </c>
      <c r="AJ284">
        <v>0.47</v>
      </c>
      <c r="AK284">
        <v>0.54</v>
      </c>
      <c r="AL284">
        <v>0.61</v>
      </c>
      <c r="AM284">
        <v>0.71</v>
      </c>
      <c r="AN284">
        <v>0.78</v>
      </c>
      <c r="AO284">
        <v>0.91</v>
      </c>
      <c r="AP284">
        <v>0.97</v>
      </c>
      <c r="AQ284">
        <v>1.07</v>
      </c>
      <c r="AR284">
        <v>1.2</v>
      </c>
      <c r="AS284">
        <v>1.33</v>
      </c>
      <c r="AT284">
        <v>1.49</v>
      </c>
      <c r="AU284">
        <v>1.62</v>
      </c>
      <c r="AV284">
        <v>1.78</v>
      </c>
      <c r="AW284">
        <v>1.96</v>
      </c>
      <c r="AX284">
        <v>2.11</v>
      </c>
      <c r="AY284">
        <v>2.31</v>
      </c>
      <c r="AZ284">
        <v>2.5099999999999998</v>
      </c>
      <c r="BA284">
        <v>2.65</v>
      </c>
      <c r="BB284">
        <v>2.9</v>
      </c>
      <c r="BC284">
        <v>3.11</v>
      </c>
      <c r="BD284">
        <v>3.29</v>
      </c>
      <c r="BE284">
        <v>3.61</v>
      </c>
      <c r="BF284">
        <v>3.74</v>
      </c>
      <c r="BG284">
        <v>4.0199999999999996</v>
      </c>
      <c r="BH284">
        <v>4.32</v>
      </c>
      <c r="BI284">
        <v>4.3499999999999996</v>
      </c>
      <c r="BJ284">
        <v>4.6900000000000004</v>
      </c>
      <c r="BK284">
        <v>4.95</v>
      </c>
      <c r="BL284">
        <v>5.32</v>
      </c>
      <c r="BM284">
        <v>5.64</v>
      </c>
      <c r="BN284">
        <v>6</v>
      </c>
      <c r="BO284">
        <v>6.37</v>
      </c>
      <c r="BP284">
        <v>6.7</v>
      </c>
      <c r="BQ284">
        <v>6.88</v>
      </c>
      <c r="BR284">
        <v>7.14</v>
      </c>
      <c r="BS284">
        <v>7.64</v>
      </c>
      <c r="BT284">
        <v>7.41</v>
      </c>
      <c r="BU284">
        <v>7.45</v>
      </c>
      <c r="BV284">
        <v>8.0500000000000007</v>
      </c>
      <c r="BW284">
        <v>8.61</v>
      </c>
      <c r="BX284">
        <v>9.0299999999999994</v>
      </c>
      <c r="BY284">
        <v>9.4</v>
      </c>
      <c r="BZ284">
        <v>9.74</v>
      </c>
      <c r="CA284">
        <v>10.3</v>
      </c>
      <c r="CB284">
        <v>10.6</v>
      </c>
      <c r="CC284">
        <v>10.9</v>
      </c>
      <c r="CD284">
        <v>11.1</v>
      </c>
      <c r="CE284">
        <v>11.4</v>
      </c>
      <c r="CF284">
        <v>11.6</v>
      </c>
      <c r="CG284">
        <v>11.8</v>
      </c>
      <c r="CH284">
        <v>12</v>
      </c>
      <c r="CI284">
        <v>12.2</v>
      </c>
      <c r="CJ284">
        <v>12.3</v>
      </c>
      <c r="CK284">
        <v>12.5</v>
      </c>
      <c r="CL284">
        <v>12.6</v>
      </c>
      <c r="CM284">
        <v>12.7</v>
      </c>
      <c r="CN284">
        <v>12.8</v>
      </c>
      <c r="CO284">
        <v>12.9</v>
      </c>
      <c r="CP284">
        <v>12.9</v>
      </c>
      <c r="CQ284">
        <v>13</v>
      </c>
      <c r="CR284">
        <v>13</v>
      </c>
      <c r="CS284">
        <v>13</v>
      </c>
      <c r="CT284">
        <v>13.1</v>
      </c>
      <c r="CU284">
        <v>13.1</v>
      </c>
      <c r="CV284">
        <v>13.1</v>
      </c>
      <c r="CW284">
        <v>13.1</v>
      </c>
      <c r="CX284">
        <v>13</v>
      </c>
      <c r="CY284">
        <v>13</v>
      </c>
      <c r="CZ284">
        <v>13</v>
      </c>
      <c r="DA284">
        <v>12.9</v>
      </c>
      <c r="DB284">
        <v>12.9</v>
      </c>
      <c r="DC284">
        <v>12.8</v>
      </c>
      <c r="DD284">
        <v>12.8</v>
      </c>
      <c r="DE284">
        <v>12.7</v>
      </c>
      <c r="DF284">
        <v>12.7</v>
      </c>
      <c r="DG284">
        <v>12.6</v>
      </c>
      <c r="DH284">
        <v>12.5</v>
      </c>
      <c r="DI284">
        <v>12.4</v>
      </c>
      <c r="DJ284">
        <v>12.3</v>
      </c>
      <c r="DK284">
        <v>12.2</v>
      </c>
      <c r="DL284">
        <v>12.1</v>
      </c>
      <c r="DM284">
        <v>12</v>
      </c>
      <c r="DN284">
        <v>11.9</v>
      </c>
      <c r="DO284">
        <v>11.7</v>
      </c>
      <c r="DP284">
        <v>11.6</v>
      </c>
      <c r="DQ284">
        <v>11.5</v>
      </c>
      <c r="DR284">
        <v>11.4</v>
      </c>
      <c r="DS284">
        <v>11.2</v>
      </c>
      <c r="DT284">
        <v>11.1</v>
      </c>
      <c r="DU284">
        <v>10.9</v>
      </c>
      <c r="DV284">
        <v>10.8</v>
      </c>
      <c r="DW284">
        <v>10.6</v>
      </c>
      <c r="DX284">
        <v>10.4</v>
      </c>
      <c r="DY284">
        <v>10.1</v>
      </c>
      <c r="DZ284">
        <v>9.91</v>
      </c>
      <c r="EA284">
        <v>9.74</v>
      </c>
      <c r="EB284">
        <v>9.5</v>
      </c>
      <c r="EC284">
        <v>9.3800000000000008</v>
      </c>
      <c r="ED284">
        <v>9.11</v>
      </c>
      <c r="EE284">
        <v>8.82</v>
      </c>
      <c r="EF284">
        <v>8.5399999999999991</v>
      </c>
      <c r="EG284">
        <v>8.1999999999999993</v>
      </c>
      <c r="EH284">
        <v>7.84</v>
      </c>
      <c r="EI284">
        <v>7.6</v>
      </c>
      <c r="EJ284">
        <v>7.14</v>
      </c>
      <c r="EK284">
        <v>6.51</v>
      </c>
      <c r="EL284">
        <v>5.94</v>
      </c>
      <c r="EM284">
        <v>5.46</v>
      </c>
      <c r="EN284">
        <v>5.12</v>
      </c>
      <c r="EO284">
        <v>4.9000000000000004</v>
      </c>
      <c r="EP284">
        <v>4.68</v>
      </c>
      <c r="EQ284">
        <v>4.41</v>
      </c>
      <c r="ER284">
        <v>4.25</v>
      </c>
      <c r="ES284">
        <v>3.89</v>
      </c>
      <c r="ET284">
        <v>3.76</v>
      </c>
      <c r="EU284">
        <v>3.57</v>
      </c>
      <c r="EV284">
        <v>3.21</v>
      </c>
      <c r="EW284">
        <v>2.95</v>
      </c>
      <c r="EX284">
        <v>2.72</v>
      </c>
      <c r="EY284">
        <v>2.57</v>
      </c>
      <c r="EZ284">
        <v>2.41</v>
      </c>
      <c r="FA284">
        <v>2.13</v>
      </c>
      <c r="FB284">
        <v>1.93</v>
      </c>
      <c r="FC284">
        <v>1.87</v>
      </c>
      <c r="FD284">
        <v>1.66</v>
      </c>
      <c r="FE284">
        <v>1.49</v>
      </c>
      <c r="FF284">
        <v>1.37</v>
      </c>
      <c r="FG284">
        <v>1.27</v>
      </c>
      <c r="FH284">
        <v>1.1399999999999999</v>
      </c>
      <c r="FI284">
        <v>1.01</v>
      </c>
      <c r="FJ284">
        <v>0.88</v>
      </c>
      <c r="FK284">
        <v>0.81</v>
      </c>
      <c r="FL284">
        <v>0.72</v>
      </c>
      <c r="FM284">
        <v>0.64</v>
      </c>
      <c r="FN284">
        <v>0.56000000000000005</v>
      </c>
      <c r="FO284">
        <v>0.5</v>
      </c>
      <c r="FP284">
        <v>0.45</v>
      </c>
      <c r="FQ284">
        <v>0.38</v>
      </c>
      <c r="FR284">
        <v>0.34</v>
      </c>
      <c r="FS284">
        <v>0.28999999999999998</v>
      </c>
      <c r="FT284">
        <v>0.24</v>
      </c>
      <c r="FU284">
        <v>0.22</v>
      </c>
      <c r="FV284">
        <v>0.19</v>
      </c>
      <c r="FW284">
        <v>0.15</v>
      </c>
      <c r="FX284">
        <v>0.13</v>
      </c>
      <c r="FY284">
        <v>0.11</v>
      </c>
      <c r="FZ284">
        <v>0.1</v>
      </c>
    </row>
    <row r="285" spans="1:182">
      <c r="A285">
        <v>-98</v>
      </c>
      <c r="B285">
        <v>0</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0.03</v>
      </c>
      <c r="X285">
        <v>0.05</v>
      </c>
      <c r="Y285">
        <v>0.05</v>
      </c>
      <c r="Z285">
        <v>0.08</v>
      </c>
      <c r="AA285">
        <v>0.1</v>
      </c>
      <c r="AB285">
        <v>0.13</v>
      </c>
      <c r="AC285">
        <v>0.15</v>
      </c>
      <c r="AD285">
        <v>0.18</v>
      </c>
      <c r="AE285">
        <v>0.22</v>
      </c>
      <c r="AF285">
        <v>0.25</v>
      </c>
      <c r="AG285">
        <v>0.3</v>
      </c>
      <c r="AH285">
        <v>0.34</v>
      </c>
      <c r="AI285">
        <v>0.42</v>
      </c>
      <c r="AJ285">
        <v>0.47</v>
      </c>
      <c r="AK285">
        <v>0.53</v>
      </c>
      <c r="AL285">
        <v>0.63</v>
      </c>
      <c r="AM285">
        <v>0.69</v>
      </c>
      <c r="AN285">
        <v>0.78</v>
      </c>
      <c r="AO285">
        <v>0.87</v>
      </c>
      <c r="AP285">
        <v>0.99</v>
      </c>
      <c r="AQ285">
        <v>1.0900000000000001</v>
      </c>
      <c r="AR285">
        <v>1.2</v>
      </c>
      <c r="AS285">
        <v>1.35</v>
      </c>
      <c r="AT285">
        <v>1.48</v>
      </c>
      <c r="AU285">
        <v>1.64</v>
      </c>
      <c r="AV285">
        <v>1.79</v>
      </c>
      <c r="AW285">
        <v>1.95</v>
      </c>
      <c r="AX285">
        <v>2.12</v>
      </c>
      <c r="AY285">
        <v>2.37</v>
      </c>
      <c r="AZ285">
        <v>2.5299999999999998</v>
      </c>
      <c r="BA285">
        <v>2.68</v>
      </c>
      <c r="BB285">
        <v>2.94</v>
      </c>
      <c r="BC285">
        <v>3.17</v>
      </c>
      <c r="BD285">
        <v>3.38</v>
      </c>
      <c r="BE285">
        <v>3.68</v>
      </c>
      <c r="BF285">
        <v>3.82</v>
      </c>
      <c r="BG285">
        <v>4.09</v>
      </c>
      <c r="BH285">
        <v>4.24</v>
      </c>
      <c r="BI285">
        <v>4.46</v>
      </c>
      <c r="BJ285">
        <v>4.72</v>
      </c>
      <c r="BK285">
        <v>5.0199999999999996</v>
      </c>
      <c r="BL285">
        <v>5.37</v>
      </c>
      <c r="BM285">
        <v>5.76</v>
      </c>
      <c r="BN285">
        <v>6.06</v>
      </c>
      <c r="BO285">
        <v>6.45</v>
      </c>
      <c r="BP285">
        <v>6.81</v>
      </c>
      <c r="BQ285">
        <v>6.93</v>
      </c>
      <c r="BR285">
        <v>7.24</v>
      </c>
      <c r="BS285">
        <v>7.76</v>
      </c>
      <c r="BT285">
        <v>7.46</v>
      </c>
      <c r="BU285">
        <v>7.57</v>
      </c>
      <c r="BV285">
        <v>8.23</v>
      </c>
      <c r="BW285">
        <v>8.7200000000000006</v>
      </c>
      <c r="BX285">
        <v>9.1300000000000008</v>
      </c>
      <c r="BY285">
        <v>9.48</v>
      </c>
      <c r="BZ285">
        <v>9.8000000000000007</v>
      </c>
      <c r="CA285">
        <v>10.3</v>
      </c>
      <c r="CB285">
        <v>10.7</v>
      </c>
      <c r="CC285">
        <v>11</v>
      </c>
      <c r="CD285">
        <v>11.2</v>
      </c>
      <c r="CE285">
        <v>11.4</v>
      </c>
      <c r="CF285">
        <v>11.6</v>
      </c>
      <c r="CG285">
        <v>11.8</v>
      </c>
      <c r="CH285">
        <v>12</v>
      </c>
      <c r="CI285">
        <v>12.2</v>
      </c>
      <c r="CJ285">
        <v>12.4</v>
      </c>
      <c r="CK285">
        <v>12.6</v>
      </c>
      <c r="CL285">
        <v>12.6</v>
      </c>
      <c r="CM285">
        <v>12.8</v>
      </c>
      <c r="CN285">
        <v>12.9</v>
      </c>
      <c r="CO285">
        <v>12.9</v>
      </c>
      <c r="CP285">
        <v>13</v>
      </c>
      <c r="CQ285">
        <v>13</v>
      </c>
      <c r="CR285">
        <v>13.1</v>
      </c>
      <c r="CS285">
        <v>13.1</v>
      </c>
      <c r="CT285">
        <v>13.1</v>
      </c>
      <c r="CU285">
        <v>13.1</v>
      </c>
      <c r="CV285">
        <v>13.1</v>
      </c>
      <c r="CW285">
        <v>13.1</v>
      </c>
      <c r="CX285">
        <v>13.1</v>
      </c>
      <c r="CY285">
        <v>13</v>
      </c>
      <c r="CZ285">
        <v>13</v>
      </c>
      <c r="DA285">
        <v>13</v>
      </c>
      <c r="DB285">
        <v>12.9</v>
      </c>
      <c r="DC285">
        <v>12.9</v>
      </c>
      <c r="DD285">
        <v>12.8</v>
      </c>
      <c r="DE285">
        <v>12.8</v>
      </c>
      <c r="DF285">
        <v>12.7</v>
      </c>
      <c r="DG285">
        <v>12.6</v>
      </c>
      <c r="DH285">
        <v>12.5</v>
      </c>
      <c r="DI285">
        <v>12.4</v>
      </c>
      <c r="DJ285">
        <v>12.3</v>
      </c>
      <c r="DK285">
        <v>12.2</v>
      </c>
      <c r="DL285">
        <v>12.1</v>
      </c>
      <c r="DM285">
        <v>12</v>
      </c>
      <c r="DN285">
        <v>11.9</v>
      </c>
      <c r="DO285">
        <v>11.8</v>
      </c>
      <c r="DP285">
        <v>11.6</v>
      </c>
      <c r="DQ285">
        <v>11.5</v>
      </c>
      <c r="DR285">
        <v>11.4</v>
      </c>
      <c r="DS285">
        <v>11.2</v>
      </c>
      <c r="DT285">
        <v>11.1</v>
      </c>
      <c r="DU285">
        <v>10.9</v>
      </c>
      <c r="DV285">
        <v>10.8</v>
      </c>
      <c r="DW285">
        <v>10.6</v>
      </c>
      <c r="DX285">
        <v>10.4</v>
      </c>
      <c r="DY285">
        <v>10.199999999999999</v>
      </c>
      <c r="DZ285">
        <v>9.9600000000000009</v>
      </c>
      <c r="EA285">
        <v>9.76</v>
      </c>
      <c r="EB285">
        <v>9.58</v>
      </c>
      <c r="EC285">
        <v>9.35</v>
      </c>
      <c r="ED285">
        <v>9.09</v>
      </c>
      <c r="EE285">
        <v>8.83</v>
      </c>
      <c r="EF285">
        <v>8.51</v>
      </c>
      <c r="EG285">
        <v>8.1</v>
      </c>
      <c r="EH285">
        <v>7.83</v>
      </c>
      <c r="EI285">
        <v>7.53</v>
      </c>
      <c r="EJ285">
        <v>6.93</v>
      </c>
      <c r="EK285">
        <v>6.46</v>
      </c>
      <c r="EL285">
        <v>5.92</v>
      </c>
      <c r="EM285">
        <v>5.45</v>
      </c>
      <c r="EN285">
        <v>5.13</v>
      </c>
      <c r="EO285">
        <v>4.91</v>
      </c>
      <c r="EP285">
        <v>4.66</v>
      </c>
      <c r="EQ285">
        <v>4.4400000000000004</v>
      </c>
      <c r="ER285">
        <v>4.1900000000000004</v>
      </c>
      <c r="ES285">
        <v>3.92</v>
      </c>
      <c r="ET285">
        <v>3.76</v>
      </c>
      <c r="EU285">
        <v>3.53</v>
      </c>
      <c r="EV285">
        <v>3.16</v>
      </c>
      <c r="EW285">
        <v>2.92</v>
      </c>
      <c r="EX285">
        <v>2.73</v>
      </c>
      <c r="EY285">
        <v>2.5499999999999998</v>
      </c>
      <c r="EZ285">
        <v>2.36</v>
      </c>
      <c r="FA285">
        <v>2.12</v>
      </c>
      <c r="FB285">
        <v>1.98</v>
      </c>
      <c r="FC285">
        <v>1.86</v>
      </c>
      <c r="FD285">
        <v>1.63</v>
      </c>
      <c r="FE285">
        <v>1.56</v>
      </c>
      <c r="FF285">
        <v>1.35</v>
      </c>
      <c r="FG285">
        <v>1.21</v>
      </c>
      <c r="FH285">
        <v>1.1200000000000001</v>
      </c>
      <c r="FI285">
        <v>0.99</v>
      </c>
      <c r="FJ285">
        <v>0.9</v>
      </c>
      <c r="FK285">
        <v>0.81</v>
      </c>
      <c r="FL285">
        <v>0.72</v>
      </c>
      <c r="FM285">
        <v>0.64</v>
      </c>
      <c r="FN285">
        <v>0.56000000000000005</v>
      </c>
      <c r="FO285">
        <v>0.48</v>
      </c>
      <c r="FP285">
        <v>0.44</v>
      </c>
      <c r="FQ285">
        <v>0.37</v>
      </c>
      <c r="FR285">
        <v>0.33</v>
      </c>
      <c r="FS285">
        <v>0.28000000000000003</v>
      </c>
      <c r="FT285">
        <v>0.25</v>
      </c>
      <c r="FU285">
        <v>0.21</v>
      </c>
      <c r="FV285">
        <v>0.18</v>
      </c>
      <c r="FW285">
        <v>0.16</v>
      </c>
      <c r="FX285">
        <v>0.13</v>
      </c>
      <c r="FY285">
        <v>0.11</v>
      </c>
      <c r="FZ285">
        <v>0.1</v>
      </c>
    </row>
    <row r="286" spans="1:182">
      <c r="A286">
        <v>-99</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0.03</v>
      </c>
      <c r="X286">
        <v>0.04</v>
      </c>
      <c r="Y286">
        <v>7.0000000000000007E-2</v>
      </c>
      <c r="Z286">
        <v>0.08</v>
      </c>
      <c r="AA286">
        <v>0.1</v>
      </c>
      <c r="AB286">
        <v>0.13</v>
      </c>
      <c r="AC286">
        <v>0.16</v>
      </c>
      <c r="AD286">
        <v>0.18</v>
      </c>
      <c r="AE286">
        <v>0.23</v>
      </c>
      <c r="AF286">
        <v>0.27</v>
      </c>
      <c r="AG286">
        <v>0.32</v>
      </c>
      <c r="AH286">
        <v>0.36</v>
      </c>
      <c r="AI286">
        <v>0.4</v>
      </c>
      <c r="AJ286">
        <v>0.48</v>
      </c>
      <c r="AK286">
        <v>0.55000000000000004</v>
      </c>
      <c r="AL286">
        <v>0.64</v>
      </c>
      <c r="AM286">
        <v>0.72</v>
      </c>
      <c r="AN286">
        <v>0.78</v>
      </c>
      <c r="AO286">
        <v>0.89</v>
      </c>
      <c r="AP286">
        <v>1.01</v>
      </c>
      <c r="AQ286">
        <v>1.1200000000000001</v>
      </c>
      <c r="AR286">
        <v>1.25</v>
      </c>
      <c r="AS286">
        <v>1.36</v>
      </c>
      <c r="AT286">
        <v>1.49</v>
      </c>
      <c r="AU286">
        <v>1.64</v>
      </c>
      <c r="AV286">
        <v>1.83</v>
      </c>
      <c r="AW286">
        <v>1.98</v>
      </c>
      <c r="AX286">
        <v>2.12</v>
      </c>
      <c r="AY286">
        <v>2.36</v>
      </c>
      <c r="AZ286">
        <v>2.63</v>
      </c>
      <c r="BA286">
        <v>2.76</v>
      </c>
      <c r="BB286">
        <v>2.96</v>
      </c>
      <c r="BC286">
        <v>3.17</v>
      </c>
      <c r="BD286">
        <v>3.42</v>
      </c>
      <c r="BE286">
        <v>3.71</v>
      </c>
      <c r="BF286">
        <v>3.86</v>
      </c>
      <c r="BG286">
        <v>4.1399999999999997</v>
      </c>
      <c r="BH286">
        <v>4.32</v>
      </c>
      <c r="BI286">
        <v>4.53</v>
      </c>
      <c r="BJ286">
        <v>4.79</v>
      </c>
      <c r="BK286">
        <v>5.15</v>
      </c>
      <c r="BL286">
        <v>5.43</v>
      </c>
      <c r="BM286">
        <v>5.76</v>
      </c>
      <c r="BN286">
        <v>6.15</v>
      </c>
      <c r="BO286">
        <v>6.54</v>
      </c>
      <c r="BP286">
        <v>6.96</v>
      </c>
      <c r="BQ286">
        <v>6.94</v>
      </c>
      <c r="BR286">
        <v>7.37</v>
      </c>
      <c r="BS286">
        <v>7.84</v>
      </c>
      <c r="BT286">
        <v>7.58</v>
      </c>
      <c r="BU286">
        <v>7.71</v>
      </c>
      <c r="BV286">
        <v>8.3699999999999992</v>
      </c>
      <c r="BW286">
        <v>8.83</v>
      </c>
      <c r="BX286">
        <v>9.23</v>
      </c>
      <c r="BY286">
        <v>9.58</v>
      </c>
      <c r="BZ286">
        <v>9.9</v>
      </c>
      <c r="CA286">
        <v>10.4</v>
      </c>
      <c r="CB286">
        <v>10.7</v>
      </c>
      <c r="CC286">
        <v>11</v>
      </c>
      <c r="CD286">
        <v>11.3</v>
      </c>
      <c r="CE286">
        <v>11.5</v>
      </c>
      <c r="CF286">
        <v>11.7</v>
      </c>
      <c r="CG286">
        <v>11.9</v>
      </c>
      <c r="CH286">
        <v>12.1</v>
      </c>
      <c r="CI286">
        <v>12.2</v>
      </c>
      <c r="CJ286">
        <v>12.4</v>
      </c>
      <c r="CK286">
        <v>12.6</v>
      </c>
      <c r="CL286">
        <v>12.7</v>
      </c>
      <c r="CM286">
        <v>12.8</v>
      </c>
      <c r="CN286">
        <v>12.9</v>
      </c>
      <c r="CO286">
        <v>13</v>
      </c>
      <c r="CP286">
        <v>13</v>
      </c>
      <c r="CQ286">
        <v>13</v>
      </c>
      <c r="CR286">
        <v>13.1</v>
      </c>
      <c r="CS286">
        <v>13.1</v>
      </c>
      <c r="CT286">
        <v>13.1</v>
      </c>
      <c r="CU286">
        <v>13.1</v>
      </c>
      <c r="CV286">
        <v>13.1</v>
      </c>
      <c r="CW286">
        <v>13.1</v>
      </c>
      <c r="CX286">
        <v>13.1</v>
      </c>
      <c r="CY286">
        <v>13.1</v>
      </c>
      <c r="CZ286">
        <v>13</v>
      </c>
      <c r="DA286">
        <v>13</v>
      </c>
      <c r="DB286">
        <v>13</v>
      </c>
      <c r="DC286">
        <v>12.9</v>
      </c>
      <c r="DD286">
        <v>12.8</v>
      </c>
      <c r="DE286">
        <v>12.8</v>
      </c>
      <c r="DF286">
        <v>12.7</v>
      </c>
      <c r="DG286">
        <v>12.6</v>
      </c>
      <c r="DH286">
        <v>12.5</v>
      </c>
      <c r="DI286">
        <v>12.5</v>
      </c>
      <c r="DJ286">
        <v>12.3</v>
      </c>
      <c r="DK286">
        <v>12.2</v>
      </c>
      <c r="DL286">
        <v>12.1</v>
      </c>
      <c r="DM286">
        <v>12</v>
      </c>
      <c r="DN286">
        <v>11.9</v>
      </c>
      <c r="DO286">
        <v>11.8</v>
      </c>
      <c r="DP286">
        <v>11.7</v>
      </c>
      <c r="DQ286">
        <v>11.5</v>
      </c>
      <c r="DR286">
        <v>11.4</v>
      </c>
      <c r="DS286">
        <v>11.3</v>
      </c>
      <c r="DT286">
        <v>11.1</v>
      </c>
      <c r="DU286">
        <v>11</v>
      </c>
      <c r="DV286">
        <v>10.8</v>
      </c>
      <c r="DW286">
        <v>10.6</v>
      </c>
      <c r="DX286">
        <v>10.4</v>
      </c>
      <c r="DY286">
        <v>10.199999999999999</v>
      </c>
      <c r="DZ286">
        <v>9.99</v>
      </c>
      <c r="EA286">
        <v>9.82</v>
      </c>
      <c r="EB286">
        <v>9.59</v>
      </c>
      <c r="EC286">
        <v>9.33</v>
      </c>
      <c r="ED286">
        <v>9.09</v>
      </c>
      <c r="EE286">
        <v>8.8000000000000007</v>
      </c>
      <c r="EF286">
        <v>8.43</v>
      </c>
      <c r="EG286">
        <v>8.06</v>
      </c>
      <c r="EH286">
        <v>7.89</v>
      </c>
      <c r="EI286">
        <v>7.42</v>
      </c>
      <c r="EJ286">
        <v>6.84</v>
      </c>
      <c r="EK286">
        <v>6.34</v>
      </c>
      <c r="EL286">
        <v>5.84</v>
      </c>
      <c r="EM286">
        <v>5.39</v>
      </c>
      <c r="EN286">
        <v>5.03</v>
      </c>
      <c r="EO286">
        <v>4.8</v>
      </c>
      <c r="EP286">
        <v>4.62</v>
      </c>
      <c r="EQ286">
        <v>4.3499999999999996</v>
      </c>
      <c r="ER286">
        <v>4.17</v>
      </c>
      <c r="ES286">
        <v>3.87</v>
      </c>
      <c r="ET286">
        <v>3.77</v>
      </c>
      <c r="EU286">
        <v>3.45</v>
      </c>
      <c r="EV286">
        <v>3.11</v>
      </c>
      <c r="EW286">
        <v>2.91</v>
      </c>
      <c r="EX286">
        <v>2.67</v>
      </c>
      <c r="EY286">
        <v>2.57</v>
      </c>
      <c r="EZ286">
        <v>2.29</v>
      </c>
      <c r="FA286">
        <v>2.08</v>
      </c>
      <c r="FB286">
        <v>1.93</v>
      </c>
      <c r="FC286">
        <v>1.75</v>
      </c>
      <c r="FD286">
        <v>1.6</v>
      </c>
      <c r="FE286">
        <v>1.52</v>
      </c>
      <c r="FF286">
        <v>1.33</v>
      </c>
      <c r="FG286">
        <v>1.23</v>
      </c>
      <c r="FH286">
        <v>1.1399999999999999</v>
      </c>
      <c r="FI286">
        <v>1</v>
      </c>
      <c r="FJ286">
        <v>0.88</v>
      </c>
      <c r="FK286">
        <v>0.79</v>
      </c>
      <c r="FL286">
        <v>0.7</v>
      </c>
      <c r="FM286">
        <v>0.63</v>
      </c>
      <c r="FN286">
        <v>0.55000000000000004</v>
      </c>
      <c r="FO286">
        <v>0.5</v>
      </c>
      <c r="FP286">
        <v>0.43</v>
      </c>
      <c r="FQ286">
        <v>0.38</v>
      </c>
      <c r="FR286">
        <v>0.32</v>
      </c>
      <c r="FS286">
        <v>0.28000000000000003</v>
      </c>
      <c r="FT286">
        <v>0.25</v>
      </c>
      <c r="FU286">
        <v>0.21</v>
      </c>
      <c r="FV286">
        <v>0.18</v>
      </c>
      <c r="FW286">
        <v>0.16</v>
      </c>
      <c r="FX286">
        <v>0.13</v>
      </c>
      <c r="FY286">
        <v>0.11</v>
      </c>
      <c r="FZ286">
        <v>0.1</v>
      </c>
    </row>
    <row r="287" spans="1:182">
      <c r="A287">
        <v>-100</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0.03</v>
      </c>
      <c r="X287">
        <v>0.04</v>
      </c>
      <c r="Y287">
        <v>7.0000000000000007E-2</v>
      </c>
      <c r="Z287">
        <v>0.09</v>
      </c>
      <c r="AA287">
        <v>0.1</v>
      </c>
      <c r="AB287">
        <v>0.13</v>
      </c>
      <c r="AC287">
        <v>0.16</v>
      </c>
      <c r="AD287">
        <v>0.19</v>
      </c>
      <c r="AE287">
        <v>0.23</v>
      </c>
      <c r="AF287">
        <v>0.26</v>
      </c>
      <c r="AG287">
        <v>0.31</v>
      </c>
      <c r="AH287">
        <v>0.38</v>
      </c>
      <c r="AI287">
        <v>0.43</v>
      </c>
      <c r="AJ287">
        <v>0.48</v>
      </c>
      <c r="AK287">
        <v>0.56999999999999995</v>
      </c>
      <c r="AL287">
        <v>0.64</v>
      </c>
      <c r="AM287">
        <v>0.71</v>
      </c>
      <c r="AN287">
        <v>0.83</v>
      </c>
      <c r="AO287">
        <v>0.94</v>
      </c>
      <c r="AP287">
        <v>1.02</v>
      </c>
      <c r="AQ287">
        <v>1.1499999999999999</v>
      </c>
      <c r="AR287">
        <v>1.25</v>
      </c>
      <c r="AS287">
        <v>1.42</v>
      </c>
      <c r="AT287">
        <v>1.51</v>
      </c>
      <c r="AU287">
        <v>1.68</v>
      </c>
      <c r="AV287">
        <v>1.87</v>
      </c>
      <c r="AW287">
        <v>2.04</v>
      </c>
      <c r="AX287">
        <v>2.21</v>
      </c>
      <c r="AY287">
        <v>2.39</v>
      </c>
      <c r="AZ287">
        <v>2.63</v>
      </c>
      <c r="BA287">
        <v>2.77</v>
      </c>
      <c r="BB287">
        <v>3.01</v>
      </c>
      <c r="BC287">
        <v>3.13</v>
      </c>
      <c r="BD287">
        <v>3.47</v>
      </c>
      <c r="BE287">
        <v>3.76</v>
      </c>
      <c r="BF287">
        <v>3.89</v>
      </c>
      <c r="BG287">
        <v>4.21</v>
      </c>
      <c r="BH287">
        <v>4.33</v>
      </c>
      <c r="BI287">
        <v>4.57</v>
      </c>
      <c r="BJ287">
        <v>4.88</v>
      </c>
      <c r="BK287">
        <v>5.23</v>
      </c>
      <c r="BL287">
        <v>5.47</v>
      </c>
      <c r="BM287">
        <v>5.86</v>
      </c>
      <c r="BN287">
        <v>6.25</v>
      </c>
      <c r="BO287">
        <v>6.65</v>
      </c>
      <c r="BP287">
        <v>7.02</v>
      </c>
      <c r="BQ287">
        <v>7</v>
      </c>
      <c r="BR287">
        <v>7.44</v>
      </c>
      <c r="BS287">
        <v>7.98</v>
      </c>
      <c r="BT287">
        <v>7.63</v>
      </c>
      <c r="BU287">
        <v>7.93</v>
      </c>
      <c r="BV287">
        <v>8.5</v>
      </c>
      <c r="BW287">
        <v>8.9499999999999993</v>
      </c>
      <c r="BX287">
        <v>9.34</v>
      </c>
      <c r="BY287">
        <v>9.66</v>
      </c>
      <c r="BZ287">
        <v>9.9700000000000006</v>
      </c>
      <c r="CA287">
        <v>10.4</v>
      </c>
      <c r="CB287">
        <v>10.8</v>
      </c>
      <c r="CC287">
        <v>11.1</v>
      </c>
      <c r="CD287">
        <v>11.3</v>
      </c>
      <c r="CE287">
        <v>11.6</v>
      </c>
      <c r="CF287">
        <v>11.8</v>
      </c>
      <c r="CG287">
        <v>11.9</v>
      </c>
      <c r="CH287">
        <v>12.1</v>
      </c>
      <c r="CI287">
        <v>12.3</v>
      </c>
      <c r="CJ287">
        <v>12.4</v>
      </c>
      <c r="CK287">
        <v>12.6</v>
      </c>
      <c r="CL287">
        <v>12.7</v>
      </c>
      <c r="CM287">
        <v>12.9</v>
      </c>
      <c r="CN287">
        <v>12.9</v>
      </c>
      <c r="CO287">
        <v>13</v>
      </c>
      <c r="CP287">
        <v>13</v>
      </c>
      <c r="CQ287">
        <v>13.1</v>
      </c>
      <c r="CR287">
        <v>13.1</v>
      </c>
      <c r="CS287">
        <v>13.1</v>
      </c>
      <c r="CT287">
        <v>13.2</v>
      </c>
      <c r="CU287">
        <v>13.2</v>
      </c>
      <c r="CV287">
        <v>13.2</v>
      </c>
      <c r="CW287">
        <v>13.2</v>
      </c>
      <c r="CX287">
        <v>13.1</v>
      </c>
      <c r="CY287">
        <v>13.1</v>
      </c>
      <c r="CZ287">
        <v>13.1</v>
      </c>
      <c r="DA287">
        <v>13</v>
      </c>
      <c r="DB287">
        <v>13</v>
      </c>
      <c r="DC287">
        <v>12.9</v>
      </c>
      <c r="DD287">
        <v>12.9</v>
      </c>
      <c r="DE287">
        <v>12.8</v>
      </c>
      <c r="DF287">
        <v>12.7</v>
      </c>
      <c r="DG287">
        <v>12.7</v>
      </c>
      <c r="DH287">
        <v>12.6</v>
      </c>
      <c r="DI287">
        <v>12.5</v>
      </c>
      <c r="DJ287">
        <v>12.4</v>
      </c>
      <c r="DK287">
        <v>12.3</v>
      </c>
      <c r="DL287">
        <v>12.2</v>
      </c>
      <c r="DM287">
        <v>12.1</v>
      </c>
      <c r="DN287">
        <v>11.9</v>
      </c>
      <c r="DO287">
        <v>11.8</v>
      </c>
      <c r="DP287">
        <v>11.7</v>
      </c>
      <c r="DQ287">
        <v>11.5</v>
      </c>
      <c r="DR287">
        <v>11.4</v>
      </c>
      <c r="DS287">
        <v>11.3</v>
      </c>
      <c r="DT287">
        <v>11.1</v>
      </c>
      <c r="DU287">
        <v>11</v>
      </c>
      <c r="DV287">
        <v>10.8</v>
      </c>
      <c r="DW287">
        <v>10.6</v>
      </c>
      <c r="DX287">
        <v>10.4</v>
      </c>
      <c r="DY287">
        <v>10.199999999999999</v>
      </c>
      <c r="DZ287">
        <v>10</v>
      </c>
      <c r="EA287">
        <v>9.83</v>
      </c>
      <c r="EB287">
        <v>9.64</v>
      </c>
      <c r="EC287">
        <v>9.34</v>
      </c>
      <c r="ED287">
        <v>9.08</v>
      </c>
      <c r="EE287">
        <v>8.74</v>
      </c>
      <c r="EF287">
        <v>8.33</v>
      </c>
      <c r="EG287">
        <v>7.92</v>
      </c>
      <c r="EH287">
        <v>7.64</v>
      </c>
      <c r="EI287">
        <v>7.38</v>
      </c>
      <c r="EJ287">
        <v>6.81</v>
      </c>
      <c r="EK287">
        <v>6.26</v>
      </c>
      <c r="EL287">
        <v>5.72</v>
      </c>
      <c r="EM287">
        <v>5.31</v>
      </c>
      <c r="EN287">
        <v>5.03</v>
      </c>
      <c r="EO287">
        <v>4.8099999999999996</v>
      </c>
      <c r="EP287">
        <v>4.5599999999999996</v>
      </c>
      <c r="EQ287">
        <v>4.3600000000000003</v>
      </c>
      <c r="ER287">
        <v>4.2</v>
      </c>
      <c r="ES287">
        <v>3.84</v>
      </c>
      <c r="ET287">
        <v>3.75</v>
      </c>
      <c r="EU287">
        <v>3.38</v>
      </c>
      <c r="EV287">
        <v>3.06</v>
      </c>
      <c r="EW287">
        <v>2.88</v>
      </c>
      <c r="EX287">
        <v>2.67</v>
      </c>
      <c r="EY287">
        <v>2.52</v>
      </c>
      <c r="EZ287">
        <v>2.27</v>
      </c>
      <c r="FA287">
        <v>2.0699999999999998</v>
      </c>
      <c r="FB287">
        <v>1.97</v>
      </c>
      <c r="FC287">
        <v>1.79</v>
      </c>
      <c r="FD287">
        <v>1.56</v>
      </c>
      <c r="FE287">
        <v>1.45</v>
      </c>
      <c r="FF287">
        <v>1.34</v>
      </c>
      <c r="FG287">
        <v>1.21</v>
      </c>
      <c r="FH287">
        <v>1.08</v>
      </c>
      <c r="FI287">
        <v>1</v>
      </c>
      <c r="FJ287">
        <v>0.88</v>
      </c>
      <c r="FK287">
        <v>0.8</v>
      </c>
      <c r="FL287">
        <v>0.69</v>
      </c>
      <c r="FM287">
        <v>0.61</v>
      </c>
      <c r="FN287">
        <v>0.55000000000000004</v>
      </c>
      <c r="FO287">
        <v>0.47</v>
      </c>
      <c r="FP287">
        <v>0.42</v>
      </c>
      <c r="FQ287">
        <v>0.37</v>
      </c>
      <c r="FR287">
        <v>0.33</v>
      </c>
      <c r="FS287">
        <v>0.28000000000000003</v>
      </c>
      <c r="FT287">
        <v>0.24</v>
      </c>
      <c r="FU287">
        <v>0.2</v>
      </c>
      <c r="FV287">
        <v>0.18</v>
      </c>
      <c r="FW287">
        <v>0.15</v>
      </c>
      <c r="FX287">
        <v>0.13</v>
      </c>
      <c r="FY287">
        <v>0.11</v>
      </c>
      <c r="FZ287">
        <v>0.1</v>
      </c>
    </row>
    <row r="288" spans="1:182">
      <c r="A288">
        <v>-101</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0.02</v>
      </c>
      <c r="W288">
        <v>0.03</v>
      </c>
      <c r="X288">
        <v>0.05</v>
      </c>
      <c r="Y288">
        <v>7.0000000000000007E-2</v>
      </c>
      <c r="Z288">
        <v>0.09</v>
      </c>
      <c r="AA288">
        <v>0.11</v>
      </c>
      <c r="AB288">
        <v>0.13</v>
      </c>
      <c r="AC288">
        <v>0.16</v>
      </c>
      <c r="AD288">
        <v>0.2</v>
      </c>
      <c r="AE288">
        <v>0.23</v>
      </c>
      <c r="AF288">
        <v>0.28000000000000003</v>
      </c>
      <c r="AG288">
        <v>0.32</v>
      </c>
      <c r="AH288">
        <v>0.38</v>
      </c>
      <c r="AI288">
        <v>0.44</v>
      </c>
      <c r="AJ288">
        <v>0.5</v>
      </c>
      <c r="AK288">
        <v>0.56999999999999995</v>
      </c>
      <c r="AL288">
        <v>0.63</v>
      </c>
      <c r="AM288">
        <v>0.74</v>
      </c>
      <c r="AN288">
        <v>0.8</v>
      </c>
      <c r="AO288">
        <v>0.94</v>
      </c>
      <c r="AP288">
        <v>1.06</v>
      </c>
      <c r="AQ288">
        <v>1.1499999999999999</v>
      </c>
      <c r="AR288">
        <v>1.26</v>
      </c>
      <c r="AS288">
        <v>1.38</v>
      </c>
      <c r="AT288">
        <v>1.6</v>
      </c>
      <c r="AU288">
        <v>1.69</v>
      </c>
      <c r="AV288">
        <v>1.87</v>
      </c>
      <c r="AW288">
        <v>2.0499999999999998</v>
      </c>
      <c r="AX288">
        <v>2.21</v>
      </c>
      <c r="AY288">
        <v>2.4300000000000002</v>
      </c>
      <c r="AZ288">
        <v>2.64</v>
      </c>
      <c r="BA288">
        <v>2.79</v>
      </c>
      <c r="BB288">
        <v>3.09</v>
      </c>
      <c r="BC288">
        <v>3.28</v>
      </c>
      <c r="BD288">
        <v>3.52</v>
      </c>
      <c r="BE288">
        <v>3.84</v>
      </c>
      <c r="BF288">
        <v>3.93</v>
      </c>
      <c r="BG288">
        <v>4.28</v>
      </c>
      <c r="BH288">
        <v>4.4400000000000004</v>
      </c>
      <c r="BI288">
        <v>4.68</v>
      </c>
      <c r="BJ288">
        <v>4.95</v>
      </c>
      <c r="BK288">
        <v>5.31</v>
      </c>
      <c r="BL288">
        <v>5.54</v>
      </c>
      <c r="BM288">
        <v>5.99</v>
      </c>
      <c r="BN288">
        <v>6.34</v>
      </c>
      <c r="BO288">
        <v>6.8</v>
      </c>
      <c r="BP288">
        <v>7.19</v>
      </c>
      <c r="BQ288">
        <v>7.1</v>
      </c>
      <c r="BR288">
        <v>7.61</v>
      </c>
      <c r="BS288">
        <v>8.07</v>
      </c>
      <c r="BT288">
        <v>7.72</v>
      </c>
      <c r="BU288">
        <v>8.1</v>
      </c>
      <c r="BV288">
        <v>8.64</v>
      </c>
      <c r="BW288">
        <v>9.08</v>
      </c>
      <c r="BX288">
        <v>9.43</v>
      </c>
      <c r="BY288">
        <v>9.75</v>
      </c>
      <c r="BZ288">
        <v>10.1</v>
      </c>
      <c r="CA288">
        <v>10.5</v>
      </c>
      <c r="CB288">
        <v>10.8</v>
      </c>
      <c r="CC288">
        <v>11.1</v>
      </c>
      <c r="CD288">
        <v>11.4</v>
      </c>
      <c r="CE288">
        <v>11.6</v>
      </c>
      <c r="CF288">
        <v>11.8</v>
      </c>
      <c r="CG288">
        <v>12</v>
      </c>
      <c r="CH288">
        <v>12.1</v>
      </c>
      <c r="CI288">
        <v>12.3</v>
      </c>
      <c r="CJ288">
        <v>12.5</v>
      </c>
      <c r="CK288">
        <v>12.6</v>
      </c>
      <c r="CL288">
        <v>12.8</v>
      </c>
      <c r="CM288">
        <v>12.9</v>
      </c>
      <c r="CN288">
        <v>13</v>
      </c>
      <c r="CO288">
        <v>13</v>
      </c>
      <c r="CP288">
        <v>13.1</v>
      </c>
      <c r="CQ288">
        <v>13.1</v>
      </c>
      <c r="CR288">
        <v>13.1</v>
      </c>
      <c r="CS288">
        <v>13.2</v>
      </c>
      <c r="CT288">
        <v>13.2</v>
      </c>
      <c r="CU288">
        <v>13.2</v>
      </c>
      <c r="CV288">
        <v>13.2</v>
      </c>
      <c r="CW288">
        <v>13.2</v>
      </c>
      <c r="CX288">
        <v>13.2</v>
      </c>
      <c r="CY288">
        <v>13.1</v>
      </c>
      <c r="CZ288">
        <v>13.1</v>
      </c>
      <c r="DA288">
        <v>13.1</v>
      </c>
      <c r="DB288">
        <v>13</v>
      </c>
      <c r="DC288">
        <v>13</v>
      </c>
      <c r="DD288">
        <v>12.9</v>
      </c>
      <c r="DE288">
        <v>12.8</v>
      </c>
      <c r="DF288">
        <v>12.8</v>
      </c>
      <c r="DG288">
        <v>12.7</v>
      </c>
      <c r="DH288">
        <v>12.6</v>
      </c>
      <c r="DI288">
        <v>12.5</v>
      </c>
      <c r="DJ288">
        <v>12.4</v>
      </c>
      <c r="DK288">
        <v>12.3</v>
      </c>
      <c r="DL288">
        <v>12.2</v>
      </c>
      <c r="DM288">
        <v>12.1</v>
      </c>
      <c r="DN288">
        <v>12</v>
      </c>
      <c r="DO288">
        <v>11.8</v>
      </c>
      <c r="DP288">
        <v>11.7</v>
      </c>
      <c r="DQ288">
        <v>11.6</v>
      </c>
      <c r="DR288">
        <v>11.4</v>
      </c>
      <c r="DS288">
        <v>11.3</v>
      </c>
      <c r="DT288">
        <v>11.1</v>
      </c>
      <c r="DU288">
        <v>11</v>
      </c>
      <c r="DV288">
        <v>10.8</v>
      </c>
      <c r="DW288">
        <v>10.6</v>
      </c>
      <c r="DX288">
        <v>10.4</v>
      </c>
      <c r="DY288">
        <v>10.199999999999999</v>
      </c>
      <c r="DZ288">
        <v>10.1</v>
      </c>
      <c r="EA288">
        <v>9.83</v>
      </c>
      <c r="EB288">
        <v>9.6199999999999992</v>
      </c>
      <c r="EC288">
        <v>9.27</v>
      </c>
      <c r="ED288">
        <v>9</v>
      </c>
      <c r="EE288">
        <v>8.6999999999999993</v>
      </c>
      <c r="EF288">
        <v>8.3000000000000007</v>
      </c>
      <c r="EG288">
        <v>7.86</v>
      </c>
      <c r="EH288">
        <v>7.64</v>
      </c>
      <c r="EI288">
        <v>7.3</v>
      </c>
      <c r="EJ288">
        <v>6.74</v>
      </c>
      <c r="EK288">
        <v>6.22</v>
      </c>
      <c r="EL288">
        <v>5.7</v>
      </c>
      <c r="EM288">
        <v>5.32</v>
      </c>
      <c r="EN288">
        <v>5.04</v>
      </c>
      <c r="EO288">
        <v>4.72</v>
      </c>
      <c r="EP288">
        <v>4.5599999999999996</v>
      </c>
      <c r="EQ288">
        <v>4.32</v>
      </c>
      <c r="ER288">
        <v>4.0599999999999996</v>
      </c>
      <c r="ES288">
        <v>3.84</v>
      </c>
      <c r="ET288">
        <v>3.7</v>
      </c>
      <c r="EU288">
        <v>3.35</v>
      </c>
      <c r="EV288">
        <v>3.04</v>
      </c>
      <c r="EW288">
        <v>2.8</v>
      </c>
      <c r="EX288">
        <v>2.67</v>
      </c>
      <c r="EY288">
        <v>2.52</v>
      </c>
      <c r="EZ288">
        <v>2.2000000000000002</v>
      </c>
      <c r="FA288">
        <v>2.0699999999999998</v>
      </c>
      <c r="FB288">
        <v>1.97</v>
      </c>
      <c r="FC288">
        <v>1.7</v>
      </c>
      <c r="FD288">
        <v>1.63</v>
      </c>
      <c r="FE288">
        <v>1.44</v>
      </c>
      <c r="FF288">
        <v>1.32</v>
      </c>
      <c r="FG288">
        <v>1.17</v>
      </c>
      <c r="FH288">
        <v>1.08</v>
      </c>
      <c r="FI288">
        <v>0.96</v>
      </c>
      <c r="FJ288">
        <v>0.88</v>
      </c>
      <c r="FK288">
        <v>0.78</v>
      </c>
      <c r="FL288">
        <v>0.68</v>
      </c>
      <c r="FM288">
        <v>0.6</v>
      </c>
      <c r="FN288">
        <v>0.54</v>
      </c>
      <c r="FO288">
        <v>0.47</v>
      </c>
      <c r="FP288">
        <v>0.43</v>
      </c>
      <c r="FQ288">
        <v>0.37</v>
      </c>
      <c r="FR288">
        <v>0.31</v>
      </c>
      <c r="FS288">
        <v>0.27</v>
      </c>
      <c r="FT288">
        <v>0.23</v>
      </c>
      <c r="FU288">
        <v>0.2</v>
      </c>
      <c r="FV288">
        <v>0.18</v>
      </c>
      <c r="FW288">
        <v>0.15</v>
      </c>
      <c r="FX288">
        <v>0.13</v>
      </c>
      <c r="FY288">
        <v>0.11</v>
      </c>
      <c r="FZ288">
        <v>0.1</v>
      </c>
    </row>
    <row r="289" spans="1:182">
      <c r="A289">
        <v>-102</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0.02</v>
      </c>
      <c r="W289">
        <v>0.04</v>
      </c>
      <c r="X289">
        <v>0.05</v>
      </c>
      <c r="Y289">
        <v>7.0000000000000007E-2</v>
      </c>
      <c r="Z289">
        <v>0.09</v>
      </c>
      <c r="AA289">
        <v>0.11</v>
      </c>
      <c r="AB289">
        <v>0.14000000000000001</v>
      </c>
      <c r="AC289">
        <v>0.17</v>
      </c>
      <c r="AD289">
        <v>0.19</v>
      </c>
      <c r="AE289">
        <v>0.24</v>
      </c>
      <c r="AF289">
        <v>0.27</v>
      </c>
      <c r="AG289">
        <v>0.32</v>
      </c>
      <c r="AH289">
        <v>0.38</v>
      </c>
      <c r="AI289">
        <v>0.44</v>
      </c>
      <c r="AJ289">
        <v>0.49</v>
      </c>
      <c r="AK289">
        <v>0.57999999999999996</v>
      </c>
      <c r="AL289">
        <v>0.64</v>
      </c>
      <c r="AM289">
        <v>0.76</v>
      </c>
      <c r="AN289">
        <v>0.84</v>
      </c>
      <c r="AO289">
        <v>0.93</v>
      </c>
      <c r="AP289">
        <v>1.04</v>
      </c>
      <c r="AQ289">
        <v>1.17</v>
      </c>
      <c r="AR289">
        <v>1.31</v>
      </c>
      <c r="AS289">
        <v>1.41</v>
      </c>
      <c r="AT289">
        <v>1.58</v>
      </c>
      <c r="AU289">
        <v>1.71</v>
      </c>
      <c r="AV289">
        <v>1.92</v>
      </c>
      <c r="AW289">
        <v>2.06</v>
      </c>
      <c r="AX289">
        <v>2.25</v>
      </c>
      <c r="AY289">
        <v>2.44</v>
      </c>
      <c r="AZ289">
        <v>2.68</v>
      </c>
      <c r="BA289">
        <v>2.89</v>
      </c>
      <c r="BB289">
        <v>3.11</v>
      </c>
      <c r="BC289">
        <v>3.31</v>
      </c>
      <c r="BD289">
        <v>3.63</v>
      </c>
      <c r="BE289">
        <v>3.87</v>
      </c>
      <c r="BF289">
        <v>3.99</v>
      </c>
      <c r="BG289">
        <v>4.3499999999999996</v>
      </c>
      <c r="BH289">
        <v>4.5</v>
      </c>
      <c r="BI289">
        <v>4.7300000000000004</v>
      </c>
      <c r="BJ289">
        <v>5.07</v>
      </c>
      <c r="BK289">
        <v>5.39</v>
      </c>
      <c r="BL289">
        <v>5.67</v>
      </c>
      <c r="BM289">
        <v>6.07</v>
      </c>
      <c r="BN289">
        <v>6.4</v>
      </c>
      <c r="BO289">
        <v>6.87</v>
      </c>
      <c r="BP289">
        <v>7.28</v>
      </c>
      <c r="BQ289">
        <v>7.28</v>
      </c>
      <c r="BR289">
        <v>7.74</v>
      </c>
      <c r="BS289">
        <v>8.1999999999999993</v>
      </c>
      <c r="BT289">
        <v>7.8</v>
      </c>
      <c r="BU289">
        <v>8.27</v>
      </c>
      <c r="BV289">
        <v>8.76</v>
      </c>
      <c r="BW289">
        <v>9.17</v>
      </c>
      <c r="BX289">
        <v>9.5299999999999994</v>
      </c>
      <c r="BY289">
        <v>9.84</v>
      </c>
      <c r="BZ289">
        <v>10.199999999999999</v>
      </c>
      <c r="CA289">
        <v>10.6</v>
      </c>
      <c r="CB289">
        <v>10.9</v>
      </c>
      <c r="CC289">
        <v>11.2</v>
      </c>
      <c r="CD289">
        <v>11.4</v>
      </c>
      <c r="CE289">
        <v>11.7</v>
      </c>
      <c r="CF289">
        <v>11.8</v>
      </c>
      <c r="CG289">
        <v>12</v>
      </c>
      <c r="CH289">
        <v>12.2</v>
      </c>
      <c r="CI289">
        <v>12.3</v>
      </c>
      <c r="CJ289">
        <v>12.5</v>
      </c>
      <c r="CK289">
        <v>12.7</v>
      </c>
      <c r="CL289">
        <v>12.8</v>
      </c>
      <c r="CM289">
        <v>12.9</v>
      </c>
      <c r="CN289">
        <v>13</v>
      </c>
      <c r="CO289">
        <v>13.1</v>
      </c>
      <c r="CP289">
        <v>13.1</v>
      </c>
      <c r="CQ289">
        <v>13.1</v>
      </c>
      <c r="CR289">
        <v>13.2</v>
      </c>
      <c r="CS289">
        <v>13.2</v>
      </c>
      <c r="CT289">
        <v>13.2</v>
      </c>
      <c r="CU289">
        <v>13.2</v>
      </c>
      <c r="CV289">
        <v>13.2</v>
      </c>
      <c r="CW289">
        <v>13.2</v>
      </c>
      <c r="CX289">
        <v>13.2</v>
      </c>
      <c r="CY289">
        <v>13.2</v>
      </c>
      <c r="CZ289">
        <v>13.1</v>
      </c>
      <c r="DA289">
        <v>13.1</v>
      </c>
      <c r="DB289">
        <v>13</v>
      </c>
      <c r="DC289">
        <v>13</v>
      </c>
      <c r="DD289">
        <v>12.9</v>
      </c>
      <c r="DE289">
        <v>12.9</v>
      </c>
      <c r="DF289">
        <v>12.8</v>
      </c>
      <c r="DG289">
        <v>12.7</v>
      </c>
      <c r="DH289">
        <v>12.6</v>
      </c>
      <c r="DI289">
        <v>12.5</v>
      </c>
      <c r="DJ289">
        <v>12.4</v>
      </c>
      <c r="DK289">
        <v>12.3</v>
      </c>
      <c r="DL289">
        <v>12.2</v>
      </c>
      <c r="DM289">
        <v>12.1</v>
      </c>
      <c r="DN289">
        <v>12</v>
      </c>
      <c r="DO289">
        <v>11.8</v>
      </c>
      <c r="DP289">
        <v>11.7</v>
      </c>
      <c r="DQ289">
        <v>11.6</v>
      </c>
      <c r="DR289">
        <v>11.4</v>
      </c>
      <c r="DS289">
        <v>11.3</v>
      </c>
      <c r="DT289">
        <v>11.1</v>
      </c>
      <c r="DU289">
        <v>11</v>
      </c>
      <c r="DV289">
        <v>10.8</v>
      </c>
      <c r="DW289">
        <v>10.6</v>
      </c>
      <c r="DX289">
        <v>10.4</v>
      </c>
      <c r="DY289">
        <v>10.199999999999999</v>
      </c>
      <c r="DZ289">
        <v>10</v>
      </c>
      <c r="EA289">
        <v>9.81</v>
      </c>
      <c r="EB289">
        <v>9.57</v>
      </c>
      <c r="EC289">
        <v>9.27</v>
      </c>
      <c r="ED289">
        <v>8.9499999999999993</v>
      </c>
      <c r="EE289">
        <v>8.66</v>
      </c>
      <c r="EF289">
        <v>8.26</v>
      </c>
      <c r="EG289">
        <v>7.75</v>
      </c>
      <c r="EH289">
        <v>7.71</v>
      </c>
      <c r="EI289">
        <v>7.21</v>
      </c>
      <c r="EJ289">
        <v>6.62</v>
      </c>
      <c r="EK289">
        <v>6.08</v>
      </c>
      <c r="EL289">
        <v>5.64</v>
      </c>
      <c r="EM289">
        <v>5.23</v>
      </c>
      <c r="EN289">
        <v>5.01</v>
      </c>
      <c r="EO289">
        <v>4.76</v>
      </c>
      <c r="EP289">
        <v>4.49</v>
      </c>
      <c r="EQ289">
        <v>4.29</v>
      </c>
      <c r="ER289">
        <v>4.0599999999999996</v>
      </c>
      <c r="ES289">
        <v>3.83</v>
      </c>
      <c r="ET289">
        <v>3.6</v>
      </c>
      <c r="EU289">
        <v>3.25</v>
      </c>
      <c r="EV289">
        <v>3.04</v>
      </c>
      <c r="EW289">
        <v>2.84</v>
      </c>
      <c r="EX289">
        <v>2.63</v>
      </c>
      <c r="EY289">
        <v>2.4900000000000002</v>
      </c>
      <c r="EZ289">
        <v>2.23</v>
      </c>
      <c r="FA289">
        <v>2.04</v>
      </c>
      <c r="FB289">
        <v>1.93</v>
      </c>
      <c r="FC289">
        <v>1.69</v>
      </c>
      <c r="FD289">
        <v>1.59</v>
      </c>
      <c r="FE289">
        <v>1.4</v>
      </c>
      <c r="FF289">
        <v>1.3</v>
      </c>
      <c r="FG289">
        <v>1.1499999999999999</v>
      </c>
      <c r="FH289">
        <v>1.04</v>
      </c>
      <c r="FI289">
        <v>0.95</v>
      </c>
      <c r="FJ289">
        <v>0.85</v>
      </c>
      <c r="FK289">
        <v>0.74</v>
      </c>
      <c r="FL289">
        <v>0.7</v>
      </c>
      <c r="FM289">
        <v>0.59</v>
      </c>
      <c r="FN289">
        <v>0.53</v>
      </c>
      <c r="FO289">
        <v>0.45</v>
      </c>
      <c r="FP289">
        <v>0.4</v>
      </c>
      <c r="FQ289">
        <v>0.37</v>
      </c>
      <c r="FR289">
        <v>0.31</v>
      </c>
      <c r="FS289">
        <v>0.28000000000000003</v>
      </c>
      <c r="FT289">
        <v>0.24</v>
      </c>
      <c r="FU289">
        <v>0.21</v>
      </c>
      <c r="FV289">
        <v>0.17</v>
      </c>
      <c r="FW289">
        <v>0.15</v>
      </c>
      <c r="FX289">
        <v>0.13</v>
      </c>
      <c r="FY289">
        <v>0.11</v>
      </c>
      <c r="FZ289">
        <v>0.1</v>
      </c>
    </row>
    <row r="290" spans="1:182">
      <c r="A290">
        <v>-103</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0.02</v>
      </c>
      <c r="W290">
        <v>0.03</v>
      </c>
      <c r="X290">
        <v>0.06</v>
      </c>
      <c r="Y290">
        <v>7.0000000000000007E-2</v>
      </c>
      <c r="Z290">
        <v>0.09</v>
      </c>
      <c r="AA290">
        <v>0.12</v>
      </c>
      <c r="AB290">
        <v>0.14000000000000001</v>
      </c>
      <c r="AC290">
        <v>0.17</v>
      </c>
      <c r="AD290">
        <v>0.21</v>
      </c>
      <c r="AE290">
        <v>0.25</v>
      </c>
      <c r="AF290">
        <v>0.28000000000000003</v>
      </c>
      <c r="AG290">
        <v>0.33</v>
      </c>
      <c r="AH290">
        <v>0.4</v>
      </c>
      <c r="AI290">
        <v>0.45</v>
      </c>
      <c r="AJ290">
        <v>0.52</v>
      </c>
      <c r="AK290">
        <v>0.6</v>
      </c>
      <c r="AL290">
        <v>0.67</v>
      </c>
      <c r="AM290">
        <v>0.77</v>
      </c>
      <c r="AN290">
        <v>0.86</v>
      </c>
      <c r="AO290">
        <v>0.98</v>
      </c>
      <c r="AP290">
        <v>1.08</v>
      </c>
      <c r="AQ290">
        <v>1.18</v>
      </c>
      <c r="AR290">
        <v>1.35</v>
      </c>
      <c r="AS290">
        <v>1.46</v>
      </c>
      <c r="AT290">
        <v>1.6</v>
      </c>
      <c r="AU290">
        <v>1.78</v>
      </c>
      <c r="AV290">
        <v>1.96</v>
      </c>
      <c r="AW290">
        <v>2.0699999999999998</v>
      </c>
      <c r="AX290">
        <v>2.31</v>
      </c>
      <c r="AY290">
        <v>2.5299999999999998</v>
      </c>
      <c r="AZ290">
        <v>2.71</v>
      </c>
      <c r="BA290">
        <v>2.92</v>
      </c>
      <c r="BB290">
        <v>3.14</v>
      </c>
      <c r="BC290">
        <v>3.39</v>
      </c>
      <c r="BD290">
        <v>3.68</v>
      </c>
      <c r="BE290">
        <v>3.94</v>
      </c>
      <c r="BF290">
        <v>4.1100000000000003</v>
      </c>
      <c r="BG290">
        <v>4.38</v>
      </c>
      <c r="BH290">
        <v>4.5199999999999996</v>
      </c>
      <c r="BI290">
        <v>4.8099999999999996</v>
      </c>
      <c r="BJ290">
        <v>5.1100000000000003</v>
      </c>
      <c r="BK290">
        <v>5.43</v>
      </c>
      <c r="BL290">
        <v>5.76</v>
      </c>
      <c r="BM290">
        <v>6.19</v>
      </c>
      <c r="BN290">
        <v>6.55</v>
      </c>
      <c r="BO290">
        <v>7.02</v>
      </c>
      <c r="BP290">
        <v>7.35</v>
      </c>
      <c r="BQ290">
        <v>7.41</v>
      </c>
      <c r="BR290">
        <v>7.85</v>
      </c>
      <c r="BS290">
        <v>8.2100000000000009</v>
      </c>
      <c r="BT290">
        <v>7.97</v>
      </c>
      <c r="BU290">
        <v>8.4700000000000006</v>
      </c>
      <c r="BV290">
        <v>8.89</v>
      </c>
      <c r="BW290">
        <v>9.2799999999999994</v>
      </c>
      <c r="BX290">
        <v>9.64</v>
      </c>
      <c r="BY290">
        <v>9.93</v>
      </c>
      <c r="BZ290">
        <v>10.3</v>
      </c>
      <c r="CA290">
        <v>10.6</v>
      </c>
      <c r="CB290">
        <v>11</v>
      </c>
      <c r="CC290">
        <v>11.3</v>
      </c>
      <c r="CD290">
        <v>11.5</v>
      </c>
      <c r="CE290">
        <v>11.7</v>
      </c>
      <c r="CF290">
        <v>11.9</v>
      </c>
      <c r="CG290">
        <v>12.1</v>
      </c>
      <c r="CH290">
        <v>12.2</v>
      </c>
      <c r="CI290">
        <v>12.4</v>
      </c>
      <c r="CJ290">
        <v>12.6</v>
      </c>
      <c r="CK290">
        <v>12.7</v>
      </c>
      <c r="CL290">
        <v>12.9</v>
      </c>
      <c r="CM290">
        <v>12.9</v>
      </c>
      <c r="CN290">
        <v>13.1</v>
      </c>
      <c r="CO290">
        <v>13.1</v>
      </c>
      <c r="CP290">
        <v>13.1</v>
      </c>
      <c r="CQ290">
        <v>13.2</v>
      </c>
      <c r="CR290">
        <v>13.2</v>
      </c>
      <c r="CS290">
        <v>13.2</v>
      </c>
      <c r="CT290">
        <v>13.3</v>
      </c>
      <c r="CU290">
        <v>13.3</v>
      </c>
      <c r="CV290">
        <v>13.3</v>
      </c>
      <c r="CW290">
        <v>13.2</v>
      </c>
      <c r="CX290">
        <v>13.2</v>
      </c>
      <c r="CY290">
        <v>13.2</v>
      </c>
      <c r="CZ290">
        <v>13.2</v>
      </c>
      <c r="DA290">
        <v>13.1</v>
      </c>
      <c r="DB290">
        <v>13.1</v>
      </c>
      <c r="DC290">
        <v>13</v>
      </c>
      <c r="DD290">
        <v>13</v>
      </c>
      <c r="DE290">
        <v>12.9</v>
      </c>
      <c r="DF290">
        <v>12.8</v>
      </c>
      <c r="DG290">
        <v>12.7</v>
      </c>
      <c r="DH290">
        <v>12.6</v>
      </c>
      <c r="DI290">
        <v>12.5</v>
      </c>
      <c r="DJ290">
        <v>12.4</v>
      </c>
      <c r="DK290">
        <v>12.3</v>
      </c>
      <c r="DL290">
        <v>12.2</v>
      </c>
      <c r="DM290">
        <v>12.1</v>
      </c>
      <c r="DN290">
        <v>12</v>
      </c>
      <c r="DO290">
        <v>11.9</v>
      </c>
      <c r="DP290">
        <v>11.7</v>
      </c>
      <c r="DQ290">
        <v>11.6</v>
      </c>
      <c r="DR290">
        <v>11.4</v>
      </c>
      <c r="DS290">
        <v>11.3</v>
      </c>
      <c r="DT290">
        <v>11.1</v>
      </c>
      <c r="DU290">
        <v>11</v>
      </c>
      <c r="DV290">
        <v>10.8</v>
      </c>
      <c r="DW290">
        <v>10.6</v>
      </c>
      <c r="DX290">
        <v>10.4</v>
      </c>
      <c r="DY290">
        <v>10.199999999999999</v>
      </c>
      <c r="DZ290">
        <v>10</v>
      </c>
      <c r="EA290">
        <v>9.7799999999999994</v>
      </c>
      <c r="EB290">
        <v>9.5500000000000007</v>
      </c>
      <c r="EC290">
        <v>9.2799999999999994</v>
      </c>
      <c r="ED290">
        <v>8.89</v>
      </c>
      <c r="EE290">
        <v>8.52</v>
      </c>
      <c r="EF290">
        <v>8.16</v>
      </c>
      <c r="EG290">
        <v>7.67</v>
      </c>
      <c r="EH290">
        <v>7.46</v>
      </c>
      <c r="EI290">
        <v>7.09</v>
      </c>
      <c r="EJ290">
        <v>6.54</v>
      </c>
      <c r="EK290">
        <v>5.99</v>
      </c>
      <c r="EL290">
        <v>5.53</v>
      </c>
      <c r="EM290">
        <v>5.18</v>
      </c>
      <c r="EN290">
        <v>4.95</v>
      </c>
      <c r="EO290">
        <v>4.7</v>
      </c>
      <c r="EP290">
        <v>4.46</v>
      </c>
      <c r="EQ290">
        <v>4.25</v>
      </c>
      <c r="ER290">
        <v>4</v>
      </c>
      <c r="ES290">
        <v>3.85</v>
      </c>
      <c r="ET290">
        <v>3.6</v>
      </c>
      <c r="EU290">
        <v>3.24</v>
      </c>
      <c r="EV290">
        <v>3</v>
      </c>
      <c r="EW290">
        <v>2.78</v>
      </c>
      <c r="EX290">
        <v>2.61</v>
      </c>
      <c r="EY290">
        <v>2.42</v>
      </c>
      <c r="EZ290">
        <v>2.19</v>
      </c>
      <c r="FA290">
        <v>2.0099999999999998</v>
      </c>
      <c r="FB290">
        <v>1.9</v>
      </c>
      <c r="FC290">
        <v>1.67</v>
      </c>
      <c r="FD290">
        <v>1.56</v>
      </c>
      <c r="FE290">
        <v>1.37</v>
      </c>
      <c r="FF290">
        <v>1.31</v>
      </c>
      <c r="FG290">
        <v>1.17</v>
      </c>
      <c r="FH290">
        <v>1.06</v>
      </c>
      <c r="FI290">
        <v>0.95</v>
      </c>
      <c r="FJ290">
        <v>0.84</v>
      </c>
      <c r="FK290">
        <v>0.76</v>
      </c>
      <c r="FL290">
        <v>0.68</v>
      </c>
      <c r="FM290">
        <v>0.6</v>
      </c>
      <c r="FN290">
        <v>0.53</v>
      </c>
      <c r="FO290">
        <v>0.47</v>
      </c>
      <c r="FP290">
        <v>0.41</v>
      </c>
      <c r="FQ290">
        <v>0.36</v>
      </c>
      <c r="FR290">
        <v>0.31</v>
      </c>
      <c r="FS290">
        <v>0.26</v>
      </c>
      <c r="FT290">
        <v>0.24</v>
      </c>
      <c r="FU290">
        <v>0.2</v>
      </c>
      <c r="FV290">
        <v>0.18</v>
      </c>
      <c r="FW290">
        <v>0.15</v>
      </c>
      <c r="FX290">
        <v>0.13</v>
      </c>
      <c r="FY290">
        <v>0.11</v>
      </c>
      <c r="FZ290">
        <v>0.1</v>
      </c>
    </row>
    <row r="291" spans="1:182">
      <c r="A291">
        <v>-104</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0.02</v>
      </c>
      <c r="W291">
        <v>0.04</v>
      </c>
      <c r="X291">
        <v>0.06</v>
      </c>
      <c r="Y291">
        <v>0.08</v>
      </c>
      <c r="Z291">
        <v>0.1</v>
      </c>
      <c r="AA291">
        <v>0.12</v>
      </c>
      <c r="AB291">
        <v>0.15</v>
      </c>
      <c r="AC291">
        <v>0.18</v>
      </c>
      <c r="AD291">
        <v>0.21</v>
      </c>
      <c r="AE291">
        <v>0.25</v>
      </c>
      <c r="AF291">
        <v>0.3</v>
      </c>
      <c r="AG291">
        <v>0.34</v>
      </c>
      <c r="AH291">
        <v>0.41</v>
      </c>
      <c r="AI291">
        <v>0.46</v>
      </c>
      <c r="AJ291">
        <v>0.53</v>
      </c>
      <c r="AK291">
        <v>0.6</v>
      </c>
      <c r="AL291">
        <v>0.68</v>
      </c>
      <c r="AM291">
        <v>0.77</v>
      </c>
      <c r="AN291">
        <v>0.87</v>
      </c>
      <c r="AO291">
        <v>0.98</v>
      </c>
      <c r="AP291">
        <v>1.1100000000000001</v>
      </c>
      <c r="AQ291">
        <v>1.23</v>
      </c>
      <c r="AR291">
        <v>1.34</v>
      </c>
      <c r="AS291">
        <v>1.5</v>
      </c>
      <c r="AT291">
        <v>1.64</v>
      </c>
      <c r="AU291">
        <v>1.79</v>
      </c>
      <c r="AV291">
        <v>1.97</v>
      </c>
      <c r="AW291">
        <v>2.16</v>
      </c>
      <c r="AX291">
        <v>2.3199999999999998</v>
      </c>
      <c r="AY291">
        <v>2.58</v>
      </c>
      <c r="AZ291">
        <v>2.72</v>
      </c>
      <c r="BA291">
        <v>2.92</v>
      </c>
      <c r="BB291">
        <v>3.21</v>
      </c>
      <c r="BC291">
        <v>3.42</v>
      </c>
      <c r="BD291">
        <v>3.74</v>
      </c>
      <c r="BE291">
        <v>3.98</v>
      </c>
      <c r="BF291">
        <v>4.1500000000000004</v>
      </c>
      <c r="BG291">
        <v>4.46</v>
      </c>
      <c r="BH291">
        <v>4.58</v>
      </c>
      <c r="BI291">
        <v>4.88</v>
      </c>
      <c r="BJ291">
        <v>5.17</v>
      </c>
      <c r="BK291">
        <v>5.55</v>
      </c>
      <c r="BL291">
        <v>5.84</v>
      </c>
      <c r="BM291">
        <v>6.22</v>
      </c>
      <c r="BN291">
        <v>6.69</v>
      </c>
      <c r="BO291">
        <v>7.14</v>
      </c>
      <c r="BP291">
        <v>7.52</v>
      </c>
      <c r="BQ291">
        <v>7.56</v>
      </c>
      <c r="BR291">
        <v>8.01</v>
      </c>
      <c r="BS291">
        <v>8.44</v>
      </c>
      <c r="BT291">
        <v>8.06</v>
      </c>
      <c r="BU291">
        <v>8.58</v>
      </c>
      <c r="BV291">
        <v>9.0299999999999994</v>
      </c>
      <c r="BW291">
        <v>9.4</v>
      </c>
      <c r="BX291">
        <v>9.74</v>
      </c>
      <c r="BY291">
        <v>10</v>
      </c>
      <c r="BZ291">
        <v>10.4</v>
      </c>
      <c r="CA291">
        <v>10.7</v>
      </c>
      <c r="CB291">
        <v>11.1</v>
      </c>
      <c r="CC291">
        <v>11.3</v>
      </c>
      <c r="CD291">
        <v>11.5</v>
      </c>
      <c r="CE291">
        <v>11.8</v>
      </c>
      <c r="CF291">
        <v>12</v>
      </c>
      <c r="CG291">
        <v>12.2</v>
      </c>
      <c r="CH291">
        <v>12.3</v>
      </c>
      <c r="CI291">
        <v>12.5</v>
      </c>
      <c r="CJ291">
        <v>12.6</v>
      </c>
      <c r="CK291">
        <v>12.8</v>
      </c>
      <c r="CL291">
        <v>12.9</v>
      </c>
      <c r="CM291">
        <v>13</v>
      </c>
      <c r="CN291">
        <v>13.1</v>
      </c>
      <c r="CO291">
        <v>13.1</v>
      </c>
      <c r="CP291">
        <v>13.2</v>
      </c>
      <c r="CQ291">
        <v>13.2</v>
      </c>
      <c r="CR291">
        <v>13.2</v>
      </c>
      <c r="CS291">
        <v>13.3</v>
      </c>
      <c r="CT291">
        <v>13.3</v>
      </c>
      <c r="CU291">
        <v>13.3</v>
      </c>
      <c r="CV291">
        <v>13.3</v>
      </c>
      <c r="CW291">
        <v>13.3</v>
      </c>
      <c r="CX291">
        <v>13.3</v>
      </c>
      <c r="CY291">
        <v>13.2</v>
      </c>
      <c r="CZ291">
        <v>13.2</v>
      </c>
      <c r="DA291">
        <v>13.2</v>
      </c>
      <c r="DB291">
        <v>13.1</v>
      </c>
      <c r="DC291">
        <v>13</v>
      </c>
      <c r="DD291">
        <v>13</v>
      </c>
      <c r="DE291">
        <v>12.9</v>
      </c>
      <c r="DF291">
        <v>12.8</v>
      </c>
      <c r="DG291">
        <v>12.8</v>
      </c>
      <c r="DH291">
        <v>12.7</v>
      </c>
      <c r="DI291">
        <v>12.6</v>
      </c>
      <c r="DJ291">
        <v>12.5</v>
      </c>
      <c r="DK291">
        <v>12.4</v>
      </c>
      <c r="DL291">
        <v>12.2</v>
      </c>
      <c r="DM291">
        <v>12.1</v>
      </c>
      <c r="DN291">
        <v>12</v>
      </c>
      <c r="DO291">
        <v>11.9</v>
      </c>
      <c r="DP291">
        <v>11.7</v>
      </c>
      <c r="DQ291">
        <v>11.6</v>
      </c>
      <c r="DR291">
        <v>11.5</v>
      </c>
      <c r="DS291">
        <v>11.3</v>
      </c>
      <c r="DT291">
        <v>11.1</v>
      </c>
      <c r="DU291">
        <v>11</v>
      </c>
      <c r="DV291">
        <v>10.8</v>
      </c>
      <c r="DW291">
        <v>10.6</v>
      </c>
      <c r="DX291">
        <v>10.4</v>
      </c>
      <c r="DY291">
        <v>10.199999999999999</v>
      </c>
      <c r="DZ291">
        <v>9.98</v>
      </c>
      <c r="EA291">
        <v>9.7799999999999994</v>
      </c>
      <c r="EB291">
        <v>9.49</v>
      </c>
      <c r="EC291">
        <v>9.19</v>
      </c>
      <c r="ED291">
        <v>8.74</v>
      </c>
      <c r="EE291">
        <v>8.42</v>
      </c>
      <c r="EF291">
        <v>8.0399999999999991</v>
      </c>
      <c r="EG291">
        <v>7.63</v>
      </c>
      <c r="EH291">
        <v>7.57</v>
      </c>
      <c r="EI291">
        <v>6.93</v>
      </c>
      <c r="EJ291">
        <v>6.47</v>
      </c>
      <c r="EK291">
        <v>5.91</v>
      </c>
      <c r="EL291">
        <v>5.4</v>
      </c>
      <c r="EM291">
        <v>5.14</v>
      </c>
      <c r="EN291">
        <v>4.87</v>
      </c>
      <c r="EO291">
        <v>4.6900000000000004</v>
      </c>
      <c r="EP291">
        <v>4.43</v>
      </c>
      <c r="EQ291">
        <v>4.24</v>
      </c>
      <c r="ER291">
        <v>3.97</v>
      </c>
      <c r="ES291">
        <v>3.8</v>
      </c>
      <c r="ET291">
        <v>3.48</v>
      </c>
      <c r="EU291">
        <v>3.22</v>
      </c>
      <c r="EV291">
        <v>2.94</v>
      </c>
      <c r="EW291">
        <v>2.72</v>
      </c>
      <c r="EX291">
        <v>2.57</v>
      </c>
      <c r="EY291">
        <v>2.36</v>
      </c>
      <c r="EZ291">
        <v>2.17</v>
      </c>
      <c r="FA291">
        <v>2.0099999999999998</v>
      </c>
      <c r="FB291">
        <v>1.86</v>
      </c>
      <c r="FC291">
        <v>1.69</v>
      </c>
      <c r="FD291">
        <v>1.51</v>
      </c>
      <c r="FE291">
        <v>1.33</v>
      </c>
      <c r="FF291">
        <v>1.26</v>
      </c>
      <c r="FG291">
        <v>1.1200000000000001</v>
      </c>
      <c r="FH291">
        <v>1.03</v>
      </c>
      <c r="FI291">
        <v>0.92</v>
      </c>
      <c r="FJ291">
        <v>0.83</v>
      </c>
      <c r="FK291">
        <v>0.77</v>
      </c>
      <c r="FL291">
        <v>0.67</v>
      </c>
      <c r="FM291">
        <v>0.57999999999999996</v>
      </c>
      <c r="FN291">
        <v>0.51</v>
      </c>
      <c r="FO291">
        <v>0.45</v>
      </c>
      <c r="FP291">
        <v>0.4</v>
      </c>
      <c r="FQ291">
        <v>0.36</v>
      </c>
      <c r="FR291">
        <v>0.31</v>
      </c>
      <c r="FS291">
        <v>0.27</v>
      </c>
      <c r="FT291">
        <v>0.23</v>
      </c>
      <c r="FU291">
        <v>0.2</v>
      </c>
      <c r="FV291">
        <v>0.17</v>
      </c>
      <c r="FW291">
        <v>0.15</v>
      </c>
      <c r="FX291">
        <v>0.13</v>
      </c>
      <c r="FY291">
        <v>0.11</v>
      </c>
      <c r="FZ291">
        <v>0.1</v>
      </c>
    </row>
    <row r="292" spans="1:182">
      <c r="A292">
        <v>-105</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0.03</v>
      </c>
      <c r="W292">
        <v>0.04</v>
      </c>
      <c r="X292">
        <v>0.06</v>
      </c>
      <c r="Y292">
        <v>0.08</v>
      </c>
      <c r="Z292">
        <v>0.1</v>
      </c>
      <c r="AA292">
        <v>0.12</v>
      </c>
      <c r="AB292">
        <v>0.14000000000000001</v>
      </c>
      <c r="AC292">
        <v>0.18</v>
      </c>
      <c r="AD292">
        <v>0.22</v>
      </c>
      <c r="AE292">
        <v>0.25</v>
      </c>
      <c r="AF292">
        <v>0.31</v>
      </c>
      <c r="AG292">
        <v>0.35</v>
      </c>
      <c r="AH292">
        <v>0.39</v>
      </c>
      <c r="AI292">
        <v>0.45</v>
      </c>
      <c r="AJ292">
        <v>0.54</v>
      </c>
      <c r="AK292">
        <v>0.6</v>
      </c>
      <c r="AL292">
        <v>0.69</v>
      </c>
      <c r="AM292">
        <v>0.81</v>
      </c>
      <c r="AN292">
        <v>0.89</v>
      </c>
      <c r="AO292">
        <v>1.01</v>
      </c>
      <c r="AP292">
        <v>1.0900000000000001</v>
      </c>
      <c r="AQ292">
        <v>1.22</v>
      </c>
      <c r="AR292">
        <v>1.38</v>
      </c>
      <c r="AS292">
        <v>1.52</v>
      </c>
      <c r="AT292">
        <v>1.67</v>
      </c>
      <c r="AU292">
        <v>1.83</v>
      </c>
      <c r="AV292">
        <v>2.04</v>
      </c>
      <c r="AW292">
        <v>2.2000000000000002</v>
      </c>
      <c r="AX292">
        <v>2.33</v>
      </c>
      <c r="AY292">
        <v>2.62</v>
      </c>
      <c r="AZ292">
        <v>2.79</v>
      </c>
      <c r="BA292">
        <v>2.97</v>
      </c>
      <c r="BB292">
        <v>3.2</v>
      </c>
      <c r="BC292">
        <v>3.49</v>
      </c>
      <c r="BD292">
        <v>3.76</v>
      </c>
      <c r="BE292">
        <v>4.0199999999999996</v>
      </c>
      <c r="BF292">
        <v>4.25</v>
      </c>
      <c r="BG292">
        <v>4.51</v>
      </c>
      <c r="BH292">
        <v>4.6900000000000004</v>
      </c>
      <c r="BI292">
        <v>4.9800000000000004</v>
      </c>
      <c r="BJ292">
        <v>5.28</v>
      </c>
      <c r="BK292">
        <v>5.58</v>
      </c>
      <c r="BL292">
        <v>5.94</v>
      </c>
      <c r="BM292">
        <v>6.34</v>
      </c>
      <c r="BN292">
        <v>6.79</v>
      </c>
      <c r="BO292">
        <v>7.25</v>
      </c>
      <c r="BP292">
        <v>7.64</v>
      </c>
      <c r="BQ292">
        <v>7.7</v>
      </c>
      <c r="BR292">
        <v>8.14</v>
      </c>
      <c r="BS292">
        <v>8.27</v>
      </c>
      <c r="BT292">
        <v>8.26</v>
      </c>
      <c r="BU292">
        <v>8.7200000000000006</v>
      </c>
      <c r="BV292">
        <v>9.15</v>
      </c>
      <c r="BW292">
        <v>9.51</v>
      </c>
      <c r="BX292">
        <v>9.84</v>
      </c>
      <c r="BY292">
        <v>10.1</v>
      </c>
      <c r="BZ292">
        <v>10.4</v>
      </c>
      <c r="CA292">
        <v>10.8</v>
      </c>
      <c r="CB292">
        <v>11.1</v>
      </c>
      <c r="CC292">
        <v>11.4</v>
      </c>
      <c r="CD292">
        <v>11.6</v>
      </c>
      <c r="CE292">
        <v>11.8</v>
      </c>
      <c r="CF292">
        <v>12</v>
      </c>
      <c r="CG292">
        <v>12.2</v>
      </c>
      <c r="CH292">
        <v>12.3</v>
      </c>
      <c r="CI292">
        <v>12.4</v>
      </c>
      <c r="CJ292">
        <v>12.7</v>
      </c>
      <c r="CK292">
        <v>12.8</v>
      </c>
      <c r="CL292">
        <v>13</v>
      </c>
      <c r="CM292">
        <v>13</v>
      </c>
      <c r="CN292">
        <v>13.1</v>
      </c>
      <c r="CO292">
        <v>13.2</v>
      </c>
      <c r="CP292">
        <v>13.2</v>
      </c>
      <c r="CQ292">
        <v>13.3</v>
      </c>
      <c r="CR292">
        <v>13.3</v>
      </c>
      <c r="CS292">
        <v>13.3</v>
      </c>
      <c r="CT292">
        <v>13.3</v>
      </c>
      <c r="CU292">
        <v>13.3</v>
      </c>
      <c r="CV292">
        <v>13.3</v>
      </c>
      <c r="CW292">
        <v>13.3</v>
      </c>
      <c r="CX292">
        <v>13.3</v>
      </c>
      <c r="CY292">
        <v>13.3</v>
      </c>
      <c r="CZ292">
        <v>13.2</v>
      </c>
      <c r="DA292">
        <v>13.2</v>
      </c>
      <c r="DB292">
        <v>13.1</v>
      </c>
      <c r="DC292">
        <v>13.1</v>
      </c>
      <c r="DD292">
        <v>13</v>
      </c>
      <c r="DE292">
        <v>12.9</v>
      </c>
      <c r="DF292">
        <v>12.8</v>
      </c>
      <c r="DG292">
        <v>12.8</v>
      </c>
      <c r="DH292">
        <v>12.7</v>
      </c>
      <c r="DI292">
        <v>12.6</v>
      </c>
      <c r="DJ292">
        <v>12.5</v>
      </c>
      <c r="DK292">
        <v>12.4</v>
      </c>
      <c r="DL292">
        <v>12.3</v>
      </c>
      <c r="DM292">
        <v>12.1</v>
      </c>
      <c r="DN292">
        <v>12</v>
      </c>
      <c r="DO292">
        <v>11.9</v>
      </c>
      <c r="DP292">
        <v>11.8</v>
      </c>
      <c r="DQ292">
        <v>11.6</v>
      </c>
      <c r="DR292">
        <v>11.5</v>
      </c>
      <c r="DS292">
        <v>11.3</v>
      </c>
      <c r="DT292">
        <v>11.2</v>
      </c>
      <c r="DU292">
        <v>11</v>
      </c>
      <c r="DV292">
        <v>10.8</v>
      </c>
      <c r="DW292">
        <v>10.6</v>
      </c>
      <c r="DX292">
        <v>10.4</v>
      </c>
      <c r="DY292">
        <v>10.199999999999999</v>
      </c>
      <c r="DZ292">
        <v>9.98</v>
      </c>
      <c r="EA292">
        <v>9.75</v>
      </c>
      <c r="EB292">
        <v>9.5</v>
      </c>
      <c r="EC292">
        <v>9.14</v>
      </c>
      <c r="ED292">
        <v>8.73</v>
      </c>
      <c r="EE292">
        <v>8.31</v>
      </c>
      <c r="EF292">
        <v>7.96</v>
      </c>
      <c r="EG292">
        <v>7.96</v>
      </c>
      <c r="EH292">
        <v>7.31</v>
      </c>
      <c r="EI292">
        <v>6.83</v>
      </c>
      <c r="EJ292">
        <v>6.34</v>
      </c>
      <c r="EK292">
        <v>5.8</v>
      </c>
      <c r="EL292">
        <v>5.4</v>
      </c>
      <c r="EM292">
        <v>5.13</v>
      </c>
      <c r="EN292">
        <v>4.8499999999999996</v>
      </c>
      <c r="EO292">
        <v>4.67</v>
      </c>
      <c r="EP292">
        <v>4.3899999999999997</v>
      </c>
      <c r="EQ292">
        <v>4.12</v>
      </c>
      <c r="ER292">
        <v>3.93</v>
      </c>
      <c r="ES292">
        <v>3.78</v>
      </c>
      <c r="ET292">
        <v>3.43</v>
      </c>
      <c r="EU292">
        <v>3.15</v>
      </c>
      <c r="EV292">
        <v>2.9</v>
      </c>
      <c r="EW292">
        <v>2.73</v>
      </c>
      <c r="EX292">
        <v>2.5499999999999998</v>
      </c>
      <c r="EY292">
        <v>2.35</v>
      </c>
      <c r="EZ292">
        <v>2.12</v>
      </c>
      <c r="FA292">
        <v>1.97</v>
      </c>
      <c r="FB292">
        <v>1.81</v>
      </c>
      <c r="FC292">
        <v>1.67</v>
      </c>
      <c r="FD292">
        <v>1.53</v>
      </c>
      <c r="FE292">
        <v>1.37</v>
      </c>
      <c r="FF292">
        <v>1.24</v>
      </c>
      <c r="FG292">
        <v>1.1399999999999999</v>
      </c>
      <c r="FH292">
        <v>1.03</v>
      </c>
      <c r="FI292">
        <v>0.89</v>
      </c>
      <c r="FJ292">
        <v>0.83</v>
      </c>
      <c r="FK292">
        <v>0.75</v>
      </c>
      <c r="FL292">
        <v>0.65</v>
      </c>
      <c r="FM292">
        <v>0.56999999999999995</v>
      </c>
      <c r="FN292">
        <v>0.5</v>
      </c>
      <c r="FO292">
        <v>0.45</v>
      </c>
      <c r="FP292">
        <v>0.39</v>
      </c>
      <c r="FQ292">
        <v>0.35</v>
      </c>
      <c r="FR292">
        <v>0.31</v>
      </c>
      <c r="FS292">
        <v>0.27</v>
      </c>
      <c r="FT292">
        <v>0.22</v>
      </c>
      <c r="FU292">
        <v>0.19</v>
      </c>
      <c r="FV292">
        <v>0.17</v>
      </c>
      <c r="FW292">
        <v>0.15</v>
      </c>
      <c r="FX292">
        <v>0.13</v>
      </c>
      <c r="FY292">
        <v>0.11</v>
      </c>
      <c r="FZ292">
        <v>0.1</v>
      </c>
    </row>
    <row r="293" spans="1:182">
      <c r="A293">
        <v>-106</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0.03</v>
      </c>
      <c r="W293">
        <v>0.04</v>
      </c>
      <c r="X293">
        <v>0.05</v>
      </c>
      <c r="Y293">
        <v>0.08</v>
      </c>
      <c r="Z293">
        <v>0.1</v>
      </c>
      <c r="AA293">
        <v>0.13</v>
      </c>
      <c r="AB293">
        <v>0.15</v>
      </c>
      <c r="AC293">
        <v>0.19</v>
      </c>
      <c r="AD293">
        <v>0.22</v>
      </c>
      <c r="AE293">
        <v>0.27</v>
      </c>
      <c r="AF293">
        <v>0.3</v>
      </c>
      <c r="AG293">
        <v>0.36</v>
      </c>
      <c r="AH293">
        <v>0.41</v>
      </c>
      <c r="AI293">
        <v>0.47</v>
      </c>
      <c r="AJ293">
        <v>0.55000000000000004</v>
      </c>
      <c r="AK293">
        <v>0.64</v>
      </c>
      <c r="AL293">
        <v>0.72</v>
      </c>
      <c r="AM293">
        <v>0.81</v>
      </c>
      <c r="AN293">
        <v>0.92</v>
      </c>
      <c r="AO293">
        <v>1.03</v>
      </c>
      <c r="AP293">
        <v>1.1399999999999999</v>
      </c>
      <c r="AQ293">
        <v>1.27</v>
      </c>
      <c r="AR293">
        <v>1.37</v>
      </c>
      <c r="AS293">
        <v>1.55</v>
      </c>
      <c r="AT293">
        <v>1.7</v>
      </c>
      <c r="AU293">
        <v>1.87</v>
      </c>
      <c r="AV293">
        <v>2.06</v>
      </c>
      <c r="AW293">
        <v>2.2400000000000002</v>
      </c>
      <c r="AX293">
        <v>2.44</v>
      </c>
      <c r="AY293">
        <v>2.63</v>
      </c>
      <c r="AZ293">
        <v>2.82</v>
      </c>
      <c r="BA293">
        <v>3.04</v>
      </c>
      <c r="BB293">
        <v>3.28</v>
      </c>
      <c r="BC293">
        <v>3.57</v>
      </c>
      <c r="BD293">
        <v>3.85</v>
      </c>
      <c r="BE293">
        <v>4.07</v>
      </c>
      <c r="BF293">
        <v>4.33</v>
      </c>
      <c r="BG293">
        <v>4.57</v>
      </c>
      <c r="BH293">
        <v>4.76</v>
      </c>
      <c r="BI293">
        <v>5.09</v>
      </c>
      <c r="BJ293">
        <v>5.37</v>
      </c>
      <c r="BK293">
        <v>5.73</v>
      </c>
      <c r="BL293">
        <v>6.06</v>
      </c>
      <c r="BM293">
        <v>6.51</v>
      </c>
      <c r="BN293">
        <v>6.95</v>
      </c>
      <c r="BO293">
        <v>7.39</v>
      </c>
      <c r="BP293">
        <v>7.72</v>
      </c>
      <c r="BQ293">
        <v>7.86</v>
      </c>
      <c r="BR293">
        <v>8.2899999999999991</v>
      </c>
      <c r="BS293">
        <v>8.35</v>
      </c>
      <c r="BT293">
        <v>8.41</v>
      </c>
      <c r="BU293">
        <v>8.8800000000000008</v>
      </c>
      <c r="BV293">
        <v>9.27</v>
      </c>
      <c r="BW293">
        <v>9.61</v>
      </c>
      <c r="BX293">
        <v>9.92</v>
      </c>
      <c r="BY293">
        <v>10.199999999999999</v>
      </c>
      <c r="BZ293">
        <v>10.5</v>
      </c>
      <c r="CA293">
        <v>10.9</v>
      </c>
      <c r="CB293">
        <v>11.2</v>
      </c>
      <c r="CC293">
        <v>11.4</v>
      </c>
      <c r="CD293">
        <v>11.7</v>
      </c>
      <c r="CE293">
        <v>11.9</v>
      </c>
      <c r="CF293">
        <v>12.1</v>
      </c>
      <c r="CG293">
        <v>12.2</v>
      </c>
      <c r="CH293">
        <v>12.4</v>
      </c>
      <c r="CI293">
        <v>12.5</v>
      </c>
      <c r="CJ293">
        <v>12.7</v>
      </c>
      <c r="CK293">
        <v>12.8</v>
      </c>
      <c r="CL293">
        <v>13</v>
      </c>
      <c r="CM293">
        <v>13</v>
      </c>
      <c r="CN293">
        <v>13.2</v>
      </c>
      <c r="CO293">
        <v>13.2</v>
      </c>
      <c r="CP293">
        <v>13.3</v>
      </c>
      <c r="CQ293">
        <v>13.3</v>
      </c>
      <c r="CR293">
        <v>13.3</v>
      </c>
      <c r="CS293">
        <v>13.4</v>
      </c>
      <c r="CT293">
        <v>13.4</v>
      </c>
      <c r="CU293">
        <v>13.4</v>
      </c>
      <c r="CV293">
        <v>13.3</v>
      </c>
      <c r="CW293">
        <v>13.3</v>
      </c>
      <c r="CX293">
        <v>13.3</v>
      </c>
      <c r="CY293">
        <v>13.3</v>
      </c>
      <c r="CZ293">
        <v>13.3</v>
      </c>
      <c r="DA293">
        <v>13.2</v>
      </c>
      <c r="DB293">
        <v>13.2</v>
      </c>
      <c r="DC293">
        <v>13.1</v>
      </c>
      <c r="DD293">
        <v>13</v>
      </c>
      <c r="DE293">
        <v>13</v>
      </c>
      <c r="DF293">
        <v>12.9</v>
      </c>
      <c r="DG293">
        <v>12.8</v>
      </c>
      <c r="DH293">
        <v>12.7</v>
      </c>
      <c r="DI293">
        <v>12.6</v>
      </c>
      <c r="DJ293">
        <v>12.5</v>
      </c>
      <c r="DK293">
        <v>12.4</v>
      </c>
      <c r="DL293">
        <v>12.3</v>
      </c>
      <c r="DM293">
        <v>12.2</v>
      </c>
      <c r="DN293">
        <v>12</v>
      </c>
      <c r="DO293">
        <v>11.9</v>
      </c>
      <c r="DP293">
        <v>11.8</v>
      </c>
      <c r="DQ293">
        <v>11.6</v>
      </c>
      <c r="DR293">
        <v>11.5</v>
      </c>
      <c r="DS293">
        <v>11.3</v>
      </c>
      <c r="DT293">
        <v>11.2</v>
      </c>
      <c r="DU293">
        <v>11</v>
      </c>
      <c r="DV293">
        <v>10.8</v>
      </c>
      <c r="DW293">
        <v>10.6</v>
      </c>
      <c r="DX293">
        <v>10.4</v>
      </c>
      <c r="DY293">
        <v>10.199999999999999</v>
      </c>
      <c r="DZ293">
        <v>9.9499999999999993</v>
      </c>
      <c r="EA293">
        <v>9.7200000000000006</v>
      </c>
      <c r="EB293">
        <v>9.44</v>
      </c>
      <c r="EC293">
        <v>9.07</v>
      </c>
      <c r="ED293">
        <v>8.74</v>
      </c>
      <c r="EE293">
        <v>8.2799999999999994</v>
      </c>
      <c r="EF293">
        <v>7.73</v>
      </c>
      <c r="EG293">
        <v>7.51</v>
      </c>
      <c r="EH293">
        <v>7.23</v>
      </c>
      <c r="EI293">
        <v>6.74</v>
      </c>
      <c r="EJ293">
        <v>6.15</v>
      </c>
      <c r="EK293">
        <v>5.69</v>
      </c>
      <c r="EL293">
        <v>5.33</v>
      </c>
      <c r="EM293">
        <v>5.08</v>
      </c>
      <c r="EN293">
        <v>4.84</v>
      </c>
      <c r="EO293">
        <v>4.59</v>
      </c>
      <c r="EP293">
        <v>4.3899999999999997</v>
      </c>
      <c r="EQ293">
        <v>4.1100000000000003</v>
      </c>
      <c r="ER293">
        <v>3.84</v>
      </c>
      <c r="ES293">
        <v>3.78</v>
      </c>
      <c r="ET293">
        <v>3.34</v>
      </c>
      <c r="EU293">
        <v>3.1</v>
      </c>
      <c r="EV293">
        <v>2.87</v>
      </c>
      <c r="EW293">
        <v>2.71</v>
      </c>
      <c r="EX293">
        <v>2.57</v>
      </c>
      <c r="EY293">
        <v>2.35</v>
      </c>
      <c r="EZ293">
        <v>2.06</v>
      </c>
      <c r="FA293">
        <v>1.94</v>
      </c>
      <c r="FB293">
        <v>1.8</v>
      </c>
      <c r="FC293">
        <v>1.62</v>
      </c>
      <c r="FD293">
        <v>1.5</v>
      </c>
      <c r="FE293">
        <v>1.35</v>
      </c>
      <c r="FF293">
        <v>1.2</v>
      </c>
      <c r="FG293">
        <v>1.1200000000000001</v>
      </c>
      <c r="FH293">
        <v>1</v>
      </c>
      <c r="FI293">
        <v>0.9</v>
      </c>
      <c r="FJ293">
        <v>0.78</v>
      </c>
      <c r="FK293">
        <v>0.69</v>
      </c>
      <c r="FL293">
        <v>0.62</v>
      </c>
      <c r="FM293">
        <v>0.56999999999999995</v>
      </c>
      <c r="FN293">
        <v>0.51</v>
      </c>
      <c r="FO293">
        <v>0.45</v>
      </c>
      <c r="FP293">
        <v>0.39</v>
      </c>
      <c r="FQ293">
        <v>0.35</v>
      </c>
      <c r="FR293">
        <v>0.28999999999999998</v>
      </c>
      <c r="FS293">
        <v>0.25</v>
      </c>
      <c r="FT293">
        <v>0.22</v>
      </c>
      <c r="FU293">
        <v>0.19</v>
      </c>
      <c r="FV293">
        <v>0.17</v>
      </c>
      <c r="FW293">
        <v>0.15</v>
      </c>
      <c r="FX293">
        <v>0.12</v>
      </c>
      <c r="FY293">
        <v>0.11</v>
      </c>
      <c r="FZ293">
        <v>0.1</v>
      </c>
    </row>
    <row r="294" spans="1:182">
      <c r="A294">
        <v>-107</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0.03</v>
      </c>
      <c r="W294">
        <v>0.04</v>
      </c>
      <c r="X294">
        <v>7.0000000000000007E-2</v>
      </c>
      <c r="Y294">
        <v>0.09</v>
      </c>
      <c r="Z294">
        <v>0.11</v>
      </c>
      <c r="AA294">
        <v>0.13</v>
      </c>
      <c r="AB294">
        <v>0.15</v>
      </c>
      <c r="AC294">
        <v>0.19</v>
      </c>
      <c r="AD294">
        <v>0.23</v>
      </c>
      <c r="AE294">
        <v>0.26</v>
      </c>
      <c r="AF294">
        <v>0.31</v>
      </c>
      <c r="AG294">
        <v>0.37</v>
      </c>
      <c r="AH294">
        <v>0.43</v>
      </c>
      <c r="AI294">
        <v>0.49</v>
      </c>
      <c r="AJ294">
        <v>0.55000000000000004</v>
      </c>
      <c r="AK294">
        <v>0.64</v>
      </c>
      <c r="AL294">
        <v>0.71</v>
      </c>
      <c r="AM294">
        <v>0.82</v>
      </c>
      <c r="AN294">
        <v>0.94</v>
      </c>
      <c r="AO294">
        <v>1.03</v>
      </c>
      <c r="AP294">
        <v>1.1499999999999999</v>
      </c>
      <c r="AQ294">
        <v>1.27</v>
      </c>
      <c r="AR294">
        <v>1.39</v>
      </c>
      <c r="AS294">
        <v>1.55</v>
      </c>
      <c r="AT294">
        <v>1.71</v>
      </c>
      <c r="AU294">
        <v>1.89</v>
      </c>
      <c r="AV294">
        <v>2.0699999999999998</v>
      </c>
      <c r="AW294">
        <v>2.2400000000000002</v>
      </c>
      <c r="AX294">
        <v>2.4700000000000002</v>
      </c>
      <c r="AY294">
        <v>2.73</v>
      </c>
      <c r="AZ294">
        <v>2.89</v>
      </c>
      <c r="BA294">
        <v>3.07</v>
      </c>
      <c r="BB294">
        <v>3.33</v>
      </c>
      <c r="BC294">
        <v>3.65</v>
      </c>
      <c r="BD294">
        <v>3.95</v>
      </c>
      <c r="BE294">
        <v>4.09</v>
      </c>
      <c r="BF294">
        <v>4.43</v>
      </c>
      <c r="BG294">
        <v>4.6399999999999997</v>
      </c>
      <c r="BH294">
        <v>4.8499999999999996</v>
      </c>
      <c r="BI294">
        <v>5.0999999999999996</v>
      </c>
      <c r="BJ294">
        <v>5.43</v>
      </c>
      <c r="BK294">
        <v>5.81</v>
      </c>
      <c r="BL294">
        <v>6.14</v>
      </c>
      <c r="BM294">
        <v>6.57</v>
      </c>
      <c r="BN294">
        <v>7.05</v>
      </c>
      <c r="BO294">
        <v>7.51</v>
      </c>
      <c r="BP294">
        <v>7.85</v>
      </c>
      <c r="BQ294">
        <v>8.02</v>
      </c>
      <c r="BR294">
        <v>8.3699999999999992</v>
      </c>
      <c r="BS294">
        <v>8.41</v>
      </c>
      <c r="BT294">
        <v>8.61</v>
      </c>
      <c r="BU294">
        <v>8.9700000000000006</v>
      </c>
      <c r="BV294">
        <v>9.4</v>
      </c>
      <c r="BW294">
        <v>9.7100000000000009</v>
      </c>
      <c r="BX294">
        <v>10</v>
      </c>
      <c r="BY294">
        <v>10.3</v>
      </c>
      <c r="BZ294">
        <v>10.6</v>
      </c>
      <c r="CA294">
        <v>10.9</v>
      </c>
      <c r="CB294">
        <v>11.3</v>
      </c>
      <c r="CC294">
        <v>11.5</v>
      </c>
      <c r="CD294">
        <v>11.7</v>
      </c>
      <c r="CE294">
        <v>11.9</v>
      </c>
      <c r="CF294">
        <v>12.1</v>
      </c>
      <c r="CG294">
        <v>12.3</v>
      </c>
      <c r="CH294">
        <v>12.4</v>
      </c>
      <c r="CI294">
        <v>12.6</v>
      </c>
      <c r="CJ294">
        <v>12.8</v>
      </c>
      <c r="CK294">
        <v>12.9</v>
      </c>
      <c r="CL294">
        <v>13</v>
      </c>
      <c r="CM294">
        <v>13.1</v>
      </c>
      <c r="CN294">
        <v>13.2</v>
      </c>
      <c r="CO294">
        <v>13.2</v>
      </c>
      <c r="CP294">
        <v>13.3</v>
      </c>
      <c r="CQ294">
        <v>13.4</v>
      </c>
      <c r="CR294">
        <v>13.4</v>
      </c>
      <c r="CS294">
        <v>13.4</v>
      </c>
      <c r="CT294">
        <v>13.4</v>
      </c>
      <c r="CU294">
        <v>13.4</v>
      </c>
      <c r="CV294">
        <v>13.4</v>
      </c>
      <c r="CW294">
        <v>13.4</v>
      </c>
      <c r="CX294">
        <v>13.3</v>
      </c>
      <c r="CY294">
        <v>13.3</v>
      </c>
      <c r="CZ294">
        <v>13.3</v>
      </c>
      <c r="DA294">
        <v>13.2</v>
      </c>
      <c r="DB294">
        <v>13.2</v>
      </c>
      <c r="DC294">
        <v>13.1</v>
      </c>
      <c r="DD294">
        <v>13.1</v>
      </c>
      <c r="DE294">
        <v>13</v>
      </c>
      <c r="DF294">
        <v>12.9</v>
      </c>
      <c r="DG294">
        <v>12.8</v>
      </c>
      <c r="DH294">
        <v>12.7</v>
      </c>
      <c r="DI294">
        <v>12.6</v>
      </c>
      <c r="DJ294">
        <v>12.5</v>
      </c>
      <c r="DK294">
        <v>12.4</v>
      </c>
      <c r="DL294">
        <v>12.3</v>
      </c>
      <c r="DM294">
        <v>12.2</v>
      </c>
      <c r="DN294">
        <v>12.1</v>
      </c>
      <c r="DO294">
        <v>11.9</v>
      </c>
      <c r="DP294">
        <v>11.8</v>
      </c>
      <c r="DQ294">
        <v>11.6</v>
      </c>
      <c r="DR294">
        <v>11.5</v>
      </c>
      <c r="DS294">
        <v>11.3</v>
      </c>
      <c r="DT294">
        <v>11.2</v>
      </c>
      <c r="DU294">
        <v>11</v>
      </c>
      <c r="DV294">
        <v>10.8</v>
      </c>
      <c r="DW294">
        <v>10.6</v>
      </c>
      <c r="DX294">
        <v>10.4</v>
      </c>
      <c r="DY294">
        <v>10.199999999999999</v>
      </c>
      <c r="DZ294">
        <v>9.94</v>
      </c>
      <c r="EA294">
        <v>9.69</v>
      </c>
      <c r="EB294">
        <v>9.31</v>
      </c>
      <c r="EC294">
        <v>8.92</v>
      </c>
      <c r="ED294">
        <v>8.6</v>
      </c>
      <c r="EE294">
        <v>8.14</v>
      </c>
      <c r="EF294">
        <v>7.67</v>
      </c>
      <c r="EG294">
        <v>7.72</v>
      </c>
      <c r="EH294">
        <v>7.12</v>
      </c>
      <c r="EI294">
        <v>6.61</v>
      </c>
      <c r="EJ294">
        <v>6.08</v>
      </c>
      <c r="EK294">
        <v>5.63</v>
      </c>
      <c r="EL294">
        <v>5.3</v>
      </c>
      <c r="EM294">
        <v>5.0199999999999996</v>
      </c>
      <c r="EN294">
        <v>4.7300000000000004</v>
      </c>
      <c r="EO294">
        <v>4.58</v>
      </c>
      <c r="EP294">
        <v>4.37</v>
      </c>
      <c r="EQ294">
        <v>4.07</v>
      </c>
      <c r="ER294">
        <v>3.87</v>
      </c>
      <c r="ES294">
        <v>3.63</v>
      </c>
      <c r="ET294">
        <v>3.27</v>
      </c>
      <c r="EU294">
        <v>3.03</v>
      </c>
      <c r="EV294">
        <v>2.8</v>
      </c>
      <c r="EW294">
        <v>2.62</v>
      </c>
      <c r="EX294">
        <v>2.5299999999999998</v>
      </c>
      <c r="EY294">
        <v>2.29</v>
      </c>
      <c r="EZ294">
        <v>2.08</v>
      </c>
      <c r="FA294">
        <v>1.94</v>
      </c>
      <c r="FB294">
        <v>1.78</v>
      </c>
      <c r="FC294">
        <v>1.58</v>
      </c>
      <c r="FD294">
        <v>1.5</v>
      </c>
      <c r="FE294">
        <v>1.32</v>
      </c>
      <c r="FF294">
        <v>1.23</v>
      </c>
      <c r="FG294">
        <v>1.1100000000000001</v>
      </c>
      <c r="FH294">
        <v>0.99</v>
      </c>
      <c r="FI294">
        <v>0.89</v>
      </c>
      <c r="FJ294">
        <v>0.79</v>
      </c>
      <c r="FK294">
        <v>0.7</v>
      </c>
      <c r="FL294">
        <v>0.65</v>
      </c>
      <c r="FM294">
        <v>0.55000000000000004</v>
      </c>
      <c r="FN294">
        <v>0.5</v>
      </c>
      <c r="FO294">
        <v>0.45</v>
      </c>
      <c r="FP294">
        <v>0.38</v>
      </c>
      <c r="FQ294">
        <v>0.33</v>
      </c>
      <c r="FR294">
        <v>0.3</v>
      </c>
      <c r="FS294">
        <v>0.26</v>
      </c>
      <c r="FT294">
        <v>0.23</v>
      </c>
      <c r="FU294">
        <v>0.2</v>
      </c>
      <c r="FV294">
        <v>0.17</v>
      </c>
      <c r="FW294">
        <v>0.15</v>
      </c>
      <c r="FX294">
        <v>0.13</v>
      </c>
      <c r="FY294">
        <v>0.11</v>
      </c>
      <c r="FZ294">
        <v>0.1</v>
      </c>
    </row>
    <row r="295" spans="1:182">
      <c r="A295">
        <v>-108</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0.02</v>
      </c>
      <c r="V295">
        <v>0.03</v>
      </c>
      <c r="W295">
        <v>0.05</v>
      </c>
      <c r="X295">
        <v>7.0000000000000007E-2</v>
      </c>
      <c r="Y295">
        <v>0.09</v>
      </c>
      <c r="Z295">
        <v>0.11</v>
      </c>
      <c r="AA295">
        <v>0.13</v>
      </c>
      <c r="AB295">
        <v>0.16</v>
      </c>
      <c r="AC295">
        <v>0.2</v>
      </c>
      <c r="AD295">
        <v>0.24</v>
      </c>
      <c r="AE295">
        <v>0.28000000000000003</v>
      </c>
      <c r="AF295">
        <v>0.32</v>
      </c>
      <c r="AG295">
        <v>0.39</v>
      </c>
      <c r="AH295">
        <v>0.42</v>
      </c>
      <c r="AI295">
        <v>0.5</v>
      </c>
      <c r="AJ295">
        <v>0.59</v>
      </c>
      <c r="AK295">
        <v>0.66</v>
      </c>
      <c r="AL295">
        <v>0.76</v>
      </c>
      <c r="AM295">
        <v>0.84</v>
      </c>
      <c r="AN295">
        <v>0.92</v>
      </c>
      <c r="AO295">
        <v>1.08</v>
      </c>
      <c r="AP295">
        <v>1.2</v>
      </c>
      <c r="AQ295">
        <v>1.3</v>
      </c>
      <c r="AR295">
        <v>1.47</v>
      </c>
      <c r="AS295">
        <v>1.63</v>
      </c>
      <c r="AT295">
        <v>1.76</v>
      </c>
      <c r="AU295">
        <v>1.92</v>
      </c>
      <c r="AV295">
        <v>2.13</v>
      </c>
      <c r="AW295">
        <v>2.29</v>
      </c>
      <c r="AX295">
        <v>2.5</v>
      </c>
      <c r="AY295">
        <v>2.74</v>
      </c>
      <c r="AZ295">
        <v>2.95</v>
      </c>
      <c r="BA295">
        <v>3.12</v>
      </c>
      <c r="BB295">
        <v>3.37</v>
      </c>
      <c r="BC295">
        <v>3.72</v>
      </c>
      <c r="BD295">
        <v>3.97</v>
      </c>
      <c r="BE295">
        <v>4.18</v>
      </c>
      <c r="BF295">
        <v>4.47</v>
      </c>
      <c r="BG295">
        <v>4.71</v>
      </c>
      <c r="BH295">
        <v>4.93</v>
      </c>
      <c r="BI295">
        <v>5.21</v>
      </c>
      <c r="BJ295">
        <v>5.53</v>
      </c>
      <c r="BK295">
        <v>5.84</v>
      </c>
      <c r="BL295">
        <v>6.24</v>
      </c>
      <c r="BM295">
        <v>6.67</v>
      </c>
      <c r="BN295">
        <v>7.19</v>
      </c>
      <c r="BO295">
        <v>7.63</v>
      </c>
      <c r="BP295">
        <v>7.97</v>
      </c>
      <c r="BQ295">
        <v>8.15</v>
      </c>
      <c r="BR295">
        <v>8.5299999999999994</v>
      </c>
      <c r="BS295">
        <v>8.48</v>
      </c>
      <c r="BT295">
        <v>8.7799999999999994</v>
      </c>
      <c r="BU295">
        <v>9.1</v>
      </c>
      <c r="BV295">
        <v>9.48</v>
      </c>
      <c r="BW295">
        <v>9.8000000000000007</v>
      </c>
      <c r="BX295">
        <v>10.1</v>
      </c>
      <c r="BY295">
        <v>10.4</v>
      </c>
      <c r="BZ295">
        <v>10.7</v>
      </c>
      <c r="CA295">
        <v>11</v>
      </c>
      <c r="CB295">
        <v>11.3</v>
      </c>
      <c r="CC295">
        <v>11.6</v>
      </c>
      <c r="CD295">
        <v>11.8</v>
      </c>
      <c r="CE295">
        <v>12</v>
      </c>
      <c r="CF295">
        <v>12.2</v>
      </c>
      <c r="CG295">
        <v>12.4</v>
      </c>
      <c r="CH295">
        <v>12.5</v>
      </c>
      <c r="CI295">
        <v>12.6</v>
      </c>
      <c r="CJ295">
        <v>12.8</v>
      </c>
      <c r="CK295">
        <v>12.9</v>
      </c>
      <c r="CL295">
        <v>13</v>
      </c>
      <c r="CM295">
        <v>13.1</v>
      </c>
      <c r="CN295">
        <v>13.2</v>
      </c>
      <c r="CO295">
        <v>13.3</v>
      </c>
      <c r="CP295">
        <v>13.4</v>
      </c>
      <c r="CQ295">
        <v>13.4</v>
      </c>
      <c r="CR295">
        <v>13.4</v>
      </c>
      <c r="CS295">
        <v>13.4</v>
      </c>
      <c r="CT295">
        <v>13.4</v>
      </c>
      <c r="CU295">
        <v>13.4</v>
      </c>
      <c r="CV295">
        <v>13.4</v>
      </c>
      <c r="CW295">
        <v>13.4</v>
      </c>
      <c r="CX295">
        <v>13.4</v>
      </c>
      <c r="CY295">
        <v>13.3</v>
      </c>
      <c r="CZ295">
        <v>13.3</v>
      </c>
      <c r="DA295">
        <v>13.3</v>
      </c>
      <c r="DB295">
        <v>13.2</v>
      </c>
      <c r="DC295">
        <v>13.1</v>
      </c>
      <c r="DD295">
        <v>13.1</v>
      </c>
      <c r="DE295">
        <v>13</v>
      </c>
      <c r="DF295">
        <v>12.9</v>
      </c>
      <c r="DG295">
        <v>12.8</v>
      </c>
      <c r="DH295">
        <v>12.7</v>
      </c>
      <c r="DI295">
        <v>12.6</v>
      </c>
      <c r="DJ295">
        <v>12.5</v>
      </c>
      <c r="DK295">
        <v>12.4</v>
      </c>
      <c r="DL295">
        <v>12.3</v>
      </c>
      <c r="DM295">
        <v>12.2</v>
      </c>
      <c r="DN295">
        <v>12.1</v>
      </c>
      <c r="DO295">
        <v>11.9</v>
      </c>
      <c r="DP295">
        <v>11.8</v>
      </c>
      <c r="DQ295">
        <v>11.6</v>
      </c>
      <c r="DR295">
        <v>11.5</v>
      </c>
      <c r="DS295">
        <v>11.3</v>
      </c>
      <c r="DT295">
        <v>11.2</v>
      </c>
      <c r="DU295">
        <v>11</v>
      </c>
      <c r="DV295">
        <v>10.8</v>
      </c>
      <c r="DW295">
        <v>10.6</v>
      </c>
      <c r="DX295">
        <v>10.4</v>
      </c>
      <c r="DY295">
        <v>10.199999999999999</v>
      </c>
      <c r="DZ295">
        <v>9.89</v>
      </c>
      <c r="EA295">
        <v>9.6</v>
      </c>
      <c r="EB295">
        <v>9.31</v>
      </c>
      <c r="EC295">
        <v>8.84</v>
      </c>
      <c r="ED295">
        <v>8.41</v>
      </c>
      <c r="EE295">
        <v>8.01</v>
      </c>
      <c r="EF295">
        <v>7.66</v>
      </c>
      <c r="EG295">
        <v>7.63</v>
      </c>
      <c r="EH295">
        <v>7.15</v>
      </c>
      <c r="EI295">
        <v>6.51</v>
      </c>
      <c r="EJ295">
        <v>5.97</v>
      </c>
      <c r="EK295">
        <v>5.56</v>
      </c>
      <c r="EL295">
        <v>5.22</v>
      </c>
      <c r="EM295">
        <v>4.93</v>
      </c>
      <c r="EN295">
        <v>4.7699999999999996</v>
      </c>
      <c r="EO295">
        <v>4.53</v>
      </c>
      <c r="EP295">
        <v>4.26</v>
      </c>
      <c r="EQ295">
        <v>3.96</v>
      </c>
      <c r="ER295">
        <v>3.8</v>
      </c>
      <c r="ES295">
        <v>3.55</v>
      </c>
      <c r="ET295">
        <v>3.27</v>
      </c>
      <c r="EU295">
        <v>3.03</v>
      </c>
      <c r="EV295">
        <v>2.79</v>
      </c>
      <c r="EW295">
        <v>2.65</v>
      </c>
      <c r="EX295">
        <v>2.48</v>
      </c>
      <c r="EY295">
        <v>2.19</v>
      </c>
      <c r="EZ295">
        <v>2</v>
      </c>
      <c r="FA295">
        <v>1.93</v>
      </c>
      <c r="FB295">
        <v>1.73</v>
      </c>
      <c r="FC295">
        <v>1.57</v>
      </c>
      <c r="FD295">
        <v>1.42</v>
      </c>
      <c r="FE295">
        <v>1.33</v>
      </c>
      <c r="FF295">
        <v>1.19</v>
      </c>
      <c r="FG295">
        <v>1.07</v>
      </c>
      <c r="FH295">
        <v>0.96</v>
      </c>
      <c r="FI295">
        <v>0.87</v>
      </c>
      <c r="FJ295">
        <v>0.74</v>
      </c>
      <c r="FK295">
        <v>0.67</v>
      </c>
      <c r="FL295">
        <v>0.61</v>
      </c>
      <c r="FM295">
        <v>0.56000000000000005</v>
      </c>
      <c r="FN295">
        <v>0.49</v>
      </c>
      <c r="FO295">
        <v>0.44</v>
      </c>
      <c r="FP295">
        <v>0.36</v>
      </c>
      <c r="FQ295">
        <v>0.34</v>
      </c>
      <c r="FR295">
        <v>0.28999999999999998</v>
      </c>
      <c r="FS295">
        <v>0.26</v>
      </c>
      <c r="FT295">
        <v>0.22</v>
      </c>
      <c r="FU295">
        <v>0.19</v>
      </c>
      <c r="FV295">
        <v>0.17</v>
      </c>
      <c r="FW295">
        <v>0.15</v>
      </c>
      <c r="FX295">
        <v>0.12</v>
      </c>
      <c r="FY295">
        <v>0.11</v>
      </c>
      <c r="FZ295">
        <v>0.1</v>
      </c>
    </row>
    <row r="296" spans="1:182">
      <c r="A296">
        <v>-109</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0.02</v>
      </c>
      <c r="V296">
        <v>0.04</v>
      </c>
      <c r="W296">
        <v>0.05</v>
      </c>
      <c r="X296">
        <v>7.0000000000000007E-2</v>
      </c>
      <c r="Y296">
        <v>0.09</v>
      </c>
      <c r="Z296">
        <v>0.11</v>
      </c>
      <c r="AA296">
        <v>0.14000000000000001</v>
      </c>
      <c r="AB296">
        <v>0.16</v>
      </c>
      <c r="AC296">
        <v>0.2</v>
      </c>
      <c r="AD296">
        <v>0.24</v>
      </c>
      <c r="AE296">
        <v>0.28999999999999998</v>
      </c>
      <c r="AF296">
        <v>0.31</v>
      </c>
      <c r="AG296">
        <v>0.4</v>
      </c>
      <c r="AH296">
        <v>0.45</v>
      </c>
      <c r="AI296">
        <v>0.52</v>
      </c>
      <c r="AJ296">
        <v>0.59</v>
      </c>
      <c r="AK296">
        <v>0.67</v>
      </c>
      <c r="AL296">
        <v>0.75</v>
      </c>
      <c r="AM296">
        <v>0.87</v>
      </c>
      <c r="AN296">
        <v>0.97</v>
      </c>
      <c r="AO296">
        <v>1.07</v>
      </c>
      <c r="AP296">
        <v>1.22</v>
      </c>
      <c r="AQ296">
        <v>1.35</v>
      </c>
      <c r="AR296">
        <v>1.45</v>
      </c>
      <c r="AS296">
        <v>1.63</v>
      </c>
      <c r="AT296">
        <v>1.77</v>
      </c>
      <c r="AU296">
        <v>1.98</v>
      </c>
      <c r="AV296">
        <v>2.13</v>
      </c>
      <c r="AW296">
        <v>2.36</v>
      </c>
      <c r="AX296">
        <v>2.59</v>
      </c>
      <c r="AY296">
        <v>2.75</v>
      </c>
      <c r="AZ296">
        <v>3</v>
      </c>
      <c r="BA296">
        <v>3.2</v>
      </c>
      <c r="BB296">
        <v>3.44</v>
      </c>
      <c r="BC296">
        <v>3.76</v>
      </c>
      <c r="BD296">
        <v>4.0999999999999996</v>
      </c>
      <c r="BE296">
        <v>4.29</v>
      </c>
      <c r="BF296">
        <v>4.55</v>
      </c>
      <c r="BG296">
        <v>4.8099999999999996</v>
      </c>
      <c r="BH296">
        <v>4.99</v>
      </c>
      <c r="BI296">
        <v>5.25</v>
      </c>
      <c r="BJ296">
        <v>5.6</v>
      </c>
      <c r="BK296">
        <v>5.9</v>
      </c>
      <c r="BL296">
        <v>6.34</v>
      </c>
      <c r="BM296">
        <v>6.81</v>
      </c>
      <c r="BN296">
        <v>7.33</v>
      </c>
      <c r="BO296">
        <v>7.73</v>
      </c>
      <c r="BP296">
        <v>8</v>
      </c>
      <c r="BQ296">
        <v>8.26</v>
      </c>
      <c r="BR296">
        <v>8.67</v>
      </c>
      <c r="BS296">
        <v>8.56</v>
      </c>
      <c r="BT296">
        <v>8.92</v>
      </c>
      <c r="BU296">
        <v>9.23</v>
      </c>
      <c r="BV296">
        <v>9.58</v>
      </c>
      <c r="BW296">
        <v>9.91</v>
      </c>
      <c r="BX296">
        <v>10.199999999999999</v>
      </c>
      <c r="BY296">
        <v>10.6</v>
      </c>
      <c r="BZ296">
        <v>10.8</v>
      </c>
      <c r="CA296">
        <v>11.2</v>
      </c>
      <c r="CB296">
        <v>11.4</v>
      </c>
      <c r="CC296">
        <v>11.6</v>
      </c>
      <c r="CD296">
        <v>11.9</v>
      </c>
      <c r="CE296">
        <v>12.1</v>
      </c>
      <c r="CF296">
        <v>12.3</v>
      </c>
      <c r="CG296">
        <v>12.4</v>
      </c>
      <c r="CH296">
        <v>12.5</v>
      </c>
      <c r="CI296">
        <v>12.7</v>
      </c>
      <c r="CJ296">
        <v>12.8</v>
      </c>
      <c r="CK296">
        <v>13</v>
      </c>
      <c r="CL296">
        <v>13.1</v>
      </c>
      <c r="CM296">
        <v>13.2</v>
      </c>
      <c r="CN296">
        <v>13.3</v>
      </c>
      <c r="CO296">
        <v>13.4</v>
      </c>
      <c r="CP296">
        <v>13.4</v>
      </c>
      <c r="CQ296">
        <v>13.4</v>
      </c>
      <c r="CR296">
        <v>13.5</v>
      </c>
      <c r="CS296">
        <v>13.5</v>
      </c>
      <c r="CT296">
        <v>13.5</v>
      </c>
      <c r="CU296">
        <v>13.5</v>
      </c>
      <c r="CV296">
        <v>13.4</v>
      </c>
      <c r="CW296">
        <v>13.4</v>
      </c>
      <c r="CX296">
        <v>13.4</v>
      </c>
      <c r="CY296">
        <v>13.4</v>
      </c>
      <c r="CZ296">
        <v>13.3</v>
      </c>
      <c r="DA296">
        <v>13.3</v>
      </c>
      <c r="DB296">
        <v>13.2</v>
      </c>
      <c r="DC296">
        <v>13.2</v>
      </c>
      <c r="DD296">
        <v>13.1</v>
      </c>
      <c r="DE296">
        <v>13</v>
      </c>
      <c r="DF296">
        <v>12.9</v>
      </c>
      <c r="DG296">
        <v>12.9</v>
      </c>
      <c r="DH296">
        <v>12.8</v>
      </c>
      <c r="DI296">
        <v>12.7</v>
      </c>
      <c r="DJ296">
        <v>12.6</v>
      </c>
      <c r="DK296">
        <v>12.4</v>
      </c>
      <c r="DL296">
        <v>12.3</v>
      </c>
      <c r="DM296">
        <v>12.2</v>
      </c>
      <c r="DN296">
        <v>12.1</v>
      </c>
      <c r="DO296">
        <v>11.9</v>
      </c>
      <c r="DP296">
        <v>11.8</v>
      </c>
      <c r="DQ296">
        <v>11.6</v>
      </c>
      <c r="DR296">
        <v>11.5</v>
      </c>
      <c r="DS296">
        <v>11.3</v>
      </c>
      <c r="DT296">
        <v>11.1</v>
      </c>
      <c r="DU296">
        <v>11</v>
      </c>
      <c r="DV296">
        <v>10.8</v>
      </c>
      <c r="DW296">
        <v>10.6</v>
      </c>
      <c r="DX296">
        <v>10.4</v>
      </c>
      <c r="DY296">
        <v>10.1</v>
      </c>
      <c r="DZ296">
        <v>9.86</v>
      </c>
      <c r="EA296">
        <v>9.49</v>
      </c>
      <c r="EB296">
        <v>9.16</v>
      </c>
      <c r="EC296">
        <v>8.66</v>
      </c>
      <c r="ED296">
        <v>8.36</v>
      </c>
      <c r="EE296">
        <v>7.91</v>
      </c>
      <c r="EF296">
        <v>8.01</v>
      </c>
      <c r="EG296">
        <v>7.53</v>
      </c>
      <c r="EH296">
        <v>7.05</v>
      </c>
      <c r="EI296">
        <v>6.38</v>
      </c>
      <c r="EJ296">
        <v>5.84</v>
      </c>
      <c r="EK296">
        <v>5.47</v>
      </c>
      <c r="EL296">
        <v>5.16</v>
      </c>
      <c r="EM296">
        <v>4.93</v>
      </c>
      <c r="EN296">
        <v>4.66</v>
      </c>
      <c r="EO296">
        <v>4.49</v>
      </c>
      <c r="EP296">
        <v>4.2</v>
      </c>
      <c r="EQ296">
        <v>3.92</v>
      </c>
      <c r="ER296">
        <v>3.77</v>
      </c>
      <c r="ES296">
        <v>3.52</v>
      </c>
      <c r="ET296">
        <v>3.21</v>
      </c>
      <c r="EU296">
        <v>2.98</v>
      </c>
      <c r="EV296">
        <v>2.75</v>
      </c>
      <c r="EW296">
        <v>2.6</v>
      </c>
      <c r="EX296">
        <v>2.4300000000000002</v>
      </c>
      <c r="EY296">
        <v>2.1800000000000002</v>
      </c>
      <c r="EZ296">
        <v>2.0299999999999998</v>
      </c>
      <c r="FA296">
        <v>1.87</v>
      </c>
      <c r="FB296">
        <v>1.7</v>
      </c>
      <c r="FC296">
        <v>1.59</v>
      </c>
      <c r="FD296">
        <v>1.41</v>
      </c>
      <c r="FE296">
        <v>1.29</v>
      </c>
      <c r="FF296">
        <v>1.18</v>
      </c>
      <c r="FG296">
        <v>1.06</v>
      </c>
      <c r="FH296">
        <v>0.95</v>
      </c>
      <c r="FI296">
        <v>0.85</v>
      </c>
      <c r="FJ296">
        <v>0.78</v>
      </c>
      <c r="FK296">
        <v>0.71</v>
      </c>
      <c r="FL296">
        <v>0.61</v>
      </c>
      <c r="FM296">
        <v>0.55000000000000004</v>
      </c>
      <c r="FN296">
        <v>0.47</v>
      </c>
      <c r="FO296">
        <v>0.44</v>
      </c>
      <c r="FP296">
        <v>0.37</v>
      </c>
      <c r="FQ296">
        <v>0.32</v>
      </c>
      <c r="FR296">
        <v>0.28000000000000003</v>
      </c>
      <c r="FS296">
        <v>0.24</v>
      </c>
      <c r="FT296">
        <v>0.22</v>
      </c>
      <c r="FU296">
        <v>0.19</v>
      </c>
      <c r="FV296">
        <v>0.17</v>
      </c>
      <c r="FW296">
        <v>0.14000000000000001</v>
      </c>
      <c r="FX296">
        <v>0.13</v>
      </c>
      <c r="FY296">
        <v>0.11</v>
      </c>
      <c r="FZ296">
        <v>0.1</v>
      </c>
    </row>
    <row r="297" spans="1:182">
      <c r="A297">
        <v>-110</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0.02</v>
      </c>
      <c r="V297">
        <v>0.03</v>
      </c>
      <c r="W297">
        <v>0.05</v>
      </c>
      <c r="X297">
        <v>0.08</v>
      </c>
      <c r="Y297">
        <v>0.1</v>
      </c>
      <c r="Z297">
        <v>0.12</v>
      </c>
      <c r="AA297">
        <v>0.14000000000000001</v>
      </c>
      <c r="AB297">
        <v>0.17</v>
      </c>
      <c r="AC297">
        <v>0.2</v>
      </c>
      <c r="AD297">
        <v>0.23</v>
      </c>
      <c r="AE297">
        <v>0.3</v>
      </c>
      <c r="AF297">
        <v>0.34</v>
      </c>
      <c r="AG297">
        <v>0.4</v>
      </c>
      <c r="AH297">
        <v>0.46</v>
      </c>
      <c r="AI297">
        <v>0.53</v>
      </c>
      <c r="AJ297">
        <v>0.61</v>
      </c>
      <c r="AK297">
        <v>0.67</v>
      </c>
      <c r="AL297">
        <v>0.79</v>
      </c>
      <c r="AM297">
        <v>0.89</v>
      </c>
      <c r="AN297">
        <v>0.97</v>
      </c>
      <c r="AO297">
        <v>1.1100000000000001</v>
      </c>
      <c r="AP297">
        <v>1.23</v>
      </c>
      <c r="AQ297">
        <v>1.36</v>
      </c>
      <c r="AR297">
        <v>1.49</v>
      </c>
      <c r="AS297">
        <v>1.69</v>
      </c>
      <c r="AT297">
        <v>1.82</v>
      </c>
      <c r="AU297">
        <v>2.04</v>
      </c>
      <c r="AV297">
        <v>2.1800000000000002</v>
      </c>
      <c r="AW297">
        <v>2.4</v>
      </c>
      <c r="AX297">
        <v>2.64</v>
      </c>
      <c r="AY297">
        <v>2.81</v>
      </c>
      <c r="AZ297">
        <v>3.01</v>
      </c>
      <c r="BA297">
        <v>3.28</v>
      </c>
      <c r="BB297">
        <v>3.53</v>
      </c>
      <c r="BC297">
        <v>3.88</v>
      </c>
      <c r="BD297">
        <v>4.0999999999999996</v>
      </c>
      <c r="BE297">
        <v>4.3499999999999996</v>
      </c>
      <c r="BF297">
        <v>4.6100000000000003</v>
      </c>
      <c r="BG297">
        <v>4.8600000000000003</v>
      </c>
      <c r="BH297">
        <v>5.07</v>
      </c>
      <c r="BI297">
        <v>5.38</v>
      </c>
      <c r="BJ297">
        <v>5.72</v>
      </c>
      <c r="BK297">
        <v>6.05</v>
      </c>
      <c r="BL297">
        <v>6.48</v>
      </c>
      <c r="BM297">
        <v>6.95</v>
      </c>
      <c r="BN297">
        <v>7.46</v>
      </c>
      <c r="BO297">
        <v>7.91</v>
      </c>
      <c r="BP297">
        <v>8.1199999999999992</v>
      </c>
      <c r="BQ297">
        <v>8.4499999999999993</v>
      </c>
      <c r="BR297">
        <v>8.7899999999999991</v>
      </c>
      <c r="BS297">
        <v>8.69</v>
      </c>
      <c r="BT297">
        <v>9.0399999999999991</v>
      </c>
      <c r="BU297">
        <v>9.3699999999999992</v>
      </c>
      <c r="BV297">
        <v>9.69</v>
      </c>
      <c r="BW297">
        <v>10</v>
      </c>
      <c r="BX297">
        <v>10.3</v>
      </c>
      <c r="BY297">
        <v>10.7</v>
      </c>
      <c r="BZ297">
        <v>10.9</v>
      </c>
      <c r="CA297">
        <v>11.2</v>
      </c>
      <c r="CB297">
        <v>11.5</v>
      </c>
      <c r="CC297">
        <v>11.7</v>
      </c>
      <c r="CD297">
        <v>11.9</v>
      </c>
      <c r="CE297">
        <v>12.1</v>
      </c>
      <c r="CF297">
        <v>12.3</v>
      </c>
      <c r="CG297">
        <v>12.5</v>
      </c>
      <c r="CH297">
        <v>12.6</v>
      </c>
      <c r="CI297">
        <v>12.7</v>
      </c>
      <c r="CJ297">
        <v>12.9</v>
      </c>
      <c r="CK297">
        <v>13</v>
      </c>
      <c r="CL297">
        <v>13.1</v>
      </c>
      <c r="CM297">
        <v>13.2</v>
      </c>
      <c r="CN297">
        <v>13.3</v>
      </c>
      <c r="CO297">
        <v>13.4</v>
      </c>
      <c r="CP297">
        <v>13.4</v>
      </c>
      <c r="CQ297">
        <v>13.5</v>
      </c>
      <c r="CR297">
        <v>13.5</v>
      </c>
      <c r="CS297">
        <v>13.5</v>
      </c>
      <c r="CT297">
        <v>13.5</v>
      </c>
      <c r="CU297">
        <v>13.5</v>
      </c>
      <c r="CV297">
        <v>13.5</v>
      </c>
      <c r="CW297">
        <v>13.5</v>
      </c>
      <c r="CX297">
        <v>13.4</v>
      </c>
      <c r="CY297">
        <v>13.4</v>
      </c>
      <c r="CZ297">
        <v>13.3</v>
      </c>
      <c r="DA297">
        <v>13.3</v>
      </c>
      <c r="DB297">
        <v>13.3</v>
      </c>
      <c r="DC297">
        <v>13.2</v>
      </c>
      <c r="DD297">
        <v>13.1</v>
      </c>
      <c r="DE297">
        <v>13</v>
      </c>
      <c r="DF297">
        <v>13</v>
      </c>
      <c r="DG297">
        <v>12.9</v>
      </c>
      <c r="DH297">
        <v>12.8</v>
      </c>
      <c r="DI297">
        <v>12.7</v>
      </c>
      <c r="DJ297">
        <v>12.6</v>
      </c>
      <c r="DK297">
        <v>12.5</v>
      </c>
      <c r="DL297">
        <v>12.3</v>
      </c>
      <c r="DM297">
        <v>12.2</v>
      </c>
      <c r="DN297">
        <v>12.1</v>
      </c>
      <c r="DO297">
        <v>11.9</v>
      </c>
      <c r="DP297">
        <v>11.8</v>
      </c>
      <c r="DQ297">
        <v>11.6</v>
      </c>
      <c r="DR297">
        <v>11.5</v>
      </c>
      <c r="DS297">
        <v>11.3</v>
      </c>
      <c r="DT297">
        <v>11.2</v>
      </c>
      <c r="DU297">
        <v>11</v>
      </c>
      <c r="DV297">
        <v>10.8</v>
      </c>
      <c r="DW297">
        <v>10.6</v>
      </c>
      <c r="DX297">
        <v>10.4</v>
      </c>
      <c r="DY297">
        <v>10.1</v>
      </c>
      <c r="DZ297">
        <v>9.81</v>
      </c>
      <c r="EA297">
        <v>9.43</v>
      </c>
      <c r="EB297">
        <v>9.08</v>
      </c>
      <c r="EC297">
        <v>8.66</v>
      </c>
      <c r="ED297">
        <v>8.3000000000000007</v>
      </c>
      <c r="EE297">
        <v>7.81</v>
      </c>
      <c r="EF297">
        <v>7.92</v>
      </c>
      <c r="EG297">
        <v>7.23</v>
      </c>
      <c r="EH297">
        <v>6.82</v>
      </c>
      <c r="EI297">
        <v>6.23</v>
      </c>
      <c r="EJ297">
        <v>5.77</v>
      </c>
      <c r="EK297">
        <v>5.38</v>
      </c>
      <c r="EL297">
        <v>5.0999999999999996</v>
      </c>
      <c r="EM297">
        <v>4.87</v>
      </c>
      <c r="EN297">
        <v>4.6399999999999997</v>
      </c>
      <c r="EO297">
        <v>4.4400000000000004</v>
      </c>
      <c r="EP297">
        <v>4.13</v>
      </c>
      <c r="EQ297">
        <v>3.9</v>
      </c>
      <c r="ER297">
        <v>3.72</v>
      </c>
      <c r="ES297">
        <v>3.47</v>
      </c>
      <c r="ET297">
        <v>3.19</v>
      </c>
      <c r="EU297">
        <v>2.94</v>
      </c>
      <c r="EV297">
        <v>2.73</v>
      </c>
      <c r="EW297">
        <v>2.58</v>
      </c>
      <c r="EX297">
        <v>2.35</v>
      </c>
      <c r="EY297">
        <v>2.16</v>
      </c>
      <c r="EZ297">
        <v>2</v>
      </c>
      <c r="FA297">
        <v>1.85</v>
      </c>
      <c r="FB297">
        <v>1.61</v>
      </c>
      <c r="FC297">
        <v>1.54</v>
      </c>
      <c r="FD297">
        <v>1.4</v>
      </c>
      <c r="FE297">
        <v>1.29</v>
      </c>
      <c r="FF297">
        <v>1.1299999999999999</v>
      </c>
      <c r="FG297">
        <v>1.05</v>
      </c>
      <c r="FH297">
        <v>0.92</v>
      </c>
      <c r="FI297">
        <v>0.82</v>
      </c>
      <c r="FJ297">
        <v>0.75</v>
      </c>
      <c r="FK297">
        <v>0.67</v>
      </c>
      <c r="FL297">
        <v>0.61</v>
      </c>
      <c r="FM297">
        <v>0.53</v>
      </c>
      <c r="FN297">
        <v>0.49</v>
      </c>
      <c r="FO297">
        <v>0.41</v>
      </c>
      <c r="FP297">
        <v>0.36</v>
      </c>
      <c r="FQ297">
        <v>0.33</v>
      </c>
      <c r="FR297">
        <v>0.28999999999999998</v>
      </c>
      <c r="FS297">
        <v>0.24</v>
      </c>
      <c r="FT297">
        <v>0.22</v>
      </c>
      <c r="FU297">
        <v>0.19</v>
      </c>
      <c r="FV297">
        <v>0.16</v>
      </c>
      <c r="FW297">
        <v>0.14000000000000001</v>
      </c>
      <c r="FX297">
        <v>0.13</v>
      </c>
      <c r="FY297">
        <v>0.11</v>
      </c>
      <c r="FZ297">
        <v>0.1</v>
      </c>
    </row>
    <row r="298" spans="1:182">
      <c r="A298">
        <v>-111</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0.03</v>
      </c>
      <c r="V298">
        <v>0.04</v>
      </c>
      <c r="W298">
        <v>0.06</v>
      </c>
      <c r="X298">
        <v>0.08</v>
      </c>
      <c r="Y298">
        <v>0.1</v>
      </c>
      <c r="Z298">
        <v>0.12</v>
      </c>
      <c r="AA298">
        <v>0.15</v>
      </c>
      <c r="AB298">
        <v>0.18</v>
      </c>
      <c r="AC298">
        <v>0.22</v>
      </c>
      <c r="AD298">
        <v>0.25</v>
      </c>
      <c r="AE298">
        <v>0.31</v>
      </c>
      <c r="AF298">
        <v>0.35</v>
      </c>
      <c r="AG298">
        <v>0.41</v>
      </c>
      <c r="AH298">
        <v>0.47</v>
      </c>
      <c r="AI298">
        <v>0.55000000000000004</v>
      </c>
      <c r="AJ298">
        <v>0.61</v>
      </c>
      <c r="AK298">
        <v>0.71</v>
      </c>
      <c r="AL298">
        <v>0.81</v>
      </c>
      <c r="AM298">
        <v>0.9</v>
      </c>
      <c r="AN298">
        <v>1</v>
      </c>
      <c r="AO298">
        <v>1.1399999999999999</v>
      </c>
      <c r="AP298">
        <v>1.24</v>
      </c>
      <c r="AQ298">
        <v>1.41</v>
      </c>
      <c r="AR298">
        <v>1.54</v>
      </c>
      <c r="AS298">
        <v>1.73</v>
      </c>
      <c r="AT298">
        <v>1.89</v>
      </c>
      <c r="AU298">
        <v>2.09</v>
      </c>
      <c r="AV298">
        <v>2.23</v>
      </c>
      <c r="AW298">
        <v>2.4</v>
      </c>
      <c r="AX298">
        <v>2.67</v>
      </c>
      <c r="AY298">
        <v>2.9</v>
      </c>
      <c r="AZ298">
        <v>3.04</v>
      </c>
      <c r="BA298">
        <v>3.33</v>
      </c>
      <c r="BB298">
        <v>3.56</v>
      </c>
      <c r="BC298">
        <v>3.91</v>
      </c>
      <c r="BD298">
        <v>4.16</v>
      </c>
      <c r="BE298">
        <v>4.4400000000000004</v>
      </c>
      <c r="BF298">
        <v>4.68</v>
      </c>
      <c r="BG298">
        <v>4.9400000000000004</v>
      </c>
      <c r="BH298">
        <v>5.16</v>
      </c>
      <c r="BI298">
        <v>5.47</v>
      </c>
      <c r="BJ298">
        <v>5.81</v>
      </c>
      <c r="BK298">
        <v>6.16</v>
      </c>
      <c r="BL298">
        <v>6.59</v>
      </c>
      <c r="BM298">
        <v>7.07</v>
      </c>
      <c r="BN298">
        <v>7.59</v>
      </c>
      <c r="BO298">
        <v>8.0399999999999991</v>
      </c>
      <c r="BP298">
        <v>8.23</v>
      </c>
      <c r="BQ298">
        <v>8.56</v>
      </c>
      <c r="BR298">
        <v>8.91</v>
      </c>
      <c r="BS298">
        <v>8.85</v>
      </c>
      <c r="BT298">
        <v>9.19</v>
      </c>
      <c r="BU298">
        <v>9.49</v>
      </c>
      <c r="BV298">
        <v>9.82</v>
      </c>
      <c r="BW298">
        <v>10.1</v>
      </c>
      <c r="BX298">
        <v>10.5</v>
      </c>
      <c r="BY298">
        <v>10.8</v>
      </c>
      <c r="BZ298">
        <v>11</v>
      </c>
      <c r="CA298">
        <v>11.3</v>
      </c>
      <c r="CB298">
        <v>11.6</v>
      </c>
      <c r="CC298">
        <v>11.8</v>
      </c>
      <c r="CD298">
        <v>12</v>
      </c>
      <c r="CE298">
        <v>12.2</v>
      </c>
      <c r="CF298">
        <v>12.4</v>
      </c>
      <c r="CG298">
        <v>12.5</v>
      </c>
      <c r="CH298">
        <v>12.7</v>
      </c>
      <c r="CI298">
        <v>12.8</v>
      </c>
      <c r="CJ298">
        <v>12.9</v>
      </c>
      <c r="CK298">
        <v>13</v>
      </c>
      <c r="CL298">
        <v>13.1</v>
      </c>
      <c r="CM298">
        <v>13.2</v>
      </c>
      <c r="CN298">
        <v>13.4</v>
      </c>
      <c r="CO298">
        <v>13.4</v>
      </c>
      <c r="CP298">
        <v>13.5</v>
      </c>
      <c r="CQ298">
        <v>13.5</v>
      </c>
      <c r="CR298">
        <v>13.5</v>
      </c>
      <c r="CS298">
        <v>13.5</v>
      </c>
      <c r="CT298">
        <v>13.5</v>
      </c>
      <c r="CU298">
        <v>13.5</v>
      </c>
      <c r="CV298">
        <v>13.5</v>
      </c>
      <c r="CW298">
        <v>13.5</v>
      </c>
      <c r="CX298">
        <v>13.5</v>
      </c>
      <c r="CY298">
        <v>13.4</v>
      </c>
      <c r="CZ298">
        <v>13.4</v>
      </c>
      <c r="DA298">
        <v>13.3</v>
      </c>
      <c r="DB298">
        <v>13.3</v>
      </c>
      <c r="DC298">
        <v>13.2</v>
      </c>
      <c r="DD298">
        <v>13.1</v>
      </c>
      <c r="DE298">
        <v>13.1</v>
      </c>
      <c r="DF298">
        <v>13</v>
      </c>
      <c r="DG298">
        <v>12.9</v>
      </c>
      <c r="DH298">
        <v>12.8</v>
      </c>
      <c r="DI298">
        <v>12.7</v>
      </c>
      <c r="DJ298">
        <v>12.6</v>
      </c>
      <c r="DK298">
        <v>12.5</v>
      </c>
      <c r="DL298">
        <v>12.3</v>
      </c>
      <c r="DM298">
        <v>12.2</v>
      </c>
      <c r="DN298">
        <v>12.1</v>
      </c>
      <c r="DO298">
        <v>12</v>
      </c>
      <c r="DP298">
        <v>11.8</v>
      </c>
      <c r="DQ298">
        <v>11.6</v>
      </c>
      <c r="DR298">
        <v>11.5</v>
      </c>
      <c r="DS298">
        <v>11.3</v>
      </c>
      <c r="DT298">
        <v>11.1</v>
      </c>
      <c r="DU298">
        <v>11</v>
      </c>
      <c r="DV298">
        <v>10.8</v>
      </c>
      <c r="DW298">
        <v>10.5</v>
      </c>
      <c r="DX298">
        <v>10.3</v>
      </c>
      <c r="DY298">
        <v>10</v>
      </c>
      <c r="DZ298">
        <v>9.75</v>
      </c>
      <c r="EA298">
        <v>9.31</v>
      </c>
      <c r="EB298">
        <v>9.01</v>
      </c>
      <c r="EC298">
        <v>8.56</v>
      </c>
      <c r="ED298">
        <v>8.11</v>
      </c>
      <c r="EE298">
        <v>7.79</v>
      </c>
      <c r="EF298">
        <v>7.81</v>
      </c>
      <c r="EG298">
        <v>7.07</v>
      </c>
      <c r="EH298">
        <v>6.7</v>
      </c>
      <c r="EI298">
        <v>6.14</v>
      </c>
      <c r="EJ298">
        <v>5.7</v>
      </c>
      <c r="EK298">
        <v>5.35</v>
      </c>
      <c r="EL298">
        <v>5.08</v>
      </c>
      <c r="EM298">
        <v>4.8099999999999996</v>
      </c>
      <c r="EN298">
        <v>4.5999999999999996</v>
      </c>
      <c r="EO298">
        <v>4.4000000000000004</v>
      </c>
      <c r="EP298">
        <v>4.09</v>
      </c>
      <c r="EQ298">
        <v>3.84</v>
      </c>
      <c r="ER298">
        <v>3.71</v>
      </c>
      <c r="ES298">
        <v>3.39</v>
      </c>
      <c r="ET298">
        <v>3.05</v>
      </c>
      <c r="EU298">
        <v>2.87</v>
      </c>
      <c r="EV298">
        <v>2.68</v>
      </c>
      <c r="EW298">
        <v>2.57</v>
      </c>
      <c r="EX298">
        <v>2.31</v>
      </c>
      <c r="EY298">
        <v>2.1</v>
      </c>
      <c r="EZ298">
        <v>2</v>
      </c>
      <c r="FA298">
        <v>1.81</v>
      </c>
      <c r="FB298">
        <v>1.65</v>
      </c>
      <c r="FC298">
        <v>1.55</v>
      </c>
      <c r="FD298">
        <v>1.35</v>
      </c>
      <c r="FE298">
        <v>1.21</v>
      </c>
      <c r="FF298">
        <v>1.1200000000000001</v>
      </c>
      <c r="FG298">
        <v>1</v>
      </c>
      <c r="FH298">
        <v>0.93</v>
      </c>
      <c r="FI298">
        <v>0.84</v>
      </c>
      <c r="FJ298">
        <v>0.76</v>
      </c>
      <c r="FK298">
        <v>0.68</v>
      </c>
      <c r="FL298">
        <v>0.59</v>
      </c>
      <c r="FM298">
        <v>0.52</v>
      </c>
      <c r="FN298">
        <v>0.48</v>
      </c>
      <c r="FO298">
        <v>0.41</v>
      </c>
      <c r="FP298">
        <v>0.37</v>
      </c>
      <c r="FQ298">
        <v>0.32</v>
      </c>
      <c r="FR298">
        <v>0.28000000000000003</v>
      </c>
      <c r="FS298">
        <v>0.25</v>
      </c>
      <c r="FT298">
        <v>0.21</v>
      </c>
      <c r="FU298">
        <v>0.19</v>
      </c>
      <c r="FV298">
        <v>0.16</v>
      </c>
      <c r="FW298">
        <v>0.14000000000000001</v>
      </c>
      <c r="FX298">
        <v>0.12</v>
      </c>
      <c r="FY298">
        <v>0.11</v>
      </c>
      <c r="FZ298">
        <v>0.1</v>
      </c>
    </row>
    <row r="299" spans="1:182">
      <c r="A299">
        <v>-112</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0.03</v>
      </c>
      <c r="V299">
        <v>0.04</v>
      </c>
      <c r="W299">
        <v>0.05</v>
      </c>
      <c r="X299">
        <v>0.08</v>
      </c>
      <c r="Y299">
        <v>0.1</v>
      </c>
      <c r="Z299">
        <v>0.13</v>
      </c>
      <c r="AA299">
        <v>0.15</v>
      </c>
      <c r="AB299">
        <v>0.19</v>
      </c>
      <c r="AC299">
        <v>0.22</v>
      </c>
      <c r="AD299">
        <v>0.27</v>
      </c>
      <c r="AE299">
        <v>0.32</v>
      </c>
      <c r="AF299">
        <v>0.36</v>
      </c>
      <c r="AG299">
        <v>0.43</v>
      </c>
      <c r="AH299">
        <v>0.48</v>
      </c>
      <c r="AI299">
        <v>0.55000000000000004</v>
      </c>
      <c r="AJ299">
        <v>0.63</v>
      </c>
      <c r="AK299">
        <v>0.74</v>
      </c>
      <c r="AL299">
        <v>0.82</v>
      </c>
      <c r="AM299">
        <v>0.91</v>
      </c>
      <c r="AN299">
        <v>1.05</v>
      </c>
      <c r="AO299">
        <v>1.1399999999999999</v>
      </c>
      <c r="AP299">
        <v>1.3</v>
      </c>
      <c r="AQ299">
        <v>1.43</v>
      </c>
      <c r="AR299">
        <v>1.57</v>
      </c>
      <c r="AS299">
        <v>1.72</v>
      </c>
      <c r="AT299">
        <v>1.9</v>
      </c>
      <c r="AU299">
        <v>2.1</v>
      </c>
      <c r="AV299">
        <v>2.2599999999999998</v>
      </c>
      <c r="AW299">
        <v>2.4900000000000002</v>
      </c>
      <c r="AX299">
        <v>2.73</v>
      </c>
      <c r="AY299">
        <v>2.93</v>
      </c>
      <c r="AZ299">
        <v>3.14</v>
      </c>
      <c r="BA299">
        <v>3.4</v>
      </c>
      <c r="BB299">
        <v>3.68</v>
      </c>
      <c r="BC299">
        <v>3.99</v>
      </c>
      <c r="BD299">
        <v>4.24</v>
      </c>
      <c r="BE299">
        <v>4.53</v>
      </c>
      <c r="BF299">
        <v>4.75</v>
      </c>
      <c r="BG299">
        <v>4.99</v>
      </c>
      <c r="BH299">
        <v>5.26</v>
      </c>
      <c r="BI299">
        <v>5.58</v>
      </c>
      <c r="BJ299">
        <v>5.91</v>
      </c>
      <c r="BK299">
        <v>6.26</v>
      </c>
      <c r="BL299">
        <v>6.73</v>
      </c>
      <c r="BM299">
        <v>7.2</v>
      </c>
      <c r="BN299">
        <v>7.7</v>
      </c>
      <c r="BO299">
        <v>8.2100000000000009</v>
      </c>
      <c r="BP299">
        <v>8.32</v>
      </c>
      <c r="BQ299">
        <v>8.7100000000000009</v>
      </c>
      <c r="BR299">
        <v>8.98</v>
      </c>
      <c r="BS299">
        <v>8.98</v>
      </c>
      <c r="BT299">
        <v>9.31</v>
      </c>
      <c r="BU299">
        <v>9.6</v>
      </c>
      <c r="BV299">
        <v>9.94</v>
      </c>
      <c r="BW299">
        <v>10.3</v>
      </c>
      <c r="BX299">
        <v>10.6</v>
      </c>
      <c r="BY299">
        <v>10.9</v>
      </c>
      <c r="BZ299">
        <v>11.1</v>
      </c>
      <c r="CA299">
        <v>11.4</v>
      </c>
      <c r="CB299">
        <v>11.7</v>
      </c>
      <c r="CC299">
        <v>11.9</v>
      </c>
      <c r="CD299">
        <v>12.1</v>
      </c>
      <c r="CE299">
        <v>12.3</v>
      </c>
      <c r="CF299">
        <v>12.4</v>
      </c>
      <c r="CG299">
        <v>12.6</v>
      </c>
      <c r="CH299">
        <v>12.7</v>
      </c>
      <c r="CI299">
        <v>12.9</v>
      </c>
      <c r="CJ299">
        <v>13</v>
      </c>
      <c r="CK299">
        <v>13.1</v>
      </c>
      <c r="CL299">
        <v>13.2</v>
      </c>
      <c r="CM299">
        <v>13.3</v>
      </c>
      <c r="CN299">
        <v>13.4</v>
      </c>
      <c r="CO299">
        <v>13.4</v>
      </c>
      <c r="CP299">
        <v>13.5</v>
      </c>
      <c r="CQ299">
        <v>13.5</v>
      </c>
      <c r="CR299">
        <v>13.6</v>
      </c>
      <c r="CS299">
        <v>13.6</v>
      </c>
      <c r="CT299">
        <v>13.6</v>
      </c>
      <c r="CU299">
        <v>13.6</v>
      </c>
      <c r="CV299">
        <v>13.5</v>
      </c>
      <c r="CW299">
        <v>13.5</v>
      </c>
      <c r="CX299">
        <v>13.5</v>
      </c>
      <c r="CY299">
        <v>13.4</v>
      </c>
      <c r="CZ299">
        <v>13.4</v>
      </c>
      <c r="DA299">
        <v>13.3</v>
      </c>
      <c r="DB299">
        <v>13.3</v>
      </c>
      <c r="DC299">
        <v>13.2</v>
      </c>
      <c r="DD299">
        <v>13.2</v>
      </c>
      <c r="DE299">
        <v>13.1</v>
      </c>
      <c r="DF299">
        <v>13</v>
      </c>
      <c r="DG299">
        <v>12.9</v>
      </c>
      <c r="DH299">
        <v>12.8</v>
      </c>
      <c r="DI299">
        <v>12.7</v>
      </c>
      <c r="DJ299">
        <v>12.6</v>
      </c>
      <c r="DK299">
        <v>12.5</v>
      </c>
      <c r="DL299">
        <v>12.4</v>
      </c>
      <c r="DM299">
        <v>12.2</v>
      </c>
      <c r="DN299">
        <v>12.1</v>
      </c>
      <c r="DO299">
        <v>12</v>
      </c>
      <c r="DP299">
        <v>11.8</v>
      </c>
      <c r="DQ299">
        <v>11.6</v>
      </c>
      <c r="DR299">
        <v>11.5</v>
      </c>
      <c r="DS299">
        <v>11.3</v>
      </c>
      <c r="DT299">
        <v>11.1</v>
      </c>
      <c r="DU299">
        <v>10.9</v>
      </c>
      <c r="DV299">
        <v>10.7</v>
      </c>
      <c r="DW299">
        <v>10.5</v>
      </c>
      <c r="DX299">
        <v>10.3</v>
      </c>
      <c r="DY299">
        <v>9.8800000000000008</v>
      </c>
      <c r="DZ299">
        <v>9.64</v>
      </c>
      <c r="EA299">
        <v>9.2899999999999991</v>
      </c>
      <c r="EB299">
        <v>8.81</v>
      </c>
      <c r="EC299">
        <v>8.43</v>
      </c>
      <c r="ED299">
        <v>8.0299999999999994</v>
      </c>
      <c r="EE299">
        <v>8.1999999999999993</v>
      </c>
      <c r="EF299">
        <v>7.74</v>
      </c>
      <c r="EG299">
        <v>7.02</v>
      </c>
      <c r="EH299">
        <v>6.58</v>
      </c>
      <c r="EI299">
        <v>6.02</v>
      </c>
      <c r="EJ299">
        <v>5.6</v>
      </c>
      <c r="EK299">
        <v>5.29</v>
      </c>
      <c r="EL299">
        <v>5.0199999999999996</v>
      </c>
      <c r="EM299">
        <v>4.8099999999999996</v>
      </c>
      <c r="EN299">
        <v>4.47</v>
      </c>
      <c r="EO299">
        <v>4.29</v>
      </c>
      <c r="EP299">
        <v>3.95</v>
      </c>
      <c r="EQ299">
        <v>3.9</v>
      </c>
      <c r="ER299">
        <v>3.66</v>
      </c>
      <c r="ES299">
        <v>3.34</v>
      </c>
      <c r="ET299">
        <v>3.02</v>
      </c>
      <c r="EU299">
        <v>2.81</v>
      </c>
      <c r="EV299">
        <v>2.68</v>
      </c>
      <c r="EW299">
        <v>2.54</v>
      </c>
      <c r="EX299">
        <v>2.2999999999999998</v>
      </c>
      <c r="EY299">
        <v>2.11</v>
      </c>
      <c r="EZ299">
        <v>1.93</v>
      </c>
      <c r="FA299">
        <v>1.78</v>
      </c>
      <c r="FB299">
        <v>1.61</v>
      </c>
      <c r="FC299">
        <v>1.51</v>
      </c>
      <c r="FD299">
        <v>1.37</v>
      </c>
      <c r="FE299">
        <v>1.22</v>
      </c>
      <c r="FF299">
        <v>1.1299999999999999</v>
      </c>
      <c r="FG299">
        <v>1</v>
      </c>
      <c r="FH299">
        <v>0.92</v>
      </c>
      <c r="FI299">
        <v>0.84</v>
      </c>
      <c r="FJ299">
        <v>0.72</v>
      </c>
      <c r="FK299">
        <v>0.64</v>
      </c>
      <c r="FL299">
        <v>0.56999999999999995</v>
      </c>
      <c r="FM299">
        <v>0.52</v>
      </c>
      <c r="FN299">
        <v>0.46</v>
      </c>
      <c r="FO299">
        <v>0.4</v>
      </c>
      <c r="FP299">
        <v>0.36</v>
      </c>
      <c r="FQ299">
        <v>0.32</v>
      </c>
      <c r="FR299">
        <v>0.28000000000000003</v>
      </c>
      <c r="FS299">
        <v>0.24</v>
      </c>
      <c r="FT299">
        <v>0.2</v>
      </c>
      <c r="FU299">
        <v>0.18</v>
      </c>
      <c r="FV299">
        <v>0.16</v>
      </c>
      <c r="FW299">
        <v>0.14000000000000001</v>
      </c>
      <c r="FX299">
        <v>0.12</v>
      </c>
      <c r="FY299">
        <v>0.11</v>
      </c>
      <c r="FZ299">
        <v>0.1</v>
      </c>
    </row>
    <row r="300" spans="1:182">
      <c r="A300">
        <v>-113</v>
      </c>
      <c r="B300">
        <v>0</v>
      </c>
      <c r="C300">
        <v>0</v>
      </c>
      <c r="D300">
        <v>0</v>
      </c>
      <c r="E300">
        <v>0</v>
      </c>
      <c r="F300">
        <v>0</v>
      </c>
      <c r="G300">
        <v>0</v>
      </c>
      <c r="H300">
        <v>0</v>
      </c>
      <c r="I300">
        <v>0</v>
      </c>
      <c r="J300">
        <v>0</v>
      </c>
      <c r="K300">
        <v>0</v>
      </c>
      <c r="L300">
        <v>0</v>
      </c>
      <c r="M300">
        <v>0</v>
      </c>
      <c r="N300">
        <v>0</v>
      </c>
      <c r="O300">
        <v>0</v>
      </c>
      <c r="P300">
        <v>0</v>
      </c>
      <c r="Q300">
        <v>0</v>
      </c>
      <c r="R300">
        <v>0</v>
      </c>
      <c r="S300">
        <v>0</v>
      </c>
      <c r="T300">
        <v>0</v>
      </c>
      <c r="U300">
        <v>0.03</v>
      </c>
      <c r="V300">
        <v>0.04</v>
      </c>
      <c r="W300">
        <v>7.0000000000000007E-2</v>
      </c>
      <c r="X300">
        <v>0.09</v>
      </c>
      <c r="Y300">
        <v>0.11</v>
      </c>
      <c r="Z300">
        <v>0.13</v>
      </c>
      <c r="AA300">
        <v>0.16</v>
      </c>
      <c r="AB300">
        <v>0.19</v>
      </c>
      <c r="AC300">
        <v>0.23</v>
      </c>
      <c r="AD300">
        <v>0.28000000000000003</v>
      </c>
      <c r="AE300">
        <v>0.32</v>
      </c>
      <c r="AF300">
        <v>0.37</v>
      </c>
      <c r="AG300">
        <v>0.43</v>
      </c>
      <c r="AH300">
        <v>0.52</v>
      </c>
      <c r="AI300">
        <v>0.57999999999999996</v>
      </c>
      <c r="AJ300">
        <v>0.65</v>
      </c>
      <c r="AK300">
        <v>0.75</v>
      </c>
      <c r="AL300">
        <v>0.85</v>
      </c>
      <c r="AM300">
        <v>0.96</v>
      </c>
      <c r="AN300">
        <v>1.05</v>
      </c>
      <c r="AO300">
        <v>1.17</v>
      </c>
      <c r="AP300">
        <v>1.31</v>
      </c>
      <c r="AQ300">
        <v>1.45</v>
      </c>
      <c r="AR300">
        <v>1.63</v>
      </c>
      <c r="AS300">
        <v>1.74</v>
      </c>
      <c r="AT300">
        <v>1.96</v>
      </c>
      <c r="AU300">
        <v>2.12</v>
      </c>
      <c r="AV300">
        <v>2.31</v>
      </c>
      <c r="AW300">
        <v>2.5099999999999998</v>
      </c>
      <c r="AX300">
        <v>2.77</v>
      </c>
      <c r="AY300">
        <v>2.99</v>
      </c>
      <c r="AZ300">
        <v>3.2</v>
      </c>
      <c r="BA300">
        <v>3.43</v>
      </c>
      <c r="BB300">
        <v>3.79</v>
      </c>
      <c r="BC300">
        <v>4.09</v>
      </c>
      <c r="BD300">
        <v>4.34</v>
      </c>
      <c r="BE300">
        <v>4.55</v>
      </c>
      <c r="BF300">
        <v>4.82</v>
      </c>
      <c r="BG300">
        <v>5.07</v>
      </c>
      <c r="BH300">
        <v>5.36</v>
      </c>
      <c r="BI300">
        <v>5.63</v>
      </c>
      <c r="BJ300">
        <v>5.97</v>
      </c>
      <c r="BK300">
        <v>6.35</v>
      </c>
      <c r="BL300">
        <v>6.86</v>
      </c>
      <c r="BM300">
        <v>7.32</v>
      </c>
      <c r="BN300">
        <v>7.86</v>
      </c>
      <c r="BO300">
        <v>8.34</v>
      </c>
      <c r="BP300">
        <v>8.43</v>
      </c>
      <c r="BQ300">
        <v>8.84</v>
      </c>
      <c r="BR300">
        <v>9.09</v>
      </c>
      <c r="BS300">
        <v>9.11</v>
      </c>
      <c r="BT300">
        <v>9.41</v>
      </c>
      <c r="BU300">
        <v>9.74</v>
      </c>
      <c r="BV300">
        <v>10.1</v>
      </c>
      <c r="BW300">
        <v>10.4</v>
      </c>
      <c r="BX300">
        <v>10.7</v>
      </c>
      <c r="BY300">
        <v>11</v>
      </c>
      <c r="BZ300">
        <v>11.2</v>
      </c>
      <c r="CA300">
        <v>11.5</v>
      </c>
      <c r="CB300">
        <v>11.7</v>
      </c>
      <c r="CC300">
        <v>12</v>
      </c>
      <c r="CD300">
        <v>12.2</v>
      </c>
      <c r="CE300">
        <v>12.4</v>
      </c>
      <c r="CF300">
        <v>12.5</v>
      </c>
      <c r="CG300">
        <v>12.7</v>
      </c>
      <c r="CH300">
        <v>12.8</v>
      </c>
      <c r="CI300">
        <v>12.9</v>
      </c>
      <c r="CJ300">
        <v>13.1</v>
      </c>
      <c r="CK300">
        <v>13.2</v>
      </c>
      <c r="CL300">
        <v>13.3</v>
      </c>
      <c r="CM300">
        <v>13.3</v>
      </c>
      <c r="CN300">
        <v>13.4</v>
      </c>
      <c r="CO300">
        <v>13.5</v>
      </c>
      <c r="CP300">
        <v>13.5</v>
      </c>
      <c r="CQ300">
        <v>13.6</v>
      </c>
      <c r="CR300">
        <v>13.6</v>
      </c>
      <c r="CS300">
        <v>13.6</v>
      </c>
      <c r="CT300">
        <v>13.6</v>
      </c>
      <c r="CU300">
        <v>13.6</v>
      </c>
      <c r="CV300">
        <v>13.6</v>
      </c>
      <c r="CW300">
        <v>13.5</v>
      </c>
      <c r="CX300">
        <v>13.5</v>
      </c>
      <c r="CY300">
        <v>13.5</v>
      </c>
      <c r="CZ300">
        <v>13.4</v>
      </c>
      <c r="DA300">
        <v>13.4</v>
      </c>
      <c r="DB300">
        <v>13.3</v>
      </c>
      <c r="DC300">
        <v>13.3</v>
      </c>
      <c r="DD300">
        <v>13.2</v>
      </c>
      <c r="DE300">
        <v>13.1</v>
      </c>
      <c r="DF300">
        <v>13</v>
      </c>
      <c r="DG300">
        <v>12.9</v>
      </c>
      <c r="DH300">
        <v>12.8</v>
      </c>
      <c r="DI300">
        <v>12.7</v>
      </c>
      <c r="DJ300">
        <v>12.6</v>
      </c>
      <c r="DK300">
        <v>12.5</v>
      </c>
      <c r="DL300">
        <v>12.4</v>
      </c>
      <c r="DM300">
        <v>12.2</v>
      </c>
      <c r="DN300">
        <v>12.1</v>
      </c>
      <c r="DO300">
        <v>12</v>
      </c>
      <c r="DP300">
        <v>11.8</v>
      </c>
      <c r="DQ300">
        <v>11.6</v>
      </c>
      <c r="DR300">
        <v>11.5</v>
      </c>
      <c r="DS300">
        <v>11.3</v>
      </c>
      <c r="DT300">
        <v>11.1</v>
      </c>
      <c r="DU300">
        <v>10.9</v>
      </c>
      <c r="DV300">
        <v>10.7</v>
      </c>
      <c r="DW300">
        <v>10.5</v>
      </c>
      <c r="DX300">
        <v>10.199999999999999</v>
      </c>
      <c r="DY300">
        <v>9.9600000000000009</v>
      </c>
      <c r="DZ300">
        <v>9.58</v>
      </c>
      <c r="EA300">
        <v>9.17</v>
      </c>
      <c r="EB300">
        <v>8.51</v>
      </c>
      <c r="EC300">
        <v>8.35</v>
      </c>
      <c r="ED300">
        <v>7.89</v>
      </c>
      <c r="EE300">
        <v>8.06</v>
      </c>
      <c r="EF300">
        <v>7.64</v>
      </c>
      <c r="EG300">
        <v>7.12</v>
      </c>
      <c r="EH300">
        <v>6.39</v>
      </c>
      <c r="EI300">
        <v>5.86</v>
      </c>
      <c r="EJ300">
        <v>5.51</v>
      </c>
      <c r="EK300">
        <v>5.22</v>
      </c>
      <c r="EL300">
        <v>4.95</v>
      </c>
      <c r="EM300">
        <v>4.7</v>
      </c>
      <c r="EN300">
        <v>4.47</v>
      </c>
      <c r="EO300">
        <v>4.1500000000000004</v>
      </c>
      <c r="EP300">
        <v>3.94</v>
      </c>
      <c r="EQ300">
        <v>3.74</v>
      </c>
      <c r="ER300">
        <v>3.59</v>
      </c>
      <c r="ES300">
        <v>3.25</v>
      </c>
      <c r="ET300">
        <v>3.01</v>
      </c>
      <c r="EU300">
        <v>2.83</v>
      </c>
      <c r="EV300">
        <v>2.64</v>
      </c>
      <c r="EW300">
        <v>2.46</v>
      </c>
      <c r="EX300">
        <v>2.2400000000000002</v>
      </c>
      <c r="EY300">
        <v>2.02</v>
      </c>
      <c r="EZ300">
        <v>1.91</v>
      </c>
      <c r="FA300">
        <v>1.72</v>
      </c>
      <c r="FB300">
        <v>1.58</v>
      </c>
      <c r="FC300">
        <v>1.45</v>
      </c>
      <c r="FD300">
        <v>1.34</v>
      </c>
      <c r="FE300">
        <v>1.2</v>
      </c>
      <c r="FF300">
        <v>1.1000000000000001</v>
      </c>
      <c r="FG300">
        <v>0.99</v>
      </c>
      <c r="FH300">
        <v>0.89</v>
      </c>
      <c r="FI300">
        <v>0.81</v>
      </c>
      <c r="FJ300">
        <v>0.71</v>
      </c>
      <c r="FK300">
        <v>0.65</v>
      </c>
      <c r="FL300">
        <v>0.56000000000000005</v>
      </c>
      <c r="FM300">
        <v>0.5</v>
      </c>
      <c r="FN300">
        <v>0.42</v>
      </c>
      <c r="FO300">
        <v>0.39</v>
      </c>
      <c r="FP300">
        <v>0.36</v>
      </c>
      <c r="FQ300">
        <v>0.31</v>
      </c>
      <c r="FR300">
        <v>0.27</v>
      </c>
      <c r="FS300">
        <v>0.24</v>
      </c>
      <c r="FT300">
        <v>0.2</v>
      </c>
      <c r="FU300">
        <v>0.18</v>
      </c>
      <c r="FV300">
        <v>0.16</v>
      </c>
      <c r="FW300">
        <v>0.14000000000000001</v>
      </c>
      <c r="FX300">
        <v>0.12</v>
      </c>
      <c r="FY300">
        <v>0.11</v>
      </c>
      <c r="FZ300">
        <v>0.1</v>
      </c>
    </row>
    <row r="301" spans="1:182">
      <c r="A301">
        <v>-114</v>
      </c>
      <c r="B301">
        <v>0</v>
      </c>
      <c r="C301">
        <v>0</v>
      </c>
      <c r="D301">
        <v>0</v>
      </c>
      <c r="E301">
        <v>0</v>
      </c>
      <c r="F301">
        <v>0</v>
      </c>
      <c r="G301">
        <v>0</v>
      </c>
      <c r="H301">
        <v>0</v>
      </c>
      <c r="I301">
        <v>0</v>
      </c>
      <c r="J301">
        <v>0</v>
      </c>
      <c r="K301">
        <v>0</v>
      </c>
      <c r="L301">
        <v>0</v>
      </c>
      <c r="M301">
        <v>0</v>
      </c>
      <c r="N301">
        <v>0</v>
      </c>
      <c r="O301">
        <v>0</v>
      </c>
      <c r="P301">
        <v>0</v>
      </c>
      <c r="Q301">
        <v>0</v>
      </c>
      <c r="R301">
        <v>0</v>
      </c>
      <c r="S301">
        <v>0</v>
      </c>
      <c r="T301">
        <v>0.02</v>
      </c>
      <c r="U301">
        <v>0.04</v>
      </c>
      <c r="V301">
        <v>0.05</v>
      </c>
      <c r="W301">
        <v>7.0000000000000007E-2</v>
      </c>
      <c r="X301">
        <v>0.09</v>
      </c>
      <c r="Y301">
        <v>0.11</v>
      </c>
      <c r="Z301">
        <v>0.14000000000000001</v>
      </c>
      <c r="AA301">
        <v>0.17</v>
      </c>
      <c r="AB301">
        <v>0.2</v>
      </c>
      <c r="AC301">
        <v>0.23</v>
      </c>
      <c r="AD301">
        <v>0.27</v>
      </c>
      <c r="AE301">
        <v>0.34</v>
      </c>
      <c r="AF301">
        <v>0.38</v>
      </c>
      <c r="AG301">
        <v>0.44</v>
      </c>
      <c r="AH301">
        <v>0.53</v>
      </c>
      <c r="AI301">
        <v>0.61</v>
      </c>
      <c r="AJ301">
        <v>0.68</v>
      </c>
      <c r="AK301">
        <v>0.76</v>
      </c>
      <c r="AL301">
        <v>0.86</v>
      </c>
      <c r="AM301">
        <v>1</v>
      </c>
      <c r="AN301">
        <v>1.0900000000000001</v>
      </c>
      <c r="AO301">
        <v>1.22</v>
      </c>
      <c r="AP301">
        <v>1.37</v>
      </c>
      <c r="AQ301">
        <v>1.5</v>
      </c>
      <c r="AR301">
        <v>1.66</v>
      </c>
      <c r="AS301">
        <v>1.79</v>
      </c>
      <c r="AT301">
        <v>1.99</v>
      </c>
      <c r="AU301">
        <v>2.2200000000000002</v>
      </c>
      <c r="AV301">
        <v>2.39</v>
      </c>
      <c r="AW301">
        <v>2.6</v>
      </c>
      <c r="AX301">
        <v>2.87</v>
      </c>
      <c r="AY301">
        <v>3.04</v>
      </c>
      <c r="AZ301">
        <v>3.25</v>
      </c>
      <c r="BA301">
        <v>3.51</v>
      </c>
      <c r="BB301">
        <v>3.81</v>
      </c>
      <c r="BC301">
        <v>4.1500000000000004</v>
      </c>
      <c r="BD301">
        <v>4.3</v>
      </c>
      <c r="BE301">
        <v>4.66</v>
      </c>
      <c r="BF301">
        <v>4.8499999999999996</v>
      </c>
      <c r="BG301">
        <v>5.14</v>
      </c>
      <c r="BH301">
        <v>5.42</v>
      </c>
      <c r="BI301">
        <v>5.73</v>
      </c>
      <c r="BJ301">
        <v>6.07</v>
      </c>
      <c r="BK301">
        <v>6.45</v>
      </c>
      <c r="BL301">
        <v>6.96</v>
      </c>
      <c r="BM301">
        <v>7.42</v>
      </c>
      <c r="BN301">
        <v>7.99</v>
      </c>
      <c r="BO301">
        <v>8.42</v>
      </c>
      <c r="BP301">
        <v>8.6300000000000008</v>
      </c>
      <c r="BQ301">
        <v>8.9700000000000006</v>
      </c>
      <c r="BR301">
        <v>9.25</v>
      </c>
      <c r="BS301">
        <v>9.23</v>
      </c>
      <c r="BT301">
        <v>9.5299999999999994</v>
      </c>
      <c r="BU301">
        <v>9.86</v>
      </c>
      <c r="BV301">
        <v>10.199999999999999</v>
      </c>
      <c r="BW301">
        <v>10.5</v>
      </c>
      <c r="BX301">
        <v>10.8</v>
      </c>
      <c r="BY301">
        <v>11.1</v>
      </c>
      <c r="BZ301">
        <v>11.3</v>
      </c>
      <c r="CA301">
        <v>11.6</v>
      </c>
      <c r="CB301">
        <v>11.8</v>
      </c>
      <c r="CC301">
        <v>12.1</v>
      </c>
      <c r="CD301">
        <v>12.2</v>
      </c>
      <c r="CE301">
        <v>12.4</v>
      </c>
      <c r="CF301">
        <v>12.6</v>
      </c>
      <c r="CG301">
        <v>12.7</v>
      </c>
      <c r="CH301">
        <v>12.8</v>
      </c>
      <c r="CI301">
        <v>13</v>
      </c>
      <c r="CJ301">
        <v>13.1</v>
      </c>
      <c r="CK301">
        <v>13.2</v>
      </c>
      <c r="CL301">
        <v>13.3</v>
      </c>
      <c r="CM301">
        <v>13.4</v>
      </c>
      <c r="CN301">
        <v>13.5</v>
      </c>
      <c r="CO301">
        <v>13.5</v>
      </c>
      <c r="CP301">
        <v>13.6</v>
      </c>
      <c r="CQ301">
        <v>13.6</v>
      </c>
      <c r="CR301">
        <v>13.6</v>
      </c>
      <c r="CS301">
        <v>13.6</v>
      </c>
      <c r="CT301">
        <v>13.6</v>
      </c>
      <c r="CU301">
        <v>13.6</v>
      </c>
      <c r="CV301">
        <v>13.6</v>
      </c>
      <c r="CW301">
        <v>13.6</v>
      </c>
      <c r="CX301">
        <v>13.5</v>
      </c>
      <c r="CY301">
        <v>13.5</v>
      </c>
      <c r="CZ301">
        <v>13.4</v>
      </c>
      <c r="DA301">
        <v>13.4</v>
      </c>
      <c r="DB301">
        <v>13.3</v>
      </c>
      <c r="DC301">
        <v>13.3</v>
      </c>
      <c r="DD301">
        <v>13.2</v>
      </c>
      <c r="DE301">
        <v>13.1</v>
      </c>
      <c r="DF301">
        <v>13</v>
      </c>
      <c r="DG301">
        <v>12.9</v>
      </c>
      <c r="DH301">
        <v>12.9</v>
      </c>
      <c r="DI301">
        <v>12.7</v>
      </c>
      <c r="DJ301">
        <v>12.6</v>
      </c>
      <c r="DK301">
        <v>12.5</v>
      </c>
      <c r="DL301">
        <v>12.4</v>
      </c>
      <c r="DM301">
        <v>12.3</v>
      </c>
      <c r="DN301">
        <v>12.1</v>
      </c>
      <c r="DO301">
        <v>12</v>
      </c>
      <c r="DP301">
        <v>11.8</v>
      </c>
      <c r="DQ301">
        <v>11.7</v>
      </c>
      <c r="DR301">
        <v>11.5</v>
      </c>
      <c r="DS301">
        <v>11.3</v>
      </c>
      <c r="DT301">
        <v>11.1</v>
      </c>
      <c r="DU301">
        <v>10.9</v>
      </c>
      <c r="DV301">
        <v>10.7</v>
      </c>
      <c r="DW301">
        <v>10.4</v>
      </c>
      <c r="DX301">
        <v>10.1</v>
      </c>
      <c r="DY301">
        <v>9.85</v>
      </c>
      <c r="DZ301">
        <v>9.44</v>
      </c>
      <c r="EA301">
        <v>9.0299999999999994</v>
      </c>
      <c r="EB301">
        <v>8.61</v>
      </c>
      <c r="EC301">
        <v>8.26</v>
      </c>
      <c r="ED301">
        <v>8.44</v>
      </c>
      <c r="EE301">
        <v>7.63</v>
      </c>
      <c r="EF301">
        <v>7.27</v>
      </c>
      <c r="EG301">
        <v>6.79</v>
      </c>
      <c r="EH301">
        <v>6.24</v>
      </c>
      <c r="EI301">
        <v>5.85</v>
      </c>
      <c r="EJ301">
        <v>5.46</v>
      </c>
      <c r="EK301">
        <v>5.17</v>
      </c>
      <c r="EL301">
        <v>4.91</v>
      </c>
      <c r="EM301">
        <v>4.67</v>
      </c>
      <c r="EN301">
        <v>4.42</v>
      </c>
      <c r="EO301">
        <v>4.18</v>
      </c>
      <c r="EP301">
        <v>3.86</v>
      </c>
      <c r="EQ301">
        <v>3.76</v>
      </c>
      <c r="ER301">
        <v>3.49</v>
      </c>
      <c r="ES301">
        <v>3.19</v>
      </c>
      <c r="ET301">
        <v>2.94</v>
      </c>
      <c r="EU301">
        <v>2.75</v>
      </c>
      <c r="EV301">
        <v>2.59</v>
      </c>
      <c r="EW301">
        <v>2.42</v>
      </c>
      <c r="EX301">
        <v>2.19</v>
      </c>
      <c r="EY301">
        <v>2</v>
      </c>
      <c r="EZ301">
        <v>1.92</v>
      </c>
      <c r="FA301">
        <v>1.72</v>
      </c>
      <c r="FB301">
        <v>1.57</v>
      </c>
      <c r="FC301">
        <v>1.41</v>
      </c>
      <c r="FD301">
        <v>1.33</v>
      </c>
      <c r="FE301">
        <v>1.1599999999999999</v>
      </c>
      <c r="FF301">
        <v>1.07</v>
      </c>
      <c r="FG301">
        <v>0.99</v>
      </c>
      <c r="FH301">
        <v>0.87</v>
      </c>
      <c r="FI301">
        <v>0.77</v>
      </c>
      <c r="FJ301">
        <v>0.7</v>
      </c>
      <c r="FK301">
        <v>0.61</v>
      </c>
      <c r="FL301">
        <v>0.56999999999999995</v>
      </c>
      <c r="FM301">
        <v>0.5</v>
      </c>
      <c r="FN301">
        <v>0.44</v>
      </c>
      <c r="FO301">
        <v>0.39</v>
      </c>
      <c r="FP301">
        <v>0.33</v>
      </c>
      <c r="FQ301">
        <v>0.31</v>
      </c>
      <c r="FR301">
        <v>0.26</v>
      </c>
      <c r="FS301">
        <v>0.24</v>
      </c>
      <c r="FT301">
        <v>0.21</v>
      </c>
      <c r="FU301">
        <v>0.18</v>
      </c>
      <c r="FV301">
        <v>0.16</v>
      </c>
      <c r="FW301">
        <v>0.14000000000000001</v>
      </c>
      <c r="FX301">
        <v>0.12</v>
      </c>
      <c r="FY301">
        <v>0.11</v>
      </c>
      <c r="FZ301">
        <v>0.1</v>
      </c>
    </row>
    <row r="302" spans="1:182">
      <c r="A302">
        <v>-115</v>
      </c>
      <c r="B302">
        <v>0</v>
      </c>
      <c r="C302">
        <v>0</v>
      </c>
      <c r="D302">
        <v>0</v>
      </c>
      <c r="E302">
        <v>0</v>
      </c>
      <c r="F302">
        <v>0</v>
      </c>
      <c r="G302">
        <v>0</v>
      </c>
      <c r="H302">
        <v>0</v>
      </c>
      <c r="I302">
        <v>0</v>
      </c>
      <c r="J302">
        <v>0</v>
      </c>
      <c r="K302">
        <v>0</v>
      </c>
      <c r="L302">
        <v>0</v>
      </c>
      <c r="M302">
        <v>0</v>
      </c>
      <c r="N302">
        <v>0</v>
      </c>
      <c r="O302">
        <v>0</v>
      </c>
      <c r="P302">
        <v>0</v>
      </c>
      <c r="Q302">
        <v>0</v>
      </c>
      <c r="R302">
        <v>0</v>
      </c>
      <c r="S302">
        <v>0</v>
      </c>
      <c r="T302">
        <v>0.02</v>
      </c>
      <c r="U302">
        <v>0.03</v>
      </c>
      <c r="V302">
        <v>0.06</v>
      </c>
      <c r="W302">
        <v>7.0000000000000007E-2</v>
      </c>
      <c r="X302">
        <v>0.09</v>
      </c>
      <c r="Y302">
        <v>0.12</v>
      </c>
      <c r="Z302">
        <v>0.14000000000000001</v>
      </c>
      <c r="AA302">
        <v>0.17</v>
      </c>
      <c r="AB302">
        <v>0.21</v>
      </c>
      <c r="AC302">
        <v>0.25</v>
      </c>
      <c r="AD302">
        <v>0.28999999999999998</v>
      </c>
      <c r="AE302">
        <v>0.34</v>
      </c>
      <c r="AF302">
        <v>0.4</v>
      </c>
      <c r="AG302">
        <v>0.45</v>
      </c>
      <c r="AH302">
        <v>0.52</v>
      </c>
      <c r="AI302">
        <v>0.6</v>
      </c>
      <c r="AJ302">
        <v>0.69</v>
      </c>
      <c r="AK302">
        <v>0.76</v>
      </c>
      <c r="AL302">
        <v>0.89</v>
      </c>
      <c r="AM302">
        <v>0.98</v>
      </c>
      <c r="AN302">
        <v>1.1100000000000001</v>
      </c>
      <c r="AO302">
        <v>1.24</v>
      </c>
      <c r="AP302">
        <v>1.37</v>
      </c>
      <c r="AQ302">
        <v>1.53</v>
      </c>
      <c r="AR302">
        <v>1.68</v>
      </c>
      <c r="AS302">
        <v>1.83</v>
      </c>
      <c r="AT302">
        <v>2.08</v>
      </c>
      <c r="AU302">
        <v>2.2200000000000002</v>
      </c>
      <c r="AV302">
        <v>2.4</v>
      </c>
      <c r="AW302">
        <v>2.67</v>
      </c>
      <c r="AX302">
        <v>2.86</v>
      </c>
      <c r="AY302">
        <v>3.08</v>
      </c>
      <c r="AZ302">
        <v>3.26</v>
      </c>
      <c r="BA302">
        <v>3.6</v>
      </c>
      <c r="BB302">
        <v>3.92</v>
      </c>
      <c r="BC302">
        <v>4.2300000000000004</v>
      </c>
      <c r="BD302">
        <v>4.46</v>
      </c>
      <c r="BE302">
        <v>4.66</v>
      </c>
      <c r="BF302">
        <v>4.8899999999999997</v>
      </c>
      <c r="BG302">
        <v>5.2</v>
      </c>
      <c r="BH302">
        <v>5.48</v>
      </c>
      <c r="BI302">
        <v>5.82</v>
      </c>
      <c r="BJ302">
        <v>6.15</v>
      </c>
      <c r="BK302">
        <v>6.57</v>
      </c>
      <c r="BL302">
        <v>7.07</v>
      </c>
      <c r="BM302">
        <v>7.62</v>
      </c>
      <c r="BN302">
        <v>8.1</v>
      </c>
      <c r="BO302">
        <v>8.57</v>
      </c>
      <c r="BP302">
        <v>8.73</v>
      </c>
      <c r="BQ302">
        <v>9.11</v>
      </c>
      <c r="BR302">
        <v>9.36</v>
      </c>
      <c r="BS302">
        <v>9.36</v>
      </c>
      <c r="BT302">
        <v>9.66</v>
      </c>
      <c r="BU302">
        <v>9.9600000000000009</v>
      </c>
      <c r="BV302">
        <v>10.3</v>
      </c>
      <c r="BW302">
        <v>10.7</v>
      </c>
      <c r="BX302">
        <v>10.9</v>
      </c>
      <c r="BY302">
        <v>11.2</v>
      </c>
      <c r="BZ302">
        <v>11.4</v>
      </c>
      <c r="CA302">
        <v>11.7</v>
      </c>
      <c r="CB302">
        <v>11.9</v>
      </c>
      <c r="CC302">
        <v>12.2</v>
      </c>
      <c r="CD302">
        <v>12.3</v>
      </c>
      <c r="CE302">
        <v>12.5</v>
      </c>
      <c r="CF302">
        <v>12.7</v>
      </c>
      <c r="CG302">
        <v>12.8</v>
      </c>
      <c r="CH302">
        <v>12.9</v>
      </c>
      <c r="CI302">
        <v>13</v>
      </c>
      <c r="CJ302">
        <v>13.2</v>
      </c>
      <c r="CK302">
        <v>13.3</v>
      </c>
      <c r="CL302">
        <v>13.4</v>
      </c>
      <c r="CM302">
        <v>13.5</v>
      </c>
      <c r="CN302">
        <v>13.5</v>
      </c>
      <c r="CO302">
        <v>13.6</v>
      </c>
      <c r="CP302">
        <v>13.6</v>
      </c>
      <c r="CQ302">
        <v>13.6</v>
      </c>
      <c r="CR302">
        <v>13.6</v>
      </c>
      <c r="CS302">
        <v>13.6</v>
      </c>
      <c r="CT302">
        <v>13.6</v>
      </c>
      <c r="CU302">
        <v>13.6</v>
      </c>
      <c r="CV302">
        <v>13.6</v>
      </c>
      <c r="CW302">
        <v>13.6</v>
      </c>
      <c r="CX302">
        <v>13.6</v>
      </c>
      <c r="CY302">
        <v>13.5</v>
      </c>
      <c r="CZ302">
        <v>13.5</v>
      </c>
      <c r="DA302">
        <v>13.4</v>
      </c>
      <c r="DB302">
        <v>13.4</v>
      </c>
      <c r="DC302">
        <v>13.3</v>
      </c>
      <c r="DD302">
        <v>13.2</v>
      </c>
      <c r="DE302">
        <v>13.1</v>
      </c>
      <c r="DF302">
        <v>13.1</v>
      </c>
      <c r="DG302">
        <v>13</v>
      </c>
      <c r="DH302">
        <v>12.9</v>
      </c>
      <c r="DI302">
        <v>12.8</v>
      </c>
      <c r="DJ302">
        <v>12.6</v>
      </c>
      <c r="DK302">
        <v>12.5</v>
      </c>
      <c r="DL302">
        <v>12.4</v>
      </c>
      <c r="DM302">
        <v>12.3</v>
      </c>
      <c r="DN302">
        <v>12.1</v>
      </c>
      <c r="DO302">
        <v>12</v>
      </c>
      <c r="DP302">
        <v>11.8</v>
      </c>
      <c r="DQ302">
        <v>11.6</v>
      </c>
      <c r="DR302">
        <v>11.5</v>
      </c>
      <c r="DS302">
        <v>11.3</v>
      </c>
      <c r="DT302">
        <v>11.1</v>
      </c>
      <c r="DU302">
        <v>10.9</v>
      </c>
      <c r="DV302">
        <v>10.7</v>
      </c>
      <c r="DW302">
        <v>10.4</v>
      </c>
      <c r="DX302">
        <v>10.1</v>
      </c>
      <c r="DY302">
        <v>9.6300000000000008</v>
      </c>
      <c r="DZ302">
        <v>9.2799999999999994</v>
      </c>
      <c r="EA302">
        <v>8.86</v>
      </c>
      <c r="EB302">
        <v>8.39</v>
      </c>
      <c r="EC302">
        <v>8.15</v>
      </c>
      <c r="ED302">
        <v>8.35</v>
      </c>
      <c r="EE302">
        <v>7.51</v>
      </c>
      <c r="EF302">
        <v>7.37</v>
      </c>
      <c r="EG302">
        <v>6.7</v>
      </c>
      <c r="EH302">
        <v>6.18</v>
      </c>
      <c r="EI302">
        <v>5.68</v>
      </c>
      <c r="EJ302">
        <v>5.43</v>
      </c>
      <c r="EK302">
        <v>5.09</v>
      </c>
      <c r="EL302">
        <v>4.84</v>
      </c>
      <c r="EM302">
        <v>4.5999999999999996</v>
      </c>
      <c r="EN302">
        <v>4.3600000000000003</v>
      </c>
      <c r="EO302">
        <v>4.05</v>
      </c>
      <c r="EP302">
        <v>3.9</v>
      </c>
      <c r="EQ302">
        <v>3.77</v>
      </c>
      <c r="ER302">
        <v>3.41</v>
      </c>
      <c r="ES302">
        <v>3.13</v>
      </c>
      <c r="ET302">
        <v>2.9</v>
      </c>
      <c r="EU302">
        <v>2.73</v>
      </c>
      <c r="EV302">
        <v>2.6</v>
      </c>
      <c r="EW302">
        <v>2.35</v>
      </c>
      <c r="EX302">
        <v>2.15</v>
      </c>
      <c r="EY302">
        <v>2.0099999999999998</v>
      </c>
      <c r="EZ302">
        <v>1.86</v>
      </c>
      <c r="FA302">
        <v>1.65</v>
      </c>
      <c r="FB302">
        <v>1.54</v>
      </c>
      <c r="FC302">
        <v>1.43</v>
      </c>
      <c r="FD302">
        <v>1.3</v>
      </c>
      <c r="FE302">
        <v>1.1599999999999999</v>
      </c>
      <c r="FF302">
        <v>1.08</v>
      </c>
      <c r="FG302">
        <v>0.97</v>
      </c>
      <c r="FH302">
        <v>0.87</v>
      </c>
      <c r="FI302">
        <v>0.79</v>
      </c>
      <c r="FJ302">
        <v>0.71</v>
      </c>
      <c r="FK302">
        <v>0.57999999999999996</v>
      </c>
      <c r="FL302">
        <v>0.55000000000000004</v>
      </c>
      <c r="FM302">
        <v>0.49</v>
      </c>
      <c r="FN302">
        <v>0.44</v>
      </c>
      <c r="FO302">
        <v>0.38</v>
      </c>
      <c r="FP302">
        <v>0.34</v>
      </c>
      <c r="FQ302">
        <v>0.3</v>
      </c>
      <c r="FR302">
        <v>0.26</v>
      </c>
      <c r="FS302">
        <v>0.22</v>
      </c>
      <c r="FT302">
        <v>0.2</v>
      </c>
      <c r="FU302">
        <v>0.18</v>
      </c>
      <c r="FV302">
        <v>0.16</v>
      </c>
      <c r="FW302">
        <v>0.14000000000000001</v>
      </c>
      <c r="FX302">
        <v>0.12</v>
      </c>
      <c r="FY302">
        <v>0.11</v>
      </c>
      <c r="FZ302">
        <v>0.1</v>
      </c>
    </row>
    <row r="303" spans="1:182">
      <c r="A303">
        <v>-116</v>
      </c>
      <c r="B303">
        <v>0</v>
      </c>
      <c r="C303">
        <v>0</v>
      </c>
      <c r="D303">
        <v>0</v>
      </c>
      <c r="E303">
        <v>0</v>
      </c>
      <c r="F303">
        <v>0</v>
      </c>
      <c r="G303">
        <v>0</v>
      </c>
      <c r="H303">
        <v>0</v>
      </c>
      <c r="I303">
        <v>0</v>
      </c>
      <c r="J303">
        <v>0</v>
      </c>
      <c r="K303">
        <v>0</v>
      </c>
      <c r="L303">
        <v>0</v>
      </c>
      <c r="M303">
        <v>0</v>
      </c>
      <c r="N303">
        <v>0</v>
      </c>
      <c r="O303">
        <v>0</v>
      </c>
      <c r="P303">
        <v>0</v>
      </c>
      <c r="Q303">
        <v>0</v>
      </c>
      <c r="R303">
        <v>0</v>
      </c>
      <c r="S303">
        <v>0</v>
      </c>
      <c r="T303">
        <v>0.02</v>
      </c>
      <c r="U303">
        <v>0.04</v>
      </c>
      <c r="V303">
        <v>0.06</v>
      </c>
      <c r="W303">
        <v>0.08</v>
      </c>
      <c r="X303">
        <v>0.1</v>
      </c>
      <c r="Y303">
        <v>0.12</v>
      </c>
      <c r="Z303">
        <v>0.14000000000000001</v>
      </c>
      <c r="AA303">
        <v>0.18</v>
      </c>
      <c r="AB303">
        <v>0.21</v>
      </c>
      <c r="AC303">
        <v>0.26</v>
      </c>
      <c r="AD303">
        <v>0.28999999999999998</v>
      </c>
      <c r="AE303">
        <v>0.34</v>
      </c>
      <c r="AF303">
        <v>0.39</v>
      </c>
      <c r="AG303">
        <v>0.48</v>
      </c>
      <c r="AH303">
        <v>0.55000000000000004</v>
      </c>
      <c r="AI303">
        <v>0.63</v>
      </c>
      <c r="AJ303">
        <v>0.71</v>
      </c>
      <c r="AK303">
        <v>0.8</v>
      </c>
      <c r="AL303">
        <v>0.91</v>
      </c>
      <c r="AM303">
        <v>1.01</v>
      </c>
      <c r="AN303">
        <v>1.1000000000000001</v>
      </c>
      <c r="AO303">
        <v>1.28</v>
      </c>
      <c r="AP303">
        <v>1.41</v>
      </c>
      <c r="AQ303">
        <v>1.54</v>
      </c>
      <c r="AR303">
        <v>1.75</v>
      </c>
      <c r="AS303">
        <v>1.85</v>
      </c>
      <c r="AT303">
        <v>2.12</v>
      </c>
      <c r="AU303">
        <v>2.23</v>
      </c>
      <c r="AV303">
        <v>2.46</v>
      </c>
      <c r="AW303">
        <v>2.71</v>
      </c>
      <c r="AX303">
        <v>2.88</v>
      </c>
      <c r="AY303">
        <v>3.12</v>
      </c>
      <c r="AZ303">
        <v>3.35</v>
      </c>
      <c r="BA303">
        <v>3.65</v>
      </c>
      <c r="BB303">
        <v>4</v>
      </c>
      <c r="BC303">
        <v>4.3</v>
      </c>
      <c r="BD303">
        <v>4.54</v>
      </c>
      <c r="BE303">
        <v>4.75</v>
      </c>
      <c r="BF303">
        <v>4.99</v>
      </c>
      <c r="BG303">
        <v>5.28</v>
      </c>
      <c r="BH303">
        <v>5.56</v>
      </c>
      <c r="BI303">
        <v>5.87</v>
      </c>
      <c r="BJ303">
        <v>6.23</v>
      </c>
      <c r="BK303">
        <v>6.7</v>
      </c>
      <c r="BL303">
        <v>7.19</v>
      </c>
      <c r="BM303">
        <v>7.75</v>
      </c>
      <c r="BN303">
        <v>8.26</v>
      </c>
      <c r="BO303">
        <v>8.74</v>
      </c>
      <c r="BP303">
        <v>8.9</v>
      </c>
      <c r="BQ303">
        <v>9.1999999999999993</v>
      </c>
      <c r="BR303">
        <v>9.5500000000000007</v>
      </c>
      <c r="BS303">
        <v>9.52</v>
      </c>
      <c r="BT303">
        <v>9.82</v>
      </c>
      <c r="BU303">
        <v>10.1</v>
      </c>
      <c r="BV303">
        <v>10.5</v>
      </c>
      <c r="BW303">
        <v>10.8</v>
      </c>
      <c r="BX303">
        <v>11.1</v>
      </c>
      <c r="BY303">
        <v>11.3</v>
      </c>
      <c r="BZ303">
        <v>11.5</v>
      </c>
      <c r="CA303">
        <v>11.8</v>
      </c>
      <c r="CB303">
        <v>12</v>
      </c>
      <c r="CC303">
        <v>12.2</v>
      </c>
      <c r="CD303">
        <v>12.4</v>
      </c>
      <c r="CE303">
        <v>12.6</v>
      </c>
      <c r="CF303">
        <v>12.7</v>
      </c>
      <c r="CG303">
        <v>12.9</v>
      </c>
      <c r="CH303">
        <v>13</v>
      </c>
      <c r="CI303">
        <v>13.1</v>
      </c>
      <c r="CJ303">
        <v>13.2</v>
      </c>
      <c r="CK303">
        <v>13.3</v>
      </c>
      <c r="CL303">
        <v>13.4</v>
      </c>
      <c r="CM303">
        <v>13.5</v>
      </c>
      <c r="CN303">
        <v>13.6</v>
      </c>
      <c r="CO303">
        <v>13.6</v>
      </c>
      <c r="CP303">
        <v>13.6</v>
      </c>
      <c r="CQ303">
        <v>13.7</v>
      </c>
      <c r="CR303">
        <v>13.7</v>
      </c>
      <c r="CS303">
        <v>13.7</v>
      </c>
      <c r="CT303">
        <v>13.7</v>
      </c>
      <c r="CU303">
        <v>13.7</v>
      </c>
      <c r="CV303">
        <v>13.6</v>
      </c>
      <c r="CW303">
        <v>13.6</v>
      </c>
      <c r="CX303">
        <v>13.6</v>
      </c>
      <c r="CY303">
        <v>13.5</v>
      </c>
      <c r="CZ303">
        <v>13.5</v>
      </c>
      <c r="DA303">
        <v>13.4</v>
      </c>
      <c r="DB303">
        <v>13.4</v>
      </c>
      <c r="DC303">
        <v>13.3</v>
      </c>
      <c r="DD303">
        <v>13.2</v>
      </c>
      <c r="DE303">
        <v>13.2</v>
      </c>
      <c r="DF303">
        <v>13.1</v>
      </c>
      <c r="DG303">
        <v>13</v>
      </c>
      <c r="DH303">
        <v>12.9</v>
      </c>
      <c r="DI303">
        <v>12.8</v>
      </c>
      <c r="DJ303">
        <v>12.7</v>
      </c>
      <c r="DK303">
        <v>12.5</v>
      </c>
      <c r="DL303">
        <v>12.4</v>
      </c>
      <c r="DM303">
        <v>12.3</v>
      </c>
      <c r="DN303">
        <v>12.1</v>
      </c>
      <c r="DO303">
        <v>12</v>
      </c>
      <c r="DP303">
        <v>11.8</v>
      </c>
      <c r="DQ303">
        <v>11.6</v>
      </c>
      <c r="DR303">
        <v>11.5</v>
      </c>
      <c r="DS303">
        <v>11.3</v>
      </c>
      <c r="DT303">
        <v>11.1</v>
      </c>
      <c r="DU303">
        <v>10.9</v>
      </c>
      <c r="DV303">
        <v>10.6</v>
      </c>
      <c r="DW303">
        <v>10.3</v>
      </c>
      <c r="DX303">
        <v>9.75</v>
      </c>
      <c r="DY303">
        <v>9.5</v>
      </c>
      <c r="DZ303">
        <v>9.06</v>
      </c>
      <c r="EA303">
        <v>8.5399999999999991</v>
      </c>
      <c r="EB303">
        <v>8.31</v>
      </c>
      <c r="EC303">
        <v>8.01</v>
      </c>
      <c r="ED303">
        <v>7.75</v>
      </c>
      <c r="EE303">
        <v>7.51</v>
      </c>
      <c r="EF303">
        <v>7</v>
      </c>
      <c r="EG303">
        <v>6.46</v>
      </c>
      <c r="EH303">
        <v>5.98</v>
      </c>
      <c r="EI303">
        <v>5.65</v>
      </c>
      <c r="EJ303">
        <v>5.28</v>
      </c>
      <c r="EK303">
        <v>5.0599999999999996</v>
      </c>
      <c r="EL303">
        <v>4.8</v>
      </c>
      <c r="EM303">
        <v>4.58</v>
      </c>
      <c r="EN303">
        <v>4.26</v>
      </c>
      <c r="EO303">
        <v>4.0599999999999996</v>
      </c>
      <c r="EP303">
        <v>3.77</v>
      </c>
      <c r="EQ303">
        <v>3.68</v>
      </c>
      <c r="ER303">
        <v>3.38</v>
      </c>
      <c r="ES303">
        <v>3.08</v>
      </c>
      <c r="ET303">
        <v>2.85</v>
      </c>
      <c r="EU303">
        <v>2.61</v>
      </c>
      <c r="EV303">
        <v>2.5299999999999998</v>
      </c>
      <c r="EW303">
        <v>2.31</v>
      </c>
      <c r="EX303">
        <v>2.08</v>
      </c>
      <c r="EY303">
        <v>2.0099999999999998</v>
      </c>
      <c r="EZ303">
        <v>1.83</v>
      </c>
      <c r="FA303">
        <v>1.65</v>
      </c>
      <c r="FB303">
        <v>1.55</v>
      </c>
      <c r="FC303">
        <v>1.39</v>
      </c>
      <c r="FD303">
        <v>1.26</v>
      </c>
      <c r="FE303">
        <v>1.1399999999999999</v>
      </c>
      <c r="FF303">
        <v>1.04</v>
      </c>
      <c r="FG303">
        <v>0.95</v>
      </c>
      <c r="FH303">
        <v>0.85</v>
      </c>
      <c r="FI303">
        <v>0.75</v>
      </c>
      <c r="FJ303">
        <v>0.67</v>
      </c>
      <c r="FK303">
        <v>0.61</v>
      </c>
      <c r="FL303">
        <v>0.53</v>
      </c>
      <c r="FM303">
        <v>0.49</v>
      </c>
      <c r="FN303">
        <v>0.44</v>
      </c>
      <c r="FO303">
        <v>0.38</v>
      </c>
      <c r="FP303">
        <v>0.33</v>
      </c>
      <c r="FQ303">
        <v>0.3</v>
      </c>
      <c r="FR303">
        <v>0.26</v>
      </c>
      <c r="FS303">
        <v>0.22</v>
      </c>
      <c r="FT303">
        <v>0.2</v>
      </c>
      <c r="FU303">
        <v>0.18</v>
      </c>
      <c r="FV303">
        <v>0.15</v>
      </c>
      <c r="FW303">
        <v>0.14000000000000001</v>
      </c>
      <c r="FX303">
        <v>0.12</v>
      </c>
      <c r="FY303">
        <v>0.11</v>
      </c>
      <c r="FZ303">
        <v>0.1</v>
      </c>
    </row>
    <row r="304" spans="1:182">
      <c r="A304">
        <v>-117</v>
      </c>
      <c r="B304">
        <v>0</v>
      </c>
      <c r="C304">
        <v>0</v>
      </c>
      <c r="D304">
        <v>0</v>
      </c>
      <c r="E304">
        <v>0</v>
      </c>
      <c r="F304">
        <v>0</v>
      </c>
      <c r="G304">
        <v>0</v>
      </c>
      <c r="H304">
        <v>0</v>
      </c>
      <c r="I304">
        <v>0</v>
      </c>
      <c r="J304">
        <v>0</v>
      </c>
      <c r="K304">
        <v>0</v>
      </c>
      <c r="L304">
        <v>0</v>
      </c>
      <c r="M304">
        <v>0</v>
      </c>
      <c r="N304">
        <v>0</v>
      </c>
      <c r="O304">
        <v>0</v>
      </c>
      <c r="P304">
        <v>0</v>
      </c>
      <c r="Q304">
        <v>0</v>
      </c>
      <c r="R304">
        <v>0</v>
      </c>
      <c r="S304">
        <v>0</v>
      </c>
      <c r="T304">
        <v>0.03</v>
      </c>
      <c r="U304">
        <v>0.05</v>
      </c>
      <c r="V304">
        <v>0.05</v>
      </c>
      <c r="W304">
        <v>7.0000000000000007E-2</v>
      </c>
      <c r="X304">
        <v>0.1</v>
      </c>
      <c r="Y304">
        <v>0.13</v>
      </c>
      <c r="Z304">
        <v>0.15</v>
      </c>
      <c r="AA304">
        <v>0.19</v>
      </c>
      <c r="AB304">
        <v>0.22</v>
      </c>
      <c r="AC304">
        <v>0.27</v>
      </c>
      <c r="AD304">
        <v>0.3</v>
      </c>
      <c r="AE304">
        <v>0.37</v>
      </c>
      <c r="AF304">
        <v>0.41</v>
      </c>
      <c r="AG304">
        <v>0.47</v>
      </c>
      <c r="AH304">
        <v>0.56999999999999995</v>
      </c>
      <c r="AI304">
        <v>0.63</v>
      </c>
      <c r="AJ304">
        <v>0.73</v>
      </c>
      <c r="AK304">
        <v>0.82</v>
      </c>
      <c r="AL304">
        <v>0.92</v>
      </c>
      <c r="AM304">
        <v>1.03</v>
      </c>
      <c r="AN304">
        <v>1.19</v>
      </c>
      <c r="AO304">
        <v>1.31</v>
      </c>
      <c r="AP304">
        <v>1.45</v>
      </c>
      <c r="AQ304">
        <v>1.59</v>
      </c>
      <c r="AR304">
        <v>1.78</v>
      </c>
      <c r="AS304">
        <v>1.93</v>
      </c>
      <c r="AT304">
        <v>2.13</v>
      </c>
      <c r="AU304">
        <v>2.29</v>
      </c>
      <c r="AV304">
        <v>2.5099999999999998</v>
      </c>
      <c r="AW304">
        <v>2.76</v>
      </c>
      <c r="AX304">
        <v>2.97</v>
      </c>
      <c r="AY304">
        <v>3.18</v>
      </c>
      <c r="AZ304">
        <v>3.43</v>
      </c>
      <c r="BA304">
        <v>3.74</v>
      </c>
      <c r="BB304">
        <v>4.0999999999999996</v>
      </c>
      <c r="BC304">
        <v>4.2699999999999996</v>
      </c>
      <c r="BD304">
        <v>4.5599999999999996</v>
      </c>
      <c r="BE304">
        <v>4.84</v>
      </c>
      <c r="BF304">
        <v>5.05</v>
      </c>
      <c r="BG304">
        <v>5.39</v>
      </c>
      <c r="BH304">
        <v>5.65</v>
      </c>
      <c r="BI304">
        <v>5.99</v>
      </c>
      <c r="BJ304">
        <v>6.34</v>
      </c>
      <c r="BK304">
        <v>6.8</v>
      </c>
      <c r="BL304">
        <v>7.35</v>
      </c>
      <c r="BM304">
        <v>7.88</v>
      </c>
      <c r="BN304">
        <v>8.4</v>
      </c>
      <c r="BO304">
        <v>8.82</v>
      </c>
      <c r="BP304">
        <v>9.11</v>
      </c>
      <c r="BQ304">
        <v>9.31</v>
      </c>
      <c r="BR304">
        <v>9.52</v>
      </c>
      <c r="BS304">
        <v>9.67</v>
      </c>
      <c r="BT304">
        <v>9.9499999999999993</v>
      </c>
      <c r="BU304">
        <v>10.3</v>
      </c>
      <c r="BV304">
        <v>10.6</v>
      </c>
      <c r="BW304">
        <v>10.9</v>
      </c>
      <c r="BX304">
        <v>11.1</v>
      </c>
      <c r="BY304">
        <v>11.4</v>
      </c>
      <c r="BZ304">
        <v>11.6</v>
      </c>
      <c r="CA304">
        <v>11.9</v>
      </c>
      <c r="CB304">
        <v>12.1</v>
      </c>
      <c r="CC304">
        <v>12.3</v>
      </c>
      <c r="CD304">
        <v>12.5</v>
      </c>
      <c r="CE304">
        <v>12.6</v>
      </c>
      <c r="CF304">
        <v>12.8</v>
      </c>
      <c r="CG304">
        <v>12.9</v>
      </c>
      <c r="CH304">
        <v>13</v>
      </c>
      <c r="CI304">
        <v>13.2</v>
      </c>
      <c r="CJ304">
        <v>13.3</v>
      </c>
      <c r="CK304">
        <v>13.4</v>
      </c>
      <c r="CL304">
        <v>13.5</v>
      </c>
      <c r="CM304">
        <v>13.6</v>
      </c>
      <c r="CN304">
        <v>13.6</v>
      </c>
      <c r="CO304">
        <v>13.6</v>
      </c>
      <c r="CP304">
        <v>13.7</v>
      </c>
      <c r="CQ304">
        <v>13.7</v>
      </c>
      <c r="CR304">
        <v>13.7</v>
      </c>
      <c r="CS304">
        <v>13.7</v>
      </c>
      <c r="CT304">
        <v>13.7</v>
      </c>
      <c r="CU304">
        <v>13.7</v>
      </c>
      <c r="CV304">
        <v>13.7</v>
      </c>
      <c r="CW304">
        <v>13.6</v>
      </c>
      <c r="CX304">
        <v>13.6</v>
      </c>
      <c r="CY304">
        <v>13.6</v>
      </c>
      <c r="CZ304">
        <v>13.5</v>
      </c>
      <c r="DA304">
        <v>13.5</v>
      </c>
      <c r="DB304">
        <v>13.4</v>
      </c>
      <c r="DC304">
        <v>13.3</v>
      </c>
      <c r="DD304">
        <v>13.3</v>
      </c>
      <c r="DE304">
        <v>13.2</v>
      </c>
      <c r="DF304">
        <v>13.1</v>
      </c>
      <c r="DG304">
        <v>13</v>
      </c>
      <c r="DH304">
        <v>12.9</v>
      </c>
      <c r="DI304">
        <v>12.8</v>
      </c>
      <c r="DJ304">
        <v>12.7</v>
      </c>
      <c r="DK304">
        <v>12.5</v>
      </c>
      <c r="DL304">
        <v>12.4</v>
      </c>
      <c r="DM304">
        <v>12.3</v>
      </c>
      <c r="DN304">
        <v>12.1</v>
      </c>
      <c r="DO304">
        <v>12</v>
      </c>
      <c r="DP304">
        <v>11.8</v>
      </c>
      <c r="DQ304">
        <v>11.6</v>
      </c>
      <c r="DR304">
        <v>11.5</v>
      </c>
      <c r="DS304">
        <v>11.3</v>
      </c>
      <c r="DT304">
        <v>11.1</v>
      </c>
      <c r="DU304">
        <v>10.8</v>
      </c>
      <c r="DV304">
        <v>10.6</v>
      </c>
      <c r="DW304">
        <v>10.1</v>
      </c>
      <c r="DX304">
        <v>9.7200000000000006</v>
      </c>
      <c r="DY304">
        <v>9.3000000000000007</v>
      </c>
      <c r="DZ304">
        <v>8.9</v>
      </c>
      <c r="EA304">
        <v>8.57</v>
      </c>
      <c r="EB304">
        <v>8.39</v>
      </c>
      <c r="EC304">
        <v>8.58</v>
      </c>
      <c r="ED304">
        <v>8.1199999999999992</v>
      </c>
      <c r="EE304">
        <v>7.35</v>
      </c>
      <c r="EF304">
        <v>7.08</v>
      </c>
      <c r="EG304">
        <v>6.38</v>
      </c>
      <c r="EH304">
        <v>5.87</v>
      </c>
      <c r="EI304">
        <v>5.52</v>
      </c>
      <c r="EJ304">
        <v>5.24</v>
      </c>
      <c r="EK304">
        <v>4.9800000000000004</v>
      </c>
      <c r="EL304">
        <v>4.71</v>
      </c>
      <c r="EM304">
        <v>4.45</v>
      </c>
      <c r="EN304">
        <v>4.2300000000000004</v>
      </c>
      <c r="EO304">
        <v>3.98</v>
      </c>
      <c r="EP304">
        <v>3.84</v>
      </c>
      <c r="EQ304">
        <v>3.62</v>
      </c>
      <c r="ER304">
        <v>3.3</v>
      </c>
      <c r="ES304">
        <v>3.01</v>
      </c>
      <c r="ET304">
        <v>2.81</v>
      </c>
      <c r="EU304">
        <v>2.64</v>
      </c>
      <c r="EV304">
        <v>2.4900000000000002</v>
      </c>
      <c r="EW304">
        <v>2.2599999999999998</v>
      </c>
      <c r="EX304">
        <v>2.11</v>
      </c>
      <c r="EY304">
        <v>1.98</v>
      </c>
      <c r="EZ304">
        <v>1.78</v>
      </c>
      <c r="FA304">
        <v>1.65</v>
      </c>
      <c r="FB304">
        <v>1.49</v>
      </c>
      <c r="FC304">
        <v>1.37</v>
      </c>
      <c r="FD304">
        <v>1.19</v>
      </c>
      <c r="FE304">
        <v>1.1299999999999999</v>
      </c>
      <c r="FF304">
        <v>1.04</v>
      </c>
      <c r="FG304">
        <v>0.94</v>
      </c>
      <c r="FH304">
        <v>0.85</v>
      </c>
      <c r="FI304">
        <v>0.73</v>
      </c>
      <c r="FJ304">
        <v>0.67</v>
      </c>
      <c r="FK304">
        <v>0.59</v>
      </c>
      <c r="FL304">
        <v>0.54</v>
      </c>
      <c r="FM304">
        <v>0.46</v>
      </c>
      <c r="FN304">
        <v>0.43</v>
      </c>
      <c r="FO304">
        <v>0.36</v>
      </c>
      <c r="FP304">
        <v>0.32</v>
      </c>
      <c r="FQ304">
        <v>0.28999999999999998</v>
      </c>
      <c r="FR304">
        <v>0.26</v>
      </c>
      <c r="FS304">
        <v>0.22</v>
      </c>
      <c r="FT304">
        <v>0.2</v>
      </c>
      <c r="FU304">
        <v>0.17</v>
      </c>
      <c r="FV304">
        <v>0.15</v>
      </c>
      <c r="FW304">
        <v>0.14000000000000001</v>
      </c>
      <c r="FX304">
        <v>0.12</v>
      </c>
      <c r="FY304">
        <v>0.11</v>
      </c>
      <c r="FZ304">
        <v>0.1</v>
      </c>
    </row>
    <row r="305" spans="1:182">
      <c r="A305">
        <v>-118</v>
      </c>
      <c r="B305">
        <v>0</v>
      </c>
      <c r="C305">
        <v>0</v>
      </c>
      <c r="D305">
        <v>0</v>
      </c>
      <c r="E305">
        <v>0</v>
      </c>
      <c r="F305">
        <v>0</v>
      </c>
      <c r="G305">
        <v>0</v>
      </c>
      <c r="H305">
        <v>0</v>
      </c>
      <c r="I305">
        <v>0</v>
      </c>
      <c r="J305">
        <v>0</v>
      </c>
      <c r="K305">
        <v>0</v>
      </c>
      <c r="L305">
        <v>0</v>
      </c>
      <c r="M305">
        <v>0</v>
      </c>
      <c r="N305">
        <v>0</v>
      </c>
      <c r="O305">
        <v>0</v>
      </c>
      <c r="P305">
        <v>0</v>
      </c>
      <c r="Q305">
        <v>0</v>
      </c>
      <c r="R305">
        <v>0</v>
      </c>
      <c r="S305">
        <v>0</v>
      </c>
      <c r="T305">
        <v>0.03</v>
      </c>
      <c r="U305">
        <v>0.04</v>
      </c>
      <c r="V305">
        <v>7.0000000000000007E-2</v>
      </c>
      <c r="W305">
        <v>0.09</v>
      </c>
      <c r="X305">
        <v>0.11</v>
      </c>
      <c r="Y305">
        <v>0.13</v>
      </c>
      <c r="Z305">
        <v>0.16</v>
      </c>
      <c r="AA305">
        <v>0.19</v>
      </c>
      <c r="AB305">
        <v>0.23</v>
      </c>
      <c r="AC305">
        <v>0.27</v>
      </c>
      <c r="AD305">
        <v>0.31</v>
      </c>
      <c r="AE305">
        <v>0.37</v>
      </c>
      <c r="AF305">
        <v>0.44</v>
      </c>
      <c r="AG305">
        <v>0.5</v>
      </c>
      <c r="AH305">
        <v>0.57999999999999996</v>
      </c>
      <c r="AI305">
        <v>0.65</v>
      </c>
      <c r="AJ305">
        <v>0.74</v>
      </c>
      <c r="AK305">
        <v>0.85</v>
      </c>
      <c r="AL305">
        <v>0.95</v>
      </c>
      <c r="AM305">
        <v>1.07</v>
      </c>
      <c r="AN305">
        <v>1.18</v>
      </c>
      <c r="AO305">
        <v>1.33</v>
      </c>
      <c r="AP305">
        <v>1.47</v>
      </c>
      <c r="AQ305">
        <v>1.62</v>
      </c>
      <c r="AR305">
        <v>1.79</v>
      </c>
      <c r="AS305">
        <v>1.98</v>
      </c>
      <c r="AT305">
        <v>2.17</v>
      </c>
      <c r="AU305">
        <v>2.36</v>
      </c>
      <c r="AV305">
        <v>2.58</v>
      </c>
      <c r="AW305">
        <v>2.83</v>
      </c>
      <c r="AX305">
        <v>2.97</v>
      </c>
      <c r="AY305">
        <v>3.23</v>
      </c>
      <c r="AZ305">
        <v>3.49</v>
      </c>
      <c r="BA305">
        <v>3.84</v>
      </c>
      <c r="BB305">
        <v>4.1500000000000004</v>
      </c>
      <c r="BC305">
        <v>4.37</v>
      </c>
      <c r="BD305">
        <v>4.71</v>
      </c>
      <c r="BE305">
        <v>4.93</v>
      </c>
      <c r="BF305">
        <v>5.18</v>
      </c>
      <c r="BG305">
        <v>5.45</v>
      </c>
      <c r="BH305">
        <v>5.75</v>
      </c>
      <c r="BI305">
        <v>6.07</v>
      </c>
      <c r="BJ305">
        <v>6.45</v>
      </c>
      <c r="BK305">
        <v>6.95</v>
      </c>
      <c r="BL305">
        <v>7.49</v>
      </c>
      <c r="BM305">
        <v>8.02</v>
      </c>
      <c r="BN305">
        <v>8.52</v>
      </c>
      <c r="BO305">
        <v>8.93</v>
      </c>
      <c r="BP305">
        <v>9.19</v>
      </c>
      <c r="BQ305">
        <v>9.4499999999999993</v>
      </c>
      <c r="BR305">
        <v>9.7200000000000006</v>
      </c>
      <c r="BS305">
        <v>9.7899999999999991</v>
      </c>
      <c r="BT305">
        <v>10.1</v>
      </c>
      <c r="BU305">
        <v>10.4</v>
      </c>
      <c r="BV305">
        <v>10.7</v>
      </c>
      <c r="BW305">
        <v>11</v>
      </c>
      <c r="BX305">
        <v>11.3</v>
      </c>
      <c r="BY305">
        <v>11.5</v>
      </c>
      <c r="BZ305">
        <v>11.7</v>
      </c>
      <c r="CA305">
        <v>12</v>
      </c>
      <c r="CB305">
        <v>12.2</v>
      </c>
      <c r="CC305">
        <v>12.4</v>
      </c>
      <c r="CD305">
        <v>12.6</v>
      </c>
      <c r="CE305">
        <v>12.7</v>
      </c>
      <c r="CF305">
        <v>12.9</v>
      </c>
      <c r="CG305">
        <v>13</v>
      </c>
      <c r="CH305">
        <v>13.1</v>
      </c>
      <c r="CI305">
        <v>13.2</v>
      </c>
      <c r="CJ305">
        <v>13.3</v>
      </c>
      <c r="CK305">
        <v>13.5</v>
      </c>
      <c r="CL305">
        <v>13.5</v>
      </c>
      <c r="CM305">
        <v>13.6</v>
      </c>
      <c r="CN305">
        <v>13.6</v>
      </c>
      <c r="CO305">
        <v>13.7</v>
      </c>
      <c r="CP305">
        <v>13.7</v>
      </c>
      <c r="CQ305">
        <v>13.7</v>
      </c>
      <c r="CR305">
        <v>13.7</v>
      </c>
      <c r="CS305">
        <v>13.7</v>
      </c>
      <c r="CT305">
        <v>13.7</v>
      </c>
      <c r="CU305">
        <v>13.7</v>
      </c>
      <c r="CV305">
        <v>13.7</v>
      </c>
      <c r="CW305">
        <v>13.7</v>
      </c>
      <c r="CX305">
        <v>13.6</v>
      </c>
      <c r="CY305">
        <v>13.6</v>
      </c>
      <c r="CZ305">
        <v>13.5</v>
      </c>
      <c r="DA305">
        <v>13.5</v>
      </c>
      <c r="DB305">
        <v>13.4</v>
      </c>
      <c r="DC305">
        <v>13.4</v>
      </c>
      <c r="DD305">
        <v>13.3</v>
      </c>
      <c r="DE305">
        <v>13.2</v>
      </c>
      <c r="DF305">
        <v>13.1</v>
      </c>
      <c r="DG305">
        <v>13</v>
      </c>
      <c r="DH305">
        <v>12.9</v>
      </c>
      <c r="DI305">
        <v>12.8</v>
      </c>
      <c r="DJ305">
        <v>12.7</v>
      </c>
      <c r="DK305">
        <v>12.5</v>
      </c>
      <c r="DL305">
        <v>12.4</v>
      </c>
      <c r="DM305">
        <v>12.3</v>
      </c>
      <c r="DN305">
        <v>12.1</v>
      </c>
      <c r="DO305">
        <v>12</v>
      </c>
      <c r="DP305">
        <v>11.8</v>
      </c>
      <c r="DQ305">
        <v>11.6</v>
      </c>
      <c r="DR305">
        <v>11.5</v>
      </c>
      <c r="DS305">
        <v>11.3</v>
      </c>
      <c r="DT305">
        <v>11.1</v>
      </c>
      <c r="DU305">
        <v>10.8</v>
      </c>
      <c r="DV305">
        <v>10.5</v>
      </c>
      <c r="DW305">
        <v>9.8800000000000008</v>
      </c>
      <c r="DX305">
        <v>9.6300000000000008</v>
      </c>
      <c r="DY305">
        <v>9.15</v>
      </c>
      <c r="DZ305">
        <v>8.74</v>
      </c>
      <c r="EA305">
        <v>8.2200000000000006</v>
      </c>
      <c r="EB305">
        <v>8.24</v>
      </c>
      <c r="EC305">
        <v>7.9</v>
      </c>
      <c r="ED305">
        <v>8.06</v>
      </c>
      <c r="EE305">
        <v>7.54</v>
      </c>
      <c r="EF305">
        <v>6.78</v>
      </c>
      <c r="EG305">
        <v>6.25</v>
      </c>
      <c r="EH305">
        <v>5.78</v>
      </c>
      <c r="EI305">
        <v>5.47</v>
      </c>
      <c r="EJ305">
        <v>5.18</v>
      </c>
      <c r="EK305">
        <v>4.96</v>
      </c>
      <c r="EL305">
        <v>4.62</v>
      </c>
      <c r="EM305">
        <v>4.38</v>
      </c>
      <c r="EN305">
        <v>4.17</v>
      </c>
      <c r="EO305">
        <v>3.9</v>
      </c>
      <c r="EP305">
        <v>3.79</v>
      </c>
      <c r="EQ305">
        <v>3.56</v>
      </c>
      <c r="ER305">
        <v>3.27</v>
      </c>
      <c r="ES305">
        <v>2.97</v>
      </c>
      <c r="ET305">
        <v>2.77</v>
      </c>
      <c r="EU305">
        <v>2.6</v>
      </c>
      <c r="EV305">
        <v>2.48</v>
      </c>
      <c r="EW305">
        <v>2.23</v>
      </c>
      <c r="EX305">
        <v>2.06</v>
      </c>
      <c r="EY305">
        <v>1.95</v>
      </c>
      <c r="EZ305">
        <v>1.72</v>
      </c>
      <c r="FA305">
        <v>1.58</v>
      </c>
      <c r="FB305">
        <v>1.49</v>
      </c>
      <c r="FC305">
        <v>1.35</v>
      </c>
      <c r="FD305">
        <v>1.22</v>
      </c>
      <c r="FE305">
        <v>1.0900000000000001</v>
      </c>
      <c r="FF305">
        <v>0.99</v>
      </c>
      <c r="FG305">
        <v>0.88</v>
      </c>
      <c r="FH305">
        <v>0.81</v>
      </c>
      <c r="FI305">
        <v>0.75</v>
      </c>
      <c r="FJ305">
        <v>0.66</v>
      </c>
      <c r="FK305">
        <v>0.6</v>
      </c>
      <c r="FL305">
        <v>0.53</v>
      </c>
      <c r="FM305">
        <v>0.47</v>
      </c>
      <c r="FN305">
        <v>0.42</v>
      </c>
      <c r="FO305">
        <v>0.36</v>
      </c>
      <c r="FP305">
        <v>0.33</v>
      </c>
      <c r="FQ305">
        <v>0.28999999999999998</v>
      </c>
      <c r="FR305">
        <v>0.23</v>
      </c>
      <c r="FS305">
        <v>0.21</v>
      </c>
      <c r="FT305">
        <v>0.19</v>
      </c>
      <c r="FU305">
        <v>0.17</v>
      </c>
      <c r="FV305">
        <v>0.15</v>
      </c>
      <c r="FW305">
        <v>0.13</v>
      </c>
      <c r="FX305">
        <v>0.12</v>
      </c>
      <c r="FY305">
        <v>0.11</v>
      </c>
      <c r="FZ305">
        <v>0.1</v>
      </c>
    </row>
    <row r="306" spans="1:182">
      <c r="A306">
        <v>-119</v>
      </c>
      <c r="B306">
        <v>0</v>
      </c>
      <c r="C306">
        <v>0</v>
      </c>
      <c r="D306">
        <v>0</v>
      </c>
      <c r="E306">
        <v>0</v>
      </c>
      <c r="F306">
        <v>0</v>
      </c>
      <c r="G306">
        <v>0</v>
      </c>
      <c r="H306">
        <v>0</v>
      </c>
      <c r="I306">
        <v>0</v>
      </c>
      <c r="J306">
        <v>0</v>
      </c>
      <c r="K306">
        <v>0</v>
      </c>
      <c r="L306">
        <v>0</v>
      </c>
      <c r="M306">
        <v>0</v>
      </c>
      <c r="N306">
        <v>0</v>
      </c>
      <c r="O306">
        <v>0</v>
      </c>
      <c r="P306">
        <v>0</v>
      </c>
      <c r="Q306">
        <v>0</v>
      </c>
      <c r="R306">
        <v>0</v>
      </c>
      <c r="S306">
        <v>0.02</v>
      </c>
      <c r="T306">
        <v>0.04</v>
      </c>
      <c r="U306">
        <v>0.05</v>
      </c>
      <c r="V306">
        <v>7.0000000000000007E-2</v>
      </c>
      <c r="W306">
        <v>0.09</v>
      </c>
      <c r="X306">
        <v>0.11</v>
      </c>
      <c r="Y306">
        <v>0.14000000000000001</v>
      </c>
      <c r="Z306">
        <v>0.17</v>
      </c>
      <c r="AA306">
        <v>0.2</v>
      </c>
      <c r="AB306">
        <v>0.23</v>
      </c>
      <c r="AC306">
        <v>0.27</v>
      </c>
      <c r="AD306">
        <v>0.33</v>
      </c>
      <c r="AE306">
        <v>0.38</v>
      </c>
      <c r="AF306">
        <v>0.46</v>
      </c>
      <c r="AG306">
        <v>0.52</v>
      </c>
      <c r="AH306">
        <v>0.61</v>
      </c>
      <c r="AI306">
        <v>0.66</v>
      </c>
      <c r="AJ306">
        <v>0.76</v>
      </c>
      <c r="AK306">
        <v>0.87</v>
      </c>
      <c r="AL306">
        <v>0.96</v>
      </c>
      <c r="AM306">
        <v>1.1100000000000001</v>
      </c>
      <c r="AN306">
        <v>1.23</v>
      </c>
      <c r="AO306">
        <v>1.36</v>
      </c>
      <c r="AP306">
        <v>1.51</v>
      </c>
      <c r="AQ306">
        <v>1.71</v>
      </c>
      <c r="AR306">
        <v>1.84</v>
      </c>
      <c r="AS306">
        <v>2.0299999999999998</v>
      </c>
      <c r="AT306">
        <v>2.2000000000000002</v>
      </c>
      <c r="AU306">
        <v>2.38</v>
      </c>
      <c r="AV306">
        <v>2.62</v>
      </c>
      <c r="AW306">
        <v>2.86</v>
      </c>
      <c r="AX306">
        <v>3.08</v>
      </c>
      <c r="AY306">
        <v>3.34</v>
      </c>
      <c r="AZ306">
        <v>3.55</v>
      </c>
      <c r="BA306">
        <v>3.92</v>
      </c>
      <c r="BB306">
        <v>4.3</v>
      </c>
      <c r="BC306">
        <v>4.4800000000000004</v>
      </c>
      <c r="BD306">
        <v>4.71</v>
      </c>
      <c r="BE306">
        <v>4.99</v>
      </c>
      <c r="BF306">
        <v>5.24</v>
      </c>
      <c r="BG306">
        <v>5.49</v>
      </c>
      <c r="BH306">
        <v>5.79</v>
      </c>
      <c r="BI306">
        <v>6.15</v>
      </c>
      <c r="BJ306">
        <v>6.55</v>
      </c>
      <c r="BK306">
        <v>7.07</v>
      </c>
      <c r="BL306">
        <v>7.62</v>
      </c>
      <c r="BM306">
        <v>8.15</v>
      </c>
      <c r="BN306">
        <v>8.64</v>
      </c>
      <c r="BO306">
        <v>9.0500000000000007</v>
      </c>
      <c r="BP306">
        <v>9.35</v>
      </c>
      <c r="BQ306">
        <v>9.61</v>
      </c>
      <c r="BR306">
        <v>9.85</v>
      </c>
      <c r="BS306">
        <v>9.93</v>
      </c>
      <c r="BT306">
        <v>10.199999999999999</v>
      </c>
      <c r="BU306">
        <v>10.6</v>
      </c>
      <c r="BV306">
        <v>10.9</v>
      </c>
      <c r="BW306">
        <v>11.1</v>
      </c>
      <c r="BX306">
        <v>11.4</v>
      </c>
      <c r="BY306">
        <v>11.6</v>
      </c>
      <c r="BZ306">
        <v>11.9</v>
      </c>
      <c r="CA306">
        <v>12.1</v>
      </c>
      <c r="CB306">
        <v>12.3</v>
      </c>
      <c r="CC306">
        <v>12.5</v>
      </c>
      <c r="CD306">
        <v>12.6</v>
      </c>
      <c r="CE306">
        <v>12.8</v>
      </c>
      <c r="CF306">
        <v>12.9</v>
      </c>
      <c r="CG306">
        <v>13.1</v>
      </c>
      <c r="CH306">
        <v>13.2</v>
      </c>
      <c r="CI306">
        <v>13.3</v>
      </c>
      <c r="CJ306">
        <v>13.4</v>
      </c>
      <c r="CK306">
        <v>13.5</v>
      </c>
      <c r="CL306">
        <v>13.6</v>
      </c>
      <c r="CM306">
        <v>13.6</v>
      </c>
      <c r="CN306">
        <v>13.7</v>
      </c>
      <c r="CO306">
        <v>13.7</v>
      </c>
      <c r="CP306">
        <v>13.7</v>
      </c>
      <c r="CQ306">
        <v>13.8</v>
      </c>
      <c r="CR306">
        <v>13.8</v>
      </c>
      <c r="CS306">
        <v>13.8</v>
      </c>
      <c r="CT306">
        <v>13.8</v>
      </c>
      <c r="CU306">
        <v>13.7</v>
      </c>
      <c r="CV306">
        <v>13.7</v>
      </c>
      <c r="CW306">
        <v>13.7</v>
      </c>
      <c r="CX306">
        <v>13.7</v>
      </c>
      <c r="CY306">
        <v>13.6</v>
      </c>
      <c r="CZ306">
        <v>13.6</v>
      </c>
      <c r="DA306">
        <v>13.5</v>
      </c>
      <c r="DB306">
        <v>13.4</v>
      </c>
      <c r="DC306">
        <v>13.4</v>
      </c>
      <c r="DD306">
        <v>13.3</v>
      </c>
      <c r="DE306">
        <v>13.2</v>
      </c>
      <c r="DF306">
        <v>13.1</v>
      </c>
      <c r="DG306">
        <v>13</v>
      </c>
      <c r="DH306">
        <v>12.9</v>
      </c>
      <c r="DI306">
        <v>12.8</v>
      </c>
      <c r="DJ306">
        <v>12.7</v>
      </c>
      <c r="DK306">
        <v>12.6</v>
      </c>
      <c r="DL306">
        <v>12.4</v>
      </c>
      <c r="DM306">
        <v>12.3</v>
      </c>
      <c r="DN306">
        <v>12.1</v>
      </c>
      <c r="DO306">
        <v>12</v>
      </c>
      <c r="DP306">
        <v>11.8</v>
      </c>
      <c r="DQ306">
        <v>11.6</v>
      </c>
      <c r="DR306">
        <v>11.5</v>
      </c>
      <c r="DS306">
        <v>11.2</v>
      </c>
      <c r="DT306">
        <v>11.1</v>
      </c>
      <c r="DU306">
        <v>10.8</v>
      </c>
      <c r="DV306">
        <v>10.4</v>
      </c>
      <c r="DW306">
        <v>9.6999999999999993</v>
      </c>
      <c r="DX306">
        <v>9.33</v>
      </c>
      <c r="DY306">
        <v>9</v>
      </c>
      <c r="DZ306">
        <v>8.66</v>
      </c>
      <c r="EA306">
        <v>8.09</v>
      </c>
      <c r="EB306">
        <v>8.1300000000000008</v>
      </c>
      <c r="EC306">
        <v>7.8</v>
      </c>
      <c r="ED306">
        <v>7.94</v>
      </c>
      <c r="EE306">
        <v>7.39</v>
      </c>
      <c r="EF306">
        <v>6.61</v>
      </c>
      <c r="EG306">
        <v>6.16</v>
      </c>
      <c r="EH306">
        <v>5.71</v>
      </c>
      <c r="EI306">
        <v>5.37</v>
      </c>
      <c r="EJ306">
        <v>5.12</v>
      </c>
      <c r="EK306">
        <v>4.87</v>
      </c>
      <c r="EL306">
        <v>4.6399999999999997</v>
      </c>
      <c r="EM306">
        <v>4.3499999999999996</v>
      </c>
      <c r="EN306">
        <v>4.13</v>
      </c>
      <c r="EO306">
        <v>3.89</v>
      </c>
      <c r="EP306">
        <v>3.75</v>
      </c>
      <c r="EQ306">
        <v>3.45</v>
      </c>
      <c r="ER306">
        <v>3.17</v>
      </c>
      <c r="ES306">
        <v>2.95</v>
      </c>
      <c r="ET306">
        <v>2.72</v>
      </c>
      <c r="EU306">
        <v>2.59</v>
      </c>
      <c r="EV306">
        <v>2.42</v>
      </c>
      <c r="EW306">
        <v>2.1800000000000002</v>
      </c>
      <c r="EX306">
        <v>2.0299999999999998</v>
      </c>
      <c r="EY306">
        <v>1.86</v>
      </c>
      <c r="EZ306">
        <v>1.72</v>
      </c>
      <c r="FA306">
        <v>1.57</v>
      </c>
      <c r="FB306">
        <v>1.43</v>
      </c>
      <c r="FC306">
        <v>1.34</v>
      </c>
      <c r="FD306">
        <v>1.18</v>
      </c>
      <c r="FE306">
        <v>1.07</v>
      </c>
      <c r="FF306">
        <v>0.98</v>
      </c>
      <c r="FG306">
        <v>0.88</v>
      </c>
      <c r="FH306">
        <v>0.8</v>
      </c>
      <c r="FI306">
        <v>0.72</v>
      </c>
      <c r="FJ306">
        <v>0.62</v>
      </c>
      <c r="FK306">
        <v>0.57999999999999996</v>
      </c>
      <c r="FL306">
        <v>0.52</v>
      </c>
      <c r="FM306">
        <v>0.46</v>
      </c>
      <c r="FN306">
        <v>0.41</v>
      </c>
      <c r="FO306">
        <v>0.35</v>
      </c>
      <c r="FP306">
        <v>0.3</v>
      </c>
      <c r="FQ306">
        <v>0.28000000000000003</v>
      </c>
      <c r="FR306">
        <v>0.25</v>
      </c>
      <c r="FS306">
        <v>0.21</v>
      </c>
      <c r="FT306">
        <v>0.19</v>
      </c>
      <c r="FU306">
        <v>0.17</v>
      </c>
      <c r="FV306">
        <v>0.14000000000000001</v>
      </c>
      <c r="FW306">
        <v>0.13</v>
      </c>
      <c r="FX306">
        <v>0.12</v>
      </c>
      <c r="FY306">
        <v>0.11</v>
      </c>
      <c r="FZ306">
        <v>0.1</v>
      </c>
    </row>
    <row r="307" spans="1:182">
      <c r="A307">
        <v>-120</v>
      </c>
      <c r="B307">
        <v>0</v>
      </c>
      <c r="C307">
        <v>0</v>
      </c>
      <c r="D307">
        <v>0</v>
      </c>
      <c r="E307">
        <v>0</v>
      </c>
      <c r="F307">
        <v>0</v>
      </c>
      <c r="G307">
        <v>0</v>
      </c>
      <c r="H307">
        <v>0</v>
      </c>
      <c r="I307">
        <v>0</v>
      </c>
      <c r="J307">
        <v>0</v>
      </c>
      <c r="K307">
        <v>0</v>
      </c>
      <c r="L307">
        <v>0</v>
      </c>
      <c r="M307">
        <v>0</v>
      </c>
      <c r="N307">
        <v>0</v>
      </c>
      <c r="O307">
        <v>0</v>
      </c>
      <c r="P307">
        <v>0</v>
      </c>
      <c r="Q307">
        <v>0</v>
      </c>
      <c r="R307">
        <v>0</v>
      </c>
      <c r="S307">
        <v>0.02</v>
      </c>
      <c r="T307">
        <v>0.03</v>
      </c>
      <c r="U307">
        <v>0.06</v>
      </c>
      <c r="V307">
        <v>7.0000000000000007E-2</v>
      </c>
      <c r="W307">
        <v>0.09</v>
      </c>
      <c r="X307">
        <v>0.12</v>
      </c>
      <c r="Y307">
        <v>0.14000000000000001</v>
      </c>
      <c r="Z307">
        <v>0.17</v>
      </c>
      <c r="AA307">
        <v>0.21</v>
      </c>
      <c r="AB307">
        <v>0.24</v>
      </c>
      <c r="AC307">
        <v>0.28999999999999998</v>
      </c>
      <c r="AD307">
        <v>0.35</v>
      </c>
      <c r="AE307">
        <v>0.4</v>
      </c>
      <c r="AF307">
        <v>0.45</v>
      </c>
      <c r="AG307">
        <v>0.55000000000000004</v>
      </c>
      <c r="AH307">
        <v>0.62</v>
      </c>
      <c r="AI307">
        <v>0.68</v>
      </c>
      <c r="AJ307">
        <v>0.79</v>
      </c>
      <c r="AK307">
        <v>0.89</v>
      </c>
      <c r="AL307">
        <v>1</v>
      </c>
      <c r="AM307">
        <v>1.1399999999999999</v>
      </c>
      <c r="AN307">
        <v>1.25</v>
      </c>
      <c r="AO307">
        <v>1.41</v>
      </c>
      <c r="AP307">
        <v>1.56</v>
      </c>
      <c r="AQ307">
        <v>1.69</v>
      </c>
      <c r="AR307">
        <v>1.86</v>
      </c>
      <c r="AS307">
        <v>2.09</v>
      </c>
      <c r="AT307">
        <v>2.2999999999999998</v>
      </c>
      <c r="AU307">
        <v>2.48</v>
      </c>
      <c r="AV307">
        <v>2.7</v>
      </c>
      <c r="AW307">
        <v>2.86</v>
      </c>
      <c r="AX307">
        <v>3.08</v>
      </c>
      <c r="AY307">
        <v>3.35</v>
      </c>
      <c r="AZ307">
        <v>3.62</v>
      </c>
      <c r="BA307">
        <v>3.97</v>
      </c>
      <c r="BB307">
        <v>4.26</v>
      </c>
      <c r="BC307">
        <v>4.5</v>
      </c>
      <c r="BD307">
        <v>4.82</v>
      </c>
      <c r="BE307">
        <v>5.0199999999999996</v>
      </c>
      <c r="BF307">
        <v>5.31</v>
      </c>
      <c r="BG307">
        <v>5.5</v>
      </c>
      <c r="BH307">
        <v>5.86</v>
      </c>
      <c r="BI307">
        <v>6.22</v>
      </c>
      <c r="BJ307">
        <v>6.71</v>
      </c>
      <c r="BK307">
        <v>7.23</v>
      </c>
      <c r="BL307">
        <v>7.78</v>
      </c>
      <c r="BM307">
        <v>8.2799999999999994</v>
      </c>
      <c r="BN307">
        <v>8.7799999999999994</v>
      </c>
      <c r="BO307">
        <v>9.15</v>
      </c>
      <c r="BP307">
        <v>9.4600000000000009</v>
      </c>
      <c r="BQ307">
        <v>9.73</v>
      </c>
      <c r="BR307">
        <v>9.98</v>
      </c>
      <c r="BS307">
        <v>10</v>
      </c>
      <c r="BT307">
        <v>10.4</v>
      </c>
      <c r="BU307">
        <v>10.7</v>
      </c>
      <c r="BV307">
        <v>11</v>
      </c>
      <c r="BW307">
        <v>11.3</v>
      </c>
      <c r="BX307">
        <v>11.5</v>
      </c>
      <c r="BY307">
        <v>11.7</v>
      </c>
      <c r="BZ307">
        <v>12</v>
      </c>
      <c r="CA307">
        <v>12.2</v>
      </c>
      <c r="CB307">
        <v>12.4</v>
      </c>
      <c r="CC307">
        <v>12.5</v>
      </c>
      <c r="CD307">
        <v>12.7</v>
      </c>
      <c r="CE307">
        <v>12.8</v>
      </c>
      <c r="CF307">
        <v>13</v>
      </c>
      <c r="CG307">
        <v>13.1</v>
      </c>
      <c r="CH307">
        <v>13.2</v>
      </c>
      <c r="CI307">
        <v>13.3</v>
      </c>
      <c r="CJ307">
        <v>13.4</v>
      </c>
      <c r="CK307">
        <v>13.5</v>
      </c>
      <c r="CL307">
        <v>13.6</v>
      </c>
      <c r="CM307">
        <v>13.7</v>
      </c>
      <c r="CN307">
        <v>13.7</v>
      </c>
      <c r="CO307">
        <v>13.7</v>
      </c>
      <c r="CP307">
        <v>13.8</v>
      </c>
      <c r="CQ307">
        <v>13.8</v>
      </c>
      <c r="CR307">
        <v>13.8</v>
      </c>
      <c r="CS307">
        <v>13.8</v>
      </c>
      <c r="CT307">
        <v>13.8</v>
      </c>
      <c r="CU307">
        <v>13.8</v>
      </c>
      <c r="CV307">
        <v>13.7</v>
      </c>
      <c r="CW307">
        <v>13.7</v>
      </c>
      <c r="CX307">
        <v>13.7</v>
      </c>
      <c r="CY307">
        <v>13.6</v>
      </c>
      <c r="CZ307">
        <v>13.6</v>
      </c>
      <c r="DA307">
        <v>13.5</v>
      </c>
      <c r="DB307">
        <v>13.5</v>
      </c>
      <c r="DC307">
        <v>13.4</v>
      </c>
      <c r="DD307">
        <v>13.3</v>
      </c>
      <c r="DE307">
        <v>13.2</v>
      </c>
      <c r="DF307">
        <v>13.1</v>
      </c>
      <c r="DG307">
        <v>13</v>
      </c>
      <c r="DH307">
        <v>12.9</v>
      </c>
      <c r="DI307">
        <v>12.8</v>
      </c>
      <c r="DJ307">
        <v>12.7</v>
      </c>
      <c r="DK307">
        <v>12.6</v>
      </c>
      <c r="DL307">
        <v>12.4</v>
      </c>
      <c r="DM307">
        <v>12.3</v>
      </c>
      <c r="DN307">
        <v>12.1</v>
      </c>
      <c r="DO307">
        <v>12</v>
      </c>
      <c r="DP307">
        <v>11.8</v>
      </c>
      <c r="DQ307">
        <v>11.6</v>
      </c>
      <c r="DR307">
        <v>11.4</v>
      </c>
      <c r="DS307">
        <v>11.2</v>
      </c>
      <c r="DT307">
        <v>10.9</v>
      </c>
      <c r="DU307">
        <v>10.7</v>
      </c>
      <c r="DV307">
        <v>10.1</v>
      </c>
      <c r="DW307">
        <v>9.6300000000000008</v>
      </c>
      <c r="DX307">
        <v>9.31</v>
      </c>
      <c r="DY307">
        <v>8.8800000000000008</v>
      </c>
      <c r="DZ307">
        <v>8.58</v>
      </c>
      <c r="EA307">
        <v>8.26</v>
      </c>
      <c r="EB307">
        <v>8.75</v>
      </c>
      <c r="EC307">
        <v>8.33</v>
      </c>
      <c r="ED307">
        <v>7.76</v>
      </c>
      <c r="EE307">
        <v>7.26</v>
      </c>
      <c r="EF307">
        <v>6.49</v>
      </c>
      <c r="EG307">
        <v>5.99</v>
      </c>
      <c r="EH307">
        <v>5.66</v>
      </c>
      <c r="EI307">
        <v>5.32</v>
      </c>
      <c r="EJ307">
        <v>5.03</v>
      </c>
      <c r="EK307">
        <v>4.78</v>
      </c>
      <c r="EL307">
        <v>4.5999999999999996</v>
      </c>
      <c r="EM307">
        <v>4.29</v>
      </c>
      <c r="EN307">
        <v>4.05</v>
      </c>
      <c r="EO307">
        <v>3.81</v>
      </c>
      <c r="EP307">
        <v>3.69</v>
      </c>
      <c r="EQ307">
        <v>3.37</v>
      </c>
      <c r="ER307">
        <v>3.11</v>
      </c>
      <c r="ES307">
        <v>2.89</v>
      </c>
      <c r="ET307">
        <v>2.63</v>
      </c>
      <c r="EU307">
        <v>2.58</v>
      </c>
      <c r="EV307">
        <v>2.34</v>
      </c>
      <c r="EW307">
        <v>2.12</v>
      </c>
      <c r="EX307">
        <v>1.96</v>
      </c>
      <c r="EY307">
        <v>1.84</v>
      </c>
      <c r="EZ307">
        <v>1.65</v>
      </c>
      <c r="FA307">
        <v>1.55</v>
      </c>
      <c r="FB307">
        <v>1.37</v>
      </c>
      <c r="FC307">
        <v>1.3</v>
      </c>
      <c r="FD307">
        <v>1.1499999999999999</v>
      </c>
      <c r="FE307">
        <v>1.02</v>
      </c>
      <c r="FF307">
        <v>0.96</v>
      </c>
      <c r="FG307">
        <v>0.85</v>
      </c>
      <c r="FH307">
        <v>0.79</v>
      </c>
      <c r="FI307">
        <v>0.68</v>
      </c>
      <c r="FJ307">
        <v>0.63</v>
      </c>
      <c r="FK307">
        <v>0.56999999999999995</v>
      </c>
      <c r="FL307">
        <v>0.5</v>
      </c>
      <c r="FM307">
        <v>0.45</v>
      </c>
      <c r="FN307">
        <v>0.39</v>
      </c>
      <c r="FO307">
        <v>0.34</v>
      </c>
      <c r="FP307">
        <v>0.3</v>
      </c>
      <c r="FQ307">
        <v>0.28000000000000003</v>
      </c>
      <c r="FR307">
        <v>0.24</v>
      </c>
      <c r="FS307">
        <v>0.21</v>
      </c>
      <c r="FT307">
        <v>0.18</v>
      </c>
      <c r="FU307">
        <v>0.17</v>
      </c>
      <c r="FV307">
        <v>0.15</v>
      </c>
      <c r="FW307">
        <v>0.13</v>
      </c>
      <c r="FX307">
        <v>0.12</v>
      </c>
      <c r="FY307">
        <v>0.1</v>
      </c>
      <c r="FZ307">
        <v>0.1</v>
      </c>
    </row>
    <row r="308" spans="1:182">
      <c r="A308">
        <v>-121</v>
      </c>
      <c r="B308">
        <v>0</v>
      </c>
      <c r="C308">
        <v>0</v>
      </c>
      <c r="D308">
        <v>0</v>
      </c>
      <c r="E308">
        <v>0</v>
      </c>
      <c r="F308">
        <v>0</v>
      </c>
      <c r="G308">
        <v>0</v>
      </c>
      <c r="H308">
        <v>0</v>
      </c>
      <c r="I308">
        <v>0</v>
      </c>
      <c r="J308">
        <v>0</v>
      </c>
      <c r="K308">
        <v>0</v>
      </c>
      <c r="L308">
        <v>0</v>
      </c>
      <c r="M308">
        <v>0</v>
      </c>
      <c r="N308">
        <v>0</v>
      </c>
      <c r="O308">
        <v>0</v>
      </c>
      <c r="P308">
        <v>0</v>
      </c>
      <c r="Q308">
        <v>0</v>
      </c>
      <c r="R308">
        <v>0</v>
      </c>
      <c r="S308">
        <v>0.02</v>
      </c>
      <c r="T308">
        <v>0.04</v>
      </c>
      <c r="U308">
        <v>0.06</v>
      </c>
      <c r="V308">
        <v>0.08</v>
      </c>
      <c r="W308">
        <v>0.1</v>
      </c>
      <c r="X308">
        <v>0.12</v>
      </c>
      <c r="Y308">
        <v>0.14000000000000001</v>
      </c>
      <c r="Z308">
        <v>0.18</v>
      </c>
      <c r="AA308">
        <v>0.22</v>
      </c>
      <c r="AB308">
        <v>0.26</v>
      </c>
      <c r="AC308">
        <v>0.28999999999999998</v>
      </c>
      <c r="AD308">
        <v>0.35</v>
      </c>
      <c r="AE308">
        <v>0.41</v>
      </c>
      <c r="AF308">
        <v>0.49</v>
      </c>
      <c r="AG308">
        <v>0.54</v>
      </c>
      <c r="AH308">
        <v>0.64</v>
      </c>
      <c r="AI308">
        <v>0.72</v>
      </c>
      <c r="AJ308">
        <v>0.82</v>
      </c>
      <c r="AK308">
        <v>0.92</v>
      </c>
      <c r="AL308">
        <v>1.05</v>
      </c>
      <c r="AM308">
        <v>1.1499999999999999</v>
      </c>
      <c r="AN308">
        <v>1.27</v>
      </c>
      <c r="AO308">
        <v>1.43</v>
      </c>
      <c r="AP308">
        <v>1.54</v>
      </c>
      <c r="AQ308">
        <v>1.78</v>
      </c>
      <c r="AR308">
        <v>1.89</v>
      </c>
      <c r="AS308">
        <v>2.13</v>
      </c>
      <c r="AT308">
        <v>2.2599999999999998</v>
      </c>
      <c r="AU308">
        <v>2.5</v>
      </c>
      <c r="AV308">
        <v>2.78</v>
      </c>
      <c r="AW308">
        <v>2.94</v>
      </c>
      <c r="AX308">
        <v>3.2</v>
      </c>
      <c r="AY308">
        <v>3.39</v>
      </c>
      <c r="AZ308">
        <v>3.71</v>
      </c>
      <c r="BA308">
        <v>4.05</v>
      </c>
      <c r="BB308">
        <v>4.34</v>
      </c>
      <c r="BC308">
        <v>4.62</v>
      </c>
      <c r="BD308">
        <v>4.8600000000000003</v>
      </c>
      <c r="BE308">
        <v>5.13</v>
      </c>
      <c r="BF308">
        <v>5.39</v>
      </c>
      <c r="BG308">
        <v>5.63</v>
      </c>
      <c r="BH308">
        <v>5.98</v>
      </c>
      <c r="BI308">
        <v>6.37</v>
      </c>
      <c r="BJ308">
        <v>6.82</v>
      </c>
      <c r="BK308">
        <v>7.32</v>
      </c>
      <c r="BL308">
        <v>7.89</v>
      </c>
      <c r="BM308">
        <v>8.42</v>
      </c>
      <c r="BN308">
        <v>8.89</v>
      </c>
      <c r="BO308">
        <v>9.25</v>
      </c>
      <c r="BP308">
        <v>9.59</v>
      </c>
      <c r="BQ308">
        <v>9.93</v>
      </c>
      <c r="BR308">
        <v>10.1</v>
      </c>
      <c r="BS308">
        <v>10.199999999999999</v>
      </c>
      <c r="BT308">
        <v>10.5</v>
      </c>
      <c r="BU308">
        <v>10.9</v>
      </c>
      <c r="BV308">
        <v>11.2</v>
      </c>
      <c r="BW308">
        <v>11.4</v>
      </c>
      <c r="BX308">
        <v>11.6</v>
      </c>
      <c r="BY308">
        <v>11.8</v>
      </c>
      <c r="BZ308">
        <v>12</v>
      </c>
      <c r="CA308">
        <v>12.2</v>
      </c>
      <c r="CB308">
        <v>12.4</v>
      </c>
      <c r="CC308">
        <v>12.6</v>
      </c>
      <c r="CD308">
        <v>12.8</v>
      </c>
      <c r="CE308">
        <v>12.9</v>
      </c>
      <c r="CF308">
        <v>13.1</v>
      </c>
      <c r="CG308">
        <v>13.2</v>
      </c>
      <c r="CH308">
        <v>13.3</v>
      </c>
      <c r="CI308">
        <v>13.4</v>
      </c>
      <c r="CJ308">
        <v>13.5</v>
      </c>
      <c r="CK308">
        <v>13.6</v>
      </c>
      <c r="CL308">
        <v>13.6</v>
      </c>
      <c r="CM308">
        <v>13.7</v>
      </c>
      <c r="CN308">
        <v>13.7</v>
      </c>
      <c r="CO308">
        <v>13.8</v>
      </c>
      <c r="CP308">
        <v>13.8</v>
      </c>
      <c r="CQ308">
        <v>13.8</v>
      </c>
      <c r="CR308">
        <v>13.8</v>
      </c>
      <c r="CS308">
        <v>13.8</v>
      </c>
      <c r="CT308">
        <v>13.8</v>
      </c>
      <c r="CU308">
        <v>13.8</v>
      </c>
      <c r="CV308">
        <v>13.8</v>
      </c>
      <c r="CW308">
        <v>13.7</v>
      </c>
      <c r="CX308">
        <v>13.7</v>
      </c>
      <c r="CY308">
        <v>13.7</v>
      </c>
      <c r="CZ308">
        <v>13.6</v>
      </c>
      <c r="DA308">
        <v>13.6</v>
      </c>
      <c r="DB308">
        <v>13.5</v>
      </c>
      <c r="DC308">
        <v>13.4</v>
      </c>
      <c r="DD308">
        <v>13.3</v>
      </c>
      <c r="DE308">
        <v>13.2</v>
      </c>
      <c r="DF308">
        <v>13.1</v>
      </c>
      <c r="DG308">
        <v>13</v>
      </c>
      <c r="DH308">
        <v>12.9</v>
      </c>
      <c r="DI308">
        <v>12.8</v>
      </c>
      <c r="DJ308">
        <v>12.7</v>
      </c>
      <c r="DK308">
        <v>12.6</v>
      </c>
      <c r="DL308">
        <v>12.4</v>
      </c>
      <c r="DM308">
        <v>12.3</v>
      </c>
      <c r="DN308">
        <v>12.1</v>
      </c>
      <c r="DO308">
        <v>12</v>
      </c>
      <c r="DP308">
        <v>11.8</v>
      </c>
      <c r="DQ308">
        <v>11.6</v>
      </c>
      <c r="DR308">
        <v>11.4</v>
      </c>
      <c r="DS308">
        <v>11.2</v>
      </c>
      <c r="DT308">
        <v>10.9</v>
      </c>
      <c r="DU308">
        <v>10.6</v>
      </c>
      <c r="DV308">
        <v>10</v>
      </c>
      <c r="DW308">
        <v>9.33</v>
      </c>
      <c r="DX308">
        <v>9.1300000000000008</v>
      </c>
      <c r="DY308">
        <v>8.67</v>
      </c>
      <c r="DZ308">
        <v>8.2200000000000006</v>
      </c>
      <c r="EA308">
        <v>8.33</v>
      </c>
      <c r="EB308">
        <v>7.96</v>
      </c>
      <c r="EC308">
        <v>8.1999999999999993</v>
      </c>
      <c r="ED308">
        <v>7.41</v>
      </c>
      <c r="EE308">
        <v>6.86</v>
      </c>
      <c r="EF308">
        <v>6.27</v>
      </c>
      <c r="EG308">
        <v>5.87</v>
      </c>
      <c r="EH308">
        <v>5.52</v>
      </c>
      <c r="EI308">
        <v>5.26</v>
      </c>
      <c r="EJ308">
        <v>4.9800000000000004</v>
      </c>
      <c r="EK308">
        <v>4.78</v>
      </c>
      <c r="EL308">
        <v>4.5599999999999996</v>
      </c>
      <c r="EM308">
        <v>4.18</v>
      </c>
      <c r="EN308">
        <v>3.93</v>
      </c>
      <c r="EO308">
        <v>3.76</v>
      </c>
      <c r="EP308">
        <v>3.68</v>
      </c>
      <c r="EQ308">
        <v>3.31</v>
      </c>
      <c r="ER308">
        <v>3.05</v>
      </c>
      <c r="ES308">
        <v>2.82</v>
      </c>
      <c r="ET308">
        <v>2.63</v>
      </c>
      <c r="EU308">
        <v>2.4900000000000002</v>
      </c>
      <c r="EV308">
        <v>2.2999999999999998</v>
      </c>
      <c r="EW308">
        <v>2.11</v>
      </c>
      <c r="EX308">
        <v>1.98</v>
      </c>
      <c r="EY308">
        <v>1.78</v>
      </c>
      <c r="EZ308">
        <v>1.63</v>
      </c>
      <c r="FA308">
        <v>1.53</v>
      </c>
      <c r="FB308">
        <v>1.4</v>
      </c>
      <c r="FC308">
        <v>1.27</v>
      </c>
      <c r="FD308">
        <v>1.17</v>
      </c>
      <c r="FE308">
        <v>1.04</v>
      </c>
      <c r="FF308">
        <v>0.95</v>
      </c>
      <c r="FG308">
        <v>0.85</v>
      </c>
      <c r="FH308">
        <v>0.76</v>
      </c>
      <c r="FI308">
        <v>0.7</v>
      </c>
      <c r="FJ308">
        <v>0.6</v>
      </c>
      <c r="FK308">
        <v>0.55000000000000004</v>
      </c>
      <c r="FL308">
        <v>0.49</v>
      </c>
      <c r="FM308">
        <v>0.44</v>
      </c>
      <c r="FN308">
        <v>0.37</v>
      </c>
      <c r="FO308">
        <v>0.34</v>
      </c>
      <c r="FP308">
        <v>0.31</v>
      </c>
      <c r="FQ308">
        <v>0.27</v>
      </c>
      <c r="FR308">
        <v>0.24</v>
      </c>
      <c r="FS308">
        <v>0.21</v>
      </c>
      <c r="FT308">
        <v>0.18</v>
      </c>
      <c r="FU308">
        <v>0.16</v>
      </c>
      <c r="FV308">
        <v>0.15</v>
      </c>
      <c r="FW308">
        <v>0.13</v>
      </c>
      <c r="FX308">
        <v>0.12</v>
      </c>
      <c r="FY308">
        <v>0.11</v>
      </c>
      <c r="FZ308">
        <v>0.1</v>
      </c>
    </row>
    <row r="309" spans="1:182">
      <c r="A309">
        <v>-122</v>
      </c>
      <c r="B309">
        <v>0</v>
      </c>
      <c r="C309">
        <v>0</v>
      </c>
      <c r="D309">
        <v>0</v>
      </c>
      <c r="E309">
        <v>0</v>
      </c>
      <c r="F309">
        <v>0</v>
      </c>
      <c r="G309">
        <v>0</v>
      </c>
      <c r="H309">
        <v>0</v>
      </c>
      <c r="I309">
        <v>0</v>
      </c>
      <c r="J309">
        <v>0</v>
      </c>
      <c r="K309">
        <v>0</v>
      </c>
      <c r="L309">
        <v>0</v>
      </c>
      <c r="M309">
        <v>0</v>
      </c>
      <c r="N309">
        <v>0</v>
      </c>
      <c r="O309">
        <v>0</v>
      </c>
      <c r="P309">
        <v>0</v>
      </c>
      <c r="Q309">
        <v>0</v>
      </c>
      <c r="R309">
        <v>0</v>
      </c>
      <c r="S309">
        <v>0.03</v>
      </c>
      <c r="T309">
        <v>0.04</v>
      </c>
      <c r="U309">
        <v>0.05</v>
      </c>
      <c r="V309">
        <v>0.08</v>
      </c>
      <c r="W309">
        <v>0.1</v>
      </c>
      <c r="X309">
        <v>0.13</v>
      </c>
      <c r="Y309">
        <v>0.15</v>
      </c>
      <c r="Z309">
        <v>0.19</v>
      </c>
      <c r="AA309">
        <v>0.22</v>
      </c>
      <c r="AB309">
        <v>0.27</v>
      </c>
      <c r="AC309">
        <v>0.32</v>
      </c>
      <c r="AD309">
        <v>0.36</v>
      </c>
      <c r="AE309">
        <v>0.41</v>
      </c>
      <c r="AF309">
        <v>0.49</v>
      </c>
      <c r="AG309">
        <v>0.56999999999999995</v>
      </c>
      <c r="AH309">
        <v>0.66</v>
      </c>
      <c r="AI309">
        <v>0.74</v>
      </c>
      <c r="AJ309">
        <v>0.82</v>
      </c>
      <c r="AK309">
        <v>0.97</v>
      </c>
      <c r="AL309">
        <v>1.03</v>
      </c>
      <c r="AM309">
        <v>1.18</v>
      </c>
      <c r="AN309">
        <v>1.32</v>
      </c>
      <c r="AO309">
        <v>1.45</v>
      </c>
      <c r="AP309">
        <v>1.62</v>
      </c>
      <c r="AQ309">
        <v>1.78</v>
      </c>
      <c r="AR309">
        <v>1.96</v>
      </c>
      <c r="AS309">
        <v>2.15</v>
      </c>
      <c r="AT309">
        <v>2.3199999999999998</v>
      </c>
      <c r="AU309">
        <v>2.56</v>
      </c>
      <c r="AV309">
        <v>2.82</v>
      </c>
      <c r="AW309">
        <v>3.02</v>
      </c>
      <c r="AX309">
        <v>3.23</v>
      </c>
      <c r="AY309">
        <v>3.46</v>
      </c>
      <c r="AZ309">
        <v>3.79</v>
      </c>
      <c r="BA309">
        <v>4.1900000000000004</v>
      </c>
      <c r="BB309">
        <v>4.3899999999999997</v>
      </c>
      <c r="BC309">
        <v>4.6500000000000004</v>
      </c>
      <c r="BD309">
        <v>4.96</v>
      </c>
      <c r="BE309">
        <v>5.16</v>
      </c>
      <c r="BF309">
        <v>5.44</v>
      </c>
      <c r="BG309">
        <v>5.72</v>
      </c>
      <c r="BH309">
        <v>6.04</v>
      </c>
      <c r="BI309">
        <v>6.44</v>
      </c>
      <c r="BJ309">
        <v>6.93</v>
      </c>
      <c r="BK309">
        <v>7.47</v>
      </c>
      <c r="BL309">
        <v>8.0299999999999994</v>
      </c>
      <c r="BM309">
        <v>8.5299999999999994</v>
      </c>
      <c r="BN309">
        <v>8.92</v>
      </c>
      <c r="BO309">
        <v>9.3800000000000008</v>
      </c>
      <c r="BP309">
        <v>9.7100000000000009</v>
      </c>
      <c r="BQ309">
        <v>10</v>
      </c>
      <c r="BR309">
        <v>10.3</v>
      </c>
      <c r="BS309">
        <v>10.3</v>
      </c>
      <c r="BT309">
        <v>10.7</v>
      </c>
      <c r="BU309">
        <v>11</v>
      </c>
      <c r="BV309">
        <v>11.3</v>
      </c>
      <c r="BW309">
        <v>11.5</v>
      </c>
      <c r="BX309">
        <v>11.7</v>
      </c>
      <c r="BY309">
        <v>11.9</v>
      </c>
      <c r="BZ309">
        <v>12.1</v>
      </c>
      <c r="CA309">
        <v>12.3</v>
      </c>
      <c r="CB309">
        <v>12.5</v>
      </c>
      <c r="CC309">
        <v>12.7</v>
      </c>
      <c r="CD309">
        <v>12.8</v>
      </c>
      <c r="CE309">
        <v>13</v>
      </c>
      <c r="CF309">
        <v>13.1</v>
      </c>
      <c r="CG309">
        <v>13.2</v>
      </c>
      <c r="CH309">
        <v>13.3</v>
      </c>
      <c r="CI309">
        <v>13.4</v>
      </c>
      <c r="CJ309">
        <v>13.5</v>
      </c>
      <c r="CK309">
        <v>13.6</v>
      </c>
      <c r="CL309">
        <v>13.7</v>
      </c>
      <c r="CM309">
        <v>13.7</v>
      </c>
      <c r="CN309">
        <v>13.8</v>
      </c>
      <c r="CO309">
        <v>13.8</v>
      </c>
      <c r="CP309">
        <v>13.8</v>
      </c>
      <c r="CQ309">
        <v>13.8</v>
      </c>
      <c r="CR309">
        <v>13.8</v>
      </c>
      <c r="CS309">
        <v>13.8</v>
      </c>
      <c r="CT309">
        <v>13.8</v>
      </c>
      <c r="CU309">
        <v>13.8</v>
      </c>
      <c r="CV309">
        <v>13.8</v>
      </c>
      <c r="CW309">
        <v>13.8</v>
      </c>
      <c r="CX309">
        <v>13.7</v>
      </c>
      <c r="CY309">
        <v>13.7</v>
      </c>
      <c r="CZ309">
        <v>13.6</v>
      </c>
      <c r="DA309">
        <v>13.6</v>
      </c>
      <c r="DB309">
        <v>13.5</v>
      </c>
      <c r="DC309">
        <v>13.4</v>
      </c>
      <c r="DD309">
        <v>13.3</v>
      </c>
      <c r="DE309">
        <v>13.3</v>
      </c>
      <c r="DF309">
        <v>13.2</v>
      </c>
      <c r="DG309">
        <v>13.1</v>
      </c>
      <c r="DH309">
        <v>12.9</v>
      </c>
      <c r="DI309">
        <v>12.8</v>
      </c>
      <c r="DJ309">
        <v>12.7</v>
      </c>
      <c r="DK309">
        <v>12.6</v>
      </c>
      <c r="DL309">
        <v>12.4</v>
      </c>
      <c r="DM309">
        <v>12.3</v>
      </c>
      <c r="DN309">
        <v>12.1</v>
      </c>
      <c r="DO309">
        <v>12</v>
      </c>
      <c r="DP309">
        <v>11.8</v>
      </c>
      <c r="DQ309">
        <v>11.6</v>
      </c>
      <c r="DR309">
        <v>11.4</v>
      </c>
      <c r="DS309">
        <v>11.2</v>
      </c>
      <c r="DT309">
        <v>10.9</v>
      </c>
      <c r="DU309">
        <v>10.4</v>
      </c>
      <c r="DV309">
        <v>9.7799999999999994</v>
      </c>
      <c r="DW309">
        <v>9.43</v>
      </c>
      <c r="DX309">
        <v>8.9600000000000009</v>
      </c>
      <c r="DY309">
        <v>8.61</v>
      </c>
      <c r="DZ309">
        <v>8.0299999999999994</v>
      </c>
      <c r="EA309">
        <v>8.27</v>
      </c>
      <c r="EB309">
        <v>8.52</v>
      </c>
      <c r="EC309">
        <v>8.07</v>
      </c>
      <c r="ED309">
        <v>7.2</v>
      </c>
      <c r="EE309">
        <v>6.79</v>
      </c>
      <c r="EF309">
        <v>6.17</v>
      </c>
      <c r="EG309">
        <v>5.78</v>
      </c>
      <c r="EH309">
        <v>5.43</v>
      </c>
      <c r="EI309">
        <v>5.2</v>
      </c>
      <c r="EJ309">
        <v>4.87</v>
      </c>
      <c r="EK309">
        <v>4.6900000000000004</v>
      </c>
      <c r="EL309">
        <v>4.3499999999999996</v>
      </c>
      <c r="EM309">
        <v>4.1100000000000003</v>
      </c>
      <c r="EN309">
        <v>3.93</v>
      </c>
      <c r="EO309">
        <v>3.83</v>
      </c>
      <c r="EP309">
        <v>3.5</v>
      </c>
      <c r="EQ309">
        <v>3.28</v>
      </c>
      <c r="ER309">
        <v>3</v>
      </c>
      <c r="ES309">
        <v>2.78</v>
      </c>
      <c r="ET309">
        <v>2.64</v>
      </c>
      <c r="EU309">
        <v>2.5099999999999998</v>
      </c>
      <c r="EV309">
        <v>2.2200000000000002</v>
      </c>
      <c r="EW309">
        <v>2.0499999999999998</v>
      </c>
      <c r="EX309">
        <v>1.92</v>
      </c>
      <c r="EY309">
        <v>1.74</v>
      </c>
      <c r="EZ309">
        <v>1.63</v>
      </c>
      <c r="FA309">
        <v>1.47</v>
      </c>
      <c r="FB309">
        <v>1.36</v>
      </c>
      <c r="FC309">
        <v>1.21</v>
      </c>
      <c r="FD309">
        <v>1.1299999999999999</v>
      </c>
      <c r="FE309">
        <v>1.04</v>
      </c>
      <c r="FF309">
        <v>0.94</v>
      </c>
      <c r="FG309">
        <v>0.82</v>
      </c>
      <c r="FH309">
        <v>0.75</v>
      </c>
      <c r="FI309">
        <v>0.67</v>
      </c>
      <c r="FJ309">
        <v>0.61</v>
      </c>
      <c r="FK309">
        <v>0.53</v>
      </c>
      <c r="FL309">
        <v>0.47</v>
      </c>
      <c r="FM309">
        <v>0.4</v>
      </c>
      <c r="FN309">
        <v>0.38</v>
      </c>
      <c r="FO309">
        <v>0.33</v>
      </c>
      <c r="FP309">
        <v>0.28999999999999998</v>
      </c>
      <c r="FQ309">
        <v>0.25</v>
      </c>
      <c r="FR309">
        <v>0.23</v>
      </c>
      <c r="FS309">
        <v>0.21</v>
      </c>
      <c r="FT309">
        <v>0.18</v>
      </c>
      <c r="FU309">
        <v>0.16</v>
      </c>
      <c r="FV309">
        <v>0.14000000000000001</v>
      </c>
      <c r="FW309">
        <v>0.13</v>
      </c>
      <c r="FX309">
        <v>0.12</v>
      </c>
      <c r="FY309">
        <v>0.1</v>
      </c>
      <c r="FZ309">
        <v>0.1</v>
      </c>
    </row>
    <row r="310" spans="1:182">
      <c r="A310">
        <v>-123</v>
      </c>
      <c r="B310">
        <v>0</v>
      </c>
      <c r="C310">
        <v>0</v>
      </c>
      <c r="D310">
        <v>0</v>
      </c>
      <c r="E310">
        <v>0</v>
      </c>
      <c r="F310">
        <v>0</v>
      </c>
      <c r="G310">
        <v>0</v>
      </c>
      <c r="H310">
        <v>0</v>
      </c>
      <c r="I310">
        <v>0</v>
      </c>
      <c r="J310">
        <v>0</v>
      </c>
      <c r="K310">
        <v>0</v>
      </c>
      <c r="L310">
        <v>0</v>
      </c>
      <c r="M310">
        <v>0</v>
      </c>
      <c r="N310">
        <v>0</v>
      </c>
      <c r="O310">
        <v>0</v>
      </c>
      <c r="P310">
        <v>0</v>
      </c>
      <c r="Q310">
        <v>0</v>
      </c>
      <c r="R310">
        <v>0</v>
      </c>
      <c r="S310">
        <v>0.03</v>
      </c>
      <c r="T310">
        <v>0.04</v>
      </c>
      <c r="U310">
        <v>7.0000000000000007E-2</v>
      </c>
      <c r="V310">
        <v>0.09</v>
      </c>
      <c r="W310">
        <v>0.11</v>
      </c>
      <c r="X310">
        <v>0.13</v>
      </c>
      <c r="Y310">
        <v>0.16</v>
      </c>
      <c r="Z310">
        <v>0.19</v>
      </c>
      <c r="AA310">
        <v>0.23</v>
      </c>
      <c r="AB310">
        <v>0.28000000000000003</v>
      </c>
      <c r="AC310">
        <v>0.32</v>
      </c>
      <c r="AD310">
        <v>0.36</v>
      </c>
      <c r="AE310">
        <v>0.43</v>
      </c>
      <c r="AF310">
        <v>0.51</v>
      </c>
      <c r="AG310">
        <v>0.57999999999999996</v>
      </c>
      <c r="AH310">
        <v>0.66</v>
      </c>
      <c r="AI310">
        <v>0.75</v>
      </c>
      <c r="AJ310">
        <v>0.85</v>
      </c>
      <c r="AK310">
        <v>0.95</v>
      </c>
      <c r="AL310">
        <v>1.06</v>
      </c>
      <c r="AM310">
        <v>1.23</v>
      </c>
      <c r="AN310">
        <v>1.35</v>
      </c>
      <c r="AO310">
        <v>1.49</v>
      </c>
      <c r="AP310">
        <v>1.66</v>
      </c>
      <c r="AQ310">
        <v>1.81</v>
      </c>
      <c r="AR310">
        <v>2.02</v>
      </c>
      <c r="AS310">
        <v>2.1800000000000002</v>
      </c>
      <c r="AT310">
        <v>2.37</v>
      </c>
      <c r="AU310">
        <v>2.62</v>
      </c>
      <c r="AV310">
        <v>2.87</v>
      </c>
      <c r="AW310">
        <v>3.06</v>
      </c>
      <c r="AX310">
        <v>3.28</v>
      </c>
      <c r="AY310">
        <v>3.54</v>
      </c>
      <c r="AZ310">
        <v>3.89</v>
      </c>
      <c r="BA310">
        <v>4.21</v>
      </c>
      <c r="BB310">
        <v>4.4400000000000004</v>
      </c>
      <c r="BC310">
        <v>4.72</v>
      </c>
      <c r="BD310">
        <v>4.97</v>
      </c>
      <c r="BE310">
        <v>5.21</v>
      </c>
      <c r="BF310">
        <v>5.48</v>
      </c>
      <c r="BG310">
        <v>5.78</v>
      </c>
      <c r="BH310">
        <v>6.11</v>
      </c>
      <c r="BI310">
        <v>6.55</v>
      </c>
      <c r="BJ310">
        <v>7.07</v>
      </c>
      <c r="BK310">
        <v>7.63</v>
      </c>
      <c r="BL310">
        <v>8.17</v>
      </c>
      <c r="BM310">
        <v>8.6</v>
      </c>
      <c r="BN310">
        <v>9.02</v>
      </c>
      <c r="BO310">
        <v>9.48</v>
      </c>
      <c r="BP310">
        <v>9.82</v>
      </c>
      <c r="BQ310">
        <v>10.1</v>
      </c>
      <c r="BR310">
        <v>10.3</v>
      </c>
      <c r="BS310">
        <v>10.5</v>
      </c>
      <c r="BT310">
        <v>10.9</v>
      </c>
      <c r="BU310">
        <v>11.1</v>
      </c>
      <c r="BV310">
        <v>11.3</v>
      </c>
      <c r="BW310">
        <v>11.6</v>
      </c>
      <c r="BX310">
        <v>11.8</v>
      </c>
      <c r="BY310">
        <v>12</v>
      </c>
      <c r="BZ310">
        <v>12.2</v>
      </c>
      <c r="CA310">
        <v>12.4</v>
      </c>
      <c r="CB310">
        <v>12.6</v>
      </c>
      <c r="CC310">
        <v>12.7</v>
      </c>
      <c r="CD310">
        <v>12.9</v>
      </c>
      <c r="CE310">
        <v>13</v>
      </c>
      <c r="CF310">
        <v>13.2</v>
      </c>
      <c r="CG310">
        <v>13.3</v>
      </c>
      <c r="CH310">
        <v>13.4</v>
      </c>
      <c r="CI310">
        <v>13.5</v>
      </c>
      <c r="CJ310">
        <v>13.6</v>
      </c>
      <c r="CK310">
        <v>13.6</v>
      </c>
      <c r="CL310">
        <v>13.7</v>
      </c>
      <c r="CM310">
        <v>13.8</v>
      </c>
      <c r="CN310">
        <v>13.8</v>
      </c>
      <c r="CO310">
        <v>13.8</v>
      </c>
      <c r="CP310">
        <v>13.8</v>
      </c>
      <c r="CQ310">
        <v>13.9</v>
      </c>
      <c r="CR310">
        <v>13.9</v>
      </c>
      <c r="CS310">
        <v>13.9</v>
      </c>
      <c r="CT310">
        <v>13.9</v>
      </c>
      <c r="CU310">
        <v>13.8</v>
      </c>
      <c r="CV310">
        <v>13.8</v>
      </c>
      <c r="CW310">
        <v>13.8</v>
      </c>
      <c r="CX310">
        <v>13.8</v>
      </c>
      <c r="CY310">
        <v>13.7</v>
      </c>
      <c r="CZ310">
        <v>13.7</v>
      </c>
      <c r="DA310">
        <v>13.6</v>
      </c>
      <c r="DB310">
        <v>13.5</v>
      </c>
      <c r="DC310">
        <v>13.4</v>
      </c>
      <c r="DD310">
        <v>13.4</v>
      </c>
      <c r="DE310">
        <v>13.3</v>
      </c>
      <c r="DF310">
        <v>13.2</v>
      </c>
      <c r="DG310">
        <v>13.1</v>
      </c>
      <c r="DH310">
        <v>13</v>
      </c>
      <c r="DI310">
        <v>12.8</v>
      </c>
      <c r="DJ310">
        <v>12.7</v>
      </c>
      <c r="DK310">
        <v>12.6</v>
      </c>
      <c r="DL310">
        <v>12.4</v>
      </c>
      <c r="DM310">
        <v>12.3</v>
      </c>
      <c r="DN310">
        <v>12.1</v>
      </c>
      <c r="DO310">
        <v>12</v>
      </c>
      <c r="DP310">
        <v>11.8</v>
      </c>
      <c r="DQ310">
        <v>11.6</v>
      </c>
      <c r="DR310">
        <v>11.4</v>
      </c>
      <c r="DS310">
        <v>11.1</v>
      </c>
      <c r="DT310">
        <v>10.8</v>
      </c>
      <c r="DU310">
        <v>10.199999999999999</v>
      </c>
      <c r="DV310">
        <v>9.5500000000000007</v>
      </c>
      <c r="DW310">
        <v>9.26</v>
      </c>
      <c r="DX310">
        <v>8.83</v>
      </c>
      <c r="DY310">
        <v>8.51</v>
      </c>
      <c r="DZ310">
        <v>8</v>
      </c>
      <c r="EA310">
        <v>8.85</v>
      </c>
      <c r="EB310">
        <v>8.44</v>
      </c>
      <c r="EC310">
        <v>7.59</v>
      </c>
      <c r="ED310">
        <v>7.1</v>
      </c>
      <c r="EE310">
        <v>6.58</v>
      </c>
      <c r="EF310">
        <v>6.06</v>
      </c>
      <c r="EG310">
        <v>5.66</v>
      </c>
      <c r="EH310">
        <v>5.35</v>
      </c>
      <c r="EI310">
        <v>5.05</v>
      </c>
      <c r="EJ310">
        <v>4.87</v>
      </c>
      <c r="EK310">
        <v>4.62</v>
      </c>
      <c r="EL310">
        <v>4.34</v>
      </c>
      <c r="EM310">
        <v>4.05</v>
      </c>
      <c r="EN310">
        <v>3.88</v>
      </c>
      <c r="EO310">
        <v>3.7</v>
      </c>
      <c r="EP310">
        <v>3.39</v>
      </c>
      <c r="EQ310">
        <v>3.19</v>
      </c>
      <c r="ER310">
        <v>2.95</v>
      </c>
      <c r="ES310">
        <v>2.77</v>
      </c>
      <c r="ET310">
        <v>2.61</v>
      </c>
      <c r="EU310">
        <v>2.41</v>
      </c>
      <c r="EV310">
        <v>2.17</v>
      </c>
      <c r="EW310">
        <v>2.0299999999999998</v>
      </c>
      <c r="EX310">
        <v>1.9</v>
      </c>
      <c r="EY310">
        <v>1.71</v>
      </c>
      <c r="EZ310">
        <v>1.57</v>
      </c>
      <c r="FA310">
        <v>1.46</v>
      </c>
      <c r="FB310">
        <v>1.37</v>
      </c>
      <c r="FC310">
        <v>1.2</v>
      </c>
      <c r="FD310">
        <v>1.1000000000000001</v>
      </c>
      <c r="FE310">
        <v>0.99</v>
      </c>
      <c r="FF310">
        <v>0.91</v>
      </c>
      <c r="FG310">
        <v>0.84</v>
      </c>
      <c r="FH310">
        <v>0.73</v>
      </c>
      <c r="FI310">
        <v>0.66</v>
      </c>
      <c r="FJ310">
        <v>0.59</v>
      </c>
      <c r="FK310">
        <v>0.52</v>
      </c>
      <c r="FL310">
        <v>0.48</v>
      </c>
      <c r="FM310">
        <v>0.42</v>
      </c>
      <c r="FN310">
        <v>0.38</v>
      </c>
      <c r="FO310">
        <v>0.33</v>
      </c>
      <c r="FP310">
        <v>0.28999999999999998</v>
      </c>
      <c r="FQ310">
        <v>0.25</v>
      </c>
      <c r="FR310">
        <v>0.23</v>
      </c>
      <c r="FS310">
        <v>0.2</v>
      </c>
      <c r="FT310">
        <v>0.17</v>
      </c>
      <c r="FU310">
        <v>0.15</v>
      </c>
      <c r="FV310">
        <v>0.14000000000000001</v>
      </c>
      <c r="FW310">
        <v>0.13</v>
      </c>
      <c r="FX310">
        <v>0.12</v>
      </c>
      <c r="FY310">
        <v>0.11</v>
      </c>
      <c r="FZ310">
        <v>0.1</v>
      </c>
    </row>
    <row r="311" spans="1:182">
      <c r="A311">
        <v>-124</v>
      </c>
      <c r="B311">
        <v>0</v>
      </c>
      <c r="C311">
        <v>0</v>
      </c>
      <c r="D311">
        <v>0</v>
      </c>
      <c r="E311">
        <v>0</v>
      </c>
      <c r="F311">
        <v>0</v>
      </c>
      <c r="G311">
        <v>0</v>
      </c>
      <c r="H311">
        <v>0</v>
      </c>
      <c r="I311">
        <v>0</v>
      </c>
      <c r="J311">
        <v>0</v>
      </c>
      <c r="K311">
        <v>0</v>
      </c>
      <c r="L311">
        <v>0</v>
      </c>
      <c r="M311">
        <v>0</v>
      </c>
      <c r="N311">
        <v>0</v>
      </c>
      <c r="O311">
        <v>0</v>
      </c>
      <c r="P311">
        <v>0</v>
      </c>
      <c r="Q311">
        <v>0</v>
      </c>
      <c r="R311">
        <v>0.02</v>
      </c>
      <c r="S311">
        <v>0.04</v>
      </c>
      <c r="T311">
        <v>0.05</v>
      </c>
      <c r="U311">
        <v>7.0000000000000007E-2</v>
      </c>
      <c r="V311">
        <v>0.09</v>
      </c>
      <c r="W311">
        <v>0.11</v>
      </c>
      <c r="X311">
        <v>0.14000000000000001</v>
      </c>
      <c r="Y311">
        <v>0.17</v>
      </c>
      <c r="Z311">
        <v>0.2</v>
      </c>
      <c r="AA311">
        <v>0.24</v>
      </c>
      <c r="AB311">
        <v>0.28999999999999998</v>
      </c>
      <c r="AC311">
        <v>0.34</v>
      </c>
      <c r="AD311">
        <v>0.4</v>
      </c>
      <c r="AE311">
        <v>0.45</v>
      </c>
      <c r="AF311">
        <v>0.53</v>
      </c>
      <c r="AG311">
        <v>0.61</v>
      </c>
      <c r="AH311">
        <v>0.66</v>
      </c>
      <c r="AI311">
        <v>0.76</v>
      </c>
      <c r="AJ311">
        <v>0.88</v>
      </c>
      <c r="AK311">
        <v>0.99</v>
      </c>
      <c r="AL311">
        <v>1.1100000000000001</v>
      </c>
      <c r="AM311">
        <v>1.23</v>
      </c>
      <c r="AN311">
        <v>1.39</v>
      </c>
      <c r="AO311">
        <v>1.53</v>
      </c>
      <c r="AP311">
        <v>1.7</v>
      </c>
      <c r="AQ311">
        <v>1.85</v>
      </c>
      <c r="AR311">
        <v>2.0499999999999998</v>
      </c>
      <c r="AS311">
        <v>2.2000000000000002</v>
      </c>
      <c r="AT311">
        <v>2.4300000000000002</v>
      </c>
      <c r="AU311">
        <v>2.7</v>
      </c>
      <c r="AV311">
        <v>2.88</v>
      </c>
      <c r="AW311">
        <v>3.13</v>
      </c>
      <c r="AX311">
        <v>3.35</v>
      </c>
      <c r="AY311">
        <v>3.63</v>
      </c>
      <c r="AZ311">
        <v>4.01</v>
      </c>
      <c r="BA311">
        <v>4.24</v>
      </c>
      <c r="BB311">
        <v>4.5</v>
      </c>
      <c r="BC311">
        <v>4.84</v>
      </c>
      <c r="BD311">
        <v>5.04</v>
      </c>
      <c r="BE311">
        <v>5.33</v>
      </c>
      <c r="BF311">
        <v>5.56</v>
      </c>
      <c r="BG311">
        <v>5.89</v>
      </c>
      <c r="BH311">
        <v>6.24</v>
      </c>
      <c r="BI311">
        <v>6.64</v>
      </c>
      <c r="BJ311">
        <v>7.18</v>
      </c>
      <c r="BK311">
        <v>7.8</v>
      </c>
      <c r="BL311">
        <v>8.31</v>
      </c>
      <c r="BM311">
        <v>8.7899999999999991</v>
      </c>
      <c r="BN311">
        <v>9.15</v>
      </c>
      <c r="BO311">
        <v>9.57</v>
      </c>
      <c r="BP311">
        <v>9.9</v>
      </c>
      <c r="BQ311">
        <v>10.199999999999999</v>
      </c>
      <c r="BR311">
        <v>10.5</v>
      </c>
      <c r="BS311">
        <v>10.6</v>
      </c>
      <c r="BT311">
        <v>11</v>
      </c>
      <c r="BU311">
        <v>11.2</v>
      </c>
      <c r="BV311">
        <v>11.4</v>
      </c>
      <c r="BW311">
        <v>11.7</v>
      </c>
      <c r="BX311">
        <v>11.9</v>
      </c>
      <c r="BY311">
        <v>12.1</v>
      </c>
      <c r="BZ311">
        <v>12.3</v>
      </c>
      <c r="CA311">
        <v>12.5</v>
      </c>
      <c r="CB311">
        <v>12.6</v>
      </c>
      <c r="CC311">
        <v>12.8</v>
      </c>
      <c r="CD311">
        <v>12.9</v>
      </c>
      <c r="CE311">
        <v>13.1</v>
      </c>
      <c r="CF311">
        <v>13.2</v>
      </c>
      <c r="CG311">
        <v>13.3</v>
      </c>
      <c r="CH311">
        <v>13.4</v>
      </c>
      <c r="CI311">
        <v>13.5</v>
      </c>
      <c r="CJ311">
        <v>13.6</v>
      </c>
      <c r="CK311">
        <v>13.7</v>
      </c>
      <c r="CL311">
        <v>13.7</v>
      </c>
      <c r="CM311">
        <v>13.8</v>
      </c>
      <c r="CN311">
        <v>13.8</v>
      </c>
      <c r="CO311">
        <v>13.9</v>
      </c>
      <c r="CP311">
        <v>13.9</v>
      </c>
      <c r="CQ311">
        <v>13.9</v>
      </c>
      <c r="CR311">
        <v>13.9</v>
      </c>
      <c r="CS311">
        <v>13.9</v>
      </c>
      <c r="CT311">
        <v>13.9</v>
      </c>
      <c r="CU311">
        <v>13.9</v>
      </c>
      <c r="CV311">
        <v>13.8</v>
      </c>
      <c r="CW311">
        <v>13.8</v>
      </c>
      <c r="CX311">
        <v>13.8</v>
      </c>
      <c r="CY311">
        <v>13.7</v>
      </c>
      <c r="CZ311">
        <v>13.7</v>
      </c>
      <c r="DA311">
        <v>13.6</v>
      </c>
      <c r="DB311">
        <v>13.5</v>
      </c>
      <c r="DC311">
        <v>13.5</v>
      </c>
      <c r="DD311">
        <v>13.4</v>
      </c>
      <c r="DE311">
        <v>13.3</v>
      </c>
      <c r="DF311">
        <v>13.2</v>
      </c>
      <c r="DG311">
        <v>13.1</v>
      </c>
      <c r="DH311">
        <v>13</v>
      </c>
      <c r="DI311">
        <v>12.8</v>
      </c>
      <c r="DJ311">
        <v>12.7</v>
      </c>
      <c r="DK311">
        <v>12.6</v>
      </c>
      <c r="DL311">
        <v>12.4</v>
      </c>
      <c r="DM311">
        <v>12.3</v>
      </c>
      <c r="DN311">
        <v>12.1</v>
      </c>
      <c r="DO311">
        <v>12</v>
      </c>
      <c r="DP311">
        <v>11.8</v>
      </c>
      <c r="DQ311">
        <v>11.6</v>
      </c>
      <c r="DR311">
        <v>11.3</v>
      </c>
      <c r="DS311">
        <v>11.1</v>
      </c>
      <c r="DT311">
        <v>10.7</v>
      </c>
      <c r="DU311">
        <v>10</v>
      </c>
      <c r="DV311">
        <v>9.36</v>
      </c>
      <c r="DW311">
        <v>9.18</v>
      </c>
      <c r="DX311">
        <v>8.83</v>
      </c>
      <c r="DY311">
        <v>8.4700000000000006</v>
      </c>
      <c r="DZ311">
        <v>8.3000000000000007</v>
      </c>
      <c r="EA311">
        <v>8.0500000000000007</v>
      </c>
      <c r="EB311">
        <v>8.3000000000000007</v>
      </c>
      <c r="EC311">
        <v>7.47</v>
      </c>
      <c r="ED311">
        <v>6.94</v>
      </c>
      <c r="EE311">
        <v>6.44</v>
      </c>
      <c r="EF311">
        <v>5.96</v>
      </c>
      <c r="EG311">
        <v>5.59</v>
      </c>
      <c r="EH311">
        <v>5.25</v>
      </c>
      <c r="EI311">
        <v>5.05</v>
      </c>
      <c r="EJ311">
        <v>4.75</v>
      </c>
      <c r="EK311">
        <v>4.57</v>
      </c>
      <c r="EL311">
        <v>4.28</v>
      </c>
      <c r="EM311">
        <v>4.03</v>
      </c>
      <c r="EN311">
        <v>3.89</v>
      </c>
      <c r="EO311">
        <v>3.65</v>
      </c>
      <c r="EP311">
        <v>3.34</v>
      </c>
      <c r="EQ311">
        <v>3.11</v>
      </c>
      <c r="ER311">
        <v>2.91</v>
      </c>
      <c r="ES311">
        <v>2.66</v>
      </c>
      <c r="ET311">
        <v>2.6</v>
      </c>
      <c r="EU311">
        <v>2.31</v>
      </c>
      <c r="EV311">
        <v>2.11</v>
      </c>
      <c r="EW311">
        <v>2.02</v>
      </c>
      <c r="EX311">
        <v>1.84</v>
      </c>
      <c r="EY311">
        <v>1.66</v>
      </c>
      <c r="EZ311">
        <v>1.54</v>
      </c>
      <c r="FA311">
        <v>1.4</v>
      </c>
      <c r="FB311">
        <v>1.32</v>
      </c>
      <c r="FC311">
        <v>1.18</v>
      </c>
      <c r="FD311">
        <v>1.06</v>
      </c>
      <c r="FE311">
        <v>0.99</v>
      </c>
      <c r="FF311">
        <v>0.89</v>
      </c>
      <c r="FG311">
        <v>0.8</v>
      </c>
      <c r="FH311">
        <v>0.73</v>
      </c>
      <c r="FI311">
        <v>0.65</v>
      </c>
      <c r="FJ311">
        <v>0.56999999999999995</v>
      </c>
      <c r="FK311">
        <v>0.52</v>
      </c>
      <c r="FL311">
        <v>0.46</v>
      </c>
      <c r="FM311">
        <v>0.42</v>
      </c>
      <c r="FN311">
        <v>0.37</v>
      </c>
      <c r="FO311">
        <v>0.32</v>
      </c>
      <c r="FP311">
        <v>0.28999999999999998</v>
      </c>
      <c r="FQ311">
        <v>0.25</v>
      </c>
      <c r="FR311">
        <v>0.22</v>
      </c>
      <c r="FS311">
        <v>0.2</v>
      </c>
      <c r="FT311">
        <v>0.18</v>
      </c>
      <c r="FU311">
        <v>0.15</v>
      </c>
      <c r="FV311">
        <v>0.14000000000000001</v>
      </c>
      <c r="FW311">
        <v>0.12</v>
      </c>
      <c r="FX311">
        <v>0.11</v>
      </c>
      <c r="FY311">
        <v>0.11</v>
      </c>
      <c r="FZ311">
        <v>0.1</v>
      </c>
    </row>
    <row r="312" spans="1:182">
      <c r="A312">
        <v>-125</v>
      </c>
      <c r="B312">
        <v>0</v>
      </c>
      <c r="C312">
        <v>0</v>
      </c>
      <c r="D312">
        <v>0</v>
      </c>
      <c r="E312">
        <v>0</v>
      </c>
      <c r="F312">
        <v>0</v>
      </c>
      <c r="G312">
        <v>0</v>
      </c>
      <c r="H312">
        <v>0</v>
      </c>
      <c r="I312">
        <v>0</v>
      </c>
      <c r="J312">
        <v>0</v>
      </c>
      <c r="K312">
        <v>0</v>
      </c>
      <c r="L312">
        <v>0</v>
      </c>
      <c r="M312">
        <v>0</v>
      </c>
      <c r="N312">
        <v>0</v>
      </c>
      <c r="O312">
        <v>0</v>
      </c>
      <c r="P312">
        <v>0</v>
      </c>
      <c r="Q312">
        <v>0</v>
      </c>
      <c r="R312">
        <v>0.02</v>
      </c>
      <c r="S312">
        <v>0.03</v>
      </c>
      <c r="T312">
        <v>0.06</v>
      </c>
      <c r="U312">
        <v>7.0000000000000007E-2</v>
      </c>
      <c r="V312">
        <v>0.09</v>
      </c>
      <c r="W312">
        <v>0.12</v>
      </c>
      <c r="X312">
        <v>0.14000000000000001</v>
      </c>
      <c r="Y312">
        <v>0.17</v>
      </c>
      <c r="Z312">
        <v>0.2</v>
      </c>
      <c r="AA312">
        <v>0.25</v>
      </c>
      <c r="AB312">
        <v>0.28999999999999998</v>
      </c>
      <c r="AC312">
        <v>0.34</v>
      </c>
      <c r="AD312">
        <v>0.4</v>
      </c>
      <c r="AE312">
        <v>0.47</v>
      </c>
      <c r="AF312">
        <v>0.55000000000000004</v>
      </c>
      <c r="AG312">
        <v>0.61</v>
      </c>
      <c r="AH312">
        <v>0.69</v>
      </c>
      <c r="AI312">
        <v>0.82</v>
      </c>
      <c r="AJ312">
        <v>0.9</v>
      </c>
      <c r="AK312">
        <v>1.02</v>
      </c>
      <c r="AL312">
        <v>1.1299999999999999</v>
      </c>
      <c r="AM312">
        <v>1.22</v>
      </c>
      <c r="AN312">
        <v>1.42</v>
      </c>
      <c r="AO312">
        <v>1.58</v>
      </c>
      <c r="AP312">
        <v>1.74</v>
      </c>
      <c r="AQ312">
        <v>1.87</v>
      </c>
      <c r="AR312">
        <v>2.12</v>
      </c>
      <c r="AS312">
        <v>2.27</v>
      </c>
      <c r="AT312">
        <v>2.48</v>
      </c>
      <c r="AU312">
        <v>2.77</v>
      </c>
      <c r="AV312">
        <v>2.9</v>
      </c>
      <c r="AW312">
        <v>3.17</v>
      </c>
      <c r="AX312">
        <v>3.41</v>
      </c>
      <c r="AY312">
        <v>3.7</v>
      </c>
      <c r="AZ312">
        <v>4.05</v>
      </c>
      <c r="BA312">
        <v>4.3</v>
      </c>
      <c r="BB312">
        <v>4.5999999999999996</v>
      </c>
      <c r="BC312">
        <v>4.88</v>
      </c>
      <c r="BD312">
        <v>5.07</v>
      </c>
      <c r="BE312">
        <v>5.35</v>
      </c>
      <c r="BF312">
        <v>5.64</v>
      </c>
      <c r="BG312">
        <v>5.94</v>
      </c>
      <c r="BH312">
        <v>6.35</v>
      </c>
      <c r="BI312">
        <v>6.82</v>
      </c>
      <c r="BJ312">
        <v>7.35</v>
      </c>
      <c r="BK312">
        <v>7.88</v>
      </c>
      <c r="BL312">
        <v>8.42</v>
      </c>
      <c r="BM312">
        <v>8.9</v>
      </c>
      <c r="BN312">
        <v>9.26</v>
      </c>
      <c r="BO312">
        <v>9.67</v>
      </c>
      <c r="BP312">
        <v>10</v>
      </c>
      <c r="BQ312">
        <v>10.3</v>
      </c>
      <c r="BR312">
        <v>10.6</v>
      </c>
      <c r="BS312">
        <v>10.8</v>
      </c>
      <c r="BT312">
        <v>11.1</v>
      </c>
      <c r="BU312">
        <v>11.3</v>
      </c>
      <c r="BV312">
        <v>11.5</v>
      </c>
      <c r="BW312">
        <v>11.7</v>
      </c>
      <c r="BX312">
        <v>12</v>
      </c>
      <c r="BY312">
        <v>12.1</v>
      </c>
      <c r="BZ312">
        <v>12.4</v>
      </c>
      <c r="CA312">
        <v>12.5</v>
      </c>
      <c r="CB312">
        <v>12.7</v>
      </c>
      <c r="CC312">
        <v>12.9</v>
      </c>
      <c r="CD312">
        <v>13</v>
      </c>
      <c r="CE312">
        <v>13.1</v>
      </c>
      <c r="CF312">
        <v>13.3</v>
      </c>
      <c r="CG312">
        <v>13.4</v>
      </c>
      <c r="CH312">
        <v>13.5</v>
      </c>
      <c r="CI312">
        <v>13.6</v>
      </c>
      <c r="CJ312">
        <v>13.6</v>
      </c>
      <c r="CK312">
        <v>13.7</v>
      </c>
      <c r="CL312">
        <v>13.7</v>
      </c>
      <c r="CM312">
        <v>13.8</v>
      </c>
      <c r="CN312">
        <v>13.9</v>
      </c>
      <c r="CO312">
        <v>13.9</v>
      </c>
      <c r="CP312">
        <v>13.9</v>
      </c>
      <c r="CQ312">
        <v>13.9</v>
      </c>
      <c r="CR312">
        <v>13.9</v>
      </c>
      <c r="CS312">
        <v>13.9</v>
      </c>
      <c r="CT312">
        <v>13.9</v>
      </c>
      <c r="CU312">
        <v>13.9</v>
      </c>
      <c r="CV312">
        <v>13.9</v>
      </c>
      <c r="CW312">
        <v>13.8</v>
      </c>
      <c r="CX312">
        <v>13.8</v>
      </c>
      <c r="CY312">
        <v>13.7</v>
      </c>
      <c r="CZ312">
        <v>13.7</v>
      </c>
      <c r="DA312">
        <v>13.6</v>
      </c>
      <c r="DB312">
        <v>13.6</v>
      </c>
      <c r="DC312">
        <v>13.5</v>
      </c>
      <c r="DD312">
        <v>13.4</v>
      </c>
      <c r="DE312">
        <v>13.3</v>
      </c>
      <c r="DF312">
        <v>13.2</v>
      </c>
      <c r="DG312">
        <v>13.1</v>
      </c>
      <c r="DH312">
        <v>13</v>
      </c>
      <c r="DI312">
        <v>12.9</v>
      </c>
      <c r="DJ312">
        <v>12.7</v>
      </c>
      <c r="DK312">
        <v>12.6</v>
      </c>
      <c r="DL312">
        <v>12.4</v>
      </c>
      <c r="DM312">
        <v>12.3</v>
      </c>
      <c r="DN312">
        <v>12.1</v>
      </c>
      <c r="DO312">
        <v>11.9</v>
      </c>
      <c r="DP312">
        <v>11.7</v>
      </c>
      <c r="DQ312">
        <v>11.5</v>
      </c>
      <c r="DR312">
        <v>11.3</v>
      </c>
      <c r="DS312">
        <v>11</v>
      </c>
      <c r="DT312">
        <v>10.5</v>
      </c>
      <c r="DU312">
        <v>9.86</v>
      </c>
      <c r="DV312">
        <v>9.1999999999999993</v>
      </c>
      <c r="DW312">
        <v>9.08</v>
      </c>
      <c r="DX312">
        <v>8.6199999999999992</v>
      </c>
      <c r="DY312">
        <v>8.3800000000000008</v>
      </c>
      <c r="DZ312">
        <v>8.3800000000000008</v>
      </c>
      <c r="EA312">
        <v>8.0399999999999991</v>
      </c>
      <c r="EB312">
        <v>8.2200000000000006</v>
      </c>
      <c r="EC312">
        <v>7.37</v>
      </c>
      <c r="ED312">
        <v>6.87</v>
      </c>
      <c r="EE312">
        <v>6.34</v>
      </c>
      <c r="EF312">
        <v>5.91</v>
      </c>
      <c r="EG312">
        <v>5.52</v>
      </c>
      <c r="EH312">
        <v>5.21</v>
      </c>
      <c r="EI312">
        <v>5.0599999999999996</v>
      </c>
      <c r="EJ312">
        <v>4.74</v>
      </c>
      <c r="EK312">
        <v>4.43</v>
      </c>
      <c r="EL312">
        <v>4.24</v>
      </c>
      <c r="EM312">
        <v>3.96</v>
      </c>
      <c r="EN312">
        <v>3.85</v>
      </c>
      <c r="EO312">
        <v>3.56</v>
      </c>
      <c r="EP312">
        <v>3.29</v>
      </c>
      <c r="EQ312">
        <v>3.03</v>
      </c>
      <c r="ER312">
        <v>2.87</v>
      </c>
      <c r="ES312">
        <v>2.61</v>
      </c>
      <c r="ET312">
        <v>2.5099999999999998</v>
      </c>
      <c r="EU312">
        <v>2.3199999999999998</v>
      </c>
      <c r="EV312">
        <v>2.11</v>
      </c>
      <c r="EW312">
        <v>2.0099999999999998</v>
      </c>
      <c r="EX312">
        <v>1.79</v>
      </c>
      <c r="EY312">
        <v>1.65</v>
      </c>
      <c r="EZ312">
        <v>1.54</v>
      </c>
      <c r="FA312">
        <v>1.4</v>
      </c>
      <c r="FB312">
        <v>1.28</v>
      </c>
      <c r="FC312">
        <v>1.18</v>
      </c>
      <c r="FD312">
        <v>1.05</v>
      </c>
      <c r="FE312">
        <v>0.95</v>
      </c>
      <c r="FF312">
        <v>0.88</v>
      </c>
      <c r="FG312">
        <v>0.79</v>
      </c>
      <c r="FH312">
        <v>0.72</v>
      </c>
      <c r="FI312">
        <v>0.62</v>
      </c>
      <c r="FJ312">
        <v>0.56999999999999995</v>
      </c>
      <c r="FK312">
        <v>0.51</v>
      </c>
      <c r="FL312">
        <v>0.46</v>
      </c>
      <c r="FM312">
        <v>0.4</v>
      </c>
      <c r="FN312">
        <v>0.34</v>
      </c>
      <c r="FO312">
        <v>0.28999999999999998</v>
      </c>
      <c r="FP312">
        <v>0.27</v>
      </c>
      <c r="FQ312">
        <v>0.24</v>
      </c>
      <c r="FR312">
        <v>0.21</v>
      </c>
      <c r="FS312">
        <v>0.2</v>
      </c>
      <c r="FT312">
        <v>0.17</v>
      </c>
      <c r="FU312">
        <v>0.16</v>
      </c>
      <c r="FV312">
        <v>0.14000000000000001</v>
      </c>
      <c r="FW312">
        <v>0.13</v>
      </c>
      <c r="FX312">
        <v>0.11</v>
      </c>
      <c r="FY312">
        <v>0.1</v>
      </c>
      <c r="FZ312">
        <v>0.1</v>
      </c>
    </row>
    <row r="313" spans="1:182">
      <c r="A313">
        <v>-126</v>
      </c>
      <c r="B313">
        <v>0</v>
      </c>
      <c r="C313">
        <v>0</v>
      </c>
      <c r="D313">
        <v>0</v>
      </c>
      <c r="E313">
        <v>0</v>
      </c>
      <c r="F313">
        <v>0</v>
      </c>
      <c r="G313">
        <v>0</v>
      </c>
      <c r="H313">
        <v>0</v>
      </c>
      <c r="I313">
        <v>0</v>
      </c>
      <c r="J313">
        <v>0</v>
      </c>
      <c r="K313">
        <v>0</v>
      </c>
      <c r="L313">
        <v>0</v>
      </c>
      <c r="M313">
        <v>0</v>
      </c>
      <c r="N313">
        <v>0</v>
      </c>
      <c r="O313">
        <v>0</v>
      </c>
      <c r="P313">
        <v>0</v>
      </c>
      <c r="Q313">
        <v>0</v>
      </c>
      <c r="R313">
        <v>0.02</v>
      </c>
      <c r="S313">
        <v>0.04</v>
      </c>
      <c r="T313">
        <v>0.06</v>
      </c>
      <c r="U313">
        <v>0.08</v>
      </c>
      <c r="V313">
        <v>0.1</v>
      </c>
      <c r="W313">
        <v>0.12</v>
      </c>
      <c r="X313">
        <v>0.15</v>
      </c>
      <c r="Y313">
        <v>0.18</v>
      </c>
      <c r="Z313">
        <v>0.22</v>
      </c>
      <c r="AA313">
        <v>0.25</v>
      </c>
      <c r="AB313">
        <v>0.31</v>
      </c>
      <c r="AC313">
        <v>0.36</v>
      </c>
      <c r="AD313">
        <v>0.42</v>
      </c>
      <c r="AE313">
        <v>0.48</v>
      </c>
      <c r="AF313">
        <v>0.56000000000000005</v>
      </c>
      <c r="AG313">
        <v>0.64</v>
      </c>
      <c r="AH313">
        <v>0.72</v>
      </c>
      <c r="AI313">
        <v>0.84</v>
      </c>
      <c r="AJ313">
        <v>0.92</v>
      </c>
      <c r="AK313">
        <v>1.05</v>
      </c>
      <c r="AL313">
        <v>1.17</v>
      </c>
      <c r="AM313">
        <v>1.31</v>
      </c>
      <c r="AN313">
        <v>1.47</v>
      </c>
      <c r="AO313">
        <v>1.63</v>
      </c>
      <c r="AP313">
        <v>1.79</v>
      </c>
      <c r="AQ313">
        <v>1.94</v>
      </c>
      <c r="AR313">
        <v>2.1800000000000002</v>
      </c>
      <c r="AS313">
        <v>2.3199999999999998</v>
      </c>
      <c r="AT313">
        <v>2.5299999999999998</v>
      </c>
      <c r="AU313">
        <v>2.79</v>
      </c>
      <c r="AV313">
        <v>2.99</v>
      </c>
      <c r="AW313">
        <v>3.22</v>
      </c>
      <c r="AX313">
        <v>3.44</v>
      </c>
      <c r="AY313">
        <v>3.78</v>
      </c>
      <c r="AZ313">
        <v>4.1100000000000003</v>
      </c>
      <c r="BA313">
        <v>4.33</v>
      </c>
      <c r="BB313">
        <v>4.66</v>
      </c>
      <c r="BC313">
        <v>4.8899999999999997</v>
      </c>
      <c r="BD313">
        <v>5.15</v>
      </c>
      <c r="BE313">
        <v>5.4</v>
      </c>
      <c r="BF313">
        <v>5.7</v>
      </c>
      <c r="BG313">
        <v>6.01</v>
      </c>
      <c r="BH313">
        <v>6.43</v>
      </c>
      <c r="BI313">
        <v>6.91</v>
      </c>
      <c r="BJ313">
        <v>7.48</v>
      </c>
      <c r="BK313">
        <v>8.07</v>
      </c>
      <c r="BL313">
        <v>8.5500000000000007</v>
      </c>
      <c r="BM313">
        <v>9.01</v>
      </c>
      <c r="BN313">
        <v>9.36</v>
      </c>
      <c r="BO313">
        <v>9.7799999999999994</v>
      </c>
      <c r="BP313">
        <v>10.1</v>
      </c>
      <c r="BQ313">
        <v>10.5</v>
      </c>
      <c r="BR313">
        <v>10.7</v>
      </c>
      <c r="BS313">
        <v>10.9</v>
      </c>
      <c r="BT313">
        <v>11.1</v>
      </c>
      <c r="BU313">
        <v>11.4</v>
      </c>
      <c r="BV313">
        <v>11.6</v>
      </c>
      <c r="BW313">
        <v>11.8</v>
      </c>
      <c r="BX313">
        <v>12</v>
      </c>
      <c r="BY313">
        <v>12.2</v>
      </c>
      <c r="BZ313">
        <v>12.4</v>
      </c>
      <c r="CA313">
        <v>12.6</v>
      </c>
      <c r="CB313">
        <v>12.8</v>
      </c>
      <c r="CC313">
        <v>12.9</v>
      </c>
      <c r="CD313">
        <v>13</v>
      </c>
      <c r="CE313">
        <v>13.2</v>
      </c>
      <c r="CF313">
        <v>13.3</v>
      </c>
      <c r="CG313">
        <v>13.4</v>
      </c>
      <c r="CH313">
        <v>13.5</v>
      </c>
      <c r="CI313">
        <v>13.6</v>
      </c>
      <c r="CJ313">
        <v>13.7</v>
      </c>
      <c r="CK313">
        <v>13.7</v>
      </c>
      <c r="CL313">
        <v>13.8</v>
      </c>
      <c r="CM313">
        <v>13.8</v>
      </c>
      <c r="CN313">
        <v>13.9</v>
      </c>
      <c r="CO313">
        <v>13.9</v>
      </c>
      <c r="CP313">
        <v>13.9</v>
      </c>
      <c r="CQ313">
        <v>13.9</v>
      </c>
      <c r="CR313">
        <v>14</v>
      </c>
      <c r="CS313">
        <v>13.9</v>
      </c>
      <c r="CT313">
        <v>13.9</v>
      </c>
      <c r="CU313">
        <v>13.9</v>
      </c>
      <c r="CV313">
        <v>13.9</v>
      </c>
      <c r="CW313">
        <v>13.9</v>
      </c>
      <c r="CX313">
        <v>13.8</v>
      </c>
      <c r="CY313">
        <v>13.8</v>
      </c>
      <c r="CZ313">
        <v>13.7</v>
      </c>
      <c r="DA313">
        <v>13.6</v>
      </c>
      <c r="DB313">
        <v>13.6</v>
      </c>
      <c r="DC313">
        <v>13.5</v>
      </c>
      <c r="DD313">
        <v>13.4</v>
      </c>
      <c r="DE313">
        <v>13.3</v>
      </c>
      <c r="DF313">
        <v>13.2</v>
      </c>
      <c r="DG313">
        <v>13.1</v>
      </c>
      <c r="DH313">
        <v>13</v>
      </c>
      <c r="DI313">
        <v>12.8</v>
      </c>
      <c r="DJ313">
        <v>12.7</v>
      </c>
      <c r="DK313">
        <v>12.6</v>
      </c>
      <c r="DL313">
        <v>12.4</v>
      </c>
      <c r="DM313">
        <v>12.3</v>
      </c>
      <c r="DN313">
        <v>12.1</v>
      </c>
      <c r="DO313">
        <v>11.9</v>
      </c>
      <c r="DP313">
        <v>11.7</v>
      </c>
      <c r="DQ313">
        <v>11.5</v>
      </c>
      <c r="DR313">
        <v>11.2</v>
      </c>
      <c r="DS313">
        <v>10.9</v>
      </c>
      <c r="DT313">
        <v>10.3</v>
      </c>
      <c r="DU313">
        <v>9.67</v>
      </c>
      <c r="DV313">
        <v>9.2200000000000006</v>
      </c>
      <c r="DW313">
        <v>8.83</v>
      </c>
      <c r="DX313">
        <v>8.4700000000000006</v>
      </c>
      <c r="DY313">
        <v>8.1300000000000008</v>
      </c>
      <c r="DZ313">
        <v>9.01</v>
      </c>
      <c r="EA313">
        <v>8.58</v>
      </c>
      <c r="EB313">
        <v>7.71</v>
      </c>
      <c r="EC313">
        <v>7.16</v>
      </c>
      <c r="ED313">
        <v>6.66</v>
      </c>
      <c r="EE313">
        <v>6.19</v>
      </c>
      <c r="EF313">
        <v>5.69</v>
      </c>
      <c r="EG313">
        <v>5.44</v>
      </c>
      <c r="EH313">
        <v>5.18</v>
      </c>
      <c r="EI313">
        <v>4.93</v>
      </c>
      <c r="EJ313">
        <v>4.6399999999999997</v>
      </c>
      <c r="EK313">
        <v>4.41</v>
      </c>
      <c r="EL313">
        <v>4.1500000000000004</v>
      </c>
      <c r="EM313">
        <v>3.89</v>
      </c>
      <c r="EN313">
        <v>3.82</v>
      </c>
      <c r="EO313">
        <v>3.58</v>
      </c>
      <c r="EP313">
        <v>3.2</v>
      </c>
      <c r="EQ313">
        <v>2.99</v>
      </c>
      <c r="ER313">
        <v>2.81</v>
      </c>
      <c r="ES313">
        <v>2.63</v>
      </c>
      <c r="ET313">
        <v>2.4900000000000002</v>
      </c>
      <c r="EU313">
        <v>2.23</v>
      </c>
      <c r="EV313">
        <v>2.13</v>
      </c>
      <c r="EW313">
        <v>1.94</v>
      </c>
      <c r="EX313">
        <v>1.79</v>
      </c>
      <c r="EY313">
        <v>1.64</v>
      </c>
      <c r="EZ313">
        <v>1.47</v>
      </c>
      <c r="FA313">
        <v>1.39</v>
      </c>
      <c r="FB313">
        <v>1.24</v>
      </c>
      <c r="FC313">
        <v>1.1399999999999999</v>
      </c>
      <c r="FD313">
        <v>1.04</v>
      </c>
      <c r="FE313">
        <v>0.92</v>
      </c>
      <c r="FF313">
        <v>0.85</v>
      </c>
      <c r="FG313">
        <v>0.75</v>
      </c>
      <c r="FH313">
        <v>0.68</v>
      </c>
      <c r="FI313">
        <v>0.63</v>
      </c>
      <c r="FJ313">
        <v>0.55000000000000004</v>
      </c>
      <c r="FK313">
        <v>0.5</v>
      </c>
      <c r="FL313">
        <v>0.43</v>
      </c>
      <c r="FM313">
        <v>0.4</v>
      </c>
      <c r="FN313">
        <v>0.33</v>
      </c>
      <c r="FO313">
        <v>0.31</v>
      </c>
      <c r="FP313">
        <v>0.28000000000000003</v>
      </c>
      <c r="FQ313">
        <v>0.24</v>
      </c>
      <c r="FR313">
        <v>0.22</v>
      </c>
      <c r="FS313">
        <v>0.19</v>
      </c>
      <c r="FT313">
        <v>0.17</v>
      </c>
      <c r="FU313">
        <v>0.15</v>
      </c>
      <c r="FV313">
        <v>0.13</v>
      </c>
      <c r="FW313">
        <v>0.12</v>
      </c>
      <c r="FX313">
        <v>0.11</v>
      </c>
      <c r="FY313">
        <v>0.1</v>
      </c>
      <c r="FZ313">
        <v>0.1</v>
      </c>
    </row>
    <row r="314" spans="1:182">
      <c r="A314">
        <v>-127</v>
      </c>
      <c r="B314">
        <v>0</v>
      </c>
      <c r="C314">
        <v>0</v>
      </c>
      <c r="D314">
        <v>0</v>
      </c>
      <c r="E314">
        <v>0</v>
      </c>
      <c r="F314">
        <v>0</v>
      </c>
      <c r="G314">
        <v>0</v>
      </c>
      <c r="H314">
        <v>0</v>
      </c>
      <c r="I314">
        <v>0</v>
      </c>
      <c r="J314">
        <v>0</v>
      </c>
      <c r="K314">
        <v>0</v>
      </c>
      <c r="L314">
        <v>0</v>
      </c>
      <c r="M314">
        <v>0</v>
      </c>
      <c r="N314">
        <v>0</v>
      </c>
      <c r="O314">
        <v>0</v>
      </c>
      <c r="P314">
        <v>0</v>
      </c>
      <c r="Q314">
        <v>0</v>
      </c>
      <c r="R314">
        <v>0.03</v>
      </c>
      <c r="S314">
        <v>0.04</v>
      </c>
      <c r="T314">
        <v>0.05</v>
      </c>
      <c r="U314">
        <v>7.0000000000000007E-2</v>
      </c>
      <c r="V314">
        <v>0.1</v>
      </c>
      <c r="W314">
        <v>0.13</v>
      </c>
      <c r="X314">
        <v>0.15</v>
      </c>
      <c r="Y314">
        <v>0.19</v>
      </c>
      <c r="Z314">
        <v>0.23</v>
      </c>
      <c r="AA314">
        <v>0.26</v>
      </c>
      <c r="AB314">
        <v>0.31</v>
      </c>
      <c r="AC314">
        <v>0.37</v>
      </c>
      <c r="AD314">
        <v>0.43</v>
      </c>
      <c r="AE314">
        <v>0.49</v>
      </c>
      <c r="AF314">
        <v>0.56999999999999995</v>
      </c>
      <c r="AG314">
        <v>0.67</v>
      </c>
      <c r="AH314">
        <v>0.74</v>
      </c>
      <c r="AI314">
        <v>0.84</v>
      </c>
      <c r="AJ314">
        <v>0.95</v>
      </c>
      <c r="AK314">
        <v>1.06</v>
      </c>
      <c r="AL314">
        <v>1.2</v>
      </c>
      <c r="AM314">
        <v>1.32</v>
      </c>
      <c r="AN314">
        <v>1.45</v>
      </c>
      <c r="AO314">
        <v>1.67</v>
      </c>
      <c r="AP314">
        <v>1.79</v>
      </c>
      <c r="AQ314">
        <v>2</v>
      </c>
      <c r="AR314">
        <v>2.2000000000000002</v>
      </c>
      <c r="AS314">
        <v>2.36</v>
      </c>
      <c r="AT314">
        <v>2.61</v>
      </c>
      <c r="AU314">
        <v>2.83</v>
      </c>
      <c r="AV314">
        <v>3.06</v>
      </c>
      <c r="AW314">
        <v>3.25</v>
      </c>
      <c r="AX314">
        <v>3.53</v>
      </c>
      <c r="AY314">
        <v>3.82</v>
      </c>
      <c r="AZ314">
        <v>4.21</v>
      </c>
      <c r="BA314">
        <v>4.42</v>
      </c>
      <c r="BB314">
        <v>4.72</v>
      </c>
      <c r="BC314">
        <v>4.9800000000000004</v>
      </c>
      <c r="BD314">
        <v>5.23</v>
      </c>
      <c r="BE314">
        <v>5.49</v>
      </c>
      <c r="BF314">
        <v>5.78</v>
      </c>
      <c r="BG314">
        <v>6.09</v>
      </c>
      <c r="BH314">
        <v>6.52</v>
      </c>
      <c r="BI314">
        <v>7.02</v>
      </c>
      <c r="BJ314">
        <v>7.63</v>
      </c>
      <c r="BK314">
        <v>8.14</v>
      </c>
      <c r="BL314">
        <v>8.66</v>
      </c>
      <c r="BM314">
        <v>9.1300000000000008</v>
      </c>
      <c r="BN314">
        <v>9.4700000000000006</v>
      </c>
      <c r="BO314">
        <v>9.85</v>
      </c>
      <c r="BP314">
        <v>10.199999999999999</v>
      </c>
      <c r="BQ314">
        <v>10.5</v>
      </c>
      <c r="BR314">
        <v>10.8</v>
      </c>
      <c r="BS314">
        <v>11</v>
      </c>
      <c r="BT314">
        <v>11.2</v>
      </c>
      <c r="BU314">
        <v>11.4</v>
      </c>
      <c r="BV314">
        <v>11.7</v>
      </c>
      <c r="BW314">
        <v>11.9</v>
      </c>
      <c r="BX314">
        <v>12.1</v>
      </c>
      <c r="BY314">
        <v>12.3</v>
      </c>
      <c r="BZ314">
        <v>12.5</v>
      </c>
      <c r="CA314">
        <v>12.7</v>
      </c>
      <c r="CB314">
        <v>12.8</v>
      </c>
      <c r="CC314">
        <v>13</v>
      </c>
      <c r="CD314">
        <v>13.1</v>
      </c>
      <c r="CE314">
        <v>13.2</v>
      </c>
      <c r="CF314">
        <v>13.4</v>
      </c>
      <c r="CG314">
        <v>13.4</v>
      </c>
      <c r="CH314">
        <v>13.5</v>
      </c>
      <c r="CI314">
        <v>13.6</v>
      </c>
      <c r="CJ314">
        <v>13.7</v>
      </c>
      <c r="CK314">
        <v>13.8</v>
      </c>
      <c r="CL314">
        <v>13.8</v>
      </c>
      <c r="CM314">
        <v>13.9</v>
      </c>
      <c r="CN314">
        <v>13.9</v>
      </c>
      <c r="CO314">
        <v>13.9</v>
      </c>
      <c r="CP314">
        <v>14</v>
      </c>
      <c r="CQ314">
        <v>14</v>
      </c>
      <c r="CR314">
        <v>14</v>
      </c>
      <c r="CS314">
        <v>14</v>
      </c>
      <c r="CT314">
        <v>14</v>
      </c>
      <c r="CU314">
        <v>13.9</v>
      </c>
      <c r="CV314">
        <v>13.9</v>
      </c>
      <c r="CW314">
        <v>13.9</v>
      </c>
      <c r="CX314">
        <v>13.8</v>
      </c>
      <c r="CY314">
        <v>13.8</v>
      </c>
      <c r="CZ314">
        <v>13.7</v>
      </c>
      <c r="DA314">
        <v>13.7</v>
      </c>
      <c r="DB314">
        <v>13.6</v>
      </c>
      <c r="DC314">
        <v>13.5</v>
      </c>
      <c r="DD314">
        <v>13.4</v>
      </c>
      <c r="DE314">
        <v>13.3</v>
      </c>
      <c r="DF314">
        <v>13.2</v>
      </c>
      <c r="DG314">
        <v>13.1</v>
      </c>
      <c r="DH314">
        <v>13</v>
      </c>
      <c r="DI314">
        <v>12.9</v>
      </c>
      <c r="DJ314">
        <v>12.7</v>
      </c>
      <c r="DK314">
        <v>12.6</v>
      </c>
      <c r="DL314">
        <v>12.4</v>
      </c>
      <c r="DM314">
        <v>12.3</v>
      </c>
      <c r="DN314">
        <v>12.1</v>
      </c>
      <c r="DO314">
        <v>11.9</v>
      </c>
      <c r="DP314">
        <v>11.7</v>
      </c>
      <c r="DQ314">
        <v>11.4</v>
      </c>
      <c r="DR314">
        <v>11.2</v>
      </c>
      <c r="DS314">
        <v>10.8</v>
      </c>
      <c r="DT314">
        <v>10.199999999999999</v>
      </c>
      <c r="DU314">
        <v>9.34</v>
      </c>
      <c r="DV314">
        <v>9.24</v>
      </c>
      <c r="DW314">
        <v>8.75</v>
      </c>
      <c r="DX314">
        <v>8.43</v>
      </c>
      <c r="DY314">
        <v>8.0399999999999991</v>
      </c>
      <c r="DZ314">
        <v>8.92</v>
      </c>
      <c r="EA314">
        <v>8.44</v>
      </c>
      <c r="EB314">
        <v>7.55</v>
      </c>
      <c r="EC314">
        <v>7.08</v>
      </c>
      <c r="ED314">
        <v>6.56</v>
      </c>
      <c r="EE314">
        <v>6.12</v>
      </c>
      <c r="EF314">
        <v>5.67</v>
      </c>
      <c r="EG314">
        <v>5.41</v>
      </c>
      <c r="EH314">
        <v>5.13</v>
      </c>
      <c r="EI314">
        <v>4.88</v>
      </c>
      <c r="EJ314">
        <v>4.5999999999999996</v>
      </c>
      <c r="EK314">
        <v>4.37</v>
      </c>
      <c r="EL314">
        <v>4.1100000000000003</v>
      </c>
      <c r="EM314">
        <v>3.93</v>
      </c>
      <c r="EN314">
        <v>3.74</v>
      </c>
      <c r="EO314">
        <v>3.44</v>
      </c>
      <c r="EP314">
        <v>3.18</v>
      </c>
      <c r="EQ314">
        <v>2.96</v>
      </c>
      <c r="ER314">
        <v>2.78</v>
      </c>
      <c r="ES314">
        <v>2.58</v>
      </c>
      <c r="ET314">
        <v>2.4</v>
      </c>
      <c r="EU314">
        <v>2.1800000000000002</v>
      </c>
      <c r="EV314">
        <v>2.0299999999999998</v>
      </c>
      <c r="EW314">
        <v>1.9</v>
      </c>
      <c r="EX314">
        <v>1.68</v>
      </c>
      <c r="EY314">
        <v>1.62</v>
      </c>
      <c r="EZ314">
        <v>1.45</v>
      </c>
      <c r="FA314">
        <v>1.37</v>
      </c>
      <c r="FB314">
        <v>1.23</v>
      </c>
      <c r="FC314">
        <v>1.1100000000000001</v>
      </c>
      <c r="FD314">
        <v>1.02</v>
      </c>
      <c r="FE314">
        <v>0.92</v>
      </c>
      <c r="FF314">
        <v>0.85</v>
      </c>
      <c r="FG314">
        <v>0.74</v>
      </c>
      <c r="FH314">
        <v>0.66</v>
      </c>
      <c r="FI314">
        <v>0.6</v>
      </c>
      <c r="FJ314">
        <v>0.54</v>
      </c>
      <c r="FK314">
        <v>0.47</v>
      </c>
      <c r="FL314">
        <v>0.44</v>
      </c>
      <c r="FM314">
        <v>0.38</v>
      </c>
      <c r="FN314">
        <v>0.34</v>
      </c>
      <c r="FO314">
        <v>0.3</v>
      </c>
      <c r="FP314">
        <v>0.25</v>
      </c>
      <c r="FQ314">
        <v>0.24</v>
      </c>
      <c r="FR314">
        <v>0.21</v>
      </c>
      <c r="FS314">
        <v>0.18</v>
      </c>
      <c r="FT314">
        <v>0.16</v>
      </c>
      <c r="FU314">
        <v>0.15</v>
      </c>
      <c r="FV314">
        <v>0.14000000000000001</v>
      </c>
      <c r="FW314">
        <v>0.12</v>
      </c>
      <c r="FX314">
        <v>0.11</v>
      </c>
      <c r="FY314">
        <v>0.1</v>
      </c>
      <c r="FZ314">
        <v>0.1</v>
      </c>
    </row>
    <row r="315" spans="1:182">
      <c r="A315">
        <v>-128</v>
      </c>
      <c r="B315">
        <v>0</v>
      </c>
      <c r="C315">
        <v>0</v>
      </c>
      <c r="D315">
        <v>0</v>
      </c>
      <c r="E315">
        <v>0</v>
      </c>
      <c r="F315">
        <v>0</v>
      </c>
      <c r="G315">
        <v>0</v>
      </c>
      <c r="H315">
        <v>0</v>
      </c>
      <c r="I315">
        <v>0</v>
      </c>
      <c r="J315">
        <v>0</v>
      </c>
      <c r="K315">
        <v>0</v>
      </c>
      <c r="L315">
        <v>0</v>
      </c>
      <c r="M315">
        <v>0</v>
      </c>
      <c r="N315">
        <v>0</v>
      </c>
      <c r="O315">
        <v>0</v>
      </c>
      <c r="P315">
        <v>0</v>
      </c>
      <c r="Q315">
        <v>0</v>
      </c>
      <c r="R315">
        <v>0.03</v>
      </c>
      <c r="S315">
        <v>0.04</v>
      </c>
      <c r="T315">
        <v>7.0000000000000007E-2</v>
      </c>
      <c r="U315">
        <v>0.09</v>
      </c>
      <c r="V315">
        <v>0.11</v>
      </c>
      <c r="W315">
        <v>0.13</v>
      </c>
      <c r="X315">
        <v>0.16</v>
      </c>
      <c r="Y315">
        <v>0.19</v>
      </c>
      <c r="Z315">
        <v>0.23</v>
      </c>
      <c r="AA315">
        <v>0.27</v>
      </c>
      <c r="AB315">
        <v>0.32</v>
      </c>
      <c r="AC315">
        <v>0.39</v>
      </c>
      <c r="AD315">
        <v>0.45</v>
      </c>
      <c r="AE315">
        <v>0.51</v>
      </c>
      <c r="AF315">
        <v>0.59</v>
      </c>
      <c r="AG315">
        <v>0.66</v>
      </c>
      <c r="AH315">
        <v>0.77</v>
      </c>
      <c r="AI315">
        <v>0.84</v>
      </c>
      <c r="AJ315">
        <v>0.96</v>
      </c>
      <c r="AK315">
        <v>1.1100000000000001</v>
      </c>
      <c r="AL315">
        <v>1.24</v>
      </c>
      <c r="AM315">
        <v>1.36</v>
      </c>
      <c r="AN315">
        <v>1.51</v>
      </c>
      <c r="AO315">
        <v>1.73</v>
      </c>
      <c r="AP315">
        <v>1.82</v>
      </c>
      <c r="AQ315">
        <v>2.08</v>
      </c>
      <c r="AR315">
        <v>2.21</v>
      </c>
      <c r="AS315">
        <v>2.4</v>
      </c>
      <c r="AT315">
        <v>2.69</v>
      </c>
      <c r="AU315">
        <v>2.87</v>
      </c>
      <c r="AV315">
        <v>3.1</v>
      </c>
      <c r="AW315">
        <v>3.31</v>
      </c>
      <c r="AX315">
        <v>3.57</v>
      </c>
      <c r="AY315">
        <v>3.94</v>
      </c>
      <c r="AZ315">
        <v>4.2699999999999996</v>
      </c>
      <c r="BA315">
        <v>4.49</v>
      </c>
      <c r="BB315">
        <v>4.78</v>
      </c>
      <c r="BC315">
        <v>5.0599999999999996</v>
      </c>
      <c r="BD315">
        <v>5.29</v>
      </c>
      <c r="BE315">
        <v>5.53</v>
      </c>
      <c r="BF315">
        <v>5.87</v>
      </c>
      <c r="BG315">
        <v>6.18</v>
      </c>
      <c r="BH315">
        <v>6.64</v>
      </c>
      <c r="BI315">
        <v>7.19</v>
      </c>
      <c r="BJ315">
        <v>7.76</v>
      </c>
      <c r="BK315">
        <v>8.32</v>
      </c>
      <c r="BL315">
        <v>8.64</v>
      </c>
      <c r="BM315">
        <v>9.23</v>
      </c>
      <c r="BN315">
        <v>9.59</v>
      </c>
      <c r="BO315">
        <v>9.9600000000000009</v>
      </c>
      <c r="BP315">
        <v>10.3</v>
      </c>
      <c r="BQ315">
        <v>10.6</v>
      </c>
      <c r="BR315">
        <v>10.9</v>
      </c>
      <c r="BS315">
        <v>11.1</v>
      </c>
      <c r="BT315">
        <v>11.3</v>
      </c>
      <c r="BU315">
        <v>11.5</v>
      </c>
      <c r="BV315">
        <v>11.7</v>
      </c>
      <c r="BW315">
        <v>12</v>
      </c>
      <c r="BX315">
        <v>12.1</v>
      </c>
      <c r="BY315">
        <v>12.3</v>
      </c>
      <c r="BZ315">
        <v>12.5</v>
      </c>
      <c r="CA315">
        <v>12.7</v>
      </c>
      <c r="CB315">
        <v>12.8</v>
      </c>
      <c r="CC315">
        <v>13</v>
      </c>
      <c r="CD315">
        <v>13.1</v>
      </c>
      <c r="CE315">
        <v>13.3</v>
      </c>
      <c r="CF315">
        <v>13.4</v>
      </c>
      <c r="CG315">
        <v>13.5</v>
      </c>
      <c r="CH315">
        <v>13.6</v>
      </c>
      <c r="CI315">
        <v>13.7</v>
      </c>
      <c r="CJ315">
        <v>13.7</v>
      </c>
      <c r="CK315">
        <v>13.8</v>
      </c>
      <c r="CL315">
        <v>13.9</v>
      </c>
      <c r="CM315">
        <v>13.9</v>
      </c>
      <c r="CN315">
        <v>13.9</v>
      </c>
      <c r="CO315">
        <v>14</v>
      </c>
      <c r="CP315">
        <v>14</v>
      </c>
      <c r="CQ315">
        <v>14</v>
      </c>
      <c r="CR315">
        <v>14</v>
      </c>
      <c r="CS315">
        <v>14</v>
      </c>
      <c r="CT315">
        <v>14</v>
      </c>
      <c r="CU315">
        <v>14</v>
      </c>
      <c r="CV315">
        <v>13.9</v>
      </c>
      <c r="CW315">
        <v>13.9</v>
      </c>
      <c r="CX315">
        <v>13.9</v>
      </c>
      <c r="CY315">
        <v>13.8</v>
      </c>
      <c r="CZ315">
        <v>13.7</v>
      </c>
      <c r="DA315">
        <v>13.7</v>
      </c>
      <c r="DB315">
        <v>13.6</v>
      </c>
      <c r="DC315">
        <v>13.5</v>
      </c>
      <c r="DD315">
        <v>13.4</v>
      </c>
      <c r="DE315">
        <v>13.3</v>
      </c>
      <c r="DF315">
        <v>13.2</v>
      </c>
      <c r="DG315">
        <v>13.1</v>
      </c>
      <c r="DH315">
        <v>13</v>
      </c>
      <c r="DI315">
        <v>12.9</v>
      </c>
      <c r="DJ315">
        <v>12.7</v>
      </c>
      <c r="DK315">
        <v>12.6</v>
      </c>
      <c r="DL315">
        <v>12.4</v>
      </c>
      <c r="DM315">
        <v>12.3</v>
      </c>
      <c r="DN315">
        <v>12.1</v>
      </c>
      <c r="DO315">
        <v>11.9</v>
      </c>
      <c r="DP315">
        <v>11.7</v>
      </c>
      <c r="DQ315">
        <v>11.4</v>
      </c>
      <c r="DR315">
        <v>11</v>
      </c>
      <c r="DS315">
        <v>10.6</v>
      </c>
      <c r="DT315">
        <v>10.1</v>
      </c>
      <c r="DU315">
        <v>9.32</v>
      </c>
      <c r="DV315">
        <v>9.1300000000000008</v>
      </c>
      <c r="DW315">
        <v>8.67</v>
      </c>
      <c r="DX315">
        <v>8.33</v>
      </c>
      <c r="DY315">
        <v>8.2100000000000009</v>
      </c>
      <c r="DZ315">
        <v>8.81</v>
      </c>
      <c r="EA315">
        <v>7.83</v>
      </c>
      <c r="EB315">
        <v>7.73</v>
      </c>
      <c r="EC315">
        <v>6.88</v>
      </c>
      <c r="ED315">
        <v>6.39</v>
      </c>
      <c r="EE315">
        <v>6.03</v>
      </c>
      <c r="EF315">
        <v>5.6</v>
      </c>
      <c r="EG315">
        <v>5.32</v>
      </c>
      <c r="EH315">
        <v>5.09</v>
      </c>
      <c r="EI315">
        <v>4.8</v>
      </c>
      <c r="EJ315">
        <v>4.55</v>
      </c>
      <c r="EK315">
        <v>4.25</v>
      </c>
      <c r="EL315">
        <v>4.08</v>
      </c>
      <c r="EM315">
        <v>3.92</v>
      </c>
      <c r="EN315">
        <v>3.67</v>
      </c>
      <c r="EO315">
        <v>3.36</v>
      </c>
      <c r="EP315">
        <v>3.06</v>
      </c>
      <c r="EQ315">
        <v>2.88</v>
      </c>
      <c r="ER315">
        <v>2.72</v>
      </c>
      <c r="ES315">
        <v>2.5499999999999998</v>
      </c>
      <c r="ET315">
        <v>2.35</v>
      </c>
      <c r="EU315">
        <v>2.1800000000000002</v>
      </c>
      <c r="EV315">
        <v>2.0299999999999998</v>
      </c>
      <c r="EW315">
        <v>1.87</v>
      </c>
      <c r="EX315">
        <v>1.72</v>
      </c>
      <c r="EY315">
        <v>1.59</v>
      </c>
      <c r="EZ315">
        <v>1.42</v>
      </c>
      <c r="FA315">
        <v>1.35</v>
      </c>
      <c r="FB315">
        <v>1.17</v>
      </c>
      <c r="FC315">
        <v>1.05</v>
      </c>
      <c r="FD315">
        <v>1.01</v>
      </c>
      <c r="FE315">
        <v>0.91</v>
      </c>
      <c r="FF315">
        <v>0.82</v>
      </c>
      <c r="FG315">
        <v>0.71</v>
      </c>
      <c r="FH315">
        <v>0.66</v>
      </c>
      <c r="FI315">
        <v>0.56999999999999995</v>
      </c>
      <c r="FJ315">
        <v>0.53</v>
      </c>
      <c r="FK315">
        <v>0.47</v>
      </c>
      <c r="FL315">
        <v>0.41</v>
      </c>
      <c r="FM315">
        <v>0.38</v>
      </c>
      <c r="FN315">
        <v>0.33</v>
      </c>
      <c r="FO315">
        <v>0.3</v>
      </c>
      <c r="FP315">
        <v>0.26</v>
      </c>
      <c r="FQ315">
        <v>0.23</v>
      </c>
      <c r="FR315">
        <v>0.21</v>
      </c>
      <c r="FS315">
        <v>0.18</v>
      </c>
      <c r="FT315">
        <v>0.16</v>
      </c>
      <c r="FU315">
        <v>0.15</v>
      </c>
      <c r="FV315">
        <v>0.13</v>
      </c>
      <c r="FW315">
        <v>0.12</v>
      </c>
      <c r="FX315">
        <v>0.11</v>
      </c>
      <c r="FY315">
        <v>0.1</v>
      </c>
      <c r="FZ315">
        <v>0.1</v>
      </c>
    </row>
    <row r="316" spans="1:182">
      <c r="A316">
        <v>-129</v>
      </c>
      <c r="B316">
        <v>0</v>
      </c>
      <c r="C316">
        <v>0</v>
      </c>
      <c r="D316">
        <v>0</v>
      </c>
      <c r="E316">
        <v>0</v>
      </c>
      <c r="F316">
        <v>0</v>
      </c>
      <c r="G316">
        <v>0</v>
      </c>
      <c r="H316">
        <v>0</v>
      </c>
      <c r="I316">
        <v>0</v>
      </c>
      <c r="J316">
        <v>0</v>
      </c>
      <c r="K316">
        <v>0</v>
      </c>
      <c r="L316">
        <v>0</v>
      </c>
      <c r="M316">
        <v>0</v>
      </c>
      <c r="N316">
        <v>0</v>
      </c>
      <c r="O316">
        <v>0</v>
      </c>
      <c r="P316">
        <v>0</v>
      </c>
      <c r="Q316">
        <v>0.02</v>
      </c>
      <c r="R316">
        <v>0.04</v>
      </c>
      <c r="S316">
        <v>0.05</v>
      </c>
      <c r="T316">
        <v>7.0000000000000007E-2</v>
      </c>
      <c r="U316">
        <v>0.09</v>
      </c>
      <c r="V316">
        <v>0.11</v>
      </c>
      <c r="W316">
        <v>0.14000000000000001</v>
      </c>
      <c r="X316">
        <v>0.17</v>
      </c>
      <c r="Y316">
        <v>0.2</v>
      </c>
      <c r="Z316">
        <v>0.24</v>
      </c>
      <c r="AA316">
        <v>0.28000000000000003</v>
      </c>
      <c r="AB316">
        <v>0.34</v>
      </c>
      <c r="AC316">
        <v>0.38</v>
      </c>
      <c r="AD316">
        <v>0.46</v>
      </c>
      <c r="AE316">
        <v>0.52</v>
      </c>
      <c r="AF316">
        <v>0.6</v>
      </c>
      <c r="AG316">
        <v>0.68</v>
      </c>
      <c r="AH316">
        <v>0.77</v>
      </c>
      <c r="AI316">
        <v>0.89</v>
      </c>
      <c r="AJ316">
        <v>0.98</v>
      </c>
      <c r="AK316">
        <v>1.1200000000000001</v>
      </c>
      <c r="AL316">
        <v>1.22</v>
      </c>
      <c r="AM316">
        <v>1.41</v>
      </c>
      <c r="AN316">
        <v>1.55</v>
      </c>
      <c r="AO316">
        <v>1.73</v>
      </c>
      <c r="AP316">
        <v>1.84</v>
      </c>
      <c r="AQ316">
        <v>2.1</v>
      </c>
      <c r="AR316">
        <v>2.2000000000000002</v>
      </c>
      <c r="AS316">
        <v>2.46</v>
      </c>
      <c r="AT316">
        <v>2.74</v>
      </c>
      <c r="AU316">
        <v>2.95</v>
      </c>
      <c r="AV316">
        <v>3.11</v>
      </c>
      <c r="AW316">
        <v>3.38</v>
      </c>
      <c r="AX316">
        <v>3.64</v>
      </c>
      <c r="AY316">
        <v>4.03</v>
      </c>
      <c r="AZ316">
        <v>4.29</v>
      </c>
      <c r="BA316">
        <v>4.57</v>
      </c>
      <c r="BB316">
        <v>4.8600000000000003</v>
      </c>
      <c r="BC316">
        <v>5.14</v>
      </c>
      <c r="BD316">
        <v>5.33</v>
      </c>
      <c r="BE316">
        <v>5.58</v>
      </c>
      <c r="BF316">
        <v>5.9</v>
      </c>
      <c r="BG316">
        <v>6.3</v>
      </c>
      <c r="BH316">
        <v>6.74</v>
      </c>
      <c r="BI316">
        <v>7.24</v>
      </c>
      <c r="BJ316">
        <v>7.91</v>
      </c>
      <c r="BK316">
        <v>8.4499999999999993</v>
      </c>
      <c r="BL316">
        <v>8.9</v>
      </c>
      <c r="BM316">
        <v>9.34</v>
      </c>
      <c r="BN316">
        <v>9.68</v>
      </c>
      <c r="BO316">
        <v>10.1</v>
      </c>
      <c r="BP316">
        <v>10.4</v>
      </c>
      <c r="BQ316">
        <v>10.7</v>
      </c>
      <c r="BR316">
        <v>11</v>
      </c>
      <c r="BS316">
        <v>11.2</v>
      </c>
      <c r="BT316">
        <v>11.4</v>
      </c>
      <c r="BU316">
        <v>11.6</v>
      </c>
      <c r="BV316">
        <v>11.8</v>
      </c>
      <c r="BW316">
        <v>12</v>
      </c>
      <c r="BX316">
        <v>12.2</v>
      </c>
      <c r="BY316">
        <v>12.4</v>
      </c>
      <c r="BZ316">
        <v>12.6</v>
      </c>
      <c r="CA316">
        <v>12.8</v>
      </c>
      <c r="CB316">
        <v>12.9</v>
      </c>
      <c r="CC316">
        <v>13</v>
      </c>
      <c r="CD316">
        <v>13.2</v>
      </c>
      <c r="CE316">
        <v>13.3</v>
      </c>
      <c r="CF316">
        <v>13.4</v>
      </c>
      <c r="CG316">
        <v>13.5</v>
      </c>
      <c r="CH316">
        <v>13.6</v>
      </c>
      <c r="CI316">
        <v>13.7</v>
      </c>
      <c r="CJ316">
        <v>13.8</v>
      </c>
      <c r="CK316">
        <v>13.8</v>
      </c>
      <c r="CL316">
        <v>13.9</v>
      </c>
      <c r="CM316">
        <v>13.9</v>
      </c>
      <c r="CN316">
        <v>14</v>
      </c>
      <c r="CO316">
        <v>14</v>
      </c>
      <c r="CP316">
        <v>14</v>
      </c>
      <c r="CQ316">
        <v>14</v>
      </c>
      <c r="CR316">
        <v>14</v>
      </c>
      <c r="CS316">
        <v>14</v>
      </c>
      <c r="CT316">
        <v>14</v>
      </c>
      <c r="CU316">
        <v>14</v>
      </c>
      <c r="CV316">
        <v>14</v>
      </c>
      <c r="CW316">
        <v>13.9</v>
      </c>
      <c r="CX316">
        <v>13.9</v>
      </c>
      <c r="CY316">
        <v>13.8</v>
      </c>
      <c r="CZ316">
        <v>13.8</v>
      </c>
      <c r="DA316">
        <v>13.7</v>
      </c>
      <c r="DB316">
        <v>13.6</v>
      </c>
      <c r="DC316">
        <v>13.5</v>
      </c>
      <c r="DD316">
        <v>13.4</v>
      </c>
      <c r="DE316">
        <v>13.3</v>
      </c>
      <c r="DF316">
        <v>13.2</v>
      </c>
      <c r="DG316">
        <v>13.1</v>
      </c>
      <c r="DH316">
        <v>13</v>
      </c>
      <c r="DI316">
        <v>12.9</v>
      </c>
      <c r="DJ316">
        <v>12.7</v>
      </c>
      <c r="DK316">
        <v>12.6</v>
      </c>
      <c r="DL316">
        <v>12.4</v>
      </c>
      <c r="DM316">
        <v>12.3</v>
      </c>
      <c r="DN316">
        <v>12.1</v>
      </c>
      <c r="DO316">
        <v>11.9</v>
      </c>
      <c r="DP316">
        <v>11.6</v>
      </c>
      <c r="DQ316">
        <v>11.3</v>
      </c>
      <c r="DR316">
        <v>11</v>
      </c>
      <c r="DS316">
        <v>10.5</v>
      </c>
      <c r="DT316">
        <v>9.92</v>
      </c>
      <c r="DU316">
        <v>9.25</v>
      </c>
      <c r="DV316">
        <v>8.0399999999999991</v>
      </c>
      <c r="DW316">
        <v>8.5399999999999991</v>
      </c>
      <c r="DX316">
        <v>8.36</v>
      </c>
      <c r="DY316">
        <v>9.15</v>
      </c>
      <c r="DZ316">
        <v>8.11</v>
      </c>
      <c r="EA316">
        <v>7.82</v>
      </c>
      <c r="EB316">
        <v>7.34</v>
      </c>
      <c r="EC316">
        <v>6.82</v>
      </c>
      <c r="ED316">
        <v>6.25</v>
      </c>
      <c r="EE316">
        <v>5.92</v>
      </c>
      <c r="EF316">
        <v>5.52</v>
      </c>
      <c r="EG316">
        <v>5.23</v>
      </c>
      <c r="EH316">
        <v>5.03</v>
      </c>
      <c r="EI316">
        <v>4.7300000000000004</v>
      </c>
      <c r="EJ316">
        <v>4.51</v>
      </c>
      <c r="EK316">
        <v>4.21</v>
      </c>
      <c r="EL316">
        <v>4.05</v>
      </c>
      <c r="EM316">
        <v>3.85</v>
      </c>
      <c r="EN316">
        <v>3.54</v>
      </c>
      <c r="EO316">
        <v>3.31</v>
      </c>
      <c r="EP316">
        <v>3.06</v>
      </c>
      <c r="EQ316">
        <v>2.87</v>
      </c>
      <c r="ER316">
        <v>2.7</v>
      </c>
      <c r="ES316">
        <v>2.54</v>
      </c>
      <c r="ET316">
        <v>2.31</v>
      </c>
      <c r="EU316">
        <v>2.11</v>
      </c>
      <c r="EV316">
        <v>2</v>
      </c>
      <c r="EW316">
        <v>1.82</v>
      </c>
      <c r="EX316">
        <v>1.7</v>
      </c>
      <c r="EY316">
        <v>1.59</v>
      </c>
      <c r="EZ316">
        <v>1.4</v>
      </c>
      <c r="FA316">
        <v>1.32</v>
      </c>
      <c r="FB316">
        <v>1.19</v>
      </c>
      <c r="FC316">
        <v>1.05</v>
      </c>
      <c r="FD316">
        <v>0.95</v>
      </c>
      <c r="FE316">
        <v>0.85</v>
      </c>
      <c r="FF316">
        <v>0.77</v>
      </c>
      <c r="FG316">
        <v>0.72</v>
      </c>
      <c r="FH316">
        <v>0.63</v>
      </c>
      <c r="FI316">
        <v>0.55000000000000004</v>
      </c>
      <c r="FJ316">
        <v>0.51</v>
      </c>
      <c r="FK316">
        <v>0.46</v>
      </c>
      <c r="FL316">
        <v>0.4</v>
      </c>
      <c r="FM316">
        <v>0.37</v>
      </c>
      <c r="FN316">
        <v>0.32</v>
      </c>
      <c r="FO316">
        <v>0.28999999999999998</v>
      </c>
      <c r="FP316">
        <v>0.26</v>
      </c>
      <c r="FQ316">
        <v>0.22</v>
      </c>
      <c r="FR316">
        <v>0.2</v>
      </c>
      <c r="FS316">
        <v>0.18</v>
      </c>
      <c r="FT316">
        <v>0.16</v>
      </c>
      <c r="FU316">
        <v>0.15</v>
      </c>
      <c r="FV316">
        <v>0.13</v>
      </c>
      <c r="FW316">
        <v>0.12</v>
      </c>
      <c r="FX316">
        <v>0.11</v>
      </c>
      <c r="FY316">
        <v>0.1</v>
      </c>
      <c r="FZ316">
        <v>0.1</v>
      </c>
    </row>
    <row r="317" spans="1:182">
      <c r="A317">
        <v>-130</v>
      </c>
      <c r="B317">
        <v>0</v>
      </c>
      <c r="C317">
        <v>0</v>
      </c>
      <c r="D317">
        <v>0</v>
      </c>
      <c r="E317">
        <v>0</v>
      </c>
      <c r="F317">
        <v>0</v>
      </c>
      <c r="G317">
        <v>0</v>
      </c>
      <c r="H317">
        <v>0</v>
      </c>
      <c r="I317">
        <v>0</v>
      </c>
      <c r="J317">
        <v>0</v>
      </c>
      <c r="K317">
        <v>0</v>
      </c>
      <c r="L317">
        <v>0</v>
      </c>
      <c r="M317">
        <v>0</v>
      </c>
      <c r="N317">
        <v>0</v>
      </c>
      <c r="O317">
        <v>0</v>
      </c>
      <c r="P317">
        <v>0</v>
      </c>
      <c r="Q317">
        <v>0.02</v>
      </c>
      <c r="R317">
        <v>0.03</v>
      </c>
      <c r="S317">
        <v>0.06</v>
      </c>
      <c r="T317">
        <v>7.0000000000000007E-2</v>
      </c>
      <c r="U317">
        <v>0.09</v>
      </c>
      <c r="V317">
        <v>0.12</v>
      </c>
      <c r="W317">
        <v>0.14000000000000001</v>
      </c>
      <c r="X317">
        <v>0.17</v>
      </c>
      <c r="Y317">
        <v>0.2</v>
      </c>
      <c r="Z317">
        <v>0.25</v>
      </c>
      <c r="AA317">
        <v>0.28999999999999998</v>
      </c>
      <c r="AB317">
        <v>0.34</v>
      </c>
      <c r="AC317">
        <v>0.4</v>
      </c>
      <c r="AD317">
        <v>0.47</v>
      </c>
      <c r="AE317">
        <v>0.55000000000000004</v>
      </c>
      <c r="AF317">
        <v>0.63</v>
      </c>
      <c r="AG317">
        <v>0.7</v>
      </c>
      <c r="AH317">
        <v>0.81</v>
      </c>
      <c r="AI317">
        <v>0.9</v>
      </c>
      <c r="AJ317">
        <v>1.02</v>
      </c>
      <c r="AK317">
        <v>1.1499999999999999</v>
      </c>
      <c r="AL317">
        <v>1.28</v>
      </c>
      <c r="AM317">
        <v>1.43</v>
      </c>
      <c r="AN317">
        <v>1.57</v>
      </c>
      <c r="AO317">
        <v>1.8</v>
      </c>
      <c r="AP317">
        <v>1.93</v>
      </c>
      <c r="AQ317">
        <v>2.17</v>
      </c>
      <c r="AR317">
        <v>2.33</v>
      </c>
      <c r="AS317">
        <v>2.4900000000000002</v>
      </c>
      <c r="AT317">
        <v>2.79</v>
      </c>
      <c r="AU317">
        <v>2.97</v>
      </c>
      <c r="AV317">
        <v>3.19</v>
      </c>
      <c r="AW317">
        <v>3.45</v>
      </c>
      <c r="AX317">
        <v>3.69</v>
      </c>
      <c r="AY317">
        <v>4.12</v>
      </c>
      <c r="AZ317">
        <v>4.33</v>
      </c>
      <c r="BA317">
        <v>4.62</v>
      </c>
      <c r="BB317">
        <v>4.92</v>
      </c>
      <c r="BC317">
        <v>5.13</v>
      </c>
      <c r="BD317">
        <v>5.36</v>
      </c>
      <c r="BE317">
        <v>5.67</v>
      </c>
      <c r="BF317">
        <v>5.97</v>
      </c>
      <c r="BG317">
        <v>6.39</v>
      </c>
      <c r="BH317">
        <v>6.86</v>
      </c>
      <c r="BI317">
        <v>7.4</v>
      </c>
      <c r="BJ317">
        <v>7.98</v>
      </c>
      <c r="BK317">
        <v>8.4700000000000006</v>
      </c>
      <c r="BL317">
        <v>9.01</v>
      </c>
      <c r="BM317">
        <v>9.35</v>
      </c>
      <c r="BN317">
        <v>9.74</v>
      </c>
      <c r="BO317">
        <v>10.199999999999999</v>
      </c>
      <c r="BP317">
        <v>10.5</v>
      </c>
      <c r="BQ317">
        <v>10.8</v>
      </c>
      <c r="BR317">
        <v>11</v>
      </c>
      <c r="BS317">
        <v>11.3</v>
      </c>
      <c r="BT317">
        <v>11.5</v>
      </c>
      <c r="BU317">
        <v>11.7</v>
      </c>
      <c r="BV317">
        <v>11.9</v>
      </c>
      <c r="BW317">
        <v>12.1</v>
      </c>
      <c r="BX317">
        <v>12.3</v>
      </c>
      <c r="BY317">
        <v>12.5</v>
      </c>
      <c r="BZ317">
        <v>12.6</v>
      </c>
      <c r="CA317">
        <v>12.8</v>
      </c>
      <c r="CB317">
        <v>13</v>
      </c>
      <c r="CC317">
        <v>13.1</v>
      </c>
      <c r="CD317">
        <v>13.2</v>
      </c>
      <c r="CE317">
        <v>13.4</v>
      </c>
      <c r="CF317">
        <v>13.5</v>
      </c>
      <c r="CG317">
        <v>13.5</v>
      </c>
      <c r="CH317">
        <v>13.7</v>
      </c>
      <c r="CI317">
        <v>13.7</v>
      </c>
      <c r="CJ317">
        <v>13.8</v>
      </c>
      <c r="CK317">
        <v>13.9</v>
      </c>
      <c r="CL317">
        <v>13.9</v>
      </c>
      <c r="CM317">
        <v>14</v>
      </c>
      <c r="CN317">
        <v>14</v>
      </c>
      <c r="CO317">
        <v>14</v>
      </c>
      <c r="CP317">
        <v>14</v>
      </c>
      <c r="CQ317">
        <v>14.1</v>
      </c>
      <c r="CR317">
        <v>14.1</v>
      </c>
      <c r="CS317">
        <v>14.1</v>
      </c>
      <c r="CT317">
        <v>14</v>
      </c>
      <c r="CU317">
        <v>14</v>
      </c>
      <c r="CV317">
        <v>14</v>
      </c>
      <c r="CW317">
        <v>13.9</v>
      </c>
      <c r="CX317">
        <v>13.9</v>
      </c>
      <c r="CY317">
        <v>13.8</v>
      </c>
      <c r="CZ317">
        <v>13.8</v>
      </c>
      <c r="DA317">
        <v>13.7</v>
      </c>
      <c r="DB317">
        <v>13.6</v>
      </c>
      <c r="DC317">
        <v>13.6</v>
      </c>
      <c r="DD317">
        <v>13.5</v>
      </c>
      <c r="DE317">
        <v>13.4</v>
      </c>
      <c r="DF317">
        <v>13.2</v>
      </c>
      <c r="DG317">
        <v>13.1</v>
      </c>
      <c r="DH317">
        <v>13</v>
      </c>
      <c r="DI317">
        <v>12.9</v>
      </c>
      <c r="DJ317">
        <v>12.7</v>
      </c>
      <c r="DK317">
        <v>12.6</v>
      </c>
      <c r="DL317">
        <v>12.4</v>
      </c>
      <c r="DM317">
        <v>12.3</v>
      </c>
      <c r="DN317">
        <v>12.1</v>
      </c>
      <c r="DO317">
        <v>11.9</v>
      </c>
      <c r="DP317">
        <v>11.6</v>
      </c>
      <c r="DQ317">
        <v>11.3</v>
      </c>
      <c r="DR317">
        <v>10.9</v>
      </c>
      <c r="DS317">
        <v>10.4</v>
      </c>
      <c r="DT317">
        <v>9.5299999999999994</v>
      </c>
      <c r="DU317">
        <v>9.23</v>
      </c>
      <c r="DV317">
        <v>7.9</v>
      </c>
      <c r="DW317">
        <v>8.4</v>
      </c>
      <c r="DX317">
        <v>8.07</v>
      </c>
      <c r="DY317">
        <v>9.06</v>
      </c>
      <c r="DZ317">
        <v>8.59</v>
      </c>
      <c r="EA317">
        <v>7.67</v>
      </c>
      <c r="EB317">
        <v>7.23</v>
      </c>
      <c r="EC317">
        <v>6.65</v>
      </c>
      <c r="ED317">
        <v>6.2</v>
      </c>
      <c r="EE317">
        <v>5.78</v>
      </c>
      <c r="EF317">
        <v>5.46</v>
      </c>
      <c r="EG317">
        <v>5.14</v>
      </c>
      <c r="EH317">
        <v>4.8899999999999997</v>
      </c>
      <c r="EI317">
        <v>4.6100000000000003</v>
      </c>
      <c r="EJ317">
        <v>4.38</v>
      </c>
      <c r="EK317">
        <v>4.22</v>
      </c>
      <c r="EL317">
        <v>3.92</v>
      </c>
      <c r="EM317">
        <v>3.84</v>
      </c>
      <c r="EN317">
        <v>3.54</v>
      </c>
      <c r="EO317">
        <v>3.18</v>
      </c>
      <c r="EP317">
        <v>2.99</v>
      </c>
      <c r="EQ317">
        <v>2.77</v>
      </c>
      <c r="ER317">
        <v>2.64</v>
      </c>
      <c r="ES317">
        <v>2.46</v>
      </c>
      <c r="ET317">
        <v>2.25</v>
      </c>
      <c r="EU317">
        <v>2.11</v>
      </c>
      <c r="EV317">
        <v>1.98</v>
      </c>
      <c r="EW317">
        <v>1.75</v>
      </c>
      <c r="EX317">
        <v>1.61</v>
      </c>
      <c r="EY317">
        <v>1.52</v>
      </c>
      <c r="EZ317">
        <v>1.34</v>
      </c>
      <c r="FA317">
        <v>1.27</v>
      </c>
      <c r="FB317">
        <v>1.1499999999999999</v>
      </c>
      <c r="FC317">
        <v>1.04</v>
      </c>
      <c r="FD317">
        <v>0.95</v>
      </c>
      <c r="FE317">
        <v>0.84</v>
      </c>
      <c r="FF317">
        <v>0.77</v>
      </c>
      <c r="FG317">
        <v>0.71</v>
      </c>
      <c r="FH317">
        <v>0.62</v>
      </c>
      <c r="FI317">
        <v>0.56000000000000005</v>
      </c>
      <c r="FJ317">
        <v>0.49</v>
      </c>
      <c r="FK317">
        <v>0.45</v>
      </c>
      <c r="FL317">
        <v>0.39</v>
      </c>
      <c r="FM317">
        <v>0.35</v>
      </c>
      <c r="FN317">
        <v>0.31</v>
      </c>
      <c r="FO317">
        <v>0.28000000000000003</v>
      </c>
      <c r="FP317">
        <v>0.24</v>
      </c>
      <c r="FQ317">
        <v>0.22</v>
      </c>
      <c r="FR317">
        <v>0.19</v>
      </c>
      <c r="FS317">
        <v>0.18</v>
      </c>
      <c r="FT317">
        <v>0.16</v>
      </c>
      <c r="FU317">
        <v>0.14000000000000001</v>
      </c>
      <c r="FV317">
        <v>0.13</v>
      </c>
      <c r="FW317">
        <v>0.12</v>
      </c>
      <c r="FX317">
        <v>0.11</v>
      </c>
      <c r="FY317">
        <v>0.1</v>
      </c>
      <c r="FZ317">
        <v>0.1</v>
      </c>
    </row>
    <row r="318" spans="1:182">
      <c r="A318">
        <v>-131</v>
      </c>
      <c r="B318">
        <v>0</v>
      </c>
      <c r="C318">
        <v>0</v>
      </c>
      <c r="D318">
        <v>0</v>
      </c>
      <c r="E318">
        <v>0</v>
      </c>
      <c r="F318">
        <v>0</v>
      </c>
      <c r="G318">
        <v>0</v>
      </c>
      <c r="H318">
        <v>0</v>
      </c>
      <c r="I318">
        <v>0</v>
      </c>
      <c r="J318">
        <v>0</v>
      </c>
      <c r="K318">
        <v>0</v>
      </c>
      <c r="L318">
        <v>0</v>
      </c>
      <c r="M318">
        <v>0</v>
      </c>
      <c r="N318">
        <v>0</v>
      </c>
      <c r="O318">
        <v>0</v>
      </c>
      <c r="P318">
        <v>0</v>
      </c>
      <c r="Q318">
        <v>0.02</v>
      </c>
      <c r="R318">
        <v>0.04</v>
      </c>
      <c r="S318">
        <v>0.06</v>
      </c>
      <c r="T318">
        <v>0.08</v>
      </c>
      <c r="U318">
        <v>0.1</v>
      </c>
      <c r="V318">
        <v>0.12</v>
      </c>
      <c r="W318">
        <v>0.15</v>
      </c>
      <c r="X318">
        <v>0.18</v>
      </c>
      <c r="Y318">
        <v>0.21</v>
      </c>
      <c r="Z318">
        <v>0.25</v>
      </c>
      <c r="AA318">
        <v>0.3</v>
      </c>
      <c r="AB318">
        <v>0.37</v>
      </c>
      <c r="AC318">
        <v>0.42</v>
      </c>
      <c r="AD318">
        <v>0.48</v>
      </c>
      <c r="AE318">
        <v>0.55000000000000004</v>
      </c>
      <c r="AF318">
        <v>0.65</v>
      </c>
      <c r="AG318">
        <v>0.72</v>
      </c>
      <c r="AH318">
        <v>0.83</v>
      </c>
      <c r="AI318">
        <v>0.93</v>
      </c>
      <c r="AJ318">
        <v>1.08</v>
      </c>
      <c r="AK318">
        <v>1.19</v>
      </c>
      <c r="AL318">
        <v>1.3</v>
      </c>
      <c r="AM318">
        <v>1.45</v>
      </c>
      <c r="AN318">
        <v>1.63</v>
      </c>
      <c r="AO318">
        <v>1.77</v>
      </c>
      <c r="AP318">
        <v>1.97</v>
      </c>
      <c r="AQ318">
        <v>2.16</v>
      </c>
      <c r="AR318">
        <v>2.36</v>
      </c>
      <c r="AS318">
        <v>2.56</v>
      </c>
      <c r="AT318">
        <v>2.86</v>
      </c>
      <c r="AU318">
        <v>3.05</v>
      </c>
      <c r="AV318">
        <v>3.25</v>
      </c>
      <c r="AW318">
        <v>3.52</v>
      </c>
      <c r="AX318">
        <v>3.81</v>
      </c>
      <c r="AY318">
        <v>4.18</v>
      </c>
      <c r="AZ318">
        <v>4.37</v>
      </c>
      <c r="BA318">
        <v>4.7300000000000004</v>
      </c>
      <c r="BB318">
        <v>4.9800000000000004</v>
      </c>
      <c r="BC318">
        <v>5.2</v>
      </c>
      <c r="BD318">
        <v>5.45</v>
      </c>
      <c r="BE318">
        <v>5.76</v>
      </c>
      <c r="BF318">
        <v>6.1</v>
      </c>
      <c r="BG318">
        <v>6.45</v>
      </c>
      <c r="BH318">
        <v>7.01</v>
      </c>
      <c r="BI318">
        <v>7.62</v>
      </c>
      <c r="BJ318">
        <v>8.18</v>
      </c>
      <c r="BK318">
        <v>8.69</v>
      </c>
      <c r="BL318">
        <v>9.1199999999999992</v>
      </c>
      <c r="BM318">
        <v>9.4600000000000009</v>
      </c>
      <c r="BN318">
        <v>9.8699999999999992</v>
      </c>
      <c r="BO318">
        <v>10.199999999999999</v>
      </c>
      <c r="BP318">
        <v>10.6</v>
      </c>
      <c r="BQ318">
        <v>10.8</v>
      </c>
      <c r="BR318">
        <v>11.1</v>
      </c>
      <c r="BS318">
        <v>11.3</v>
      </c>
      <c r="BT318">
        <v>11.5</v>
      </c>
      <c r="BU318">
        <v>11.7</v>
      </c>
      <c r="BV318">
        <v>11.9</v>
      </c>
      <c r="BW318">
        <v>12.1</v>
      </c>
      <c r="BX318">
        <v>12.3</v>
      </c>
      <c r="BY318">
        <v>12.5</v>
      </c>
      <c r="BZ318">
        <v>12.7</v>
      </c>
      <c r="CA318">
        <v>12.8</v>
      </c>
      <c r="CB318">
        <v>13</v>
      </c>
      <c r="CC318">
        <v>13.1</v>
      </c>
      <c r="CD318">
        <v>13.3</v>
      </c>
      <c r="CE318">
        <v>13.4</v>
      </c>
      <c r="CF318">
        <v>13.5</v>
      </c>
      <c r="CG318">
        <v>13.6</v>
      </c>
      <c r="CH318">
        <v>13.7</v>
      </c>
      <c r="CI318">
        <v>13.8</v>
      </c>
      <c r="CJ318">
        <v>13.8</v>
      </c>
      <c r="CK318">
        <v>13.9</v>
      </c>
      <c r="CL318">
        <v>13.9</v>
      </c>
      <c r="CM318">
        <v>14</v>
      </c>
      <c r="CN318">
        <v>14</v>
      </c>
      <c r="CO318">
        <v>14.1</v>
      </c>
      <c r="CP318">
        <v>14.1</v>
      </c>
      <c r="CQ318">
        <v>14.1</v>
      </c>
      <c r="CR318">
        <v>14.1</v>
      </c>
      <c r="CS318">
        <v>14.1</v>
      </c>
      <c r="CT318">
        <v>14.1</v>
      </c>
      <c r="CU318">
        <v>14</v>
      </c>
      <c r="CV318">
        <v>14</v>
      </c>
      <c r="CW318">
        <v>14</v>
      </c>
      <c r="CX318">
        <v>13.9</v>
      </c>
      <c r="CY318">
        <v>13.9</v>
      </c>
      <c r="CZ318">
        <v>13.8</v>
      </c>
      <c r="DA318">
        <v>13.7</v>
      </c>
      <c r="DB318">
        <v>13.7</v>
      </c>
      <c r="DC318">
        <v>13.6</v>
      </c>
      <c r="DD318">
        <v>13.5</v>
      </c>
      <c r="DE318">
        <v>13.4</v>
      </c>
      <c r="DF318">
        <v>13.3</v>
      </c>
      <c r="DG318">
        <v>13.1</v>
      </c>
      <c r="DH318">
        <v>13</v>
      </c>
      <c r="DI318">
        <v>12.9</v>
      </c>
      <c r="DJ318">
        <v>12.7</v>
      </c>
      <c r="DK318">
        <v>12.6</v>
      </c>
      <c r="DL318">
        <v>12.4</v>
      </c>
      <c r="DM318">
        <v>12.2</v>
      </c>
      <c r="DN318">
        <v>12.1</v>
      </c>
      <c r="DO318">
        <v>11.8</v>
      </c>
      <c r="DP318">
        <v>11.5</v>
      </c>
      <c r="DQ318">
        <v>11.2</v>
      </c>
      <c r="DR318">
        <v>10.9</v>
      </c>
      <c r="DS318">
        <v>10.3</v>
      </c>
      <c r="DT318">
        <v>9.4600000000000009</v>
      </c>
      <c r="DU318">
        <v>8.32</v>
      </c>
      <c r="DV318">
        <v>7.83</v>
      </c>
      <c r="DW318">
        <v>8.32</v>
      </c>
      <c r="DX318">
        <v>8.18</v>
      </c>
      <c r="DY318">
        <v>8.24</v>
      </c>
      <c r="DZ318">
        <v>7.99</v>
      </c>
      <c r="EA318">
        <v>7.57</v>
      </c>
      <c r="EB318">
        <v>7.31</v>
      </c>
      <c r="EC318">
        <v>6.56</v>
      </c>
      <c r="ED318">
        <v>6.01</v>
      </c>
      <c r="EE318">
        <v>5.69</v>
      </c>
      <c r="EF318">
        <v>5.35</v>
      </c>
      <c r="EG318">
        <v>5.12</v>
      </c>
      <c r="EH318">
        <v>4.84</v>
      </c>
      <c r="EI318">
        <v>4.68</v>
      </c>
      <c r="EJ318">
        <v>4.32</v>
      </c>
      <c r="EK318">
        <v>4.17</v>
      </c>
      <c r="EL318">
        <v>3.95</v>
      </c>
      <c r="EM318">
        <v>3.76</v>
      </c>
      <c r="EN318">
        <v>3.45</v>
      </c>
      <c r="EO318">
        <v>3.2</v>
      </c>
      <c r="EP318">
        <v>2.98</v>
      </c>
      <c r="EQ318">
        <v>2.75</v>
      </c>
      <c r="ER318">
        <v>2.61</v>
      </c>
      <c r="ES318">
        <v>2.41</v>
      </c>
      <c r="ET318">
        <v>2.25</v>
      </c>
      <c r="EU318">
        <v>2.04</v>
      </c>
      <c r="EV318">
        <v>1.94</v>
      </c>
      <c r="EW318">
        <v>1.73</v>
      </c>
      <c r="EX318">
        <v>1.63</v>
      </c>
      <c r="EY318">
        <v>1.46</v>
      </c>
      <c r="EZ318">
        <v>1.35</v>
      </c>
      <c r="FA318">
        <v>1.24</v>
      </c>
      <c r="FB318">
        <v>1.1200000000000001</v>
      </c>
      <c r="FC318">
        <v>1.03</v>
      </c>
      <c r="FD318">
        <v>0.91</v>
      </c>
      <c r="FE318">
        <v>0.83</v>
      </c>
      <c r="FF318">
        <v>0.76</v>
      </c>
      <c r="FG318">
        <v>0.68</v>
      </c>
      <c r="FH318">
        <v>0.61</v>
      </c>
      <c r="FI318">
        <v>0.54</v>
      </c>
      <c r="FJ318">
        <v>0.49</v>
      </c>
      <c r="FK318">
        <v>0.44</v>
      </c>
      <c r="FL318">
        <v>0.38</v>
      </c>
      <c r="FM318">
        <v>0.34</v>
      </c>
      <c r="FN318">
        <v>0.3</v>
      </c>
      <c r="FO318">
        <v>0.27</v>
      </c>
      <c r="FP318">
        <v>0.24</v>
      </c>
      <c r="FQ318">
        <v>0.21</v>
      </c>
      <c r="FR318">
        <v>0.19</v>
      </c>
      <c r="FS318">
        <v>0.17</v>
      </c>
      <c r="FT318">
        <v>0.16</v>
      </c>
      <c r="FU318">
        <v>0.14000000000000001</v>
      </c>
      <c r="FV318">
        <v>0.13</v>
      </c>
      <c r="FW318">
        <v>0.12</v>
      </c>
      <c r="FX318">
        <v>0.11</v>
      </c>
      <c r="FY318">
        <v>0.1</v>
      </c>
      <c r="FZ318">
        <v>0.1</v>
      </c>
    </row>
    <row r="319" spans="1:182">
      <c r="A319">
        <v>-132</v>
      </c>
      <c r="B319">
        <v>0</v>
      </c>
      <c r="C319">
        <v>0</v>
      </c>
      <c r="D319">
        <v>0</v>
      </c>
      <c r="E319">
        <v>0</v>
      </c>
      <c r="F319">
        <v>0</v>
      </c>
      <c r="G319">
        <v>0</v>
      </c>
      <c r="H319">
        <v>0</v>
      </c>
      <c r="I319">
        <v>0</v>
      </c>
      <c r="J319">
        <v>0</v>
      </c>
      <c r="K319">
        <v>0</v>
      </c>
      <c r="L319">
        <v>0</v>
      </c>
      <c r="M319">
        <v>0</v>
      </c>
      <c r="N319">
        <v>0</v>
      </c>
      <c r="O319">
        <v>0</v>
      </c>
      <c r="P319">
        <v>0</v>
      </c>
      <c r="Q319">
        <v>0.02</v>
      </c>
      <c r="R319">
        <v>0.04</v>
      </c>
      <c r="S319">
        <v>0.05</v>
      </c>
      <c r="T319">
        <v>0.08</v>
      </c>
      <c r="U319">
        <v>0.1</v>
      </c>
      <c r="V319">
        <v>0.13</v>
      </c>
      <c r="W319">
        <v>0.15</v>
      </c>
      <c r="X319">
        <v>0.18</v>
      </c>
      <c r="Y319">
        <v>0.23</v>
      </c>
      <c r="Z319">
        <v>0.26</v>
      </c>
      <c r="AA319">
        <v>0.32</v>
      </c>
      <c r="AB319">
        <v>0.38</v>
      </c>
      <c r="AC319">
        <v>0.43</v>
      </c>
      <c r="AD319">
        <v>0.51</v>
      </c>
      <c r="AE319">
        <v>0.56999999999999995</v>
      </c>
      <c r="AF319">
        <v>0.67</v>
      </c>
      <c r="AG319">
        <v>0.74</v>
      </c>
      <c r="AH319">
        <v>0.86</v>
      </c>
      <c r="AI319">
        <v>0.98</v>
      </c>
      <c r="AJ319">
        <v>1.0900000000000001</v>
      </c>
      <c r="AK319">
        <v>1.22</v>
      </c>
      <c r="AL319">
        <v>1.36</v>
      </c>
      <c r="AM319">
        <v>1.51</v>
      </c>
      <c r="AN319">
        <v>1.65</v>
      </c>
      <c r="AO319">
        <v>1.82</v>
      </c>
      <c r="AP319">
        <v>2.0299999999999998</v>
      </c>
      <c r="AQ319">
        <v>2.1800000000000002</v>
      </c>
      <c r="AR319">
        <v>2.39</v>
      </c>
      <c r="AS319">
        <v>2.66</v>
      </c>
      <c r="AT319">
        <v>2.87</v>
      </c>
      <c r="AU319">
        <v>3.06</v>
      </c>
      <c r="AV319">
        <v>3.27</v>
      </c>
      <c r="AW319">
        <v>3.56</v>
      </c>
      <c r="AX319">
        <v>3.92</v>
      </c>
      <c r="AY319">
        <v>4.24</v>
      </c>
      <c r="AZ319">
        <v>4.45</v>
      </c>
      <c r="BA319">
        <v>4.76</v>
      </c>
      <c r="BB319">
        <v>5.0199999999999996</v>
      </c>
      <c r="BC319">
        <v>5.26</v>
      </c>
      <c r="BD319">
        <v>5.5</v>
      </c>
      <c r="BE319">
        <v>5.82</v>
      </c>
      <c r="BF319">
        <v>6.14</v>
      </c>
      <c r="BG319">
        <v>6.58</v>
      </c>
      <c r="BH319">
        <v>7.19</v>
      </c>
      <c r="BI319">
        <v>7.66</v>
      </c>
      <c r="BJ319">
        <v>8.27</v>
      </c>
      <c r="BK319">
        <v>8.81</v>
      </c>
      <c r="BL319">
        <v>9.25</v>
      </c>
      <c r="BM319">
        <v>9.5299999999999994</v>
      </c>
      <c r="BN319">
        <v>9.9499999999999993</v>
      </c>
      <c r="BO319">
        <v>10.3</v>
      </c>
      <c r="BP319">
        <v>10.6</v>
      </c>
      <c r="BQ319">
        <v>10.9</v>
      </c>
      <c r="BR319">
        <v>11.2</v>
      </c>
      <c r="BS319">
        <v>11.4</v>
      </c>
      <c r="BT319">
        <v>11.6</v>
      </c>
      <c r="BU319">
        <v>11.8</v>
      </c>
      <c r="BV319">
        <v>12</v>
      </c>
      <c r="BW319">
        <v>12.2</v>
      </c>
      <c r="BX319">
        <v>12.4</v>
      </c>
      <c r="BY319">
        <v>12.6</v>
      </c>
      <c r="BZ319">
        <v>12.7</v>
      </c>
      <c r="CA319">
        <v>12.9</v>
      </c>
      <c r="CB319">
        <v>13</v>
      </c>
      <c r="CC319">
        <v>13.2</v>
      </c>
      <c r="CD319">
        <v>13.3</v>
      </c>
      <c r="CE319">
        <v>13.4</v>
      </c>
      <c r="CF319">
        <v>13.6</v>
      </c>
      <c r="CG319">
        <v>13.6</v>
      </c>
      <c r="CH319">
        <v>13.7</v>
      </c>
      <c r="CI319">
        <v>13.8</v>
      </c>
      <c r="CJ319">
        <v>13.9</v>
      </c>
      <c r="CK319">
        <v>13.9</v>
      </c>
      <c r="CL319">
        <v>14</v>
      </c>
      <c r="CM319">
        <v>14</v>
      </c>
      <c r="CN319">
        <v>14.1</v>
      </c>
      <c r="CO319">
        <v>14.1</v>
      </c>
      <c r="CP319">
        <v>14.1</v>
      </c>
      <c r="CQ319">
        <v>14.1</v>
      </c>
      <c r="CR319">
        <v>14.1</v>
      </c>
      <c r="CS319">
        <v>14.1</v>
      </c>
      <c r="CT319">
        <v>14.1</v>
      </c>
      <c r="CU319">
        <v>14.1</v>
      </c>
      <c r="CV319">
        <v>14</v>
      </c>
      <c r="CW319">
        <v>14</v>
      </c>
      <c r="CX319">
        <v>13.9</v>
      </c>
      <c r="CY319">
        <v>13.9</v>
      </c>
      <c r="CZ319">
        <v>13.8</v>
      </c>
      <c r="DA319">
        <v>13.7</v>
      </c>
      <c r="DB319">
        <v>13.7</v>
      </c>
      <c r="DC319">
        <v>13.6</v>
      </c>
      <c r="DD319">
        <v>13.5</v>
      </c>
      <c r="DE319">
        <v>13.4</v>
      </c>
      <c r="DF319">
        <v>13.3</v>
      </c>
      <c r="DG319">
        <v>13.1</v>
      </c>
      <c r="DH319">
        <v>13</v>
      </c>
      <c r="DI319">
        <v>12.9</v>
      </c>
      <c r="DJ319">
        <v>12.7</v>
      </c>
      <c r="DK319">
        <v>12.6</v>
      </c>
      <c r="DL319">
        <v>12.4</v>
      </c>
      <c r="DM319">
        <v>12.2</v>
      </c>
      <c r="DN319">
        <v>12.1</v>
      </c>
      <c r="DO319">
        <v>11.8</v>
      </c>
      <c r="DP319">
        <v>11.5</v>
      </c>
      <c r="DQ319">
        <v>11.2</v>
      </c>
      <c r="DR319">
        <v>10.7</v>
      </c>
      <c r="DS319">
        <v>10.1</v>
      </c>
      <c r="DT319">
        <v>9.42</v>
      </c>
      <c r="DU319">
        <v>8.2100000000000009</v>
      </c>
      <c r="DV319">
        <v>7.67</v>
      </c>
      <c r="DW319">
        <v>8.26</v>
      </c>
      <c r="DX319">
        <v>8.2100000000000009</v>
      </c>
      <c r="DY319">
        <v>8.8699999999999992</v>
      </c>
      <c r="DZ319">
        <v>7.95</v>
      </c>
      <c r="EA319">
        <v>7.47</v>
      </c>
      <c r="EB319">
        <v>6.91</v>
      </c>
      <c r="EC319">
        <v>6.46</v>
      </c>
      <c r="ED319">
        <v>6.01</v>
      </c>
      <c r="EE319">
        <v>5.61</v>
      </c>
      <c r="EF319">
        <v>5.27</v>
      </c>
      <c r="EG319">
        <v>5.08</v>
      </c>
      <c r="EH319">
        <v>4.82</v>
      </c>
      <c r="EI319">
        <v>4.55</v>
      </c>
      <c r="EJ319">
        <v>4.26</v>
      </c>
      <c r="EK319">
        <v>4.1100000000000003</v>
      </c>
      <c r="EL319">
        <v>3.88</v>
      </c>
      <c r="EM319">
        <v>3.68</v>
      </c>
      <c r="EN319">
        <v>3.36</v>
      </c>
      <c r="EO319">
        <v>3.11</v>
      </c>
      <c r="EP319">
        <v>2.91</v>
      </c>
      <c r="EQ319">
        <v>2.72</v>
      </c>
      <c r="ER319">
        <v>2.5499999999999998</v>
      </c>
      <c r="ES319">
        <v>2.35</v>
      </c>
      <c r="ET319">
        <v>2.19</v>
      </c>
      <c r="EU319">
        <v>2</v>
      </c>
      <c r="EV319">
        <v>1.89</v>
      </c>
      <c r="EW319">
        <v>1.69</v>
      </c>
      <c r="EX319">
        <v>1.61</v>
      </c>
      <c r="EY319">
        <v>1.4</v>
      </c>
      <c r="EZ319">
        <v>1.33</v>
      </c>
      <c r="FA319">
        <v>1.18</v>
      </c>
      <c r="FB319">
        <v>1.1100000000000001</v>
      </c>
      <c r="FC319">
        <v>1.02</v>
      </c>
      <c r="FD319">
        <v>0.92</v>
      </c>
      <c r="FE319">
        <v>0.82</v>
      </c>
      <c r="FF319">
        <v>0.71</v>
      </c>
      <c r="FG319">
        <v>0.66</v>
      </c>
      <c r="FH319">
        <v>0.59</v>
      </c>
      <c r="FI319">
        <v>0.54</v>
      </c>
      <c r="FJ319">
        <v>0.47</v>
      </c>
      <c r="FK319">
        <v>0.42</v>
      </c>
      <c r="FL319">
        <v>0.38</v>
      </c>
      <c r="FM319">
        <v>0.33</v>
      </c>
      <c r="FN319">
        <v>0.3</v>
      </c>
      <c r="FO319">
        <v>0.27</v>
      </c>
      <c r="FP319">
        <v>0.23</v>
      </c>
      <c r="FQ319">
        <v>0.21</v>
      </c>
      <c r="FR319">
        <v>0.19</v>
      </c>
      <c r="FS319">
        <v>0.17</v>
      </c>
      <c r="FT319">
        <v>0.15</v>
      </c>
      <c r="FU319">
        <v>0.14000000000000001</v>
      </c>
      <c r="FV319">
        <v>0.12</v>
      </c>
      <c r="FW319">
        <v>0.12</v>
      </c>
      <c r="FX319">
        <v>0.11</v>
      </c>
      <c r="FY319">
        <v>0.1</v>
      </c>
      <c r="FZ319">
        <v>0.1</v>
      </c>
    </row>
    <row r="320" spans="1:182">
      <c r="A320">
        <v>-133</v>
      </c>
      <c r="B320">
        <v>0</v>
      </c>
      <c r="C320">
        <v>0</v>
      </c>
      <c r="D320">
        <v>0</v>
      </c>
      <c r="E320">
        <v>0</v>
      </c>
      <c r="F320">
        <v>0</v>
      </c>
      <c r="G320">
        <v>0</v>
      </c>
      <c r="H320">
        <v>0</v>
      </c>
      <c r="I320">
        <v>0</v>
      </c>
      <c r="J320">
        <v>0</v>
      </c>
      <c r="K320">
        <v>0</v>
      </c>
      <c r="L320">
        <v>0</v>
      </c>
      <c r="M320">
        <v>0</v>
      </c>
      <c r="N320">
        <v>0</v>
      </c>
      <c r="O320">
        <v>0</v>
      </c>
      <c r="P320">
        <v>0</v>
      </c>
      <c r="Q320">
        <v>0.03</v>
      </c>
      <c r="R320">
        <v>0.04</v>
      </c>
      <c r="S320">
        <v>7.0000000000000007E-2</v>
      </c>
      <c r="T320">
        <v>0.09</v>
      </c>
      <c r="U320">
        <v>0.11</v>
      </c>
      <c r="V320">
        <v>0.13</v>
      </c>
      <c r="W320">
        <v>0.16</v>
      </c>
      <c r="X320">
        <v>0.2</v>
      </c>
      <c r="Y320">
        <v>0.23</v>
      </c>
      <c r="Z320">
        <v>0.28000000000000003</v>
      </c>
      <c r="AA320">
        <v>0.32</v>
      </c>
      <c r="AB320">
        <v>0.39</v>
      </c>
      <c r="AC320">
        <v>0.46</v>
      </c>
      <c r="AD320">
        <v>0.5</v>
      </c>
      <c r="AE320">
        <v>0.6</v>
      </c>
      <c r="AF320">
        <v>0.67</v>
      </c>
      <c r="AG320">
        <v>0.79</v>
      </c>
      <c r="AH320">
        <v>0.89</v>
      </c>
      <c r="AI320">
        <v>0.98</v>
      </c>
      <c r="AJ320">
        <v>1.1100000000000001</v>
      </c>
      <c r="AK320">
        <v>1.25</v>
      </c>
      <c r="AL320">
        <v>1.41</v>
      </c>
      <c r="AM320">
        <v>1.51</v>
      </c>
      <c r="AN320">
        <v>1.71</v>
      </c>
      <c r="AO320">
        <v>1.89</v>
      </c>
      <c r="AP320">
        <v>2.13</v>
      </c>
      <c r="AQ320">
        <v>2.21</v>
      </c>
      <c r="AR320">
        <v>2.41</v>
      </c>
      <c r="AS320">
        <v>2.71</v>
      </c>
      <c r="AT320">
        <v>2.85</v>
      </c>
      <c r="AU320">
        <v>3.11</v>
      </c>
      <c r="AV320">
        <v>3.37</v>
      </c>
      <c r="AW320">
        <v>3.62</v>
      </c>
      <c r="AX320">
        <v>4.01</v>
      </c>
      <c r="AY320">
        <v>4.28</v>
      </c>
      <c r="AZ320">
        <v>4.5199999999999996</v>
      </c>
      <c r="BA320">
        <v>4.76</v>
      </c>
      <c r="BB320">
        <v>5.0599999999999996</v>
      </c>
      <c r="BC320">
        <v>5.3</v>
      </c>
      <c r="BD320">
        <v>5.56</v>
      </c>
      <c r="BE320">
        <v>5.87</v>
      </c>
      <c r="BF320">
        <v>6.2</v>
      </c>
      <c r="BG320">
        <v>6.7</v>
      </c>
      <c r="BH320">
        <v>7.23</v>
      </c>
      <c r="BI320">
        <v>7.89</v>
      </c>
      <c r="BJ320">
        <v>8.41</v>
      </c>
      <c r="BK320">
        <v>8.92</v>
      </c>
      <c r="BL320">
        <v>9.3699999999999992</v>
      </c>
      <c r="BM320">
        <v>9.6300000000000008</v>
      </c>
      <c r="BN320">
        <v>10</v>
      </c>
      <c r="BO320">
        <v>10.4</v>
      </c>
      <c r="BP320">
        <v>10.7</v>
      </c>
      <c r="BQ320">
        <v>11</v>
      </c>
      <c r="BR320">
        <v>11.2</v>
      </c>
      <c r="BS320">
        <v>11.5</v>
      </c>
      <c r="BT320">
        <v>11.7</v>
      </c>
      <c r="BU320">
        <v>11.9</v>
      </c>
      <c r="BV320">
        <v>12.1</v>
      </c>
      <c r="BW320">
        <v>12.2</v>
      </c>
      <c r="BX320">
        <v>12.4</v>
      </c>
      <c r="BY320">
        <v>12.6</v>
      </c>
      <c r="BZ320">
        <v>12.8</v>
      </c>
      <c r="CA320">
        <v>12.9</v>
      </c>
      <c r="CB320">
        <v>13.1</v>
      </c>
      <c r="CC320">
        <v>13.2</v>
      </c>
      <c r="CD320">
        <v>13.3</v>
      </c>
      <c r="CE320">
        <v>13.5</v>
      </c>
      <c r="CF320">
        <v>13.6</v>
      </c>
      <c r="CG320">
        <v>13.7</v>
      </c>
      <c r="CH320">
        <v>13.7</v>
      </c>
      <c r="CI320">
        <v>13.8</v>
      </c>
      <c r="CJ320">
        <v>13.9</v>
      </c>
      <c r="CK320">
        <v>14</v>
      </c>
      <c r="CL320">
        <v>14</v>
      </c>
      <c r="CM320">
        <v>14.1</v>
      </c>
      <c r="CN320">
        <v>14.1</v>
      </c>
      <c r="CO320">
        <v>14.1</v>
      </c>
      <c r="CP320">
        <v>14.1</v>
      </c>
      <c r="CQ320">
        <v>14.1</v>
      </c>
      <c r="CR320">
        <v>14.1</v>
      </c>
      <c r="CS320">
        <v>14.1</v>
      </c>
      <c r="CT320">
        <v>14.1</v>
      </c>
      <c r="CU320">
        <v>14.1</v>
      </c>
      <c r="CV320">
        <v>14.1</v>
      </c>
      <c r="CW320">
        <v>14</v>
      </c>
      <c r="CX320">
        <v>14</v>
      </c>
      <c r="CY320">
        <v>13.9</v>
      </c>
      <c r="CZ320">
        <v>13.8</v>
      </c>
      <c r="DA320">
        <v>13.8</v>
      </c>
      <c r="DB320">
        <v>13.7</v>
      </c>
      <c r="DC320">
        <v>13.6</v>
      </c>
      <c r="DD320">
        <v>13.5</v>
      </c>
      <c r="DE320">
        <v>13.4</v>
      </c>
      <c r="DF320">
        <v>13.3</v>
      </c>
      <c r="DG320">
        <v>13.2</v>
      </c>
      <c r="DH320">
        <v>13</v>
      </c>
      <c r="DI320">
        <v>12.9</v>
      </c>
      <c r="DJ320">
        <v>12.7</v>
      </c>
      <c r="DK320">
        <v>12.6</v>
      </c>
      <c r="DL320">
        <v>12.4</v>
      </c>
      <c r="DM320">
        <v>12.2</v>
      </c>
      <c r="DN320">
        <v>12</v>
      </c>
      <c r="DO320">
        <v>11.7</v>
      </c>
      <c r="DP320">
        <v>11.5</v>
      </c>
      <c r="DQ320">
        <v>11.1</v>
      </c>
      <c r="DR320">
        <v>10.6</v>
      </c>
      <c r="DS320">
        <v>9.98</v>
      </c>
      <c r="DT320">
        <v>9.35</v>
      </c>
      <c r="DU320">
        <v>8.1</v>
      </c>
      <c r="DV320">
        <v>7.55</v>
      </c>
      <c r="DW320">
        <v>8.36</v>
      </c>
      <c r="DX320">
        <v>9.2100000000000009</v>
      </c>
      <c r="DY320">
        <v>8.24</v>
      </c>
      <c r="DZ320">
        <v>7.88</v>
      </c>
      <c r="EA320">
        <v>7.64</v>
      </c>
      <c r="EB320">
        <v>6.81</v>
      </c>
      <c r="EC320">
        <v>6.36</v>
      </c>
      <c r="ED320">
        <v>5.89</v>
      </c>
      <c r="EE320">
        <v>5.55</v>
      </c>
      <c r="EF320">
        <v>5.21</v>
      </c>
      <c r="EG320">
        <v>4.9800000000000004</v>
      </c>
      <c r="EH320">
        <v>4.74</v>
      </c>
      <c r="EI320">
        <v>4.5</v>
      </c>
      <c r="EJ320">
        <v>4.16</v>
      </c>
      <c r="EK320">
        <v>4.07</v>
      </c>
      <c r="EL320">
        <v>3.85</v>
      </c>
      <c r="EM320">
        <v>3.63</v>
      </c>
      <c r="EN320">
        <v>3.3</v>
      </c>
      <c r="EO320">
        <v>3.03</v>
      </c>
      <c r="EP320">
        <v>2.88</v>
      </c>
      <c r="EQ320">
        <v>2.63</v>
      </c>
      <c r="ER320">
        <v>2.56</v>
      </c>
      <c r="ES320">
        <v>2.33</v>
      </c>
      <c r="ET320">
        <v>2.11</v>
      </c>
      <c r="EU320">
        <v>1.99</v>
      </c>
      <c r="EV320">
        <v>1.83</v>
      </c>
      <c r="EW320">
        <v>1.68</v>
      </c>
      <c r="EX320">
        <v>1.49</v>
      </c>
      <c r="EY320">
        <v>1.41</v>
      </c>
      <c r="EZ320">
        <v>1.28</v>
      </c>
      <c r="FA320">
        <v>1.2</v>
      </c>
      <c r="FB320">
        <v>1.06</v>
      </c>
      <c r="FC320">
        <v>0.98</v>
      </c>
      <c r="FD320">
        <v>0.88</v>
      </c>
      <c r="FE320">
        <v>0.81</v>
      </c>
      <c r="FF320">
        <v>0.72</v>
      </c>
      <c r="FG320">
        <v>0.65</v>
      </c>
      <c r="FH320">
        <v>0.57999999999999996</v>
      </c>
      <c r="FI320">
        <v>0.51</v>
      </c>
      <c r="FJ320">
        <v>0.47</v>
      </c>
      <c r="FK320">
        <v>0.41</v>
      </c>
      <c r="FL320">
        <v>0.37</v>
      </c>
      <c r="FM320">
        <v>0.33</v>
      </c>
      <c r="FN320">
        <v>0.3</v>
      </c>
      <c r="FO320">
        <v>0.26</v>
      </c>
      <c r="FP320">
        <v>0.22</v>
      </c>
      <c r="FQ320">
        <v>0.21</v>
      </c>
      <c r="FR320">
        <v>0.19</v>
      </c>
      <c r="FS320">
        <v>0.17</v>
      </c>
      <c r="FT320">
        <v>0.15</v>
      </c>
      <c r="FU320">
        <v>0.14000000000000001</v>
      </c>
      <c r="FV320">
        <v>0.12</v>
      </c>
      <c r="FW320">
        <v>0.12</v>
      </c>
      <c r="FX320">
        <v>0.11</v>
      </c>
      <c r="FY320">
        <v>0.1</v>
      </c>
      <c r="FZ320">
        <v>0.1</v>
      </c>
    </row>
    <row r="321" spans="1:182">
      <c r="A321">
        <v>-134</v>
      </c>
      <c r="B321">
        <v>0</v>
      </c>
      <c r="C321">
        <v>0</v>
      </c>
      <c r="D321">
        <v>0</v>
      </c>
      <c r="E321">
        <v>0</v>
      </c>
      <c r="F321">
        <v>0</v>
      </c>
      <c r="G321">
        <v>0</v>
      </c>
      <c r="H321">
        <v>0</v>
      </c>
      <c r="I321">
        <v>0</v>
      </c>
      <c r="J321">
        <v>0</v>
      </c>
      <c r="K321">
        <v>0</v>
      </c>
      <c r="L321">
        <v>0</v>
      </c>
      <c r="M321">
        <v>0</v>
      </c>
      <c r="N321">
        <v>0</v>
      </c>
      <c r="O321">
        <v>0</v>
      </c>
      <c r="P321">
        <v>0.02</v>
      </c>
      <c r="Q321">
        <v>0.03</v>
      </c>
      <c r="R321">
        <v>0.05</v>
      </c>
      <c r="S321">
        <v>7.0000000000000007E-2</v>
      </c>
      <c r="T321">
        <v>0.09</v>
      </c>
      <c r="U321">
        <v>0.11</v>
      </c>
      <c r="V321">
        <v>0.14000000000000001</v>
      </c>
      <c r="W321">
        <v>0.16</v>
      </c>
      <c r="X321">
        <v>0.2</v>
      </c>
      <c r="Y321">
        <v>0.24</v>
      </c>
      <c r="Z321">
        <v>0.28999999999999998</v>
      </c>
      <c r="AA321">
        <v>0.35</v>
      </c>
      <c r="AB321">
        <v>0.4</v>
      </c>
      <c r="AC321">
        <v>0.46</v>
      </c>
      <c r="AD321">
        <v>0.54</v>
      </c>
      <c r="AE321">
        <v>0.62</v>
      </c>
      <c r="AF321">
        <v>0.7</v>
      </c>
      <c r="AG321">
        <v>0.8</v>
      </c>
      <c r="AH321">
        <v>0.9</v>
      </c>
      <c r="AI321">
        <v>1.01</v>
      </c>
      <c r="AJ321">
        <v>1.1399999999999999</v>
      </c>
      <c r="AK321">
        <v>1.25</v>
      </c>
      <c r="AL321">
        <v>1.46</v>
      </c>
      <c r="AM321">
        <v>1.55</v>
      </c>
      <c r="AN321">
        <v>1.74</v>
      </c>
      <c r="AO321">
        <v>1.92</v>
      </c>
      <c r="AP321">
        <v>2.12</v>
      </c>
      <c r="AQ321">
        <v>2.2799999999999998</v>
      </c>
      <c r="AR321">
        <v>2.52</v>
      </c>
      <c r="AS321">
        <v>2.77</v>
      </c>
      <c r="AT321">
        <v>2.93</v>
      </c>
      <c r="AU321">
        <v>3.18</v>
      </c>
      <c r="AV321">
        <v>3.41</v>
      </c>
      <c r="AW321">
        <v>3.71</v>
      </c>
      <c r="AX321">
        <v>4.0999999999999996</v>
      </c>
      <c r="AY321">
        <v>4.3</v>
      </c>
      <c r="AZ321">
        <v>4.58</v>
      </c>
      <c r="BA321">
        <v>4.8600000000000003</v>
      </c>
      <c r="BB321">
        <v>5.14</v>
      </c>
      <c r="BC321">
        <v>5.38</v>
      </c>
      <c r="BD321">
        <v>5.67</v>
      </c>
      <c r="BE321">
        <v>5.99</v>
      </c>
      <c r="BF321">
        <v>6.33</v>
      </c>
      <c r="BG321">
        <v>6.82</v>
      </c>
      <c r="BH321">
        <v>7.39</v>
      </c>
      <c r="BI321">
        <v>7.94</v>
      </c>
      <c r="BJ321">
        <v>8.5500000000000007</v>
      </c>
      <c r="BK321">
        <v>9.02</v>
      </c>
      <c r="BL321">
        <v>9.4600000000000009</v>
      </c>
      <c r="BM321">
        <v>9.74</v>
      </c>
      <c r="BN321">
        <v>10.1</v>
      </c>
      <c r="BO321">
        <v>10.5</v>
      </c>
      <c r="BP321">
        <v>10.8</v>
      </c>
      <c r="BQ321">
        <v>11</v>
      </c>
      <c r="BR321">
        <v>11.3</v>
      </c>
      <c r="BS321">
        <v>11.5</v>
      </c>
      <c r="BT321">
        <v>11.7</v>
      </c>
      <c r="BU321">
        <v>11.9</v>
      </c>
      <c r="BV321">
        <v>12.1</v>
      </c>
      <c r="BW321">
        <v>12.3</v>
      </c>
      <c r="BX321">
        <v>12.5</v>
      </c>
      <c r="BY321">
        <v>12.7</v>
      </c>
      <c r="BZ321">
        <v>12.8</v>
      </c>
      <c r="CA321">
        <v>13</v>
      </c>
      <c r="CB321">
        <v>13.1</v>
      </c>
      <c r="CC321">
        <v>13.3</v>
      </c>
      <c r="CD321">
        <v>13.4</v>
      </c>
      <c r="CE321">
        <v>13.5</v>
      </c>
      <c r="CF321">
        <v>13.6</v>
      </c>
      <c r="CG321">
        <v>13.7</v>
      </c>
      <c r="CH321">
        <v>13.8</v>
      </c>
      <c r="CI321">
        <v>13.9</v>
      </c>
      <c r="CJ321">
        <v>13.9</v>
      </c>
      <c r="CK321">
        <v>14</v>
      </c>
      <c r="CL321">
        <v>14</v>
      </c>
      <c r="CM321">
        <v>14.1</v>
      </c>
      <c r="CN321">
        <v>14.1</v>
      </c>
      <c r="CO321">
        <v>14.1</v>
      </c>
      <c r="CP321">
        <v>14.2</v>
      </c>
      <c r="CQ321">
        <v>14.2</v>
      </c>
      <c r="CR321">
        <v>14.2</v>
      </c>
      <c r="CS321">
        <v>14.2</v>
      </c>
      <c r="CT321">
        <v>14.1</v>
      </c>
      <c r="CU321">
        <v>14.1</v>
      </c>
      <c r="CV321">
        <v>14.1</v>
      </c>
      <c r="CW321">
        <v>14</v>
      </c>
      <c r="CX321">
        <v>14</v>
      </c>
      <c r="CY321">
        <v>13.9</v>
      </c>
      <c r="CZ321">
        <v>13.9</v>
      </c>
      <c r="DA321">
        <v>13.8</v>
      </c>
      <c r="DB321">
        <v>13.7</v>
      </c>
      <c r="DC321">
        <v>13.6</v>
      </c>
      <c r="DD321">
        <v>13.5</v>
      </c>
      <c r="DE321">
        <v>13.4</v>
      </c>
      <c r="DF321">
        <v>13.3</v>
      </c>
      <c r="DG321">
        <v>13.2</v>
      </c>
      <c r="DH321">
        <v>13</v>
      </c>
      <c r="DI321">
        <v>12.9</v>
      </c>
      <c r="DJ321">
        <v>12.7</v>
      </c>
      <c r="DK321">
        <v>12.6</v>
      </c>
      <c r="DL321">
        <v>12.4</v>
      </c>
      <c r="DM321">
        <v>12.2</v>
      </c>
      <c r="DN321">
        <v>12</v>
      </c>
      <c r="DO321">
        <v>11.7</v>
      </c>
      <c r="DP321">
        <v>11.4</v>
      </c>
      <c r="DQ321">
        <v>11.1</v>
      </c>
      <c r="DR321">
        <v>10.5</v>
      </c>
      <c r="DS321">
        <v>9.6999999999999993</v>
      </c>
      <c r="DT321">
        <v>8.41</v>
      </c>
      <c r="DU321">
        <v>7.98</v>
      </c>
      <c r="DV321">
        <v>7.41</v>
      </c>
      <c r="DW321">
        <v>8.17</v>
      </c>
      <c r="DX321">
        <v>9.11</v>
      </c>
      <c r="DY321">
        <v>8.6300000000000008</v>
      </c>
      <c r="DZ321">
        <v>7.77</v>
      </c>
      <c r="EA321">
        <v>7.47</v>
      </c>
      <c r="EB321">
        <v>6.68</v>
      </c>
      <c r="EC321">
        <v>6.22</v>
      </c>
      <c r="ED321">
        <v>5.86</v>
      </c>
      <c r="EE321">
        <v>5.47</v>
      </c>
      <c r="EF321">
        <v>5.17</v>
      </c>
      <c r="EG321">
        <v>4.97</v>
      </c>
      <c r="EH321">
        <v>4.71</v>
      </c>
      <c r="EI321">
        <v>4.4000000000000004</v>
      </c>
      <c r="EJ321">
        <v>4.16</v>
      </c>
      <c r="EK321">
        <v>4.01</v>
      </c>
      <c r="EL321">
        <v>3.81</v>
      </c>
      <c r="EM321">
        <v>3.48</v>
      </c>
      <c r="EN321">
        <v>3.23</v>
      </c>
      <c r="EO321">
        <v>3.04</v>
      </c>
      <c r="EP321">
        <v>2.83</v>
      </c>
      <c r="EQ321">
        <v>2.67</v>
      </c>
      <c r="ER321">
        <v>2.48</v>
      </c>
      <c r="ES321">
        <v>2.25</v>
      </c>
      <c r="ET321">
        <v>2.12</v>
      </c>
      <c r="EU321">
        <v>1.94</v>
      </c>
      <c r="EV321">
        <v>1.77</v>
      </c>
      <c r="EW321">
        <v>1.61</v>
      </c>
      <c r="EX321">
        <v>1.5</v>
      </c>
      <c r="EY321">
        <v>1.35</v>
      </c>
      <c r="EZ321">
        <v>1.26</v>
      </c>
      <c r="FA321">
        <v>1.18</v>
      </c>
      <c r="FB321">
        <v>1.04</v>
      </c>
      <c r="FC321">
        <v>0.95</v>
      </c>
      <c r="FD321">
        <v>0.86</v>
      </c>
      <c r="FE321">
        <v>0.76</v>
      </c>
      <c r="FF321">
        <v>0.7</v>
      </c>
      <c r="FG321">
        <v>0.64</v>
      </c>
      <c r="FH321">
        <v>0.56000000000000005</v>
      </c>
      <c r="FI321">
        <v>0.49</v>
      </c>
      <c r="FJ321">
        <v>0.45</v>
      </c>
      <c r="FK321">
        <v>0.38</v>
      </c>
      <c r="FL321">
        <v>0.34</v>
      </c>
      <c r="FM321">
        <v>0.32</v>
      </c>
      <c r="FN321">
        <v>0.28000000000000003</v>
      </c>
      <c r="FO321">
        <v>0.26</v>
      </c>
      <c r="FP321">
        <v>0.23</v>
      </c>
      <c r="FQ321">
        <v>0.2</v>
      </c>
      <c r="FR321">
        <v>0.18</v>
      </c>
      <c r="FS321">
        <v>0.16</v>
      </c>
      <c r="FT321">
        <v>0.14000000000000001</v>
      </c>
      <c r="FU321">
        <v>0.13</v>
      </c>
      <c r="FV321">
        <v>0.12</v>
      </c>
      <c r="FW321">
        <v>0.11</v>
      </c>
      <c r="FX321">
        <v>0.11</v>
      </c>
      <c r="FY321">
        <v>0.1</v>
      </c>
      <c r="FZ321">
        <v>0.1</v>
      </c>
    </row>
    <row r="322" spans="1:182">
      <c r="A322">
        <v>-135</v>
      </c>
      <c r="B322">
        <v>0</v>
      </c>
      <c r="C322">
        <v>0</v>
      </c>
      <c r="D322">
        <v>0</v>
      </c>
      <c r="E322">
        <v>0</v>
      </c>
      <c r="F322">
        <v>0</v>
      </c>
      <c r="G322">
        <v>0</v>
      </c>
      <c r="H322">
        <v>0</v>
      </c>
      <c r="I322">
        <v>0</v>
      </c>
      <c r="J322">
        <v>0</v>
      </c>
      <c r="K322">
        <v>0</v>
      </c>
      <c r="L322">
        <v>0</v>
      </c>
      <c r="M322">
        <v>0</v>
      </c>
      <c r="N322">
        <v>0</v>
      </c>
      <c r="O322">
        <v>0</v>
      </c>
      <c r="P322">
        <v>0.02</v>
      </c>
      <c r="Q322">
        <v>0.04</v>
      </c>
      <c r="R322">
        <v>0.05</v>
      </c>
      <c r="S322">
        <v>7.0000000000000007E-2</v>
      </c>
      <c r="T322">
        <v>0.09</v>
      </c>
      <c r="U322">
        <v>0.12</v>
      </c>
      <c r="V322">
        <v>0.14000000000000001</v>
      </c>
      <c r="W322">
        <v>0.17</v>
      </c>
      <c r="X322">
        <v>0.21</v>
      </c>
      <c r="Y322">
        <v>0.24</v>
      </c>
      <c r="Z322">
        <v>0.28999999999999998</v>
      </c>
      <c r="AA322">
        <v>0.36</v>
      </c>
      <c r="AB322">
        <v>0.41</v>
      </c>
      <c r="AC322">
        <v>0.49</v>
      </c>
      <c r="AD322">
        <v>0.54</v>
      </c>
      <c r="AE322">
        <v>0.63</v>
      </c>
      <c r="AF322">
        <v>0.72</v>
      </c>
      <c r="AG322">
        <v>0.81</v>
      </c>
      <c r="AH322">
        <v>0.93</v>
      </c>
      <c r="AI322">
        <v>1.03</v>
      </c>
      <c r="AJ322">
        <v>1.1599999999999999</v>
      </c>
      <c r="AK322">
        <v>1.29</v>
      </c>
      <c r="AL322">
        <v>1.44</v>
      </c>
      <c r="AM322">
        <v>1.62</v>
      </c>
      <c r="AN322">
        <v>1.78</v>
      </c>
      <c r="AO322">
        <v>1.92</v>
      </c>
      <c r="AP322">
        <v>2.2000000000000002</v>
      </c>
      <c r="AQ322">
        <v>2.35</v>
      </c>
      <c r="AR322">
        <v>2.57</v>
      </c>
      <c r="AS322">
        <v>2.81</v>
      </c>
      <c r="AT322">
        <v>2.95</v>
      </c>
      <c r="AU322">
        <v>3.24</v>
      </c>
      <c r="AV322">
        <v>3.47</v>
      </c>
      <c r="AW322">
        <v>3.82</v>
      </c>
      <c r="AX322">
        <v>4.12</v>
      </c>
      <c r="AY322">
        <v>4.34</v>
      </c>
      <c r="AZ322">
        <v>4.66</v>
      </c>
      <c r="BA322">
        <v>4.95</v>
      </c>
      <c r="BB322">
        <v>5.18</v>
      </c>
      <c r="BC322">
        <v>5.38</v>
      </c>
      <c r="BD322">
        <v>5.7</v>
      </c>
      <c r="BE322">
        <v>6.05</v>
      </c>
      <c r="BF322">
        <v>6.42</v>
      </c>
      <c r="BG322">
        <v>6.91</v>
      </c>
      <c r="BH322">
        <v>7.57</v>
      </c>
      <c r="BI322">
        <v>8.15</v>
      </c>
      <c r="BJ322">
        <v>8.67</v>
      </c>
      <c r="BK322">
        <v>9.1300000000000008</v>
      </c>
      <c r="BL322">
        <v>9.33</v>
      </c>
      <c r="BM322">
        <v>9.84</v>
      </c>
      <c r="BN322">
        <v>10.199999999999999</v>
      </c>
      <c r="BO322">
        <v>10.6</v>
      </c>
      <c r="BP322">
        <v>10.8</v>
      </c>
      <c r="BQ322">
        <v>11.1</v>
      </c>
      <c r="BR322">
        <v>11.3</v>
      </c>
      <c r="BS322">
        <v>11.6</v>
      </c>
      <c r="BT322">
        <v>11.8</v>
      </c>
      <c r="BU322">
        <v>12</v>
      </c>
      <c r="BV322">
        <v>12.2</v>
      </c>
      <c r="BW322">
        <v>12.4</v>
      </c>
      <c r="BX322">
        <v>12.6</v>
      </c>
      <c r="BY322">
        <v>12.7</v>
      </c>
      <c r="BZ322">
        <v>12.9</v>
      </c>
      <c r="CA322">
        <v>13</v>
      </c>
      <c r="CB322">
        <v>13.2</v>
      </c>
      <c r="CC322">
        <v>13.3</v>
      </c>
      <c r="CD322">
        <v>13.4</v>
      </c>
      <c r="CE322">
        <v>13.5</v>
      </c>
      <c r="CF322">
        <v>13.6</v>
      </c>
      <c r="CG322">
        <v>13.7</v>
      </c>
      <c r="CH322">
        <v>13.8</v>
      </c>
      <c r="CI322">
        <v>13.9</v>
      </c>
      <c r="CJ322">
        <v>14</v>
      </c>
      <c r="CK322">
        <v>14</v>
      </c>
      <c r="CL322">
        <v>14.1</v>
      </c>
      <c r="CM322">
        <v>14.1</v>
      </c>
      <c r="CN322">
        <v>14.1</v>
      </c>
      <c r="CO322">
        <v>14.2</v>
      </c>
      <c r="CP322">
        <v>14.2</v>
      </c>
      <c r="CQ322">
        <v>14.2</v>
      </c>
      <c r="CR322">
        <v>14.2</v>
      </c>
      <c r="CS322">
        <v>14.2</v>
      </c>
      <c r="CT322">
        <v>14.2</v>
      </c>
      <c r="CU322">
        <v>14.1</v>
      </c>
      <c r="CV322">
        <v>14.1</v>
      </c>
      <c r="CW322">
        <v>14</v>
      </c>
      <c r="CX322">
        <v>14</v>
      </c>
      <c r="CY322">
        <v>13.9</v>
      </c>
      <c r="CZ322">
        <v>13.9</v>
      </c>
      <c r="DA322">
        <v>13.8</v>
      </c>
      <c r="DB322">
        <v>13.7</v>
      </c>
      <c r="DC322">
        <v>13.6</v>
      </c>
      <c r="DD322">
        <v>13.5</v>
      </c>
      <c r="DE322">
        <v>13.4</v>
      </c>
      <c r="DF322">
        <v>13.3</v>
      </c>
      <c r="DG322">
        <v>13.2</v>
      </c>
      <c r="DH322">
        <v>13</v>
      </c>
      <c r="DI322">
        <v>12.9</v>
      </c>
      <c r="DJ322">
        <v>12.7</v>
      </c>
      <c r="DK322">
        <v>12.6</v>
      </c>
      <c r="DL322">
        <v>12.4</v>
      </c>
      <c r="DM322">
        <v>12.2</v>
      </c>
      <c r="DN322">
        <v>12</v>
      </c>
      <c r="DO322">
        <v>11.7</v>
      </c>
      <c r="DP322">
        <v>11.3</v>
      </c>
      <c r="DQ322">
        <v>11</v>
      </c>
      <c r="DR322">
        <v>10.4</v>
      </c>
      <c r="DS322">
        <v>9.5500000000000007</v>
      </c>
      <c r="DT322">
        <v>8.3800000000000008</v>
      </c>
      <c r="DU322">
        <v>7.81</v>
      </c>
      <c r="DV322">
        <v>7.31</v>
      </c>
      <c r="DW322">
        <v>8.1</v>
      </c>
      <c r="DX322">
        <v>8.4</v>
      </c>
      <c r="DY322">
        <v>8.06</v>
      </c>
      <c r="DZ322">
        <v>7.66</v>
      </c>
      <c r="EA322">
        <v>7.35</v>
      </c>
      <c r="EB322">
        <v>6.63</v>
      </c>
      <c r="EC322">
        <v>6.14</v>
      </c>
      <c r="ED322">
        <v>5.74</v>
      </c>
      <c r="EE322">
        <v>5.43</v>
      </c>
      <c r="EF322">
        <v>5.15</v>
      </c>
      <c r="EG322">
        <v>4.8499999999999996</v>
      </c>
      <c r="EH322">
        <v>4.66</v>
      </c>
      <c r="EI322">
        <v>4.34</v>
      </c>
      <c r="EJ322">
        <v>4.1500000000000004</v>
      </c>
      <c r="EK322">
        <v>3.97</v>
      </c>
      <c r="EL322">
        <v>3.73</v>
      </c>
      <c r="EM322">
        <v>3.49</v>
      </c>
      <c r="EN322">
        <v>3.13</v>
      </c>
      <c r="EO322">
        <v>2.98</v>
      </c>
      <c r="EP322">
        <v>2.8</v>
      </c>
      <c r="EQ322">
        <v>2.6</v>
      </c>
      <c r="ER322">
        <v>2.4500000000000002</v>
      </c>
      <c r="ES322">
        <v>2.2400000000000002</v>
      </c>
      <c r="ET322">
        <v>2.04</v>
      </c>
      <c r="EU322">
        <v>1.92</v>
      </c>
      <c r="EV322">
        <v>1.74</v>
      </c>
      <c r="EW322">
        <v>1.6</v>
      </c>
      <c r="EX322">
        <v>1.46</v>
      </c>
      <c r="EY322">
        <v>1.34</v>
      </c>
      <c r="EZ322">
        <v>1.23</v>
      </c>
      <c r="FA322">
        <v>1.1499999999999999</v>
      </c>
      <c r="FB322">
        <v>1.02</v>
      </c>
      <c r="FC322">
        <v>0.94</v>
      </c>
      <c r="FD322">
        <v>0.84</v>
      </c>
      <c r="FE322">
        <v>0.75</v>
      </c>
      <c r="FF322">
        <v>0.68</v>
      </c>
      <c r="FG322">
        <v>0.59</v>
      </c>
      <c r="FH322">
        <v>0.56000000000000005</v>
      </c>
      <c r="FI322">
        <v>0.49</v>
      </c>
      <c r="FJ322">
        <v>0.44</v>
      </c>
      <c r="FK322">
        <v>0.4</v>
      </c>
      <c r="FL322">
        <v>0.34</v>
      </c>
      <c r="FM322">
        <v>0.3</v>
      </c>
      <c r="FN322">
        <v>0.27</v>
      </c>
      <c r="FO322">
        <v>0.24</v>
      </c>
      <c r="FP322">
        <v>0.22</v>
      </c>
      <c r="FQ322">
        <v>0.2</v>
      </c>
      <c r="FR322">
        <v>0.18</v>
      </c>
      <c r="FS322">
        <v>0.16</v>
      </c>
      <c r="FT322">
        <v>0.14000000000000001</v>
      </c>
      <c r="FU322">
        <v>0.13</v>
      </c>
      <c r="FV322">
        <v>0.12</v>
      </c>
      <c r="FW322">
        <v>0.11</v>
      </c>
      <c r="FX322">
        <v>0.11</v>
      </c>
      <c r="FY322">
        <v>0.1</v>
      </c>
      <c r="FZ322">
        <v>0.1</v>
      </c>
    </row>
    <row r="323" spans="1:182">
      <c r="A323">
        <v>-136</v>
      </c>
      <c r="B323">
        <v>0</v>
      </c>
      <c r="C323">
        <v>0</v>
      </c>
      <c r="D323">
        <v>0</v>
      </c>
      <c r="E323">
        <v>0</v>
      </c>
      <c r="F323">
        <v>0</v>
      </c>
      <c r="G323">
        <v>0</v>
      </c>
      <c r="H323">
        <v>0</v>
      </c>
      <c r="I323">
        <v>0</v>
      </c>
      <c r="J323">
        <v>0</v>
      </c>
      <c r="K323">
        <v>0</v>
      </c>
      <c r="L323">
        <v>0</v>
      </c>
      <c r="M323">
        <v>0</v>
      </c>
      <c r="N323">
        <v>0</v>
      </c>
      <c r="O323">
        <v>0</v>
      </c>
      <c r="P323">
        <v>0.02</v>
      </c>
      <c r="Q323">
        <v>0.04</v>
      </c>
      <c r="R323">
        <v>0.05</v>
      </c>
      <c r="S323">
        <v>0.08</v>
      </c>
      <c r="T323">
        <v>0.1</v>
      </c>
      <c r="U323">
        <v>0.12</v>
      </c>
      <c r="V323">
        <v>0.15</v>
      </c>
      <c r="W323">
        <v>0.18</v>
      </c>
      <c r="X323">
        <v>0.22</v>
      </c>
      <c r="Y323">
        <v>0.26</v>
      </c>
      <c r="Z323">
        <v>0.31</v>
      </c>
      <c r="AA323">
        <v>0.36</v>
      </c>
      <c r="AB323">
        <v>0.42</v>
      </c>
      <c r="AC323">
        <v>0.49</v>
      </c>
      <c r="AD323">
        <v>0.55000000000000004</v>
      </c>
      <c r="AE323">
        <v>0.66</v>
      </c>
      <c r="AF323">
        <v>0.76</v>
      </c>
      <c r="AG323">
        <v>0.85</v>
      </c>
      <c r="AH323">
        <v>0.94</v>
      </c>
      <c r="AI323">
        <v>1.07</v>
      </c>
      <c r="AJ323">
        <v>1.2</v>
      </c>
      <c r="AK323">
        <v>1.32</v>
      </c>
      <c r="AL323">
        <v>1.51</v>
      </c>
      <c r="AM323">
        <v>1.68</v>
      </c>
      <c r="AN323">
        <v>1.8</v>
      </c>
      <c r="AO323">
        <v>2.0299999999999998</v>
      </c>
      <c r="AP323">
        <v>2.2200000000000002</v>
      </c>
      <c r="AQ323">
        <v>2.4</v>
      </c>
      <c r="AR323">
        <v>2.66</v>
      </c>
      <c r="AS323">
        <v>2.84</v>
      </c>
      <c r="AT323">
        <v>3.03</v>
      </c>
      <c r="AU323">
        <v>3.3</v>
      </c>
      <c r="AV323">
        <v>3.53</v>
      </c>
      <c r="AW323">
        <v>3.88</v>
      </c>
      <c r="AX323">
        <v>4.13</v>
      </c>
      <c r="AY323">
        <v>4.43</v>
      </c>
      <c r="AZ323">
        <v>4.7</v>
      </c>
      <c r="BA323">
        <v>5.04</v>
      </c>
      <c r="BB323">
        <v>5.24</v>
      </c>
      <c r="BC323">
        <v>5.5</v>
      </c>
      <c r="BD323">
        <v>5.76</v>
      </c>
      <c r="BE323">
        <v>6.09</v>
      </c>
      <c r="BF323">
        <v>6.53</v>
      </c>
      <c r="BG323">
        <v>7.05</v>
      </c>
      <c r="BH323">
        <v>7.56</v>
      </c>
      <c r="BI323">
        <v>8.26</v>
      </c>
      <c r="BJ323">
        <v>8.6</v>
      </c>
      <c r="BK323">
        <v>9.23</v>
      </c>
      <c r="BL323">
        <v>9.42</v>
      </c>
      <c r="BM323">
        <v>9.86</v>
      </c>
      <c r="BN323">
        <v>10.3</v>
      </c>
      <c r="BO323">
        <v>10.6</v>
      </c>
      <c r="BP323">
        <v>10.9</v>
      </c>
      <c r="BQ323">
        <v>11.2</v>
      </c>
      <c r="BR323">
        <v>11.4</v>
      </c>
      <c r="BS323">
        <v>11.6</v>
      </c>
      <c r="BT323">
        <v>11.9</v>
      </c>
      <c r="BU323">
        <v>12.1</v>
      </c>
      <c r="BV323">
        <v>12.2</v>
      </c>
      <c r="BW323">
        <v>12.4</v>
      </c>
      <c r="BX323">
        <v>12.6</v>
      </c>
      <c r="BY323">
        <v>12.8</v>
      </c>
      <c r="BZ323">
        <v>12.9</v>
      </c>
      <c r="CA323">
        <v>13.1</v>
      </c>
      <c r="CB323">
        <v>13.2</v>
      </c>
      <c r="CC323">
        <v>13.4</v>
      </c>
      <c r="CD323">
        <v>13.5</v>
      </c>
      <c r="CE323">
        <v>13.6</v>
      </c>
      <c r="CF323">
        <v>13.7</v>
      </c>
      <c r="CG323">
        <v>13.8</v>
      </c>
      <c r="CH323">
        <v>13.8</v>
      </c>
      <c r="CI323">
        <v>13.9</v>
      </c>
      <c r="CJ323">
        <v>14</v>
      </c>
      <c r="CK323">
        <v>14.1</v>
      </c>
      <c r="CL323">
        <v>14.1</v>
      </c>
      <c r="CM323">
        <v>14.1</v>
      </c>
      <c r="CN323">
        <v>14.2</v>
      </c>
      <c r="CO323">
        <v>14.2</v>
      </c>
      <c r="CP323">
        <v>14.2</v>
      </c>
      <c r="CQ323">
        <v>14.2</v>
      </c>
      <c r="CR323">
        <v>14.2</v>
      </c>
      <c r="CS323">
        <v>14.2</v>
      </c>
      <c r="CT323">
        <v>14.2</v>
      </c>
      <c r="CU323">
        <v>14.2</v>
      </c>
      <c r="CV323">
        <v>14.1</v>
      </c>
      <c r="CW323">
        <v>14.1</v>
      </c>
      <c r="CX323">
        <v>14</v>
      </c>
      <c r="CY323">
        <v>14</v>
      </c>
      <c r="CZ323">
        <v>13.9</v>
      </c>
      <c r="DA323">
        <v>13.8</v>
      </c>
      <c r="DB323">
        <v>13.7</v>
      </c>
      <c r="DC323">
        <v>13.6</v>
      </c>
      <c r="DD323">
        <v>13.5</v>
      </c>
      <c r="DE323">
        <v>13.4</v>
      </c>
      <c r="DF323">
        <v>13.3</v>
      </c>
      <c r="DG323">
        <v>13.2</v>
      </c>
      <c r="DH323">
        <v>13</v>
      </c>
      <c r="DI323">
        <v>12.9</v>
      </c>
      <c r="DJ323">
        <v>12.7</v>
      </c>
      <c r="DK323">
        <v>12.6</v>
      </c>
      <c r="DL323">
        <v>12.4</v>
      </c>
      <c r="DM323">
        <v>12.2</v>
      </c>
      <c r="DN323">
        <v>11.9</v>
      </c>
      <c r="DO323">
        <v>11.6</v>
      </c>
      <c r="DP323">
        <v>11.3</v>
      </c>
      <c r="DQ323">
        <v>10.9</v>
      </c>
      <c r="DR323">
        <v>10.3</v>
      </c>
      <c r="DS323">
        <v>9.56</v>
      </c>
      <c r="DT323">
        <v>8.32</v>
      </c>
      <c r="DU323">
        <v>7.76</v>
      </c>
      <c r="DV323">
        <v>7.28</v>
      </c>
      <c r="DW323">
        <v>8.31</v>
      </c>
      <c r="DX323">
        <v>8.3000000000000007</v>
      </c>
      <c r="DY323">
        <v>7.98</v>
      </c>
      <c r="DZ323">
        <v>7.82</v>
      </c>
      <c r="EA323">
        <v>6.97</v>
      </c>
      <c r="EB323">
        <v>6.5</v>
      </c>
      <c r="EC323">
        <v>6.03</v>
      </c>
      <c r="ED323">
        <v>5.62</v>
      </c>
      <c r="EE323">
        <v>5.35</v>
      </c>
      <c r="EF323">
        <v>5.0599999999999996</v>
      </c>
      <c r="EG323">
        <v>4.8</v>
      </c>
      <c r="EH323">
        <v>4.53</v>
      </c>
      <c r="EI323">
        <v>4.2699999999999996</v>
      </c>
      <c r="EJ323">
        <v>4.09</v>
      </c>
      <c r="EK323">
        <v>3.96</v>
      </c>
      <c r="EL323">
        <v>3.71</v>
      </c>
      <c r="EM323">
        <v>3.35</v>
      </c>
      <c r="EN323">
        <v>3.12</v>
      </c>
      <c r="EO323">
        <v>2.92</v>
      </c>
      <c r="EP323">
        <v>2.75</v>
      </c>
      <c r="EQ323">
        <v>2.66</v>
      </c>
      <c r="ER323">
        <v>2.35</v>
      </c>
      <c r="ES323">
        <v>2.17</v>
      </c>
      <c r="ET323">
        <v>2.02</v>
      </c>
      <c r="EU323">
        <v>1.88</v>
      </c>
      <c r="EV323">
        <v>1.71</v>
      </c>
      <c r="EW323">
        <v>1.59</v>
      </c>
      <c r="EX323">
        <v>1.44</v>
      </c>
      <c r="EY323">
        <v>1.33</v>
      </c>
      <c r="EZ323">
        <v>1.18</v>
      </c>
      <c r="FA323">
        <v>1.1000000000000001</v>
      </c>
      <c r="FB323">
        <v>0.98</v>
      </c>
      <c r="FC323">
        <v>0.91</v>
      </c>
      <c r="FD323">
        <v>0.81</v>
      </c>
      <c r="FE323">
        <v>0.74</v>
      </c>
      <c r="FF323">
        <v>0.66</v>
      </c>
      <c r="FG323">
        <v>0.57999999999999996</v>
      </c>
      <c r="FH323">
        <v>0.54</v>
      </c>
      <c r="FI323">
        <v>0.47</v>
      </c>
      <c r="FJ323">
        <v>0.44</v>
      </c>
      <c r="FK323">
        <v>0.38</v>
      </c>
      <c r="FL323">
        <v>0.33</v>
      </c>
      <c r="FM323">
        <v>0.31</v>
      </c>
      <c r="FN323">
        <v>0.27</v>
      </c>
      <c r="FO323">
        <v>0.24</v>
      </c>
      <c r="FP323">
        <v>0.22</v>
      </c>
      <c r="FQ323">
        <v>0.19</v>
      </c>
      <c r="FR323">
        <v>0.17</v>
      </c>
      <c r="FS323">
        <v>0.16</v>
      </c>
      <c r="FT323">
        <v>0.14000000000000001</v>
      </c>
      <c r="FU323">
        <v>0.13</v>
      </c>
      <c r="FV323">
        <v>0.12</v>
      </c>
      <c r="FW323">
        <v>0.11</v>
      </c>
      <c r="FX323">
        <v>0.11</v>
      </c>
      <c r="FY323">
        <v>0.1</v>
      </c>
      <c r="FZ323">
        <v>0.1</v>
      </c>
    </row>
    <row r="324" spans="1:182">
      <c r="A324">
        <v>-137</v>
      </c>
      <c r="B324">
        <v>0</v>
      </c>
      <c r="C324">
        <v>0</v>
      </c>
      <c r="D324">
        <v>0</v>
      </c>
      <c r="E324">
        <v>0</v>
      </c>
      <c r="F324">
        <v>0</v>
      </c>
      <c r="G324">
        <v>0</v>
      </c>
      <c r="H324">
        <v>0</v>
      </c>
      <c r="I324">
        <v>0</v>
      </c>
      <c r="J324">
        <v>0</v>
      </c>
      <c r="K324">
        <v>0</v>
      </c>
      <c r="L324">
        <v>0</v>
      </c>
      <c r="M324">
        <v>0</v>
      </c>
      <c r="N324">
        <v>0</v>
      </c>
      <c r="O324">
        <v>0</v>
      </c>
      <c r="P324">
        <v>0.03</v>
      </c>
      <c r="Q324">
        <v>0.04</v>
      </c>
      <c r="R324">
        <v>0.06</v>
      </c>
      <c r="S324">
        <v>0.08</v>
      </c>
      <c r="T324">
        <v>0.1</v>
      </c>
      <c r="U324">
        <v>0.13</v>
      </c>
      <c r="V324">
        <v>0.15</v>
      </c>
      <c r="W324">
        <v>0.18</v>
      </c>
      <c r="X324">
        <v>0.23</v>
      </c>
      <c r="Y324">
        <v>0.26</v>
      </c>
      <c r="Z324">
        <v>0.31</v>
      </c>
      <c r="AA324">
        <v>0.38</v>
      </c>
      <c r="AB324">
        <v>0.43</v>
      </c>
      <c r="AC324">
        <v>0.49</v>
      </c>
      <c r="AD324">
        <v>0.57999999999999996</v>
      </c>
      <c r="AE324">
        <v>0.67</v>
      </c>
      <c r="AF324">
        <v>0.78</v>
      </c>
      <c r="AG324">
        <v>0.85</v>
      </c>
      <c r="AH324">
        <v>0.95</v>
      </c>
      <c r="AI324">
        <v>1.1100000000000001</v>
      </c>
      <c r="AJ324">
        <v>1.23</v>
      </c>
      <c r="AK324">
        <v>1.39</v>
      </c>
      <c r="AL324">
        <v>1.49</v>
      </c>
      <c r="AM324">
        <v>1.66</v>
      </c>
      <c r="AN324">
        <v>1.85</v>
      </c>
      <c r="AO324">
        <v>2.09</v>
      </c>
      <c r="AP324">
        <v>2.2200000000000002</v>
      </c>
      <c r="AQ324">
        <v>2.39</v>
      </c>
      <c r="AR324">
        <v>2.68</v>
      </c>
      <c r="AS324">
        <v>2.87</v>
      </c>
      <c r="AT324">
        <v>3.11</v>
      </c>
      <c r="AU324">
        <v>3.34</v>
      </c>
      <c r="AV324">
        <v>3.59</v>
      </c>
      <c r="AW324">
        <v>3.98</v>
      </c>
      <c r="AX324">
        <v>4.1900000000000004</v>
      </c>
      <c r="AY324">
        <v>4.47</v>
      </c>
      <c r="AZ324">
        <v>4.74</v>
      </c>
      <c r="BA324">
        <v>5.07</v>
      </c>
      <c r="BB324">
        <v>5.3</v>
      </c>
      <c r="BC324">
        <v>5.54</v>
      </c>
      <c r="BD324">
        <v>5.8</v>
      </c>
      <c r="BE324">
        <v>6.22</v>
      </c>
      <c r="BF324">
        <v>6.67</v>
      </c>
      <c r="BG324">
        <v>7.2</v>
      </c>
      <c r="BH324">
        <v>7.84</v>
      </c>
      <c r="BI324">
        <v>8.42</v>
      </c>
      <c r="BJ324">
        <v>8.89</v>
      </c>
      <c r="BK324">
        <v>9.33</v>
      </c>
      <c r="BL324">
        <v>9.5399999999999991</v>
      </c>
      <c r="BM324">
        <v>9.99</v>
      </c>
      <c r="BN324">
        <v>10.4</v>
      </c>
      <c r="BO324">
        <v>10.7</v>
      </c>
      <c r="BP324">
        <v>11</v>
      </c>
      <c r="BQ324">
        <v>11.2</v>
      </c>
      <c r="BR324">
        <v>11.5</v>
      </c>
      <c r="BS324">
        <v>11.7</v>
      </c>
      <c r="BT324">
        <v>11.9</v>
      </c>
      <c r="BU324">
        <v>12.1</v>
      </c>
      <c r="BV324">
        <v>12.3</v>
      </c>
      <c r="BW324">
        <v>12.5</v>
      </c>
      <c r="BX324">
        <v>12.6</v>
      </c>
      <c r="BY324">
        <v>12.8</v>
      </c>
      <c r="BZ324">
        <v>13</v>
      </c>
      <c r="CA324">
        <v>13.1</v>
      </c>
      <c r="CB324">
        <v>13.3</v>
      </c>
      <c r="CC324">
        <v>13.4</v>
      </c>
      <c r="CD324">
        <v>13.5</v>
      </c>
      <c r="CE324">
        <v>13.6</v>
      </c>
      <c r="CF324">
        <v>13.7</v>
      </c>
      <c r="CG324">
        <v>13.8</v>
      </c>
      <c r="CH324">
        <v>13.9</v>
      </c>
      <c r="CI324">
        <v>14</v>
      </c>
      <c r="CJ324">
        <v>14</v>
      </c>
      <c r="CK324">
        <v>14.1</v>
      </c>
      <c r="CL324">
        <v>14.1</v>
      </c>
      <c r="CM324">
        <v>14.2</v>
      </c>
      <c r="CN324">
        <v>14.2</v>
      </c>
      <c r="CO324">
        <v>14.2</v>
      </c>
      <c r="CP324">
        <v>14.2</v>
      </c>
      <c r="CQ324">
        <v>14.2</v>
      </c>
      <c r="CR324">
        <v>14.2</v>
      </c>
      <c r="CS324">
        <v>14.2</v>
      </c>
      <c r="CT324">
        <v>14.2</v>
      </c>
      <c r="CU324">
        <v>14.2</v>
      </c>
      <c r="CV324">
        <v>14.1</v>
      </c>
      <c r="CW324">
        <v>14.1</v>
      </c>
      <c r="CX324">
        <v>14</v>
      </c>
      <c r="CY324">
        <v>14</v>
      </c>
      <c r="CZ324">
        <v>13.9</v>
      </c>
      <c r="DA324">
        <v>13.8</v>
      </c>
      <c r="DB324">
        <v>13.7</v>
      </c>
      <c r="DC324">
        <v>13.6</v>
      </c>
      <c r="DD324">
        <v>13.5</v>
      </c>
      <c r="DE324">
        <v>13.4</v>
      </c>
      <c r="DF324">
        <v>13.3</v>
      </c>
      <c r="DG324">
        <v>13.2</v>
      </c>
      <c r="DH324">
        <v>13</v>
      </c>
      <c r="DI324">
        <v>12.9</v>
      </c>
      <c r="DJ324">
        <v>12.7</v>
      </c>
      <c r="DK324">
        <v>12.5</v>
      </c>
      <c r="DL324">
        <v>12.4</v>
      </c>
      <c r="DM324">
        <v>12.2</v>
      </c>
      <c r="DN324">
        <v>11.9</v>
      </c>
      <c r="DO324">
        <v>11.6</v>
      </c>
      <c r="DP324">
        <v>11.3</v>
      </c>
      <c r="DQ324">
        <v>10.8</v>
      </c>
      <c r="DR324">
        <v>9.98</v>
      </c>
      <c r="DS324">
        <v>9.51</v>
      </c>
      <c r="DT324">
        <v>8.16</v>
      </c>
      <c r="DU324">
        <v>7.59</v>
      </c>
      <c r="DV324">
        <v>8.19</v>
      </c>
      <c r="DW324">
        <v>8.5399999999999991</v>
      </c>
      <c r="DX324">
        <v>8.76</v>
      </c>
      <c r="DY324">
        <v>7.93</v>
      </c>
      <c r="DZ324">
        <v>7.65</v>
      </c>
      <c r="EA324">
        <v>6.88</v>
      </c>
      <c r="EB324">
        <v>6.38</v>
      </c>
      <c r="EC324">
        <v>5.98</v>
      </c>
      <c r="ED324">
        <v>5.55</v>
      </c>
      <c r="EE324">
        <v>5.28</v>
      </c>
      <c r="EF324">
        <v>5.05</v>
      </c>
      <c r="EG324">
        <v>4.76</v>
      </c>
      <c r="EH324">
        <v>4.4800000000000004</v>
      </c>
      <c r="EI324">
        <v>4.24</v>
      </c>
      <c r="EJ324">
        <v>4.13</v>
      </c>
      <c r="EK324">
        <v>3.87</v>
      </c>
      <c r="EL324">
        <v>3.64</v>
      </c>
      <c r="EM324">
        <v>3.28</v>
      </c>
      <c r="EN324">
        <v>3.08</v>
      </c>
      <c r="EO324">
        <v>2.83</v>
      </c>
      <c r="EP324">
        <v>2.69</v>
      </c>
      <c r="EQ324">
        <v>2.57</v>
      </c>
      <c r="ER324">
        <v>2.29</v>
      </c>
      <c r="ES324">
        <v>2.13</v>
      </c>
      <c r="ET324">
        <v>2</v>
      </c>
      <c r="EU324">
        <v>1.81</v>
      </c>
      <c r="EV324">
        <v>1.67</v>
      </c>
      <c r="EW324">
        <v>1.53</v>
      </c>
      <c r="EX324">
        <v>1.41</v>
      </c>
      <c r="EY324">
        <v>1.28</v>
      </c>
      <c r="EZ324">
        <v>1.17</v>
      </c>
      <c r="FA324">
        <v>1.08</v>
      </c>
      <c r="FB324">
        <v>0.95</v>
      </c>
      <c r="FC324">
        <v>0.85</v>
      </c>
      <c r="FD324">
        <v>0.78</v>
      </c>
      <c r="FE324">
        <v>0.72</v>
      </c>
      <c r="FF324">
        <v>0.65</v>
      </c>
      <c r="FG324">
        <v>0.56999999999999995</v>
      </c>
      <c r="FH324">
        <v>0.52</v>
      </c>
      <c r="FI324">
        <v>0.47</v>
      </c>
      <c r="FJ324">
        <v>0.41</v>
      </c>
      <c r="FK324">
        <v>0.36</v>
      </c>
      <c r="FL324">
        <v>0.33</v>
      </c>
      <c r="FM324">
        <v>0.28999999999999998</v>
      </c>
      <c r="FN324">
        <v>0.26</v>
      </c>
      <c r="FO324">
        <v>0.24</v>
      </c>
      <c r="FP324">
        <v>0.21</v>
      </c>
      <c r="FQ324">
        <v>0.18</v>
      </c>
      <c r="FR324">
        <v>0.16</v>
      </c>
      <c r="FS324">
        <v>0.15</v>
      </c>
      <c r="FT324">
        <v>0.14000000000000001</v>
      </c>
      <c r="FU324">
        <v>0.13</v>
      </c>
      <c r="FV324">
        <v>0.12</v>
      </c>
      <c r="FW324">
        <v>0.11</v>
      </c>
      <c r="FX324">
        <v>0.1</v>
      </c>
      <c r="FY324">
        <v>0.1</v>
      </c>
      <c r="FZ324">
        <v>0.1</v>
      </c>
    </row>
    <row r="325" spans="1:182">
      <c r="A325">
        <v>-138</v>
      </c>
      <c r="B325">
        <v>0</v>
      </c>
      <c r="C325">
        <v>0</v>
      </c>
      <c r="D325">
        <v>0</v>
      </c>
      <c r="E325">
        <v>0</v>
      </c>
      <c r="F325">
        <v>0</v>
      </c>
      <c r="G325">
        <v>0</v>
      </c>
      <c r="H325">
        <v>0</v>
      </c>
      <c r="I325">
        <v>0</v>
      </c>
      <c r="J325">
        <v>0</v>
      </c>
      <c r="K325">
        <v>0</v>
      </c>
      <c r="L325">
        <v>0</v>
      </c>
      <c r="M325">
        <v>0</v>
      </c>
      <c r="N325">
        <v>0</v>
      </c>
      <c r="O325">
        <v>0</v>
      </c>
      <c r="P325">
        <v>0.03</v>
      </c>
      <c r="Q325">
        <v>0.04</v>
      </c>
      <c r="R325">
        <v>7.0000000000000007E-2</v>
      </c>
      <c r="S325">
        <v>0.08</v>
      </c>
      <c r="T325">
        <v>0.11</v>
      </c>
      <c r="U325">
        <v>0.13</v>
      </c>
      <c r="V325">
        <v>0.16</v>
      </c>
      <c r="W325">
        <v>0.19</v>
      </c>
      <c r="X325">
        <v>0.23</v>
      </c>
      <c r="Y325">
        <v>0.28000000000000003</v>
      </c>
      <c r="Z325">
        <v>0.32</v>
      </c>
      <c r="AA325">
        <v>0.38</v>
      </c>
      <c r="AB325">
        <v>0.44</v>
      </c>
      <c r="AC325">
        <v>0.53</v>
      </c>
      <c r="AD325">
        <v>0.59</v>
      </c>
      <c r="AE325">
        <v>0.7</v>
      </c>
      <c r="AF325">
        <v>0.76</v>
      </c>
      <c r="AG325">
        <v>0.9</v>
      </c>
      <c r="AH325">
        <v>0.99</v>
      </c>
      <c r="AI325">
        <v>1.1299999999999999</v>
      </c>
      <c r="AJ325">
        <v>1.24</v>
      </c>
      <c r="AK325">
        <v>1.4</v>
      </c>
      <c r="AL325">
        <v>1.55</v>
      </c>
      <c r="AM325">
        <v>1.71</v>
      </c>
      <c r="AN325">
        <v>1.88</v>
      </c>
      <c r="AO325">
        <v>2.09</v>
      </c>
      <c r="AP325">
        <v>2.2400000000000002</v>
      </c>
      <c r="AQ325">
        <v>2.48</v>
      </c>
      <c r="AR325">
        <v>2.78</v>
      </c>
      <c r="AS325">
        <v>2.89</v>
      </c>
      <c r="AT325">
        <v>3.14</v>
      </c>
      <c r="AU325">
        <v>3.39</v>
      </c>
      <c r="AV325">
        <v>3.7</v>
      </c>
      <c r="AW325">
        <v>4.0199999999999996</v>
      </c>
      <c r="AX325">
        <v>4.2300000000000004</v>
      </c>
      <c r="AY325">
        <v>4.4800000000000004</v>
      </c>
      <c r="AZ325">
        <v>4.84</v>
      </c>
      <c r="BA325">
        <v>5.1100000000000003</v>
      </c>
      <c r="BB325">
        <v>5.33</v>
      </c>
      <c r="BC325">
        <v>5.58</v>
      </c>
      <c r="BD325">
        <v>5.91</v>
      </c>
      <c r="BE325">
        <v>6.25</v>
      </c>
      <c r="BF325">
        <v>6.75</v>
      </c>
      <c r="BG325">
        <v>7.27</v>
      </c>
      <c r="BH325">
        <v>8</v>
      </c>
      <c r="BI325">
        <v>8.5399999999999991</v>
      </c>
      <c r="BJ325">
        <v>9.02</v>
      </c>
      <c r="BK325">
        <v>9.17</v>
      </c>
      <c r="BL325">
        <v>9.65</v>
      </c>
      <c r="BM325">
        <v>10.1</v>
      </c>
      <c r="BN325">
        <v>10.4</v>
      </c>
      <c r="BO325">
        <v>10.8</v>
      </c>
      <c r="BP325">
        <v>11</v>
      </c>
      <c r="BQ325">
        <v>11.3</v>
      </c>
      <c r="BR325">
        <v>11.5</v>
      </c>
      <c r="BS325">
        <v>11.7</v>
      </c>
      <c r="BT325">
        <v>12</v>
      </c>
      <c r="BU325">
        <v>12.2</v>
      </c>
      <c r="BV325">
        <v>12.4</v>
      </c>
      <c r="BW325">
        <v>12.5</v>
      </c>
      <c r="BX325">
        <v>12.7</v>
      </c>
      <c r="BY325">
        <v>12.8</v>
      </c>
      <c r="BZ325">
        <v>13</v>
      </c>
      <c r="CA325">
        <v>13.2</v>
      </c>
      <c r="CB325">
        <v>13.3</v>
      </c>
      <c r="CC325">
        <v>13.4</v>
      </c>
      <c r="CD325">
        <v>13.5</v>
      </c>
      <c r="CE325">
        <v>13.6</v>
      </c>
      <c r="CF325">
        <v>13.7</v>
      </c>
      <c r="CG325">
        <v>13.8</v>
      </c>
      <c r="CH325">
        <v>13.9</v>
      </c>
      <c r="CI325">
        <v>14</v>
      </c>
      <c r="CJ325">
        <v>14.1</v>
      </c>
      <c r="CK325">
        <v>14.1</v>
      </c>
      <c r="CL325">
        <v>14.2</v>
      </c>
      <c r="CM325">
        <v>14.2</v>
      </c>
      <c r="CN325">
        <v>14.2</v>
      </c>
      <c r="CO325">
        <v>14.3</v>
      </c>
      <c r="CP325">
        <v>14.3</v>
      </c>
      <c r="CQ325">
        <v>14.3</v>
      </c>
      <c r="CR325">
        <v>14.3</v>
      </c>
      <c r="CS325">
        <v>14.2</v>
      </c>
      <c r="CT325">
        <v>14.2</v>
      </c>
      <c r="CU325">
        <v>14.2</v>
      </c>
      <c r="CV325">
        <v>14.2</v>
      </c>
      <c r="CW325">
        <v>14.1</v>
      </c>
      <c r="CX325">
        <v>14.1</v>
      </c>
      <c r="CY325">
        <v>14</v>
      </c>
      <c r="CZ325">
        <v>13.9</v>
      </c>
      <c r="DA325">
        <v>13.8</v>
      </c>
      <c r="DB325">
        <v>13.7</v>
      </c>
      <c r="DC325">
        <v>13.6</v>
      </c>
      <c r="DD325">
        <v>13.5</v>
      </c>
      <c r="DE325">
        <v>13.4</v>
      </c>
      <c r="DF325">
        <v>13.3</v>
      </c>
      <c r="DG325">
        <v>13.2</v>
      </c>
      <c r="DH325">
        <v>13</v>
      </c>
      <c r="DI325">
        <v>12.9</v>
      </c>
      <c r="DJ325">
        <v>12.7</v>
      </c>
      <c r="DK325">
        <v>12.5</v>
      </c>
      <c r="DL325">
        <v>12.4</v>
      </c>
      <c r="DM325">
        <v>12.2</v>
      </c>
      <c r="DN325">
        <v>11.8</v>
      </c>
      <c r="DO325">
        <v>11.5</v>
      </c>
      <c r="DP325">
        <v>11.2</v>
      </c>
      <c r="DQ325">
        <v>10.6</v>
      </c>
      <c r="DR325">
        <v>9.83</v>
      </c>
      <c r="DS325">
        <v>8.59</v>
      </c>
      <c r="DT325">
        <v>8.06</v>
      </c>
      <c r="DU325">
        <v>7.53</v>
      </c>
      <c r="DV325">
        <v>8.4499999999999993</v>
      </c>
      <c r="DW325">
        <v>8.61</v>
      </c>
      <c r="DX325">
        <v>8.67</v>
      </c>
      <c r="DY325">
        <v>7.81</v>
      </c>
      <c r="DZ325">
        <v>7.52</v>
      </c>
      <c r="EA325">
        <v>6.74</v>
      </c>
      <c r="EB325">
        <v>6.29</v>
      </c>
      <c r="EC325">
        <v>5.97</v>
      </c>
      <c r="ED325">
        <v>5.52</v>
      </c>
      <c r="EE325">
        <v>5.22</v>
      </c>
      <c r="EF325">
        <v>4.92</v>
      </c>
      <c r="EG325">
        <v>4.68</v>
      </c>
      <c r="EH325">
        <v>4.41</v>
      </c>
      <c r="EI325">
        <v>4.21</v>
      </c>
      <c r="EJ325">
        <v>4.07</v>
      </c>
      <c r="EK325">
        <v>3.84</v>
      </c>
      <c r="EL325">
        <v>3.57</v>
      </c>
      <c r="EM325">
        <v>3.22</v>
      </c>
      <c r="EN325">
        <v>3.02</v>
      </c>
      <c r="EO325">
        <v>2.83</v>
      </c>
      <c r="EP325">
        <v>2.68</v>
      </c>
      <c r="EQ325">
        <v>2.5099999999999998</v>
      </c>
      <c r="ER325">
        <v>2.2400000000000002</v>
      </c>
      <c r="ES325">
        <v>2.0699999999999998</v>
      </c>
      <c r="ET325">
        <v>1.96</v>
      </c>
      <c r="EU325">
        <v>1.75</v>
      </c>
      <c r="EV325">
        <v>1.64</v>
      </c>
      <c r="EW325">
        <v>1.5</v>
      </c>
      <c r="EX325">
        <v>1.4</v>
      </c>
      <c r="EY325">
        <v>1.26</v>
      </c>
      <c r="EZ325">
        <v>1.1499999999999999</v>
      </c>
      <c r="FA325">
        <v>1.05</v>
      </c>
      <c r="FB325">
        <v>0.93</v>
      </c>
      <c r="FC325">
        <v>0.82</v>
      </c>
      <c r="FD325">
        <v>0.79</v>
      </c>
      <c r="FE325">
        <v>0.72</v>
      </c>
      <c r="FF325">
        <v>0.62</v>
      </c>
      <c r="FG325">
        <v>0.56999999999999995</v>
      </c>
      <c r="FH325">
        <v>0.51</v>
      </c>
      <c r="FI325">
        <v>0.46</v>
      </c>
      <c r="FJ325">
        <v>0.4</v>
      </c>
      <c r="FK325">
        <v>0.35</v>
      </c>
      <c r="FL325">
        <v>0.32</v>
      </c>
      <c r="FM325">
        <v>0.28000000000000003</v>
      </c>
      <c r="FN325">
        <v>0.26</v>
      </c>
      <c r="FO325">
        <v>0.22</v>
      </c>
      <c r="FP325">
        <v>0.2</v>
      </c>
      <c r="FQ325">
        <v>0.18</v>
      </c>
      <c r="FR325">
        <v>0.17</v>
      </c>
      <c r="FS325">
        <v>0.15</v>
      </c>
      <c r="FT325">
        <v>0.14000000000000001</v>
      </c>
      <c r="FU325">
        <v>0.13</v>
      </c>
      <c r="FV325">
        <v>0.12</v>
      </c>
      <c r="FW325">
        <v>0.11</v>
      </c>
      <c r="FX325">
        <v>0.1</v>
      </c>
      <c r="FY325">
        <v>0.1</v>
      </c>
      <c r="FZ325">
        <v>0.1</v>
      </c>
    </row>
    <row r="326" spans="1:182">
      <c r="A326">
        <v>-139</v>
      </c>
      <c r="B326">
        <v>0</v>
      </c>
      <c r="C326">
        <v>0</v>
      </c>
      <c r="D326">
        <v>0</v>
      </c>
      <c r="E326">
        <v>0</v>
      </c>
      <c r="F326">
        <v>0</v>
      </c>
      <c r="G326">
        <v>0</v>
      </c>
      <c r="H326">
        <v>0</v>
      </c>
      <c r="I326">
        <v>0</v>
      </c>
      <c r="J326">
        <v>0</v>
      </c>
      <c r="K326">
        <v>0</v>
      </c>
      <c r="L326">
        <v>0</v>
      </c>
      <c r="M326">
        <v>0</v>
      </c>
      <c r="N326">
        <v>0</v>
      </c>
      <c r="O326">
        <v>0.02</v>
      </c>
      <c r="P326">
        <v>0.03</v>
      </c>
      <c r="Q326">
        <v>0.04</v>
      </c>
      <c r="R326">
        <v>7.0000000000000007E-2</v>
      </c>
      <c r="S326">
        <v>0.09</v>
      </c>
      <c r="T326">
        <v>0.11</v>
      </c>
      <c r="U326">
        <v>0.14000000000000001</v>
      </c>
      <c r="V326">
        <v>0.17</v>
      </c>
      <c r="W326">
        <v>0.2</v>
      </c>
      <c r="X326">
        <v>0.24</v>
      </c>
      <c r="Y326">
        <v>0.28000000000000003</v>
      </c>
      <c r="Z326">
        <v>0.35</v>
      </c>
      <c r="AA326">
        <v>0.39</v>
      </c>
      <c r="AB326">
        <v>0.46</v>
      </c>
      <c r="AC326">
        <v>0.54</v>
      </c>
      <c r="AD326">
        <v>0.61</v>
      </c>
      <c r="AE326">
        <v>0.74</v>
      </c>
      <c r="AF326">
        <v>0.82</v>
      </c>
      <c r="AG326">
        <v>0.92</v>
      </c>
      <c r="AH326">
        <v>1.02</v>
      </c>
      <c r="AI326">
        <v>1.18</v>
      </c>
      <c r="AJ326">
        <v>1.25</v>
      </c>
      <c r="AK326">
        <v>1.43</v>
      </c>
      <c r="AL326">
        <v>1.59</v>
      </c>
      <c r="AM326">
        <v>1.77</v>
      </c>
      <c r="AN326">
        <v>1.95</v>
      </c>
      <c r="AO326">
        <v>2.15</v>
      </c>
      <c r="AP326">
        <v>2.2799999999999998</v>
      </c>
      <c r="AQ326">
        <v>2.5499999999999998</v>
      </c>
      <c r="AR326">
        <v>2.75</v>
      </c>
      <c r="AS326">
        <v>2.92</v>
      </c>
      <c r="AT326">
        <v>3.21</v>
      </c>
      <c r="AU326">
        <v>3.46</v>
      </c>
      <c r="AV326">
        <v>3.77</v>
      </c>
      <c r="AW326">
        <v>4.08</v>
      </c>
      <c r="AX326">
        <v>4.3600000000000003</v>
      </c>
      <c r="AY326">
        <v>4.58</v>
      </c>
      <c r="AZ326">
        <v>4.88</v>
      </c>
      <c r="BA326">
        <v>5.15</v>
      </c>
      <c r="BB326">
        <v>5.44</v>
      </c>
      <c r="BC326">
        <v>5.65</v>
      </c>
      <c r="BD326">
        <v>5.99</v>
      </c>
      <c r="BE326">
        <v>6.39</v>
      </c>
      <c r="BF326">
        <v>6.88</v>
      </c>
      <c r="BG326">
        <v>7.48</v>
      </c>
      <c r="BH326">
        <v>8.07</v>
      </c>
      <c r="BI326">
        <v>8.6300000000000008</v>
      </c>
      <c r="BJ326">
        <v>9.1199999999999992</v>
      </c>
      <c r="BK326">
        <v>9.19</v>
      </c>
      <c r="BL326">
        <v>9.7799999999999994</v>
      </c>
      <c r="BM326">
        <v>10.199999999999999</v>
      </c>
      <c r="BN326">
        <v>10.5</v>
      </c>
      <c r="BO326">
        <v>10.8</v>
      </c>
      <c r="BP326">
        <v>11.1</v>
      </c>
      <c r="BQ326">
        <v>11.3</v>
      </c>
      <c r="BR326">
        <v>11.6</v>
      </c>
      <c r="BS326">
        <v>11.8</v>
      </c>
      <c r="BT326">
        <v>12</v>
      </c>
      <c r="BU326">
        <v>12.2</v>
      </c>
      <c r="BV326">
        <v>12.4</v>
      </c>
      <c r="BW326">
        <v>12.6</v>
      </c>
      <c r="BX326">
        <v>12.7</v>
      </c>
      <c r="BY326">
        <v>12.9</v>
      </c>
      <c r="BZ326">
        <v>13.1</v>
      </c>
      <c r="CA326">
        <v>13.2</v>
      </c>
      <c r="CB326">
        <v>13.3</v>
      </c>
      <c r="CC326">
        <v>13.5</v>
      </c>
      <c r="CD326">
        <v>13.6</v>
      </c>
      <c r="CE326">
        <v>13.7</v>
      </c>
      <c r="CF326">
        <v>13.8</v>
      </c>
      <c r="CG326">
        <v>13.9</v>
      </c>
      <c r="CH326">
        <v>13.9</v>
      </c>
      <c r="CI326">
        <v>14</v>
      </c>
      <c r="CJ326">
        <v>14.1</v>
      </c>
      <c r="CK326">
        <v>14.1</v>
      </c>
      <c r="CL326">
        <v>14.2</v>
      </c>
      <c r="CM326">
        <v>14.2</v>
      </c>
      <c r="CN326">
        <v>14.3</v>
      </c>
      <c r="CO326">
        <v>14.3</v>
      </c>
      <c r="CP326">
        <v>14.3</v>
      </c>
      <c r="CQ326">
        <v>14.3</v>
      </c>
      <c r="CR326">
        <v>14.3</v>
      </c>
      <c r="CS326">
        <v>14.3</v>
      </c>
      <c r="CT326">
        <v>14.2</v>
      </c>
      <c r="CU326">
        <v>14.2</v>
      </c>
      <c r="CV326">
        <v>14.2</v>
      </c>
      <c r="CW326">
        <v>14.1</v>
      </c>
      <c r="CX326">
        <v>14.1</v>
      </c>
      <c r="CY326">
        <v>14</v>
      </c>
      <c r="CZ326">
        <v>13.9</v>
      </c>
      <c r="DA326">
        <v>13.8</v>
      </c>
      <c r="DB326">
        <v>13.8</v>
      </c>
      <c r="DC326">
        <v>13.7</v>
      </c>
      <c r="DD326">
        <v>13.5</v>
      </c>
      <c r="DE326">
        <v>13.4</v>
      </c>
      <c r="DF326">
        <v>13.3</v>
      </c>
      <c r="DG326">
        <v>13.2</v>
      </c>
      <c r="DH326">
        <v>13</v>
      </c>
      <c r="DI326">
        <v>12.9</v>
      </c>
      <c r="DJ326">
        <v>12.7</v>
      </c>
      <c r="DK326">
        <v>12.5</v>
      </c>
      <c r="DL326">
        <v>12.3</v>
      </c>
      <c r="DM326">
        <v>12.1</v>
      </c>
      <c r="DN326">
        <v>11.8</v>
      </c>
      <c r="DO326">
        <v>11.5</v>
      </c>
      <c r="DP326">
        <v>11.1</v>
      </c>
      <c r="DQ326">
        <v>10.5</v>
      </c>
      <c r="DR326">
        <v>9.68</v>
      </c>
      <c r="DS326">
        <v>8.52</v>
      </c>
      <c r="DT326">
        <v>7.99</v>
      </c>
      <c r="DU326">
        <v>7.42</v>
      </c>
      <c r="DV326">
        <v>8.07</v>
      </c>
      <c r="DW326">
        <v>8.48</v>
      </c>
      <c r="DX326">
        <v>8.15</v>
      </c>
      <c r="DY326">
        <v>7.74</v>
      </c>
      <c r="DZ326">
        <v>7.38</v>
      </c>
      <c r="EA326">
        <v>6.67</v>
      </c>
      <c r="EB326">
        <v>6.12</v>
      </c>
      <c r="EC326">
        <v>5.75</v>
      </c>
      <c r="ED326">
        <v>5.44</v>
      </c>
      <c r="EE326">
        <v>5.21</v>
      </c>
      <c r="EF326">
        <v>4.96</v>
      </c>
      <c r="EG326">
        <v>4.67</v>
      </c>
      <c r="EH326">
        <v>4.33</v>
      </c>
      <c r="EI326">
        <v>4.17</v>
      </c>
      <c r="EJ326">
        <v>4.0199999999999996</v>
      </c>
      <c r="EK326">
        <v>3.81</v>
      </c>
      <c r="EL326">
        <v>3.5</v>
      </c>
      <c r="EM326">
        <v>3.19</v>
      </c>
      <c r="EN326">
        <v>2.93</v>
      </c>
      <c r="EO326">
        <v>2.81</v>
      </c>
      <c r="EP326">
        <v>2.61</v>
      </c>
      <c r="EQ326">
        <v>2.41</v>
      </c>
      <c r="ER326">
        <v>2.2200000000000002</v>
      </c>
      <c r="ES326">
        <v>2.06</v>
      </c>
      <c r="ET326">
        <v>1.97</v>
      </c>
      <c r="EU326">
        <v>1.7</v>
      </c>
      <c r="EV326">
        <v>1.62</v>
      </c>
      <c r="EW326">
        <v>1.45</v>
      </c>
      <c r="EX326">
        <v>1.34</v>
      </c>
      <c r="EY326">
        <v>1.24</v>
      </c>
      <c r="EZ326">
        <v>1.1100000000000001</v>
      </c>
      <c r="FA326">
        <v>1.06</v>
      </c>
      <c r="FB326">
        <v>0.93</v>
      </c>
      <c r="FC326">
        <v>0.84</v>
      </c>
      <c r="FD326">
        <v>0.73</v>
      </c>
      <c r="FE326">
        <v>0.68</v>
      </c>
      <c r="FF326">
        <v>0.62</v>
      </c>
      <c r="FG326">
        <v>0.54</v>
      </c>
      <c r="FH326">
        <v>0.5</v>
      </c>
      <c r="FI326">
        <v>0.43</v>
      </c>
      <c r="FJ326">
        <v>0.39</v>
      </c>
      <c r="FK326">
        <v>0.34</v>
      </c>
      <c r="FL326">
        <v>0.31</v>
      </c>
      <c r="FM326">
        <v>0.27</v>
      </c>
      <c r="FN326">
        <v>0.24</v>
      </c>
      <c r="FO326">
        <v>0.22</v>
      </c>
      <c r="FP326">
        <v>0.2</v>
      </c>
      <c r="FQ326">
        <v>0.18</v>
      </c>
      <c r="FR326">
        <v>0.16</v>
      </c>
      <c r="FS326">
        <v>0.15</v>
      </c>
      <c r="FT326">
        <v>0.13</v>
      </c>
      <c r="FU326">
        <v>0.12</v>
      </c>
      <c r="FV326">
        <v>0.11</v>
      </c>
      <c r="FW326">
        <v>0.11</v>
      </c>
      <c r="FX326">
        <v>0.1</v>
      </c>
      <c r="FY326">
        <v>0.1</v>
      </c>
      <c r="FZ326">
        <v>0.1</v>
      </c>
    </row>
    <row r="327" spans="1:182">
      <c r="A327">
        <v>-140</v>
      </c>
      <c r="B327">
        <v>0</v>
      </c>
      <c r="C327">
        <v>0</v>
      </c>
      <c r="D327">
        <v>0</v>
      </c>
      <c r="E327">
        <v>0</v>
      </c>
      <c r="F327">
        <v>0</v>
      </c>
      <c r="G327">
        <v>0</v>
      </c>
      <c r="H327">
        <v>0</v>
      </c>
      <c r="I327">
        <v>0</v>
      </c>
      <c r="J327">
        <v>0</v>
      </c>
      <c r="K327">
        <v>0</v>
      </c>
      <c r="L327">
        <v>0</v>
      </c>
      <c r="M327">
        <v>0</v>
      </c>
      <c r="N327">
        <v>0</v>
      </c>
      <c r="O327">
        <v>0.02</v>
      </c>
      <c r="P327">
        <v>0.04</v>
      </c>
      <c r="Q327">
        <v>0.05</v>
      </c>
      <c r="R327">
        <v>7.0000000000000007E-2</v>
      </c>
      <c r="S327">
        <v>0.09</v>
      </c>
      <c r="T327">
        <v>0.11</v>
      </c>
      <c r="U327">
        <v>0.14000000000000001</v>
      </c>
      <c r="V327">
        <v>0.17</v>
      </c>
      <c r="W327">
        <v>0.21</v>
      </c>
      <c r="X327">
        <v>0.25</v>
      </c>
      <c r="Y327">
        <v>0.28999999999999998</v>
      </c>
      <c r="Z327">
        <v>0.35</v>
      </c>
      <c r="AA327">
        <v>0.41</v>
      </c>
      <c r="AB327">
        <v>0.48</v>
      </c>
      <c r="AC327">
        <v>0.56000000000000005</v>
      </c>
      <c r="AD327">
        <v>0.64</v>
      </c>
      <c r="AE327">
        <v>0.72</v>
      </c>
      <c r="AF327">
        <v>0.84</v>
      </c>
      <c r="AG327">
        <v>0.97</v>
      </c>
      <c r="AH327">
        <v>1.08</v>
      </c>
      <c r="AI327">
        <v>1.17</v>
      </c>
      <c r="AJ327">
        <v>1.32</v>
      </c>
      <c r="AK327">
        <v>1.45</v>
      </c>
      <c r="AL327">
        <v>1.63</v>
      </c>
      <c r="AM327">
        <v>1.79</v>
      </c>
      <c r="AN327">
        <v>2.0099999999999998</v>
      </c>
      <c r="AO327">
        <v>2.16</v>
      </c>
      <c r="AP327">
        <v>2.35</v>
      </c>
      <c r="AQ327">
        <v>2.58</v>
      </c>
      <c r="AR327">
        <v>2.81</v>
      </c>
      <c r="AS327">
        <v>2.95</v>
      </c>
      <c r="AT327">
        <v>3.25</v>
      </c>
      <c r="AU327">
        <v>3.52</v>
      </c>
      <c r="AV327">
        <v>3.79</v>
      </c>
      <c r="AW327">
        <v>4.13</v>
      </c>
      <c r="AX327">
        <v>4.3099999999999996</v>
      </c>
      <c r="AY327">
        <v>4.7</v>
      </c>
      <c r="AZ327">
        <v>4.9000000000000004</v>
      </c>
      <c r="BA327">
        <v>5.2</v>
      </c>
      <c r="BB327">
        <v>5.44</v>
      </c>
      <c r="BC327">
        <v>5.72</v>
      </c>
      <c r="BD327">
        <v>6.06</v>
      </c>
      <c r="BE327">
        <v>6.46</v>
      </c>
      <c r="BF327">
        <v>6.96</v>
      </c>
      <c r="BG327">
        <v>7.58</v>
      </c>
      <c r="BH327">
        <v>8.23</v>
      </c>
      <c r="BI327">
        <v>8.5299999999999994</v>
      </c>
      <c r="BJ327">
        <v>9.18</v>
      </c>
      <c r="BK327">
        <v>9.33</v>
      </c>
      <c r="BL327">
        <v>9.75</v>
      </c>
      <c r="BM327">
        <v>10.199999999999999</v>
      </c>
      <c r="BN327">
        <v>10.6</v>
      </c>
      <c r="BO327">
        <v>10.9</v>
      </c>
      <c r="BP327">
        <v>11.1</v>
      </c>
      <c r="BQ327">
        <v>11.4</v>
      </c>
      <c r="BR327">
        <v>11.6</v>
      </c>
      <c r="BS327">
        <v>11.9</v>
      </c>
      <c r="BT327">
        <v>12.1</v>
      </c>
      <c r="BU327">
        <v>12.3</v>
      </c>
      <c r="BV327">
        <v>12.5</v>
      </c>
      <c r="BW327">
        <v>12.6</v>
      </c>
      <c r="BX327">
        <v>12.8</v>
      </c>
      <c r="BY327">
        <v>12.9</v>
      </c>
      <c r="BZ327">
        <v>13.1</v>
      </c>
      <c r="CA327">
        <v>13.2</v>
      </c>
      <c r="CB327">
        <v>13.4</v>
      </c>
      <c r="CC327">
        <v>13.5</v>
      </c>
      <c r="CD327">
        <v>13.6</v>
      </c>
      <c r="CE327">
        <v>13.7</v>
      </c>
      <c r="CF327">
        <v>13.8</v>
      </c>
      <c r="CG327">
        <v>13.9</v>
      </c>
      <c r="CH327">
        <v>14</v>
      </c>
      <c r="CI327">
        <v>14.1</v>
      </c>
      <c r="CJ327">
        <v>14.1</v>
      </c>
      <c r="CK327">
        <v>14.2</v>
      </c>
      <c r="CL327">
        <v>14.2</v>
      </c>
      <c r="CM327">
        <v>14.3</v>
      </c>
      <c r="CN327">
        <v>14.3</v>
      </c>
      <c r="CO327">
        <v>14.3</v>
      </c>
      <c r="CP327">
        <v>14.3</v>
      </c>
      <c r="CQ327">
        <v>14.3</v>
      </c>
      <c r="CR327">
        <v>14.3</v>
      </c>
      <c r="CS327">
        <v>14.3</v>
      </c>
      <c r="CT327">
        <v>14.3</v>
      </c>
      <c r="CU327">
        <v>14.2</v>
      </c>
      <c r="CV327">
        <v>14.2</v>
      </c>
      <c r="CW327">
        <v>14.1</v>
      </c>
      <c r="CX327">
        <v>14.1</v>
      </c>
      <c r="CY327">
        <v>14</v>
      </c>
      <c r="CZ327">
        <v>13.9</v>
      </c>
      <c r="DA327">
        <v>13.9</v>
      </c>
      <c r="DB327">
        <v>13.8</v>
      </c>
      <c r="DC327">
        <v>13.7</v>
      </c>
      <c r="DD327">
        <v>13.6</v>
      </c>
      <c r="DE327">
        <v>13.4</v>
      </c>
      <c r="DF327">
        <v>13.3</v>
      </c>
      <c r="DG327">
        <v>13.2</v>
      </c>
      <c r="DH327">
        <v>13</v>
      </c>
      <c r="DI327">
        <v>12.9</v>
      </c>
      <c r="DJ327">
        <v>12.7</v>
      </c>
      <c r="DK327">
        <v>12.5</v>
      </c>
      <c r="DL327">
        <v>12.3</v>
      </c>
      <c r="DM327">
        <v>12</v>
      </c>
      <c r="DN327">
        <v>11.7</v>
      </c>
      <c r="DO327">
        <v>11.4</v>
      </c>
      <c r="DP327">
        <v>11</v>
      </c>
      <c r="DQ327">
        <v>10.5</v>
      </c>
      <c r="DR327">
        <v>9.69</v>
      </c>
      <c r="DS327">
        <v>8.4</v>
      </c>
      <c r="DT327">
        <v>7.86</v>
      </c>
      <c r="DU327">
        <v>7.31</v>
      </c>
      <c r="DV327">
        <v>8.2799999999999994</v>
      </c>
      <c r="DW327">
        <v>8.9700000000000006</v>
      </c>
      <c r="DX327">
        <v>8.1300000000000008</v>
      </c>
      <c r="DY327">
        <v>7.86</v>
      </c>
      <c r="DZ327">
        <v>7.11</v>
      </c>
      <c r="EA327">
        <v>6.67</v>
      </c>
      <c r="EB327">
        <v>6.07</v>
      </c>
      <c r="EC327">
        <v>5.67</v>
      </c>
      <c r="ED327">
        <v>5.41</v>
      </c>
      <c r="EE327">
        <v>5.01</v>
      </c>
      <c r="EF327">
        <v>4.84</v>
      </c>
      <c r="EG327">
        <v>4.5</v>
      </c>
      <c r="EH327">
        <v>4.21</v>
      </c>
      <c r="EI327">
        <v>4.1900000000000004</v>
      </c>
      <c r="EJ327">
        <v>4.01</v>
      </c>
      <c r="EK327">
        <v>3.75</v>
      </c>
      <c r="EL327">
        <v>3.39</v>
      </c>
      <c r="EM327">
        <v>3.12</v>
      </c>
      <c r="EN327">
        <v>2.92</v>
      </c>
      <c r="EO327">
        <v>2.78</v>
      </c>
      <c r="EP327">
        <v>2.57</v>
      </c>
      <c r="EQ327">
        <v>2.36</v>
      </c>
      <c r="ER327">
        <v>2.1800000000000002</v>
      </c>
      <c r="ES327">
        <v>2</v>
      </c>
      <c r="ET327">
        <v>1.89</v>
      </c>
      <c r="EU327">
        <v>1.73</v>
      </c>
      <c r="EV327">
        <v>1.59</v>
      </c>
      <c r="EW327">
        <v>1.43</v>
      </c>
      <c r="EX327">
        <v>1.3</v>
      </c>
      <c r="EY327">
        <v>1.17</v>
      </c>
      <c r="EZ327">
        <v>1.08</v>
      </c>
      <c r="FA327">
        <v>0.97</v>
      </c>
      <c r="FB327">
        <v>0.88</v>
      </c>
      <c r="FC327">
        <v>0.82</v>
      </c>
      <c r="FD327">
        <v>0.71</v>
      </c>
      <c r="FE327">
        <v>0.65</v>
      </c>
      <c r="FF327">
        <v>0.61</v>
      </c>
      <c r="FG327">
        <v>0.54</v>
      </c>
      <c r="FH327">
        <v>0.47</v>
      </c>
      <c r="FI327">
        <v>0.42</v>
      </c>
      <c r="FJ327">
        <v>0.39</v>
      </c>
      <c r="FK327">
        <v>0.33</v>
      </c>
      <c r="FL327">
        <v>0.3</v>
      </c>
      <c r="FM327">
        <v>0.26</v>
      </c>
      <c r="FN327">
        <v>0.23</v>
      </c>
      <c r="FO327">
        <v>0.22</v>
      </c>
      <c r="FP327">
        <v>0.19</v>
      </c>
      <c r="FQ327">
        <v>0.17</v>
      </c>
      <c r="FR327">
        <v>0.16</v>
      </c>
      <c r="FS327">
        <v>0.14000000000000001</v>
      </c>
      <c r="FT327">
        <v>0.13</v>
      </c>
      <c r="FU327">
        <v>0.12</v>
      </c>
      <c r="FV327">
        <v>0.11</v>
      </c>
      <c r="FW327">
        <v>0.1</v>
      </c>
      <c r="FX327">
        <v>0.1</v>
      </c>
      <c r="FY327">
        <v>0.1</v>
      </c>
      <c r="FZ327">
        <v>0.1</v>
      </c>
    </row>
    <row r="328" spans="1:182">
      <c r="A328">
        <v>-141</v>
      </c>
      <c r="B328">
        <v>0</v>
      </c>
      <c r="C328">
        <v>0</v>
      </c>
      <c r="D328">
        <v>0</v>
      </c>
      <c r="E328">
        <v>0</v>
      </c>
      <c r="F328">
        <v>0</v>
      </c>
      <c r="G328">
        <v>0</v>
      </c>
      <c r="H328">
        <v>0</v>
      </c>
      <c r="I328">
        <v>0</v>
      </c>
      <c r="J328">
        <v>0</v>
      </c>
      <c r="K328">
        <v>0</v>
      </c>
      <c r="L328">
        <v>0</v>
      </c>
      <c r="M328">
        <v>0</v>
      </c>
      <c r="N328">
        <v>0</v>
      </c>
      <c r="O328">
        <v>0.02</v>
      </c>
      <c r="P328">
        <v>0.03</v>
      </c>
      <c r="Q328">
        <v>0.06</v>
      </c>
      <c r="R328">
        <v>0.08</v>
      </c>
      <c r="S328">
        <v>0.1</v>
      </c>
      <c r="T328">
        <v>0.12</v>
      </c>
      <c r="U328">
        <v>0.15</v>
      </c>
      <c r="V328">
        <v>0.17</v>
      </c>
      <c r="W328">
        <v>0.22</v>
      </c>
      <c r="X328">
        <v>0.25</v>
      </c>
      <c r="Y328">
        <v>0.31</v>
      </c>
      <c r="Z328">
        <v>0.37</v>
      </c>
      <c r="AA328">
        <v>0.41</v>
      </c>
      <c r="AB328">
        <v>0.5</v>
      </c>
      <c r="AC328">
        <v>0.55000000000000004</v>
      </c>
      <c r="AD328">
        <v>0.66</v>
      </c>
      <c r="AE328">
        <v>0.73</v>
      </c>
      <c r="AF328">
        <v>0.85</v>
      </c>
      <c r="AG328">
        <v>0.95</v>
      </c>
      <c r="AH328">
        <v>1.06</v>
      </c>
      <c r="AI328">
        <v>1.23</v>
      </c>
      <c r="AJ328">
        <v>1.36</v>
      </c>
      <c r="AK328">
        <v>1.49</v>
      </c>
      <c r="AL328">
        <v>1.66</v>
      </c>
      <c r="AM328">
        <v>1.81</v>
      </c>
      <c r="AN328">
        <v>2.02</v>
      </c>
      <c r="AO328">
        <v>2.17</v>
      </c>
      <c r="AP328">
        <v>2.39</v>
      </c>
      <c r="AQ328">
        <v>2.65</v>
      </c>
      <c r="AR328">
        <v>2.84</v>
      </c>
      <c r="AS328">
        <v>3.04</v>
      </c>
      <c r="AT328">
        <v>3.29</v>
      </c>
      <c r="AU328">
        <v>3.59</v>
      </c>
      <c r="AV328">
        <v>3.95</v>
      </c>
      <c r="AW328">
        <v>4.1900000000000004</v>
      </c>
      <c r="AX328">
        <v>4.42</v>
      </c>
      <c r="AY328">
        <v>4.76</v>
      </c>
      <c r="AZ328">
        <v>4.9800000000000004</v>
      </c>
      <c r="BA328">
        <v>5.24</v>
      </c>
      <c r="BB328">
        <v>5.5</v>
      </c>
      <c r="BC328">
        <v>5.83</v>
      </c>
      <c r="BD328">
        <v>6.12</v>
      </c>
      <c r="BE328">
        <v>6.58</v>
      </c>
      <c r="BF328">
        <v>7.13</v>
      </c>
      <c r="BG328">
        <v>7.71</v>
      </c>
      <c r="BH328">
        <v>8.33</v>
      </c>
      <c r="BI328">
        <v>8.85</v>
      </c>
      <c r="BJ328">
        <v>9.3000000000000007</v>
      </c>
      <c r="BK328">
        <v>9.32</v>
      </c>
      <c r="BL328">
        <v>9.91</v>
      </c>
      <c r="BM328">
        <v>10.3</v>
      </c>
      <c r="BN328">
        <v>10.7</v>
      </c>
      <c r="BO328">
        <v>10.9</v>
      </c>
      <c r="BP328">
        <v>11.2</v>
      </c>
      <c r="BQ328">
        <v>11.5</v>
      </c>
      <c r="BR328">
        <v>11.7</v>
      </c>
      <c r="BS328">
        <v>11.9</v>
      </c>
      <c r="BT328">
        <v>12.1</v>
      </c>
      <c r="BU328">
        <v>12.3</v>
      </c>
      <c r="BV328">
        <v>12.5</v>
      </c>
      <c r="BW328">
        <v>12.6</v>
      </c>
      <c r="BX328">
        <v>12.8</v>
      </c>
      <c r="BY328">
        <v>13</v>
      </c>
      <c r="BZ328">
        <v>13.1</v>
      </c>
      <c r="CA328">
        <v>13.3</v>
      </c>
      <c r="CB328">
        <v>13.4</v>
      </c>
      <c r="CC328">
        <v>13.5</v>
      </c>
      <c r="CD328">
        <v>13.7</v>
      </c>
      <c r="CE328">
        <v>13.8</v>
      </c>
      <c r="CF328">
        <v>13.9</v>
      </c>
      <c r="CG328">
        <v>14</v>
      </c>
      <c r="CH328">
        <v>14</v>
      </c>
      <c r="CI328">
        <v>14.1</v>
      </c>
      <c r="CJ328">
        <v>14.1</v>
      </c>
      <c r="CK328">
        <v>14.2</v>
      </c>
      <c r="CL328">
        <v>14.2</v>
      </c>
      <c r="CM328">
        <v>14.3</v>
      </c>
      <c r="CN328">
        <v>14.3</v>
      </c>
      <c r="CO328">
        <v>14.3</v>
      </c>
      <c r="CP328">
        <v>14.3</v>
      </c>
      <c r="CQ328">
        <v>14.3</v>
      </c>
      <c r="CR328">
        <v>14.3</v>
      </c>
      <c r="CS328">
        <v>14.3</v>
      </c>
      <c r="CT328">
        <v>14.3</v>
      </c>
      <c r="CU328">
        <v>14.3</v>
      </c>
      <c r="CV328">
        <v>14.2</v>
      </c>
      <c r="CW328">
        <v>14.2</v>
      </c>
      <c r="CX328">
        <v>14.1</v>
      </c>
      <c r="CY328">
        <v>14</v>
      </c>
      <c r="CZ328">
        <v>14</v>
      </c>
      <c r="DA328">
        <v>13.9</v>
      </c>
      <c r="DB328">
        <v>13.8</v>
      </c>
      <c r="DC328">
        <v>13.7</v>
      </c>
      <c r="DD328">
        <v>13.6</v>
      </c>
      <c r="DE328">
        <v>13.4</v>
      </c>
      <c r="DF328">
        <v>13.3</v>
      </c>
      <c r="DG328">
        <v>13.2</v>
      </c>
      <c r="DH328">
        <v>13</v>
      </c>
      <c r="DI328">
        <v>12.9</v>
      </c>
      <c r="DJ328">
        <v>12.7</v>
      </c>
      <c r="DK328">
        <v>12.5</v>
      </c>
      <c r="DL328">
        <v>12.3</v>
      </c>
      <c r="DM328">
        <v>12</v>
      </c>
      <c r="DN328">
        <v>11.7</v>
      </c>
      <c r="DO328">
        <v>11.3</v>
      </c>
      <c r="DP328">
        <v>10.9</v>
      </c>
      <c r="DQ328">
        <v>10.199999999999999</v>
      </c>
      <c r="DR328">
        <v>8.77</v>
      </c>
      <c r="DS328">
        <v>9.25</v>
      </c>
      <c r="DT328">
        <v>7.74</v>
      </c>
      <c r="DU328">
        <v>8.2200000000000006</v>
      </c>
      <c r="DV328">
        <v>8.81</v>
      </c>
      <c r="DW328">
        <v>8.83</v>
      </c>
      <c r="DX328">
        <v>8.0500000000000007</v>
      </c>
      <c r="DY328">
        <v>7.72</v>
      </c>
      <c r="DZ328">
        <v>6.99</v>
      </c>
      <c r="EA328">
        <v>6.51</v>
      </c>
      <c r="EB328">
        <v>6.07</v>
      </c>
      <c r="EC328">
        <v>5.63</v>
      </c>
      <c r="ED328">
        <v>5.32</v>
      </c>
      <c r="EE328">
        <v>5.04</v>
      </c>
      <c r="EF328">
        <v>4.71</v>
      </c>
      <c r="EG328">
        <v>4.51</v>
      </c>
      <c r="EH328">
        <v>4.28</v>
      </c>
      <c r="EI328">
        <v>4.2</v>
      </c>
      <c r="EJ328">
        <v>3.92</v>
      </c>
      <c r="EK328">
        <v>3.67</v>
      </c>
      <c r="EL328">
        <v>3.3</v>
      </c>
      <c r="EM328">
        <v>3.11</v>
      </c>
      <c r="EN328">
        <v>2.88</v>
      </c>
      <c r="EO328">
        <v>2.71</v>
      </c>
      <c r="EP328">
        <v>2.5499999999999998</v>
      </c>
      <c r="EQ328">
        <v>2.35</v>
      </c>
      <c r="ER328">
        <v>2.09</v>
      </c>
      <c r="ES328">
        <v>2</v>
      </c>
      <c r="ET328">
        <v>1.8</v>
      </c>
      <c r="EU328">
        <v>1.69</v>
      </c>
      <c r="EV328">
        <v>1.58</v>
      </c>
      <c r="EW328">
        <v>1.37</v>
      </c>
      <c r="EX328">
        <v>1.31</v>
      </c>
      <c r="EY328">
        <v>1.18</v>
      </c>
      <c r="EZ328">
        <v>1.06</v>
      </c>
      <c r="FA328">
        <v>0.95</v>
      </c>
      <c r="FB328">
        <v>0.86</v>
      </c>
      <c r="FC328">
        <v>0.78</v>
      </c>
      <c r="FD328">
        <v>0.71</v>
      </c>
      <c r="FE328">
        <v>0.64</v>
      </c>
      <c r="FF328">
        <v>0.56999999999999995</v>
      </c>
      <c r="FG328">
        <v>0.51</v>
      </c>
      <c r="FH328">
        <v>0.48</v>
      </c>
      <c r="FI328">
        <v>0.42</v>
      </c>
      <c r="FJ328">
        <v>0.38</v>
      </c>
      <c r="FK328">
        <v>0.31</v>
      </c>
      <c r="FL328">
        <v>0.28999999999999998</v>
      </c>
      <c r="FM328">
        <v>0.25</v>
      </c>
      <c r="FN328">
        <v>0.23</v>
      </c>
      <c r="FO328">
        <v>0.21</v>
      </c>
      <c r="FP328">
        <v>0.18</v>
      </c>
      <c r="FQ328">
        <v>0.17</v>
      </c>
      <c r="FR328">
        <v>0.15</v>
      </c>
      <c r="FS328">
        <v>0.14000000000000001</v>
      </c>
      <c r="FT328">
        <v>0.12</v>
      </c>
      <c r="FU328">
        <v>0.12</v>
      </c>
      <c r="FV328">
        <v>0.11</v>
      </c>
      <c r="FW328">
        <v>0.1</v>
      </c>
      <c r="FX328">
        <v>0.1</v>
      </c>
      <c r="FY328">
        <v>0.1</v>
      </c>
      <c r="FZ328">
        <v>0.1</v>
      </c>
    </row>
    <row r="329" spans="1:182">
      <c r="A329">
        <v>-142</v>
      </c>
      <c r="B329">
        <v>0</v>
      </c>
      <c r="C329">
        <v>0</v>
      </c>
      <c r="D329">
        <v>0</v>
      </c>
      <c r="E329">
        <v>0</v>
      </c>
      <c r="F329">
        <v>0</v>
      </c>
      <c r="G329">
        <v>0</v>
      </c>
      <c r="H329">
        <v>0</v>
      </c>
      <c r="I329">
        <v>0</v>
      </c>
      <c r="J329">
        <v>0</v>
      </c>
      <c r="K329">
        <v>0</v>
      </c>
      <c r="L329">
        <v>0</v>
      </c>
      <c r="M329">
        <v>0</v>
      </c>
      <c r="N329">
        <v>0</v>
      </c>
      <c r="O329">
        <v>0.02</v>
      </c>
      <c r="P329">
        <v>0.04</v>
      </c>
      <c r="Q329">
        <v>0.06</v>
      </c>
      <c r="R329">
        <v>0.08</v>
      </c>
      <c r="S329">
        <v>0.1</v>
      </c>
      <c r="T329">
        <v>0.12</v>
      </c>
      <c r="U329">
        <v>0.15</v>
      </c>
      <c r="V329">
        <v>0.19</v>
      </c>
      <c r="W329">
        <v>0.23</v>
      </c>
      <c r="X329">
        <v>0.27</v>
      </c>
      <c r="Y329">
        <v>0.32</v>
      </c>
      <c r="Z329">
        <v>0.37</v>
      </c>
      <c r="AA329">
        <v>0.44</v>
      </c>
      <c r="AB329">
        <v>0.5</v>
      </c>
      <c r="AC329">
        <v>0.6</v>
      </c>
      <c r="AD329">
        <v>0.66</v>
      </c>
      <c r="AE329">
        <v>0.77</v>
      </c>
      <c r="AF329">
        <v>0.87</v>
      </c>
      <c r="AG329">
        <v>0.97</v>
      </c>
      <c r="AH329">
        <v>1.0900000000000001</v>
      </c>
      <c r="AI329">
        <v>1.25</v>
      </c>
      <c r="AJ329">
        <v>1.37</v>
      </c>
      <c r="AK329">
        <v>1.53</v>
      </c>
      <c r="AL329">
        <v>1.72</v>
      </c>
      <c r="AM329">
        <v>1.86</v>
      </c>
      <c r="AN329">
        <v>2.08</v>
      </c>
      <c r="AO329">
        <v>2.19</v>
      </c>
      <c r="AP329">
        <v>2.4500000000000002</v>
      </c>
      <c r="AQ329">
        <v>2.73</v>
      </c>
      <c r="AR329">
        <v>2.88</v>
      </c>
      <c r="AS329">
        <v>3.11</v>
      </c>
      <c r="AT329">
        <v>3.36</v>
      </c>
      <c r="AU329">
        <v>3.66</v>
      </c>
      <c r="AV329">
        <v>3.99</v>
      </c>
      <c r="AW329">
        <v>4.17</v>
      </c>
      <c r="AX329">
        <v>4.5199999999999996</v>
      </c>
      <c r="AY329">
        <v>4.76</v>
      </c>
      <c r="AZ329">
        <v>5.09</v>
      </c>
      <c r="BA329">
        <v>5.33</v>
      </c>
      <c r="BB329">
        <v>5.57</v>
      </c>
      <c r="BC329">
        <v>5.91</v>
      </c>
      <c r="BD329">
        <v>6.26</v>
      </c>
      <c r="BE329">
        <v>6.68</v>
      </c>
      <c r="BF329">
        <v>7.23</v>
      </c>
      <c r="BG329">
        <v>7.92</v>
      </c>
      <c r="BH329">
        <v>8.44</v>
      </c>
      <c r="BI329">
        <v>8.9499999999999993</v>
      </c>
      <c r="BJ329">
        <v>9.4</v>
      </c>
      <c r="BK329">
        <v>9.5500000000000007</v>
      </c>
      <c r="BL329">
        <v>9.92</v>
      </c>
      <c r="BM329">
        <v>10.3</v>
      </c>
      <c r="BN329">
        <v>10.7</v>
      </c>
      <c r="BO329">
        <v>11</v>
      </c>
      <c r="BP329">
        <v>11.3</v>
      </c>
      <c r="BQ329">
        <v>11.5</v>
      </c>
      <c r="BR329">
        <v>11.7</v>
      </c>
      <c r="BS329">
        <v>11.9</v>
      </c>
      <c r="BT329">
        <v>12.2</v>
      </c>
      <c r="BU329">
        <v>12.4</v>
      </c>
      <c r="BV329">
        <v>12.6</v>
      </c>
      <c r="BW329">
        <v>12.7</v>
      </c>
      <c r="BX329">
        <v>12.9</v>
      </c>
      <c r="BY329">
        <v>13</v>
      </c>
      <c r="BZ329">
        <v>13.2</v>
      </c>
      <c r="CA329">
        <v>13.3</v>
      </c>
      <c r="CB329">
        <v>13.5</v>
      </c>
      <c r="CC329">
        <v>13.6</v>
      </c>
      <c r="CD329">
        <v>13.7</v>
      </c>
      <c r="CE329">
        <v>13.8</v>
      </c>
      <c r="CF329">
        <v>13.9</v>
      </c>
      <c r="CG329">
        <v>14</v>
      </c>
      <c r="CH329">
        <v>14</v>
      </c>
      <c r="CI329">
        <v>14.1</v>
      </c>
      <c r="CJ329">
        <v>14.2</v>
      </c>
      <c r="CK329">
        <v>14.2</v>
      </c>
      <c r="CL329">
        <v>14.3</v>
      </c>
      <c r="CM329">
        <v>14.3</v>
      </c>
      <c r="CN329">
        <v>14.3</v>
      </c>
      <c r="CO329">
        <v>14.4</v>
      </c>
      <c r="CP329">
        <v>14.4</v>
      </c>
      <c r="CQ329">
        <v>14.4</v>
      </c>
      <c r="CR329">
        <v>14.4</v>
      </c>
      <c r="CS329">
        <v>14.3</v>
      </c>
      <c r="CT329">
        <v>14.3</v>
      </c>
      <c r="CU329">
        <v>14.3</v>
      </c>
      <c r="CV329">
        <v>14.2</v>
      </c>
      <c r="CW329">
        <v>14.2</v>
      </c>
      <c r="CX329">
        <v>14.1</v>
      </c>
      <c r="CY329">
        <v>14.1</v>
      </c>
      <c r="CZ329">
        <v>14</v>
      </c>
      <c r="DA329">
        <v>13.9</v>
      </c>
      <c r="DB329">
        <v>13.8</v>
      </c>
      <c r="DC329">
        <v>13.7</v>
      </c>
      <c r="DD329">
        <v>13.6</v>
      </c>
      <c r="DE329">
        <v>13.4</v>
      </c>
      <c r="DF329">
        <v>13.3</v>
      </c>
      <c r="DG329">
        <v>13.2</v>
      </c>
      <c r="DH329">
        <v>13</v>
      </c>
      <c r="DI329">
        <v>12.9</v>
      </c>
      <c r="DJ329">
        <v>12.7</v>
      </c>
      <c r="DK329">
        <v>12.5</v>
      </c>
      <c r="DL329">
        <v>12.3</v>
      </c>
      <c r="DM329">
        <v>11.9</v>
      </c>
      <c r="DN329">
        <v>11.6</v>
      </c>
      <c r="DO329">
        <v>11.3</v>
      </c>
      <c r="DP329">
        <v>10.8</v>
      </c>
      <c r="DQ329">
        <v>10.1</v>
      </c>
      <c r="DR329">
        <v>8.73</v>
      </c>
      <c r="DS329">
        <v>8.25</v>
      </c>
      <c r="DT329">
        <v>7.65</v>
      </c>
      <c r="DU329">
        <v>8.2899999999999991</v>
      </c>
      <c r="DV329">
        <v>8.66</v>
      </c>
      <c r="DW329">
        <v>8.7100000000000009</v>
      </c>
      <c r="DX329">
        <v>7.93</v>
      </c>
      <c r="DY329">
        <v>7.58</v>
      </c>
      <c r="DZ329">
        <v>6.88</v>
      </c>
      <c r="EA329">
        <v>6.32</v>
      </c>
      <c r="EB329">
        <v>5.88</v>
      </c>
      <c r="EC329">
        <v>5.58</v>
      </c>
      <c r="ED329">
        <v>5.24</v>
      </c>
      <c r="EE329">
        <v>4.97</v>
      </c>
      <c r="EF329">
        <v>4.6399999999999997</v>
      </c>
      <c r="EG329">
        <v>4.43</v>
      </c>
      <c r="EH329">
        <v>4.17</v>
      </c>
      <c r="EI329">
        <v>4.1399999999999997</v>
      </c>
      <c r="EJ329">
        <v>3.89</v>
      </c>
      <c r="EK329">
        <v>3.54</v>
      </c>
      <c r="EL329">
        <v>3.32</v>
      </c>
      <c r="EM329">
        <v>2.97</v>
      </c>
      <c r="EN329">
        <v>2.83</v>
      </c>
      <c r="EO329">
        <v>2.65</v>
      </c>
      <c r="EP329">
        <v>2.5</v>
      </c>
      <c r="EQ329">
        <v>2.25</v>
      </c>
      <c r="ER329">
        <v>2.09</v>
      </c>
      <c r="ES329">
        <v>1.95</v>
      </c>
      <c r="ET329">
        <v>1.8</v>
      </c>
      <c r="EU329">
        <v>1.63</v>
      </c>
      <c r="EV329">
        <v>1.48</v>
      </c>
      <c r="EW329">
        <v>1.37</v>
      </c>
      <c r="EX329">
        <v>1.27</v>
      </c>
      <c r="EY329">
        <v>1.1499999999999999</v>
      </c>
      <c r="EZ329">
        <v>1.06</v>
      </c>
      <c r="FA329">
        <v>0.95</v>
      </c>
      <c r="FB329">
        <v>0.83</v>
      </c>
      <c r="FC329">
        <v>0.75</v>
      </c>
      <c r="FD329">
        <v>0.7</v>
      </c>
      <c r="FE329">
        <v>0.62</v>
      </c>
      <c r="FF329">
        <v>0.56000000000000005</v>
      </c>
      <c r="FG329">
        <v>0.48</v>
      </c>
      <c r="FH329">
        <v>0.44</v>
      </c>
      <c r="FI329">
        <v>0.39</v>
      </c>
      <c r="FJ329">
        <v>0.34</v>
      </c>
      <c r="FK329">
        <v>0.32</v>
      </c>
      <c r="FL329">
        <v>0.28999999999999998</v>
      </c>
      <c r="FM329">
        <v>0.26</v>
      </c>
      <c r="FN329">
        <v>0.23</v>
      </c>
      <c r="FO329">
        <v>0.2</v>
      </c>
      <c r="FP329">
        <v>0.18</v>
      </c>
      <c r="FQ329">
        <v>0.16</v>
      </c>
      <c r="FR329">
        <v>0.15</v>
      </c>
      <c r="FS329">
        <v>0.14000000000000001</v>
      </c>
      <c r="FT329">
        <v>0.13</v>
      </c>
      <c r="FU329">
        <v>0.11</v>
      </c>
      <c r="FV329">
        <v>0.11</v>
      </c>
      <c r="FW329">
        <v>0.1</v>
      </c>
      <c r="FX329">
        <v>0.1</v>
      </c>
      <c r="FY329">
        <v>0.1</v>
      </c>
      <c r="FZ329">
        <v>0.1</v>
      </c>
    </row>
    <row r="330" spans="1:182">
      <c r="A330">
        <v>-143</v>
      </c>
      <c r="B330">
        <v>0</v>
      </c>
      <c r="C330">
        <v>0</v>
      </c>
      <c r="D330">
        <v>0</v>
      </c>
      <c r="E330">
        <v>0</v>
      </c>
      <c r="F330">
        <v>0</v>
      </c>
      <c r="G330">
        <v>0</v>
      </c>
      <c r="H330">
        <v>0</v>
      </c>
      <c r="I330">
        <v>0</v>
      </c>
      <c r="J330">
        <v>0</v>
      </c>
      <c r="K330">
        <v>0</v>
      </c>
      <c r="L330">
        <v>0</v>
      </c>
      <c r="M330">
        <v>0</v>
      </c>
      <c r="N330">
        <v>0</v>
      </c>
      <c r="O330">
        <v>0.02</v>
      </c>
      <c r="P330">
        <v>0.04</v>
      </c>
      <c r="Q330">
        <v>0.05</v>
      </c>
      <c r="R330">
        <v>0.08</v>
      </c>
      <c r="S330">
        <v>0.1</v>
      </c>
      <c r="T330">
        <v>0.13</v>
      </c>
      <c r="U330">
        <v>0.16</v>
      </c>
      <c r="V330">
        <v>0.19</v>
      </c>
      <c r="W330">
        <v>0.23</v>
      </c>
      <c r="X330">
        <v>0.27</v>
      </c>
      <c r="Y330">
        <v>0.32</v>
      </c>
      <c r="Z330">
        <v>0.38</v>
      </c>
      <c r="AA330">
        <v>0.44</v>
      </c>
      <c r="AB330">
        <v>0.53</v>
      </c>
      <c r="AC330">
        <v>0.6</v>
      </c>
      <c r="AD330">
        <v>0.71</v>
      </c>
      <c r="AE330">
        <v>0.8</v>
      </c>
      <c r="AF330">
        <v>0.88</v>
      </c>
      <c r="AG330">
        <v>1.02</v>
      </c>
      <c r="AH330">
        <v>1.1499999999999999</v>
      </c>
      <c r="AI330">
        <v>1.28</v>
      </c>
      <c r="AJ330">
        <v>1.43</v>
      </c>
      <c r="AK330">
        <v>1.54</v>
      </c>
      <c r="AL330">
        <v>1.72</v>
      </c>
      <c r="AM330">
        <v>1.86</v>
      </c>
      <c r="AN330">
        <v>2.11</v>
      </c>
      <c r="AO330">
        <v>2.2599999999999998</v>
      </c>
      <c r="AP330">
        <v>2.46</v>
      </c>
      <c r="AQ330">
        <v>2.78</v>
      </c>
      <c r="AR330">
        <v>2.88</v>
      </c>
      <c r="AS330">
        <v>3.19</v>
      </c>
      <c r="AT330">
        <v>3.41</v>
      </c>
      <c r="AU330">
        <v>3.71</v>
      </c>
      <c r="AV330">
        <v>4.05</v>
      </c>
      <c r="AW330">
        <v>4.29</v>
      </c>
      <c r="AX330">
        <v>4.5199999999999996</v>
      </c>
      <c r="AY330">
        <v>4.84</v>
      </c>
      <c r="AZ330">
        <v>5.05</v>
      </c>
      <c r="BA330">
        <v>5.34</v>
      </c>
      <c r="BB330">
        <v>5.59</v>
      </c>
      <c r="BC330">
        <v>5.92</v>
      </c>
      <c r="BD330">
        <v>6.4</v>
      </c>
      <c r="BE330">
        <v>6.83</v>
      </c>
      <c r="BF330">
        <v>7.34</v>
      </c>
      <c r="BG330">
        <v>8.06</v>
      </c>
      <c r="BH330">
        <v>8.58</v>
      </c>
      <c r="BI330">
        <v>9.07</v>
      </c>
      <c r="BJ330">
        <v>9.4600000000000009</v>
      </c>
      <c r="BK330">
        <v>9.58</v>
      </c>
      <c r="BL330">
        <v>10</v>
      </c>
      <c r="BM330">
        <v>10.4</v>
      </c>
      <c r="BN330">
        <v>10.8</v>
      </c>
      <c r="BO330">
        <v>11.1</v>
      </c>
      <c r="BP330">
        <v>11.3</v>
      </c>
      <c r="BQ330">
        <v>11.6</v>
      </c>
      <c r="BR330">
        <v>11.8</v>
      </c>
      <c r="BS330">
        <v>12</v>
      </c>
      <c r="BT330">
        <v>12.2</v>
      </c>
      <c r="BU330">
        <v>12.4</v>
      </c>
      <c r="BV330">
        <v>12.6</v>
      </c>
      <c r="BW330">
        <v>12.8</v>
      </c>
      <c r="BX330">
        <v>12.9</v>
      </c>
      <c r="BY330">
        <v>13.1</v>
      </c>
      <c r="BZ330">
        <v>13.2</v>
      </c>
      <c r="CA330">
        <v>13.4</v>
      </c>
      <c r="CB330">
        <v>13.5</v>
      </c>
      <c r="CC330">
        <v>13.6</v>
      </c>
      <c r="CD330">
        <v>13.7</v>
      </c>
      <c r="CE330">
        <v>13.8</v>
      </c>
      <c r="CF330">
        <v>13.9</v>
      </c>
      <c r="CG330">
        <v>14</v>
      </c>
      <c r="CH330">
        <v>14.1</v>
      </c>
      <c r="CI330">
        <v>14.2</v>
      </c>
      <c r="CJ330">
        <v>14.2</v>
      </c>
      <c r="CK330">
        <v>14.3</v>
      </c>
      <c r="CL330">
        <v>14.3</v>
      </c>
      <c r="CM330">
        <v>14.3</v>
      </c>
      <c r="CN330">
        <v>14.4</v>
      </c>
      <c r="CO330">
        <v>14.4</v>
      </c>
      <c r="CP330">
        <v>14.4</v>
      </c>
      <c r="CQ330">
        <v>14.4</v>
      </c>
      <c r="CR330">
        <v>14.4</v>
      </c>
      <c r="CS330">
        <v>14.4</v>
      </c>
      <c r="CT330">
        <v>14.3</v>
      </c>
      <c r="CU330">
        <v>14.3</v>
      </c>
      <c r="CV330">
        <v>14.3</v>
      </c>
      <c r="CW330">
        <v>14.2</v>
      </c>
      <c r="CX330">
        <v>14.1</v>
      </c>
      <c r="CY330">
        <v>14.1</v>
      </c>
      <c r="CZ330">
        <v>14</v>
      </c>
      <c r="DA330">
        <v>13.9</v>
      </c>
      <c r="DB330">
        <v>13.8</v>
      </c>
      <c r="DC330">
        <v>13.7</v>
      </c>
      <c r="DD330">
        <v>13.6</v>
      </c>
      <c r="DE330">
        <v>13.5</v>
      </c>
      <c r="DF330">
        <v>13.3</v>
      </c>
      <c r="DG330">
        <v>13.2</v>
      </c>
      <c r="DH330">
        <v>13</v>
      </c>
      <c r="DI330">
        <v>12.8</v>
      </c>
      <c r="DJ330">
        <v>12.7</v>
      </c>
      <c r="DK330">
        <v>12.5</v>
      </c>
      <c r="DL330">
        <v>12.2</v>
      </c>
      <c r="DM330">
        <v>11.9</v>
      </c>
      <c r="DN330">
        <v>11.6</v>
      </c>
      <c r="DO330">
        <v>11.2</v>
      </c>
      <c r="DP330">
        <v>10.7</v>
      </c>
      <c r="DQ330">
        <v>9.91</v>
      </c>
      <c r="DR330">
        <v>8.68</v>
      </c>
      <c r="DS330">
        <v>8.1</v>
      </c>
      <c r="DT330">
        <v>7.55</v>
      </c>
      <c r="DU330">
        <v>8.18</v>
      </c>
      <c r="DV330">
        <v>8.74</v>
      </c>
      <c r="DW330">
        <v>8.64</v>
      </c>
      <c r="DX330">
        <v>7.88</v>
      </c>
      <c r="DY330">
        <v>7.46</v>
      </c>
      <c r="DZ330">
        <v>6.77</v>
      </c>
      <c r="EA330">
        <v>6.24</v>
      </c>
      <c r="EB330">
        <v>5.88</v>
      </c>
      <c r="EC330">
        <v>5.55</v>
      </c>
      <c r="ED330">
        <v>5.22</v>
      </c>
      <c r="EE330">
        <v>4.95</v>
      </c>
      <c r="EF330">
        <v>4.67</v>
      </c>
      <c r="EG330">
        <v>4.43</v>
      </c>
      <c r="EH330">
        <v>4.26</v>
      </c>
      <c r="EI330">
        <v>4.04</v>
      </c>
      <c r="EJ330">
        <v>3.84</v>
      </c>
      <c r="EK330">
        <v>3.47</v>
      </c>
      <c r="EL330">
        <v>3.24</v>
      </c>
      <c r="EM330">
        <v>3</v>
      </c>
      <c r="EN330">
        <v>2.83</v>
      </c>
      <c r="EO330">
        <v>2.64</v>
      </c>
      <c r="EP330">
        <v>2.39</v>
      </c>
      <c r="EQ330">
        <v>2.2200000000000002</v>
      </c>
      <c r="ER330">
        <v>2.06</v>
      </c>
      <c r="ES330">
        <v>1.91</v>
      </c>
      <c r="ET330">
        <v>1.77</v>
      </c>
      <c r="EU330">
        <v>1.63</v>
      </c>
      <c r="EV330">
        <v>1.47</v>
      </c>
      <c r="EW330">
        <v>1.38</v>
      </c>
      <c r="EX330">
        <v>1.25</v>
      </c>
      <c r="EY330">
        <v>1.1100000000000001</v>
      </c>
      <c r="EZ330">
        <v>1</v>
      </c>
      <c r="FA330">
        <v>0.93</v>
      </c>
      <c r="FB330">
        <v>0.84</v>
      </c>
      <c r="FC330">
        <v>0.76</v>
      </c>
      <c r="FD330">
        <v>0.69</v>
      </c>
      <c r="FE330">
        <v>0.6</v>
      </c>
      <c r="FF330">
        <v>0.53</v>
      </c>
      <c r="FG330">
        <v>0.49</v>
      </c>
      <c r="FH330">
        <v>0.43</v>
      </c>
      <c r="FI330">
        <v>0.39</v>
      </c>
      <c r="FJ330">
        <v>0.35</v>
      </c>
      <c r="FK330">
        <v>0.31</v>
      </c>
      <c r="FL330">
        <v>0.28000000000000003</v>
      </c>
      <c r="FM330">
        <v>0.25</v>
      </c>
      <c r="FN330">
        <v>0.21</v>
      </c>
      <c r="FO330">
        <v>0.2</v>
      </c>
      <c r="FP330">
        <v>0.18</v>
      </c>
      <c r="FQ330">
        <v>0.16</v>
      </c>
      <c r="FR330">
        <v>0.15</v>
      </c>
      <c r="FS330">
        <v>0.13</v>
      </c>
      <c r="FT330">
        <v>0.12</v>
      </c>
      <c r="FU330">
        <v>0.11</v>
      </c>
      <c r="FV330">
        <v>0.11</v>
      </c>
      <c r="FW330">
        <v>0.1</v>
      </c>
      <c r="FX330">
        <v>0.1</v>
      </c>
      <c r="FY330">
        <v>0.1</v>
      </c>
      <c r="FZ330">
        <v>0.1</v>
      </c>
    </row>
    <row r="331" spans="1:182">
      <c r="A331">
        <v>-144</v>
      </c>
      <c r="B331">
        <v>0</v>
      </c>
      <c r="C331">
        <v>0</v>
      </c>
      <c r="D331">
        <v>0</v>
      </c>
      <c r="E331">
        <v>0</v>
      </c>
      <c r="F331">
        <v>0</v>
      </c>
      <c r="G331">
        <v>0</v>
      </c>
      <c r="H331">
        <v>0</v>
      </c>
      <c r="I331">
        <v>0</v>
      </c>
      <c r="J331">
        <v>0</v>
      </c>
      <c r="K331">
        <v>0</v>
      </c>
      <c r="L331">
        <v>0</v>
      </c>
      <c r="M331">
        <v>0</v>
      </c>
      <c r="N331">
        <v>0</v>
      </c>
      <c r="O331">
        <v>0.03</v>
      </c>
      <c r="P331">
        <v>0.04</v>
      </c>
      <c r="Q331">
        <v>7.0000000000000007E-2</v>
      </c>
      <c r="R331">
        <v>0.09</v>
      </c>
      <c r="S331">
        <v>0.11</v>
      </c>
      <c r="T331">
        <v>0.13</v>
      </c>
      <c r="U331">
        <v>0.16</v>
      </c>
      <c r="V331">
        <v>0.2</v>
      </c>
      <c r="W331">
        <v>0.23</v>
      </c>
      <c r="X331">
        <v>0.28000000000000003</v>
      </c>
      <c r="Y331">
        <v>0.34</v>
      </c>
      <c r="Z331">
        <v>0.41</v>
      </c>
      <c r="AA331">
        <v>0.48</v>
      </c>
      <c r="AB331">
        <v>0.54</v>
      </c>
      <c r="AC331">
        <v>0.6</v>
      </c>
      <c r="AD331">
        <v>0.7</v>
      </c>
      <c r="AE331">
        <v>0.82</v>
      </c>
      <c r="AF331">
        <v>0.9</v>
      </c>
      <c r="AG331">
        <v>1.05</v>
      </c>
      <c r="AH331">
        <v>1.17</v>
      </c>
      <c r="AI331">
        <v>1.3</v>
      </c>
      <c r="AJ331">
        <v>1.38</v>
      </c>
      <c r="AK331">
        <v>1.66</v>
      </c>
      <c r="AL331">
        <v>1.75</v>
      </c>
      <c r="AM331">
        <v>1.89</v>
      </c>
      <c r="AN331">
        <v>2.13</v>
      </c>
      <c r="AO331">
        <v>2.2799999999999998</v>
      </c>
      <c r="AP331">
        <v>2.57</v>
      </c>
      <c r="AQ331">
        <v>2.73</v>
      </c>
      <c r="AR331">
        <v>2.96</v>
      </c>
      <c r="AS331">
        <v>3.19</v>
      </c>
      <c r="AT331">
        <v>3.45</v>
      </c>
      <c r="AU331">
        <v>3.78</v>
      </c>
      <c r="AV331">
        <v>4.05</v>
      </c>
      <c r="AW331">
        <v>4.26</v>
      </c>
      <c r="AX331">
        <v>4.62</v>
      </c>
      <c r="AY331">
        <v>4.88</v>
      </c>
      <c r="AZ331">
        <v>5.14</v>
      </c>
      <c r="BA331">
        <v>5.39</v>
      </c>
      <c r="BB331">
        <v>5.67</v>
      </c>
      <c r="BC331">
        <v>6.06</v>
      </c>
      <c r="BD331">
        <v>6.43</v>
      </c>
      <c r="BE331">
        <v>6.92</v>
      </c>
      <c r="BF331">
        <v>7.48</v>
      </c>
      <c r="BG331">
        <v>8.17</v>
      </c>
      <c r="BH331">
        <v>8.69</v>
      </c>
      <c r="BI331">
        <v>9.17</v>
      </c>
      <c r="BJ331">
        <v>9.1300000000000008</v>
      </c>
      <c r="BK331">
        <v>9.5399999999999991</v>
      </c>
      <c r="BL331">
        <v>10.1</v>
      </c>
      <c r="BM331">
        <v>10.5</v>
      </c>
      <c r="BN331">
        <v>10.8</v>
      </c>
      <c r="BO331">
        <v>11.1</v>
      </c>
      <c r="BP331">
        <v>11.4</v>
      </c>
      <c r="BQ331">
        <v>11.6</v>
      </c>
      <c r="BR331">
        <v>11.9</v>
      </c>
      <c r="BS331">
        <v>12.1</v>
      </c>
      <c r="BT331">
        <v>12.3</v>
      </c>
      <c r="BU331">
        <v>12.5</v>
      </c>
      <c r="BV331">
        <v>12.6</v>
      </c>
      <c r="BW331">
        <v>12.8</v>
      </c>
      <c r="BX331">
        <v>13</v>
      </c>
      <c r="BY331">
        <v>13.1</v>
      </c>
      <c r="BZ331">
        <v>13.3</v>
      </c>
      <c r="CA331">
        <v>13.4</v>
      </c>
      <c r="CB331">
        <v>13.5</v>
      </c>
      <c r="CC331">
        <v>13.7</v>
      </c>
      <c r="CD331">
        <v>13.8</v>
      </c>
      <c r="CE331">
        <v>13.9</v>
      </c>
      <c r="CF331">
        <v>14</v>
      </c>
      <c r="CG331">
        <v>14</v>
      </c>
      <c r="CH331">
        <v>14.1</v>
      </c>
      <c r="CI331">
        <v>14.2</v>
      </c>
      <c r="CJ331">
        <v>14.2</v>
      </c>
      <c r="CK331">
        <v>14.3</v>
      </c>
      <c r="CL331">
        <v>14.3</v>
      </c>
      <c r="CM331">
        <v>14.4</v>
      </c>
      <c r="CN331">
        <v>14.4</v>
      </c>
      <c r="CO331">
        <v>14.4</v>
      </c>
      <c r="CP331">
        <v>14.4</v>
      </c>
      <c r="CQ331">
        <v>14.4</v>
      </c>
      <c r="CR331">
        <v>14.4</v>
      </c>
      <c r="CS331">
        <v>14.4</v>
      </c>
      <c r="CT331">
        <v>14.4</v>
      </c>
      <c r="CU331">
        <v>14.3</v>
      </c>
      <c r="CV331">
        <v>14.3</v>
      </c>
      <c r="CW331">
        <v>14.2</v>
      </c>
      <c r="CX331">
        <v>14.2</v>
      </c>
      <c r="CY331">
        <v>14.1</v>
      </c>
      <c r="CZ331">
        <v>14</v>
      </c>
      <c r="DA331">
        <v>13.9</v>
      </c>
      <c r="DB331">
        <v>13.8</v>
      </c>
      <c r="DC331">
        <v>13.7</v>
      </c>
      <c r="DD331">
        <v>13.6</v>
      </c>
      <c r="DE331">
        <v>13.5</v>
      </c>
      <c r="DF331">
        <v>13.3</v>
      </c>
      <c r="DG331">
        <v>13.2</v>
      </c>
      <c r="DH331">
        <v>13</v>
      </c>
      <c r="DI331">
        <v>12.8</v>
      </c>
      <c r="DJ331">
        <v>12.7</v>
      </c>
      <c r="DK331">
        <v>12.5</v>
      </c>
      <c r="DL331">
        <v>12.1</v>
      </c>
      <c r="DM331">
        <v>11.9</v>
      </c>
      <c r="DN331">
        <v>11.5</v>
      </c>
      <c r="DO331">
        <v>11.2</v>
      </c>
      <c r="DP331">
        <v>10.6</v>
      </c>
      <c r="DQ331">
        <v>8.98</v>
      </c>
      <c r="DR331">
        <v>8.58</v>
      </c>
      <c r="DS331">
        <v>7.99</v>
      </c>
      <c r="DT331">
        <v>7.48</v>
      </c>
      <c r="DU331">
        <v>8.44</v>
      </c>
      <c r="DV331">
        <v>8.66</v>
      </c>
      <c r="DW331">
        <v>8.52</v>
      </c>
      <c r="DX331">
        <v>7.94</v>
      </c>
      <c r="DY331">
        <v>7.22</v>
      </c>
      <c r="DZ331">
        <v>6.69</v>
      </c>
      <c r="EA331">
        <v>6.19</v>
      </c>
      <c r="EB331">
        <v>5.77</v>
      </c>
      <c r="EC331">
        <v>5.47</v>
      </c>
      <c r="ED331">
        <v>5.15</v>
      </c>
      <c r="EE331">
        <v>4.92</v>
      </c>
      <c r="EF331">
        <v>4.62</v>
      </c>
      <c r="EG331">
        <v>4.32</v>
      </c>
      <c r="EH331">
        <v>4.2300000000000004</v>
      </c>
      <c r="EI331">
        <v>4.01</v>
      </c>
      <c r="EJ331">
        <v>3.72</v>
      </c>
      <c r="EK331">
        <v>3.4</v>
      </c>
      <c r="EL331">
        <v>3.14</v>
      </c>
      <c r="EM331">
        <v>2.92</v>
      </c>
      <c r="EN331">
        <v>2.81</v>
      </c>
      <c r="EO331">
        <v>2.5499999999999998</v>
      </c>
      <c r="EP331">
        <v>2.34</v>
      </c>
      <c r="EQ331">
        <v>2.21</v>
      </c>
      <c r="ER331">
        <v>2</v>
      </c>
      <c r="ES331">
        <v>1.87</v>
      </c>
      <c r="ET331">
        <v>1.71</v>
      </c>
      <c r="EU331">
        <v>1.57</v>
      </c>
      <c r="EV331">
        <v>1.46</v>
      </c>
      <c r="EW331">
        <v>1.34</v>
      </c>
      <c r="EX331">
        <v>1.17</v>
      </c>
      <c r="EY331">
        <v>1.0900000000000001</v>
      </c>
      <c r="EZ331">
        <v>1.01</v>
      </c>
      <c r="FA331">
        <v>0.9</v>
      </c>
      <c r="FB331">
        <v>0.81</v>
      </c>
      <c r="FC331">
        <v>0.71</v>
      </c>
      <c r="FD331">
        <v>0.63</v>
      </c>
      <c r="FE331">
        <v>0.6</v>
      </c>
      <c r="FF331">
        <v>0.54</v>
      </c>
      <c r="FG331">
        <v>0.46</v>
      </c>
      <c r="FH331">
        <v>0.41</v>
      </c>
      <c r="FI331">
        <v>0.37</v>
      </c>
      <c r="FJ331">
        <v>0.34</v>
      </c>
      <c r="FK331">
        <v>0.3</v>
      </c>
      <c r="FL331">
        <v>0.26</v>
      </c>
      <c r="FM331">
        <v>0.24</v>
      </c>
      <c r="FN331">
        <v>0.21</v>
      </c>
      <c r="FO331">
        <v>0.19</v>
      </c>
      <c r="FP331">
        <v>0.17</v>
      </c>
      <c r="FQ331">
        <v>0.16</v>
      </c>
      <c r="FR331">
        <v>0.14000000000000001</v>
      </c>
      <c r="FS331">
        <v>0.13</v>
      </c>
      <c r="FT331">
        <v>0.12</v>
      </c>
      <c r="FU331">
        <v>0.11</v>
      </c>
      <c r="FV331">
        <v>0.11</v>
      </c>
      <c r="FW331">
        <v>0.1</v>
      </c>
      <c r="FX331">
        <v>0.1</v>
      </c>
      <c r="FY331">
        <v>0.1</v>
      </c>
      <c r="FZ331">
        <v>0.1</v>
      </c>
    </row>
    <row r="332" spans="1:182">
      <c r="A332">
        <v>-145</v>
      </c>
      <c r="B332">
        <v>0</v>
      </c>
      <c r="C332">
        <v>0</v>
      </c>
      <c r="D332">
        <v>0</v>
      </c>
      <c r="E332">
        <v>0</v>
      </c>
      <c r="F332">
        <v>0</v>
      </c>
      <c r="G332">
        <v>0</v>
      </c>
      <c r="H332">
        <v>0</v>
      </c>
      <c r="I332">
        <v>0</v>
      </c>
      <c r="J332">
        <v>0</v>
      </c>
      <c r="K332">
        <v>0</v>
      </c>
      <c r="L332">
        <v>0</v>
      </c>
      <c r="M332">
        <v>0</v>
      </c>
      <c r="N332">
        <v>0.02</v>
      </c>
      <c r="O332">
        <v>0.03</v>
      </c>
      <c r="P332">
        <v>0.05</v>
      </c>
      <c r="Q332">
        <v>7.0000000000000007E-2</v>
      </c>
      <c r="R332">
        <v>0.09</v>
      </c>
      <c r="S332">
        <v>0.11</v>
      </c>
      <c r="T332">
        <v>0.14000000000000001</v>
      </c>
      <c r="U332">
        <v>0.17</v>
      </c>
      <c r="V332">
        <v>0.21</v>
      </c>
      <c r="W332">
        <v>0.25</v>
      </c>
      <c r="X332">
        <v>0.3</v>
      </c>
      <c r="Y332">
        <v>0.35</v>
      </c>
      <c r="Z332">
        <v>0.4</v>
      </c>
      <c r="AA332">
        <v>0.47</v>
      </c>
      <c r="AB332">
        <v>0.56999999999999995</v>
      </c>
      <c r="AC332">
        <v>0.64</v>
      </c>
      <c r="AD332">
        <v>0.72</v>
      </c>
      <c r="AE332">
        <v>0.84</v>
      </c>
      <c r="AF332">
        <v>0.93</v>
      </c>
      <c r="AG332">
        <v>1.06</v>
      </c>
      <c r="AH332">
        <v>1.22</v>
      </c>
      <c r="AI332">
        <v>1.35</v>
      </c>
      <c r="AJ332">
        <v>1.49</v>
      </c>
      <c r="AK332">
        <v>1.67</v>
      </c>
      <c r="AL332">
        <v>1.8</v>
      </c>
      <c r="AM332">
        <v>1.97</v>
      </c>
      <c r="AN332">
        <v>2.19</v>
      </c>
      <c r="AO332">
        <v>2.35</v>
      </c>
      <c r="AP332">
        <v>2.6</v>
      </c>
      <c r="AQ332">
        <v>2.79</v>
      </c>
      <c r="AR332">
        <v>2.99</v>
      </c>
      <c r="AS332">
        <v>3.28</v>
      </c>
      <c r="AT332">
        <v>3.49</v>
      </c>
      <c r="AU332">
        <v>3.89</v>
      </c>
      <c r="AV332">
        <v>4.1500000000000004</v>
      </c>
      <c r="AW332">
        <v>4.3499999999999996</v>
      </c>
      <c r="AX332">
        <v>4.62</v>
      </c>
      <c r="AY332">
        <v>4.93</v>
      </c>
      <c r="AZ332">
        <v>5.22</v>
      </c>
      <c r="BA332">
        <v>5.44</v>
      </c>
      <c r="BB332">
        <v>5.77</v>
      </c>
      <c r="BC332">
        <v>6.14</v>
      </c>
      <c r="BD332">
        <v>6.56</v>
      </c>
      <c r="BE332">
        <v>7.07</v>
      </c>
      <c r="BF332">
        <v>7.77</v>
      </c>
      <c r="BG332">
        <v>8.2799999999999994</v>
      </c>
      <c r="BH332">
        <v>8.5500000000000007</v>
      </c>
      <c r="BI332">
        <v>9.27</v>
      </c>
      <c r="BJ332">
        <v>9.24</v>
      </c>
      <c r="BK332">
        <v>9.66</v>
      </c>
      <c r="BL332">
        <v>10.199999999999999</v>
      </c>
      <c r="BM332">
        <v>10.6</v>
      </c>
      <c r="BN332">
        <v>10.9</v>
      </c>
      <c r="BO332">
        <v>11.2</v>
      </c>
      <c r="BP332">
        <v>11.5</v>
      </c>
      <c r="BQ332">
        <v>11.7</v>
      </c>
      <c r="BR332">
        <v>11.9</v>
      </c>
      <c r="BS332">
        <v>12.1</v>
      </c>
      <c r="BT332">
        <v>12.3</v>
      </c>
      <c r="BU332">
        <v>12.5</v>
      </c>
      <c r="BV332">
        <v>12.7</v>
      </c>
      <c r="BW332">
        <v>12.9</v>
      </c>
      <c r="BX332">
        <v>13</v>
      </c>
      <c r="BY332">
        <v>13.2</v>
      </c>
      <c r="BZ332">
        <v>13.3</v>
      </c>
      <c r="CA332">
        <v>13.4</v>
      </c>
      <c r="CB332">
        <v>13.6</v>
      </c>
      <c r="CC332">
        <v>13.7</v>
      </c>
      <c r="CD332">
        <v>13.8</v>
      </c>
      <c r="CE332">
        <v>13.9</v>
      </c>
      <c r="CF332">
        <v>14</v>
      </c>
      <c r="CG332">
        <v>14.1</v>
      </c>
      <c r="CH332">
        <v>14.1</v>
      </c>
      <c r="CI332">
        <v>14.2</v>
      </c>
      <c r="CJ332">
        <v>14.3</v>
      </c>
      <c r="CK332">
        <v>14.3</v>
      </c>
      <c r="CL332">
        <v>14.4</v>
      </c>
      <c r="CM332">
        <v>14.4</v>
      </c>
      <c r="CN332">
        <v>14.4</v>
      </c>
      <c r="CO332">
        <v>14.4</v>
      </c>
      <c r="CP332">
        <v>14.4</v>
      </c>
      <c r="CQ332">
        <v>14.4</v>
      </c>
      <c r="CR332">
        <v>14.4</v>
      </c>
      <c r="CS332">
        <v>14.4</v>
      </c>
      <c r="CT332">
        <v>14.4</v>
      </c>
      <c r="CU332">
        <v>14.3</v>
      </c>
      <c r="CV332">
        <v>14.3</v>
      </c>
      <c r="CW332">
        <v>14.2</v>
      </c>
      <c r="CX332">
        <v>14.2</v>
      </c>
      <c r="CY332">
        <v>14.1</v>
      </c>
      <c r="CZ332">
        <v>14</v>
      </c>
      <c r="DA332">
        <v>13.9</v>
      </c>
      <c r="DB332">
        <v>13.8</v>
      </c>
      <c r="DC332">
        <v>13.7</v>
      </c>
      <c r="DD332">
        <v>13.6</v>
      </c>
      <c r="DE332">
        <v>13.5</v>
      </c>
      <c r="DF332">
        <v>13.3</v>
      </c>
      <c r="DG332">
        <v>13.2</v>
      </c>
      <c r="DH332">
        <v>13</v>
      </c>
      <c r="DI332">
        <v>12.8</v>
      </c>
      <c r="DJ332">
        <v>12.7</v>
      </c>
      <c r="DK332">
        <v>12.5</v>
      </c>
      <c r="DL332">
        <v>12.1</v>
      </c>
      <c r="DM332">
        <v>11.8</v>
      </c>
      <c r="DN332">
        <v>11.5</v>
      </c>
      <c r="DO332">
        <v>11.1</v>
      </c>
      <c r="DP332">
        <v>10.5</v>
      </c>
      <c r="DQ332">
        <v>8.9499999999999993</v>
      </c>
      <c r="DR332">
        <v>8.49</v>
      </c>
      <c r="DS332">
        <v>7.89</v>
      </c>
      <c r="DT332">
        <v>8.3000000000000007</v>
      </c>
      <c r="DU332">
        <v>8.73</v>
      </c>
      <c r="DV332">
        <v>8.56</v>
      </c>
      <c r="DW332">
        <v>8.16</v>
      </c>
      <c r="DX332">
        <v>7.8</v>
      </c>
      <c r="DY332">
        <v>7.05</v>
      </c>
      <c r="DZ332">
        <v>6.63</v>
      </c>
      <c r="EA332">
        <v>6.09</v>
      </c>
      <c r="EB332">
        <v>5.72</v>
      </c>
      <c r="EC332">
        <v>5.39</v>
      </c>
      <c r="ED332">
        <v>5.03</v>
      </c>
      <c r="EE332">
        <v>4.88</v>
      </c>
      <c r="EF332">
        <v>4.5</v>
      </c>
      <c r="EG332">
        <v>4.2699999999999996</v>
      </c>
      <c r="EH332">
        <v>4.2300000000000004</v>
      </c>
      <c r="EI332">
        <v>3.94</v>
      </c>
      <c r="EJ332">
        <v>3.66</v>
      </c>
      <c r="EK332">
        <v>3.37</v>
      </c>
      <c r="EL332">
        <v>3.15</v>
      </c>
      <c r="EM332">
        <v>2.91</v>
      </c>
      <c r="EN332">
        <v>2.74</v>
      </c>
      <c r="EO332">
        <v>2.56</v>
      </c>
      <c r="EP332">
        <v>2.36</v>
      </c>
      <c r="EQ332">
        <v>2.15</v>
      </c>
      <c r="ER332">
        <v>2</v>
      </c>
      <c r="ES332">
        <v>1.81</v>
      </c>
      <c r="ET332">
        <v>1.67</v>
      </c>
      <c r="EU332">
        <v>1.56</v>
      </c>
      <c r="EV332">
        <v>1.37</v>
      </c>
      <c r="EW332">
        <v>1.27</v>
      </c>
      <c r="EX332">
        <v>1.18</v>
      </c>
      <c r="EY332">
        <v>1.02</v>
      </c>
      <c r="EZ332">
        <v>0.97</v>
      </c>
      <c r="FA332">
        <v>0.88</v>
      </c>
      <c r="FB332">
        <v>0.76</v>
      </c>
      <c r="FC332">
        <v>0.7</v>
      </c>
      <c r="FD332">
        <v>0.66</v>
      </c>
      <c r="FE332">
        <v>0.56000000000000005</v>
      </c>
      <c r="FF332">
        <v>0.51</v>
      </c>
      <c r="FG332">
        <v>0.46</v>
      </c>
      <c r="FH332">
        <v>0.41</v>
      </c>
      <c r="FI332">
        <v>0.35</v>
      </c>
      <c r="FJ332">
        <v>0.32</v>
      </c>
      <c r="FK332">
        <v>0.28000000000000003</v>
      </c>
      <c r="FL332">
        <v>0.26</v>
      </c>
      <c r="FM332">
        <v>0.22</v>
      </c>
      <c r="FN332">
        <v>0.2</v>
      </c>
      <c r="FO332">
        <v>0.18</v>
      </c>
      <c r="FP332">
        <v>0.17</v>
      </c>
      <c r="FQ332">
        <v>0.15</v>
      </c>
      <c r="FR332">
        <v>0.14000000000000001</v>
      </c>
      <c r="FS332">
        <v>0.13</v>
      </c>
      <c r="FT332">
        <v>0.12</v>
      </c>
      <c r="FU332">
        <v>0.11</v>
      </c>
      <c r="FV332">
        <v>0.1</v>
      </c>
      <c r="FW332">
        <v>0.1</v>
      </c>
      <c r="FX332">
        <v>0.1</v>
      </c>
      <c r="FY332">
        <v>0.1</v>
      </c>
      <c r="FZ332">
        <v>0.1</v>
      </c>
    </row>
    <row r="333" spans="1:182">
      <c r="A333">
        <v>-146</v>
      </c>
      <c r="B333">
        <v>0</v>
      </c>
      <c r="C333">
        <v>0</v>
      </c>
      <c r="D333">
        <v>0</v>
      </c>
      <c r="E333">
        <v>0</v>
      </c>
      <c r="F333">
        <v>0</v>
      </c>
      <c r="G333">
        <v>0</v>
      </c>
      <c r="H333">
        <v>0</v>
      </c>
      <c r="I333">
        <v>0</v>
      </c>
      <c r="J333">
        <v>0</v>
      </c>
      <c r="K333">
        <v>0</v>
      </c>
      <c r="L333">
        <v>0</v>
      </c>
      <c r="M333">
        <v>0</v>
      </c>
      <c r="N333">
        <v>0.02</v>
      </c>
      <c r="O333">
        <v>0.04</v>
      </c>
      <c r="P333">
        <v>0.05</v>
      </c>
      <c r="Q333">
        <v>7.0000000000000007E-2</v>
      </c>
      <c r="R333">
        <v>0.09</v>
      </c>
      <c r="S333">
        <v>0.12</v>
      </c>
      <c r="T333">
        <v>0.14000000000000001</v>
      </c>
      <c r="U333">
        <v>0.18</v>
      </c>
      <c r="V333">
        <v>0.21</v>
      </c>
      <c r="W333">
        <v>0.26</v>
      </c>
      <c r="X333">
        <v>0.31</v>
      </c>
      <c r="Y333">
        <v>0.36</v>
      </c>
      <c r="Z333">
        <v>0.43</v>
      </c>
      <c r="AA333">
        <v>0.49</v>
      </c>
      <c r="AB333">
        <v>0.56999999999999995</v>
      </c>
      <c r="AC333">
        <v>0.65</v>
      </c>
      <c r="AD333">
        <v>0.74</v>
      </c>
      <c r="AE333">
        <v>0.83</v>
      </c>
      <c r="AF333">
        <v>0.98</v>
      </c>
      <c r="AG333">
        <v>1.1100000000000001</v>
      </c>
      <c r="AH333">
        <v>1.19</v>
      </c>
      <c r="AI333">
        <v>1.38</v>
      </c>
      <c r="AJ333">
        <v>1.51</v>
      </c>
      <c r="AK333">
        <v>1.66</v>
      </c>
      <c r="AL333">
        <v>1.79</v>
      </c>
      <c r="AM333">
        <v>2.04</v>
      </c>
      <c r="AN333">
        <v>2.17</v>
      </c>
      <c r="AO333">
        <v>2.4</v>
      </c>
      <c r="AP333">
        <v>2.69</v>
      </c>
      <c r="AQ333">
        <v>2.86</v>
      </c>
      <c r="AR333">
        <v>3.03</v>
      </c>
      <c r="AS333">
        <v>3.32</v>
      </c>
      <c r="AT333">
        <v>3.62</v>
      </c>
      <c r="AU333">
        <v>3.95</v>
      </c>
      <c r="AV333">
        <v>4.2</v>
      </c>
      <c r="AW333">
        <v>4.4400000000000004</v>
      </c>
      <c r="AX333">
        <v>4.6900000000000004</v>
      </c>
      <c r="AY333">
        <v>4.99</v>
      </c>
      <c r="AZ333">
        <v>5.28</v>
      </c>
      <c r="BA333">
        <v>5.5</v>
      </c>
      <c r="BB333">
        <v>5.81</v>
      </c>
      <c r="BC333">
        <v>6.2</v>
      </c>
      <c r="BD333">
        <v>6.6</v>
      </c>
      <c r="BE333">
        <v>7.22</v>
      </c>
      <c r="BF333">
        <v>7.73</v>
      </c>
      <c r="BG333">
        <v>8.41</v>
      </c>
      <c r="BH333">
        <v>8.9</v>
      </c>
      <c r="BI333">
        <v>9.3699999999999992</v>
      </c>
      <c r="BJ333">
        <v>9.25</v>
      </c>
      <c r="BK333">
        <v>9.76</v>
      </c>
      <c r="BL333">
        <v>10.199999999999999</v>
      </c>
      <c r="BM333">
        <v>10.6</v>
      </c>
      <c r="BN333">
        <v>11</v>
      </c>
      <c r="BO333">
        <v>11.3</v>
      </c>
      <c r="BP333">
        <v>11.5</v>
      </c>
      <c r="BQ333">
        <v>11.8</v>
      </c>
      <c r="BR333">
        <v>12</v>
      </c>
      <c r="BS333">
        <v>12.2</v>
      </c>
      <c r="BT333">
        <v>12.4</v>
      </c>
      <c r="BU333">
        <v>12.5</v>
      </c>
      <c r="BV333">
        <v>12.7</v>
      </c>
      <c r="BW333">
        <v>12.9</v>
      </c>
      <c r="BX333">
        <v>13</v>
      </c>
      <c r="BY333">
        <v>13.2</v>
      </c>
      <c r="BZ333">
        <v>13.4</v>
      </c>
      <c r="CA333">
        <v>13.5</v>
      </c>
      <c r="CB333">
        <v>13.6</v>
      </c>
      <c r="CC333">
        <v>13.7</v>
      </c>
      <c r="CD333">
        <v>13.8</v>
      </c>
      <c r="CE333">
        <v>13.9</v>
      </c>
      <c r="CF333">
        <v>14</v>
      </c>
      <c r="CG333">
        <v>14.1</v>
      </c>
      <c r="CH333">
        <v>14.2</v>
      </c>
      <c r="CI333">
        <v>14.2</v>
      </c>
      <c r="CJ333">
        <v>14.3</v>
      </c>
      <c r="CK333">
        <v>14.3</v>
      </c>
      <c r="CL333">
        <v>14.4</v>
      </c>
      <c r="CM333">
        <v>14.4</v>
      </c>
      <c r="CN333">
        <v>14.4</v>
      </c>
      <c r="CO333">
        <v>14.5</v>
      </c>
      <c r="CP333">
        <v>14.5</v>
      </c>
      <c r="CQ333">
        <v>14.5</v>
      </c>
      <c r="CR333">
        <v>14.4</v>
      </c>
      <c r="CS333">
        <v>14.4</v>
      </c>
      <c r="CT333">
        <v>14.4</v>
      </c>
      <c r="CU333">
        <v>14.4</v>
      </c>
      <c r="CV333">
        <v>14.3</v>
      </c>
      <c r="CW333">
        <v>14.2</v>
      </c>
      <c r="CX333">
        <v>14.2</v>
      </c>
      <c r="CY333">
        <v>14.1</v>
      </c>
      <c r="CZ333">
        <v>14</v>
      </c>
      <c r="DA333">
        <v>13.9</v>
      </c>
      <c r="DB333">
        <v>13.8</v>
      </c>
      <c r="DC333">
        <v>13.7</v>
      </c>
      <c r="DD333">
        <v>13.6</v>
      </c>
      <c r="DE333">
        <v>13.5</v>
      </c>
      <c r="DF333">
        <v>13.3</v>
      </c>
      <c r="DG333">
        <v>13.2</v>
      </c>
      <c r="DH333">
        <v>13</v>
      </c>
      <c r="DI333">
        <v>12.8</v>
      </c>
      <c r="DJ333">
        <v>12.6</v>
      </c>
      <c r="DK333">
        <v>12.4</v>
      </c>
      <c r="DL333">
        <v>12.1</v>
      </c>
      <c r="DM333">
        <v>11.7</v>
      </c>
      <c r="DN333">
        <v>11.4</v>
      </c>
      <c r="DO333">
        <v>11</v>
      </c>
      <c r="DP333">
        <v>10.199999999999999</v>
      </c>
      <c r="DQ333">
        <v>8.91</v>
      </c>
      <c r="DR333">
        <v>8.3800000000000008</v>
      </c>
      <c r="DS333">
        <v>7.79</v>
      </c>
      <c r="DT333">
        <v>8.36</v>
      </c>
      <c r="DU333">
        <v>8.91</v>
      </c>
      <c r="DV333">
        <v>8.81</v>
      </c>
      <c r="DW333">
        <v>8.2799999999999994</v>
      </c>
      <c r="DX333">
        <v>7.66</v>
      </c>
      <c r="DY333">
        <v>7</v>
      </c>
      <c r="DZ333">
        <v>6.49</v>
      </c>
      <c r="EA333">
        <v>6.07</v>
      </c>
      <c r="EB333">
        <v>5.63</v>
      </c>
      <c r="EC333">
        <v>5.3</v>
      </c>
      <c r="ED333">
        <v>5.01</v>
      </c>
      <c r="EE333">
        <v>4.76</v>
      </c>
      <c r="EF333">
        <v>4.5199999999999996</v>
      </c>
      <c r="EG333">
        <v>4.26</v>
      </c>
      <c r="EH333">
        <v>4.13</v>
      </c>
      <c r="EI333">
        <v>3.92</v>
      </c>
      <c r="EJ333">
        <v>3.56</v>
      </c>
      <c r="EK333">
        <v>3.29</v>
      </c>
      <c r="EL333">
        <v>3.06</v>
      </c>
      <c r="EM333">
        <v>2.85</v>
      </c>
      <c r="EN333">
        <v>2.7</v>
      </c>
      <c r="EO333">
        <v>2.5099999999999998</v>
      </c>
      <c r="EP333">
        <v>2.29</v>
      </c>
      <c r="EQ333">
        <v>2.12</v>
      </c>
      <c r="ER333">
        <v>1.98</v>
      </c>
      <c r="ES333">
        <v>1.79</v>
      </c>
      <c r="ET333">
        <v>1.62</v>
      </c>
      <c r="EU333">
        <v>1.5</v>
      </c>
      <c r="EV333">
        <v>1.37</v>
      </c>
      <c r="EW333">
        <v>1.25</v>
      </c>
      <c r="EX333">
        <v>1.1299999999999999</v>
      </c>
      <c r="EY333">
        <v>1.04</v>
      </c>
      <c r="EZ333">
        <v>0.94</v>
      </c>
      <c r="FA333">
        <v>0.87</v>
      </c>
      <c r="FB333">
        <v>0.77</v>
      </c>
      <c r="FC333">
        <v>0.68</v>
      </c>
      <c r="FD333">
        <v>0.61</v>
      </c>
      <c r="FE333">
        <v>0.54</v>
      </c>
      <c r="FF333">
        <v>0.49</v>
      </c>
      <c r="FG333">
        <v>0.45</v>
      </c>
      <c r="FH333">
        <v>0.4</v>
      </c>
      <c r="FI333">
        <v>0.36</v>
      </c>
      <c r="FJ333">
        <v>0.31</v>
      </c>
      <c r="FK333">
        <v>0.28000000000000003</v>
      </c>
      <c r="FL333">
        <v>0.24</v>
      </c>
      <c r="FM333">
        <v>0.22</v>
      </c>
      <c r="FN333">
        <v>0.19</v>
      </c>
      <c r="FO333">
        <v>0.18</v>
      </c>
      <c r="FP333">
        <v>0.16</v>
      </c>
      <c r="FQ333">
        <v>0.15</v>
      </c>
      <c r="FR333">
        <v>0.13</v>
      </c>
      <c r="FS333">
        <v>0.12</v>
      </c>
      <c r="FT333">
        <v>0.11</v>
      </c>
      <c r="FU333">
        <v>0.11</v>
      </c>
      <c r="FV333">
        <v>0.1</v>
      </c>
      <c r="FW333">
        <v>0.1</v>
      </c>
      <c r="FX333">
        <v>0.1</v>
      </c>
      <c r="FY333">
        <v>0.09</v>
      </c>
      <c r="FZ333">
        <v>0.1</v>
      </c>
    </row>
    <row r="334" spans="1:182">
      <c r="A334">
        <v>-147</v>
      </c>
      <c r="B334">
        <v>0</v>
      </c>
      <c r="C334">
        <v>0</v>
      </c>
      <c r="D334">
        <v>0</v>
      </c>
      <c r="E334">
        <v>0</v>
      </c>
      <c r="F334">
        <v>0</v>
      </c>
      <c r="G334">
        <v>0</v>
      </c>
      <c r="H334">
        <v>0</v>
      </c>
      <c r="I334">
        <v>0</v>
      </c>
      <c r="J334">
        <v>0</v>
      </c>
      <c r="K334">
        <v>0</v>
      </c>
      <c r="L334">
        <v>0</v>
      </c>
      <c r="M334">
        <v>0</v>
      </c>
      <c r="N334">
        <v>0.02</v>
      </c>
      <c r="O334">
        <v>0.03</v>
      </c>
      <c r="P334">
        <v>0.06</v>
      </c>
      <c r="Q334">
        <v>0.08</v>
      </c>
      <c r="R334">
        <v>0.1</v>
      </c>
      <c r="S334">
        <v>0.12</v>
      </c>
      <c r="T334">
        <v>0.15</v>
      </c>
      <c r="U334">
        <v>0.18</v>
      </c>
      <c r="V334">
        <v>0.22</v>
      </c>
      <c r="W334">
        <v>0.27</v>
      </c>
      <c r="X334">
        <v>0.32</v>
      </c>
      <c r="Y334">
        <v>0.37</v>
      </c>
      <c r="Z334">
        <v>0.43</v>
      </c>
      <c r="AA334">
        <v>0.5</v>
      </c>
      <c r="AB334">
        <v>0.59</v>
      </c>
      <c r="AC334">
        <v>0.67</v>
      </c>
      <c r="AD334">
        <v>0.76</v>
      </c>
      <c r="AE334">
        <v>0.86</v>
      </c>
      <c r="AF334">
        <v>0.99</v>
      </c>
      <c r="AG334">
        <v>1.1000000000000001</v>
      </c>
      <c r="AH334">
        <v>1.25</v>
      </c>
      <c r="AI334">
        <v>1.38</v>
      </c>
      <c r="AJ334">
        <v>1.54</v>
      </c>
      <c r="AK334">
        <v>1.69</v>
      </c>
      <c r="AL334">
        <v>1.87</v>
      </c>
      <c r="AM334">
        <v>2.08</v>
      </c>
      <c r="AN334">
        <v>2.23</v>
      </c>
      <c r="AO334">
        <v>2.46</v>
      </c>
      <c r="AP334">
        <v>2.69</v>
      </c>
      <c r="AQ334">
        <v>2.91</v>
      </c>
      <c r="AR334">
        <v>3.08</v>
      </c>
      <c r="AS334">
        <v>3.34</v>
      </c>
      <c r="AT334">
        <v>3.7</v>
      </c>
      <c r="AU334">
        <v>3.97</v>
      </c>
      <c r="AV334">
        <v>4.2699999999999996</v>
      </c>
      <c r="AW334">
        <v>4.46</v>
      </c>
      <c r="AX334">
        <v>4.78</v>
      </c>
      <c r="AY334">
        <v>5.08</v>
      </c>
      <c r="AZ334">
        <v>5.31</v>
      </c>
      <c r="BA334">
        <v>5.54</v>
      </c>
      <c r="BB334">
        <v>5.87</v>
      </c>
      <c r="BC334">
        <v>6.31</v>
      </c>
      <c r="BD334">
        <v>6.72</v>
      </c>
      <c r="BE334">
        <v>7.27</v>
      </c>
      <c r="BF334">
        <v>7.99</v>
      </c>
      <c r="BG334">
        <v>8.52</v>
      </c>
      <c r="BH334">
        <v>9.0299999999999994</v>
      </c>
      <c r="BI334">
        <v>9.09</v>
      </c>
      <c r="BJ334">
        <v>9.4499999999999993</v>
      </c>
      <c r="BK334">
        <v>9.85</v>
      </c>
      <c r="BL334">
        <v>10.199999999999999</v>
      </c>
      <c r="BM334">
        <v>10.7</v>
      </c>
      <c r="BN334">
        <v>11.1</v>
      </c>
      <c r="BO334">
        <v>11.3</v>
      </c>
      <c r="BP334">
        <v>11.6</v>
      </c>
      <c r="BQ334">
        <v>11.8</v>
      </c>
      <c r="BR334">
        <v>12</v>
      </c>
      <c r="BS334">
        <v>12.2</v>
      </c>
      <c r="BT334">
        <v>12.4</v>
      </c>
      <c r="BU334">
        <v>12.6</v>
      </c>
      <c r="BV334">
        <v>12.8</v>
      </c>
      <c r="BW334">
        <v>12.9</v>
      </c>
      <c r="BX334">
        <v>13.1</v>
      </c>
      <c r="BY334">
        <v>13.2</v>
      </c>
      <c r="BZ334">
        <v>13.4</v>
      </c>
      <c r="CA334">
        <v>13.5</v>
      </c>
      <c r="CB334">
        <v>13.6</v>
      </c>
      <c r="CC334">
        <v>13.7</v>
      </c>
      <c r="CD334">
        <v>13.9</v>
      </c>
      <c r="CE334">
        <v>14</v>
      </c>
      <c r="CF334">
        <v>14</v>
      </c>
      <c r="CG334">
        <v>14.1</v>
      </c>
      <c r="CH334">
        <v>14.2</v>
      </c>
      <c r="CI334">
        <v>14.3</v>
      </c>
      <c r="CJ334">
        <v>14.3</v>
      </c>
      <c r="CK334">
        <v>14.4</v>
      </c>
      <c r="CL334">
        <v>14.4</v>
      </c>
      <c r="CM334">
        <v>14.4</v>
      </c>
      <c r="CN334">
        <v>14.5</v>
      </c>
      <c r="CO334">
        <v>14.5</v>
      </c>
      <c r="CP334">
        <v>14.5</v>
      </c>
      <c r="CQ334">
        <v>14.5</v>
      </c>
      <c r="CR334">
        <v>14.5</v>
      </c>
      <c r="CS334">
        <v>14.4</v>
      </c>
      <c r="CT334">
        <v>14.4</v>
      </c>
      <c r="CU334">
        <v>14.4</v>
      </c>
      <c r="CV334">
        <v>14.3</v>
      </c>
      <c r="CW334">
        <v>14.3</v>
      </c>
      <c r="CX334">
        <v>14.2</v>
      </c>
      <c r="CY334">
        <v>14.1</v>
      </c>
      <c r="CZ334">
        <v>14</v>
      </c>
      <c r="DA334">
        <v>13.9</v>
      </c>
      <c r="DB334">
        <v>13.8</v>
      </c>
      <c r="DC334">
        <v>13.7</v>
      </c>
      <c r="DD334">
        <v>13.6</v>
      </c>
      <c r="DE334">
        <v>13.5</v>
      </c>
      <c r="DF334">
        <v>13.3</v>
      </c>
      <c r="DG334">
        <v>13.2</v>
      </c>
      <c r="DH334">
        <v>13</v>
      </c>
      <c r="DI334">
        <v>12.8</v>
      </c>
      <c r="DJ334">
        <v>12.6</v>
      </c>
      <c r="DK334">
        <v>12.3</v>
      </c>
      <c r="DL334">
        <v>12</v>
      </c>
      <c r="DM334">
        <v>11.7</v>
      </c>
      <c r="DN334">
        <v>11.4</v>
      </c>
      <c r="DO334">
        <v>10.9</v>
      </c>
      <c r="DP334">
        <v>10.199999999999999</v>
      </c>
      <c r="DQ334">
        <v>8.8000000000000007</v>
      </c>
      <c r="DR334">
        <v>8.31</v>
      </c>
      <c r="DS334">
        <v>7.71</v>
      </c>
      <c r="DT334">
        <v>8.51</v>
      </c>
      <c r="DU334">
        <v>8.8800000000000008</v>
      </c>
      <c r="DV334">
        <v>8.7100000000000009</v>
      </c>
      <c r="DW334">
        <v>8.15</v>
      </c>
      <c r="DX334">
        <v>7.57</v>
      </c>
      <c r="DY334">
        <v>6.9</v>
      </c>
      <c r="DZ334">
        <v>6.43</v>
      </c>
      <c r="EA334">
        <v>6.02</v>
      </c>
      <c r="EB334">
        <v>5.67</v>
      </c>
      <c r="EC334">
        <v>5.28</v>
      </c>
      <c r="ED334">
        <v>4.97</v>
      </c>
      <c r="EE334">
        <v>4.72</v>
      </c>
      <c r="EF334">
        <v>4.4000000000000004</v>
      </c>
      <c r="EG334">
        <v>4.3099999999999996</v>
      </c>
      <c r="EH334">
        <v>4.1100000000000003</v>
      </c>
      <c r="EI334">
        <v>3.84</v>
      </c>
      <c r="EJ334">
        <v>3.53</v>
      </c>
      <c r="EK334">
        <v>3.21</v>
      </c>
      <c r="EL334">
        <v>2.96</v>
      </c>
      <c r="EM334">
        <v>2.88</v>
      </c>
      <c r="EN334">
        <v>2.63</v>
      </c>
      <c r="EO334">
        <v>2.4300000000000002</v>
      </c>
      <c r="EP334">
        <v>2.2400000000000002</v>
      </c>
      <c r="EQ334">
        <v>2.08</v>
      </c>
      <c r="ER334">
        <v>1.97</v>
      </c>
      <c r="ES334">
        <v>1.72</v>
      </c>
      <c r="ET334">
        <v>1.61</v>
      </c>
      <c r="EU334">
        <v>1.45</v>
      </c>
      <c r="EV334">
        <v>1.35</v>
      </c>
      <c r="EW334">
        <v>1.21</v>
      </c>
      <c r="EX334">
        <v>1.1100000000000001</v>
      </c>
      <c r="EY334">
        <v>1.03</v>
      </c>
      <c r="EZ334">
        <v>0.91</v>
      </c>
      <c r="FA334">
        <v>0.82</v>
      </c>
      <c r="FB334">
        <v>0.74</v>
      </c>
      <c r="FC334">
        <v>0.68</v>
      </c>
      <c r="FD334">
        <v>0.6</v>
      </c>
      <c r="FE334">
        <v>0.55000000000000004</v>
      </c>
      <c r="FF334">
        <v>0.48</v>
      </c>
      <c r="FG334">
        <v>0.41</v>
      </c>
      <c r="FH334">
        <v>0.38</v>
      </c>
      <c r="FI334">
        <v>0.33</v>
      </c>
      <c r="FJ334">
        <v>0.3</v>
      </c>
      <c r="FK334">
        <v>0.26</v>
      </c>
      <c r="FL334">
        <v>0.23</v>
      </c>
      <c r="FM334">
        <v>0.22</v>
      </c>
      <c r="FN334">
        <v>0.19</v>
      </c>
      <c r="FO334">
        <v>0.17</v>
      </c>
      <c r="FP334">
        <v>0.16</v>
      </c>
      <c r="FQ334">
        <v>0.14000000000000001</v>
      </c>
      <c r="FR334">
        <v>0.13</v>
      </c>
      <c r="FS334">
        <v>0.12</v>
      </c>
      <c r="FT334">
        <v>0.11</v>
      </c>
      <c r="FU334">
        <v>0.11</v>
      </c>
      <c r="FV334">
        <v>0.1</v>
      </c>
      <c r="FW334">
        <v>0.1</v>
      </c>
      <c r="FX334">
        <v>0.1</v>
      </c>
      <c r="FY334">
        <v>0.1</v>
      </c>
      <c r="FZ334">
        <v>0.1</v>
      </c>
    </row>
    <row r="335" spans="1:182">
      <c r="A335">
        <v>-148</v>
      </c>
      <c r="B335">
        <v>0</v>
      </c>
      <c r="C335">
        <v>0</v>
      </c>
      <c r="D335">
        <v>0</v>
      </c>
      <c r="E335">
        <v>0</v>
      </c>
      <c r="F335">
        <v>0</v>
      </c>
      <c r="G335">
        <v>0</v>
      </c>
      <c r="H335">
        <v>0</v>
      </c>
      <c r="I335">
        <v>0</v>
      </c>
      <c r="J335">
        <v>0</v>
      </c>
      <c r="K335">
        <v>0</v>
      </c>
      <c r="L335">
        <v>0</v>
      </c>
      <c r="M335">
        <v>0</v>
      </c>
      <c r="N335">
        <v>0.02</v>
      </c>
      <c r="O335">
        <v>0.04</v>
      </c>
      <c r="P335">
        <v>0.06</v>
      </c>
      <c r="Q335">
        <v>0.08</v>
      </c>
      <c r="R335">
        <v>0.1</v>
      </c>
      <c r="S335">
        <v>0.12</v>
      </c>
      <c r="T335">
        <v>0.15</v>
      </c>
      <c r="U335">
        <v>0.18</v>
      </c>
      <c r="V335">
        <v>0.22</v>
      </c>
      <c r="W335">
        <v>0.27</v>
      </c>
      <c r="X335">
        <v>0.31</v>
      </c>
      <c r="Y335">
        <v>0.39</v>
      </c>
      <c r="Z335">
        <v>0.45</v>
      </c>
      <c r="AA335">
        <v>0.53</v>
      </c>
      <c r="AB335">
        <v>0.59</v>
      </c>
      <c r="AC335">
        <v>0.68</v>
      </c>
      <c r="AD335">
        <v>0.79</v>
      </c>
      <c r="AE335">
        <v>0.88</v>
      </c>
      <c r="AF335">
        <v>0.99</v>
      </c>
      <c r="AG335">
        <v>1.08</v>
      </c>
      <c r="AH335">
        <v>1.25</v>
      </c>
      <c r="AI335">
        <v>1.45</v>
      </c>
      <c r="AJ335">
        <v>1.56</v>
      </c>
      <c r="AK335">
        <v>1.69</v>
      </c>
      <c r="AL335">
        <v>1.91</v>
      </c>
      <c r="AM335">
        <v>2.09</v>
      </c>
      <c r="AN335">
        <v>2.2599999999999998</v>
      </c>
      <c r="AO335">
        <v>2.48</v>
      </c>
      <c r="AP335">
        <v>2.77</v>
      </c>
      <c r="AQ335">
        <v>2.93</v>
      </c>
      <c r="AR335">
        <v>3.11</v>
      </c>
      <c r="AS335">
        <v>3.4</v>
      </c>
      <c r="AT335">
        <v>3.76</v>
      </c>
      <c r="AU335">
        <v>4.09</v>
      </c>
      <c r="AV335">
        <v>4.29</v>
      </c>
      <c r="AW335">
        <v>4.49</v>
      </c>
      <c r="AX335">
        <v>4.8499999999999996</v>
      </c>
      <c r="AY335">
        <v>5.0599999999999996</v>
      </c>
      <c r="AZ335">
        <v>5.32</v>
      </c>
      <c r="BA335">
        <v>5.56</v>
      </c>
      <c r="BB335">
        <v>5.9</v>
      </c>
      <c r="BC335">
        <v>6.34</v>
      </c>
      <c r="BD335">
        <v>6.88</v>
      </c>
      <c r="BE335">
        <v>7.4</v>
      </c>
      <c r="BF335">
        <v>8.11</v>
      </c>
      <c r="BG335">
        <v>8.68</v>
      </c>
      <c r="BH335">
        <v>9.11</v>
      </c>
      <c r="BI335">
        <v>9.18</v>
      </c>
      <c r="BJ335">
        <v>9.39</v>
      </c>
      <c r="BK335">
        <v>9.89</v>
      </c>
      <c r="BL335">
        <v>10.199999999999999</v>
      </c>
      <c r="BM335">
        <v>10.8</v>
      </c>
      <c r="BN335">
        <v>11.2</v>
      </c>
      <c r="BO335">
        <v>11.4</v>
      </c>
      <c r="BP335">
        <v>11.6</v>
      </c>
      <c r="BQ335">
        <v>11.9</v>
      </c>
      <c r="BR335">
        <v>12.1</v>
      </c>
      <c r="BS335">
        <v>12.3</v>
      </c>
      <c r="BT335">
        <v>12.5</v>
      </c>
      <c r="BU335">
        <v>12.6</v>
      </c>
      <c r="BV335">
        <v>12.8</v>
      </c>
      <c r="BW335">
        <v>13</v>
      </c>
      <c r="BX335">
        <v>13.1</v>
      </c>
      <c r="BY335">
        <v>13.3</v>
      </c>
      <c r="BZ335">
        <v>13.4</v>
      </c>
      <c r="CA335">
        <v>13.5</v>
      </c>
      <c r="CB335">
        <v>13.7</v>
      </c>
      <c r="CC335">
        <v>13.8</v>
      </c>
      <c r="CD335">
        <v>13.9</v>
      </c>
      <c r="CE335">
        <v>14</v>
      </c>
      <c r="CF335">
        <v>14.1</v>
      </c>
      <c r="CG335">
        <v>14.2</v>
      </c>
      <c r="CH335">
        <v>14.2</v>
      </c>
      <c r="CI335">
        <v>14.3</v>
      </c>
      <c r="CJ335">
        <v>14.3</v>
      </c>
      <c r="CK335">
        <v>14.4</v>
      </c>
      <c r="CL335">
        <v>14.4</v>
      </c>
      <c r="CM335">
        <v>14.5</v>
      </c>
      <c r="CN335">
        <v>14.5</v>
      </c>
      <c r="CO335">
        <v>14.5</v>
      </c>
      <c r="CP335">
        <v>14.5</v>
      </c>
      <c r="CQ335">
        <v>14.5</v>
      </c>
      <c r="CR335">
        <v>14.5</v>
      </c>
      <c r="CS335">
        <v>14.5</v>
      </c>
      <c r="CT335">
        <v>14.4</v>
      </c>
      <c r="CU335">
        <v>14.4</v>
      </c>
      <c r="CV335">
        <v>14.3</v>
      </c>
      <c r="CW335">
        <v>14.3</v>
      </c>
      <c r="CX335">
        <v>14.2</v>
      </c>
      <c r="CY335">
        <v>14.1</v>
      </c>
      <c r="CZ335">
        <v>14</v>
      </c>
      <c r="DA335">
        <v>14</v>
      </c>
      <c r="DB335">
        <v>13.8</v>
      </c>
      <c r="DC335">
        <v>13.7</v>
      </c>
      <c r="DD335">
        <v>13.6</v>
      </c>
      <c r="DE335">
        <v>13.5</v>
      </c>
      <c r="DF335">
        <v>13.3</v>
      </c>
      <c r="DG335">
        <v>13.2</v>
      </c>
      <c r="DH335">
        <v>13</v>
      </c>
      <c r="DI335">
        <v>12.8</v>
      </c>
      <c r="DJ335">
        <v>12.6</v>
      </c>
      <c r="DK335">
        <v>12.3</v>
      </c>
      <c r="DL335">
        <v>12</v>
      </c>
      <c r="DM335">
        <v>11.7</v>
      </c>
      <c r="DN335">
        <v>11.3</v>
      </c>
      <c r="DO335">
        <v>10.7</v>
      </c>
      <c r="DP335">
        <v>10.1</v>
      </c>
      <c r="DQ335">
        <v>8.75</v>
      </c>
      <c r="DR335">
        <v>8.2100000000000009</v>
      </c>
      <c r="DS335">
        <v>7.63</v>
      </c>
      <c r="DT335">
        <v>8.5</v>
      </c>
      <c r="DU335">
        <v>8.8000000000000007</v>
      </c>
      <c r="DV335">
        <v>8.6</v>
      </c>
      <c r="DW335">
        <v>8.0299999999999994</v>
      </c>
      <c r="DX335">
        <v>7.42</v>
      </c>
      <c r="DY335">
        <v>6.83</v>
      </c>
      <c r="DZ335">
        <v>6.3</v>
      </c>
      <c r="EA335">
        <v>5.87</v>
      </c>
      <c r="EB335">
        <v>5.56</v>
      </c>
      <c r="EC335">
        <v>5.22</v>
      </c>
      <c r="ED335">
        <v>4.91</v>
      </c>
      <c r="EE335">
        <v>4.62</v>
      </c>
      <c r="EF335">
        <v>4.28</v>
      </c>
      <c r="EG335">
        <v>4.34</v>
      </c>
      <c r="EH335">
        <v>4.04</v>
      </c>
      <c r="EI335">
        <v>3.84</v>
      </c>
      <c r="EJ335">
        <v>3.5</v>
      </c>
      <c r="EK335">
        <v>3.15</v>
      </c>
      <c r="EL335">
        <v>2.89</v>
      </c>
      <c r="EM335">
        <v>2.82</v>
      </c>
      <c r="EN335">
        <v>2.62</v>
      </c>
      <c r="EO335">
        <v>2.4</v>
      </c>
      <c r="EP335">
        <v>2.21</v>
      </c>
      <c r="EQ335">
        <v>2.04</v>
      </c>
      <c r="ER335">
        <v>1.87</v>
      </c>
      <c r="ES335">
        <v>1.71</v>
      </c>
      <c r="ET335">
        <v>1.59</v>
      </c>
      <c r="EU335">
        <v>1.45</v>
      </c>
      <c r="EV335">
        <v>1.32</v>
      </c>
      <c r="EW335">
        <v>1.18</v>
      </c>
      <c r="EX335">
        <v>1.08</v>
      </c>
      <c r="EY335">
        <v>0.99</v>
      </c>
      <c r="EZ335">
        <v>0.91</v>
      </c>
      <c r="FA335">
        <v>0.8</v>
      </c>
      <c r="FB335">
        <v>0.72</v>
      </c>
      <c r="FC335">
        <v>0.65</v>
      </c>
      <c r="FD335">
        <v>0.57999999999999996</v>
      </c>
      <c r="FE335">
        <v>0.53</v>
      </c>
      <c r="FF335">
        <v>0.47</v>
      </c>
      <c r="FG335">
        <v>0.41</v>
      </c>
      <c r="FH335">
        <v>0.36</v>
      </c>
      <c r="FI335">
        <v>0.34</v>
      </c>
      <c r="FJ335">
        <v>0.28999999999999998</v>
      </c>
      <c r="FK335">
        <v>0.26</v>
      </c>
      <c r="FL335">
        <v>0.23</v>
      </c>
      <c r="FM335">
        <v>0.21</v>
      </c>
      <c r="FN335">
        <v>0.19</v>
      </c>
      <c r="FO335">
        <v>0.17</v>
      </c>
      <c r="FP335">
        <v>0.15</v>
      </c>
      <c r="FQ335">
        <v>0.14000000000000001</v>
      </c>
      <c r="FR335">
        <v>0.13</v>
      </c>
      <c r="FS335">
        <v>0.12</v>
      </c>
      <c r="FT335">
        <v>0.11</v>
      </c>
      <c r="FU335">
        <v>0.1</v>
      </c>
      <c r="FV335">
        <v>0.1</v>
      </c>
      <c r="FW335">
        <v>0.1</v>
      </c>
      <c r="FX335">
        <v>0.1</v>
      </c>
      <c r="FY335">
        <v>0.1</v>
      </c>
      <c r="FZ335">
        <v>0.1</v>
      </c>
    </row>
    <row r="336" spans="1:182">
      <c r="A336">
        <v>-149</v>
      </c>
      <c r="B336">
        <v>0</v>
      </c>
      <c r="C336">
        <v>0</v>
      </c>
      <c r="D336">
        <v>0</v>
      </c>
      <c r="E336">
        <v>0</v>
      </c>
      <c r="F336">
        <v>0</v>
      </c>
      <c r="G336">
        <v>0</v>
      </c>
      <c r="H336">
        <v>0</v>
      </c>
      <c r="I336">
        <v>0</v>
      </c>
      <c r="J336">
        <v>0</v>
      </c>
      <c r="K336">
        <v>0</v>
      </c>
      <c r="L336">
        <v>0</v>
      </c>
      <c r="M336">
        <v>0</v>
      </c>
      <c r="N336">
        <v>0.03</v>
      </c>
      <c r="O336">
        <v>0.04</v>
      </c>
      <c r="P336">
        <v>0.05</v>
      </c>
      <c r="Q336">
        <v>0.08</v>
      </c>
      <c r="R336">
        <v>0.1</v>
      </c>
      <c r="S336">
        <v>0.13</v>
      </c>
      <c r="T336">
        <v>0.15</v>
      </c>
      <c r="U336">
        <v>0.19</v>
      </c>
      <c r="V336">
        <v>0.24</v>
      </c>
      <c r="W336">
        <v>0.28000000000000003</v>
      </c>
      <c r="X336">
        <v>0.34</v>
      </c>
      <c r="Y336">
        <v>0.39</v>
      </c>
      <c r="Z336">
        <v>0.45</v>
      </c>
      <c r="AA336">
        <v>0.54</v>
      </c>
      <c r="AB336">
        <v>0.63</v>
      </c>
      <c r="AC336">
        <v>0.71</v>
      </c>
      <c r="AD336">
        <v>0.8</v>
      </c>
      <c r="AE336">
        <v>0.9</v>
      </c>
      <c r="AF336">
        <v>1.02</v>
      </c>
      <c r="AG336">
        <v>1.1499999999999999</v>
      </c>
      <c r="AH336">
        <v>1.28</v>
      </c>
      <c r="AI336">
        <v>1.44</v>
      </c>
      <c r="AJ336">
        <v>1.63</v>
      </c>
      <c r="AK336">
        <v>1.78</v>
      </c>
      <c r="AL336">
        <v>1.93</v>
      </c>
      <c r="AM336">
        <v>2.13</v>
      </c>
      <c r="AN336">
        <v>2.29</v>
      </c>
      <c r="AO336">
        <v>2.52</v>
      </c>
      <c r="AP336">
        <v>2.79</v>
      </c>
      <c r="AQ336">
        <v>2.94</v>
      </c>
      <c r="AR336">
        <v>3.24</v>
      </c>
      <c r="AS336">
        <v>3.52</v>
      </c>
      <c r="AT336">
        <v>3.77</v>
      </c>
      <c r="AU336">
        <v>4.08</v>
      </c>
      <c r="AV336">
        <v>4.2699999999999996</v>
      </c>
      <c r="AW336">
        <v>4.5999999999999996</v>
      </c>
      <c r="AX336">
        <v>4.82</v>
      </c>
      <c r="AY336">
        <v>5.15</v>
      </c>
      <c r="AZ336">
        <v>5.44</v>
      </c>
      <c r="BA336">
        <v>5.71</v>
      </c>
      <c r="BB336">
        <v>5.99</v>
      </c>
      <c r="BC336">
        <v>6.52</v>
      </c>
      <c r="BD336">
        <v>7.06</v>
      </c>
      <c r="BE336">
        <v>7.66</v>
      </c>
      <c r="BF336">
        <v>8.2200000000000006</v>
      </c>
      <c r="BG336">
        <v>8.74</v>
      </c>
      <c r="BH336">
        <v>9.19</v>
      </c>
      <c r="BI336">
        <v>9.31</v>
      </c>
      <c r="BJ336">
        <v>9.5</v>
      </c>
      <c r="BK336">
        <v>9.9499999999999993</v>
      </c>
      <c r="BL336">
        <v>10.3</v>
      </c>
      <c r="BM336">
        <v>10.9</v>
      </c>
      <c r="BN336">
        <v>11.2</v>
      </c>
      <c r="BO336">
        <v>11.4</v>
      </c>
      <c r="BP336">
        <v>11.7</v>
      </c>
      <c r="BQ336">
        <v>11.9</v>
      </c>
      <c r="BR336">
        <v>12.1</v>
      </c>
      <c r="BS336">
        <v>12.3</v>
      </c>
      <c r="BT336">
        <v>12.5</v>
      </c>
      <c r="BU336">
        <v>12.7</v>
      </c>
      <c r="BV336">
        <v>12.8</v>
      </c>
      <c r="BW336">
        <v>13</v>
      </c>
      <c r="BX336">
        <v>13.2</v>
      </c>
      <c r="BY336">
        <v>13.3</v>
      </c>
      <c r="BZ336">
        <v>13.4</v>
      </c>
      <c r="CA336">
        <v>13.6</v>
      </c>
      <c r="CB336">
        <v>13.7</v>
      </c>
      <c r="CC336">
        <v>13.8</v>
      </c>
      <c r="CD336">
        <v>13.9</v>
      </c>
      <c r="CE336">
        <v>14</v>
      </c>
      <c r="CF336">
        <v>14.1</v>
      </c>
      <c r="CG336">
        <v>14.2</v>
      </c>
      <c r="CH336">
        <v>14.3</v>
      </c>
      <c r="CI336">
        <v>14.3</v>
      </c>
      <c r="CJ336">
        <v>14.4</v>
      </c>
      <c r="CK336">
        <v>14.4</v>
      </c>
      <c r="CL336">
        <v>14.5</v>
      </c>
      <c r="CM336">
        <v>14.5</v>
      </c>
      <c r="CN336">
        <v>14.5</v>
      </c>
      <c r="CO336">
        <v>14.5</v>
      </c>
      <c r="CP336">
        <v>14.5</v>
      </c>
      <c r="CQ336">
        <v>14.5</v>
      </c>
      <c r="CR336">
        <v>14.5</v>
      </c>
      <c r="CS336">
        <v>14.5</v>
      </c>
      <c r="CT336">
        <v>14.5</v>
      </c>
      <c r="CU336">
        <v>14.4</v>
      </c>
      <c r="CV336">
        <v>14.4</v>
      </c>
      <c r="CW336">
        <v>14.3</v>
      </c>
      <c r="CX336">
        <v>14.2</v>
      </c>
      <c r="CY336">
        <v>14.1</v>
      </c>
      <c r="CZ336">
        <v>14.1</v>
      </c>
      <c r="DA336">
        <v>14</v>
      </c>
      <c r="DB336">
        <v>13.9</v>
      </c>
      <c r="DC336">
        <v>13.7</v>
      </c>
      <c r="DD336">
        <v>13.6</v>
      </c>
      <c r="DE336">
        <v>13.5</v>
      </c>
      <c r="DF336">
        <v>13.3</v>
      </c>
      <c r="DG336">
        <v>13.2</v>
      </c>
      <c r="DH336">
        <v>13</v>
      </c>
      <c r="DI336">
        <v>12.8</v>
      </c>
      <c r="DJ336">
        <v>12.5</v>
      </c>
      <c r="DK336">
        <v>12.2</v>
      </c>
      <c r="DL336">
        <v>11.9</v>
      </c>
      <c r="DM336">
        <v>11.6</v>
      </c>
      <c r="DN336">
        <v>11.2</v>
      </c>
      <c r="DO336">
        <v>10.7</v>
      </c>
      <c r="DP336">
        <v>9.9</v>
      </c>
      <c r="DQ336">
        <v>8.66</v>
      </c>
      <c r="DR336">
        <v>8.08</v>
      </c>
      <c r="DS336">
        <v>8.43</v>
      </c>
      <c r="DT336">
        <v>8.75</v>
      </c>
      <c r="DU336">
        <v>8.7200000000000006</v>
      </c>
      <c r="DV336">
        <v>8.48</v>
      </c>
      <c r="DW336">
        <v>7.91</v>
      </c>
      <c r="DX336">
        <v>7.3</v>
      </c>
      <c r="DY336">
        <v>6.69</v>
      </c>
      <c r="DZ336">
        <v>6.22</v>
      </c>
      <c r="EA336">
        <v>5.76</v>
      </c>
      <c r="EB336">
        <v>5.44</v>
      </c>
      <c r="EC336">
        <v>5.2</v>
      </c>
      <c r="ED336">
        <v>4.8600000000000003</v>
      </c>
      <c r="EE336">
        <v>4.55</v>
      </c>
      <c r="EF336">
        <v>4.29</v>
      </c>
      <c r="EG336">
        <v>4.28</v>
      </c>
      <c r="EH336">
        <v>3.98</v>
      </c>
      <c r="EI336">
        <v>3.7</v>
      </c>
      <c r="EJ336">
        <v>3.4</v>
      </c>
      <c r="EK336">
        <v>3.16</v>
      </c>
      <c r="EL336">
        <v>2.98</v>
      </c>
      <c r="EM336">
        <v>2.77</v>
      </c>
      <c r="EN336">
        <v>2.57</v>
      </c>
      <c r="EO336">
        <v>2.36</v>
      </c>
      <c r="EP336">
        <v>2.16</v>
      </c>
      <c r="EQ336">
        <v>2.0099999999999998</v>
      </c>
      <c r="ER336">
        <v>1.81</v>
      </c>
      <c r="ES336">
        <v>1.67</v>
      </c>
      <c r="ET336">
        <v>1.55</v>
      </c>
      <c r="EU336">
        <v>1.43</v>
      </c>
      <c r="EV336">
        <v>1.29</v>
      </c>
      <c r="EW336">
        <v>1.1499999999999999</v>
      </c>
      <c r="EX336">
        <v>1.06</v>
      </c>
      <c r="EY336">
        <v>0.93</v>
      </c>
      <c r="EZ336">
        <v>0.83</v>
      </c>
      <c r="FA336">
        <v>0.77</v>
      </c>
      <c r="FB336">
        <v>0.69</v>
      </c>
      <c r="FC336">
        <v>0.64</v>
      </c>
      <c r="FD336">
        <v>0.56000000000000005</v>
      </c>
      <c r="FE336">
        <v>0.49</v>
      </c>
      <c r="FF336">
        <v>0.45</v>
      </c>
      <c r="FG336">
        <v>0.4</v>
      </c>
      <c r="FH336">
        <v>0.35</v>
      </c>
      <c r="FI336">
        <v>0.32</v>
      </c>
      <c r="FJ336">
        <v>0.28999999999999998</v>
      </c>
      <c r="FK336">
        <v>0.24</v>
      </c>
      <c r="FL336">
        <v>0.23</v>
      </c>
      <c r="FM336">
        <v>0.2</v>
      </c>
      <c r="FN336">
        <v>0.18</v>
      </c>
      <c r="FO336">
        <v>0.16</v>
      </c>
      <c r="FP336">
        <v>0.15</v>
      </c>
      <c r="FQ336">
        <v>0.13</v>
      </c>
      <c r="FR336">
        <v>0.12</v>
      </c>
      <c r="FS336">
        <v>0.11</v>
      </c>
      <c r="FT336">
        <v>0.11</v>
      </c>
      <c r="FU336">
        <v>0.1</v>
      </c>
      <c r="FV336">
        <v>0.1</v>
      </c>
      <c r="FW336">
        <v>0.1</v>
      </c>
      <c r="FX336">
        <v>0.1</v>
      </c>
      <c r="FY336">
        <v>0.1</v>
      </c>
      <c r="FZ336">
        <v>0.1</v>
      </c>
    </row>
    <row r="337" spans="1:182">
      <c r="A337">
        <v>-150</v>
      </c>
      <c r="B337">
        <v>0</v>
      </c>
      <c r="C337">
        <v>0</v>
      </c>
      <c r="D337">
        <v>0</v>
      </c>
      <c r="E337">
        <v>0</v>
      </c>
      <c r="F337">
        <v>0</v>
      </c>
      <c r="G337">
        <v>0</v>
      </c>
      <c r="H337">
        <v>0</v>
      </c>
      <c r="I337">
        <v>0</v>
      </c>
      <c r="J337">
        <v>0</v>
      </c>
      <c r="K337">
        <v>0</v>
      </c>
      <c r="L337">
        <v>0</v>
      </c>
      <c r="M337">
        <v>0</v>
      </c>
      <c r="N337">
        <v>0.03</v>
      </c>
      <c r="O337">
        <v>0.04</v>
      </c>
      <c r="P337">
        <v>7.0000000000000007E-2</v>
      </c>
      <c r="Q337">
        <v>0.09</v>
      </c>
      <c r="R337">
        <v>0.11</v>
      </c>
      <c r="S337">
        <v>0.13</v>
      </c>
      <c r="T337">
        <v>0.16</v>
      </c>
      <c r="U337">
        <v>0.2</v>
      </c>
      <c r="V337">
        <v>0.24</v>
      </c>
      <c r="W337">
        <v>0.28000000000000003</v>
      </c>
      <c r="X337">
        <v>0.35</v>
      </c>
      <c r="Y337">
        <v>0.41</v>
      </c>
      <c r="Z337">
        <v>0.48</v>
      </c>
      <c r="AA337">
        <v>0.56000000000000005</v>
      </c>
      <c r="AB337">
        <v>0.61</v>
      </c>
      <c r="AC337">
        <v>0.73</v>
      </c>
      <c r="AD337">
        <v>0.81</v>
      </c>
      <c r="AE337">
        <v>0.94</v>
      </c>
      <c r="AF337">
        <v>1.03</v>
      </c>
      <c r="AG337">
        <v>1.21</v>
      </c>
      <c r="AH337">
        <v>1.29</v>
      </c>
      <c r="AI337">
        <v>1.48</v>
      </c>
      <c r="AJ337">
        <v>1.63</v>
      </c>
      <c r="AK337">
        <v>1.8</v>
      </c>
      <c r="AL337">
        <v>1.99</v>
      </c>
      <c r="AM337">
        <v>2.21</v>
      </c>
      <c r="AN337">
        <v>2.35</v>
      </c>
      <c r="AO337">
        <v>2.57</v>
      </c>
      <c r="AP337">
        <v>2.83</v>
      </c>
      <c r="AQ337">
        <v>2.99</v>
      </c>
      <c r="AR337">
        <v>3.32</v>
      </c>
      <c r="AS337">
        <v>3.53</v>
      </c>
      <c r="AT337">
        <v>3.85</v>
      </c>
      <c r="AU337">
        <v>4.18</v>
      </c>
      <c r="AV337">
        <v>4.29</v>
      </c>
      <c r="AW337">
        <v>4.6500000000000004</v>
      </c>
      <c r="AX337">
        <v>4.95</v>
      </c>
      <c r="AY337">
        <v>5.18</v>
      </c>
      <c r="AZ337">
        <v>5.46</v>
      </c>
      <c r="BA337">
        <v>5.73</v>
      </c>
      <c r="BB337">
        <v>6.1</v>
      </c>
      <c r="BC337">
        <v>6.51</v>
      </c>
      <c r="BD337">
        <v>7.14</v>
      </c>
      <c r="BE337">
        <v>7.8</v>
      </c>
      <c r="BF337">
        <v>8.32</v>
      </c>
      <c r="BG337">
        <v>8.85</v>
      </c>
      <c r="BH337">
        <v>9.31</v>
      </c>
      <c r="BI337">
        <v>9.1</v>
      </c>
      <c r="BJ337">
        <v>9.57</v>
      </c>
      <c r="BK337">
        <v>9.98</v>
      </c>
      <c r="BL337">
        <v>10.3</v>
      </c>
      <c r="BM337">
        <v>10.9</v>
      </c>
      <c r="BN337">
        <v>11.2</v>
      </c>
      <c r="BO337">
        <v>11.5</v>
      </c>
      <c r="BP337">
        <v>11.7</v>
      </c>
      <c r="BQ337">
        <v>11.9</v>
      </c>
      <c r="BR337">
        <v>12.2</v>
      </c>
      <c r="BS337">
        <v>12.4</v>
      </c>
      <c r="BT337">
        <v>12.5</v>
      </c>
      <c r="BU337">
        <v>12.7</v>
      </c>
      <c r="BV337">
        <v>12.9</v>
      </c>
      <c r="BW337">
        <v>13.1</v>
      </c>
      <c r="BX337">
        <v>13.2</v>
      </c>
      <c r="BY337">
        <v>13.3</v>
      </c>
      <c r="BZ337">
        <v>13.5</v>
      </c>
      <c r="CA337">
        <v>13.6</v>
      </c>
      <c r="CB337">
        <v>13.7</v>
      </c>
      <c r="CC337">
        <v>13.9</v>
      </c>
      <c r="CD337">
        <v>14</v>
      </c>
      <c r="CE337">
        <v>14</v>
      </c>
      <c r="CF337">
        <v>14.1</v>
      </c>
      <c r="CG337">
        <v>14.2</v>
      </c>
      <c r="CH337">
        <v>14.3</v>
      </c>
      <c r="CI337">
        <v>14.3</v>
      </c>
      <c r="CJ337">
        <v>14.4</v>
      </c>
      <c r="CK337">
        <v>14.4</v>
      </c>
      <c r="CL337">
        <v>14.5</v>
      </c>
      <c r="CM337">
        <v>14.5</v>
      </c>
      <c r="CN337">
        <v>14.5</v>
      </c>
      <c r="CO337">
        <v>14.5</v>
      </c>
      <c r="CP337">
        <v>14.6</v>
      </c>
      <c r="CQ337">
        <v>14.5</v>
      </c>
      <c r="CR337">
        <v>14.5</v>
      </c>
      <c r="CS337">
        <v>14.5</v>
      </c>
      <c r="CT337">
        <v>14.5</v>
      </c>
      <c r="CU337">
        <v>14.4</v>
      </c>
      <c r="CV337">
        <v>14.4</v>
      </c>
      <c r="CW337">
        <v>14.3</v>
      </c>
      <c r="CX337">
        <v>14.2</v>
      </c>
      <c r="CY337">
        <v>14.2</v>
      </c>
      <c r="CZ337">
        <v>14.1</v>
      </c>
      <c r="DA337">
        <v>14</v>
      </c>
      <c r="DB337">
        <v>13.9</v>
      </c>
      <c r="DC337">
        <v>13.7</v>
      </c>
      <c r="DD337">
        <v>13.6</v>
      </c>
      <c r="DE337">
        <v>13.5</v>
      </c>
      <c r="DF337">
        <v>13.3</v>
      </c>
      <c r="DG337">
        <v>13.1</v>
      </c>
      <c r="DH337">
        <v>13</v>
      </c>
      <c r="DI337">
        <v>12.8</v>
      </c>
      <c r="DJ337">
        <v>12.5</v>
      </c>
      <c r="DK337">
        <v>12.2</v>
      </c>
      <c r="DL337">
        <v>11.9</v>
      </c>
      <c r="DM337">
        <v>11.5</v>
      </c>
      <c r="DN337">
        <v>11.1</v>
      </c>
      <c r="DO337">
        <v>10.6</v>
      </c>
      <c r="DP337">
        <v>9.1</v>
      </c>
      <c r="DQ337">
        <v>8.56</v>
      </c>
      <c r="DR337">
        <v>7.97</v>
      </c>
      <c r="DS337">
        <v>8.41</v>
      </c>
      <c r="DT337">
        <v>9.09</v>
      </c>
      <c r="DU337">
        <v>8.67</v>
      </c>
      <c r="DV337">
        <v>8.2200000000000006</v>
      </c>
      <c r="DW337">
        <v>7.77</v>
      </c>
      <c r="DX337">
        <v>7.15</v>
      </c>
      <c r="DY337">
        <v>6.63</v>
      </c>
      <c r="DZ337">
        <v>6.19</v>
      </c>
      <c r="EA337">
        <v>5.74</v>
      </c>
      <c r="EB337">
        <v>5.44</v>
      </c>
      <c r="EC337">
        <v>5.1100000000000003</v>
      </c>
      <c r="ED337">
        <v>4.79</v>
      </c>
      <c r="EE337">
        <v>4.47</v>
      </c>
      <c r="EF337">
        <v>4.3099999999999996</v>
      </c>
      <c r="EG337">
        <v>4.22</v>
      </c>
      <c r="EH337">
        <v>3.92</v>
      </c>
      <c r="EI337">
        <v>3.64</v>
      </c>
      <c r="EJ337">
        <v>3.28</v>
      </c>
      <c r="EK337">
        <v>3.02</v>
      </c>
      <c r="EL337">
        <v>2.92</v>
      </c>
      <c r="EM337">
        <v>2.69</v>
      </c>
      <c r="EN337">
        <v>2.52</v>
      </c>
      <c r="EO337">
        <v>2.27</v>
      </c>
      <c r="EP337">
        <v>2.14</v>
      </c>
      <c r="EQ337">
        <v>1.98</v>
      </c>
      <c r="ER337">
        <v>1.8</v>
      </c>
      <c r="ES337">
        <v>1.64</v>
      </c>
      <c r="ET337">
        <v>1.51</v>
      </c>
      <c r="EU337">
        <v>1.39</v>
      </c>
      <c r="EV337">
        <v>1.25</v>
      </c>
      <c r="EW337">
        <v>1.1399999999999999</v>
      </c>
      <c r="EX337">
        <v>1.03</v>
      </c>
      <c r="EY337">
        <v>0.94</v>
      </c>
      <c r="EZ337">
        <v>0.85</v>
      </c>
      <c r="FA337">
        <v>0.74</v>
      </c>
      <c r="FB337">
        <v>0.69</v>
      </c>
      <c r="FC337">
        <v>0.63</v>
      </c>
      <c r="FD337">
        <v>0.55000000000000004</v>
      </c>
      <c r="FE337">
        <v>0.5</v>
      </c>
      <c r="FF337">
        <v>0.44</v>
      </c>
      <c r="FG337">
        <v>0.39</v>
      </c>
      <c r="FH337">
        <v>0.34</v>
      </c>
      <c r="FI337">
        <v>0.3</v>
      </c>
      <c r="FJ337">
        <v>0.28000000000000003</v>
      </c>
      <c r="FK337">
        <v>0.25</v>
      </c>
      <c r="FL337">
        <v>0.21</v>
      </c>
      <c r="FM337">
        <v>0.19</v>
      </c>
      <c r="FN337">
        <v>0.17</v>
      </c>
      <c r="FO337">
        <v>0.16</v>
      </c>
      <c r="FP337">
        <v>0.14000000000000001</v>
      </c>
      <c r="FQ337">
        <v>0.13</v>
      </c>
      <c r="FR337">
        <v>0.12</v>
      </c>
      <c r="FS337">
        <v>0.11</v>
      </c>
      <c r="FT337">
        <v>0.1</v>
      </c>
      <c r="FU337">
        <v>0.1</v>
      </c>
      <c r="FV337">
        <v>0.1</v>
      </c>
      <c r="FW337">
        <v>0.09</v>
      </c>
      <c r="FX337">
        <v>0.09</v>
      </c>
      <c r="FY337">
        <v>0.09</v>
      </c>
      <c r="FZ337">
        <v>0.1</v>
      </c>
    </row>
    <row r="338" spans="1:182">
      <c r="A338">
        <v>-151</v>
      </c>
      <c r="B338">
        <v>0</v>
      </c>
      <c r="C338">
        <v>0</v>
      </c>
      <c r="D338">
        <v>0</v>
      </c>
      <c r="E338">
        <v>0</v>
      </c>
      <c r="F338">
        <v>0</v>
      </c>
      <c r="G338">
        <v>0</v>
      </c>
      <c r="H338">
        <v>0</v>
      </c>
      <c r="I338">
        <v>0</v>
      </c>
      <c r="J338">
        <v>0</v>
      </c>
      <c r="K338">
        <v>0</v>
      </c>
      <c r="L338">
        <v>0</v>
      </c>
      <c r="M338">
        <v>0</v>
      </c>
      <c r="N338">
        <v>0.03</v>
      </c>
      <c r="O338">
        <v>0.04</v>
      </c>
      <c r="P338">
        <v>7.0000000000000007E-2</v>
      </c>
      <c r="Q338">
        <v>0.09</v>
      </c>
      <c r="R338">
        <v>0.11</v>
      </c>
      <c r="S338">
        <v>0.14000000000000001</v>
      </c>
      <c r="T338">
        <v>0.17</v>
      </c>
      <c r="U338">
        <v>0.21</v>
      </c>
      <c r="V338">
        <v>0.23</v>
      </c>
      <c r="W338">
        <v>0.3</v>
      </c>
      <c r="X338">
        <v>0.35</v>
      </c>
      <c r="Y338">
        <v>0.42</v>
      </c>
      <c r="Z338">
        <v>0.49</v>
      </c>
      <c r="AA338">
        <v>0.56999999999999995</v>
      </c>
      <c r="AB338">
        <v>0.63</v>
      </c>
      <c r="AC338">
        <v>0.77</v>
      </c>
      <c r="AD338">
        <v>0.84</v>
      </c>
      <c r="AE338">
        <v>0.97</v>
      </c>
      <c r="AF338">
        <v>1.0900000000000001</v>
      </c>
      <c r="AG338">
        <v>1.21</v>
      </c>
      <c r="AH338">
        <v>1.34</v>
      </c>
      <c r="AI338">
        <v>1.46</v>
      </c>
      <c r="AJ338">
        <v>1.65</v>
      </c>
      <c r="AK338">
        <v>1.82</v>
      </c>
      <c r="AL338">
        <v>2.0099999999999998</v>
      </c>
      <c r="AM338">
        <v>2.2200000000000002</v>
      </c>
      <c r="AN338">
        <v>2.4500000000000002</v>
      </c>
      <c r="AO338">
        <v>2.67</v>
      </c>
      <c r="AP338">
        <v>2.85</v>
      </c>
      <c r="AQ338">
        <v>3.05</v>
      </c>
      <c r="AR338">
        <v>3.32</v>
      </c>
      <c r="AS338">
        <v>3.61</v>
      </c>
      <c r="AT338">
        <v>3.93</v>
      </c>
      <c r="AU338">
        <v>4.2</v>
      </c>
      <c r="AV338">
        <v>4.4000000000000004</v>
      </c>
      <c r="AW338">
        <v>4.6500000000000004</v>
      </c>
      <c r="AX338">
        <v>4.96</v>
      </c>
      <c r="AY338">
        <v>5.23</v>
      </c>
      <c r="AZ338">
        <v>5.48</v>
      </c>
      <c r="BA338">
        <v>5.83</v>
      </c>
      <c r="BB338">
        <v>6.14</v>
      </c>
      <c r="BC338">
        <v>6.62</v>
      </c>
      <c r="BD338">
        <v>7.18</v>
      </c>
      <c r="BE338">
        <v>7.9</v>
      </c>
      <c r="BF338">
        <v>8.4600000000000009</v>
      </c>
      <c r="BG338">
        <v>8.9499999999999993</v>
      </c>
      <c r="BH338">
        <v>9.39</v>
      </c>
      <c r="BI338">
        <v>9.25</v>
      </c>
      <c r="BJ338">
        <v>9.73</v>
      </c>
      <c r="BK338">
        <v>9.9700000000000006</v>
      </c>
      <c r="BL338">
        <v>10.3</v>
      </c>
      <c r="BM338">
        <v>11</v>
      </c>
      <c r="BN338">
        <v>11.3</v>
      </c>
      <c r="BO338">
        <v>11.5</v>
      </c>
      <c r="BP338">
        <v>11.8</v>
      </c>
      <c r="BQ338">
        <v>12</v>
      </c>
      <c r="BR338">
        <v>12.2</v>
      </c>
      <c r="BS338">
        <v>12.4</v>
      </c>
      <c r="BT338">
        <v>12.6</v>
      </c>
      <c r="BU338">
        <v>12.8</v>
      </c>
      <c r="BV338">
        <v>12.9</v>
      </c>
      <c r="BW338">
        <v>13.1</v>
      </c>
      <c r="BX338">
        <v>13.2</v>
      </c>
      <c r="BY338">
        <v>13.4</v>
      </c>
      <c r="BZ338">
        <v>13.5</v>
      </c>
      <c r="CA338">
        <v>13.6</v>
      </c>
      <c r="CB338">
        <v>13.8</v>
      </c>
      <c r="CC338">
        <v>13.9</v>
      </c>
      <c r="CD338">
        <v>14</v>
      </c>
      <c r="CE338">
        <v>14.1</v>
      </c>
      <c r="CF338">
        <v>14.2</v>
      </c>
      <c r="CG338">
        <v>14.2</v>
      </c>
      <c r="CH338">
        <v>14.3</v>
      </c>
      <c r="CI338">
        <v>14.4</v>
      </c>
      <c r="CJ338">
        <v>14.4</v>
      </c>
      <c r="CK338">
        <v>14.5</v>
      </c>
      <c r="CL338">
        <v>14.5</v>
      </c>
      <c r="CM338">
        <v>14.5</v>
      </c>
      <c r="CN338">
        <v>14.6</v>
      </c>
      <c r="CO338">
        <v>14.6</v>
      </c>
      <c r="CP338">
        <v>14.6</v>
      </c>
      <c r="CQ338">
        <v>14.6</v>
      </c>
      <c r="CR338">
        <v>14.6</v>
      </c>
      <c r="CS338">
        <v>14.5</v>
      </c>
      <c r="CT338">
        <v>14.5</v>
      </c>
      <c r="CU338">
        <v>14.4</v>
      </c>
      <c r="CV338">
        <v>14.4</v>
      </c>
      <c r="CW338">
        <v>14.3</v>
      </c>
      <c r="CX338">
        <v>14.3</v>
      </c>
      <c r="CY338">
        <v>14.2</v>
      </c>
      <c r="CZ338">
        <v>14.1</v>
      </c>
      <c r="DA338">
        <v>14</v>
      </c>
      <c r="DB338">
        <v>13.9</v>
      </c>
      <c r="DC338">
        <v>13.7</v>
      </c>
      <c r="DD338">
        <v>13.6</v>
      </c>
      <c r="DE338">
        <v>13.5</v>
      </c>
      <c r="DF338">
        <v>13.3</v>
      </c>
      <c r="DG338">
        <v>13.1</v>
      </c>
      <c r="DH338">
        <v>13</v>
      </c>
      <c r="DI338">
        <v>12.8</v>
      </c>
      <c r="DJ338">
        <v>12.4</v>
      </c>
      <c r="DK338">
        <v>12.2</v>
      </c>
      <c r="DL338">
        <v>11.8</v>
      </c>
      <c r="DM338">
        <v>11.5</v>
      </c>
      <c r="DN338">
        <v>11.1</v>
      </c>
      <c r="DO338">
        <v>10.4</v>
      </c>
      <c r="DP338">
        <v>9.76</v>
      </c>
      <c r="DQ338">
        <v>8.4700000000000006</v>
      </c>
      <c r="DR338">
        <v>7.9</v>
      </c>
      <c r="DS338">
        <v>8.64</v>
      </c>
      <c r="DT338">
        <v>9.07</v>
      </c>
      <c r="DU338">
        <v>8.81</v>
      </c>
      <c r="DV338">
        <v>8.27</v>
      </c>
      <c r="DW338">
        <v>7.66</v>
      </c>
      <c r="DX338">
        <v>7.05</v>
      </c>
      <c r="DY338">
        <v>6.52</v>
      </c>
      <c r="DZ338">
        <v>6.08</v>
      </c>
      <c r="EA338">
        <v>5.71</v>
      </c>
      <c r="EB338">
        <v>5.38</v>
      </c>
      <c r="EC338">
        <v>5.0999999999999996</v>
      </c>
      <c r="ED338">
        <v>4.75</v>
      </c>
      <c r="EE338">
        <v>4.46</v>
      </c>
      <c r="EF338">
        <v>4.4400000000000004</v>
      </c>
      <c r="EG338">
        <v>4.1399999999999997</v>
      </c>
      <c r="EH338">
        <v>3.88</v>
      </c>
      <c r="EI338">
        <v>3.55</v>
      </c>
      <c r="EJ338">
        <v>3.29</v>
      </c>
      <c r="EK338">
        <v>3.06</v>
      </c>
      <c r="EL338">
        <v>2.91</v>
      </c>
      <c r="EM338">
        <v>2.68</v>
      </c>
      <c r="EN338">
        <v>2.48</v>
      </c>
      <c r="EO338">
        <v>2.25</v>
      </c>
      <c r="EP338">
        <v>2.1</v>
      </c>
      <c r="EQ338">
        <v>1.95</v>
      </c>
      <c r="ER338">
        <v>1.76</v>
      </c>
      <c r="ES338">
        <v>1.63</v>
      </c>
      <c r="ET338">
        <v>1.46</v>
      </c>
      <c r="EU338">
        <v>1.34</v>
      </c>
      <c r="EV338">
        <v>1.22</v>
      </c>
      <c r="EW338">
        <v>1.0900000000000001</v>
      </c>
      <c r="EX338">
        <v>1.02</v>
      </c>
      <c r="EY338">
        <v>0.91</v>
      </c>
      <c r="EZ338">
        <v>0.8</v>
      </c>
      <c r="FA338">
        <v>0.72</v>
      </c>
      <c r="FB338">
        <v>0.65</v>
      </c>
      <c r="FC338">
        <v>0.6</v>
      </c>
      <c r="FD338">
        <v>0.53</v>
      </c>
      <c r="FE338">
        <v>0.48</v>
      </c>
      <c r="FF338">
        <v>0.43</v>
      </c>
      <c r="FG338">
        <v>0.37</v>
      </c>
      <c r="FH338">
        <v>0.32</v>
      </c>
      <c r="FI338">
        <v>0.28999999999999998</v>
      </c>
      <c r="FJ338">
        <v>0.27</v>
      </c>
      <c r="FK338">
        <v>0.24</v>
      </c>
      <c r="FL338">
        <v>0.2</v>
      </c>
      <c r="FM338">
        <v>0.18</v>
      </c>
      <c r="FN338">
        <v>0.17</v>
      </c>
      <c r="FO338">
        <v>0.15</v>
      </c>
      <c r="FP338">
        <v>0.14000000000000001</v>
      </c>
      <c r="FQ338">
        <v>0.13</v>
      </c>
      <c r="FR338">
        <v>0.12</v>
      </c>
      <c r="FS338">
        <v>0.11</v>
      </c>
      <c r="FT338">
        <v>0.1</v>
      </c>
      <c r="FU338">
        <v>0.1</v>
      </c>
      <c r="FV338">
        <v>0.1</v>
      </c>
      <c r="FW338">
        <v>0.09</v>
      </c>
      <c r="FX338">
        <v>0.09</v>
      </c>
      <c r="FY338">
        <v>0.08</v>
      </c>
      <c r="FZ338">
        <v>0.1</v>
      </c>
    </row>
    <row r="339" spans="1:182">
      <c r="A339">
        <v>-152</v>
      </c>
      <c r="B339">
        <v>0</v>
      </c>
      <c r="C339">
        <v>0</v>
      </c>
      <c r="D339">
        <v>0</v>
      </c>
      <c r="E339">
        <v>0</v>
      </c>
      <c r="F339">
        <v>0</v>
      </c>
      <c r="G339">
        <v>0</v>
      </c>
      <c r="H339">
        <v>0</v>
      </c>
      <c r="I339">
        <v>0</v>
      </c>
      <c r="J339">
        <v>0</v>
      </c>
      <c r="K339">
        <v>0</v>
      </c>
      <c r="L339">
        <v>0</v>
      </c>
      <c r="M339">
        <v>0.02</v>
      </c>
      <c r="N339">
        <v>0.03</v>
      </c>
      <c r="O339">
        <v>0.05</v>
      </c>
      <c r="P339">
        <v>0.06</v>
      </c>
      <c r="Q339">
        <v>0.09</v>
      </c>
      <c r="R339">
        <v>0.11</v>
      </c>
      <c r="S339">
        <v>0.14000000000000001</v>
      </c>
      <c r="T339">
        <v>0.18</v>
      </c>
      <c r="U339">
        <v>0.21</v>
      </c>
      <c r="V339">
        <v>0.25</v>
      </c>
      <c r="W339">
        <v>0.3</v>
      </c>
      <c r="X339">
        <v>0.36</v>
      </c>
      <c r="Y339">
        <v>0.43</v>
      </c>
      <c r="Z339">
        <v>0.49</v>
      </c>
      <c r="AA339">
        <v>0.56999999999999995</v>
      </c>
      <c r="AB339">
        <v>0.66</v>
      </c>
      <c r="AC339">
        <v>0.74</v>
      </c>
      <c r="AD339">
        <v>0.86</v>
      </c>
      <c r="AE339">
        <v>0.97</v>
      </c>
      <c r="AF339">
        <v>1.1100000000000001</v>
      </c>
      <c r="AG339">
        <v>1.24</v>
      </c>
      <c r="AH339">
        <v>1.41</v>
      </c>
      <c r="AI339">
        <v>1.52</v>
      </c>
      <c r="AJ339">
        <v>1.68</v>
      </c>
      <c r="AK339">
        <v>1.84</v>
      </c>
      <c r="AL339">
        <v>2.04</v>
      </c>
      <c r="AM339">
        <v>2.2599999999999998</v>
      </c>
      <c r="AN339">
        <v>2.46</v>
      </c>
      <c r="AO339">
        <v>2.7</v>
      </c>
      <c r="AP339">
        <v>2.84</v>
      </c>
      <c r="AQ339">
        <v>3.08</v>
      </c>
      <c r="AR339">
        <v>3.36</v>
      </c>
      <c r="AS339">
        <v>3.62</v>
      </c>
      <c r="AT339">
        <v>4.03</v>
      </c>
      <c r="AU339">
        <v>4.3</v>
      </c>
      <c r="AV339">
        <v>4.5</v>
      </c>
      <c r="AW339">
        <v>4.74</v>
      </c>
      <c r="AX339">
        <v>4.96</v>
      </c>
      <c r="AY339">
        <v>5.3</v>
      </c>
      <c r="AZ339">
        <v>5.57</v>
      </c>
      <c r="BA339">
        <v>5.88</v>
      </c>
      <c r="BB339">
        <v>6.21</v>
      </c>
      <c r="BC339">
        <v>6.74</v>
      </c>
      <c r="BD339">
        <v>7.25</v>
      </c>
      <c r="BE339">
        <v>8</v>
      </c>
      <c r="BF339">
        <v>8.57</v>
      </c>
      <c r="BG339">
        <v>9.06</v>
      </c>
      <c r="BH339">
        <v>9.49</v>
      </c>
      <c r="BI339">
        <v>9.07</v>
      </c>
      <c r="BJ339">
        <v>9.8699999999999992</v>
      </c>
      <c r="BK339">
        <v>10</v>
      </c>
      <c r="BL339">
        <v>10.4</v>
      </c>
      <c r="BM339">
        <v>11</v>
      </c>
      <c r="BN339">
        <v>11.4</v>
      </c>
      <c r="BO339">
        <v>11.6</v>
      </c>
      <c r="BP339">
        <v>11.8</v>
      </c>
      <c r="BQ339">
        <v>12</v>
      </c>
      <c r="BR339">
        <v>12.3</v>
      </c>
      <c r="BS339">
        <v>12.4</v>
      </c>
      <c r="BT339">
        <v>12.6</v>
      </c>
      <c r="BU339">
        <v>12.8</v>
      </c>
      <c r="BV339">
        <v>13</v>
      </c>
      <c r="BW339">
        <v>13.1</v>
      </c>
      <c r="BX339">
        <v>13.3</v>
      </c>
      <c r="BY339">
        <v>13.4</v>
      </c>
      <c r="BZ339">
        <v>13.5</v>
      </c>
      <c r="CA339">
        <v>13.7</v>
      </c>
      <c r="CB339">
        <v>13.8</v>
      </c>
      <c r="CC339">
        <v>13.9</v>
      </c>
      <c r="CD339">
        <v>14</v>
      </c>
      <c r="CE339">
        <v>14.1</v>
      </c>
      <c r="CF339">
        <v>14.2</v>
      </c>
      <c r="CG339">
        <v>14.3</v>
      </c>
      <c r="CH339">
        <v>14.3</v>
      </c>
      <c r="CI339">
        <v>14.4</v>
      </c>
      <c r="CJ339">
        <v>14.5</v>
      </c>
      <c r="CK339">
        <v>14.5</v>
      </c>
      <c r="CL339">
        <v>14.5</v>
      </c>
      <c r="CM339">
        <v>14.6</v>
      </c>
      <c r="CN339">
        <v>14.6</v>
      </c>
      <c r="CO339">
        <v>14.6</v>
      </c>
      <c r="CP339">
        <v>14.6</v>
      </c>
      <c r="CQ339">
        <v>14.6</v>
      </c>
      <c r="CR339">
        <v>14.6</v>
      </c>
      <c r="CS339">
        <v>14.5</v>
      </c>
      <c r="CT339">
        <v>14.5</v>
      </c>
      <c r="CU339">
        <v>14.5</v>
      </c>
      <c r="CV339">
        <v>14.4</v>
      </c>
      <c r="CW339">
        <v>14.3</v>
      </c>
      <c r="CX339">
        <v>14.3</v>
      </c>
      <c r="CY339">
        <v>14.2</v>
      </c>
      <c r="CZ339">
        <v>14.1</v>
      </c>
      <c r="DA339">
        <v>14</v>
      </c>
      <c r="DB339">
        <v>13.9</v>
      </c>
      <c r="DC339">
        <v>13.7</v>
      </c>
      <c r="DD339">
        <v>13.6</v>
      </c>
      <c r="DE339">
        <v>13.5</v>
      </c>
      <c r="DF339">
        <v>13.3</v>
      </c>
      <c r="DG339">
        <v>13.1</v>
      </c>
      <c r="DH339">
        <v>13</v>
      </c>
      <c r="DI339">
        <v>12.7</v>
      </c>
      <c r="DJ339">
        <v>12.4</v>
      </c>
      <c r="DK339">
        <v>12.1</v>
      </c>
      <c r="DL339">
        <v>11.8</v>
      </c>
      <c r="DM339">
        <v>11.4</v>
      </c>
      <c r="DN339">
        <v>11</v>
      </c>
      <c r="DO339">
        <v>10.4</v>
      </c>
      <c r="DP339">
        <v>8.9499999999999993</v>
      </c>
      <c r="DQ339">
        <v>8.39</v>
      </c>
      <c r="DR339">
        <v>8.67</v>
      </c>
      <c r="DS339">
        <v>8.8800000000000008</v>
      </c>
      <c r="DT339">
        <v>9</v>
      </c>
      <c r="DU339">
        <v>8.6999999999999993</v>
      </c>
      <c r="DV339">
        <v>8.1199999999999992</v>
      </c>
      <c r="DW339">
        <v>7.54</v>
      </c>
      <c r="DX339">
        <v>6.91</v>
      </c>
      <c r="DY339">
        <v>6.44</v>
      </c>
      <c r="DZ339">
        <v>6</v>
      </c>
      <c r="EA339">
        <v>5.67</v>
      </c>
      <c r="EB339">
        <v>5.31</v>
      </c>
      <c r="EC339">
        <v>5.01</v>
      </c>
      <c r="ED339">
        <v>4.66</v>
      </c>
      <c r="EE339">
        <v>4.4000000000000004</v>
      </c>
      <c r="EF339">
        <v>4.37</v>
      </c>
      <c r="EG339">
        <v>4.07</v>
      </c>
      <c r="EH339">
        <v>3.88</v>
      </c>
      <c r="EI339">
        <v>3.52</v>
      </c>
      <c r="EJ339">
        <v>3.2</v>
      </c>
      <c r="EK339">
        <v>2.96</v>
      </c>
      <c r="EL339">
        <v>2.85</v>
      </c>
      <c r="EM339">
        <v>2.66</v>
      </c>
      <c r="EN339">
        <v>2.41</v>
      </c>
      <c r="EO339">
        <v>2.23</v>
      </c>
      <c r="EP339">
        <v>2.04</v>
      </c>
      <c r="EQ339">
        <v>1.88</v>
      </c>
      <c r="ER339">
        <v>1.73</v>
      </c>
      <c r="ES339">
        <v>1.59</v>
      </c>
      <c r="ET339">
        <v>1.44</v>
      </c>
      <c r="EU339">
        <v>1.34</v>
      </c>
      <c r="EV339">
        <v>1.2</v>
      </c>
      <c r="EW339">
        <v>1.05</v>
      </c>
      <c r="EX339">
        <v>1</v>
      </c>
      <c r="EY339">
        <v>0.87</v>
      </c>
      <c r="EZ339">
        <v>0.78</v>
      </c>
      <c r="FA339">
        <v>0.71</v>
      </c>
      <c r="FB339">
        <v>0.62</v>
      </c>
      <c r="FC339">
        <v>0.56999999999999995</v>
      </c>
      <c r="FD339">
        <v>0.5</v>
      </c>
      <c r="FE339">
        <v>0.46</v>
      </c>
      <c r="FF339">
        <v>0.42</v>
      </c>
      <c r="FG339">
        <v>0.36</v>
      </c>
      <c r="FH339">
        <v>0.33</v>
      </c>
      <c r="FI339">
        <v>0.28999999999999998</v>
      </c>
      <c r="FJ339">
        <v>0.26</v>
      </c>
      <c r="FK339">
        <v>0.23</v>
      </c>
      <c r="FL339">
        <v>0.2</v>
      </c>
      <c r="FM339">
        <v>0.18</v>
      </c>
      <c r="FN339">
        <v>0.16</v>
      </c>
      <c r="FO339">
        <v>0.15</v>
      </c>
      <c r="FP339">
        <v>0.13</v>
      </c>
      <c r="FQ339">
        <v>0.12</v>
      </c>
      <c r="FR339">
        <v>0.11</v>
      </c>
      <c r="FS339">
        <v>0.11</v>
      </c>
      <c r="FT339">
        <v>0.1</v>
      </c>
      <c r="FU339">
        <v>0.09</v>
      </c>
      <c r="FV339">
        <v>0.09</v>
      </c>
      <c r="FW339">
        <v>0.09</v>
      </c>
      <c r="FX339">
        <v>0.09</v>
      </c>
      <c r="FY339">
        <v>0.09</v>
      </c>
      <c r="FZ339">
        <v>0.1</v>
      </c>
    </row>
    <row r="340" spans="1:182">
      <c r="A340">
        <v>-153</v>
      </c>
      <c r="B340">
        <v>0</v>
      </c>
      <c r="C340">
        <v>0</v>
      </c>
      <c r="D340">
        <v>0</v>
      </c>
      <c r="E340">
        <v>0</v>
      </c>
      <c r="F340">
        <v>0</v>
      </c>
      <c r="G340">
        <v>0</v>
      </c>
      <c r="H340">
        <v>0</v>
      </c>
      <c r="I340">
        <v>0</v>
      </c>
      <c r="J340">
        <v>0</v>
      </c>
      <c r="K340">
        <v>0</v>
      </c>
      <c r="L340">
        <v>0</v>
      </c>
      <c r="M340">
        <v>0.02</v>
      </c>
      <c r="N340">
        <v>0.04</v>
      </c>
      <c r="O340">
        <v>0.05</v>
      </c>
      <c r="P340">
        <v>7.0000000000000007E-2</v>
      </c>
      <c r="Q340">
        <v>0.08</v>
      </c>
      <c r="R340">
        <v>0.12</v>
      </c>
      <c r="S340">
        <v>0.14000000000000001</v>
      </c>
      <c r="T340">
        <v>0.18</v>
      </c>
      <c r="U340">
        <v>0.22</v>
      </c>
      <c r="V340">
        <v>0.27</v>
      </c>
      <c r="W340">
        <v>0.31</v>
      </c>
      <c r="X340">
        <v>0.36</v>
      </c>
      <c r="Y340">
        <v>0.43</v>
      </c>
      <c r="Z340">
        <v>0.51</v>
      </c>
      <c r="AA340">
        <v>0.57999999999999996</v>
      </c>
      <c r="AB340">
        <v>0.66</v>
      </c>
      <c r="AC340">
        <v>0.77</v>
      </c>
      <c r="AD340">
        <v>0.88</v>
      </c>
      <c r="AE340">
        <v>0.99</v>
      </c>
      <c r="AF340">
        <v>1.1000000000000001</v>
      </c>
      <c r="AG340">
        <v>1.26</v>
      </c>
      <c r="AH340">
        <v>1.39</v>
      </c>
      <c r="AI340">
        <v>1.55</v>
      </c>
      <c r="AJ340">
        <v>1.7</v>
      </c>
      <c r="AK340">
        <v>1.86</v>
      </c>
      <c r="AL340">
        <v>2.09</v>
      </c>
      <c r="AM340">
        <v>2.27</v>
      </c>
      <c r="AN340">
        <v>2.4700000000000002</v>
      </c>
      <c r="AO340">
        <v>2.71</v>
      </c>
      <c r="AP340">
        <v>2.9</v>
      </c>
      <c r="AQ340">
        <v>3.14</v>
      </c>
      <c r="AR340">
        <v>3.39</v>
      </c>
      <c r="AS340">
        <v>3.73</v>
      </c>
      <c r="AT340">
        <v>4</v>
      </c>
      <c r="AU340">
        <v>4.26</v>
      </c>
      <c r="AV340">
        <v>4.4800000000000004</v>
      </c>
      <c r="AW340">
        <v>4.7699999999999996</v>
      </c>
      <c r="AX340">
        <v>5.1100000000000003</v>
      </c>
      <c r="AY340">
        <v>5.33</v>
      </c>
      <c r="AZ340">
        <v>5.65</v>
      </c>
      <c r="BA340">
        <v>5.94</v>
      </c>
      <c r="BB340">
        <v>6.33</v>
      </c>
      <c r="BC340">
        <v>6.85</v>
      </c>
      <c r="BD340">
        <v>7.4</v>
      </c>
      <c r="BE340">
        <v>8.1199999999999992</v>
      </c>
      <c r="BF340">
        <v>8.69</v>
      </c>
      <c r="BG340">
        <v>9.15</v>
      </c>
      <c r="BH340">
        <v>9.58</v>
      </c>
      <c r="BI340">
        <v>9.31</v>
      </c>
      <c r="BJ340">
        <v>9.7100000000000009</v>
      </c>
      <c r="BK340">
        <v>10.1</v>
      </c>
      <c r="BL340">
        <v>10.6</v>
      </c>
      <c r="BM340">
        <v>11.1</v>
      </c>
      <c r="BN340">
        <v>11.4</v>
      </c>
      <c r="BO340">
        <v>11.7</v>
      </c>
      <c r="BP340">
        <v>11.9</v>
      </c>
      <c r="BQ340">
        <v>12.1</v>
      </c>
      <c r="BR340">
        <v>12.3</v>
      </c>
      <c r="BS340">
        <v>12.5</v>
      </c>
      <c r="BT340">
        <v>12.7</v>
      </c>
      <c r="BU340">
        <v>12.8</v>
      </c>
      <c r="BV340">
        <v>13</v>
      </c>
      <c r="BW340">
        <v>13.2</v>
      </c>
      <c r="BX340">
        <v>13.3</v>
      </c>
      <c r="BY340">
        <v>13.4</v>
      </c>
      <c r="BZ340">
        <v>13.6</v>
      </c>
      <c r="CA340">
        <v>13.7</v>
      </c>
      <c r="CB340">
        <v>13.8</v>
      </c>
      <c r="CC340">
        <v>13.9</v>
      </c>
      <c r="CD340">
        <v>14</v>
      </c>
      <c r="CE340">
        <v>14.1</v>
      </c>
      <c r="CF340">
        <v>14.2</v>
      </c>
      <c r="CG340">
        <v>14.3</v>
      </c>
      <c r="CH340">
        <v>14.4</v>
      </c>
      <c r="CI340">
        <v>14.4</v>
      </c>
      <c r="CJ340">
        <v>14.5</v>
      </c>
      <c r="CK340">
        <v>14.5</v>
      </c>
      <c r="CL340">
        <v>14.6</v>
      </c>
      <c r="CM340">
        <v>14.6</v>
      </c>
      <c r="CN340">
        <v>14.6</v>
      </c>
      <c r="CO340">
        <v>14.6</v>
      </c>
      <c r="CP340">
        <v>14.6</v>
      </c>
      <c r="CQ340">
        <v>14.6</v>
      </c>
      <c r="CR340">
        <v>14.6</v>
      </c>
      <c r="CS340">
        <v>14.6</v>
      </c>
      <c r="CT340">
        <v>14.5</v>
      </c>
      <c r="CU340">
        <v>14.5</v>
      </c>
      <c r="CV340">
        <v>14.4</v>
      </c>
      <c r="CW340">
        <v>14.4</v>
      </c>
      <c r="CX340">
        <v>14.3</v>
      </c>
      <c r="CY340">
        <v>14.2</v>
      </c>
      <c r="CZ340">
        <v>14.1</v>
      </c>
      <c r="DA340">
        <v>14</v>
      </c>
      <c r="DB340">
        <v>13.9</v>
      </c>
      <c r="DC340">
        <v>13.8</v>
      </c>
      <c r="DD340">
        <v>13.6</v>
      </c>
      <c r="DE340">
        <v>13.5</v>
      </c>
      <c r="DF340">
        <v>13.3</v>
      </c>
      <c r="DG340">
        <v>13.1</v>
      </c>
      <c r="DH340">
        <v>12.9</v>
      </c>
      <c r="DI340">
        <v>12.7</v>
      </c>
      <c r="DJ340">
        <v>12.4</v>
      </c>
      <c r="DK340">
        <v>12.1</v>
      </c>
      <c r="DL340">
        <v>11.7</v>
      </c>
      <c r="DM340">
        <v>11.4</v>
      </c>
      <c r="DN340">
        <v>10.9</v>
      </c>
      <c r="DO340">
        <v>10.3</v>
      </c>
      <c r="DP340">
        <v>9.5500000000000007</v>
      </c>
      <c r="DQ340">
        <v>8.2899999999999991</v>
      </c>
      <c r="DR340">
        <v>8.56</v>
      </c>
      <c r="DS340">
        <v>8.7899999999999991</v>
      </c>
      <c r="DT340">
        <v>8.94</v>
      </c>
      <c r="DU340">
        <v>8.58</v>
      </c>
      <c r="DV340">
        <v>7.99</v>
      </c>
      <c r="DW340">
        <v>7.41</v>
      </c>
      <c r="DX340">
        <v>6.88</v>
      </c>
      <c r="DY340">
        <v>6.4</v>
      </c>
      <c r="DZ340">
        <v>5.98</v>
      </c>
      <c r="EA340">
        <v>5.55</v>
      </c>
      <c r="EB340">
        <v>5.21</v>
      </c>
      <c r="EC340">
        <v>4.97</v>
      </c>
      <c r="ED340">
        <v>4.62</v>
      </c>
      <c r="EE340">
        <v>4.4400000000000004</v>
      </c>
      <c r="EF340">
        <v>4.3099999999999996</v>
      </c>
      <c r="EG340">
        <v>4.03</v>
      </c>
      <c r="EH340">
        <v>3.72</v>
      </c>
      <c r="EI340">
        <v>3.41</v>
      </c>
      <c r="EJ340">
        <v>3.15</v>
      </c>
      <c r="EK340">
        <v>2.96</v>
      </c>
      <c r="EL340">
        <v>2.79</v>
      </c>
      <c r="EM340">
        <v>2.59</v>
      </c>
      <c r="EN340">
        <v>2.39</v>
      </c>
      <c r="EO340">
        <v>2.17</v>
      </c>
      <c r="EP340">
        <v>2.0299999999999998</v>
      </c>
      <c r="EQ340">
        <v>1.84</v>
      </c>
      <c r="ER340">
        <v>1.68</v>
      </c>
      <c r="ES340">
        <v>1.55</v>
      </c>
      <c r="ET340">
        <v>1.42</v>
      </c>
      <c r="EU340">
        <v>1.28</v>
      </c>
      <c r="EV340">
        <v>1.17</v>
      </c>
      <c r="EW340">
        <v>1.05</v>
      </c>
      <c r="EX340">
        <v>0.97</v>
      </c>
      <c r="EY340">
        <v>0.87</v>
      </c>
      <c r="EZ340">
        <v>0.79</v>
      </c>
      <c r="FA340">
        <v>0.69</v>
      </c>
      <c r="FB340">
        <v>0.62</v>
      </c>
      <c r="FC340">
        <v>0.56999999999999995</v>
      </c>
      <c r="FD340">
        <v>0.51</v>
      </c>
      <c r="FE340">
        <v>0.45</v>
      </c>
      <c r="FF340">
        <v>0.4</v>
      </c>
      <c r="FG340">
        <v>0.35</v>
      </c>
      <c r="FH340">
        <v>0.32</v>
      </c>
      <c r="FI340">
        <v>0.27</v>
      </c>
      <c r="FJ340">
        <v>0.25</v>
      </c>
      <c r="FK340">
        <v>0.22</v>
      </c>
      <c r="FL340">
        <v>0.19</v>
      </c>
      <c r="FM340">
        <v>0.17</v>
      </c>
      <c r="FN340">
        <v>0.16</v>
      </c>
      <c r="FO340">
        <v>0.14000000000000001</v>
      </c>
      <c r="FP340">
        <v>0.13</v>
      </c>
      <c r="FQ340">
        <v>0.12</v>
      </c>
      <c r="FR340">
        <v>0.11</v>
      </c>
      <c r="FS340">
        <v>0.1</v>
      </c>
      <c r="FT340">
        <v>0.1</v>
      </c>
      <c r="FU340">
        <v>0.08</v>
      </c>
      <c r="FV340">
        <v>0.09</v>
      </c>
      <c r="FW340">
        <v>0.09</v>
      </c>
      <c r="FX340">
        <v>0.09</v>
      </c>
      <c r="FY340">
        <v>0.09</v>
      </c>
      <c r="FZ340">
        <v>0.1</v>
      </c>
    </row>
    <row r="341" spans="1:182">
      <c r="A341">
        <v>-154</v>
      </c>
      <c r="B341">
        <v>0</v>
      </c>
      <c r="C341">
        <v>0</v>
      </c>
      <c r="D341">
        <v>0</v>
      </c>
      <c r="E341">
        <v>0</v>
      </c>
      <c r="F341">
        <v>0</v>
      </c>
      <c r="G341">
        <v>0</v>
      </c>
      <c r="H341">
        <v>0</v>
      </c>
      <c r="I341">
        <v>0</v>
      </c>
      <c r="J341">
        <v>0</v>
      </c>
      <c r="K341">
        <v>0</v>
      </c>
      <c r="L341">
        <v>0</v>
      </c>
      <c r="M341">
        <v>0.02</v>
      </c>
      <c r="N341">
        <v>0.03</v>
      </c>
      <c r="O341">
        <v>0.05</v>
      </c>
      <c r="P341">
        <v>0.08</v>
      </c>
      <c r="Q341">
        <v>0.1</v>
      </c>
      <c r="R341">
        <v>0.12</v>
      </c>
      <c r="S341">
        <v>0.15</v>
      </c>
      <c r="T341">
        <v>0.19</v>
      </c>
      <c r="U341">
        <v>0.23</v>
      </c>
      <c r="V341">
        <v>0.27</v>
      </c>
      <c r="W341">
        <v>0.33</v>
      </c>
      <c r="X341">
        <v>0.38</v>
      </c>
      <c r="Y341">
        <v>0.45</v>
      </c>
      <c r="Z341">
        <v>0.54</v>
      </c>
      <c r="AA341">
        <v>0.6</v>
      </c>
      <c r="AB341">
        <v>0.7</v>
      </c>
      <c r="AC341">
        <v>0.79</v>
      </c>
      <c r="AD341">
        <v>0.92</v>
      </c>
      <c r="AE341">
        <v>1.03</v>
      </c>
      <c r="AF341">
        <v>1.1499999999999999</v>
      </c>
      <c r="AG341">
        <v>1.28</v>
      </c>
      <c r="AH341">
        <v>1.46</v>
      </c>
      <c r="AI341">
        <v>1.6</v>
      </c>
      <c r="AJ341">
        <v>1.76</v>
      </c>
      <c r="AK341">
        <v>1.92</v>
      </c>
      <c r="AL341">
        <v>2.14</v>
      </c>
      <c r="AM341">
        <v>2.2999999999999998</v>
      </c>
      <c r="AN341">
        <v>2.59</v>
      </c>
      <c r="AO341">
        <v>2.74</v>
      </c>
      <c r="AP341">
        <v>2.97</v>
      </c>
      <c r="AQ341">
        <v>3.16</v>
      </c>
      <c r="AR341">
        <v>3.48</v>
      </c>
      <c r="AS341">
        <v>3.79</v>
      </c>
      <c r="AT341">
        <v>4.13</v>
      </c>
      <c r="AU341">
        <v>4.3099999999999996</v>
      </c>
      <c r="AV341">
        <v>4.57</v>
      </c>
      <c r="AW341">
        <v>4.87</v>
      </c>
      <c r="AX341">
        <v>5.08</v>
      </c>
      <c r="AY341">
        <v>5.48</v>
      </c>
      <c r="AZ341">
        <v>5.72</v>
      </c>
      <c r="BA341">
        <v>5.99</v>
      </c>
      <c r="BB341">
        <v>6.44</v>
      </c>
      <c r="BC341">
        <v>6.97</v>
      </c>
      <c r="BD341">
        <v>7.69</v>
      </c>
      <c r="BE341">
        <v>8.24</v>
      </c>
      <c r="BF341">
        <v>8.76</v>
      </c>
      <c r="BG341">
        <v>9.24</v>
      </c>
      <c r="BH341">
        <v>9.33</v>
      </c>
      <c r="BI341">
        <v>9.4</v>
      </c>
      <c r="BJ341">
        <v>9.73</v>
      </c>
      <c r="BK341">
        <v>10.1</v>
      </c>
      <c r="BL341">
        <v>10.6</v>
      </c>
      <c r="BM341">
        <v>11.2</v>
      </c>
      <c r="BN341">
        <v>11.4</v>
      </c>
      <c r="BO341">
        <v>11.7</v>
      </c>
      <c r="BP341">
        <v>11.9</v>
      </c>
      <c r="BQ341">
        <v>12.1</v>
      </c>
      <c r="BR341">
        <v>12.3</v>
      </c>
      <c r="BS341">
        <v>12.5</v>
      </c>
      <c r="BT341">
        <v>12.7</v>
      </c>
      <c r="BU341">
        <v>12.9</v>
      </c>
      <c r="BV341">
        <v>13.1</v>
      </c>
      <c r="BW341">
        <v>13.2</v>
      </c>
      <c r="BX341">
        <v>13.3</v>
      </c>
      <c r="BY341">
        <v>13.5</v>
      </c>
      <c r="BZ341">
        <v>13.6</v>
      </c>
      <c r="CA341">
        <v>13.7</v>
      </c>
      <c r="CB341">
        <v>13.9</v>
      </c>
      <c r="CC341">
        <v>14</v>
      </c>
      <c r="CD341">
        <v>14.1</v>
      </c>
      <c r="CE341">
        <v>14.2</v>
      </c>
      <c r="CF341">
        <v>14.2</v>
      </c>
      <c r="CG341">
        <v>14.3</v>
      </c>
      <c r="CH341">
        <v>14.4</v>
      </c>
      <c r="CI341">
        <v>14.5</v>
      </c>
      <c r="CJ341">
        <v>14.5</v>
      </c>
      <c r="CK341">
        <v>14.6</v>
      </c>
      <c r="CL341">
        <v>14.6</v>
      </c>
      <c r="CM341">
        <v>14.6</v>
      </c>
      <c r="CN341">
        <v>14.6</v>
      </c>
      <c r="CO341">
        <v>14.6</v>
      </c>
      <c r="CP341">
        <v>14.6</v>
      </c>
      <c r="CQ341">
        <v>14.6</v>
      </c>
      <c r="CR341">
        <v>14.6</v>
      </c>
      <c r="CS341">
        <v>14.6</v>
      </c>
      <c r="CT341">
        <v>14.5</v>
      </c>
      <c r="CU341">
        <v>14.5</v>
      </c>
      <c r="CV341">
        <v>14.4</v>
      </c>
      <c r="CW341">
        <v>14.4</v>
      </c>
      <c r="CX341">
        <v>14.3</v>
      </c>
      <c r="CY341">
        <v>14.2</v>
      </c>
      <c r="CZ341">
        <v>14.1</v>
      </c>
      <c r="DA341">
        <v>14</v>
      </c>
      <c r="DB341">
        <v>13.9</v>
      </c>
      <c r="DC341">
        <v>13.8</v>
      </c>
      <c r="DD341">
        <v>13.6</v>
      </c>
      <c r="DE341">
        <v>13.5</v>
      </c>
      <c r="DF341">
        <v>13.3</v>
      </c>
      <c r="DG341">
        <v>13.1</v>
      </c>
      <c r="DH341">
        <v>12.9</v>
      </c>
      <c r="DI341">
        <v>12.6</v>
      </c>
      <c r="DJ341">
        <v>12.3</v>
      </c>
      <c r="DK341">
        <v>12</v>
      </c>
      <c r="DL341">
        <v>11.7</v>
      </c>
      <c r="DM341">
        <v>11.3</v>
      </c>
      <c r="DN341">
        <v>10.8</v>
      </c>
      <c r="DO341">
        <v>10.1</v>
      </c>
      <c r="DP341">
        <v>9.51</v>
      </c>
      <c r="DQ341">
        <v>8.9499999999999993</v>
      </c>
      <c r="DR341">
        <v>8.67</v>
      </c>
      <c r="DS341">
        <v>9.1199999999999992</v>
      </c>
      <c r="DT341">
        <v>8.81</v>
      </c>
      <c r="DU341">
        <v>8.4600000000000009</v>
      </c>
      <c r="DV341">
        <v>7.88</v>
      </c>
      <c r="DW341">
        <v>7.28</v>
      </c>
      <c r="DX341">
        <v>6.76</v>
      </c>
      <c r="DY341">
        <v>6.31</v>
      </c>
      <c r="DZ341">
        <v>5.84</v>
      </c>
      <c r="EA341">
        <v>5.47</v>
      </c>
      <c r="EB341">
        <v>5.19</v>
      </c>
      <c r="EC341">
        <v>4.8899999999999997</v>
      </c>
      <c r="ED341">
        <v>4.5999999999999996</v>
      </c>
      <c r="EE341">
        <v>4.4400000000000004</v>
      </c>
      <c r="EF341">
        <v>4.26</v>
      </c>
      <c r="EG341">
        <v>3.99</v>
      </c>
      <c r="EH341">
        <v>3.67</v>
      </c>
      <c r="EI341">
        <v>3.37</v>
      </c>
      <c r="EJ341">
        <v>3.06</v>
      </c>
      <c r="EK341">
        <v>2.93</v>
      </c>
      <c r="EL341">
        <v>2.74</v>
      </c>
      <c r="EM341">
        <v>2.52</v>
      </c>
      <c r="EN341">
        <v>2.27</v>
      </c>
      <c r="EO341">
        <v>2.11</v>
      </c>
      <c r="EP341">
        <v>1.96</v>
      </c>
      <c r="EQ341">
        <v>1.82</v>
      </c>
      <c r="ER341">
        <v>1.65</v>
      </c>
      <c r="ES341">
        <v>1.49</v>
      </c>
      <c r="ET341">
        <v>1.39</v>
      </c>
      <c r="EU341">
        <v>1.25</v>
      </c>
      <c r="EV341">
        <v>1.1599999999999999</v>
      </c>
      <c r="EW341">
        <v>1.04</v>
      </c>
      <c r="EX341">
        <v>0.93</v>
      </c>
      <c r="EY341">
        <v>0.84</v>
      </c>
      <c r="EZ341">
        <v>0.75</v>
      </c>
      <c r="FA341">
        <v>0.7</v>
      </c>
      <c r="FB341">
        <v>0.57999999999999996</v>
      </c>
      <c r="FC341">
        <v>0.53</v>
      </c>
      <c r="FD341">
        <v>0.48</v>
      </c>
      <c r="FE341">
        <v>0.43</v>
      </c>
      <c r="FF341">
        <v>0.38</v>
      </c>
      <c r="FG341">
        <v>0.33</v>
      </c>
      <c r="FH341">
        <v>0.3</v>
      </c>
      <c r="FI341">
        <v>0.26</v>
      </c>
      <c r="FJ341">
        <v>0.23</v>
      </c>
      <c r="FK341">
        <v>0.21</v>
      </c>
      <c r="FL341">
        <v>0.18</v>
      </c>
      <c r="FM341">
        <v>0.16</v>
      </c>
      <c r="FN341">
        <v>0.15</v>
      </c>
      <c r="FO341">
        <v>0.14000000000000001</v>
      </c>
      <c r="FP341">
        <v>0.12</v>
      </c>
      <c r="FQ341">
        <v>0.11</v>
      </c>
      <c r="FR341">
        <v>0.11</v>
      </c>
      <c r="FS341">
        <v>0.1</v>
      </c>
      <c r="FT341">
        <v>0.1</v>
      </c>
      <c r="FU341">
        <v>0.09</v>
      </c>
      <c r="FV341">
        <v>0.09</v>
      </c>
      <c r="FW341">
        <v>0.09</v>
      </c>
      <c r="FX341">
        <v>0.09</v>
      </c>
      <c r="FY341">
        <v>0.09</v>
      </c>
      <c r="FZ341">
        <v>0.1</v>
      </c>
    </row>
    <row r="342" spans="1:182">
      <c r="A342">
        <v>-155</v>
      </c>
      <c r="B342">
        <v>0</v>
      </c>
      <c r="C342">
        <v>0</v>
      </c>
      <c r="D342">
        <v>0</v>
      </c>
      <c r="E342">
        <v>0</v>
      </c>
      <c r="F342">
        <v>0</v>
      </c>
      <c r="G342">
        <v>0</v>
      </c>
      <c r="H342">
        <v>0</v>
      </c>
      <c r="I342">
        <v>0</v>
      </c>
      <c r="J342">
        <v>0</v>
      </c>
      <c r="K342">
        <v>0</v>
      </c>
      <c r="L342">
        <v>0</v>
      </c>
      <c r="M342">
        <v>0.02</v>
      </c>
      <c r="N342">
        <v>0.04</v>
      </c>
      <c r="O342">
        <v>0.06</v>
      </c>
      <c r="P342">
        <v>0.08</v>
      </c>
      <c r="Q342">
        <v>0.1</v>
      </c>
      <c r="R342">
        <v>0.13</v>
      </c>
      <c r="S342">
        <v>0.16</v>
      </c>
      <c r="T342">
        <v>0.19</v>
      </c>
      <c r="U342">
        <v>0.23</v>
      </c>
      <c r="V342">
        <v>0.28000000000000003</v>
      </c>
      <c r="W342">
        <v>0.33</v>
      </c>
      <c r="X342">
        <v>0.39</v>
      </c>
      <c r="Y342">
        <v>0.46</v>
      </c>
      <c r="Z342">
        <v>0.52</v>
      </c>
      <c r="AA342">
        <v>0.6</v>
      </c>
      <c r="AB342">
        <v>0.7</v>
      </c>
      <c r="AC342">
        <v>0.8</v>
      </c>
      <c r="AD342">
        <v>0.94</v>
      </c>
      <c r="AE342">
        <v>1.06</v>
      </c>
      <c r="AF342">
        <v>1.18</v>
      </c>
      <c r="AG342">
        <v>1.31</v>
      </c>
      <c r="AH342">
        <v>1.48</v>
      </c>
      <c r="AI342">
        <v>1.62</v>
      </c>
      <c r="AJ342">
        <v>1.75</v>
      </c>
      <c r="AK342">
        <v>1.98</v>
      </c>
      <c r="AL342">
        <v>2.12</v>
      </c>
      <c r="AM342">
        <v>2.3199999999999998</v>
      </c>
      <c r="AN342">
        <v>2.61</v>
      </c>
      <c r="AO342">
        <v>2.78</v>
      </c>
      <c r="AP342">
        <v>3.02</v>
      </c>
      <c r="AQ342">
        <v>3.21</v>
      </c>
      <c r="AR342">
        <v>3.56</v>
      </c>
      <c r="AS342">
        <v>3.89</v>
      </c>
      <c r="AT342">
        <v>4.12</v>
      </c>
      <c r="AU342">
        <v>4.3899999999999997</v>
      </c>
      <c r="AV342">
        <v>4.5999999999999996</v>
      </c>
      <c r="AW342">
        <v>4.8499999999999996</v>
      </c>
      <c r="AX342">
        <v>5.21</v>
      </c>
      <c r="AY342">
        <v>5.45</v>
      </c>
      <c r="AZ342">
        <v>5.74</v>
      </c>
      <c r="BA342">
        <v>6.13</v>
      </c>
      <c r="BB342">
        <v>6.58</v>
      </c>
      <c r="BC342">
        <v>7.08</v>
      </c>
      <c r="BD342">
        <v>7.66</v>
      </c>
      <c r="BE342">
        <v>8.3800000000000008</v>
      </c>
      <c r="BF342">
        <v>8.8699999999999992</v>
      </c>
      <c r="BG342">
        <v>9.32</v>
      </c>
      <c r="BH342">
        <v>8.9</v>
      </c>
      <c r="BI342">
        <v>9.64</v>
      </c>
      <c r="BJ342">
        <v>9.81</v>
      </c>
      <c r="BK342">
        <v>10.199999999999999</v>
      </c>
      <c r="BL342">
        <v>10.8</v>
      </c>
      <c r="BM342">
        <v>11.2</v>
      </c>
      <c r="BN342">
        <v>11.5</v>
      </c>
      <c r="BO342">
        <v>11.7</v>
      </c>
      <c r="BP342">
        <v>12</v>
      </c>
      <c r="BQ342">
        <v>12.2</v>
      </c>
      <c r="BR342">
        <v>12.4</v>
      </c>
      <c r="BS342">
        <v>12.6</v>
      </c>
      <c r="BT342">
        <v>12.7</v>
      </c>
      <c r="BU342">
        <v>12.9</v>
      </c>
      <c r="BV342">
        <v>13.1</v>
      </c>
      <c r="BW342">
        <v>13.2</v>
      </c>
      <c r="BX342">
        <v>13.4</v>
      </c>
      <c r="BY342">
        <v>13.5</v>
      </c>
      <c r="BZ342">
        <v>13.6</v>
      </c>
      <c r="CA342">
        <v>13.8</v>
      </c>
      <c r="CB342">
        <v>13.9</v>
      </c>
      <c r="CC342">
        <v>14</v>
      </c>
      <c r="CD342">
        <v>14.1</v>
      </c>
      <c r="CE342">
        <v>14.2</v>
      </c>
      <c r="CF342">
        <v>14.3</v>
      </c>
      <c r="CG342">
        <v>14.3</v>
      </c>
      <c r="CH342">
        <v>14.4</v>
      </c>
      <c r="CI342">
        <v>14.5</v>
      </c>
      <c r="CJ342">
        <v>14.5</v>
      </c>
      <c r="CK342">
        <v>14.6</v>
      </c>
      <c r="CL342">
        <v>14.6</v>
      </c>
      <c r="CM342">
        <v>14.6</v>
      </c>
      <c r="CN342">
        <v>14.7</v>
      </c>
      <c r="CO342">
        <v>14.7</v>
      </c>
      <c r="CP342">
        <v>14.7</v>
      </c>
      <c r="CQ342">
        <v>14.7</v>
      </c>
      <c r="CR342">
        <v>14.6</v>
      </c>
      <c r="CS342">
        <v>14.6</v>
      </c>
      <c r="CT342">
        <v>14.6</v>
      </c>
      <c r="CU342">
        <v>14.5</v>
      </c>
      <c r="CV342">
        <v>14.5</v>
      </c>
      <c r="CW342">
        <v>14.4</v>
      </c>
      <c r="CX342">
        <v>14.3</v>
      </c>
      <c r="CY342">
        <v>14.2</v>
      </c>
      <c r="CZ342">
        <v>14.1</v>
      </c>
      <c r="DA342">
        <v>14</v>
      </c>
      <c r="DB342">
        <v>13.9</v>
      </c>
      <c r="DC342">
        <v>13.8</v>
      </c>
      <c r="DD342">
        <v>13.6</v>
      </c>
      <c r="DE342">
        <v>13.5</v>
      </c>
      <c r="DF342">
        <v>13.3</v>
      </c>
      <c r="DG342">
        <v>13.1</v>
      </c>
      <c r="DH342">
        <v>12.9</v>
      </c>
      <c r="DI342">
        <v>12.6</v>
      </c>
      <c r="DJ342">
        <v>12.3</v>
      </c>
      <c r="DK342">
        <v>12</v>
      </c>
      <c r="DL342">
        <v>11.6</v>
      </c>
      <c r="DM342">
        <v>11.2</v>
      </c>
      <c r="DN342">
        <v>10.8</v>
      </c>
      <c r="DO342">
        <v>9.8800000000000008</v>
      </c>
      <c r="DP342">
        <v>9.42</v>
      </c>
      <c r="DQ342">
        <v>8.9</v>
      </c>
      <c r="DR342">
        <v>8.73</v>
      </c>
      <c r="DS342">
        <v>9.2100000000000009</v>
      </c>
      <c r="DT342">
        <v>8.76</v>
      </c>
      <c r="DU342">
        <v>8.3699999999999992</v>
      </c>
      <c r="DV342">
        <v>7.75</v>
      </c>
      <c r="DW342">
        <v>7.12</v>
      </c>
      <c r="DX342">
        <v>6.64</v>
      </c>
      <c r="DY342">
        <v>6.28</v>
      </c>
      <c r="DZ342">
        <v>5.8</v>
      </c>
      <c r="EA342">
        <v>5.46</v>
      </c>
      <c r="EB342">
        <v>5.08</v>
      </c>
      <c r="EC342">
        <v>4.8099999999999996</v>
      </c>
      <c r="ED342">
        <v>4.41</v>
      </c>
      <c r="EE342">
        <v>4.3899999999999997</v>
      </c>
      <c r="EF342">
        <v>4.17</v>
      </c>
      <c r="EG342">
        <v>3.94</v>
      </c>
      <c r="EH342">
        <v>3.62</v>
      </c>
      <c r="EI342">
        <v>3.31</v>
      </c>
      <c r="EJ342">
        <v>3.05</v>
      </c>
      <c r="EK342">
        <v>2.9</v>
      </c>
      <c r="EL342">
        <v>2.72</v>
      </c>
      <c r="EM342">
        <v>2.5099999999999998</v>
      </c>
      <c r="EN342">
        <v>2.25</v>
      </c>
      <c r="EO342">
        <v>2.1</v>
      </c>
      <c r="EP342">
        <v>1.94</v>
      </c>
      <c r="EQ342">
        <v>1.74</v>
      </c>
      <c r="ER342">
        <v>1.63</v>
      </c>
      <c r="ES342">
        <v>1.47</v>
      </c>
      <c r="ET342">
        <v>1.33</v>
      </c>
      <c r="EU342">
        <v>1.22</v>
      </c>
      <c r="EV342">
        <v>1.0900000000000001</v>
      </c>
      <c r="EW342">
        <v>1.02</v>
      </c>
      <c r="EX342">
        <v>0.92</v>
      </c>
      <c r="EY342">
        <v>0.82</v>
      </c>
      <c r="EZ342">
        <v>0.75</v>
      </c>
      <c r="FA342">
        <v>0.66</v>
      </c>
      <c r="FB342">
        <v>0.59</v>
      </c>
      <c r="FC342">
        <v>0.5</v>
      </c>
      <c r="FD342">
        <v>0.48</v>
      </c>
      <c r="FE342">
        <v>0.42</v>
      </c>
      <c r="FF342">
        <v>0.35</v>
      </c>
      <c r="FG342">
        <v>0.32</v>
      </c>
      <c r="FH342">
        <v>0.27</v>
      </c>
      <c r="FI342">
        <v>0.25</v>
      </c>
      <c r="FJ342">
        <v>0.22</v>
      </c>
      <c r="FK342">
        <v>0.2</v>
      </c>
      <c r="FL342">
        <v>0.17</v>
      </c>
      <c r="FM342">
        <v>0.16</v>
      </c>
      <c r="FN342">
        <v>0.15</v>
      </c>
      <c r="FO342">
        <v>0.13</v>
      </c>
      <c r="FP342">
        <v>0.12</v>
      </c>
      <c r="FQ342">
        <v>0.11</v>
      </c>
      <c r="FR342">
        <v>0.1</v>
      </c>
      <c r="FS342">
        <v>0.1</v>
      </c>
      <c r="FT342">
        <v>0.09</v>
      </c>
      <c r="FU342">
        <v>0.09</v>
      </c>
      <c r="FV342">
        <v>0.09</v>
      </c>
      <c r="FW342">
        <v>0.09</v>
      </c>
      <c r="FX342">
        <v>0.09</v>
      </c>
      <c r="FY342">
        <v>0.09</v>
      </c>
      <c r="FZ342">
        <v>0.1</v>
      </c>
    </row>
    <row r="343" spans="1:182">
      <c r="A343">
        <v>-156</v>
      </c>
      <c r="B343">
        <v>0</v>
      </c>
      <c r="C343">
        <v>0</v>
      </c>
      <c r="D343">
        <v>0</v>
      </c>
      <c r="E343">
        <v>0</v>
      </c>
      <c r="F343">
        <v>0</v>
      </c>
      <c r="G343">
        <v>0</v>
      </c>
      <c r="H343">
        <v>0</v>
      </c>
      <c r="I343">
        <v>0</v>
      </c>
      <c r="J343">
        <v>0</v>
      </c>
      <c r="K343">
        <v>0</v>
      </c>
      <c r="L343">
        <v>0</v>
      </c>
      <c r="M343">
        <v>0.03</v>
      </c>
      <c r="N343">
        <v>0.04</v>
      </c>
      <c r="O343">
        <v>0.05</v>
      </c>
      <c r="P343">
        <v>0.08</v>
      </c>
      <c r="Q343">
        <v>0.1</v>
      </c>
      <c r="R343">
        <v>0.13</v>
      </c>
      <c r="S343">
        <v>0.16</v>
      </c>
      <c r="T343">
        <v>0.19</v>
      </c>
      <c r="U343">
        <v>0.23</v>
      </c>
      <c r="V343">
        <v>0.28999999999999998</v>
      </c>
      <c r="W343">
        <v>0.33</v>
      </c>
      <c r="X343">
        <v>0.41</v>
      </c>
      <c r="Y343">
        <v>0.48</v>
      </c>
      <c r="Z343">
        <v>0.55000000000000004</v>
      </c>
      <c r="AA343">
        <v>0.65</v>
      </c>
      <c r="AB343">
        <v>0.71</v>
      </c>
      <c r="AC343">
        <v>0.82</v>
      </c>
      <c r="AD343">
        <v>0.94</v>
      </c>
      <c r="AE343">
        <v>1.08</v>
      </c>
      <c r="AF343">
        <v>1.2</v>
      </c>
      <c r="AG343">
        <v>1.35</v>
      </c>
      <c r="AH343">
        <v>1.49</v>
      </c>
      <c r="AI343">
        <v>1.64</v>
      </c>
      <c r="AJ343">
        <v>1.82</v>
      </c>
      <c r="AK343">
        <v>2.0299999999999998</v>
      </c>
      <c r="AL343">
        <v>2.2000000000000002</v>
      </c>
      <c r="AM343">
        <v>2.35</v>
      </c>
      <c r="AN343">
        <v>2.65</v>
      </c>
      <c r="AO343">
        <v>2.9</v>
      </c>
      <c r="AP343">
        <v>3.07</v>
      </c>
      <c r="AQ343">
        <v>3.33</v>
      </c>
      <c r="AR343">
        <v>3.51</v>
      </c>
      <c r="AS343">
        <v>3.93</v>
      </c>
      <c r="AT343">
        <v>4.1399999999999997</v>
      </c>
      <c r="AU343">
        <v>4.37</v>
      </c>
      <c r="AV343">
        <v>4.66</v>
      </c>
      <c r="AW343">
        <v>4.9000000000000004</v>
      </c>
      <c r="AX343">
        <v>5.25</v>
      </c>
      <c r="AY343">
        <v>5.53</v>
      </c>
      <c r="AZ343">
        <v>5.79</v>
      </c>
      <c r="BA343">
        <v>6.17</v>
      </c>
      <c r="BB343">
        <v>6.61</v>
      </c>
      <c r="BC343">
        <v>7.14</v>
      </c>
      <c r="BD343">
        <v>7.92</v>
      </c>
      <c r="BE343">
        <v>8.4600000000000009</v>
      </c>
      <c r="BF343">
        <v>8.94</v>
      </c>
      <c r="BG343">
        <v>9.3800000000000008</v>
      </c>
      <c r="BH343">
        <v>8.98</v>
      </c>
      <c r="BI343">
        <v>9.67</v>
      </c>
      <c r="BJ343">
        <v>9.82</v>
      </c>
      <c r="BK343">
        <v>10.199999999999999</v>
      </c>
      <c r="BL343">
        <v>10.8</v>
      </c>
      <c r="BM343">
        <v>11.2</v>
      </c>
      <c r="BN343">
        <v>11.5</v>
      </c>
      <c r="BO343">
        <v>11.8</v>
      </c>
      <c r="BP343">
        <v>12</v>
      </c>
      <c r="BQ343">
        <v>12.2</v>
      </c>
      <c r="BR343">
        <v>12.4</v>
      </c>
      <c r="BS343">
        <v>12.6</v>
      </c>
      <c r="BT343">
        <v>12.8</v>
      </c>
      <c r="BU343">
        <v>13</v>
      </c>
      <c r="BV343">
        <v>13.1</v>
      </c>
      <c r="BW343">
        <v>13.3</v>
      </c>
      <c r="BX343">
        <v>13.4</v>
      </c>
      <c r="BY343">
        <v>13.5</v>
      </c>
      <c r="BZ343">
        <v>13.7</v>
      </c>
      <c r="CA343">
        <v>13.8</v>
      </c>
      <c r="CB343">
        <v>13.9</v>
      </c>
      <c r="CC343">
        <v>14</v>
      </c>
      <c r="CD343">
        <v>14.1</v>
      </c>
      <c r="CE343">
        <v>14.2</v>
      </c>
      <c r="CF343">
        <v>14.3</v>
      </c>
      <c r="CG343">
        <v>14.4</v>
      </c>
      <c r="CH343">
        <v>14.5</v>
      </c>
      <c r="CI343">
        <v>14.5</v>
      </c>
      <c r="CJ343">
        <v>14.6</v>
      </c>
      <c r="CK343">
        <v>14.6</v>
      </c>
      <c r="CL343">
        <v>14.6</v>
      </c>
      <c r="CM343">
        <v>14.7</v>
      </c>
      <c r="CN343">
        <v>14.7</v>
      </c>
      <c r="CO343">
        <v>14.7</v>
      </c>
      <c r="CP343">
        <v>14.7</v>
      </c>
      <c r="CQ343">
        <v>14.7</v>
      </c>
      <c r="CR343">
        <v>14.7</v>
      </c>
      <c r="CS343">
        <v>14.6</v>
      </c>
      <c r="CT343">
        <v>14.6</v>
      </c>
      <c r="CU343">
        <v>14.5</v>
      </c>
      <c r="CV343">
        <v>14.5</v>
      </c>
      <c r="CW343">
        <v>14.4</v>
      </c>
      <c r="CX343">
        <v>14.3</v>
      </c>
      <c r="CY343">
        <v>14.2</v>
      </c>
      <c r="CZ343">
        <v>14.1</v>
      </c>
      <c r="DA343">
        <v>14</v>
      </c>
      <c r="DB343">
        <v>13.9</v>
      </c>
      <c r="DC343">
        <v>13.8</v>
      </c>
      <c r="DD343">
        <v>13.6</v>
      </c>
      <c r="DE343">
        <v>13.5</v>
      </c>
      <c r="DF343">
        <v>13.3</v>
      </c>
      <c r="DG343">
        <v>13.1</v>
      </c>
      <c r="DH343">
        <v>12.8</v>
      </c>
      <c r="DI343">
        <v>12.6</v>
      </c>
      <c r="DJ343">
        <v>12.2</v>
      </c>
      <c r="DK343">
        <v>11.9</v>
      </c>
      <c r="DL343">
        <v>11.6</v>
      </c>
      <c r="DM343">
        <v>11.2</v>
      </c>
      <c r="DN343">
        <v>10.7</v>
      </c>
      <c r="DO343">
        <v>9.89</v>
      </c>
      <c r="DP343">
        <v>8.6</v>
      </c>
      <c r="DQ343">
        <v>8.89</v>
      </c>
      <c r="DR343">
        <v>8.83</v>
      </c>
      <c r="DS343">
        <v>9.16</v>
      </c>
      <c r="DT343">
        <v>8.81</v>
      </c>
      <c r="DU343">
        <v>8.25</v>
      </c>
      <c r="DV343">
        <v>7.64</v>
      </c>
      <c r="DW343">
        <v>7.09</v>
      </c>
      <c r="DX343">
        <v>6.57</v>
      </c>
      <c r="DY343">
        <v>6.16</v>
      </c>
      <c r="DZ343">
        <v>5.73</v>
      </c>
      <c r="EA343">
        <v>5.37</v>
      </c>
      <c r="EB343">
        <v>5.08</v>
      </c>
      <c r="EC343">
        <v>4.7300000000000004</v>
      </c>
      <c r="ED343">
        <v>4.53</v>
      </c>
      <c r="EE343">
        <v>4.42</v>
      </c>
      <c r="EF343">
        <v>4.16</v>
      </c>
      <c r="EG343">
        <v>3.93</v>
      </c>
      <c r="EH343">
        <v>3.52</v>
      </c>
      <c r="EI343">
        <v>3.28</v>
      </c>
      <c r="EJ343">
        <v>2.99</v>
      </c>
      <c r="EK343">
        <v>2.89</v>
      </c>
      <c r="EL343">
        <v>2.67</v>
      </c>
      <c r="EM343">
        <v>2.42</v>
      </c>
      <c r="EN343">
        <v>2.2599999999999998</v>
      </c>
      <c r="EO343">
        <v>2.04</v>
      </c>
      <c r="EP343">
        <v>1.91</v>
      </c>
      <c r="EQ343">
        <v>1.72</v>
      </c>
      <c r="ER343">
        <v>1.58</v>
      </c>
      <c r="ES343">
        <v>1.43</v>
      </c>
      <c r="ET343">
        <v>1.32</v>
      </c>
      <c r="EU343">
        <v>1.17</v>
      </c>
      <c r="EV343">
        <v>1.08</v>
      </c>
      <c r="EW343">
        <v>0.97</v>
      </c>
      <c r="EX343">
        <v>0.87</v>
      </c>
      <c r="EY343">
        <v>0.8</v>
      </c>
      <c r="EZ343">
        <v>0.73</v>
      </c>
      <c r="FA343">
        <v>0.63</v>
      </c>
      <c r="FB343">
        <v>0.55000000000000004</v>
      </c>
      <c r="FC343">
        <v>0.5</v>
      </c>
      <c r="FD343">
        <v>0.45</v>
      </c>
      <c r="FE343">
        <v>0.39</v>
      </c>
      <c r="FF343">
        <v>0.36</v>
      </c>
      <c r="FG343">
        <v>0.3</v>
      </c>
      <c r="FH343">
        <v>0.28000000000000003</v>
      </c>
      <c r="FI343">
        <v>0.24</v>
      </c>
      <c r="FJ343">
        <v>0.22</v>
      </c>
      <c r="FK343">
        <v>0.19</v>
      </c>
      <c r="FL343">
        <v>0.17</v>
      </c>
      <c r="FM343">
        <v>0.16</v>
      </c>
      <c r="FN343">
        <v>0.14000000000000001</v>
      </c>
      <c r="FO343">
        <v>0.13</v>
      </c>
      <c r="FP343">
        <v>0.12</v>
      </c>
      <c r="FQ343">
        <v>0.11</v>
      </c>
      <c r="FR343">
        <v>0.1</v>
      </c>
      <c r="FS343">
        <v>0.08</v>
      </c>
      <c r="FT343">
        <v>0.09</v>
      </c>
      <c r="FU343">
        <v>0.09</v>
      </c>
      <c r="FV343">
        <v>0.09</v>
      </c>
      <c r="FW343">
        <v>0.09</v>
      </c>
      <c r="FX343">
        <v>0.09</v>
      </c>
      <c r="FY343">
        <v>0.09</v>
      </c>
      <c r="FZ343">
        <v>0.1</v>
      </c>
    </row>
    <row r="344" spans="1:182">
      <c r="A344">
        <v>-157</v>
      </c>
      <c r="B344">
        <v>0</v>
      </c>
      <c r="C344">
        <v>0</v>
      </c>
      <c r="D344">
        <v>0</v>
      </c>
      <c r="E344">
        <v>0</v>
      </c>
      <c r="F344">
        <v>0</v>
      </c>
      <c r="G344">
        <v>0</v>
      </c>
      <c r="H344">
        <v>0</v>
      </c>
      <c r="I344">
        <v>0</v>
      </c>
      <c r="J344">
        <v>0</v>
      </c>
      <c r="K344">
        <v>0</v>
      </c>
      <c r="L344">
        <v>0</v>
      </c>
      <c r="M344">
        <v>0.03</v>
      </c>
      <c r="N344">
        <v>0.04</v>
      </c>
      <c r="O344">
        <v>7.0000000000000007E-2</v>
      </c>
      <c r="P344">
        <v>0.09</v>
      </c>
      <c r="Q344">
        <v>0.11</v>
      </c>
      <c r="R344">
        <v>0.13</v>
      </c>
      <c r="S344">
        <v>0.17</v>
      </c>
      <c r="T344">
        <v>0.2</v>
      </c>
      <c r="U344">
        <v>0.25</v>
      </c>
      <c r="V344">
        <v>0.3</v>
      </c>
      <c r="W344">
        <v>0.36</v>
      </c>
      <c r="X344">
        <v>0.39</v>
      </c>
      <c r="Y344">
        <v>0.46</v>
      </c>
      <c r="Z344">
        <v>0.56000000000000005</v>
      </c>
      <c r="AA344">
        <v>0.63</v>
      </c>
      <c r="AB344">
        <v>0.75</v>
      </c>
      <c r="AC344">
        <v>0.83</v>
      </c>
      <c r="AD344">
        <v>0.95</v>
      </c>
      <c r="AE344">
        <v>1.0900000000000001</v>
      </c>
      <c r="AF344">
        <v>1.21</v>
      </c>
      <c r="AG344">
        <v>1.38</v>
      </c>
      <c r="AH344">
        <v>1.52</v>
      </c>
      <c r="AI344">
        <v>1.65</v>
      </c>
      <c r="AJ344">
        <v>1.84</v>
      </c>
      <c r="AK344">
        <v>2.04</v>
      </c>
      <c r="AL344">
        <v>2.25</v>
      </c>
      <c r="AM344">
        <v>2.41</v>
      </c>
      <c r="AN344">
        <v>2.71</v>
      </c>
      <c r="AO344">
        <v>2.83</v>
      </c>
      <c r="AP344">
        <v>3.09</v>
      </c>
      <c r="AQ344">
        <v>3.36</v>
      </c>
      <c r="AR344">
        <v>3.65</v>
      </c>
      <c r="AS344">
        <v>3.98</v>
      </c>
      <c r="AT344">
        <v>4.25</v>
      </c>
      <c r="AU344">
        <v>4.4000000000000004</v>
      </c>
      <c r="AV344">
        <v>4.74</v>
      </c>
      <c r="AW344">
        <v>5.01</v>
      </c>
      <c r="AX344">
        <v>5.26</v>
      </c>
      <c r="AY344">
        <v>5.52</v>
      </c>
      <c r="AZ344">
        <v>5.79</v>
      </c>
      <c r="BA344">
        <v>6.2</v>
      </c>
      <c r="BB344">
        <v>6.75</v>
      </c>
      <c r="BC344">
        <v>7.26</v>
      </c>
      <c r="BD344">
        <v>8.01</v>
      </c>
      <c r="BE344">
        <v>8.5399999999999991</v>
      </c>
      <c r="BF344">
        <v>9.0399999999999991</v>
      </c>
      <c r="BG344">
        <v>9.1199999999999992</v>
      </c>
      <c r="BH344">
        <v>9.01</v>
      </c>
      <c r="BI344">
        <v>9.5500000000000007</v>
      </c>
      <c r="BJ344">
        <v>9.8800000000000008</v>
      </c>
      <c r="BK344">
        <v>10.3</v>
      </c>
      <c r="BL344">
        <v>10.9</v>
      </c>
      <c r="BM344">
        <v>11.3</v>
      </c>
      <c r="BN344">
        <v>11.6</v>
      </c>
      <c r="BO344">
        <v>11.9</v>
      </c>
      <c r="BP344">
        <v>12.1</v>
      </c>
      <c r="BQ344">
        <v>12.3</v>
      </c>
      <c r="BR344">
        <v>12.5</v>
      </c>
      <c r="BS344">
        <v>12.6</v>
      </c>
      <c r="BT344">
        <v>12.8</v>
      </c>
      <c r="BU344">
        <v>13</v>
      </c>
      <c r="BV344">
        <v>13.1</v>
      </c>
      <c r="BW344">
        <v>13.3</v>
      </c>
      <c r="BX344">
        <v>13.4</v>
      </c>
      <c r="BY344">
        <v>13.6</v>
      </c>
      <c r="BZ344">
        <v>13.7</v>
      </c>
      <c r="CA344">
        <v>13.8</v>
      </c>
      <c r="CB344">
        <v>14</v>
      </c>
      <c r="CC344">
        <v>14.1</v>
      </c>
      <c r="CD344">
        <v>14.1</v>
      </c>
      <c r="CE344">
        <v>14.3</v>
      </c>
      <c r="CF344">
        <v>14.3</v>
      </c>
      <c r="CG344">
        <v>14.4</v>
      </c>
      <c r="CH344">
        <v>14.5</v>
      </c>
      <c r="CI344">
        <v>14.5</v>
      </c>
      <c r="CJ344">
        <v>14.6</v>
      </c>
      <c r="CK344">
        <v>14.6</v>
      </c>
      <c r="CL344">
        <v>14.7</v>
      </c>
      <c r="CM344">
        <v>14.7</v>
      </c>
      <c r="CN344">
        <v>14.7</v>
      </c>
      <c r="CO344">
        <v>14.7</v>
      </c>
      <c r="CP344">
        <v>14.7</v>
      </c>
      <c r="CQ344">
        <v>14.7</v>
      </c>
      <c r="CR344">
        <v>14.7</v>
      </c>
      <c r="CS344">
        <v>14.6</v>
      </c>
      <c r="CT344">
        <v>14.6</v>
      </c>
      <c r="CU344">
        <v>14.6</v>
      </c>
      <c r="CV344">
        <v>14.5</v>
      </c>
      <c r="CW344">
        <v>14.4</v>
      </c>
      <c r="CX344">
        <v>14.3</v>
      </c>
      <c r="CY344">
        <v>14.2</v>
      </c>
      <c r="CZ344">
        <v>14.1</v>
      </c>
      <c r="DA344">
        <v>14</v>
      </c>
      <c r="DB344">
        <v>13.9</v>
      </c>
      <c r="DC344">
        <v>13.8</v>
      </c>
      <c r="DD344">
        <v>13.6</v>
      </c>
      <c r="DE344">
        <v>13.5</v>
      </c>
      <c r="DF344">
        <v>13.3</v>
      </c>
      <c r="DG344">
        <v>13.1</v>
      </c>
      <c r="DH344">
        <v>12.8</v>
      </c>
      <c r="DI344">
        <v>12.5</v>
      </c>
      <c r="DJ344">
        <v>12.2</v>
      </c>
      <c r="DK344">
        <v>11.9</v>
      </c>
      <c r="DL344">
        <v>11.5</v>
      </c>
      <c r="DM344">
        <v>11.1</v>
      </c>
      <c r="DN344">
        <v>10.6</v>
      </c>
      <c r="DO344">
        <v>9.83</v>
      </c>
      <c r="DP344">
        <v>9.31</v>
      </c>
      <c r="DQ344">
        <v>8.93</v>
      </c>
      <c r="DR344">
        <v>9.0500000000000007</v>
      </c>
      <c r="DS344">
        <v>9.0399999999999991</v>
      </c>
      <c r="DT344">
        <v>8.7200000000000006</v>
      </c>
      <c r="DU344">
        <v>8.15</v>
      </c>
      <c r="DV344">
        <v>7.53</v>
      </c>
      <c r="DW344">
        <v>7.01</v>
      </c>
      <c r="DX344">
        <v>6.49</v>
      </c>
      <c r="DY344">
        <v>6.08</v>
      </c>
      <c r="DZ344">
        <v>5.65</v>
      </c>
      <c r="EA344">
        <v>5.36</v>
      </c>
      <c r="EB344">
        <v>4.99</v>
      </c>
      <c r="EC344">
        <v>4.7</v>
      </c>
      <c r="ED344">
        <v>4.45</v>
      </c>
      <c r="EE344">
        <v>4.37</v>
      </c>
      <c r="EF344">
        <v>4.08</v>
      </c>
      <c r="EG344">
        <v>3.82</v>
      </c>
      <c r="EH344">
        <v>3.49</v>
      </c>
      <c r="EI344">
        <v>3.15</v>
      </c>
      <c r="EJ344">
        <v>3.04</v>
      </c>
      <c r="EK344">
        <v>2.8</v>
      </c>
      <c r="EL344">
        <v>2.62</v>
      </c>
      <c r="EM344">
        <v>2.36</v>
      </c>
      <c r="EN344">
        <v>2.19</v>
      </c>
      <c r="EO344">
        <v>2.0299999999999998</v>
      </c>
      <c r="EP344">
        <v>1.83</v>
      </c>
      <c r="EQ344">
        <v>1.66</v>
      </c>
      <c r="ER344">
        <v>1.57</v>
      </c>
      <c r="ES344">
        <v>1.41</v>
      </c>
      <c r="ET344">
        <v>1.29</v>
      </c>
      <c r="EU344">
        <v>1.1599999999999999</v>
      </c>
      <c r="EV344">
        <v>1.06</v>
      </c>
      <c r="EW344">
        <v>0.94</v>
      </c>
      <c r="EX344">
        <v>0.85</v>
      </c>
      <c r="EY344">
        <v>0.77</v>
      </c>
      <c r="EZ344">
        <v>0.68</v>
      </c>
      <c r="FA344">
        <v>0.59</v>
      </c>
      <c r="FB344">
        <v>0.56999999999999995</v>
      </c>
      <c r="FC344">
        <v>0.5</v>
      </c>
      <c r="FD344">
        <v>0.44</v>
      </c>
      <c r="FE344">
        <v>0.37</v>
      </c>
      <c r="FF344">
        <v>0.34</v>
      </c>
      <c r="FG344">
        <v>0.31</v>
      </c>
      <c r="FH344">
        <v>0.26</v>
      </c>
      <c r="FI344">
        <v>0.23</v>
      </c>
      <c r="FJ344">
        <v>0.21</v>
      </c>
      <c r="FK344">
        <v>0.19</v>
      </c>
      <c r="FL344">
        <v>0.17</v>
      </c>
      <c r="FM344">
        <v>0.14000000000000001</v>
      </c>
      <c r="FN344">
        <v>0.13</v>
      </c>
      <c r="FO344">
        <v>0.12</v>
      </c>
      <c r="FP344">
        <v>0.11</v>
      </c>
      <c r="FQ344">
        <v>0.1</v>
      </c>
      <c r="FR344">
        <v>0.1</v>
      </c>
      <c r="FS344">
        <v>0.09</v>
      </c>
      <c r="FT344">
        <v>0.09</v>
      </c>
      <c r="FU344">
        <v>0.09</v>
      </c>
      <c r="FV344">
        <v>0.09</v>
      </c>
      <c r="FW344">
        <v>0.09</v>
      </c>
      <c r="FX344">
        <v>0.09</v>
      </c>
      <c r="FY344">
        <v>0.09</v>
      </c>
      <c r="FZ344">
        <v>0.1</v>
      </c>
    </row>
    <row r="345" spans="1:182">
      <c r="A345">
        <v>-158</v>
      </c>
      <c r="B345">
        <v>0</v>
      </c>
      <c r="C345">
        <v>0</v>
      </c>
      <c r="D345">
        <v>0</v>
      </c>
      <c r="E345">
        <v>0</v>
      </c>
      <c r="F345">
        <v>0</v>
      </c>
      <c r="G345">
        <v>0</v>
      </c>
      <c r="H345">
        <v>0</v>
      </c>
      <c r="I345">
        <v>0</v>
      </c>
      <c r="J345">
        <v>0</v>
      </c>
      <c r="K345">
        <v>0</v>
      </c>
      <c r="L345">
        <v>0</v>
      </c>
      <c r="M345">
        <v>0.03</v>
      </c>
      <c r="N345">
        <v>0.04</v>
      </c>
      <c r="O345">
        <v>7.0000000000000007E-2</v>
      </c>
      <c r="P345">
        <v>0.09</v>
      </c>
      <c r="Q345">
        <v>0.11</v>
      </c>
      <c r="R345">
        <v>0.14000000000000001</v>
      </c>
      <c r="S345">
        <v>0.17</v>
      </c>
      <c r="T345">
        <v>0.21</v>
      </c>
      <c r="U345">
        <v>0.25</v>
      </c>
      <c r="V345">
        <v>0.31</v>
      </c>
      <c r="W345">
        <v>0.36</v>
      </c>
      <c r="X345">
        <v>0.43</v>
      </c>
      <c r="Y345">
        <v>0.49</v>
      </c>
      <c r="Z345">
        <v>0.59</v>
      </c>
      <c r="AA345">
        <v>0.64</v>
      </c>
      <c r="AB345">
        <v>0.76</v>
      </c>
      <c r="AC345">
        <v>0.86</v>
      </c>
      <c r="AD345">
        <v>0.98</v>
      </c>
      <c r="AE345">
        <v>1.08</v>
      </c>
      <c r="AF345">
        <v>1.24</v>
      </c>
      <c r="AG345">
        <v>1.38</v>
      </c>
      <c r="AH345">
        <v>1.56</v>
      </c>
      <c r="AI345">
        <v>1.69</v>
      </c>
      <c r="AJ345">
        <v>1.85</v>
      </c>
      <c r="AK345">
        <v>2.08</v>
      </c>
      <c r="AL345">
        <v>2.21</v>
      </c>
      <c r="AM345">
        <v>2.44</v>
      </c>
      <c r="AN345">
        <v>2.73</v>
      </c>
      <c r="AO345">
        <v>2.95</v>
      </c>
      <c r="AP345">
        <v>3.15</v>
      </c>
      <c r="AQ345">
        <v>3.4</v>
      </c>
      <c r="AR345">
        <v>3.69</v>
      </c>
      <c r="AS345">
        <v>3.99</v>
      </c>
      <c r="AT345">
        <v>4.3099999999999996</v>
      </c>
      <c r="AU345">
        <v>4.4400000000000004</v>
      </c>
      <c r="AV345">
        <v>4.79</v>
      </c>
      <c r="AW345">
        <v>5.03</v>
      </c>
      <c r="AX345">
        <v>5.33</v>
      </c>
      <c r="AY345">
        <v>5.62</v>
      </c>
      <c r="AZ345">
        <v>5.89</v>
      </c>
      <c r="BA345">
        <v>6.31</v>
      </c>
      <c r="BB345">
        <v>6.84</v>
      </c>
      <c r="BC345">
        <v>7.36</v>
      </c>
      <c r="BD345">
        <v>7.94</v>
      </c>
      <c r="BE345">
        <v>8.65</v>
      </c>
      <c r="BF345">
        <v>9.14</v>
      </c>
      <c r="BG345">
        <v>9.56</v>
      </c>
      <c r="BH345">
        <v>9.23</v>
      </c>
      <c r="BI345">
        <v>9.6199999999999992</v>
      </c>
      <c r="BJ345">
        <v>9.9700000000000006</v>
      </c>
      <c r="BK345">
        <v>10.3</v>
      </c>
      <c r="BL345">
        <v>11</v>
      </c>
      <c r="BM345">
        <v>11.4</v>
      </c>
      <c r="BN345">
        <v>11.6</v>
      </c>
      <c r="BO345">
        <v>11.9</v>
      </c>
      <c r="BP345">
        <v>12.1</v>
      </c>
      <c r="BQ345">
        <v>12.3</v>
      </c>
      <c r="BR345">
        <v>12.5</v>
      </c>
      <c r="BS345">
        <v>12.7</v>
      </c>
      <c r="BT345">
        <v>12.9</v>
      </c>
      <c r="BU345">
        <v>13</v>
      </c>
      <c r="BV345">
        <v>13.2</v>
      </c>
      <c r="BW345">
        <v>13.3</v>
      </c>
      <c r="BX345">
        <v>13.5</v>
      </c>
      <c r="BY345">
        <v>13.6</v>
      </c>
      <c r="BZ345">
        <v>13.7</v>
      </c>
      <c r="CA345">
        <v>13.9</v>
      </c>
      <c r="CB345">
        <v>14</v>
      </c>
      <c r="CC345">
        <v>14.1</v>
      </c>
      <c r="CD345">
        <v>14.2</v>
      </c>
      <c r="CE345">
        <v>14.3</v>
      </c>
      <c r="CF345">
        <v>14.4</v>
      </c>
      <c r="CG345">
        <v>14.4</v>
      </c>
      <c r="CH345">
        <v>14.5</v>
      </c>
      <c r="CI345">
        <v>14.6</v>
      </c>
      <c r="CJ345">
        <v>14.6</v>
      </c>
      <c r="CK345">
        <v>14.7</v>
      </c>
      <c r="CL345">
        <v>14.7</v>
      </c>
      <c r="CM345">
        <v>14.7</v>
      </c>
      <c r="CN345">
        <v>14.7</v>
      </c>
      <c r="CO345">
        <v>14.7</v>
      </c>
      <c r="CP345">
        <v>14.7</v>
      </c>
      <c r="CQ345">
        <v>14.7</v>
      </c>
      <c r="CR345">
        <v>14.7</v>
      </c>
      <c r="CS345">
        <v>14.7</v>
      </c>
      <c r="CT345">
        <v>14.6</v>
      </c>
      <c r="CU345">
        <v>14.6</v>
      </c>
      <c r="CV345">
        <v>14.5</v>
      </c>
      <c r="CW345">
        <v>14.4</v>
      </c>
      <c r="CX345">
        <v>14.4</v>
      </c>
      <c r="CY345">
        <v>14.3</v>
      </c>
      <c r="CZ345">
        <v>14.2</v>
      </c>
      <c r="DA345">
        <v>14</v>
      </c>
      <c r="DB345">
        <v>13.9</v>
      </c>
      <c r="DC345">
        <v>13.8</v>
      </c>
      <c r="DD345">
        <v>13.6</v>
      </c>
      <c r="DE345">
        <v>13.4</v>
      </c>
      <c r="DF345">
        <v>13.3</v>
      </c>
      <c r="DG345">
        <v>13.1</v>
      </c>
      <c r="DH345">
        <v>12.8</v>
      </c>
      <c r="DI345">
        <v>12.5</v>
      </c>
      <c r="DJ345">
        <v>12.2</v>
      </c>
      <c r="DK345">
        <v>11.9</v>
      </c>
      <c r="DL345">
        <v>11.5</v>
      </c>
      <c r="DM345">
        <v>11.1</v>
      </c>
      <c r="DN345">
        <v>10.5</v>
      </c>
      <c r="DO345">
        <v>9.7100000000000009</v>
      </c>
      <c r="DP345">
        <v>9.27</v>
      </c>
      <c r="DQ345">
        <v>8.83</v>
      </c>
      <c r="DR345">
        <v>9</v>
      </c>
      <c r="DS345">
        <v>9.02</v>
      </c>
      <c r="DT345">
        <v>8.6300000000000008</v>
      </c>
      <c r="DU345">
        <v>8.0399999999999991</v>
      </c>
      <c r="DV345">
        <v>7.43</v>
      </c>
      <c r="DW345">
        <v>6.9</v>
      </c>
      <c r="DX345">
        <v>6.42</v>
      </c>
      <c r="DY345">
        <v>6.02</v>
      </c>
      <c r="DZ345">
        <v>5.61</v>
      </c>
      <c r="EA345">
        <v>5.28</v>
      </c>
      <c r="EB345">
        <v>4.92</v>
      </c>
      <c r="EC345">
        <v>4.66</v>
      </c>
      <c r="ED345">
        <v>4.4400000000000004</v>
      </c>
      <c r="EE345">
        <v>4.32</v>
      </c>
      <c r="EF345">
        <v>4.12</v>
      </c>
      <c r="EG345">
        <v>3.77</v>
      </c>
      <c r="EH345">
        <v>3.4</v>
      </c>
      <c r="EI345">
        <v>3.15</v>
      </c>
      <c r="EJ345">
        <v>3.02</v>
      </c>
      <c r="EK345">
        <v>2.77</v>
      </c>
      <c r="EL345">
        <v>2.56</v>
      </c>
      <c r="EM345">
        <v>2.34</v>
      </c>
      <c r="EN345">
        <v>2.16</v>
      </c>
      <c r="EO345">
        <v>1.99</v>
      </c>
      <c r="EP345">
        <v>1.82</v>
      </c>
      <c r="EQ345">
        <v>1.68</v>
      </c>
      <c r="ER345">
        <v>1.5</v>
      </c>
      <c r="ES345">
        <v>1.36</v>
      </c>
      <c r="ET345">
        <v>1.24</v>
      </c>
      <c r="EU345">
        <v>1.1299999999999999</v>
      </c>
      <c r="EV345">
        <v>1</v>
      </c>
      <c r="EW345">
        <v>0.93</v>
      </c>
      <c r="EX345">
        <v>0.85</v>
      </c>
      <c r="EY345">
        <v>0.73</v>
      </c>
      <c r="EZ345">
        <v>0.69</v>
      </c>
      <c r="FA345">
        <v>0.6</v>
      </c>
      <c r="FB345">
        <v>0.53</v>
      </c>
      <c r="FC345">
        <v>0.48</v>
      </c>
      <c r="FD345">
        <v>0.41</v>
      </c>
      <c r="FE345">
        <v>0.37</v>
      </c>
      <c r="FF345">
        <v>0.33</v>
      </c>
      <c r="FG345">
        <v>0.3</v>
      </c>
      <c r="FH345">
        <v>0.26</v>
      </c>
      <c r="FI345">
        <v>0.22</v>
      </c>
      <c r="FJ345">
        <v>0.2</v>
      </c>
      <c r="FK345">
        <v>0.18</v>
      </c>
      <c r="FL345">
        <v>0.16</v>
      </c>
      <c r="FM345">
        <v>0.14000000000000001</v>
      </c>
      <c r="FN345">
        <v>0.13</v>
      </c>
      <c r="FO345">
        <v>0.11</v>
      </c>
      <c r="FP345">
        <v>0.11</v>
      </c>
      <c r="FQ345">
        <v>0.1</v>
      </c>
      <c r="FR345">
        <v>0.09</v>
      </c>
      <c r="FS345">
        <v>0.09</v>
      </c>
      <c r="FT345">
        <v>0.09</v>
      </c>
      <c r="FU345">
        <v>0.09</v>
      </c>
      <c r="FV345">
        <v>0.08</v>
      </c>
      <c r="FW345">
        <v>0.09</v>
      </c>
      <c r="FX345">
        <v>0.09</v>
      </c>
      <c r="FY345">
        <v>0.09</v>
      </c>
      <c r="FZ345">
        <v>0.1</v>
      </c>
    </row>
    <row r="346" spans="1:182">
      <c r="A346">
        <v>-159</v>
      </c>
      <c r="B346">
        <v>0</v>
      </c>
      <c r="C346">
        <v>0</v>
      </c>
      <c r="D346">
        <v>0</v>
      </c>
      <c r="E346">
        <v>0</v>
      </c>
      <c r="F346">
        <v>0</v>
      </c>
      <c r="G346">
        <v>0</v>
      </c>
      <c r="H346">
        <v>0</v>
      </c>
      <c r="I346">
        <v>0</v>
      </c>
      <c r="J346">
        <v>0</v>
      </c>
      <c r="K346">
        <v>0</v>
      </c>
      <c r="L346">
        <v>0.02</v>
      </c>
      <c r="M346">
        <v>0.03</v>
      </c>
      <c r="N346">
        <v>0.05</v>
      </c>
      <c r="O346">
        <v>7.0000000000000007E-2</v>
      </c>
      <c r="P346">
        <v>0.09</v>
      </c>
      <c r="Q346">
        <v>0.11</v>
      </c>
      <c r="R346">
        <v>0.14000000000000001</v>
      </c>
      <c r="S346">
        <v>0.18</v>
      </c>
      <c r="T346">
        <v>0.22</v>
      </c>
      <c r="U346">
        <v>0.25</v>
      </c>
      <c r="V346">
        <v>0.3</v>
      </c>
      <c r="W346">
        <v>0.36</v>
      </c>
      <c r="X346">
        <v>0.45</v>
      </c>
      <c r="Y346">
        <v>0.49</v>
      </c>
      <c r="Z346">
        <v>0.59</v>
      </c>
      <c r="AA346">
        <v>0.67</v>
      </c>
      <c r="AB346">
        <v>0.77</v>
      </c>
      <c r="AC346">
        <v>0.89</v>
      </c>
      <c r="AD346">
        <v>0.96</v>
      </c>
      <c r="AE346">
        <v>1.1200000000000001</v>
      </c>
      <c r="AF346">
        <v>1.27</v>
      </c>
      <c r="AG346">
        <v>1.45</v>
      </c>
      <c r="AH346">
        <v>1.57</v>
      </c>
      <c r="AI346">
        <v>1.73</v>
      </c>
      <c r="AJ346">
        <v>1.92</v>
      </c>
      <c r="AK346">
        <v>2.1</v>
      </c>
      <c r="AL346">
        <v>2.2599999999999998</v>
      </c>
      <c r="AM346">
        <v>2.48</v>
      </c>
      <c r="AN346">
        <v>2.76</v>
      </c>
      <c r="AO346">
        <v>2.96</v>
      </c>
      <c r="AP346">
        <v>3.16</v>
      </c>
      <c r="AQ346">
        <v>3.43</v>
      </c>
      <c r="AR346">
        <v>3.79</v>
      </c>
      <c r="AS346">
        <v>4.09</v>
      </c>
      <c r="AT346">
        <v>4.28</v>
      </c>
      <c r="AU346">
        <v>4.53</v>
      </c>
      <c r="AV346">
        <v>4.83</v>
      </c>
      <c r="AW346">
        <v>5.0199999999999996</v>
      </c>
      <c r="AX346">
        <v>5.31</v>
      </c>
      <c r="AY346">
        <v>5.67</v>
      </c>
      <c r="AZ346">
        <v>5.97</v>
      </c>
      <c r="BA346">
        <v>6.39</v>
      </c>
      <c r="BB346">
        <v>6.85</v>
      </c>
      <c r="BC346">
        <v>7.5</v>
      </c>
      <c r="BD346">
        <v>8.23</v>
      </c>
      <c r="BE346">
        <v>8.75</v>
      </c>
      <c r="BF346">
        <v>9.2100000000000009</v>
      </c>
      <c r="BG346">
        <v>9.32</v>
      </c>
      <c r="BH346">
        <v>9.3800000000000008</v>
      </c>
      <c r="BI346">
        <v>9.68</v>
      </c>
      <c r="BJ346">
        <v>9.98</v>
      </c>
      <c r="BK346">
        <v>10.3</v>
      </c>
      <c r="BL346">
        <v>11</v>
      </c>
      <c r="BM346">
        <v>11.4</v>
      </c>
      <c r="BN346">
        <v>11.7</v>
      </c>
      <c r="BO346">
        <v>11.9</v>
      </c>
      <c r="BP346">
        <v>12.2</v>
      </c>
      <c r="BQ346">
        <v>12.3</v>
      </c>
      <c r="BR346">
        <v>12.5</v>
      </c>
      <c r="BS346">
        <v>12.7</v>
      </c>
      <c r="BT346">
        <v>12.9</v>
      </c>
      <c r="BU346">
        <v>13</v>
      </c>
      <c r="BV346">
        <v>13.2</v>
      </c>
      <c r="BW346">
        <v>13.4</v>
      </c>
      <c r="BX346">
        <v>13.5</v>
      </c>
      <c r="BY346">
        <v>13.7</v>
      </c>
      <c r="BZ346">
        <v>13.8</v>
      </c>
      <c r="CA346">
        <v>13.9</v>
      </c>
      <c r="CB346">
        <v>14</v>
      </c>
      <c r="CC346">
        <v>14.1</v>
      </c>
      <c r="CD346">
        <v>14.2</v>
      </c>
      <c r="CE346">
        <v>14.3</v>
      </c>
      <c r="CF346">
        <v>14.4</v>
      </c>
      <c r="CG346">
        <v>14.5</v>
      </c>
      <c r="CH346">
        <v>14.5</v>
      </c>
      <c r="CI346">
        <v>14.6</v>
      </c>
      <c r="CJ346">
        <v>14.6</v>
      </c>
      <c r="CK346">
        <v>14.7</v>
      </c>
      <c r="CL346">
        <v>14.7</v>
      </c>
      <c r="CM346">
        <v>14.7</v>
      </c>
      <c r="CN346">
        <v>14.8</v>
      </c>
      <c r="CO346">
        <v>14.8</v>
      </c>
      <c r="CP346">
        <v>14.8</v>
      </c>
      <c r="CQ346">
        <v>14.7</v>
      </c>
      <c r="CR346">
        <v>14.7</v>
      </c>
      <c r="CS346">
        <v>14.7</v>
      </c>
      <c r="CT346">
        <v>14.6</v>
      </c>
      <c r="CU346">
        <v>14.6</v>
      </c>
      <c r="CV346">
        <v>14.5</v>
      </c>
      <c r="CW346">
        <v>14.4</v>
      </c>
      <c r="CX346">
        <v>14.4</v>
      </c>
      <c r="CY346">
        <v>14.3</v>
      </c>
      <c r="CZ346">
        <v>14.2</v>
      </c>
      <c r="DA346">
        <v>14</v>
      </c>
      <c r="DB346">
        <v>13.9</v>
      </c>
      <c r="DC346">
        <v>13.8</v>
      </c>
      <c r="DD346">
        <v>13.6</v>
      </c>
      <c r="DE346">
        <v>13.4</v>
      </c>
      <c r="DF346">
        <v>13.3</v>
      </c>
      <c r="DG346">
        <v>13.1</v>
      </c>
      <c r="DH346">
        <v>12.8</v>
      </c>
      <c r="DI346">
        <v>12.5</v>
      </c>
      <c r="DJ346">
        <v>12.2</v>
      </c>
      <c r="DK346">
        <v>11.8</v>
      </c>
      <c r="DL346">
        <v>11.4</v>
      </c>
      <c r="DM346">
        <v>11</v>
      </c>
      <c r="DN346">
        <v>10.4</v>
      </c>
      <c r="DO346">
        <v>9.7200000000000006</v>
      </c>
      <c r="DP346">
        <v>9.2200000000000006</v>
      </c>
      <c r="DQ346">
        <v>8.9</v>
      </c>
      <c r="DR346">
        <v>9.19</v>
      </c>
      <c r="DS346">
        <v>8.9600000000000009</v>
      </c>
      <c r="DT346">
        <v>8.5399999999999991</v>
      </c>
      <c r="DU346">
        <v>7.93</v>
      </c>
      <c r="DV346">
        <v>7.31</v>
      </c>
      <c r="DW346">
        <v>6.81</v>
      </c>
      <c r="DX346">
        <v>6.37</v>
      </c>
      <c r="DY346">
        <v>5.96</v>
      </c>
      <c r="DZ346">
        <v>5.53</v>
      </c>
      <c r="EA346">
        <v>5.21</v>
      </c>
      <c r="EB346">
        <v>4.84</v>
      </c>
      <c r="EC346">
        <v>4.59</v>
      </c>
      <c r="ED346">
        <v>4.43</v>
      </c>
      <c r="EE346">
        <v>4.24</v>
      </c>
      <c r="EF346">
        <v>4.01</v>
      </c>
      <c r="EG346">
        <v>3.68</v>
      </c>
      <c r="EH346">
        <v>3.33</v>
      </c>
      <c r="EI346">
        <v>3.12</v>
      </c>
      <c r="EJ346">
        <v>2.93</v>
      </c>
      <c r="EK346">
        <v>2.71</v>
      </c>
      <c r="EL346">
        <v>2.52</v>
      </c>
      <c r="EM346">
        <v>2.29</v>
      </c>
      <c r="EN346">
        <v>2.09</v>
      </c>
      <c r="EO346">
        <v>1.96</v>
      </c>
      <c r="EP346">
        <v>1.76</v>
      </c>
      <c r="EQ346">
        <v>1.62</v>
      </c>
      <c r="ER346">
        <v>1.47</v>
      </c>
      <c r="ES346">
        <v>1.39</v>
      </c>
      <c r="ET346">
        <v>1.23</v>
      </c>
      <c r="EU346">
        <v>1.1200000000000001</v>
      </c>
      <c r="EV346">
        <v>1.03</v>
      </c>
      <c r="EW346">
        <v>0.9</v>
      </c>
      <c r="EX346">
        <v>0.79</v>
      </c>
      <c r="EY346">
        <v>0.72</v>
      </c>
      <c r="EZ346">
        <v>0.62</v>
      </c>
      <c r="FA346">
        <v>0.56000000000000005</v>
      </c>
      <c r="FB346">
        <v>0.5</v>
      </c>
      <c r="FC346">
        <v>0.44</v>
      </c>
      <c r="FD346">
        <v>0.39</v>
      </c>
      <c r="FE346">
        <v>0.37</v>
      </c>
      <c r="FF346">
        <v>0.32</v>
      </c>
      <c r="FG346">
        <v>0.28000000000000003</v>
      </c>
      <c r="FH346">
        <v>0.24</v>
      </c>
      <c r="FI346">
        <v>0.21</v>
      </c>
      <c r="FJ346">
        <v>0.19</v>
      </c>
      <c r="FK346">
        <v>0.17</v>
      </c>
      <c r="FL346">
        <v>0.15</v>
      </c>
      <c r="FM346">
        <v>0.13</v>
      </c>
      <c r="FN346">
        <v>0.12</v>
      </c>
      <c r="FO346">
        <v>0.11</v>
      </c>
      <c r="FP346">
        <v>0.1</v>
      </c>
      <c r="FQ346">
        <v>0.1</v>
      </c>
      <c r="FR346">
        <v>0.09</v>
      </c>
      <c r="FS346">
        <v>0.09</v>
      </c>
      <c r="FT346">
        <v>0.08</v>
      </c>
      <c r="FU346">
        <v>7.0000000000000007E-2</v>
      </c>
      <c r="FV346">
        <v>0.08</v>
      </c>
      <c r="FW346">
        <v>0.08</v>
      </c>
      <c r="FX346">
        <v>0.09</v>
      </c>
      <c r="FY346">
        <v>0.09</v>
      </c>
      <c r="FZ346">
        <v>0.1</v>
      </c>
    </row>
    <row r="347" spans="1:182">
      <c r="A347">
        <v>-160</v>
      </c>
      <c r="B347">
        <v>0</v>
      </c>
      <c r="C347">
        <v>0</v>
      </c>
      <c r="D347">
        <v>0</v>
      </c>
      <c r="E347">
        <v>0</v>
      </c>
      <c r="F347">
        <v>0</v>
      </c>
      <c r="G347">
        <v>0</v>
      </c>
      <c r="H347">
        <v>0</v>
      </c>
      <c r="I347">
        <v>0</v>
      </c>
      <c r="J347">
        <v>0</v>
      </c>
      <c r="K347">
        <v>0</v>
      </c>
      <c r="L347">
        <v>0.02</v>
      </c>
      <c r="M347">
        <v>0.04</v>
      </c>
      <c r="N347">
        <v>0.05</v>
      </c>
      <c r="O347">
        <v>7.0000000000000007E-2</v>
      </c>
      <c r="P347">
        <v>0.09</v>
      </c>
      <c r="Q347">
        <v>0.12</v>
      </c>
      <c r="R347">
        <v>0.15</v>
      </c>
      <c r="S347">
        <v>0.18</v>
      </c>
      <c r="T347">
        <v>0.22</v>
      </c>
      <c r="U347">
        <v>0.26</v>
      </c>
      <c r="V347">
        <v>0.32</v>
      </c>
      <c r="W347">
        <v>0.38</v>
      </c>
      <c r="X347">
        <v>0.43</v>
      </c>
      <c r="Y347">
        <v>0.52</v>
      </c>
      <c r="Z347">
        <v>0.61</v>
      </c>
      <c r="AA347">
        <v>0.69</v>
      </c>
      <c r="AB347">
        <v>0.8</v>
      </c>
      <c r="AC347">
        <v>0.87</v>
      </c>
      <c r="AD347">
        <v>1.04</v>
      </c>
      <c r="AE347">
        <v>1.1599999999999999</v>
      </c>
      <c r="AF347">
        <v>1.29</v>
      </c>
      <c r="AG347">
        <v>1.4</v>
      </c>
      <c r="AH347">
        <v>1.62</v>
      </c>
      <c r="AI347">
        <v>1.74</v>
      </c>
      <c r="AJ347">
        <v>1.92</v>
      </c>
      <c r="AK347">
        <v>2.13</v>
      </c>
      <c r="AL347">
        <v>2.29</v>
      </c>
      <c r="AM347">
        <v>2.58</v>
      </c>
      <c r="AN347">
        <v>2.78</v>
      </c>
      <c r="AO347">
        <v>2.98</v>
      </c>
      <c r="AP347">
        <v>3.21</v>
      </c>
      <c r="AQ347">
        <v>3.5</v>
      </c>
      <c r="AR347">
        <v>3.87</v>
      </c>
      <c r="AS347">
        <v>4.16</v>
      </c>
      <c r="AT347">
        <v>4.3499999999999996</v>
      </c>
      <c r="AU347">
        <v>4.55</v>
      </c>
      <c r="AV347">
        <v>4.84</v>
      </c>
      <c r="AW347">
        <v>5.1100000000000003</v>
      </c>
      <c r="AX347">
        <v>5.36</v>
      </c>
      <c r="AY347">
        <v>5.73</v>
      </c>
      <c r="AZ347">
        <v>6.05</v>
      </c>
      <c r="BA347">
        <v>6.52</v>
      </c>
      <c r="BB347">
        <v>7.05</v>
      </c>
      <c r="BC347">
        <v>7.57</v>
      </c>
      <c r="BD347">
        <v>8.3000000000000007</v>
      </c>
      <c r="BE347">
        <v>8.86</v>
      </c>
      <c r="BF347">
        <v>9.3000000000000007</v>
      </c>
      <c r="BG347">
        <v>8.98</v>
      </c>
      <c r="BH347">
        <v>9.4499999999999993</v>
      </c>
      <c r="BI347">
        <v>9.68</v>
      </c>
      <c r="BJ347">
        <v>10.1</v>
      </c>
      <c r="BK347">
        <v>10.5</v>
      </c>
      <c r="BL347">
        <v>11.1</v>
      </c>
      <c r="BM347">
        <v>11.4</v>
      </c>
      <c r="BN347">
        <v>11.7</v>
      </c>
      <c r="BO347">
        <v>12</v>
      </c>
      <c r="BP347">
        <v>12.2</v>
      </c>
      <c r="BQ347">
        <v>12.4</v>
      </c>
      <c r="BR347">
        <v>12.6</v>
      </c>
      <c r="BS347">
        <v>12.8</v>
      </c>
      <c r="BT347">
        <v>12.9</v>
      </c>
      <c r="BU347">
        <v>13.1</v>
      </c>
      <c r="BV347">
        <v>13.3</v>
      </c>
      <c r="BW347">
        <v>13.4</v>
      </c>
      <c r="BX347">
        <v>13.5</v>
      </c>
      <c r="BY347">
        <v>13.7</v>
      </c>
      <c r="BZ347">
        <v>13.8</v>
      </c>
      <c r="CA347">
        <v>13.9</v>
      </c>
      <c r="CB347">
        <v>14</v>
      </c>
      <c r="CC347">
        <v>14.1</v>
      </c>
      <c r="CD347">
        <v>14.2</v>
      </c>
      <c r="CE347">
        <v>14.3</v>
      </c>
      <c r="CF347">
        <v>14.4</v>
      </c>
      <c r="CG347">
        <v>14.5</v>
      </c>
      <c r="CH347">
        <v>14.6</v>
      </c>
      <c r="CI347">
        <v>14.6</v>
      </c>
      <c r="CJ347">
        <v>14.7</v>
      </c>
      <c r="CK347">
        <v>14.7</v>
      </c>
      <c r="CL347">
        <v>14.7</v>
      </c>
      <c r="CM347">
        <v>14.8</v>
      </c>
      <c r="CN347">
        <v>14.8</v>
      </c>
      <c r="CO347">
        <v>14.8</v>
      </c>
      <c r="CP347">
        <v>14.8</v>
      </c>
      <c r="CQ347">
        <v>14.8</v>
      </c>
      <c r="CR347">
        <v>14.7</v>
      </c>
      <c r="CS347">
        <v>14.7</v>
      </c>
      <c r="CT347">
        <v>14.7</v>
      </c>
      <c r="CU347">
        <v>14.6</v>
      </c>
      <c r="CV347">
        <v>14.5</v>
      </c>
      <c r="CW347">
        <v>14.5</v>
      </c>
      <c r="CX347">
        <v>14.4</v>
      </c>
      <c r="CY347">
        <v>14.3</v>
      </c>
      <c r="CZ347">
        <v>14.2</v>
      </c>
      <c r="DA347">
        <v>14</v>
      </c>
      <c r="DB347">
        <v>13.9</v>
      </c>
      <c r="DC347">
        <v>13.8</v>
      </c>
      <c r="DD347">
        <v>13.6</v>
      </c>
      <c r="DE347">
        <v>13.4</v>
      </c>
      <c r="DF347">
        <v>13.2</v>
      </c>
      <c r="DG347">
        <v>13</v>
      </c>
      <c r="DH347">
        <v>12.7</v>
      </c>
      <c r="DI347">
        <v>12.4</v>
      </c>
      <c r="DJ347">
        <v>12.1</v>
      </c>
      <c r="DK347">
        <v>11.8</v>
      </c>
      <c r="DL347">
        <v>11.4</v>
      </c>
      <c r="DM347">
        <v>11</v>
      </c>
      <c r="DN347">
        <v>10.199999999999999</v>
      </c>
      <c r="DO347">
        <v>9.69</v>
      </c>
      <c r="DP347">
        <v>9.2200000000000006</v>
      </c>
      <c r="DQ347">
        <v>8.92</v>
      </c>
      <c r="DR347">
        <v>9.3699999999999992</v>
      </c>
      <c r="DS347">
        <v>8.99</v>
      </c>
      <c r="DT347">
        <v>8.44</v>
      </c>
      <c r="DU347">
        <v>7.82</v>
      </c>
      <c r="DV347">
        <v>7.22</v>
      </c>
      <c r="DW347">
        <v>6.72</v>
      </c>
      <c r="DX347">
        <v>6.28</v>
      </c>
      <c r="DY347">
        <v>5.89</v>
      </c>
      <c r="DZ347">
        <v>5.47</v>
      </c>
      <c r="EA347">
        <v>5.15</v>
      </c>
      <c r="EB347">
        <v>4.8499999999999996</v>
      </c>
      <c r="EC347">
        <v>4.53</v>
      </c>
      <c r="ED347">
        <v>4.5199999999999996</v>
      </c>
      <c r="EE347">
        <v>4.1900000000000004</v>
      </c>
      <c r="EF347">
        <v>3.96</v>
      </c>
      <c r="EG347">
        <v>3.62</v>
      </c>
      <c r="EH347">
        <v>3.28</v>
      </c>
      <c r="EI347">
        <v>3.08</v>
      </c>
      <c r="EJ347">
        <v>2.9</v>
      </c>
      <c r="EK347">
        <v>2.7</v>
      </c>
      <c r="EL347">
        <v>2.42</v>
      </c>
      <c r="EM347">
        <v>2.25</v>
      </c>
      <c r="EN347">
        <v>2.1</v>
      </c>
      <c r="EO347">
        <v>1.91</v>
      </c>
      <c r="EP347">
        <v>1.74</v>
      </c>
      <c r="EQ347">
        <v>1.57</v>
      </c>
      <c r="ER347">
        <v>1.42</v>
      </c>
      <c r="ES347">
        <v>1.33</v>
      </c>
      <c r="ET347">
        <v>1.19</v>
      </c>
      <c r="EU347">
        <v>1.07</v>
      </c>
      <c r="EV347">
        <v>0.99</v>
      </c>
      <c r="EW347">
        <v>0.86</v>
      </c>
      <c r="EX347">
        <v>0.8</v>
      </c>
      <c r="EY347">
        <v>0.69</v>
      </c>
      <c r="EZ347">
        <v>0.64</v>
      </c>
      <c r="FA347">
        <v>0.56000000000000005</v>
      </c>
      <c r="FB347">
        <v>0.5</v>
      </c>
      <c r="FC347">
        <v>0.44</v>
      </c>
      <c r="FD347">
        <v>0.39</v>
      </c>
      <c r="FE347">
        <v>0.33</v>
      </c>
      <c r="FF347">
        <v>0.3</v>
      </c>
      <c r="FG347">
        <v>0.27</v>
      </c>
      <c r="FH347">
        <v>0.24</v>
      </c>
      <c r="FI347">
        <v>0.21</v>
      </c>
      <c r="FJ347">
        <v>0.19</v>
      </c>
      <c r="FK347">
        <v>0.16</v>
      </c>
      <c r="FL347">
        <v>0.15</v>
      </c>
      <c r="FM347">
        <v>0.13</v>
      </c>
      <c r="FN347">
        <v>0.12</v>
      </c>
      <c r="FO347">
        <v>0.11</v>
      </c>
      <c r="FP347">
        <v>0.1</v>
      </c>
      <c r="FQ347">
        <v>0.09</v>
      </c>
      <c r="FR347">
        <v>0.09</v>
      </c>
      <c r="FS347">
        <v>0.08</v>
      </c>
      <c r="FT347">
        <v>0.08</v>
      </c>
      <c r="FU347">
        <v>7.0000000000000007E-2</v>
      </c>
      <c r="FV347">
        <v>0.08</v>
      </c>
      <c r="FW347">
        <v>0.08</v>
      </c>
      <c r="FX347">
        <v>0.09</v>
      </c>
      <c r="FY347">
        <v>0.09</v>
      </c>
      <c r="FZ347">
        <v>0.1</v>
      </c>
    </row>
    <row r="348" spans="1:182">
      <c r="A348">
        <v>-161</v>
      </c>
      <c r="B348">
        <v>0</v>
      </c>
      <c r="C348">
        <v>0</v>
      </c>
      <c r="D348">
        <v>0</v>
      </c>
      <c r="E348">
        <v>0</v>
      </c>
      <c r="F348">
        <v>0</v>
      </c>
      <c r="G348">
        <v>0</v>
      </c>
      <c r="H348">
        <v>0</v>
      </c>
      <c r="I348">
        <v>0</v>
      </c>
      <c r="J348">
        <v>0</v>
      </c>
      <c r="K348">
        <v>0</v>
      </c>
      <c r="L348">
        <v>0.02</v>
      </c>
      <c r="M348">
        <v>0.04</v>
      </c>
      <c r="N348">
        <v>0.06</v>
      </c>
      <c r="O348">
        <v>0.08</v>
      </c>
      <c r="P348">
        <v>0.1</v>
      </c>
      <c r="Q348">
        <v>0.12</v>
      </c>
      <c r="R348">
        <v>0.15</v>
      </c>
      <c r="S348">
        <v>0.19</v>
      </c>
      <c r="T348">
        <v>0.23</v>
      </c>
      <c r="U348">
        <v>0.27</v>
      </c>
      <c r="V348">
        <v>0.32</v>
      </c>
      <c r="W348">
        <v>0.38</v>
      </c>
      <c r="X348">
        <v>0.45</v>
      </c>
      <c r="Y348">
        <v>0.53</v>
      </c>
      <c r="Z348">
        <v>0.6</v>
      </c>
      <c r="AA348">
        <v>0.72</v>
      </c>
      <c r="AB348">
        <v>0.78</v>
      </c>
      <c r="AC348">
        <v>0.91</v>
      </c>
      <c r="AD348">
        <v>1.07</v>
      </c>
      <c r="AE348">
        <v>1.1599999999999999</v>
      </c>
      <c r="AF348">
        <v>1.32</v>
      </c>
      <c r="AG348">
        <v>1.47</v>
      </c>
      <c r="AH348">
        <v>1.64</v>
      </c>
      <c r="AI348">
        <v>1.8</v>
      </c>
      <c r="AJ348">
        <v>2.02</v>
      </c>
      <c r="AK348">
        <v>2.1800000000000002</v>
      </c>
      <c r="AL348">
        <v>2.33</v>
      </c>
      <c r="AM348">
        <v>2.61</v>
      </c>
      <c r="AN348">
        <v>2.86</v>
      </c>
      <c r="AO348">
        <v>3.06</v>
      </c>
      <c r="AP348">
        <v>3.28</v>
      </c>
      <c r="AQ348">
        <v>3.55</v>
      </c>
      <c r="AR348">
        <v>3.83</v>
      </c>
      <c r="AS348">
        <v>4.1399999999999997</v>
      </c>
      <c r="AT348">
        <v>4.38</v>
      </c>
      <c r="AU348">
        <v>4.58</v>
      </c>
      <c r="AV348">
        <v>4.92</v>
      </c>
      <c r="AW348">
        <v>5.13</v>
      </c>
      <c r="AX348">
        <v>5.43</v>
      </c>
      <c r="AY348">
        <v>5.74</v>
      </c>
      <c r="AZ348">
        <v>6.11</v>
      </c>
      <c r="BA348">
        <v>6.57</v>
      </c>
      <c r="BB348">
        <v>7.18</v>
      </c>
      <c r="BC348">
        <v>7.68</v>
      </c>
      <c r="BD348">
        <v>8.41</v>
      </c>
      <c r="BE348">
        <v>8.9499999999999993</v>
      </c>
      <c r="BF348">
        <v>9.0500000000000007</v>
      </c>
      <c r="BG348">
        <v>8.8800000000000008</v>
      </c>
      <c r="BH348">
        <v>9.3800000000000008</v>
      </c>
      <c r="BI348">
        <v>9.76</v>
      </c>
      <c r="BJ348">
        <v>10.1</v>
      </c>
      <c r="BK348">
        <v>10.6</v>
      </c>
      <c r="BL348">
        <v>11.1</v>
      </c>
      <c r="BM348">
        <v>11.5</v>
      </c>
      <c r="BN348">
        <v>11.8</v>
      </c>
      <c r="BO348">
        <v>12</v>
      </c>
      <c r="BP348">
        <v>12.2</v>
      </c>
      <c r="BQ348">
        <v>12.4</v>
      </c>
      <c r="BR348">
        <v>12.6</v>
      </c>
      <c r="BS348">
        <v>12.8</v>
      </c>
      <c r="BT348">
        <v>13</v>
      </c>
      <c r="BU348">
        <v>13.1</v>
      </c>
      <c r="BV348">
        <v>13.3</v>
      </c>
      <c r="BW348">
        <v>13.4</v>
      </c>
      <c r="BX348">
        <v>13.6</v>
      </c>
      <c r="BY348">
        <v>13.7</v>
      </c>
      <c r="BZ348">
        <v>13.8</v>
      </c>
      <c r="CA348">
        <v>14</v>
      </c>
      <c r="CB348">
        <v>14.1</v>
      </c>
      <c r="CC348">
        <v>14.2</v>
      </c>
      <c r="CD348">
        <v>14.3</v>
      </c>
      <c r="CE348">
        <v>14.4</v>
      </c>
      <c r="CF348">
        <v>14.4</v>
      </c>
      <c r="CG348">
        <v>14.5</v>
      </c>
      <c r="CH348">
        <v>14.6</v>
      </c>
      <c r="CI348">
        <v>14.6</v>
      </c>
      <c r="CJ348">
        <v>14.7</v>
      </c>
      <c r="CK348">
        <v>14.7</v>
      </c>
      <c r="CL348">
        <v>14.8</v>
      </c>
      <c r="CM348">
        <v>14.8</v>
      </c>
      <c r="CN348">
        <v>14.8</v>
      </c>
      <c r="CO348">
        <v>14.8</v>
      </c>
      <c r="CP348">
        <v>14.8</v>
      </c>
      <c r="CQ348">
        <v>14.8</v>
      </c>
      <c r="CR348">
        <v>14.8</v>
      </c>
      <c r="CS348">
        <v>14.7</v>
      </c>
      <c r="CT348">
        <v>14.7</v>
      </c>
      <c r="CU348">
        <v>14.6</v>
      </c>
      <c r="CV348">
        <v>14.6</v>
      </c>
      <c r="CW348">
        <v>14.5</v>
      </c>
      <c r="CX348">
        <v>14.4</v>
      </c>
      <c r="CY348">
        <v>14.3</v>
      </c>
      <c r="CZ348">
        <v>14.2</v>
      </c>
      <c r="DA348">
        <v>14</v>
      </c>
      <c r="DB348">
        <v>13.9</v>
      </c>
      <c r="DC348">
        <v>13.8</v>
      </c>
      <c r="DD348">
        <v>13.6</v>
      </c>
      <c r="DE348">
        <v>13.4</v>
      </c>
      <c r="DF348">
        <v>13.2</v>
      </c>
      <c r="DG348">
        <v>13</v>
      </c>
      <c r="DH348">
        <v>12.8</v>
      </c>
      <c r="DI348">
        <v>12.4</v>
      </c>
      <c r="DJ348">
        <v>12.1</v>
      </c>
      <c r="DK348">
        <v>11.8</v>
      </c>
      <c r="DL348">
        <v>11.4</v>
      </c>
      <c r="DM348">
        <v>10.9</v>
      </c>
      <c r="DN348">
        <v>10</v>
      </c>
      <c r="DO348">
        <v>9.68</v>
      </c>
      <c r="DP348">
        <v>9.2100000000000009</v>
      </c>
      <c r="DQ348">
        <v>9.08</v>
      </c>
      <c r="DR348">
        <v>9.3000000000000007</v>
      </c>
      <c r="DS348">
        <v>8.91</v>
      </c>
      <c r="DT348">
        <v>8.34</v>
      </c>
      <c r="DU348">
        <v>7.72</v>
      </c>
      <c r="DV348">
        <v>7.15</v>
      </c>
      <c r="DW348">
        <v>6.63</v>
      </c>
      <c r="DX348">
        <v>6.22</v>
      </c>
      <c r="DY348">
        <v>5.84</v>
      </c>
      <c r="DZ348">
        <v>5.42</v>
      </c>
      <c r="EA348">
        <v>5.12</v>
      </c>
      <c r="EB348">
        <v>4.78</v>
      </c>
      <c r="EC348">
        <v>4.58</v>
      </c>
      <c r="ED348">
        <v>4.47</v>
      </c>
      <c r="EE348">
        <v>4.17</v>
      </c>
      <c r="EF348">
        <v>3.91</v>
      </c>
      <c r="EG348">
        <v>3.47</v>
      </c>
      <c r="EH348">
        <v>3.29</v>
      </c>
      <c r="EI348">
        <v>3.04</v>
      </c>
      <c r="EJ348">
        <v>2.82</v>
      </c>
      <c r="EK348">
        <v>2.67</v>
      </c>
      <c r="EL348">
        <v>2.42</v>
      </c>
      <c r="EM348">
        <v>2.2200000000000002</v>
      </c>
      <c r="EN348">
        <v>2.1</v>
      </c>
      <c r="EO348">
        <v>1.86</v>
      </c>
      <c r="EP348">
        <v>1.72</v>
      </c>
      <c r="EQ348">
        <v>1.58</v>
      </c>
      <c r="ER348">
        <v>1.42</v>
      </c>
      <c r="ES348">
        <v>1.26</v>
      </c>
      <c r="ET348">
        <v>1.19</v>
      </c>
      <c r="EU348">
        <v>1.05</v>
      </c>
      <c r="EV348">
        <v>0.93</v>
      </c>
      <c r="EW348">
        <v>0.85</v>
      </c>
      <c r="EX348">
        <v>0.77</v>
      </c>
      <c r="EY348">
        <v>0.67</v>
      </c>
      <c r="EZ348">
        <v>0.6</v>
      </c>
      <c r="FA348">
        <v>0.55000000000000004</v>
      </c>
      <c r="FB348">
        <v>0.45</v>
      </c>
      <c r="FC348">
        <v>0.44</v>
      </c>
      <c r="FD348">
        <v>0.37</v>
      </c>
      <c r="FE348">
        <v>0.34</v>
      </c>
      <c r="FF348">
        <v>0.3</v>
      </c>
      <c r="FG348">
        <v>0.26</v>
      </c>
      <c r="FH348">
        <v>0.22</v>
      </c>
      <c r="FI348">
        <v>0.2</v>
      </c>
      <c r="FJ348">
        <v>0.17</v>
      </c>
      <c r="FK348">
        <v>0.15</v>
      </c>
      <c r="FL348">
        <v>0.14000000000000001</v>
      </c>
      <c r="FM348">
        <v>0.13</v>
      </c>
      <c r="FN348">
        <v>0.11</v>
      </c>
      <c r="FO348">
        <v>0.1</v>
      </c>
      <c r="FP348">
        <v>0.1</v>
      </c>
      <c r="FQ348">
        <v>0.09</v>
      </c>
      <c r="FR348">
        <v>0.09</v>
      </c>
      <c r="FS348">
        <v>0.08</v>
      </c>
      <c r="FT348">
        <v>0.08</v>
      </c>
      <c r="FU348">
        <v>0.08</v>
      </c>
      <c r="FV348">
        <v>0.08</v>
      </c>
      <c r="FW348">
        <v>0.08</v>
      </c>
      <c r="FX348">
        <v>0.09</v>
      </c>
      <c r="FY348">
        <v>0.09</v>
      </c>
      <c r="FZ348">
        <v>0.1</v>
      </c>
    </row>
    <row r="349" spans="1:182">
      <c r="A349">
        <v>-162</v>
      </c>
      <c r="B349">
        <v>0</v>
      </c>
      <c r="C349">
        <v>0</v>
      </c>
      <c r="D349">
        <v>0</v>
      </c>
      <c r="E349">
        <v>0</v>
      </c>
      <c r="F349">
        <v>0</v>
      </c>
      <c r="G349">
        <v>0</v>
      </c>
      <c r="H349">
        <v>0</v>
      </c>
      <c r="I349">
        <v>0</v>
      </c>
      <c r="J349">
        <v>0</v>
      </c>
      <c r="K349">
        <v>0</v>
      </c>
      <c r="L349">
        <v>0.02</v>
      </c>
      <c r="M349">
        <v>0.03</v>
      </c>
      <c r="N349">
        <v>0.05</v>
      </c>
      <c r="O349">
        <v>0.08</v>
      </c>
      <c r="P349">
        <v>0.1</v>
      </c>
      <c r="Q349">
        <v>0.12</v>
      </c>
      <c r="R349">
        <v>0.16</v>
      </c>
      <c r="S349">
        <v>0.19</v>
      </c>
      <c r="T349">
        <v>0.23</v>
      </c>
      <c r="U349">
        <v>0.27</v>
      </c>
      <c r="V349">
        <v>0.34</v>
      </c>
      <c r="W349">
        <v>0.39</v>
      </c>
      <c r="X349">
        <v>0.45</v>
      </c>
      <c r="Y349">
        <v>0.54</v>
      </c>
      <c r="Z349">
        <v>0.63</v>
      </c>
      <c r="AA349">
        <v>0.69</v>
      </c>
      <c r="AB349">
        <v>0.82</v>
      </c>
      <c r="AC349">
        <v>0.94</v>
      </c>
      <c r="AD349">
        <v>1.05</v>
      </c>
      <c r="AE349">
        <v>1.21</v>
      </c>
      <c r="AF349">
        <v>1.33</v>
      </c>
      <c r="AG349">
        <v>1.45</v>
      </c>
      <c r="AH349">
        <v>1.7</v>
      </c>
      <c r="AI349">
        <v>1.8</v>
      </c>
      <c r="AJ349">
        <v>2.02</v>
      </c>
      <c r="AK349">
        <v>2.2000000000000002</v>
      </c>
      <c r="AL349">
        <v>2.36</v>
      </c>
      <c r="AM349">
        <v>2.67</v>
      </c>
      <c r="AN349">
        <v>2.84</v>
      </c>
      <c r="AO349">
        <v>3.03</v>
      </c>
      <c r="AP349">
        <v>3.32</v>
      </c>
      <c r="AQ349">
        <v>3.58</v>
      </c>
      <c r="AR349">
        <v>3.95</v>
      </c>
      <c r="AS349">
        <v>4.2</v>
      </c>
      <c r="AT349">
        <v>4.43</v>
      </c>
      <c r="AU349">
        <v>4.7</v>
      </c>
      <c r="AV349">
        <v>4.9400000000000004</v>
      </c>
      <c r="AW349">
        <v>5.16</v>
      </c>
      <c r="AX349">
        <v>5.48</v>
      </c>
      <c r="AY349">
        <v>5.81</v>
      </c>
      <c r="AZ349">
        <v>6.14</v>
      </c>
      <c r="BA349">
        <v>6.62</v>
      </c>
      <c r="BB349">
        <v>7.1</v>
      </c>
      <c r="BC349">
        <v>7.77</v>
      </c>
      <c r="BD349">
        <v>8.5399999999999991</v>
      </c>
      <c r="BE349">
        <v>9.02</v>
      </c>
      <c r="BF349">
        <v>9.1</v>
      </c>
      <c r="BG349">
        <v>8.83</v>
      </c>
      <c r="BH349">
        <v>9.3699999999999992</v>
      </c>
      <c r="BI349">
        <v>9.86</v>
      </c>
      <c r="BJ349">
        <v>10.199999999999999</v>
      </c>
      <c r="BK349">
        <v>10.7</v>
      </c>
      <c r="BL349">
        <v>11.2</v>
      </c>
      <c r="BM349">
        <v>11.6</v>
      </c>
      <c r="BN349">
        <v>11.8</v>
      </c>
      <c r="BO349">
        <v>12</v>
      </c>
      <c r="BP349">
        <v>12.3</v>
      </c>
      <c r="BQ349">
        <v>12.5</v>
      </c>
      <c r="BR349">
        <v>12.7</v>
      </c>
      <c r="BS349">
        <v>12.8</v>
      </c>
      <c r="BT349">
        <v>13</v>
      </c>
      <c r="BU349">
        <v>13.2</v>
      </c>
      <c r="BV349">
        <v>13.3</v>
      </c>
      <c r="BW349">
        <v>13.5</v>
      </c>
      <c r="BX349">
        <v>13.6</v>
      </c>
      <c r="BY349">
        <v>13.7</v>
      </c>
      <c r="BZ349">
        <v>13.9</v>
      </c>
      <c r="CA349">
        <v>14</v>
      </c>
      <c r="CB349">
        <v>14.1</v>
      </c>
      <c r="CC349">
        <v>14.2</v>
      </c>
      <c r="CD349">
        <v>14.3</v>
      </c>
      <c r="CE349">
        <v>14.4</v>
      </c>
      <c r="CF349">
        <v>14.5</v>
      </c>
      <c r="CG349">
        <v>14.5</v>
      </c>
      <c r="CH349">
        <v>14.6</v>
      </c>
      <c r="CI349">
        <v>14.7</v>
      </c>
      <c r="CJ349">
        <v>14.7</v>
      </c>
      <c r="CK349">
        <v>14.8</v>
      </c>
      <c r="CL349">
        <v>14.8</v>
      </c>
      <c r="CM349">
        <v>14.8</v>
      </c>
      <c r="CN349">
        <v>14.8</v>
      </c>
      <c r="CO349">
        <v>14.8</v>
      </c>
      <c r="CP349">
        <v>14.8</v>
      </c>
      <c r="CQ349">
        <v>14.8</v>
      </c>
      <c r="CR349">
        <v>14.8</v>
      </c>
      <c r="CS349">
        <v>14.7</v>
      </c>
      <c r="CT349">
        <v>14.7</v>
      </c>
      <c r="CU349">
        <v>14.6</v>
      </c>
      <c r="CV349">
        <v>14.6</v>
      </c>
      <c r="CW349">
        <v>14.5</v>
      </c>
      <c r="CX349">
        <v>14.4</v>
      </c>
      <c r="CY349">
        <v>14.3</v>
      </c>
      <c r="CZ349">
        <v>14.2</v>
      </c>
      <c r="DA349">
        <v>14.1</v>
      </c>
      <c r="DB349">
        <v>13.9</v>
      </c>
      <c r="DC349">
        <v>13.8</v>
      </c>
      <c r="DD349">
        <v>13.6</v>
      </c>
      <c r="DE349">
        <v>13.4</v>
      </c>
      <c r="DF349">
        <v>13.2</v>
      </c>
      <c r="DG349">
        <v>13</v>
      </c>
      <c r="DH349">
        <v>12.7</v>
      </c>
      <c r="DI349">
        <v>12.5</v>
      </c>
      <c r="DJ349">
        <v>12.1</v>
      </c>
      <c r="DK349">
        <v>11.7</v>
      </c>
      <c r="DL349">
        <v>11.4</v>
      </c>
      <c r="DM349">
        <v>10.9</v>
      </c>
      <c r="DN349">
        <v>10.1</v>
      </c>
      <c r="DO349">
        <v>9.6</v>
      </c>
      <c r="DP349">
        <v>9.1300000000000008</v>
      </c>
      <c r="DQ349">
        <v>9.3000000000000007</v>
      </c>
      <c r="DR349">
        <v>9.2100000000000009</v>
      </c>
      <c r="DS349">
        <v>8.83</v>
      </c>
      <c r="DT349">
        <v>8.24</v>
      </c>
      <c r="DU349">
        <v>7.61</v>
      </c>
      <c r="DV349">
        <v>7.03</v>
      </c>
      <c r="DW349">
        <v>6.58</v>
      </c>
      <c r="DX349">
        <v>6.13</v>
      </c>
      <c r="DY349">
        <v>5.77</v>
      </c>
      <c r="DZ349">
        <v>5.36</v>
      </c>
      <c r="EA349">
        <v>5.04</v>
      </c>
      <c r="EB349">
        <v>4.68</v>
      </c>
      <c r="EC349">
        <v>4.5599999999999996</v>
      </c>
      <c r="ED349">
        <v>4.43</v>
      </c>
      <c r="EE349">
        <v>4.17</v>
      </c>
      <c r="EF349">
        <v>3.83</v>
      </c>
      <c r="EG349">
        <v>3.48</v>
      </c>
      <c r="EH349">
        <v>3.17</v>
      </c>
      <c r="EI349">
        <v>3.06</v>
      </c>
      <c r="EJ349">
        <v>2.81</v>
      </c>
      <c r="EK349">
        <v>2.59</v>
      </c>
      <c r="EL349">
        <v>2.36</v>
      </c>
      <c r="EM349">
        <v>2.17</v>
      </c>
      <c r="EN349">
        <v>2.0099999999999998</v>
      </c>
      <c r="EO349">
        <v>1.84</v>
      </c>
      <c r="EP349">
        <v>1.7</v>
      </c>
      <c r="EQ349">
        <v>1.52</v>
      </c>
      <c r="ER349">
        <v>1.41</v>
      </c>
      <c r="ES349">
        <v>1.25</v>
      </c>
      <c r="ET349">
        <v>1.1100000000000001</v>
      </c>
      <c r="EU349">
        <v>1.02</v>
      </c>
      <c r="EV349">
        <v>0.9</v>
      </c>
      <c r="EW349">
        <v>0.82</v>
      </c>
      <c r="EX349">
        <v>0.72</v>
      </c>
      <c r="EY349">
        <v>0.65</v>
      </c>
      <c r="EZ349">
        <v>0.56999999999999995</v>
      </c>
      <c r="FA349">
        <v>0.5</v>
      </c>
      <c r="FB349">
        <v>0.47</v>
      </c>
      <c r="FC349">
        <v>0.4</v>
      </c>
      <c r="FD349">
        <v>0.36</v>
      </c>
      <c r="FE349">
        <v>0.31</v>
      </c>
      <c r="FF349">
        <v>0.27</v>
      </c>
      <c r="FG349">
        <v>0.25</v>
      </c>
      <c r="FH349">
        <v>0.21</v>
      </c>
      <c r="FI349">
        <v>0.19</v>
      </c>
      <c r="FJ349">
        <v>0.17</v>
      </c>
      <c r="FK349">
        <v>0.15</v>
      </c>
      <c r="FL349">
        <v>0.13</v>
      </c>
      <c r="FM349">
        <v>0.12</v>
      </c>
      <c r="FN349">
        <v>0.11</v>
      </c>
      <c r="FO349">
        <v>0.1</v>
      </c>
      <c r="FP349">
        <v>0.09</v>
      </c>
      <c r="FQ349">
        <v>0.09</v>
      </c>
      <c r="FR349">
        <v>0.08</v>
      </c>
      <c r="FS349">
        <v>0.08</v>
      </c>
      <c r="FT349">
        <v>0.08</v>
      </c>
      <c r="FU349">
        <v>0.08</v>
      </c>
      <c r="FV349">
        <v>0.08</v>
      </c>
      <c r="FW349">
        <v>0.08</v>
      </c>
      <c r="FX349">
        <v>0.09</v>
      </c>
      <c r="FY349">
        <v>0.09</v>
      </c>
      <c r="FZ349">
        <v>0.1</v>
      </c>
    </row>
    <row r="350" spans="1:182">
      <c r="A350">
        <v>-163</v>
      </c>
      <c r="B350">
        <v>0</v>
      </c>
      <c r="C350">
        <v>0</v>
      </c>
      <c r="D350">
        <v>0</v>
      </c>
      <c r="E350">
        <v>0</v>
      </c>
      <c r="F350">
        <v>0</v>
      </c>
      <c r="G350">
        <v>0</v>
      </c>
      <c r="H350">
        <v>0</v>
      </c>
      <c r="I350">
        <v>0</v>
      </c>
      <c r="J350">
        <v>0</v>
      </c>
      <c r="K350">
        <v>0</v>
      </c>
      <c r="L350">
        <v>0.02</v>
      </c>
      <c r="M350">
        <v>0.04</v>
      </c>
      <c r="N350">
        <v>0.06</v>
      </c>
      <c r="O350">
        <v>0.08</v>
      </c>
      <c r="P350">
        <v>0.1</v>
      </c>
      <c r="Q350">
        <v>0.12</v>
      </c>
      <c r="R350">
        <v>0.16</v>
      </c>
      <c r="S350">
        <v>0.2</v>
      </c>
      <c r="T350">
        <v>0.24</v>
      </c>
      <c r="U350">
        <v>0.28000000000000003</v>
      </c>
      <c r="V350">
        <v>0.34</v>
      </c>
      <c r="W350">
        <v>0.39</v>
      </c>
      <c r="X350">
        <v>0.47</v>
      </c>
      <c r="Y350">
        <v>0.54</v>
      </c>
      <c r="Z350">
        <v>0.63</v>
      </c>
      <c r="AA350">
        <v>0.73</v>
      </c>
      <c r="AB350">
        <v>0.84</v>
      </c>
      <c r="AC350">
        <v>0.97</v>
      </c>
      <c r="AD350">
        <v>1.05</v>
      </c>
      <c r="AE350">
        <v>1.22</v>
      </c>
      <c r="AF350">
        <v>1.37</v>
      </c>
      <c r="AG350">
        <v>1.48</v>
      </c>
      <c r="AH350">
        <v>1.7</v>
      </c>
      <c r="AI350">
        <v>1.87</v>
      </c>
      <c r="AJ350">
        <v>2.02</v>
      </c>
      <c r="AK350">
        <v>2.2799999999999998</v>
      </c>
      <c r="AL350">
        <v>2.42</v>
      </c>
      <c r="AM350">
        <v>2.72</v>
      </c>
      <c r="AN350">
        <v>2.91</v>
      </c>
      <c r="AO350">
        <v>3.08</v>
      </c>
      <c r="AP350">
        <v>3.33</v>
      </c>
      <c r="AQ350">
        <v>3.64</v>
      </c>
      <c r="AR350">
        <v>4.04</v>
      </c>
      <c r="AS350">
        <v>4.2300000000000004</v>
      </c>
      <c r="AT350">
        <v>4.3600000000000003</v>
      </c>
      <c r="AU350">
        <v>4.72</v>
      </c>
      <c r="AV350">
        <v>5.01</v>
      </c>
      <c r="AW350">
        <v>5.25</v>
      </c>
      <c r="AX350">
        <v>5.6</v>
      </c>
      <c r="AY350">
        <v>5.82</v>
      </c>
      <c r="AZ350">
        <v>6.28</v>
      </c>
      <c r="BA350">
        <v>6.72</v>
      </c>
      <c r="BB350">
        <v>7.27</v>
      </c>
      <c r="BC350">
        <v>7.85</v>
      </c>
      <c r="BD350">
        <v>8.6300000000000008</v>
      </c>
      <c r="BE350">
        <v>9.11</v>
      </c>
      <c r="BF350">
        <v>9.23</v>
      </c>
      <c r="BG350">
        <v>8.9600000000000009</v>
      </c>
      <c r="BH350">
        <v>9.4499999999999993</v>
      </c>
      <c r="BI350">
        <v>9.89</v>
      </c>
      <c r="BJ350">
        <v>10.3</v>
      </c>
      <c r="BK350">
        <v>10.8</v>
      </c>
      <c r="BL350">
        <v>11.3</v>
      </c>
      <c r="BM350">
        <v>11.6</v>
      </c>
      <c r="BN350">
        <v>11.9</v>
      </c>
      <c r="BO350">
        <v>12.1</v>
      </c>
      <c r="BP350">
        <v>12.3</v>
      </c>
      <c r="BQ350">
        <v>12.5</v>
      </c>
      <c r="BR350">
        <v>12.7</v>
      </c>
      <c r="BS350">
        <v>12.9</v>
      </c>
      <c r="BT350">
        <v>13</v>
      </c>
      <c r="BU350">
        <v>13.2</v>
      </c>
      <c r="BV350">
        <v>13.4</v>
      </c>
      <c r="BW350">
        <v>13.5</v>
      </c>
      <c r="BX350">
        <v>13.6</v>
      </c>
      <c r="BY350">
        <v>13.8</v>
      </c>
      <c r="BZ350">
        <v>13.9</v>
      </c>
      <c r="CA350">
        <v>14</v>
      </c>
      <c r="CB350">
        <v>14.1</v>
      </c>
      <c r="CC350">
        <v>14.2</v>
      </c>
      <c r="CD350">
        <v>14.3</v>
      </c>
      <c r="CE350">
        <v>14.4</v>
      </c>
      <c r="CF350">
        <v>14.5</v>
      </c>
      <c r="CG350">
        <v>14.6</v>
      </c>
      <c r="CH350">
        <v>14.6</v>
      </c>
      <c r="CI350">
        <v>14.7</v>
      </c>
      <c r="CJ350">
        <v>14.7</v>
      </c>
      <c r="CK350">
        <v>14.8</v>
      </c>
      <c r="CL350">
        <v>14.8</v>
      </c>
      <c r="CM350">
        <v>14.8</v>
      </c>
      <c r="CN350">
        <v>14.8</v>
      </c>
      <c r="CO350">
        <v>14.8</v>
      </c>
      <c r="CP350">
        <v>14.8</v>
      </c>
      <c r="CQ350">
        <v>14.8</v>
      </c>
      <c r="CR350">
        <v>14.8</v>
      </c>
      <c r="CS350">
        <v>14.8</v>
      </c>
      <c r="CT350">
        <v>14.7</v>
      </c>
      <c r="CU350">
        <v>14.7</v>
      </c>
      <c r="CV350">
        <v>14.6</v>
      </c>
      <c r="CW350">
        <v>14.5</v>
      </c>
      <c r="CX350">
        <v>14.4</v>
      </c>
      <c r="CY350">
        <v>14.3</v>
      </c>
      <c r="CZ350">
        <v>14.2</v>
      </c>
      <c r="DA350">
        <v>14.1</v>
      </c>
      <c r="DB350">
        <v>13.9</v>
      </c>
      <c r="DC350">
        <v>13.8</v>
      </c>
      <c r="DD350">
        <v>13.6</v>
      </c>
      <c r="DE350">
        <v>13.4</v>
      </c>
      <c r="DF350">
        <v>13.2</v>
      </c>
      <c r="DG350">
        <v>13</v>
      </c>
      <c r="DH350">
        <v>12.7</v>
      </c>
      <c r="DI350">
        <v>12.4</v>
      </c>
      <c r="DJ350">
        <v>12.1</v>
      </c>
      <c r="DK350">
        <v>11.7</v>
      </c>
      <c r="DL350">
        <v>11.4</v>
      </c>
      <c r="DM350">
        <v>10.9</v>
      </c>
      <c r="DN350">
        <v>9.99</v>
      </c>
      <c r="DO350">
        <v>9.5</v>
      </c>
      <c r="DP350">
        <v>9.1300000000000008</v>
      </c>
      <c r="DQ350">
        <v>9.27</v>
      </c>
      <c r="DR350">
        <v>9.15</v>
      </c>
      <c r="DS350">
        <v>8.74</v>
      </c>
      <c r="DT350">
        <v>8.14</v>
      </c>
      <c r="DU350">
        <v>7.5</v>
      </c>
      <c r="DV350">
        <v>6.93</v>
      </c>
      <c r="DW350">
        <v>6.5</v>
      </c>
      <c r="DX350">
        <v>6.08</v>
      </c>
      <c r="DY350">
        <v>5.63</v>
      </c>
      <c r="DZ350">
        <v>5.28</v>
      </c>
      <c r="EA350">
        <v>5.04</v>
      </c>
      <c r="EB350">
        <v>4.71</v>
      </c>
      <c r="EC350">
        <v>4.49</v>
      </c>
      <c r="ED350">
        <v>4.37</v>
      </c>
      <c r="EE350">
        <v>4.0999999999999996</v>
      </c>
      <c r="EF350">
        <v>3.81</v>
      </c>
      <c r="EG350">
        <v>3.43</v>
      </c>
      <c r="EH350">
        <v>3.14</v>
      </c>
      <c r="EI350">
        <v>2.99</v>
      </c>
      <c r="EJ350">
        <v>2.78</v>
      </c>
      <c r="EK350">
        <v>2.52</v>
      </c>
      <c r="EL350">
        <v>2.34</v>
      </c>
      <c r="EM350">
        <v>2.11</v>
      </c>
      <c r="EN350">
        <v>1.96</v>
      </c>
      <c r="EO350">
        <v>1.79</v>
      </c>
      <c r="EP350">
        <v>1.62</v>
      </c>
      <c r="EQ350">
        <v>1.52</v>
      </c>
      <c r="ER350">
        <v>1.34</v>
      </c>
      <c r="ES350">
        <v>1.22</v>
      </c>
      <c r="ET350">
        <v>1.08</v>
      </c>
      <c r="EU350">
        <v>0.98</v>
      </c>
      <c r="EV350">
        <v>0.88</v>
      </c>
      <c r="EW350">
        <v>0.77</v>
      </c>
      <c r="EX350">
        <v>0.71</v>
      </c>
      <c r="EY350">
        <v>0.65</v>
      </c>
      <c r="EZ350">
        <v>0.56999999999999995</v>
      </c>
      <c r="FA350">
        <v>0.52</v>
      </c>
      <c r="FB350">
        <v>0.44</v>
      </c>
      <c r="FC350">
        <v>0.4</v>
      </c>
      <c r="FD350">
        <v>0.36</v>
      </c>
      <c r="FE350">
        <v>0.31</v>
      </c>
      <c r="FF350">
        <v>0.27</v>
      </c>
      <c r="FG350">
        <v>0.24</v>
      </c>
      <c r="FH350">
        <v>0.2</v>
      </c>
      <c r="FI350">
        <v>0.17</v>
      </c>
      <c r="FJ350">
        <v>0.16</v>
      </c>
      <c r="FK350">
        <v>0.14000000000000001</v>
      </c>
      <c r="FL350">
        <v>0.12</v>
      </c>
      <c r="FM350">
        <v>0.12</v>
      </c>
      <c r="FN350">
        <v>0.1</v>
      </c>
      <c r="FO350">
        <v>0.1</v>
      </c>
      <c r="FP350">
        <v>0.09</v>
      </c>
      <c r="FQ350">
        <v>7.0000000000000007E-2</v>
      </c>
      <c r="FR350">
        <v>0.08</v>
      </c>
      <c r="FS350">
        <v>0.08</v>
      </c>
      <c r="FT350">
        <v>0.08</v>
      </c>
      <c r="FU350">
        <v>0.08</v>
      </c>
      <c r="FV350">
        <v>0.08</v>
      </c>
      <c r="FW350">
        <v>0.08</v>
      </c>
      <c r="FX350">
        <v>0.08</v>
      </c>
      <c r="FY350">
        <v>0.09</v>
      </c>
      <c r="FZ350">
        <v>0.1</v>
      </c>
    </row>
    <row r="351" spans="1:182">
      <c r="A351">
        <v>-164</v>
      </c>
      <c r="B351">
        <v>0</v>
      </c>
      <c r="C351">
        <v>0</v>
      </c>
      <c r="D351">
        <v>0</v>
      </c>
      <c r="E351">
        <v>0</v>
      </c>
      <c r="F351">
        <v>0</v>
      </c>
      <c r="G351">
        <v>0</v>
      </c>
      <c r="H351">
        <v>0</v>
      </c>
      <c r="I351">
        <v>0</v>
      </c>
      <c r="J351">
        <v>0</v>
      </c>
      <c r="K351">
        <v>0</v>
      </c>
      <c r="L351">
        <v>0.03</v>
      </c>
      <c r="M351">
        <v>0.04</v>
      </c>
      <c r="N351">
        <v>0.05</v>
      </c>
      <c r="O351">
        <v>0.08</v>
      </c>
      <c r="P351">
        <v>0.11</v>
      </c>
      <c r="Q351">
        <v>0.13</v>
      </c>
      <c r="R351">
        <v>0.16</v>
      </c>
      <c r="S351">
        <v>0.2</v>
      </c>
      <c r="T351">
        <v>0.25</v>
      </c>
      <c r="U351">
        <v>0.3</v>
      </c>
      <c r="V351">
        <v>0.35</v>
      </c>
      <c r="W351">
        <v>0.41</v>
      </c>
      <c r="X351">
        <v>0.48</v>
      </c>
      <c r="Y351">
        <v>0.56999999999999995</v>
      </c>
      <c r="Z351">
        <v>0.65</v>
      </c>
      <c r="AA351">
        <v>0.75</v>
      </c>
      <c r="AB351">
        <v>0.85</v>
      </c>
      <c r="AC351">
        <v>0.97</v>
      </c>
      <c r="AD351">
        <v>1.1100000000000001</v>
      </c>
      <c r="AE351">
        <v>1.19</v>
      </c>
      <c r="AF351">
        <v>1.4</v>
      </c>
      <c r="AG351">
        <v>1.55</v>
      </c>
      <c r="AH351">
        <v>1.7</v>
      </c>
      <c r="AI351">
        <v>1.88</v>
      </c>
      <c r="AJ351">
        <v>2.02</v>
      </c>
      <c r="AK351">
        <v>2.27</v>
      </c>
      <c r="AL351">
        <v>2.44</v>
      </c>
      <c r="AM351">
        <v>2.73</v>
      </c>
      <c r="AN351">
        <v>2.92</v>
      </c>
      <c r="AO351">
        <v>3.11</v>
      </c>
      <c r="AP351">
        <v>3.4</v>
      </c>
      <c r="AQ351">
        <v>3.68</v>
      </c>
      <c r="AR351">
        <v>4.08</v>
      </c>
      <c r="AS351">
        <v>4.3</v>
      </c>
      <c r="AT351">
        <v>4.43</v>
      </c>
      <c r="AU351">
        <v>4.78</v>
      </c>
      <c r="AV351">
        <v>5.12</v>
      </c>
      <c r="AW351">
        <v>5.32</v>
      </c>
      <c r="AX351">
        <v>5.69</v>
      </c>
      <c r="AY351">
        <v>5.93</v>
      </c>
      <c r="AZ351">
        <v>6.3</v>
      </c>
      <c r="BA351">
        <v>6.86</v>
      </c>
      <c r="BB351">
        <v>7.35</v>
      </c>
      <c r="BC351">
        <v>7.94</v>
      </c>
      <c r="BD351">
        <v>8.7100000000000009</v>
      </c>
      <c r="BE351">
        <v>9.19</v>
      </c>
      <c r="BF351">
        <v>9.31</v>
      </c>
      <c r="BG351">
        <v>9.2799999999999994</v>
      </c>
      <c r="BH351">
        <v>9.51</v>
      </c>
      <c r="BI351">
        <v>9.92</v>
      </c>
      <c r="BJ351">
        <v>10.3</v>
      </c>
      <c r="BK351">
        <v>10.9</v>
      </c>
      <c r="BL351">
        <v>11.3</v>
      </c>
      <c r="BM351">
        <v>11.6</v>
      </c>
      <c r="BN351">
        <v>11.9</v>
      </c>
      <c r="BO351">
        <v>12.2</v>
      </c>
      <c r="BP351">
        <v>12.4</v>
      </c>
      <c r="BQ351">
        <v>12.6</v>
      </c>
      <c r="BR351">
        <v>12.7</v>
      </c>
      <c r="BS351">
        <v>12.9</v>
      </c>
      <c r="BT351">
        <v>13.1</v>
      </c>
      <c r="BU351">
        <v>13.2</v>
      </c>
      <c r="BV351">
        <v>13.4</v>
      </c>
      <c r="BW351">
        <v>13.5</v>
      </c>
      <c r="BX351">
        <v>13.7</v>
      </c>
      <c r="BY351">
        <v>13.8</v>
      </c>
      <c r="BZ351">
        <v>13.9</v>
      </c>
      <c r="CA351">
        <v>14.1</v>
      </c>
      <c r="CB351">
        <v>14.2</v>
      </c>
      <c r="CC351">
        <v>14.3</v>
      </c>
      <c r="CD351">
        <v>14.4</v>
      </c>
      <c r="CE351">
        <v>14.4</v>
      </c>
      <c r="CF351">
        <v>14.5</v>
      </c>
      <c r="CG351">
        <v>14.6</v>
      </c>
      <c r="CH351">
        <v>14.7</v>
      </c>
      <c r="CI351">
        <v>14.7</v>
      </c>
      <c r="CJ351">
        <v>14.8</v>
      </c>
      <c r="CK351">
        <v>14.8</v>
      </c>
      <c r="CL351">
        <v>14.8</v>
      </c>
      <c r="CM351">
        <v>14.9</v>
      </c>
      <c r="CN351">
        <v>14.9</v>
      </c>
      <c r="CO351">
        <v>14.9</v>
      </c>
      <c r="CP351">
        <v>14.9</v>
      </c>
      <c r="CQ351">
        <v>14.8</v>
      </c>
      <c r="CR351">
        <v>14.8</v>
      </c>
      <c r="CS351">
        <v>14.8</v>
      </c>
      <c r="CT351">
        <v>14.7</v>
      </c>
      <c r="CU351">
        <v>14.7</v>
      </c>
      <c r="CV351">
        <v>14.6</v>
      </c>
      <c r="CW351">
        <v>14.5</v>
      </c>
      <c r="CX351">
        <v>14.4</v>
      </c>
      <c r="CY351">
        <v>14.3</v>
      </c>
      <c r="CZ351">
        <v>14.2</v>
      </c>
      <c r="DA351">
        <v>14.1</v>
      </c>
      <c r="DB351">
        <v>13.9</v>
      </c>
      <c r="DC351">
        <v>13.8</v>
      </c>
      <c r="DD351">
        <v>13.6</v>
      </c>
      <c r="DE351">
        <v>13.4</v>
      </c>
      <c r="DF351">
        <v>13.2</v>
      </c>
      <c r="DG351">
        <v>13</v>
      </c>
      <c r="DH351">
        <v>12.7</v>
      </c>
      <c r="DI351">
        <v>12.4</v>
      </c>
      <c r="DJ351">
        <v>12.1</v>
      </c>
      <c r="DK351">
        <v>11.7</v>
      </c>
      <c r="DL351">
        <v>11.3</v>
      </c>
      <c r="DM351">
        <v>10.8</v>
      </c>
      <c r="DN351">
        <v>9.9499999999999993</v>
      </c>
      <c r="DO351">
        <v>9.4700000000000006</v>
      </c>
      <c r="DP351">
        <v>9.1</v>
      </c>
      <c r="DQ351">
        <v>9.4700000000000006</v>
      </c>
      <c r="DR351">
        <v>9.1300000000000008</v>
      </c>
      <c r="DS351">
        <v>8.65</v>
      </c>
      <c r="DT351">
        <v>8.0299999999999994</v>
      </c>
      <c r="DU351">
        <v>7.4</v>
      </c>
      <c r="DV351">
        <v>6.89</v>
      </c>
      <c r="DW351">
        <v>6.43</v>
      </c>
      <c r="DX351">
        <v>6.01</v>
      </c>
      <c r="DY351">
        <v>5.64</v>
      </c>
      <c r="DZ351">
        <v>5.27</v>
      </c>
      <c r="EA351">
        <v>4.95</v>
      </c>
      <c r="EB351">
        <v>4.62</v>
      </c>
      <c r="EC351">
        <v>4.5999999999999996</v>
      </c>
      <c r="ED351">
        <v>4.32</v>
      </c>
      <c r="EE351">
        <v>4.04</v>
      </c>
      <c r="EF351">
        <v>3.7</v>
      </c>
      <c r="EG351">
        <v>3.34</v>
      </c>
      <c r="EH351">
        <v>3.15</v>
      </c>
      <c r="EI351">
        <v>2.91</v>
      </c>
      <c r="EJ351">
        <v>2.76</v>
      </c>
      <c r="EK351">
        <v>2.5</v>
      </c>
      <c r="EL351">
        <v>2.2999999999999998</v>
      </c>
      <c r="EM351">
        <v>2.09</v>
      </c>
      <c r="EN351">
        <v>1.92</v>
      </c>
      <c r="EO351">
        <v>1.75</v>
      </c>
      <c r="EP351">
        <v>1.61</v>
      </c>
      <c r="EQ351">
        <v>1.45</v>
      </c>
      <c r="ER351">
        <v>1.33</v>
      </c>
      <c r="ES351">
        <v>1.22</v>
      </c>
      <c r="ET351">
        <v>1.06</v>
      </c>
      <c r="EU351">
        <v>0.98</v>
      </c>
      <c r="EV351">
        <v>0.85</v>
      </c>
      <c r="EW351">
        <v>0.78</v>
      </c>
      <c r="EX351">
        <v>0.71</v>
      </c>
      <c r="EY351">
        <v>0.59</v>
      </c>
      <c r="EZ351">
        <v>0.54</v>
      </c>
      <c r="FA351">
        <v>0.48</v>
      </c>
      <c r="FB351">
        <v>0.44</v>
      </c>
      <c r="FC351">
        <v>0.38</v>
      </c>
      <c r="FD351">
        <v>0.32</v>
      </c>
      <c r="FE351">
        <v>0.28000000000000003</v>
      </c>
      <c r="FF351">
        <v>0.25</v>
      </c>
      <c r="FG351">
        <v>0.22</v>
      </c>
      <c r="FH351">
        <v>0.2</v>
      </c>
      <c r="FI351">
        <v>0.18</v>
      </c>
      <c r="FJ351">
        <v>0.16</v>
      </c>
      <c r="FK351">
        <v>0.14000000000000001</v>
      </c>
      <c r="FL351">
        <v>0.12</v>
      </c>
      <c r="FM351">
        <v>0.11</v>
      </c>
      <c r="FN351">
        <v>0.1</v>
      </c>
      <c r="FO351">
        <v>0.09</v>
      </c>
      <c r="FP351">
        <v>0.09</v>
      </c>
      <c r="FQ351">
        <v>0.08</v>
      </c>
      <c r="FR351">
        <v>0.08</v>
      </c>
      <c r="FS351">
        <v>7.0000000000000007E-2</v>
      </c>
      <c r="FT351">
        <v>7.0000000000000007E-2</v>
      </c>
      <c r="FU351">
        <v>7.0000000000000007E-2</v>
      </c>
      <c r="FV351">
        <v>0.08</v>
      </c>
      <c r="FW351">
        <v>0.08</v>
      </c>
      <c r="FX351">
        <v>0.08</v>
      </c>
      <c r="FY351">
        <v>0.09</v>
      </c>
      <c r="FZ351">
        <v>0.1</v>
      </c>
    </row>
    <row r="352" spans="1:182">
      <c r="A352">
        <v>-165</v>
      </c>
      <c r="B352">
        <v>0</v>
      </c>
      <c r="C352">
        <v>0</v>
      </c>
      <c r="D352">
        <v>0</v>
      </c>
      <c r="E352">
        <v>0</v>
      </c>
      <c r="F352">
        <v>0</v>
      </c>
      <c r="G352">
        <v>0</v>
      </c>
      <c r="H352">
        <v>0</v>
      </c>
      <c r="I352">
        <v>0</v>
      </c>
      <c r="J352">
        <v>0</v>
      </c>
      <c r="K352">
        <v>0</v>
      </c>
      <c r="L352">
        <v>0.03</v>
      </c>
      <c r="M352">
        <v>0.04</v>
      </c>
      <c r="N352">
        <v>0.05</v>
      </c>
      <c r="O352">
        <v>0.09</v>
      </c>
      <c r="P352">
        <v>0.11</v>
      </c>
      <c r="Q352">
        <v>0.14000000000000001</v>
      </c>
      <c r="R352">
        <v>0.16</v>
      </c>
      <c r="S352">
        <v>0.21</v>
      </c>
      <c r="T352">
        <v>0.24</v>
      </c>
      <c r="U352">
        <v>0.28999999999999998</v>
      </c>
      <c r="V352">
        <v>0.34</v>
      </c>
      <c r="W352">
        <v>0.43</v>
      </c>
      <c r="X352">
        <v>0.51</v>
      </c>
      <c r="Y352">
        <v>0.59</v>
      </c>
      <c r="Z352">
        <v>0.65</v>
      </c>
      <c r="AA352">
        <v>0.75</v>
      </c>
      <c r="AB352">
        <v>0.88</v>
      </c>
      <c r="AC352">
        <v>0.97</v>
      </c>
      <c r="AD352">
        <v>1.1200000000000001</v>
      </c>
      <c r="AE352">
        <v>1.25</v>
      </c>
      <c r="AF352">
        <v>1.36</v>
      </c>
      <c r="AG352">
        <v>1.55</v>
      </c>
      <c r="AH352">
        <v>1.72</v>
      </c>
      <c r="AI352">
        <v>1.94</v>
      </c>
      <c r="AJ352">
        <v>2.1</v>
      </c>
      <c r="AK352">
        <v>2.27</v>
      </c>
      <c r="AL352">
        <v>2.5099999999999998</v>
      </c>
      <c r="AM352">
        <v>2.77</v>
      </c>
      <c r="AN352">
        <v>2.95</v>
      </c>
      <c r="AO352">
        <v>3.19</v>
      </c>
      <c r="AP352">
        <v>3.44</v>
      </c>
      <c r="AQ352">
        <v>3.81</v>
      </c>
      <c r="AR352">
        <v>4.1399999999999997</v>
      </c>
      <c r="AS352">
        <v>4.3899999999999997</v>
      </c>
      <c r="AT352">
        <v>4.46</v>
      </c>
      <c r="AU352">
        <v>4.87</v>
      </c>
      <c r="AV352">
        <v>5.09</v>
      </c>
      <c r="AW352">
        <v>5.45</v>
      </c>
      <c r="AX352">
        <v>5.66</v>
      </c>
      <c r="AY352">
        <v>5.98</v>
      </c>
      <c r="AZ352">
        <v>6.44</v>
      </c>
      <c r="BA352">
        <v>6.9</v>
      </c>
      <c r="BB352">
        <v>7.51</v>
      </c>
      <c r="BC352">
        <v>8.01</v>
      </c>
      <c r="BD352">
        <v>8.8000000000000007</v>
      </c>
      <c r="BE352">
        <v>9.2799999999999994</v>
      </c>
      <c r="BF352">
        <v>9.36</v>
      </c>
      <c r="BG352">
        <v>9.2899999999999991</v>
      </c>
      <c r="BH352">
        <v>9.5500000000000007</v>
      </c>
      <c r="BI352">
        <v>9.99</v>
      </c>
      <c r="BJ352">
        <v>10.4</v>
      </c>
      <c r="BK352">
        <v>11</v>
      </c>
      <c r="BL352">
        <v>11.4</v>
      </c>
      <c r="BM352">
        <v>11.7</v>
      </c>
      <c r="BN352">
        <v>12</v>
      </c>
      <c r="BO352">
        <v>12.2</v>
      </c>
      <c r="BP352">
        <v>12.4</v>
      </c>
      <c r="BQ352">
        <v>12.6</v>
      </c>
      <c r="BR352">
        <v>12.8</v>
      </c>
      <c r="BS352">
        <v>12.9</v>
      </c>
      <c r="BT352">
        <v>13.1</v>
      </c>
      <c r="BU352">
        <v>13.3</v>
      </c>
      <c r="BV352">
        <v>13.4</v>
      </c>
      <c r="BW352">
        <v>13.6</v>
      </c>
      <c r="BX352">
        <v>13.7</v>
      </c>
      <c r="BY352">
        <v>13.8</v>
      </c>
      <c r="BZ352">
        <v>14</v>
      </c>
      <c r="CA352">
        <v>14.1</v>
      </c>
      <c r="CB352">
        <v>14.2</v>
      </c>
      <c r="CC352">
        <v>14.3</v>
      </c>
      <c r="CD352">
        <v>14.4</v>
      </c>
      <c r="CE352">
        <v>14.5</v>
      </c>
      <c r="CF352">
        <v>14.6</v>
      </c>
      <c r="CG352">
        <v>14.6</v>
      </c>
      <c r="CH352">
        <v>14.7</v>
      </c>
      <c r="CI352">
        <v>14.7</v>
      </c>
      <c r="CJ352">
        <v>14.8</v>
      </c>
      <c r="CK352">
        <v>14.8</v>
      </c>
      <c r="CL352">
        <v>14.9</v>
      </c>
      <c r="CM352">
        <v>14.9</v>
      </c>
      <c r="CN352">
        <v>14.9</v>
      </c>
      <c r="CO352">
        <v>14.9</v>
      </c>
      <c r="CP352">
        <v>14.9</v>
      </c>
      <c r="CQ352">
        <v>14.9</v>
      </c>
      <c r="CR352">
        <v>14.8</v>
      </c>
      <c r="CS352">
        <v>14.8</v>
      </c>
      <c r="CT352">
        <v>14.7</v>
      </c>
      <c r="CU352">
        <v>14.7</v>
      </c>
      <c r="CV352">
        <v>14.6</v>
      </c>
      <c r="CW352">
        <v>14.5</v>
      </c>
      <c r="CX352">
        <v>14.4</v>
      </c>
      <c r="CY352">
        <v>14.3</v>
      </c>
      <c r="CZ352">
        <v>14.2</v>
      </c>
      <c r="DA352">
        <v>14.1</v>
      </c>
      <c r="DB352">
        <v>13.9</v>
      </c>
      <c r="DC352">
        <v>13.8</v>
      </c>
      <c r="DD352">
        <v>13.6</v>
      </c>
      <c r="DE352">
        <v>13.4</v>
      </c>
      <c r="DF352">
        <v>13.2</v>
      </c>
      <c r="DG352">
        <v>13</v>
      </c>
      <c r="DH352">
        <v>12.7</v>
      </c>
      <c r="DI352">
        <v>12.4</v>
      </c>
      <c r="DJ352">
        <v>12.1</v>
      </c>
      <c r="DK352">
        <v>11.7</v>
      </c>
      <c r="DL352">
        <v>11.3</v>
      </c>
      <c r="DM352">
        <v>10.7</v>
      </c>
      <c r="DN352">
        <v>9.9</v>
      </c>
      <c r="DO352">
        <v>9.44</v>
      </c>
      <c r="DP352">
        <v>9.11</v>
      </c>
      <c r="DQ352">
        <v>9.48</v>
      </c>
      <c r="DR352">
        <v>9.06</v>
      </c>
      <c r="DS352">
        <v>8.5500000000000007</v>
      </c>
      <c r="DT352">
        <v>7.93</v>
      </c>
      <c r="DU352">
        <v>7.31</v>
      </c>
      <c r="DV352">
        <v>6.79</v>
      </c>
      <c r="DW352">
        <v>6.37</v>
      </c>
      <c r="DX352">
        <v>5.99</v>
      </c>
      <c r="DY352">
        <v>5.58</v>
      </c>
      <c r="DZ352">
        <v>5.28</v>
      </c>
      <c r="EA352">
        <v>4.88</v>
      </c>
      <c r="EB352">
        <v>4.54</v>
      </c>
      <c r="EC352">
        <v>4.5599999999999996</v>
      </c>
      <c r="ED352">
        <v>4.25</v>
      </c>
      <c r="EE352">
        <v>3.98</v>
      </c>
      <c r="EF352">
        <v>3.64</v>
      </c>
      <c r="EG352">
        <v>3.3</v>
      </c>
      <c r="EH352">
        <v>3.12</v>
      </c>
      <c r="EI352">
        <v>2.86</v>
      </c>
      <c r="EJ352">
        <v>2.66</v>
      </c>
      <c r="EK352">
        <v>2.44</v>
      </c>
      <c r="EL352">
        <v>2.2599999999999998</v>
      </c>
      <c r="EM352">
        <v>2.09</v>
      </c>
      <c r="EN352">
        <v>1.9</v>
      </c>
      <c r="EO352">
        <v>1.69</v>
      </c>
      <c r="EP352">
        <v>1.58</v>
      </c>
      <c r="EQ352">
        <v>1.41</v>
      </c>
      <c r="ER352">
        <v>1.27</v>
      </c>
      <c r="ES352">
        <v>1.18</v>
      </c>
      <c r="ET352">
        <v>1.05</v>
      </c>
      <c r="EU352">
        <v>0.93</v>
      </c>
      <c r="EV352">
        <v>0.83</v>
      </c>
      <c r="EW352">
        <v>0.75</v>
      </c>
      <c r="EX352">
        <v>0.7</v>
      </c>
      <c r="EY352">
        <v>0.57999999999999996</v>
      </c>
      <c r="EZ352">
        <v>0.53</v>
      </c>
      <c r="FA352">
        <v>0.47</v>
      </c>
      <c r="FB352">
        <v>0.41</v>
      </c>
      <c r="FC352">
        <v>0.37</v>
      </c>
      <c r="FD352">
        <v>0.31</v>
      </c>
      <c r="FE352">
        <v>0.28000000000000003</v>
      </c>
      <c r="FF352">
        <v>0.24</v>
      </c>
      <c r="FG352">
        <v>0.22</v>
      </c>
      <c r="FH352">
        <v>0.19</v>
      </c>
      <c r="FI352">
        <v>0.17</v>
      </c>
      <c r="FJ352">
        <v>0.15</v>
      </c>
      <c r="FK352">
        <v>0.13</v>
      </c>
      <c r="FL352">
        <v>0.11</v>
      </c>
      <c r="FM352">
        <v>0.11</v>
      </c>
      <c r="FN352">
        <v>0.1</v>
      </c>
      <c r="FO352">
        <v>0.09</v>
      </c>
      <c r="FP352">
        <v>0.08</v>
      </c>
      <c r="FQ352">
        <v>0.08</v>
      </c>
      <c r="FR352">
        <v>7.0000000000000007E-2</v>
      </c>
      <c r="FS352">
        <v>7.0000000000000007E-2</v>
      </c>
      <c r="FT352">
        <v>7.0000000000000007E-2</v>
      </c>
      <c r="FU352">
        <v>7.0000000000000007E-2</v>
      </c>
      <c r="FV352">
        <v>0.08</v>
      </c>
      <c r="FW352">
        <v>0.08</v>
      </c>
      <c r="FX352">
        <v>0.08</v>
      </c>
      <c r="FY352">
        <v>0.09</v>
      </c>
      <c r="FZ352">
        <v>0.1</v>
      </c>
    </row>
    <row r="353" spans="1:182">
      <c r="A353">
        <v>-166</v>
      </c>
      <c r="B353">
        <v>0</v>
      </c>
      <c r="C353">
        <v>0</v>
      </c>
      <c r="D353">
        <v>0</v>
      </c>
      <c r="E353">
        <v>0</v>
      </c>
      <c r="F353">
        <v>0</v>
      </c>
      <c r="G353">
        <v>0</v>
      </c>
      <c r="H353">
        <v>0</v>
      </c>
      <c r="I353">
        <v>0</v>
      </c>
      <c r="J353">
        <v>0</v>
      </c>
      <c r="K353">
        <v>0</v>
      </c>
      <c r="L353">
        <v>0.03</v>
      </c>
      <c r="M353">
        <v>0.04</v>
      </c>
      <c r="N353">
        <v>7.0000000000000007E-2</v>
      </c>
      <c r="O353">
        <v>0.09</v>
      </c>
      <c r="P353">
        <v>0.11</v>
      </c>
      <c r="Q353">
        <v>0.14000000000000001</v>
      </c>
      <c r="R353">
        <v>0.17</v>
      </c>
      <c r="S353">
        <v>0.21</v>
      </c>
      <c r="T353">
        <v>0.25</v>
      </c>
      <c r="U353">
        <v>0.3</v>
      </c>
      <c r="V353">
        <v>0.36</v>
      </c>
      <c r="W353">
        <v>0.43</v>
      </c>
      <c r="X353">
        <v>0.5</v>
      </c>
      <c r="Y353">
        <v>0.57999999999999996</v>
      </c>
      <c r="Z353">
        <v>0.69</v>
      </c>
      <c r="AA353">
        <v>0.78</v>
      </c>
      <c r="AB353">
        <v>0.9</v>
      </c>
      <c r="AC353">
        <v>1.01</v>
      </c>
      <c r="AD353">
        <v>1.1200000000000001</v>
      </c>
      <c r="AE353">
        <v>1.26</v>
      </c>
      <c r="AF353">
        <v>1.41</v>
      </c>
      <c r="AG353">
        <v>1.58</v>
      </c>
      <c r="AH353">
        <v>1.75</v>
      </c>
      <c r="AI353">
        <v>1.96</v>
      </c>
      <c r="AJ353">
        <v>2.1</v>
      </c>
      <c r="AK353">
        <v>2.29</v>
      </c>
      <c r="AL353">
        <v>2.56</v>
      </c>
      <c r="AM353">
        <v>2.78</v>
      </c>
      <c r="AN353">
        <v>2.98</v>
      </c>
      <c r="AO353">
        <v>3.18</v>
      </c>
      <c r="AP353">
        <v>3.44</v>
      </c>
      <c r="AQ353">
        <v>3.88</v>
      </c>
      <c r="AR353">
        <v>4.13</v>
      </c>
      <c r="AS353">
        <v>4.3899999999999997</v>
      </c>
      <c r="AT353">
        <v>4.53</v>
      </c>
      <c r="AU353">
        <v>4.8899999999999997</v>
      </c>
      <c r="AV353">
        <v>5.15</v>
      </c>
      <c r="AW353">
        <v>5.43</v>
      </c>
      <c r="AX353">
        <v>5.72</v>
      </c>
      <c r="AY353">
        <v>6.06</v>
      </c>
      <c r="AZ353">
        <v>6.5</v>
      </c>
      <c r="BA353">
        <v>7</v>
      </c>
      <c r="BB353">
        <v>7.56</v>
      </c>
      <c r="BC353">
        <v>8.11</v>
      </c>
      <c r="BD353">
        <v>8.9</v>
      </c>
      <c r="BE353">
        <v>9</v>
      </c>
      <c r="BF353">
        <v>9.0500000000000007</v>
      </c>
      <c r="BG353">
        <v>9.1999999999999993</v>
      </c>
      <c r="BH353">
        <v>9.61</v>
      </c>
      <c r="BI353">
        <v>10</v>
      </c>
      <c r="BJ353">
        <v>10.4</v>
      </c>
      <c r="BK353">
        <v>11</v>
      </c>
      <c r="BL353">
        <v>11.4</v>
      </c>
      <c r="BM353">
        <v>11.7</v>
      </c>
      <c r="BN353">
        <v>12</v>
      </c>
      <c r="BO353">
        <v>12.2</v>
      </c>
      <c r="BP353">
        <v>12.4</v>
      </c>
      <c r="BQ353">
        <v>12.6</v>
      </c>
      <c r="BR353">
        <v>12.8</v>
      </c>
      <c r="BS353">
        <v>13</v>
      </c>
      <c r="BT353">
        <v>13.1</v>
      </c>
      <c r="BU353">
        <v>13.3</v>
      </c>
      <c r="BV353">
        <v>13.5</v>
      </c>
      <c r="BW353">
        <v>13.6</v>
      </c>
      <c r="BX353">
        <v>13.7</v>
      </c>
      <c r="BY353">
        <v>13.9</v>
      </c>
      <c r="BZ353">
        <v>14</v>
      </c>
      <c r="CA353">
        <v>14.1</v>
      </c>
      <c r="CB353">
        <v>14.2</v>
      </c>
      <c r="CC353">
        <v>14.3</v>
      </c>
      <c r="CD353">
        <v>14.4</v>
      </c>
      <c r="CE353">
        <v>14.5</v>
      </c>
      <c r="CF353">
        <v>14.6</v>
      </c>
      <c r="CG353">
        <v>14.7</v>
      </c>
      <c r="CH353">
        <v>14.7</v>
      </c>
      <c r="CI353">
        <v>14.8</v>
      </c>
      <c r="CJ353">
        <v>14.8</v>
      </c>
      <c r="CK353">
        <v>14.9</v>
      </c>
      <c r="CL353">
        <v>14.9</v>
      </c>
      <c r="CM353">
        <v>14.9</v>
      </c>
      <c r="CN353">
        <v>14.9</v>
      </c>
      <c r="CO353">
        <v>14.9</v>
      </c>
      <c r="CP353">
        <v>14.9</v>
      </c>
      <c r="CQ353">
        <v>14.9</v>
      </c>
      <c r="CR353">
        <v>14.9</v>
      </c>
      <c r="CS353">
        <v>14.8</v>
      </c>
      <c r="CT353">
        <v>14.8</v>
      </c>
      <c r="CU353">
        <v>14.7</v>
      </c>
      <c r="CV353">
        <v>14.6</v>
      </c>
      <c r="CW353">
        <v>14.5</v>
      </c>
      <c r="CX353">
        <v>14.4</v>
      </c>
      <c r="CY353">
        <v>14.3</v>
      </c>
      <c r="CZ353">
        <v>14.2</v>
      </c>
      <c r="DA353">
        <v>14.1</v>
      </c>
      <c r="DB353">
        <v>13.9</v>
      </c>
      <c r="DC353">
        <v>13.7</v>
      </c>
      <c r="DD353">
        <v>13.6</v>
      </c>
      <c r="DE353">
        <v>13.4</v>
      </c>
      <c r="DF353">
        <v>13.2</v>
      </c>
      <c r="DG353">
        <v>13</v>
      </c>
      <c r="DH353">
        <v>12.7</v>
      </c>
      <c r="DI353">
        <v>12.4</v>
      </c>
      <c r="DJ353">
        <v>12</v>
      </c>
      <c r="DK353">
        <v>11.7</v>
      </c>
      <c r="DL353">
        <v>11.2</v>
      </c>
      <c r="DM353">
        <v>10.5</v>
      </c>
      <c r="DN353">
        <v>9.8800000000000008</v>
      </c>
      <c r="DO353">
        <v>9.39</v>
      </c>
      <c r="DP353">
        <v>9.23</v>
      </c>
      <c r="DQ353">
        <v>9.48</v>
      </c>
      <c r="DR353">
        <v>9.0399999999999991</v>
      </c>
      <c r="DS353">
        <v>8.4600000000000009</v>
      </c>
      <c r="DT353">
        <v>7.82</v>
      </c>
      <c r="DU353">
        <v>7.22</v>
      </c>
      <c r="DV353">
        <v>6.73</v>
      </c>
      <c r="DW353">
        <v>6.28</v>
      </c>
      <c r="DX353">
        <v>5.86</v>
      </c>
      <c r="DY353">
        <v>5.53</v>
      </c>
      <c r="DZ353">
        <v>5.22</v>
      </c>
      <c r="EA353">
        <v>4.8099999999999996</v>
      </c>
      <c r="EB353">
        <v>4.66</v>
      </c>
      <c r="EC353">
        <v>4.51</v>
      </c>
      <c r="ED353">
        <v>4.2300000000000004</v>
      </c>
      <c r="EE353">
        <v>3.94</v>
      </c>
      <c r="EF353">
        <v>3.56</v>
      </c>
      <c r="EG353">
        <v>3.22</v>
      </c>
      <c r="EH353">
        <v>3.05</v>
      </c>
      <c r="EI353">
        <v>2.84</v>
      </c>
      <c r="EJ353">
        <v>2.65</v>
      </c>
      <c r="EK353">
        <v>2.38</v>
      </c>
      <c r="EL353">
        <v>2.23</v>
      </c>
      <c r="EM353">
        <v>2.04</v>
      </c>
      <c r="EN353">
        <v>1.86</v>
      </c>
      <c r="EO353">
        <v>1.65</v>
      </c>
      <c r="EP353">
        <v>1.51</v>
      </c>
      <c r="EQ353">
        <v>1.4</v>
      </c>
      <c r="ER353">
        <v>1.25</v>
      </c>
      <c r="ES353">
        <v>1.1100000000000001</v>
      </c>
      <c r="ET353">
        <v>1.03</v>
      </c>
      <c r="EU353">
        <v>0.89</v>
      </c>
      <c r="EV353">
        <v>0.82</v>
      </c>
      <c r="EW353">
        <v>0.76</v>
      </c>
      <c r="EX353">
        <v>0.65</v>
      </c>
      <c r="EY353">
        <v>0.56999999999999995</v>
      </c>
      <c r="EZ353">
        <v>0.53</v>
      </c>
      <c r="FA353">
        <v>0.46</v>
      </c>
      <c r="FB353">
        <v>0.41</v>
      </c>
      <c r="FC353">
        <v>0.35</v>
      </c>
      <c r="FD353">
        <v>0.31</v>
      </c>
      <c r="FE353">
        <v>0.28000000000000003</v>
      </c>
      <c r="FF353">
        <v>0.24</v>
      </c>
      <c r="FG353">
        <v>0.21</v>
      </c>
      <c r="FH353">
        <v>0.18</v>
      </c>
      <c r="FI353">
        <v>0.16</v>
      </c>
      <c r="FJ353">
        <v>0.14000000000000001</v>
      </c>
      <c r="FK353">
        <v>0.13</v>
      </c>
      <c r="FL353">
        <v>0.11</v>
      </c>
      <c r="FM353">
        <v>0.1</v>
      </c>
      <c r="FN353">
        <v>0.09</v>
      </c>
      <c r="FO353">
        <v>0.08</v>
      </c>
      <c r="FP353">
        <v>0.08</v>
      </c>
      <c r="FQ353">
        <v>7.0000000000000007E-2</v>
      </c>
      <c r="FR353">
        <v>0.06</v>
      </c>
      <c r="FS353">
        <v>7.0000000000000007E-2</v>
      </c>
      <c r="FT353">
        <v>7.0000000000000007E-2</v>
      </c>
      <c r="FU353">
        <v>0.06</v>
      </c>
      <c r="FV353">
        <v>7.0000000000000007E-2</v>
      </c>
      <c r="FW353">
        <v>0.08</v>
      </c>
      <c r="FX353">
        <v>0.08</v>
      </c>
      <c r="FY353">
        <v>0.09</v>
      </c>
      <c r="FZ353">
        <v>0.1</v>
      </c>
    </row>
    <row r="354" spans="1:182">
      <c r="A354">
        <v>-167</v>
      </c>
      <c r="B354">
        <v>0</v>
      </c>
      <c r="C354">
        <v>0</v>
      </c>
      <c r="D354">
        <v>0</v>
      </c>
      <c r="E354">
        <v>0</v>
      </c>
      <c r="F354">
        <v>0</v>
      </c>
      <c r="G354">
        <v>0</v>
      </c>
      <c r="H354">
        <v>0</v>
      </c>
      <c r="I354">
        <v>0</v>
      </c>
      <c r="J354">
        <v>0</v>
      </c>
      <c r="K354">
        <v>0</v>
      </c>
      <c r="L354">
        <v>0.03</v>
      </c>
      <c r="M354">
        <v>0.04</v>
      </c>
      <c r="N354">
        <v>7.0000000000000007E-2</v>
      </c>
      <c r="O354">
        <v>0.09</v>
      </c>
      <c r="P354">
        <v>0.11</v>
      </c>
      <c r="Q354">
        <v>0.14000000000000001</v>
      </c>
      <c r="R354">
        <v>0.18</v>
      </c>
      <c r="S354">
        <v>0.22</v>
      </c>
      <c r="T354">
        <v>0.25</v>
      </c>
      <c r="U354">
        <v>0.32</v>
      </c>
      <c r="V354">
        <v>0.36</v>
      </c>
      <c r="W354">
        <v>0.43</v>
      </c>
      <c r="X354">
        <v>0.51</v>
      </c>
      <c r="Y354">
        <v>0.6</v>
      </c>
      <c r="Z354">
        <v>0.67</v>
      </c>
      <c r="AA354">
        <v>0.8</v>
      </c>
      <c r="AB354">
        <v>0.89</v>
      </c>
      <c r="AC354">
        <v>1.01</v>
      </c>
      <c r="AD354">
        <v>1.1499999999999999</v>
      </c>
      <c r="AE354">
        <v>1.31</v>
      </c>
      <c r="AF354">
        <v>1.43</v>
      </c>
      <c r="AG354">
        <v>1.61</v>
      </c>
      <c r="AH354">
        <v>1.78</v>
      </c>
      <c r="AI354">
        <v>1.95</v>
      </c>
      <c r="AJ354">
        <v>2.14</v>
      </c>
      <c r="AK354">
        <v>2.33</v>
      </c>
      <c r="AL354">
        <v>2.64</v>
      </c>
      <c r="AM354">
        <v>2.82</v>
      </c>
      <c r="AN354">
        <v>3</v>
      </c>
      <c r="AO354">
        <v>3.28</v>
      </c>
      <c r="AP354">
        <v>3.56</v>
      </c>
      <c r="AQ354">
        <v>3.87</v>
      </c>
      <c r="AR354">
        <v>4.18</v>
      </c>
      <c r="AS354">
        <v>4.3499999999999996</v>
      </c>
      <c r="AT354">
        <v>4.59</v>
      </c>
      <c r="AU354">
        <v>4.9000000000000004</v>
      </c>
      <c r="AV354">
        <v>5.2</v>
      </c>
      <c r="AW354">
        <v>5.51</v>
      </c>
      <c r="AX354">
        <v>5.74</v>
      </c>
      <c r="AY354">
        <v>6.17</v>
      </c>
      <c r="AZ354">
        <v>6.56</v>
      </c>
      <c r="BA354">
        <v>7.1</v>
      </c>
      <c r="BB354">
        <v>7.64</v>
      </c>
      <c r="BC354">
        <v>8.14</v>
      </c>
      <c r="BD354">
        <v>9</v>
      </c>
      <c r="BE354">
        <v>9.08</v>
      </c>
      <c r="BF354">
        <v>8.91</v>
      </c>
      <c r="BG354">
        <v>9.26</v>
      </c>
      <c r="BH354">
        <v>9.73</v>
      </c>
      <c r="BI354">
        <v>10.1</v>
      </c>
      <c r="BJ354">
        <v>10.4</v>
      </c>
      <c r="BK354">
        <v>11.1</v>
      </c>
      <c r="BL354">
        <v>11.4</v>
      </c>
      <c r="BM354">
        <v>11.8</v>
      </c>
      <c r="BN354">
        <v>12</v>
      </c>
      <c r="BO354">
        <v>12.2</v>
      </c>
      <c r="BP354">
        <v>12.5</v>
      </c>
      <c r="BQ354">
        <v>12.7</v>
      </c>
      <c r="BR354">
        <v>12.8</v>
      </c>
      <c r="BS354">
        <v>13</v>
      </c>
      <c r="BT354">
        <v>13.2</v>
      </c>
      <c r="BU354">
        <v>13.3</v>
      </c>
      <c r="BV354">
        <v>13.5</v>
      </c>
      <c r="BW354">
        <v>13.6</v>
      </c>
      <c r="BX354">
        <v>13.8</v>
      </c>
      <c r="BY354">
        <v>13.9</v>
      </c>
      <c r="BZ354">
        <v>14</v>
      </c>
      <c r="CA354">
        <v>14.1</v>
      </c>
      <c r="CB354">
        <v>14.2</v>
      </c>
      <c r="CC354">
        <v>14.4</v>
      </c>
      <c r="CD354">
        <v>14.4</v>
      </c>
      <c r="CE354">
        <v>14.5</v>
      </c>
      <c r="CF354">
        <v>14.6</v>
      </c>
      <c r="CG354">
        <v>14.7</v>
      </c>
      <c r="CH354">
        <v>14.7</v>
      </c>
      <c r="CI354">
        <v>14.8</v>
      </c>
      <c r="CJ354">
        <v>14.8</v>
      </c>
      <c r="CK354">
        <v>14.9</v>
      </c>
      <c r="CL354">
        <v>14.9</v>
      </c>
      <c r="CM354">
        <v>14.9</v>
      </c>
      <c r="CN354">
        <v>14.9</v>
      </c>
      <c r="CO354">
        <v>14.9</v>
      </c>
      <c r="CP354">
        <v>14.9</v>
      </c>
      <c r="CQ354">
        <v>14.9</v>
      </c>
      <c r="CR354">
        <v>14.9</v>
      </c>
      <c r="CS354">
        <v>14.8</v>
      </c>
      <c r="CT354">
        <v>14.8</v>
      </c>
      <c r="CU354">
        <v>14.7</v>
      </c>
      <c r="CV354">
        <v>14.6</v>
      </c>
      <c r="CW354">
        <v>14.6</v>
      </c>
      <c r="CX354">
        <v>14.5</v>
      </c>
      <c r="CY354">
        <v>14.3</v>
      </c>
      <c r="CZ354">
        <v>14.2</v>
      </c>
      <c r="DA354">
        <v>14.1</v>
      </c>
      <c r="DB354">
        <v>13.9</v>
      </c>
      <c r="DC354">
        <v>13.7</v>
      </c>
      <c r="DD354">
        <v>13.6</v>
      </c>
      <c r="DE354">
        <v>13.4</v>
      </c>
      <c r="DF354">
        <v>13.2</v>
      </c>
      <c r="DG354">
        <v>12.9</v>
      </c>
      <c r="DH354">
        <v>12.7</v>
      </c>
      <c r="DI354">
        <v>12.4</v>
      </c>
      <c r="DJ354">
        <v>12</v>
      </c>
      <c r="DK354">
        <v>11.6</v>
      </c>
      <c r="DL354">
        <v>11.1</v>
      </c>
      <c r="DM354">
        <v>10.199999999999999</v>
      </c>
      <c r="DN354">
        <v>9.85</v>
      </c>
      <c r="DO354">
        <v>9.3699999999999992</v>
      </c>
      <c r="DP354">
        <v>9.4600000000000009</v>
      </c>
      <c r="DQ354">
        <v>9.41</v>
      </c>
      <c r="DR354">
        <v>8.9600000000000009</v>
      </c>
      <c r="DS354">
        <v>8.36</v>
      </c>
      <c r="DT354">
        <v>7.72</v>
      </c>
      <c r="DU354">
        <v>7.11</v>
      </c>
      <c r="DV354">
        <v>6.66</v>
      </c>
      <c r="DW354">
        <v>6.24</v>
      </c>
      <c r="DX354">
        <v>5.8</v>
      </c>
      <c r="DY354">
        <v>5.44</v>
      </c>
      <c r="DZ354">
        <v>5.12</v>
      </c>
      <c r="EA354">
        <v>4.76</v>
      </c>
      <c r="EB354">
        <v>4.63</v>
      </c>
      <c r="EC354">
        <v>4.4400000000000004</v>
      </c>
      <c r="ED354">
        <v>4.1399999999999997</v>
      </c>
      <c r="EE354">
        <v>3.86</v>
      </c>
      <c r="EF354">
        <v>3.47</v>
      </c>
      <c r="EG354">
        <v>3.12</v>
      </c>
      <c r="EH354">
        <v>3.05</v>
      </c>
      <c r="EI354">
        <v>2.8</v>
      </c>
      <c r="EJ354">
        <v>2.58</v>
      </c>
      <c r="EK354">
        <v>2.34</v>
      </c>
      <c r="EL354">
        <v>2.15</v>
      </c>
      <c r="EM354">
        <v>2.0099999999999998</v>
      </c>
      <c r="EN354">
        <v>1.82</v>
      </c>
      <c r="EO354">
        <v>1.64</v>
      </c>
      <c r="EP354">
        <v>1.48</v>
      </c>
      <c r="EQ354">
        <v>1.35</v>
      </c>
      <c r="ER354">
        <v>1.23</v>
      </c>
      <c r="ES354">
        <v>1.1200000000000001</v>
      </c>
      <c r="ET354">
        <v>0.98</v>
      </c>
      <c r="EU354">
        <v>0.87</v>
      </c>
      <c r="EV354">
        <v>0.79</v>
      </c>
      <c r="EW354">
        <v>0.72</v>
      </c>
      <c r="EX354">
        <v>0.64</v>
      </c>
      <c r="EY354">
        <v>0.56000000000000005</v>
      </c>
      <c r="EZ354">
        <v>0.5</v>
      </c>
      <c r="FA354">
        <v>0.42</v>
      </c>
      <c r="FB354">
        <v>0.39</v>
      </c>
      <c r="FC354">
        <v>0.35</v>
      </c>
      <c r="FD354">
        <v>0.3</v>
      </c>
      <c r="FE354">
        <v>0.25</v>
      </c>
      <c r="FF354">
        <v>0.22</v>
      </c>
      <c r="FG354">
        <v>0.19</v>
      </c>
      <c r="FH354">
        <v>0.17</v>
      </c>
      <c r="FI354">
        <v>0.15</v>
      </c>
      <c r="FJ354">
        <v>0.13</v>
      </c>
      <c r="FK354">
        <v>0.12</v>
      </c>
      <c r="FL354">
        <v>0.11</v>
      </c>
      <c r="FM354">
        <v>0.1</v>
      </c>
      <c r="FN354">
        <v>0.09</v>
      </c>
      <c r="FO354">
        <v>0.08</v>
      </c>
      <c r="FP354">
        <v>7.0000000000000007E-2</v>
      </c>
      <c r="FQ354">
        <v>0.06</v>
      </c>
      <c r="FR354">
        <v>7.0000000000000007E-2</v>
      </c>
      <c r="FS354">
        <v>7.0000000000000007E-2</v>
      </c>
      <c r="FT354">
        <v>7.0000000000000007E-2</v>
      </c>
      <c r="FU354">
        <v>7.0000000000000007E-2</v>
      </c>
      <c r="FV354">
        <v>7.0000000000000007E-2</v>
      </c>
      <c r="FW354">
        <v>0.08</v>
      </c>
      <c r="FX354">
        <v>0.08</v>
      </c>
      <c r="FY354">
        <v>0.09</v>
      </c>
      <c r="FZ354">
        <v>0.1</v>
      </c>
    </row>
    <row r="355" spans="1:182">
      <c r="A355">
        <v>-168</v>
      </c>
      <c r="B355">
        <v>0</v>
      </c>
      <c r="C355">
        <v>0</v>
      </c>
      <c r="D355">
        <v>0</v>
      </c>
      <c r="E355">
        <v>0</v>
      </c>
      <c r="F355">
        <v>0</v>
      </c>
      <c r="G355">
        <v>0</v>
      </c>
      <c r="H355">
        <v>0</v>
      </c>
      <c r="I355">
        <v>0</v>
      </c>
      <c r="J355">
        <v>0</v>
      </c>
      <c r="K355">
        <v>0.02</v>
      </c>
      <c r="L355">
        <v>0.03</v>
      </c>
      <c r="M355">
        <v>0.05</v>
      </c>
      <c r="N355">
        <v>0.06</v>
      </c>
      <c r="O355">
        <v>0.09</v>
      </c>
      <c r="P355">
        <v>0.11</v>
      </c>
      <c r="Q355">
        <v>0.15</v>
      </c>
      <c r="R355">
        <v>0.18</v>
      </c>
      <c r="S355">
        <v>0.21</v>
      </c>
      <c r="T355">
        <v>0.26</v>
      </c>
      <c r="U355">
        <v>0.32</v>
      </c>
      <c r="V355">
        <v>0.38</v>
      </c>
      <c r="W355">
        <v>0.44</v>
      </c>
      <c r="X355">
        <v>0.53</v>
      </c>
      <c r="Y355">
        <v>0.59</v>
      </c>
      <c r="Z355">
        <v>0.69</v>
      </c>
      <c r="AA355">
        <v>0.82</v>
      </c>
      <c r="AB355">
        <v>0.93</v>
      </c>
      <c r="AC355">
        <v>1.02</v>
      </c>
      <c r="AD355">
        <v>1.2</v>
      </c>
      <c r="AE355">
        <v>1.29</v>
      </c>
      <c r="AF355">
        <v>1.44</v>
      </c>
      <c r="AG355">
        <v>1.67</v>
      </c>
      <c r="AH355">
        <v>1.81</v>
      </c>
      <c r="AI355">
        <v>2.0299999999999998</v>
      </c>
      <c r="AJ355">
        <v>2.19</v>
      </c>
      <c r="AK355">
        <v>2.35</v>
      </c>
      <c r="AL355">
        <v>2.67</v>
      </c>
      <c r="AM355">
        <v>2.87</v>
      </c>
      <c r="AN355">
        <v>3.07</v>
      </c>
      <c r="AO355">
        <v>3.31</v>
      </c>
      <c r="AP355">
        <v>3.6</v>
      </c>
      <c r="AQ355">
        <v>3.95</v>
      </c>
      <c r="AR355">
        <v>4.1900000000000004</v>
      </c>
      <c r="AS355">
        <v>4.3899999999999997</v>
      </c>
      <c r="AT355">
        <v>4.7</v>
      </c>
      <c r="AU355">
        <v>4.97</v>
      </c>
      <c r="AV355">
        <v>5.29</v>
      </c>
      <c r="AW355">
        <v>5.54</v>
      </c>
      <c r="AX355">
        <v>5.81</v>
      </c>
      <c r="AY355">
        <v>6.2</v>
      </c>
      <c r="AZ355">
        <v>6.61</v>
      </c>
      <c r="BA355">
        <v>7.24</v>
      </c>
      <c r="BB355">
        <v>7.75</v>
      </c>
      <c r="BC355">
        <v>8.1999999999999993</v>
      </c>
      <c r="BD355">
        <v>8.68</v>
      </c>
      <c r="BE355">
        <v>9.1999999999999993</v>
      </c>
      <c r="BF355">
        <v>8.91</v>
      </c>
      <c r="BG355">
        <v>9.27</v>
      </c>
      <c r="BH355">
        <v>9.7899999999999991</v>
      </c>
      <c r="BI355">
        <v>10.199999999999999</v>
      </c>
      <c r="BJ355">
        <v>10.6</v>
      </c>
      <c r="BK355">
        <v>11.1</v>
      </c>
      <c r="BL355">
        <v>11.5</v>
      </c>
      <c r="BM355">
        <v>11.8</v>
      </c>
      <c r="BN355">
        <v>12.1</v>
      </c>
      <c r="BO355">
        <v>12.3</v>
      </c>
      <c r="BP355">
        <v>12.5</v>
      </c>
      <c r="BQ355">
        <v>12.7</v>
      </c>
      <c r="BR355">
        <v>12.9</v>
      </c>
      <c r="BS355">
        <v>13.1</v>
      </c>
      <c r="BT355">
        <v>13.2</v>
      </c>
      <c r="BU355">
        <v>13.4</v>
      </c>
      <c r="BV355">
        <v>13.5</v>
      </c>
      <c r="BW355">
        <v>13.7</v>
      </c>
      <c r="BX355">
        <v>13.8</v>
      </c>
      <c r="BY355">
        <v>13.9</v>
      </c>
      <c r="BZ355">
        <v>14.1</v>
      </c>
      <c r="CA355">
        <v>14.2</v>
      </c>
      <c r="CB355">
        <v>14.3</v>
      </c>
      <c r="CC355">
        <v>14.4</v>
      </c>
      <c r="CD355">
        <v>14.5</v>
      </c>
      <c r="CE355">
        <v>14.6</v>
      </c>
      <c r="CF355">
        <v>14.6</v>
      </c>
      <c r="CG355">
        <v>14.7</v>
      </c>
      <c r="CH355">
        <v>14.8</v>
      </c>
      <c r="CI355">
        <v>14.8</v>
      </c>
      <c r="CJ355">
        <v>14.9</v>
      </c>
      <c r="CK355">
        <v>14.9</v>
      </c>
      <c r="CL355">
        <v>14.9</v>
      </c>
      <c r="CM355">
        <v>15</v>
      </c>
      <c r="CN355">
        <v>15</v>
      </c>
      <c r="CO355">
        <v>15</v>
      </c>
      <c r="CP355">
        <v>14.9</v>
      </c>
      <c r="CQ355">
        <v>14.9</v>
      </c>
      <c r="CR355">
        <v>14.9</v>
      </c>
      <c r="CS355">
        <v>14.8</v>
      </c>
      <c r="CT355">
        <v>14.8</v>
      </c>
      <c r="CU355">
        <v>14.7</v>
      </c>
      <c r="CV355">
        <v>14.7</v>
      </c>
      <c r="CW355">
        <v>14.6</v>
      </c>
      <c r="CX355">
        <v>14.5</v>
      </c>
      <c r="CY355">
        <v>14.4</v>
      </c>
      <c r="CZ355">
        <v>14.2</v>
      </c>
      <c r="DA355">
        <v>14.1</v>
      </c>
      <c r="DB355">
        <v>13.9</v>
      </c>
      <c r="DC355">
        <v>13.8</v>
      </c>
      <c r="DD355">
        <v>13.6</v>
      </c>
      <c r="DE355">
        <v>13.4</v>
      </c>
      <c r="DF355">
        <v>13.2</v>
      </c>
      <c r="DG355">
        <v>12.9</v>
      </c>
      <c r="DH355">
        <v>12.7</v>
      </c>
      <c r="DI355">
        <v>12.3</v>
      </c>
      <c r="DJ355">
        <v>12</v>
      </c>
      <c r="DK355">
        <v>11.6</v>
      </c>
      <c r="DL355">
        <v>11.1</v>
      </c>
      <c r="DM355">
        <v>10.199999999999999</v>
      </c>
      <c r="DN355">
        <v>9.7799999999999994</v>
      </c>
      <c r="DO355">
        <v>9.31</v>
      </c>
      <c r="DP355">
        <v>9.44</v>
      </c>
      <c r="DQ355">
        <v>9.33</v>
      </c>
      <c r="DR355">
        <v>8.8699999999999992</v>
      </c>
      <c r="DS355">
        <v>8.26</v>
      </c>
      <c r="DT355">
        <v>7.61</v>
      </c>
      <c r="DU355">
        <v>7.03</v>
      </c>
      <c r="DV355">
        <v>6.55</v>
      </c>
      <c r="DW355">
        <v>6.16</v>
      </c>
      <c r="DX355">
        <v>5.77</v>
      </c>
      <c r="DY355">
        <v>5.37</v>
      </c>
      <c r="DZ355">
        <v>5.04</v>
      </c>
      <c r="EA355">
        <v>4.74</v>
      </c>
      <c r="EB355">
        <v>4.6100000000000003</v>
      </c>
      <c r="EC355">
        <v>4.37</v>
      </c>
      <c r="ED355">
        <v>4.18</v>
      </c>
      <c r="EE355">
        <v>3.78</v>
      </c>
      <c r="EF355">
        <v>3.42</v>
      </c>
      <c r="EG355">
        <v>3.17</v>
      </c>
      <c r="EH355">
        <v>3.01</v>
      </c>
      <c r="EI355">
        <v>2.77</v>
      </c>
      <c r="EJ355">
        <v>2.5299999999999998</v>
      </c>
      <c r="EK355">
        <v>2.3199999999999998</v>
      </c>
      <c r="EL355">
        <v>2.11</v>
      </c>
      <c r="EM355">
        <v>1.94</v>
      </c>
      <c r="EN355">
        <v>1.73</v>
      </c>
      <c r="EO355">
        <v>1.64</v>
      </c>
      <c r="EP355">
        <v>1.42</v>
      </c>
      <c r="EQ355">
        <v>1.32</v>
      </c>
      <c r="ER355">
        <v>1.2</v>
      </c>
      <c r="ES355">
        <v>1.05</v>
      </c>
      <c r="ET355">
        <v>0.97</v>
      </c>
      <c r="EU355">
        <v>0.86</v>
      </c>
      <c r="EV355">
        <v>0.77</v>
      </c>
      <c r="EW355">
        <v>0.69</v>
      </c>
      <c r="EX355">
        <v>0.62</v>
      </c>
      <c r="EY355">
        <v>0.53</v>
      </c>
      <c r="EZ355">
        <v>0.47</v>
      </c>
      <c r="FA355">
        <v>0.43</v>
      </c>
      <c r="FB355">
        <v>0.38</v>
      </c>
      <c r="FC355">
        <v>0.32</v>
      </c>
      <c r="FD355">
        <v>0.28000000000000003</v>
      </c>
      <c r="FE355">
        <v>0.24</v>
      </c>
      <c r="FF355">
        <v>0.22</v>
      </c>
      <c r="FG355">
        <v>0.18</v>
      </c>
      <c r="FH355">
        <v>0.17</v>
      </c>
      <c r="FI355">
        <v>0.15</v>
      </c>
      <c r="FJ355">
        <v>0.12</v>
      </c>
      <c r="FK355">
        <v>0.11</v>
      </c>
      <c r="FL355">
        <v>0.1</v>
      </c>
      <c r="FM355">
        <v>0.09</v>
      </c>
      <c r="FN355">
        <v>7.0000000000000007E-2</v>
      </c>
      <c r="FO355">
        <v>0.08</v>
      </c>
      <c r="FP355">
        <v>0.06</v>
      </c>
      <c r="FQ355">
        <v>7.0000000000000007E-2</v>
      </c>
      <c r="FR355">
        <v>7.0000000000000007E-2</v>
      </c>
      <c r="FS355">
        <v>0.05</v>
      </c>
      <c r="FT355">
        <v>7.0000000000000007E-2</v>
      </c>
      <c r="FU355">
        <v>7.0000000000000007E-2</v>
      </c>
      <c r="FV355">
        <v>0.06</v>
      </c>
      <c r="FW355">
        <v>0.08</v>
      </c>
      <c r="FX355">
        <v>0.08</v>
      </c>
      <c r="FY355">
        <v>0.09</v>
      </c>
      <c r="FZ355">
        <v>0.1</v>
      </c>
    </row>
    <row r="356" spans="1:182">
      <c r="A356">
        <v>-169</v>
      </c>
      <c r="B356">
        <v>0</v>
      </c>
      <c r="C356">
        <v>0</v>
      </c>
      <c r="D356">
        <v>0</v>
      </c>
      <c r="E356">
        <v>0</v>
      </c>
      <c r="F356">
        <v>0</v>
      </c>
      <c r="G356">
        <v>0</v>
      </c>
      <c r="H356">
        <v>0</v>
      </c>
      <c r="I356">
        <v>0</v>
      </c>
      <c r="J356">
        <v>0</v>
      </c>
      <c r="K356">
        <v>0.02</v>
      </c>
      <c r="L356">
        <v>0.04</v>
      </c>
      <c r="M356">
        <v>0.05</v>
      </c>
      <c r="N356">
        <v>7.0000000000000007E-2</v>
      </c>
      <c r="O356">
        <v>0.08</v>
      </c>
      <c r="P356">
        <v>0.12</v>
      </c>
      <c r="Q356">
        <v>0.15</v>
      </c>
      <c r="R356">
        <v>0.18</v>
      </c>
      <c r="S356">
        <v>0.23</v>
      </c>
      <c r="T356">
        <v>0.28000000000000003</v>
      </c>
      <c r="U356">
        <v>0.33</v>
      </c>
      <c r="V356">
        <v>0.39</v>
      </c>
      <c r="W356">
        <v>0.44</v>
      </c>
      <c r="X356">
        <v>0.52</v>
      </c>
      <c r="Y356">
        <v>0.6</v>
      </c>
      <c r="Z356">
        <v>0.73</v>
      </c>
      <c r="AA356">
        <v>0.79</v>
      </c>
      <c r="AB356">
        <v>0.93</v>
      </c>
      <c r="AC356">
        <v>1.07</v>
      </c>
      <c r="AD356">
        <v>1.19</v>
      </c>
      <c r="AE356">
        <v>1.33</v>
      </c>
      <c r="AF356">
        <v>1.49</v>
      </c>
      <c r="AG356">
        <v>1.67</v>
      </c>
      <c r="AH356">
        <v>1.84</v>
      </c>
      <c r="AI356">
        <v>2.0099999999999998</v>
      </c>
      <c r="AJ356">
        <v>2.23</v>
      </c>
      <c r="AK356">
        <v>2.42</v>
      </c>
      <c r="AL356">
        <v>2.7</v>
      </c>
      <c r="AM356">
        <v>2.9</v>
      </c>
      <c r="AN356">
        <v>3.09</v>
      </c>
      <c r="AO356">
        <v>3.37</v>
      </c>
      <c r="AP356">
        <v>3.59</v>
      </c>
      <c r="AQ356">
        <v>4.03</v>
      </c>
      <c r="AR356">
        <v>4.3</v>
      </c>
      <c r="AS356">
        <v>4.45</v>
      </c>
      <c r="AT356">
        <v>4.7699999999999996</v>
      </c>
      <c r="AU356">
        <v>5.09</v>
      </c>
      <c r="AV356">
        <v>5.25</v>
      </c>
      <c r="AW356">
        <v>5.58</v>
      </c>
      <c r="AX356">
        <v>5.82</v>
      </c>
      <c r="AY356">
        <v>6.25</v>
      </c>
      <c r="AZ356">
        <v>6.73</v>
      </c>
      <c r="BA356">
        <v>7.23</v>
      </c>
      <c r="BB356">
        <v>7.85</v>
      </c>
      <c r="BC356">
        <v>8.26</v>
      </c>
      <c r="BD356">
        <v>8.7799999999999994</v>
      </c>
      <c r="BE356">
        <v>9.27</v>
      </c>
      <c r="BF356">
        <v>9.14</v>
      </c>
      <c r="BG356">
        <v>9.34</v>
      </c>
      <c r="BH356">
        <v>9.86</v>
      </c>
      <c r="BI356">
        <v>10.3</v>
      </c>
      <c r="BJ356">
        <v>10.8</v>
      </c>
      <c r="BK356">
        <v>11.2</v>
      </c>
      <c r="BL356">
        <v>11.6</v>
      </c>
      <c r="BM356">
        <v>11.9</v>
      </c>
      <c r="BN356">
        <v>12.1</v>
      </c>
      <c r="BO356">
        <v>12.4</v>
      </c>
      <c r="BP356">
        <v>12.6</v>
      </c>
      <c r="BQ356">
        <v>12.7</v>
      </c>
      <c r="BR356">
        <v>12.9</v>
      </c>
      <c r="BS356">
        <v>13.1</v>
      </c>
      <c r="BT356">
        <v>13.2</v>
      </c>
      <c r="BU356">
        <v>13.4</v>
      </c>
      <c r="BV356">
        <v>13.6</v>
      </c>
      <c r="BW356">
        <v>13.7</v>
      </c>
      <c r="BX356">
        <v>13.8</v>
      </c>
      <c r="BY356">
        <v>14</v>
      </c>
      <c r="BZ356">
        <v>14.1</v>
      </c>
      <c r="CA356">
        <v>14.2</v>
      </c>
      <c r="CB356">
        <v>14.3</v>
      </c>
      <c r="CC356">
        <v>14.4</v>
      </c>
      <c r="CD356">
        <v>14.5</v>
      </c>
      <c r="CE356">
        <v>14.6</v>
      </c>
      <c r="CF356">
        <v>14.7</v>
      </c>
      <c r="CG356">
        <v>14.7</v>
      </c>
      <c r="CH356">
        <v>14.8</v>
      </c>
      <c r="CI356">
        <v>14.9</v>
      </c>
      <c r="CJ356">
        <v>14.9</v>
      </c>
      <c r="CK356">
        <v>14.9</v>
      </c>
      <c r="CL356">
        <v>15</v>
      </c>
      <c r="CM356">
        <v>15</v>
      </c>
      <c r="CN356">
        <v>15</v>
      </c>
      <c r="CO356">
        <v>15</v>
      </c>
      <c r="CP356">
        <v>15</v>
      </c>
      <c r="CQ356">
        <v>14.9</v>
      </c>
      <c r="CR356">
        <v>14.9</v>
      </c>
      <c r="CS356">
        <v>14.9</v>
      </c>
      <c r="CT356">
        <v>14.8</v>
      </c>
      <c r="CU356">
        <v>14.7</v>
      </c>
      <c r="CV356">
        <v>14.7</v>
      </c>
      <c r="CW356">
        <v>14.6</v>
      </c>
      <c r="CX356">
        <v>14.5</v>
      </c>
      <c r="CY356">
        <v>14.4</v>
      </c>
      <c r="CZ356">
        <v>14.2</v>
      </c>
      <c r="DA356">
        <v>14.1</v>
      </c>
      <c r="DB356">
        <v>13.9</v>
      </c>
      <c r="DC356">
        <v>13.7</v>
      </c>
      <c r="DD356">
        <v>13.6</v>
      </c>
      <c r="DE356">
        <v>13.3</v>
      </c>
      <c r="DF356">
        <v>13.2</v>
      </c>
      <c r="DG356">
        <v>12.9</v>
      </c>
      <c r="DH356">
        <v>12.6</v>
      </c>
      <c r="DI356">
        <v>12.3</v>
      </c>
      <c r="DJ356">
        <v>11.9</v>
      </c>
      <c r="DK356">
        <v>11.5</v>
      </c>
      <c r="DL356">
        <v>11</v>
      </c>
      <c r="DM356">
        <v>10.199999999999999</v>
      </c>
      <c r="DN356">
        <v>9.73</v>
      </c>
      <c r="DO356">
        <v>9.33</v>
      </c>
      <c r="DP356">
        <v>9.8000000000000007</v>
      </c>
      <c r="DQ356">
        <v>9.2799999999999994</v>
      </c>
      <c r="DR356">
        <v>8.7799999999999994</v>
      </c>
      <c r="DS356">
        <v>8.16</v>
      </c>
      <c r="DT356">
        <v>7.52</v>
      </c>
      <c r="DU356">
        <v>6.94</v>
      </c>
      <c r="DV356">
        <v>6.5</v>
      </c>
      <c r="DW356">
        <v>6.13</v>
      </c>
      <c r="DX356">
        <v>5.72</v>
      </c>
      <c r="DY356">
        <v>5.37</v>
      </c>
      <c r="DZ356">
        <v>5.01</v>
      </c>
      <c r="EA356">
        <v>4.71</v>
      </c>
      <c r="EB356">
        <v>4.63</v>
      </c>
      <c r="EC356">
        <v>4.32</v>
      </c>
      <c r="ED356">
        <v>4.1399999999999997</v>
      </c>
      <c r="EE356">
        <v>3.7</v>
      </c>
      <c r="EF356">
        <v>3.39</v>
      </c>
      <c r="EG356">
        <v>3.15</v>
      </c>
      <c r="EH356">
        <v>2.97</v>
      </c>
      <c r="EI356">
        <v>2.76</v>
      </c>
      <c r="EJ356">
        <v>2.46</v>
      </c>
      <c r="EK356">
        <v>2.2799999999999998</v>
      </c>
      <c r="EL356">
        <v>2.0499999999999998</v>
      </c>
      <c r="EM356">
        <v>1.9</v>
      </c>
      <c r="EN356">
        <v>1.71</v>
      </c>
      <c r="EO356">
        <v>1.58</v>
      </c>
      <c r="EP356">
        <v>1.4</v>
      </c>
      <c r="EQ356">
        <v>1.27</v>
      </c>
      <c r="ER356">
        <v>1.18</v>
      </c>
      <c r="ES356">
        <v>1.06</v>
      </c>
      <c r="ET356">
        <v>0.95</v>
      </c>
      <c r="EU356">
        <v>0.82</v>
      </c>
      <c r="EV356">
        <v>0.74</v>
      </c>
      <c r="EW356">
        <v>0.68</v>
      </c>
      <c r="EX356">
        <v>0.59</v>
      </c>
      <c r="EY356">
        <v>0.54</v>
      </c>
      <c r="EZ356">
        <v>0.46</v>
      </c>
      <c r="FA356">
        <v>0.4</v>
      </c>
      <c r="FB356">
        <v>0.36</v>
      </c>
      <c r="FC356">
        <v>0.31</v>
      </c>
      <c r="FD356">
        <v>0.28000000000000003</v>
      </c>
      <c r="FE356">
        <v>0.22</v>
      </c>
      <c r="FF356">
        <v>0.21</v>
      </c>
      <c r="FG356">
        <v>0.18</v>
      </c>
      <c r="FH356">
        <v>0.16</v>
      </c>
      <c r="FI356">
        <v>0.14000000000000001</v>
      </c>
      <c r="FJ356">
        <v>0.12</v>
      </c>
      <c r="FK356">
        <v>0.11</v>
      </c>
      <c r="FL356">
        <v>0.1</v>
      </c>
      <c r="FM356">
        <v>0.09</v>
      </c>
      <c r="FN356">
        <v>0.08</v>
      </c>
      <c r="FO356">
        <v>7.0000000000000007E-2</v>
      </c>
      <c r="FP356">
        <v>7.0000000000000007E-2</v>
      </c>
      <c r="FQ356">
        <v>0.05</v>
      </c>
      <c r="FR356">
        <v>0.05</v>
      </c>
      <c r="FS356">
        <v>0.05</v>
      </c>
      <c r="FT356">
        <v>0.05</v>
      </c>
      <c r="FU356">
        <v>7.0000000000000007E-2</v>
      </c>
      <c r="FV356">
        <v>7.0000000000000007E-2</v>
      </c>
      <c r="FW356">
        <v>7.0000000000000007E-2</v>
      </c>
      <c r="FX356">
        <v>0.08</v>
      </c>
      <c r="FY356">
        <v>0.09</v>
      </c>
      <c r="FZ356">
        <v>0.1</v>
      </c>
    </row>
    <row r="357" spans="1:182">
      <c r="A357">
        <v>-170</v>
      </c>
      <c r="B357">
        <v>0</v>
      </c>
      <c r="C357">
        <v>0</v>
      </c>
      <c r="D357">
        <v>0</v>
      </c>
      <c r="E357">
        <v>0</v>
      </c>
      <c r="F357">
        <v>0</v>
      </c>
      <c r="G357">
        <v>0</v>
      </c>
      <c r="H357">
        <v>0</v>
      </c>
      <c r="I357">
        <v>0</v>
      </c>
      <c r="J357">
        <v>0</v>
      </c>
      <c r="K357">
        <v>0.02</v>
      </c>
      <c r="L357">
        <v>0.04</v>
      </c>
      <c r="M357">
        <v>0.06</v>
      </c>
      <c r="N357">
        <v>0.08</v>
      </c>
      <c r="O357">
        <v>0.1</v>
      </c>
      <c r="P357">
        <v>0.12</v>
      </c>
      <c r="Q357">
        <v>0.15</v>
      </c>
      <c r="R357">
        <v>0.19</v>
      </c>
      <c r="S357">
        <v>0.23</v>
      </c>
      <c r="T357">
        <v>0.28000000000000003</v>
      </c>
      <c r="U357">
        <v>0.33</v>
      </c>
      <c r="V357">
        <v>0.4</v>
      </c>
      <c r="W357">
        <v>0.47</v>
      </c>
      <c r="X357">
        <v>0.54</v>
      </c>
      <c r="Y357">
        <v>0.61</v>
      </c>
      <c r="Z357">
        <v>0.75</v>
      </c>
      <c r="AA357">
        <v>0.86</v>
      </c>
      <c r="AB357">
        <v>0.93</v>
      </c>
      <c r="AC357">
        <v>1.05</v>
      </c>
      <c r="AD357">
        <v>1.22</v>
      </c>
      <c r="AE357">
        <v>1.35</v>
      </c>
      <c r="AF357">
        <v>1.51</v>
      </c>
      <c r="AG357">
        <v>1.69</v>
      </c>
      <c r="AH357">
        <v>1.9</v>
      </c>
      <c r="AI357">
        <v>2.0299999999999998</v>
      </c>
      <c r="AJ357">
        <v>2.2799999999999998</v>
      </c>
      <c r="AK357">
        <v>2.4900000000000002</v>
      </c>
      <c r="AL357">
        <v>2.76</v>
      </c>
      <c r="AM357">
        <v>2.9</v>
      </c>
      <c r="AN357">
        <v>3.11</v>
      </c>
      <c r="AO357">
        <v>3.37</v>
      </c>
      <c r="AP357">
        <v>3.63</v>
      </c>
      <c r="AQ357">
        <v>4.07</v>
      </c>
      <c r="AR357">
        <v>4.3600000000000003</v>
      </c>
      <c r="AS357">
        <v>4.4800000000000004</v>
      </c>
      <c r="AT357">
        <v>4.74</v>
      </c>
      <c r="AU357">
        <v>5.04</v>
      </c>
      <c r="AV357">
        <v>5.31</v>
      </c>
      <c r="AW357">
        <v>5.6</v>
      </c>
      <c r="AX357">
        <v>5.88</v>
      </c>
      <c r="AY357">
        <v>6.36</v>
      </c>
      <c r="AZ357">
        <v>6.75</v>
      </c>
      <c r="BA357">
        <v>7.31</v>
      </c>
      <c r="BB357">
        <v>7.89</v>
      </c>
      <c r="BC357">
        <v>8.3699999999999992</v>
      </c>
      <c r="BD357">
        <v>8.89</v>
      </c>
      <c r="BE357">
        <v>9.36</v>
      </c>
      <c r="BF357">
        <v>9.19</v>
      </c>
      <c r="BG357">
        <v>9.44</v>
      </c>
      <c r="BH357">
        <v>9.9</v>
      </c>
      <c r="BI357">
        <v>10.3</v>
      </c>
      <c r="BJ357">
        <v>10.8</v>
      </c>
      <c r="BK357">
        <v>11.2</v>
      </c>
      <c r="BL357">
        <v>11.6</v>
      </c>
      <c r="BM357">
        <v>11.9</v>
      </c>
      <c r="BN357">
        <v>12.2</v>
      </c>
      <c r="BO357">
        <v>12.4</v>
      </c>
      <c r="BP357">
        <v>12.6</v>
      </c>
      <c r="BQ357">
        <v>12.8</v>
      </c>
      <c r="BR357">
        <v>13</v>
      </c>
      <c r="BS357">
        <v>13.1</v>
      </c>
      <c r="BT357">
        <v>13.3</v>
      </c>
      <c r="BU357">
        <v>13.5</v>
      </c>
      <c r="BV357">
        <v>13.6</v>
      </c>
      <c r="BW357">
        <v>13.7</v>
      </c>
      <c r="BX357">
        <v>13.9</v>
      </c>
      <c r="BY357">
        <v>14</v>
      </c>
      <c r="BZ357">
        <v>14.1</v>
      </c>
      <c r="CA357">
        <v>14.2</v>
      </c>
      <c r="CB357">
        <v>14.3</v>
      </c>
      <c r="CC357">
        <v>14.4</v>
      </c>
      <c r="CD357">
        <v>14.5</v>
      </c>
      <c r="CE357">
        <v>14.6</v>
      </c>
      <c r="CF357">
        <v>14.7</v>
      </c>
      <c r="CG357">
        <v>14.8</v>
      </c>
      <c r="CH357">
        <v>14.8</v>
      </c>
      <c r="CI357">
        <v>14.9</v>
      </c>
      <c r="CJ357">
        <v>14.9</v>
      </c>
      <c r="CK357">
        <v>15</v>
      </c>
      <c r="CL357">
        <v>15</v>
      </c>
      <c r="CM357">
        <v>15</v>
      </c>
      <c r="CN357">
        <v>15</v>
      </c>
      <c r="CO357">
        <v>15</v>
      </c>
      <c r="CP357">
        <v>15</v>
      </c>
      <c r="CQ357">
        <v>15</v>
      </c>
      <c r="CR357">
        <v>14.9</v>
      </c>
      <c r="CS357">
        <v>14.9</v>
      </c>
      <c r="CT357">
        <v>14.8</v>
      </c>
      <c r="CU357">
        <v>14.8</v>
      </c>
      <c r="CV357">
        <v>14.7</v>
      </c>
      <c r="CW357">
        <v>14.6</v>
      </c>
      <c r="CX357">
        <v>14.5</v>
      </c>
      <c r="CY357">
        <v>14.3</v>
      </c>
      <c r="CZ357">
        <v>14.2</v>
      </c>
      <c r="DA357">
        <v>14.1</v>
      </c>
      <c r="DB357">
        <v>13.9</v>
      </c>
      <c r="DC357">
        <v>13.8</v>
      </c>
      <c r="DD357">
        <v>13.6</v>
      </c>
      <c r="DE357">
        <v>13.3</v>
      </c>
      <c r="DF357">
        <v>13.1</v>
      </c>
      <c r="DG357">
        <v>12.9</v>
      </c>
      <c r="DH357">
        <v>12.6</v>
      </c>
      <c r="DI357">
        <v>12.3</v>
      </c>
      <c r="DJ357">
        <v>11.9</v>
      </c>
      <c r="DK357">
        <v>11.5</v>
      </c>
      <c r="DL357">
        <v>11</v>
      </c>
      <c r="DM357">
        <v>10.1</v>
      </c>
      <c r="DN357">
        <v>9.67</v>
      </c>
      <c r="DO357">
        <v>9.36</v>
      </c>
      <c r="DP357">
        <v>9.73</v>
      </c>
      <c r="DQ357">
        <v>9.27</v>
      </c>
      <c r="DR357">
        <v>8.66</v>
      </c>
      <c r="DS357">
        <v>8.06</v>
      </c>
      <c r="DT357">
        <v>7.43</v>
      </c>
      <c r="DU357">
        <v>6.86</v>
      </c>
      <c r="DV357">
        <v>6.42</v>
      </c>
      <c r="DW357">
        <v>6.06</v>
      </c>
      <c r="DX357">
        <v>5.67</v>
      </c>
      <c r="DY357">
        <v>5.33</v>
      </c>
      <c r="DZ357">
        <v>4.96</v>
      </c>
      <c r="EA357">
        <v>4.67</v>
      </c>
      <c r="EB357">
        <v>4.5999999999999996</v>
      </c>
      <c r="EC357">
        <v>4.28</v>
      </c>
      <c r="ED357">
        <v>4.04</v>
      </c>
      <c r="EE357">
        <v>3.64</v>
      </c>
      <c r="EF357">
        <v>3.27</v>
      </c>
      <c r="EG357">
        <v>3.1</v>
      </c>
      <c r="EH357">
        <v>2.89</v>
      </c>
      <c r="EI357">
        <v>2.73</v>
      </c>
      <c r="EJ357">
        <v>2.4300000000000002</v>
      </c>
      <c r="EK357">
        <v>2.2200000000000002</v>
      </c>
      <c r="EL357">
        <v>2.09</v>
      </c>
      <c r="EM357">
        <v>1.86</v>
      </c>
      <c r="EN357">
        <v>1.69</v>
      </c>
      <c r="EO357">
        <v>1.53</v>
      </c>
      <c r="EP357">
        <v>1.38</v>
      </c>
      <c r="EQ357">
        <v>1.26</v>
      </c>
      <c r="ER357">
        <v>1.1499999999999999</v>
      </c>
      <c r="ES357">
        <v>1.02</v>
      </c>
      <c r="ET357">
        <v>0.91</v>
      </c>
      <c r="EU357">
        <v>0.8</v>
      </c>
      <c r="EV357">
        <v>0.74</v>
      </c>
      <c r="EW357">
        <v>0.66</v>
      </c>
      <c r="EX357">
        <v>0.56000000000000005</v>
      </c>
      <c r="EY357">
        <v>0.5</v>
      </c>
      <c r="EZ357">
        <v>0.44</v>
      </c>
      <c r="FA357">
        <v>0.39</v>
      </c>
      <c r="FB357">
        <v>0.34</v>
      </c>
      <c r="FC357">
        <v>0.31</v>
      </c>
      <c r="FD357">
        <v>0.26</v>
      </c>
      <c r="FE357">
        <v>0.23</v>
      </c>
      <c r="FF357">
        <v>0.19</v>
      </c>
      <c r="FG357">
        <v>0.17</v>
      </c>
      <c r="FH357">
        <v>0.15</v>
      </c>
      <c r="FI357">
        <v>0.13</v>
      </c>
      <c r="FJ357">
        <v>0.12</v>
      </c>
      <c r="FK357">
        <v>0.1</v>
      </c>
      <c r="FL357">
        <v>0.09</v>
      </c>
      <c r="FM357">
        <v>0.08</v>
      </c>
      <c r="FN357">
        <v>0.08</v>
      </c>
      <c r="FO357">
        <v>7.0000000000000007E-2</v>
      </c>
      <c r="FP357">
        <v>0.05</v>
      </c>
      <c r="FQ357">
        <v>0.06</v>
      </c>
      <c r="FR357">
        <v>0.06</v>
      </c>
      <c r="FS357">
        <v>0.06</v>
      </c>
      <c r="FT357">
        <v>0.06</v>
      </c>
      <c r="FU357">
        <v>0.05</v>
      </c>
      <c r="FV357">
        <v>7.0000000000000007E-2</v>
      </c>
      <c r="FW357">
        <v>7.0000000000000007E-2</v>
      </c>
      <c r="FX357">
        <v>0.08</v>
      </c>
      <c r="FY357">
        <v>0.09</v>
      </c>
      <c r="FZ357">
        <v>0.1</v>
      </c>
    </row>
    <row r="358" spans="1:182">
      <c r="A358">
        <v>-171</v>
      </c>
      <c r="B358">
        <v>0</v>
      </c>
      <c r="C358">
        <v>0</v>
      </c>
      <c r="D358">
        <v>0</v>
      </c>
      <c r="E358">
        <v>0</v>
      </c>
      <c r="F358">
        <v>0</v>
      </c>
      <c r="G358">
        <v>0</v>
      </c>
      <c r="H358">
        <v>0</v>
      </c>
      <c r="I358">
        <v>0</v>
      </c>
      <c r="J358">
        <v>0</v>
      </c>
      <c r="K358">
        <v>0.02</v>
      </c>
      <c r="L358">
        <v>0.03</v>
      </c>
      <c r="M358">
        <v>0.05</v>
      </c>
      <c r="N358">
        <v>0.08</v>
      </c>
      <c r="O358">
        <v>0.1</v>
      </c>
      <c r="P358">
        <v>0.13</v>
      </c>
      <c r="Q358">
        <v>0.16</v>
      </c>
      <c r="R358">
        <v>0.19</v>
      </c>
      <c r="S358">
        <v>0.24</v>
      </c>
      <c r="T358">
        <v>0.28999999999999998</v>
      </c>
      <c r="U358">
        <v>0.33</v>
      </c>
      <c r="V358">
        <v>0.41</v>
      </c>
      <c r="W358">
        <v>0.47</v>
      </c>
      <c r="X358">
        <v>0.55000000000000004</v>
      </c>
      <c r="Y358">
        <v>0.66</v>
      </c>
      <c r="Z358">
        <v>0.73</v>
      </c>
      <c r="AA358">
        <v>0.82</v>
      </c>
      <c r="AB358">
        <v>0.96</v>
      </c>
      <c r="AC358">
        <v>1.1100000000000001</v>
      </c>
      <c r="AD358">
        <v>1.25</v>
      </c>
      <c r="AE358">
        <v>1.39</v>
      </c>
      <c r="AF358">
        <v>1.53</v>
      </c>
      <c r="AG358">
        <v>1.68</v>
      </c>
      <c r="AH358">
        <v>1.9</v>
      </c>
      <c r="AI358">
        <v>2.1</v>
      </c>
      <c r="AJ358">
        <v>2.2599999999999998</v>
      </c>
      <c r="AK358">
        <v>2.52</v>
      </c>
      <c r="AL358">
        <v>2.77</v>
      </c>
      <c r="AM358">
        <v>3.02</v>
      </c>
      <c r="AN358">
        <v>3.16</v>
      </c>
      <c r="AO358">
        <v>3.45</v>
      </c>
      <c r="AP358">
        <v>3.73</v>
      </c>
      <c r="AQ358">
        <v>4.0199999999999996</v>
      </c>
      <c r="AR358">
        <v>4.42</v>
      </c>
      <c r="AS358">
        <v>4.47</v>
      </c>
      <c r="AT358">
        <v>4.82</v>
      </c>
      <c r="AU358">
        <v>5.0999999999999996</v>
      </c>
      <c r="AV358">
        <v>5.38</v>
      </c>
      <c r="AW358">
        <v>5.64</v>
      </c>
      <c r="AX358">
        <v>6</v>
      </c>
      <c r="AY358">
        <v>6.45</v>
      </c>
      <c r="AZ358">
        <v>6.92</v>
      </c>
      <c r="BA358">
        <v>7.51</v>
      </c>
      <c r="BB358">
        <v>8.0299999999999994</v>
      </c>
      <c r="BC358">
        <v>8.43</v>
      </c>
      <c r="BD358">
        <v>8.9700000000000006</v>
      </c>
      <c r="BE358">
        <v>9.44</v>
      </c>
      <c r="BF358">
        <v>9.17</v>
      </c>
      <c r="BG358">
        <v>9.5399999999999991</v>
      </c>
      <c r="BH358">
        <v>9.9600000000000009</v>
      </c>
      <c r="BI358">
        <v>10.3</v>
      </c>
      <c r="BJ358">
        <v>10.9</v>
      </c>
      <c r="BK358">
        <v>11.3</v>
      </c>
      <c r="BL358">
        <v>11.7</v>
      </c>
      <c r="BM358">
        <v>12</v>
      </c>
      <c r="BN358">
        <v>12.2</v>
      </c>
      <c r="BO358">
        <v>12.5</v>
      </c>
      <c r="BP358">
        <v>12.7</v>
      </c>
      <c r="BQ358">
        <v>12.8</v>
      </c>
      <c r="BR358">
        <v>13</v>
      </c>
      <c r="BS358">
        <v>13.2</v>
      </c>
      <c r="BT358">
        <v>13.3</v>
      </c>
      <c r="BU358">
        <v>13.5</v>
      </c>
      <c r="BV358">
        <v>13.6</v>
      </c>
      <c r="BW358">
        <v>13.8</v>
      </c>
      <c r="BX358">
        <v>13.9</v>
      </c>
      <c r="BY358">
        <v>14</v>
      </c>
      <c r="BZ358">
        <v>14.2</v>
      </c>
      <c r="CA358">
        <v>14.3</v>
      </c>
      <c r="CB358">
        <v>14.4</v>
      </c>
      <c r="CC358">
        <v>14.5</v>
      </c>
      <c r="CD358">
        <v>14.6</v>
      </c>
      <c r="CE358">
        <v>14.6</v>
      </c>
      <c r="CF358">
        <v>14.7</v>
      </c>
      <c r="CG358">
        <v>14.8</v>
      </c>
      <c r="CH358">
        <v>14.9</v>
      </c>
      <c r="CI358">
        <v>14.9</v>
      </c>
      <c r="CJ358">
        <v>14.9</v>
      </c>
      <c r="CK358">
        <v>15</v>
      </c>
      <c r="CL358">
        <v>15</v>
      </c>
      <c r="CM358">
        <v>15</v>
      </c>
      <c r="CN358">
        <v>15</v>
      </c>
      <c r="CO358">
        <v>15</v>
      </c>
      <c r="CP358">
        <v>15</v>
      </c>
      <c r="CQ358">
        <v>15</v>
      </c>
      <c r="CR358">
        <v>14.9</v>
      </c>
      <c r="CS358">
        <v>14.9</v>
      </c>
      <c r="CT358">
        <v>14.8</v>
      </c>
      <c r="CU358">
        <v>14.8</v>
      </c>
      <c r="CV358">
        <v>14.7</v>
      </c>
      <c r="CW358">
        <v>14.6</v>
      </c>
      <c r="CX358">
        <v>14.5</v>
      </c>
      <c r="CY358">
        <v>14.4</v>
      </c>
      <c r="CZ358">
        <v>14.2</v>
      </c>
      <c r="DA358">
        <v>14.1</v>
      </c>
      <c r="DB358">
        <v>13.9</v>
      </c>
      <c r="DC358">
        <v>13.7</v>
      </c>
      <c r="DD358">
        <v>13.6</v>
      </c>
      <c r="DE358">
        <v>13.3</v>
      </c>
      <c r="DF358">
        <v>13.1</v>
      </c>
      <c r="DG358">
        <v>12.9</v>
      </c>
      <c r="DH358">
        <v>12.5</v>
      </c>
      <c r="DI358">
        <v>12.2</v>
      </c>
      <c r="DJ358">
        <v>11.8</v>
      </c>
      <c r="DK358">
        <v>11.4</v>
      </c>
      <c r="DL358">
        <v>10.9</v>
      </c>
      <c r="DM358">
        <v>10.1</v>
      </c>
      <c r="DN358">
        <v>9.61</v>
      </c>
      <c r="DO358">
        <v>9.35</v>
      </c>
      <c r="DP358">
        <v>9.6199999999999992</v>
      </c>
      <c r="DQ358">
        <v>9.19</v>
      </c>
      <c r="DR358">
        <v>8.6</v>
      </c>
      <c r="DS358">
        <v>7.95</v>
      </c>
      <c r="DT358">
        <v>7.31</v>
      </c>
      <c r="DU358">
        <v>6.78</v>
      </c>
      <c r="DV358">
        <v>6.35</v>
      </c>
      <c r="DW358">
        <v>5.95</v>
      </c>
      <c r="DX358">
        <v>5.67</v>
      </c>
      <c r="DY358">
        <v>5.27</v>
      </c>
      <c r="DZ358">
        <v>4.88</v>
      </c>
      <c r="EA358">
        <v>4.6500000000000004</v>
      </c>
      <c r="EB358">
        <v>4.57</v>
      </c>
      <c r="EC358">
        <v>4.33</v>
      </c>
      <c r="ED358">
        <v>3.93</v>
      </c>
      <c r="EE358">
        <v>3.56</v>
      </c>
      <c r="EF358">
        <v>3.24</v>
      </c>
      <c r="EG358">
        <v>3.11</v>
      </c>
      <c r="EH358">
        <v>2.82</v>
      </c>
      <c r="EI358">
        <v>2.64</v>
      </c>
      <c r="EJ358">
        <v>2.37</v>
      </c>
      <c r="EK358">
        <v>2.2000000000000002</v>
      </c>
      <c r="EL358">
        <v>2.02</v>
      </c>
      <c r="EM358">
        <v>1.83</v>
      </c>
      <c r="EN358">
        <v>1.64</v>
      </c>
      <c r="EO358">
        <v>1.51</v>
      </c>
      <c r="EP358">
        <v>1.36</v>
      </c>
      <c r="EQ358">
        <v>1.24</v>
      </c>
      <c r="ER358">
        <v>1.1000000000000001</v>
      </c>
      <c r="ES358">
        <v>1</v>
      </c>
      <c r="ET358">
        <v>0.88</v>
      </c>
      <c r="EU358">
        <v>0.79</v>
      </c>
      <c r="EV358">
        <v>0.71</v>
      </c>
      <c r="EW358">
        <v>0.62</v>
      </c>
      <c r="EX358">
        <v>0.54</v>
      </c>
      <c r="EY358">
        <v>0.48</v>
      </c>
      <c r="EZ358">
        <v>0.44</v>
      </c>
      <c r="FA358">
        <v>0.38</v>
      </c>
      <c r="FB358">
        <v>0.33</v>
      </c>
      <c r="FC358">
        <v>0.27</v>
      </c>
      <c r="FD358">
        <v>0.25</v>
      </c>
      <c r="FE358">
        <v>0.22</v>
      </c>
      <c r="FF358">
        <v>0.19</v>
      </c>
      <c r="FG358">
        <v>0.17</v>
      </c>
      <c r="FH358">
        <v>0.14000000000000001</v>
      </c>
      <c r="FI358">
        <v>0.13</v>
      </c>
      <c r="FJ358">
        <v>0.11</v>
      </c>
      <c r="FK358">
        <v>0.1</v>
      </c>
      <c r="FL358">
        <v>0.09</v>
      </c>
      <c r="FM358">
        <v>0.08</v>
      </c>
      <c r="FN358">
        <v>0.06</v>
      </c>
      <c r="FO358">
        <v>7.0000000000000007E-2</v>
      </c>
      <c r="FP358">
        <v>0.06</v>
      </c>
      <c r="FQ358">
        <v>0.06</v>
      </c>
      <c r="FR358">
        <v>0.06</v>
      </c>
      <c r="FS358">
        <v>0.05</v>
      </c>
      <c r="FT358">
        <v>0.06</v>
      </c>
      <c r="FU358">
        <v>0.05</v>
      </c>
      <c r="FV358">
        <v>7.0000000000000007E-2</v>
      </c>
      <c r="FW358">
        <v>7.0000000000000007E-2</v>
      </c>
      <c r="FX358">
        <v>0.08</v>
      </c>
      <c r="FY358">
        <v>0.09</v>
      </c>
      <c r="FZ358">
        <v>0.1</v>
      </c>
    </row>
    <row r="359" spans="1:182">
      <c r="A359">
        <v>-172</v>
      </c>
      <c r="B359">
        <v>0</v>
      </c>
      <c r="C359">
        <v>0</v>
      </c>
      <c r="D359">
        <v>0</v>
      </c>
      <c r="E359">
        <v>0</v>
      </c>
      <c r="F359">
        <v>0</v>
      </c>
      <c r="G359">
        <v>0</v>
      </c>
      <c r="H359">
        <v>0</v>
      </c>
      <c r="I359">
        <v>0</v>
      </c>
      <c r="J359">
        <v>0</v>
      </c>
      <c r="K359">
        <v>0.02</v>
      </c>
      <c r="L359">
        <v>0.04</v>
      </c>
      <c r="M359">
        <v>0.06</v>
      </c>
      <c r="N359">
        <v>0.08</v>
      </c>
      <c r="O359">
        <v>0.1</v>
      </c>
      <c r="P359">
        <v>0.13</v>
      </c>
      <c r="Q359">
        <v>0.16</v>
      </c>
      <c r="R359">
        <v>0.2</v>
      </c>
      <c r="S359">
        <v>0.23</v>
      </c>
      <c r="T359">
        <v>0.28000000000000003</v>
      </c>
      <c r="U359">
        <v>0.33</v>
      </c>
      <c r="V359">
        <v>0.38</v>
      </c>
      <c r="W359">
        <v>0.47</v>
      </c>
      <c r="X359">
        <v>0.56999999999999995</v>
      </c>
      <c r="Y359">
        <v>0.67</v>
      </c>
      <c r="Z359">
        <v>0.75</v>
      </c>
      <c r="AA359">
        <v>0.85</v>
      </c>
      <c r="AB359">
        <v>0.96</v>
      </c>
      <c r="AC359">
        <v>1.0900000000000001</v>
      </c>
      <c r="AD359">
        <v>1.26</v>
      </c>
      <c r="AE359">
        <v>1.4</v>
      </c>
      <c r="AF359">
        <v>1.55</v>
      </c>
      <c r="AG359">
        <v>1.7</v>
      </c>
      <c r="AH359">
        <v>1.89</v>
      </c>
      <c r="AI359">
        <v>2.11</v>
      </c>
      <c r="AJ359">
        <v>2.31</v>
      </c>
      <c r="AK359">
        <v>2.5</v>
      </c>
      <c r="AL359">
        <v>2.78</v>
      </c>
      <c r="AM359">
        <v>2.95</v>
      </c>
      <c r="AN359">
        <v>3.18</v>
      </c>
      <c r="AO359">
        <v>3.44</v>
      </c>
      <c r="AP359">
        <v>3.85</v>
      </c>
      <c r="AQ359">
        <v>4.12</v>
      </c>
      <c r="AR359">
        <v>4.4800000000000004</v>
      </c>
      <c r="AS359">
        <v>4.54</v>
      </c>
      <c r="AT359">
        <v>4.92</v>
      </c>
      <c r="AU359">
        <v>5.1100000000000003</v>
      </c>
      <c r="AV359">
        <v>5.44</v>
      </c>
      <c r="AW359">
        <v>5.74</v>
      </c>
      <c r="AX359">
        <v>6.04</v>
      </c>
      <c r="AY359">
        <v>6.49</v>
      </c>
      <c r="AZ359">
        <v>6.94</v>
      </c>
      <c r="BA359">
        <v>7.53</v>
      </c>
      <c r="BB359">
        <v>8.06</v>
      </c>
      <c r="BC359">
        <v>8.5299999999999994</v>
      </c>
      <c r="BD359">
        <v>9.0399999999999991</v>
      </c>
      <c r="BE359">
        <v>9.2200000000000006</v>
      </c>
      <c r="BF359">
        <v>9.15</v>
      </c>
      <c r="BG359">
        <v>9.59</v>
      </c>
      <c r="BH359">
        <v>9.9499999999999993</v>
      </c>
      <c r="BI359">
        <v>10.4</v>
      </c>
      <c r="BJ359">
        <v>11</v>
      </c>
      <c r="BK359">
        <v>11.4</v>
      </c>
      <c r="BL359">
        <v>11.7</v>
      </c>
      <c r="BM359">
        <v>12</v>
      </c>
      <c r="BN359">
        <v>12.3</v>
      </c>
      <c r="BO359">
        <v>12.5</v>
      </c>
      <c r="BP359">
        <v>12.7</v>
      </c>
      <c r="BQ359">
        <v>12.9</v>
      </c>
      <c r="BR359">
        <v>13</v>
      </c>
      <c r="BS359">
        <v>13.2</v>
      </c>
      <c r="BT359">
        <v>13.4</v>
      </c>
      <c r="BU359">
        <v>13.5</v>
      </c>
      <c r="BV359">
        <v>13.7</v>
      </c>
      <c r="BW359">
        <v>13.8</v>
      </c>
      <c r="BX359">
        <v>13.9</v>
      </c>
      <c r="BY359">
        <v>14.1</v>
      </c>
      <c r="BZ359">
        <v>14.2</v>
      </c>
      <c r="CA359">
        <v>14.3</v>
      </c>
      <c r="CB359">
        <v>14.4</v>
      </c>
      <c r="CC359">
        <v>14.5</v>
      </c>
      <c r="CD359">
        <v>14.6</v>
      </c>
      <c r="CE359">
        <v>14.7</v>
      </c>
      <c r="CF359">
        <v>14.8</v>
      </c>
      <c r="CG359">
        <v>14.8</v>
      </c>
      <c r="CH359">
        <v>14.9</v>
      </c>
      <c r="CI359">
        <v>14.9</v>
      </c>
      <c r="CJ359">
        <v>15</v>
      </c>
      <c r="CK359">
        <v>15</v>
      </c>
      <c r="CL359">
        <v>15</v>
      </c>
      <c r="CM359">
        <v>15</v>
      </c>
      <c r="CN359">
        <v>15.1</v>
      </c>
      <c r="CO359">
        <v>15</v>
      </c>
      <c r="CP359">
        <v>15</v>
      </c>
      <c r="CQ359">
        <v>15</v>
      </c>
      <c r="CR359">
        <v>15</v>
      </c>
      <c r="CS359">
        <v>14.9</v>
      </c>
      <c r="CT359">
        <v>14.9</v>
      </c>
      <c r="CU359">
        <v>14.8</v>
      </c>
      <c r="CV359">
        <v>14.7</v>
      </c>
      <c r="CW359">
        <v>14.6</v>
      </c>
      <c r="CX359">
        <v>14.5</v>
      </c>
      <c r="CY359">
        <v>14.4</v>
      </c>
      <c r="CZ359">
        <v>14.2</v>
      </c>
      <c r="DA359">
        <v>14.1</v>
      </c>
      <c r="DB359">
        <v>13.9</v>
      </c>
      <c r="DC359">
        <v>13.7</v>
      </c>
      <c r="DD359">
        <v>13.5</v>
      </c>
      <c r="DE359">
        <v>13.3</v>
      </c>
      <c r="DF359">
        <v>13.1</v>
      </c>
      <c r="DG359">
        <v>12.8</v>
      </c>
      <c r="DH359">
        <v>12.5</v>
      </c>
      <c r="DI359">
        <v>12.2</v>
      </c>
      <c r="DJ359">
        <v>11.8</v>
      </c>
      <c r="DK359">
        <v>11.4</v>
      </c>
      <c r="DL359">
        <v>10.8</v>
      </c>
      <c r="DM359">
        <v>10</v>
      </c>
      <c r="DN359">
        <v>9.59</v>
      </c>
      <c r="DO359">
        <v>9.5</v>
      </c>
      <c r="DP359">
        <v>9.58</v>
      </c>
      <c r="DQ359">
        <v>9.11</v>
      </c>
      <c r="DR359">
        <v>8.51</v>
      </c>
      <c r="DS359">
        <v>7.85</v>
      </c>
      <c r="DT359">
        <v>7.25</v>
      </c>
      <c r="DU359">
        <v>6.68</v>
      </c>
      <c r="DV359">
        <v>6.3</v>
      </c>
      <c r="DW359">
        <v>5.92</v>
      </c>
      <c r="DX359">
        <v>5.5</v>
      </c>
      <c r="DY359">
        <v>5.2</v>
      </c>
      <c r="DZ359">
        <v>4.8099999999999996</v>
      </c>
      <c r="EA359">
        <v>4.66</v>
      </c>
      <c r="EB359">
        <v>4.4800000000000004</v>
      </c>
      <c r="EC359">
        <v>4.28</v>
      </c>
      <c r="ED359">
        <v>3.85</v>
      </c>
      <c r="EE359">
        <v>3.5</v>
      </c>
      <c r="EF359">
        <v>3.21</v>
      </c>
      <c r="EG359">
        <v>3.05</v>
      </c>
      <c r="EH359">
        <v>2.84</v>
      </c>
      <c r="EI359">
        <v>2.61</v>
      </c>
      <c r="EJ359">
        <v>2.33</v>
      </c>
      <c r="EK359">
        <v>2.15</v>
      </c>
      <c r="EL359">
        <v>1.97</v>
      </c>
      <c r="EM359">
        <v>1.79</v>
      </c>
      <c r="EN359">
        <v>1.63</v>
      </c>
      <c r="EO359">
        <v>1.48</v>
      </c>
      <c r="EP359">
        <v>1.35</v>
      </c>
      <c r="EQ359">
        <v>1.21</v>
      </c>
      <c r="ER359">
        <v>1.08</v>
      </c>
      <c r="ES359">
        <v>0.95</v>
      </c>
      <c r="ET359">
        <v>0.85</v>
      </c>
      <c r="EU359">
        <v>0.77</v>
      </c>
      <c r="EV359">
        <v>0.68</v>
      </c>
      <c r="EW359">
        <v>0.61</v>
      </c>
      <c r="EX359">
        <v>0.53</v>
      </c>
      <c r="EY359">
        <v>0.47</v>
      </c>
      <c r="EZ359">
        <v>0.4</v>
      </c>
      <c r="FA359">
        <v>0.37</v>
      </c>
      <c r="FB359">
        <v>0.32</v>
      </c>
      <c r="FC359">
        <v>0.28000000000000003</v>
      </c>
      <c r="FD359">
        <v>0.24</v>
      </c>
      <c r="FE359">
        <v>0.21</v>
      </c>
      <c r="FF359">
        <v>0.18</v>
      </c>
      <c r="FG359">
        <v>0.16</v>
      </c>
      <c r="FH359">
        <v>0.14000000000000001</v>
      </c>
      <c r="FI359">
        <v>0.12</v>
      </c>
      <c r="FJ359">
        <v>0.1</v>
      </c>
      <c r="FK359">
        <v>0.09</v>
      </c>
      <c r="FL359">
        <v>0.08</v>
      </c>
      <c r="FM359">
        <v>7.0000000000000007E-2</v>
      </c>
      <c r="FN359">
        <v>7.0000000000000007E-2</v>
      </c>
      <c r="FO359">
        <v>0.06</v>
      </c>
      <c r="FP359">
        <v>0.05</v>
      </c>
      <c r="FQ359">
        <v>0.06</v>
      </c>
      <c r="FR359">
        <v>0.05</v>
      </c>
      <c r="FS359">
        <v>0.06</v>
      </c>
      <c r="FT359">
        <v>0.06</v>
      </c>
      <c r="FU359">
        <v>0.06</v>
      </c>
      <c r="FV359">
        <v>7.0000000000000007E-2</v>
      </c>
      <c r="FW359">
        <v>7.0000000000000007E-2</v>
      </c>
      <c r="FX359">
        <v>0.08</v>
      </c>
      <c r="FY359">
        <v>0.09</v>
      </c>
      <c r="FZ359">
        <v>0.1</v>
      </c>
    </row>
    <row r="360" spans="1:182">
      <c r="A360">
        <v>-173</v>
      </c>
      <c r="B360">
        <v>0</v>
      </c>
      <c r="C360">
        <v>0</v>
      </c>
      <c r="D360">
        <v>0</v>
      </c>
      <c r="E360">
        <v>0</v>
      </c>
      <c r="F360">
        <v>0</v>
      </c>
      <c r="G360">
        <v>0</v>
      </c>
      <c r="H360">
        <v>0</v>
      </c>
      <c r="I360">
        <v>0</v>
      </c>
      <c r="J360">
        <v>0</v>
      </c>
      <c r="K360">
        <v>0.02</v>
      </c>
      <c r="L360">
        <v>0.04</v>
      </c>
      <c r="M360">
        <v>0.06</v>
      </c>
      <c r="N360">
        <v>0.08</v>
      </c>
      <c r="O360">
        <v>0.1</v>
      </c>
      <c r="P360">
        <v>0.13</v>
      </c>
      <c r="Q360">
        <v>0.16</v>
      </c>
      <c r="R360">
        <v>0.2</v>
      </c>
      <c r="S360">
        <v>0.24</v>
      </c>
      <c r="T360">
        <v>0.3</v>
      </c>
      <c r="U360">
        <v>0.35</v>
      </c>
      <c r="V360">
        <v>0.41</v>
      </c>
      <c r="W360">
        <v>0.48</v>
      </c>
      <c r="X360">
        <v>0.55000000000000004</v>
      </c>
      <c r="Y360">
        <v>0.65</v>
      </c>
      <c r="Z360">
        <v>0.74</v>
      </c>
      <c r="AA360">
        <v>0.86</v>
      </c>
      <c r="AB360">
        <v>0.98</v>
      </c>
      <c r="AC360">
        <v>1.1299999999999999</v>
      </c>
      <c r="AD360">
        <v>1.27</v>
      </c>
      <c r="AE360">
        <v>1.37</v>
      </c>
      <c r="AF360">
        <v>1.55</v>
      </c>
      <c r="AG360">
        <v>1.73</v>
      </c>
      <c r="AH360">
        <v>1.94</v>
      </c>
      <c r="AI360">
        <v>2.1</v>
      </c>
      <c r="AJ360">
        <v>2.3199999999999998</v>
      </c>
      <c r="AK360">
        <v>2.54</v>
      </c>
      <c r="AL360">
        <v>2.79</v>
      </c>
      <c r="AM360">
        <v>3.02</v>
      </c>
      <c r="AN360">
        <v>3.24</v>
      </c>
      <c r="AO360">
        <v>3.47</v>
      </c>
      <c r="AP360">
        <v>3.87</v>
      </c>
      <c r="AQ360">
        <v>4.13</v>
      </c>
      <c r="AR360">
        <v>4.4400000000000004</v>
      </c>
      <c r="AS360">
        <v>4.58</v>
      </c>
      <c r="AT360">
        <v>4.8600000000000003</v>
      </c>
      <c r="AU360">
        <v>5.2</v>
      </c>
      <c r="AV360">
        <v>5.51</v>
      </c>
      <c r="AW360">
        <v>5.76</v>
      </c>
      <c r="AX360">
        <v>6.14</v>
      </c>
      <c r="AY360">
        <v>6.58</v>
      </c>
      <c r="AZ360">
        <v>7.06</v>
      </c>
      <c r="BA360">
        <v>7.58</v>
      </c>
      <c r="BB360">
        <v>8.1</v>
      </c>
      <c r="BC360">
        <v>8.6199999999999992</v>
      </c>
      <c r="BD360">
        <v>9.09</v>
      </c>
      <c r="BE360">
        <v>9.08</v>
      </c>
      <c r="BF360">
        <v>9.24</v>
      </c>
      <c r="BG360">
        <v>9.65</v>
      </c>
      <c r="BH360">
        <v>10</v>
      </c>
      <c r="BI360">
        <v>10.4</v>
      </c>
      <c r="BJ360">
        <v>11</v>
      </c>
      <c r="BK360">
        <v>11.4</v>
      </c>
      <c r="BL360">
        <v>11.8</v>
      </c>
      <c r="BM360">
        <v>12</v>
      </c>
      <c r="BN360">
        <v>12.3</v>
      </c>
      <c r="BO360">
        <v>12.5</v>
      </c>
      <c r="BP360">
        <v>12.7</v>
      </c>
      <c r="BQ360">
        <v>12.9</v>
      </c>
      <c r="BR360">
        <v>13.1</v>
      </c>
      <c r="BS360">
        <v>13.3</v>
      </c>
      <c r="BT360">
        <v>13.4</v>
      </c>
      <c r="BU360">
        <v>13.6</v>
      </c>
      <c r="BV360">
        <v>13.7</v>
      </c>
      <c r="BW360">
        <v>13.8</v>
      </c>
      <c r="BX360">
        <v>14</v>
      </c>
      <c r="BY360">
        <v>14.1</v>
      </c>
      <c r="BZ360">
        <v>14.2</v>
      </c>
      <c r="CA360">
        <v>14.3</v>
      </c>
      <c r="CB360">
        <v>14.4</v>
      </c>
      <c r="CC360">
        <v>14.5</v>
      </c>
      <c r="CD360">
        <v>14.6</v>
      </c>
      <c r="CE360">
        <v>14.7</v>
      </c>
      <c r="CF360">
        <v>14.8</v>
      </c>
      <c r="CG360">
        <v>14.9</v>
      </c>
      <c r="CH360">
        <v>14.9</v>
      </c>
      <c r="CI360">
        <v>15</v>
      </c>
      <c r="CJ360">
        <v>15</v>
      </c>
      <c r="CK360">
        <v>15</v>
      </c>
      <c r="CL360">
        <v>15.1</v>
      </c>
      <c r="CM360">
        <v>15.1</v>
      </c>
      <c r="CN360">
        <v>15.1</v>
      </c>
      <c r="CO360">
        <v>15.1</v>
      </c>
      <c r="CP360">
        <v>15</v>
      </c>
      <c r="CQ360">
        <v>15</v>
      </c>
      <c r="CR360">
        <v>15</v>
      </c>
      <c r="CS360">
        <v>14.9</v>
      </c>
      <c r="CT360">
        <v>14.9</v>
      </c>
      <c r="CU360">
        <v>14.8</v>
      </c>
      <c r="CV360">
        <v>14.7</v>
      </c>
      <c r="CW360">
        <v>14.6</v>
      </c>
      <c r="CX360">
        <v>14.5</v>
      </c>
      <c r="CY360">
        <v>14.3</v>
      </c>
      <c r="CZ360">
        <v>14.2</v>
      </c>
      <c r="DA360">
        <v>14.1</v>
      </c>
      <c r="DB360">
        <v>13.9</v>
      </c>
      <c r="DC360">
        <v>13.7</v>
      </c>
      <c r="DD360">
        <v>13.5</v>
      </c>
      <c r="DE360">
        <v>13.3</v>
      </c>
      <c r="DF360">
        <v>13.1</v>
      </c>
      <c r="DG360">
        <v>12.8</v>
      </c>
      <c r="DH360">
        <v>12.5</v>
      </c>
      <c r="DI360">
        <v>12.1</v>
      </c>
      <c r="DJ360">
        <v>11.7</v>
      </c>
      <c r="DK360">
        <v>11.3</v>
      </c>
      <c r="DL360">
        <v>10.6</v>
      </c>
      <c r="DM360">
        <v>10</v>
      </c>
      <c r="DN360">
        <v>9.57</v>
      </c>
      <c r="DO360">
        <v>9.61</v>
      </c>
      <c r="DP360">
        <v>9.4600000000000009</v>
      </c>
      <c r="DQ360">
        <v>9.0299999999999994</v>
      </c>
      <c r="DR360">
        <v>8.41</v>
      </c>
      <c r="DS360">
        <v>7.75</v>
      </c>
      <c r="DT360">
        <v>7.16</v>
      </c>
      <c r="DU360">
        <v>6.65</v>
      </c>
      <c r="DV360">
        <v>6.23</v>
      </c>
      <c r="DW360">
        <v>5.83</v>
      </c>
      <c r="DX360">
        <v>5.52</v>
      </c>
      <c r="DY360">
        <v>5.1100000000000003</v>
      </c>
      <c r="DZ360">
        <v>4.82</v>
      </c>
      <c r="EA360">
        <v>4.72</v>
      </c>
      <c r="EB360">
        <v>4.45</v>
      </c>
      <c r="EC360">
        <v>4.18</v>
      </c>
      <c r="ED360">
        <v>3.8</v>
      </c>
      <c r="EE360">
        <v>3.44</v>
      </c>
      <c r="EF360">
        <v>3.19</v>
      </c>
      <c r="EG360">
        <v>2.99</v>
      </c>
      <c r="EH360">
        <v>2.79</v>
      </c>
      <c r="EI360">
        <v>2.52</v>
      </c>
      <c r="EJ360">
        <v>2.2999999999999998</v>
      </c>
      <c r="EK360">
        <v>2.15</v>
      </c>
      <c r="EL360">
        <v>1.93</v>
      </c>
      <c r="EM360">
        <v>1.74</v>
      </c>
      <c r="EN360">
        <v>1.58</v>
      </c>
      <c r="EO360">
        <v>1.42</v>
      </c>
      <c r="EP360">
        <v>1.3</v>
      </c>
      <c r="EQ360">
        <v>1.19</v>
      </c>
      <c r="ER360">
        <v>1.04</v>
      </c>
      <c r="ES360">
        <v>0.94</v>
      </c>
      <c r="ET360">
        <v>0.85</v>
      </c>
      <c r="EU360">
        <v>0.75</v>
      </c>
      <c r="EV360">
        <v>0.66</v>
      </c>
      <c r="EW360">
        <v>0.59</v>
      </c>
      <c r="EX360">
        <v>0.52</v>
      </c>
      <c r="EY360">
        <v>0.46</v>
      </c>
      <c r="EZ360">
        <v>0.4</v>
      </c>
      <c r="FA360">
        <v>0.36</v>
      </c>
      <c r="FB360">
        <v>0.3</v>
      </c>
      <c r="FC360">
        <v>0.27</v>
      </c>
      <c r="FD360">
        <v>0.23</v>
      </c>
      <c r="FE360">
        <v>0.2</v>
      </c>
      <c r="FF360">
        <v>0.17</v>
      </c>
      <c r="FG360">
        <v>0.15</v>
      </c>
      <c r="FH360">
        <v>0.13</v>
      </c>
      <c r="FI360">
        <v>0.11</v>
      </c>
      <c r="FJ360">
        <v>0.1</v>
      </c>
      <c r="FK360">
        <v>0.09</v>
      </c>
      <c r="FL360">
        <v>0.08</v>
      </c>
      <c r="FM360">
        <v>0.06</v>
      </c>
      <c r="FN360">
        <v>0.05</v>
      </c>
      <c r="FO360">
        <v>0.05</v>
      </c>
      <c r="FP360">
        <v>0.05</v>
      </c>
      <c r="FQ360">
        <v>0.05</v>
      </c>
      <c r="FR360">
        <v>0.05</v>
      </c>
      <c r="FS360">
        <v>0.05</v>
      </c>
      <c r="FT360">
        <v>0.06</v>
      </c>
      <c r="FU360">
        <v>0.06</v>
      </c>
      <c r="FV360">
        <v>0.05</v>
      </c>
      <c r="FW360">
        <v>7.0000000000000007E-2</v>
      </c>
      <c r="FX360">
        <v>0.08</v>
      </c>
      <c r="FY360">
        <v>0.09</v>
      </c>
      <c r="FZ360">
        <v>0.1</v>
      </c>
    </row>
    <row r="361" spans="1:182">
      <c r="A361">
        <v>-174</v>
      </c>
      <c r="B361">
        <v>0</v>
      </c>
      <c r="C361">
        <v>0</v>
      </c>
      <c r="D361">
        <v>0</v>
      </c>
      <c r="E361">
        <v>0</v>
      </c>
      <c r="F361">
        <v>0</v>
      </c>
      <c r="G361">
        <v>0</v>
      </c>
      <c r="H361">
        <v>0</v>
      </c>
      <c r="I361">
        <v>0</v>
      </c>
      <c r="J361">
        <v>0</v>
      </c>
      <c r="K361">
        <v>0.03</v>
      </c>
      <c r="L361">
        <v>0.04</v>
      </c>
      <c r="M361">
        <v>0.05</v>
      </c>
      <c r="N361">
        <v>7.0000000000000007E-2</v>
      </c>
      <c r="O361">
        <v>0.11</v>
      </c>
      <c r="P361">
        <v>0.13</v>
      </c>
      <c r="Q361">
        <v>0.17</v>
      </c>
      <c r="R361">
        <v>0.21</v>
      </c>
      <c r="S361">
        <v>0.24</v>
      </c>
      <c r="T361">
        <v>0.3</v>
      </c>
      <c r="U361">
        <v>0.35</v>
      </c>
      <c r="V361">
        <v>0.42</v>
      </c>
      <c r="W361">
        <v>0.48</v>
      </c>
      <c r="X361">
        <v>0.56999999999999995</v>
      </c>
      <c r="Y361">
        <v>0.67</v>
      </c>
      <c r="Z361">
        <v>0.75</v>
      </c>
      <c r="AA361">
        <v>0.88</v>
      </c>
      <c r="AB361">
        <v>1</v>
      </c>
      <c r="AC361">
        <v>1.1100000000000001</v>
      </c>
      <c r="AD361">
        <v>1.28</v>
      </c>
      <c r="AE361">
        <v>1.44</v>
      </c>
      <c r="AF361">
        <v>1.6</v>
      </c>
      <c r="AG361">
        <v>1.8</v>
      </c>
      <c r="AH361">
        <v>1.99</v>
      </c>
      <c r="AI361">
        <v>2.13</v>
      </c>
      <c r="AJ361">
        <v>2.35</v>
      </c>
      <c r="AK361">
        <v>2.61</v>
      </c>
      <c r="AL361">
        <v>2.85</v>
      </c>
      <c r="AM361">
        <v>3.04</v>
      </c>
      <c r="AN361">
        <v>3.24</v>
      </c>
      <c r="AO361">
        <v>3.51</v>
      </c>
      <c r="AP361">
        <v>3.91</v>
      </c>
      <c r="AQ361">
        <v>4.18</v>
      </c>
      <c r="AR361">
        <v>4.4000000000000004</v>
      </c>
      <c r="AS361">
        <v>4.6100000000000003</v>
      </c>
      <c r="AT361">
        <v>4.9800000000000004</v>
      </c>
      <c r="AU361">
        <v>5.19</v>
      </c>
      <c r="AV361">
        <v>5.55</v>
      </c>
      <c r="AW361">
        <v>5.79</v>
      </c>
      <c r="AX361">
        <v>6.2</v>
      </c>
      <c r="AY361">
        <v>6.64</v>
      </c>
      <c r="AZ361">
        <v>7.16</v>
      </c>
      <c r="BA361">
        <v>7.7</v>
      </c>
      <c r="BB361">
        <v>8.1999999999999993</v>
      </c>
      <c r="BC361">
        <v>8.6999999999999993</v>
      </c>
      <c r="BD361">
        <v>9.2100000000000009</v>
      </c>
      <c r="BE361">
        <v>9.1199999999999992</v>
      </c>
      <c r="BF361">
        <v>9.2799999999999994</v>
      </c>
      <c r="BG361">
        <v>9.77</v>
      </c>
      <c r="BH361">
        <v>10.1</v>
      </c>
      <c r="BI361">
        <v>10.5</v>
      </c>
      <c r="BJ361">
        <v>11.1</v>
      </c>
      <c r="BK361">
        <v>11.5</v>
      </c>
      <c r="BL361">
        <v>11.8</v>
      </c>
      <c r="BM361">
        <v>12.1</v>
      </c>
      <c r="BN361">
        <v>12.4</v>
      </c>
      <c r="BO361">
        <v>12.6</v>
      </c>
      <c r="BP361">
        <v>12.8</v>
      </c>
      <c r="BQ361">
        <v>13</v>
      </c>
      <c r="BR361">
        <v>13.1</v>
      </c>
      <c r="BS361">
        <v>13.3</v>
      </c>
      <c r="BT361">
        <v>13.4</v>
      </c>
      <c r="BU361">
        <v>13.6</v>
      </c>
      <c r="BV361">
        <v>13.7</v>
      </c>
      <c r="BW361">
        <v>13.9</v>
      </c>
      <c r="BX361">
        <v>14</v>
      </c>
      <c r="BY361">
        <v>14.1</v>
      </c>
      <c r="BZ361">
        <v>14.3</v>
      </c>
      <c r="CA361">
        <v>14.4</v>
      </c>
      <c r="CB361">
        <v>14.5</v>
      </c>
      <c r="CC361">
        <v>14.6</v>
      </c>
      <c r="CD361">
        <v>14.7</v>
      </c>
      <c r="CE361">
        <v>14.7</v>
      </c>
      <c r="CF361">
        <v>14.8</v>
      </c>
      <c r="CG361">
        <v>14.9</v>
      </c>
      <c r="CH361">
        <v>14.9</v>
      </c>
      <c r="CI361">
        <v>15</v>
      </c>
      <c r="CJ361">
        <v>15</v>
      </c>
      <c r="CK361">
        <v>15.1</v>
      </c>
      <c r="CL361">
        <v>15.1</v>
      </c>
      <c r="CM361">
        <v>15.1</v>
      </c>
      <c r="CN361">
        <v>15.1</v>
      </c>
      <c r="CO361">
        <v>15.1</v>
      </c>
      <c r="CP361">
        <v>15.1</v>
      </c>
      <c r="CQ361">
        <v>15</v>
      </c>
      <c r="CR361">
        <v>15</v>
      </c>
      <c r="CS361">
        <v>14.9</v>
      </c>
      <c r="CT361">
        <v>14.9</v>
      </c>
      <c r="CU361">
        <v>14.8</v>
      </c>
      <c r="CV361">
        <v>14.7</v>
      </c>
      <c r="CW361">
        <v>14.6</v>
      </c>
      <c r="CX361">
        <v>14.5</v>
      </c>
      <c r="CY361">
        <v>14.4</v>
      </c>
      <c r="CZ361">
        <v>14.2</v>
      </c>
      <c r="DA361">
        <v>14.1</v>
      </c>
      <c r="DB361">
        <v>13.9</v>
      </c>
      <c r="DC361">
        <v>13.7</v>
      </c>
      <c r="DD361">
        <v>13.5</v>
      </c>
      <c r="DE361">
        <v>13.3</v>
      </c>
      <c r="DF361">
        <v>13.1</v>
      </c>
      <c r="DG361">
        <v>12.8</v>
      </c>
      <c r="DH361">
        <v>12.5</v>
      </c>
      <c r="DI361">
        <v>12.1</v>
      </c>
      <c r="DJ361">
        <v>11.7</v>
      </c>
      <c r="DK361">
        <v>11.3</v>
      </c>
      <c r="DL361">
        <v>10.4</v>
      </c>
      <c r="DM361">
        <v>9.9700000000000006</v>
      </c>
      <c r="DN361">
        <v>9.56</v>
      </c>
      <c r="DO361">
        <v>9.83</v>
      </c>
      <c r="DP361">
        <v>9.39</v>
      </c>
      <c r="DQ361">
        <v>8.8800000000000008</v>
      </c>
      <c r="DR361">
        <v>8.31</v>
      </c>
      <c r="DS361">
        <v>7.66</v>
      </c>
      <c r="DT361">
        <v>7.05</v>
      </c>
      <c r="DU361">
        <v>6.59</v>
      </c>
      <c r="DV361">
        <v>6.18</v>
      </c>
      <c r="DW361">
        <v>5.79</v>
      </c>
      <c r="DX361">
        <v>5.47</v>
      </c>
      <c r="DY361">
        <v>5.0199999999999996</v>
      </c>
      <c r="DZ361">
        <v>4.76</v>
      </c>
      <c r="EA361">
        <v>4.6900000000000004</v>
      </c>
      <c r="EB361">
        <v>4.46</v>
      </c>
      <c r="EC361">
        <v>4.13</v>
      </c>
      <c r="ED361">
        <v>3.73</v>
      </c>
      <c r="EE361">
        <v>3.45</v>
      </c>
      <c r="EF361">
        <v>3.16</v>
      </c>
      <c r="EG361">
        <v>2.98</v>
      </c>
      <c r="EH361">
        <v>2.73</v>
      </c>
      <c r="EI361">
        <v>2.4700000000000002</v>
      </c>
      <c r="EJ361">
        <v>2.27</v>
      </c>
      <c r="EK361">
        <v>2.09</v>
      </c>
      <c r="EL361">
        <v>1.91</v>
      </c>
      <c r="EM361">
        <v>1.71</v>
      </c>
      <c r="EN361">
        <v>1.54</v>
      </c>
      <c r="EO361">
        <v>1.41</v>
      </c>
      <c r="EP361">
        <v>1.26</v>
      </c>
      <c r="EQ361">
        <v>1.1399999999999999</v>
      </c>
      <c r="ER361">
        <v>1.03</v>
      </c>
      <c r="ES361">
        <v>0.91</v>
      </c>
      <c r="ET361">
        <v>0.81</v>
      </c>
      <c r="EU361">
        <v>0.73</v>
      </c>
      <c r="EV361">
        <v>0.64</v>
      </c>
      <c r="EW361">
        <v>0.56999999999999995</v>
      </c>
      <c r="EX361">
        <v>0.5</v>
      </c>
      <c r="EY361">
        <v>0.43</v>
      </c>
      <c r="EZ361">
        <v>0.37</v>
      </c>
      <c r="FA361">
        <v>0.33</v>
      </c>
      <c r="FB361">
        <v>0.28000000000000003</v>
      </c>
      <c r="FC361">
        <v>0.26</v>
      </c>
      <c r="FD361">
        <v>0.21</v>
      </c>
      <c r="FE361">
        <v>0.19</v>
      </c>
      <c r="FF361">
        <v>0.16</v>
      </c>
      <c r="FG361">
        <v>0.14000000000000001</v>
      </c>
      <c r="FH361">
        <v>0.12</v>
      </c>
      <c r="FI361">
        <v>0.1</v>
      </c>
      <c r="FJ361">
        <v>0.09</v>
      </c>
      <c r="FK361">
        <v>0.08</v>
      </c>
      <c r="FL361">
        <v>7.0000000000000007E-2</v>
      </c>
      <c r="FM361">
        <v>7.0000000000000007E-2</v>
      </c>
      <c r="FN361">
        <v>0.06</v>
      </c>
      <c r="FO361">
        <v>0.05</v>
      </c>
      <c r="FP361">
        <v>0.05</v>
      </c>
      <c r="FQ361">
        <v>0.04</v>
      </c>
      <c r="FR361">
        <v>0.04</v>
      </c>
      <c r="FS361">
        <v>0.04</v>
      </c>
      <c r="FT361">
        <v>0.05</v>
      </c>
      <c r="FU361">
        <v>0.05</v>
      </c>
      <c r="FV361">
        <v>0.05</v>
      </c>
      <c r="FW361">
        <v>7.0000000000000007E-2</v>
      </c>
      <c r="FX361">
        <v>0.08</v>
      </c>
      <c r="FY361">
        <v>0.09</v>
      </c>
      <c r="FZ361">
        <v>0.1</v>
      </c>
    </row>
    <row r="362" spans="1:182">
      <c r="A362">
        <v>-175</v>
      </c>
      <c r="B362">
        <v>0</v>
      </c>
      <c r="C362">
        <v>0</v>
      </c>
      <c r="D362">
        <v>0</v>
      </c>
      <c r="E362">
        <v>0</v>
      </c>
      <c r="F362">
        <v>0</v>
      </c>
      <c r="G362">
        <v>0</v>
      </c>
      <c r="H362">
        <v>0</v>
      </c>
      <c r="I362">
        <v>0</v>
      </c>
      <c r="J362">
        <v>0</v>
      </c>
      <c r="K362">
        <v>0.02</v>
      </c>
      <c r="L362">
        <v>0.04</v>
      </c>
      <c r="M362">
        <v>0.05</v>
      </c>
      <c r="N362">
        <v>0.09</v>
      </c>
      <c r="O362">
        <v>0.11</v>
      </c>
      <c r="P362">
        <v>0.14000000000000001</v>
      </c>
      <c r="Q362">
        <v>0.17</v>
      </c>
      <c r="R362">
        <v>0.21</v>
      </c>
      <c r="S362">
        <v>0.25</v>
      </c>
      <c r="T362">
        <v>0.3</v>
      </c>
      <c r="U362">
        <v>0.36</v>
      </c>
      <c r="V362">
        <v>0.41</v>
      </c>
      <c r="W362">
        <v>0.5</v>
      </c>
      <c r="X362">
        <v>0.56000000000000005</v>
      </c>
      <c r="Y362">
        <v>0.67</v>
      </c>
      <c r="Z362">
        <v>0.77</v>
      </c>
      <c r="AA362">
        <v>0.89</v>
      </c>
      <c r="AB362">
        <v>1.05</v>
      </c>
      <c r="AC362">
        <v>1.18</v>
      </c>
      <c r="AD362">
        <v>1.29</v>
      </c>
      <c r="AE362">
        <v>1.46</v>
      </c>
      <c r="AF362">
        <v>1.65</v>
      </c>
      <c r="AG362">
        <v>1.82</v>
      </c>
      <c r="AH362">
        <v>2.04</v>
      </c>
      <c r="AI362">
        <v>2.15</v>
      </c>
      <c r="AJ362">
        <v>2.38</v>
      </c>
      <c r="AK362">
        <v>2.67</v>
      </c>
      <c r="AL362">
        <v>2.88</v>
      </c>
      <c r="AM362">
        <v>3.04</v>
      </c>
      <c r="AN362">
        <v>3.25</v>
      </c>
      <c r="AO362">
        <v>3.58</v>
      </c>
      <c r="AP362">
        <v>3.99</v>
      </c>
      <c r="AQ362">
        <v>4.2</v>
      </c>
      <c r="AR362">
        <v>4.4800000000000004</v>
      </c>
      <c r="AS362">
        <v>4.72</v>
      </c>
      <c r="AT362">
        <v>4.92</v>
      </c>
      <c r="AU362">
        <v>5.25</v>
      </c>
      <c r="AV362">
        <v>5.55</v>
      </c>
      <c r="AW362">
        <v>5.86</v>
      </c>
      <c r="AX362">
        <v>6.31</v>
      </c>
      <c r="AY362">
        <v>6.69</v>
      </c>
      <c r="AZ362">
        <v>7.17</v>
      </c>
      <c r="BA362">
        <v>7.76</v>
      </c>
      <c r="BB362">
        <v>8.24</v>
      </c>
      <c r="BC362">
        <v>8.74</v>
      </c>
      <c r="BD362">
        <v>9.35</v>
      </c>
      <c r="BE362">
        <v>9.42</v>
      </c>
      <c r="BF362">
        <v>9.39</v>
      </c>
      <c r="BG362">
        <v>9.75</v>
      </c>
      <c r="BH362">
        <v>10.199999999999999</v>
      </c>
      <c r="BI362">
        <v>10.7</v>
      </c>
      <c r="BJ362">
        <v>11.2</v>
      </c>
      <c r="BK362">
        <v>11.5</v>
      </c>
      <c r="BL362">
        <v>11.9</v>
      </c>
      <c r="BM362">
        <v>12.2</v>
      </c>
      <c r="BN362">
        <v>12.4</v>
      </c>
      <c r="BO362">
        <v>12.6</v>
      </c>
      <c r="BP362">
        <v>12.8</v>
      </c>
      <c r="BQ362">
        <v>13</v>
      </c>
      <c r="BR362">
        <v>13.2</v>
      </c>
      <c r="BS362">
        <v>13.3</v>
      </c>
      <c r="BT362">
        <v>13.5</v>
      </c>
      <c r="BU362">
        <v>13.6</v>
      </c>
      <c r="BV362">
        <v>13.8</v>
      </c>
      <c r="BW362">
        <v>13.9</v>
      </c>
      <c r="BX362">
        <v>14</v>
      </c>
      <c r="BY362">
        <v>14.2</v>
      </c>
      <c r="BZ362">
        <v>14.3</v>
      </c>
      <c r="CA362">
        <v>14.4</v>
      </c>
      <c r="CB362">
        <v>14.5</v>
      </c>
      <c r="CC362">
        <v>14.6</v>
      </c>
      <c r="CD362">
        <v>14.7</v>
      </c>
      <c r="CE362">
        <v>14.8</v>
      </c>
      <c r="CF362">
        <v>14.8</v>
      </c>
      <c r="CG362">
        <v>14.9</v>
      </c>
      <c r="CH362">
        <v>15</v>
      </c>
      <c r="CI362">
        <v>15</v>
      </c>
      <c r="CJ362">
        <v>15.1</v>
      </c>
      <c r="CK362">
        <v>15.1</v>
      </c>
      <c r="CL362">
        <v>15.1</v>
      </c>
      <c r="CM362">
        <v>15.1</v>
      </c>
      <c r="CN362">
        <v>15.1</v>
      </c>
      <c r="CO362">
        <v>15.1</v>
      </c>
      <c r="CP362">
        <v>15.1</v>
      </c>
      <c r="CQ362">
        <v>15.1</v>
      </c>
      <c r="CR362">
        <v>15</v>
      </c>
      <c r="CS362">
        <v>15</v>
      </c>
      <c r="CT362">
        <v>14.9</v>
      </c>
      <c r="CU362">
        <v>14.8</v>
      </c>
      <c r="CV362">
        <v>14.7</v>
      </c>
      <c r="CW362">
        <v>14.6</v>
      </c>
      <c r="CX362">
        <v>14.5</v>
      </c>
      <c r="CY362">
        <v>14.4</v>
      </c>
      <c r="CZ362">
        <v>14.2</v>
      </c>
      <c r="DA362">
        <v>14.1</v>
      </c>
      <c r="DB362">
        <v>13.9</v>
      </c>
      <c r="DC362">
        <v>13.7</v>
      </c>
      <c r="DD362">
        <v>13.5</v>
      </c>
      <c r="DE362">
        <v>13.3</v>
      </c>
      <c r="DF362">
        <v>13</v>
      </c>
      <c r="DG362">
        <v>12.8</v>
      </c>
      <c r="DH362">
        <v>12.4</v>
      </c>
      <c r="DI362">
        <v>12</v>
      </c>
      <c r="DJ362">
        <v>11.7</v>
      </c>
      <c r="DK362">
        <v>11.2</v>
      </c>
      <c r="DL362">
        <v>10.4</v>
      </c>
      <c r="DM362">
        <v>9.94</v>
      </c>
      <c r="DN362">
        <v>9.5399999999999991</v>
      </c>
      <c r="DO362">
        <v>9.8800000000000008</v>
      </c>
      <c r="DP362">
        <v>9.2899999999999991</v>
      </c>
      <c r="DQ362">
        <v>8.86</v>
      </c>
      <c r="DR362">
        <v>8.2100000000000009</v>
      </c>
      <c r="DS362">
        <v>7.58</v>
      </c>
      <c r="DT362">
        <v>6.98</v>
      </c>
      <c r="DU362">
        <v>6.51</v>
      </c>
      <c r="DV362">
        <v>6.13</v>
      </c>
      <c r="DW362">
        <v>5.76</v>
      </c>
      <c r="DX362">
        <v>5.35</v>
      </c>
      <c r="DY362">
        <v>5.0599999999999996</v>
      </c>
      <c r="DZ362">
        <v>4.8099999999999996</v>
      </c>
      <c r="EA362">
        <v>4.6100000000000003</v>
      </c>
      <c r="EB362">
        <v>4.3499999999999996</v>
      </c>
      <c r="EC362">
        <v>4.05</v>
      </c>
      <c r="ED362">
        <v>3.66</v>
      </c>
      <c r="EE362">
        <v>3.31</v>
      </c>
      <c r="EF362">
        <v>3.15</v>
      </c>
      <c r="EG362">
        <v>2.91</v>
      </c>
      <c r="EH362">
        <v>2.7</v>
      </c>
      <c r="EI362">
        <v>2.4300000000000002</v>
      </c>
      <c r="EJ362">
        <v>2.21</v>
      </c>
      <c r="EK362">
        <v>2.0699999999999998</v>
      </c>
      <c r="EL362">
        <v>1.86</v>
      </c>
      <c r="EM362">
        <v>1.7</v>
      </c>
      <c r="EN362">
        <v>1.51</v>
      </c>
      <c r="EO362">
        <v>1.38</v>
      </c>
      <c r="EP362">
        <v>1.25</v>
      </c>
      <c r="EQ362">
        <v>1.1200000000000001</v>
      </c>
      <c r="ER362">
        <v>0.98</v>
      </c>
      <c r="ES362">
        <v>0.89</v>
      </c>
      <c r="ET362">
        <v>0.8</v>
      </c>
      <c r="EU362">
        <v>0.71</v>
      </c>
      <c r="EV362">
        <v>0.63</v>
      </c>
      <c r="EW362">
        <v>0.54</v>
      </c>
      <c r="EX362">
        <v>0.48</v>
      </c>
      <c r="EY362">
        <v>0.42</v>
      </c>
      <c r="EZ362">
        <v>0.37</v>
      </c>
      <c r="FA362">
        <v>0.31</v>
      </c>
      <c r="FB362">
        <v>0.27</v>
      </c>
      <c r="FC362">
        <v>0.24</v>
      </c>
      <c r="FD362">
        <v>0.21</v>
      </c>
      <c r="FE362">
        <v>0.18</v>
      </c>
      <c r="FF362">
        <v>0.16</v>
      </c>
      <c r="FG362">
        <v>0.13</v>
      </c>
      <c r="FH362">
        <v>0.12</v>
      </c>
      <c r="FI362">
        <v>0.1</v>
      </c>
      <c r="FJ362">
        <v>0.09</v>
      </c>
      <c r="FK362">
        <v>0.08</v>
      </c>
      <c r="FL362">
        <v>7.0000000000000007E-2</v>
      </c>
      <c r="FM362">
        <v>0.06</v>
      </c>
      <c r="FN362">
        <v>0.06</v>
      </c>
      <c r="FO362">
        <v>0.04</v>
      </c>
      <c r="FP362">
        <v>0.04</v>
      </c>
      <c r="FQ362">
        <v>0.04</v>
      </c>
      <c r="FR362">
        <v>0.04</v>
      </c>
      <c r="FS362">
        <v>0.04</v>
      </c>
      <c r="FT362">
        <v>0.05</v>
      </c>
      <c r="FU362">
        <v>0.06</v>
      </c>
      <c r="FV362">
        <v>0.06</v>
      </c>
      <c r="FW362">
        <v>7.0000000000000007E-2</v>
      </c>
      <c r="FX362">
        <v>0.08</v>
      </c>
      <c r="FY362">
        <v>0.09</v>
      </c>
      <c r="FZ362">
        <v>0.1</v>
      </c>
    </row>
    <row r="363" spans="1:182">
      <c r="A363">
        <v>-176</v>
      </c>
      <c r="B363">
        <v>0</v>
      </c>
      <c r="C363">
        <v>0</v>
      </c>
      <c r="D363">
        <v>0</v>
      </c>
      <c r="E363">
        <v>0</v>
      </c>
      <c r="F363">
        <v>0</v>
      </c>
      <c r="G363">
        <v>0</v>
      </c>
      <c r="H363">
        <v>0</v>
      </c>
      <c r="I363">
        <v>0</v>
      </c>
      <c r="J363">
        <v>0</v>
      </c>
      <c r="K363">
        <v>0.03</v>
      </c>
      <c r="L363">
        <v>0.04</v>
      </c>
      <c r="M363">
        <v>7.0000000000000007E-2</v>
      </c>
      <c r="N363">
        <v>0.09</v>
      </c>
      <c r="O363">
        <v>0.11</v>
      </c>
      <c r="P363">
        <v>0.14000000000000001</v>
      </c>
      <c r="Q363">
        <v>0.16</v>
      </c>
      <c r="R363">
        <v>0.21</v>
      </c>
      <c r="S363">
        <v>0.26</v>
      </c>
      <c r="T363">
        <v>0.3</v>
      </c>
      <c r="U363">
        <v>0.37</v>
      </c>
      <c r="V363">
        <v>0.43</v>
      </c>
      <c r="W363">
        <v>0.49</v>
      </c>
      <c r="X363">
        <v>0.57999999999999996</v>
      </c>
      <c r="Y363">
        <v>0.68</v>
      </c>
      <c r="Z363">
        <v>0.8</v>
      </c>
      <c r="AA363">
        <v>0.88</v>
      </c>
      <c r="AB363">
        <v>1.03</v>
      </c>
      <c r="AC363">
        <v>1.17</v>
      </c>
      <c r="AD363">
        <v>1.3</v>
      </c>
      <c r="AE363">
        <v>1.46</v>
      </c>
      <c r="AF363">
        <v>1.67</v>
      </c>
      <c r="AG363">
        <v>1.87</v>
      </c>
      <c r="AH363">
        <v>2.02</v>
      </c>
      <c r="AI363">
        <v>2.23</v>
      </c>
      <c r="AJ363">
        <v>2.41</v>
      </c>
      <c r="AK363">
        <v>2.65</v>
      </c>
      <c r="AL363">
        <v>2.9</v>
      </c>
      <c r="AM363">
        <v>3.07</v>
      </c>
      <c r="AN363">
        <v>3.33</v>
      </c>
      <c r="AO363">
        <v>3.66</v>
      </c>
      <c r="AP363">
        <v>3.94</v>
      </c>
      <c r="AQ363">
        <v>4.3</v>
      </c>
      <c r="AR363">
        <v>4.51</v>
      </c>
      <c r="AS363">
        <v>4.82</v>
      </c>
      <c r="AT363">
        <v>5.04</v>
      </c>
      <c r="AU363">
        <v>5.3</v>
      </c>
      <c r="AV363">
        <v>5.64</v>
      </c>
      <c r="AW363">
        <v>5.9</v>
      </c>
      <c r="AX363">
        <v>6.35</v>
      </c>
      <c r="AY363">
        <v>6.79</v>
      </c>
      <c r="AZ363">
        <v>7.29</v>
      </c>
      <c r="BA363">
        <v>7.89</v>
      </c>
      <c r="BB363">
        <v>8.32</v>
      </c>
      <c r="BC363">
        <v>8.83</v>
      </c>
      <c r="BD363">
        <v>9.3800000000000008</v>
      </c>
      <c r="BE363">
        <v>9.26</v>
      </c>
      <c r="BF363">
        <v>9.44</v>
      </c>
      <c r="BG363">
        <v>9.83</v>
      </c>
      <c r="BH363">
        <v>10.3</v>
      </c>
      <c r="BI363">
        <v>10.8</v>
      </c>
      <c r="BJ363">
        <v>11.2</v>
      </c>
      <c r="BK363">
        <v>11.6</v>
      </c>
      <c r="BL363">
        <v>11.9</v>
      </c>
      <c r="BM363">
        <v>12.2</v>
      </c>
      <c r="BN363">
        <v>12.4</v>
      </c>
      <c r="BO363">
        <v>12.7</v>
      </c>
      <c r="BP363">
        <v>12.9</v>
      </c>
      <c r="BQ363">
        <v>13</v>
      </c>
      <c r="BR363">
        <v>13.2</v>
      </c>
      <c r="BS363">
        <v>13.4</v>
      </c>
      <c r="BT363">
        <v>13.5</v>
      </c>
      <c r="BU363">
        <v>13.7</v>
      </c>
      <c r="BV363">
        <v>13.8</v>
      </c>
      <c r="BW363">
        <v>14</v>
      </c>
      <c r="BX363">
        <v>14.1</v>
      </c>
      <c r="BY363">
        <v>14.2</v>
      </c>
      <c r="BZ363">
        <v>14.3</v>
      </c>
      <c r="CA363">
        <v>14.4</v>
      </c>
      <c r="CB363">
        <v>14.5</v>
      </c>
      <c r="CC363">
        <v>14.6</v>
      </c>
      <c r="CD363">
        <v>14.7</v>
      </c>
      <c r="CE363">
        <v>14.8</v>
      </c>
      <c r="CF363">
        <v>14.9</v>
      </c>
      <c r="CG363">
        <v>14.9</v>
      </c>
      <c r="CH363">
        <v>15</v>
      </c>
      <c r="CI363">
        <v>15</v>
      </c>
      <c r="CJ363">
        <v>15.1</v>
      </c>
      <c r="CK363">
        <v>15.1</v>
      </c>
      <c r="CL363">
        <v>15.1</v>
      </c>
      <c r="CM363">
        <v>15.1</v>
      </c>
      <c r="CN363">
        <v>15.1</v>
      </c>
      <c r="CO363">
        <v>15.1</v>
      </c>
      <c r="CP363">
        <v>15.1</v>
      </c>
      <c r="CQ363">
        <v>15.1</v>
      </c>
      <c r="CR363">
        <v>15</v>
      </c>
      <c r="CS363">
        <v>15</v>
      </c>
      <c r="CT363">
        <v>14.9</v>
      </c>
      <c r="CU363">
        <v>14.8</v>
      </c>
      <c r="CV363">
        <v>14.7</v>
      </c>
      <c r="CW363">
        <v>14.6</v>
      </c>
      <c r="CX363">
        <v>14.5</v>
      </c>
      <c r="CY363">
        <v>14.4</v>
      </c>
      <c r="CZ363">
        <v>14.2</v>
      </c>
      <c r="DA363">
        <v>14.1</v>
      </c>
      <c r="DB363">
        <v>13.9</v>
      </c>
      <c r="DC363">
        <v>13.7</v>
      </c>
      <c r="DD363">
        <v>13.5</v>
      </c>
      <c r="DE363">
        <v>13.3</v>
      </c>
      <c r="DF363">
        <v>13</v>
      </c>
      <c r="DG363">
        <v>12.7</v>
      </c>
      <c r="DH363">
        <v>12.4</v>
      </c>
      <c r="DI363">
        <v>12</v>
      </c>
      <c r="DJ363">
        <v>11.6</v>
      </c>
      <c r="DK363">
        <v>11.1</v>
      </c>
      <c r="DL363">
        <v>10.3</v>
      </c>
      <c r="DM363">
        <v>9.86</v>
      </c>
      <c r="DN363">
        <v>9.58</v>
      </c>
      <c r="DO363">
        <v>9.8000000000000007</v>
      </c>
      <c r="DP363">
        <v>9.3699999999999992</v>
      </c>
      <c r="DQ363">
        <v>8.77</v>
      </c>
      <c r="DR363">
        <v>8.11</v>
      </c>
      <c r="DS363">
        <v>7.49</v>
      </c>
      <c r="DT363">
        <v>6.89</v>
      </c>
      <c r="DU363">
        <v>6.46</v>
      </c>
      <c r="DV363">
        <v>6.04</v>
      </c>
      <c r="DW363">
        <v>5.73</v>
      </c>
      <c r="DX363">
        <v>5.37</v>
      </c>
      <c r="DY363">
        <v>5.01</v>
      </c>
      <c r="DZ363">
        <v>4.8</v>
      </c>
      <c r="EA363">
        <v>4.57</v>
      </c>
      <c r="EB363">
        <v>4.3499999999999996</v>
      </c>
      <c r="EC363">
        <v>3.97</v>
      </c>
      <c r="ED363">
        <v>3.6</v>
      </c>
      <c r="EE363">
        <v>3.31</v>
      </c>
      <c r="EF363">
        <v>3.12</v>
      </c>
      <c r="EG363">
        <v>2.86</v>
      </c>
      <c r="EH363">
        <v>2.64</v>
      </c>
      <c r="EI363">
        <v>2.39</v>
      </c>
      <c r="EJ363">
        <v>2.17</v>
      </c>
      <c r="EK363">
        <v>1.99</v>
      </c>
      <c r="EL363">
        <v>1.83</v>
      </c>
      <c r="EM363">
        <v>1.67</v>
      </c>
      <c r="EN363">
        <v>1.48</v>
      </c>
      <c r="EO363">
        <v>1.35</v>
      </c>
      <c r="EP363">
        <v>1.22</v>
      </c>
      <c r="EQ363">
        <v>1.08</v>
      </c>
      <c r="ER363">
        <v>0.96</v>
      </c>
      <c r="ES363">
        <v>0.85</v>
      </c>
      <c r="ET363">
        <v>0.74</v>
      </c>
      <c r="EU363">
        <v>0.68</v>
      </c>
      <c r="EV363">
        <v>0.61</v>
      </c>
      <c r="EW363">
        <v>0.53</v>
      </c>
      <c r="EX363">
        <v>0.45</v>
      </c>
      <c r="EY363">
        <v>0.38</v>
      </c>
      <c r="EZ363">
        <v>0.35</v>
      </c>
      <c r="FA363">
        <v>0.3</v>
      </c>
      <c r="FB363">
        <v>0.27</v>
      </c>
      <c r="FC363">
        <v>0.23</v>
      </c>
      <c r="FD363">
        <v>0.19</v>
      </c>
      <c r="FE363">
        <v>0.17</v>
      </c>
      <c r="FF363">
        <v>0.14000000000000001</v>
      </c>
      <c r="FG363">
        <v>0.12</v>
      </c>
      <c r="FH363">
        <v>0.11</v>
      </c>
      <c r="FI363">
        <v>0.1</v>
      </c>
      <c r="FJ363">
        <v>7.0000000000000007E-2</v>
      </c>
      <c r="FK363">
        <v>7.0000000000000007E-2</v>
      </c>
      <c r="FL363">
        <v>0.05</v>
      </c>
      <c r="FM363">
        <v>0.06</v>
      </c>
      <c r="FN363">
        <v>0.05</v>
      </c>
      <c r="FO363">
        <v>0.04</v>
      </c>
      <c r="FP363">
        <v>0.04</v>
      </c>
      <c r="FQ363">
        <v>0.04</v>
      </c>
      <c r="FR363">
        <v>0.04</v>
      </c>
      <c r="FS363">
        <v>0.04</v>
      </c>
      <c r="FT363">
        <v>0.04</v>
      </c>
      <c r="FU363">
        <v>0.05</v>
      </c>
      <c r="FV363">
        <v>0.06</v>
      </c>
      <c r="FW363">
        <v>7.0000000000000007E-2</v>
      </c>
      <c r="FX363">
        <v>0.08</v>
      </c>
      <c r="FY363">
        <v>0.09</v>
      </c>
      <c r="FZ363">
        <v>0.1</v>
      </c>
    </row>
    <row r="364" spans="1:182">
      <c r="A364">
        <v>-177</v>
      </c>
      <c r="B364">
        <v>0</v>
      </c>
      <c r="C364">
        <v>0</v>
      </c>
      <c r="D364">
        <v>0</v>
      </c>
      <c r="E364">
        <v>0</v>
      </c>
      <c r="F364">
        <v>0</v>
      </c>
      <c r="G364">
        <v>0</v>
      </c>
      <c r="H364">
        <v>0</v>
      </c>
      <c r="I364">
        <v>0</v>
      </c>
      <c r="J364">
        <v>0</v>
      </c>
      <c r="K364">
        <v>0.03</v>
      </c>
      <c r="L364">
        <v>0.04</v>
      </c>
      <c r="M364">
        <v>7.0000000000000007E-2</v>
      </c>
      <c r="N364">
        <v>0.09</v>
      </c>
      <c r="O364">
        <v>0.11</v>
      </c>
      <c r="P364">
        <v>0.14000000000000001</v>
      </c>
      <c r="Q364">
        <v>0.18</v>
      </c>
      <c r="R364">
        <v>0.22</v>
      </c>
      <c r="S364">
        <v>0.27</v>
      </c>
      <c r="T364">
        <v>0.31</v>
      </c>
      <c r="U364">
        <v>0.37</v>
      </c>
      <c r="V364">
        <v>0.45</v>
      </c>
      <c r="W364">
        <v>0.53</v>
      </c>
      <c r="X364">
        <v>0.59</v>
      </c>
      <c r="Y364">
        <v>0.72</v>
      </c>
      <c r="Z364">
        <v>0.78</v>
      </c>
      <c r="AA364">
        <v>0.89</v>
      </c>
      <c r="AB364">
        <v>1.04</v>
      </c>
      <c r="AC364">
        <v>1.19</v>
      </c>
      <c r="AD364">
        <v>1.33</v>
      </c>
      <c r="AE364">
        <v>1.49</v>
      </c>
      <c r="AF364">
        <v>1.68</v>
      </c>
      <c r="AG364">
        <v>1.83</v>
      </c>
      <c r="AH364">
        <v>2.06</v>
      </c>
      <c r="AI364">
        <v>2.2200000000000002</v>
      </c>
      <c r="AJ364">
        <v>2.4300000000000002</v>
      </c>
      <c r="AK364">
        <v>2.68</v>
      </c>
      <c r="AL364">
        <v>2.93</v>
      </c>
      <c r="AM364">
        <v>3.11</v>
      </c>
      <c r="AN364">
        <v>3.36</v>
      </c>
      <c r="AO364">
        <v>3.69</v>
      </c>
      <c r="AP364">
        <v>4.08</v>
      </c>
      <c r="AQ364">
        <v>4.3499999999999996</v>
      </c>
      <c r="AR364">
        <v>4.42</v>
      </c>
      <c r="AS364">
        <v>4.75</v>
      </c>
      <c r="AT364">
        <v>5.01</v>
      </c>
      <c r="AU364">
        <v>5.35</v>
      </c>
      <c r="AV364">
        <v>5.62</v>
      </c>
      <c r="AW364">
        <v>5.92</v>
      </c>
      <c r="AX364">
        <v>6.41</v>
      </c>
      <c r="AY364">
        <v>6.83</v>
      </c>
      <c r="AZ364">
        <v>7.39</v>
      </c>
      <c r="BA364">
        <v>7.93</v>
      </c>
      <c r="BB364">
        <v>8.39</v>
      </c>
      <c r="BC364">
        <v>8.93</v>
      </c>
      <c r="BD364">
        <v>9.48</v>
      </c>
      <c r="BE364">
        <v>9.25</v>
      </c>
      <c r="BF364">
        <v>9.49</v>
      </c>
      <c r="BG364">
        <v>9.94</v>
      </c>
      <c r="BH364">
        <v>10.3</v>
      </c>
      <c r="BI364">
        <v>10.9</v>
      </c>
      <c r="BJ364">
        <v>11.3</v>
      </c>
      <c r="BK364">
        <v>11.6</v>
      </c>
      <c r="BL364">
        <v>12</v>
      </c>
      <c r="BM364">
        <v>12.2</v>
      </c>
      <c r="BN364">
        <v>12.5</v>
      </c>
      <c r="BO364">
        <v>12.7</v>
      </c>
      <c r="BP364">
        <v>12.9</v>
      </c>
      <c r="BQ364">
        <v>13.1</v>
      </c>
      <c r="BR364">
        <v>13.2</v>
      </c>
      <c r="BS364">
        <v>13.4</v>
      </c>
      <c r="BT364">
        <v>13.6</v>
      </c>
      <c r="BU364">
        <v>13.7</v>
      </c>
      <c r="BV364">
        <v>13.9</v>
      </c>
      <c r="BW364">
        <v>14</v>
      </c>
      <c r="BX364">
        <v>14.1</v>
      </c>
      <c r="BY364">
        <v>14.2</v>
      </c>
      <c r="BZ364">
        <v>14.4</v>
      </c>
      <c r="CA364">
        <v>14.5</v>
      </c>
      <c r="CB364">
        <v>14.6</v>
      </c>
      <c r="CC364">
        <v>14.7</v>
      </c>
      <c r="CD364">
        <v>14.7</v>
      </c>
      <c r="CE364">
        <v>14.8</v>
      </c>
      <c r="CF364">
        <v>14.9</v>
      </c>
      <c r="CG364">
        <v>15</v>
      </c>
      <c r="CH364">
        <v>15</v>
      </c>
      <c r="CI364">
        <v>15.1</v>
      </c>
      <c r="CJ364">
        <v>15.1</v>
      </c>
      <c r="CK364">
        <v>15.1</v>
      </c>
      <c r="CL364">
        <v>15.2</v>
      </c>
      <c r="CM364">
        <v>15.2</v>
      </c>
      <c r="CN364">
        <v>15.2</v>
      </c>
      <c r="CO364">
        <v>15.1</v>
      </c>
      <c r="CP364">
        <v>15.1</v>
      </c>
      <c r="CQ364">
        <v>15.1</v>
      </c>
      <c r="CR364">
        <v>15.1</v>
      </c>
      <c r="CS364">
        <v>15</v>
      </c>
      <c r="CT364">
        <v>14.9</v>
      </c>
      <c r="CU364">
        <v>14.8</v>
      </c>
      <c r="CV364">
        <v>14.8</v>
      </c>
      <c r="CW364">
        <v>14.7</v>
      </c>
      <c r="CX364">
        <v>14.5</v>
      </c>
      <c r="CY364">
        <v>14.4</v>
      </c>
      <c r="CZ364">
        <v>14.2</v>
      </c>
      <c r="DA364">
        <v>14.1</v>
      </c>
      <c r="DB364">
        <v>13.9</v>
      </c>
      <c r="DC364">
        <v>13.7</v>
      </c>
      <c r="DD364">
        <v>13.5</v>
      </c>
      <c r="DE364">
        <v>13.3</v>
      </c>
      <c r="DF364">
        <v>13</v>
      </c>
      <c r="DG364">
        <v>12.7</v>
      </c>
      <c r="DH364">
        <v>12.4</v>
      </c>
      <c r="DI364">
        <v>12</v>
      </c>
      <c r="DJ364">
        <v>11.6</v>
      </c>
      <c r="DK364">
        <v>11.1</v>
      </c>
      <c r="DL364">
        <v>10.3</v>
      </c>
      <c r="DM364">
        <v>9.82</v>
      </c>
      <c r="DN364">
        <v>9.6300000000000008</v>
      </c>
      <c r="DO364">
        <v>9.6999999999999993</v>
      </c>
      <c r="DP364">
        <v>9.2899999999999991</v>
      </c>
      <c r="DQ364">
        <v>8.68</v>
      </c>
      <c r="DR364">
        <v>8.01</v>
      </c>
      <c r="DS364">
        <v>7.4</v>
      </c>
      <c r="DT364">
        <v>6.82</v>
      </c>
      <c r="DU364">
        <v>6.4</v>
      </c>
      <c r="DV364">
        <v>5.98</v>
      </c>
      <c r="DW364">
        <v>5.65</v>
      </c>
      <c r="DX364">
        <v>5.33</v>
      </c>
      <c r="DY364">
        <v>4.95</v>
      </c>
      <c r="DZ364">
        <v>4.76</v>
      </c>
      <c r="EA364">
        <v>4.55</v>
      </c>
      <c r="EB364">
        <v>4.32</v>
      </c>
      <c r="EC364">
        <v>3.92</v>
      </c>
      <c r="ED364">
        <v>3.52</v>
      </c>
      <c r="EE364">
        <v>3.25</v>
      </c>
      <c r="EF364">
        <v>3.07</v>
      </c>
      <c r="EG364">
        <v>2.88</v>
      </c>
      <c r="EH364">
        <v>2.6</v>
      </c>
      <c r="EI364">
        <v>2.34</v>
      </c>
      <c r="EJ364">
        <v>2.17</v>
      </c>
      <c r="EK364">
        <v>1.95</v>
      </c>
      <c r="EL364">
        <v>1.79</v>
      </c>
      <c r="EM364">
        <v>1.61</v>
      </c>
      <c r="EN364">
        <v>1.46</v>
      </c>
      <c r="EO364">
        <v>1.31</v>
      </c>
      <c r="EP364">
        <v>1.19</v>
      </c>
      <c r="EQ364">
        <v>1.04</v>
      </c>
      <c r="ER364">
        <v>0.94</v>
      </c>
      <c r="ES364">
        <v>0.83</v>
      </c>
      <c r="ET364">
        <v>0.76</v>
      </c>
      <c r="EU364">
        <v>0.65</v>
      </c>
      <c r="EV364">
        <v>0.56999999999999995</v>
      </c>
      <c r="EW364">
        <v>0.5</v>
      </c>
      <c r="EX364">
        <v>0.44</v>
      </c>
      <c r="EY364">
        <v>0.39</v>
      </c>
      <c r="EZ364">
        <v>0.35</v>
      </c>
      <c r="FA364">
        <v>0.28999999999999998</v>
      </c>
      <c r="FB364">
        <v>0.25</v>
      </c>
      <c r="FC364">
        <v>0.22</v>
      </c>
      <c r="FD364">
        <v>0.18</v>
      </c>
      <c r="FE364">
        <v>0.16</v>
      </c>
      <c r="FF364">
        <v>0.14000000000000001</v>
      </c>
      <c r="FG364">
        <v>0.12</v>
      </c>
      <c r="FH364">
        <v>0.1</v>
      </c>
      <c r="FI364">
        <v>0.09</v>
      </c>
      <c r="FJ364">
        <v>0.08</v>
      </c>
      <c r="FK364">
        <v>7.0000000000000007E-2</v>
      </c>
      <c r="FL364">
        <v>0.06</v>
      </c>
      <c r="FM364">
        <v>0.05</v>
      </c>
      <c r="FN364">
        <v>0.04</v>
      </c>
      <c r="FO364">
        <v>0.04</v>
      </c>
      <c r="FP364">
        <v>0.04</v>
      </c>
      <c r="FQ364">
        <v>0.04</v>
      </c>
      <c r="FR364">
        <v>0.04</v>
      </c>
      <c r="FS364">
        <v>0.04</v>
      </c>
      <c r="FT364">
        <v>0.04</v>
      </c>
      <c r="FU364">
        <v>0.05</v>
      </c>
      <c r="FV364">
        <v>0.06</v>
      </c>
      <c r="FW364">
        <v>7.0000000000000007E-2</v>
      </c>
      <c r="FX364">
        <v>0.08</v>
      </c>
      <c r="FY364">
        <v>0.09</v>
      </c>
      <c r="FZ364">
        <v>0.1</v>
      </c>
    </row>
    <row r="365" spans="1:182">
      <c r="A365">
        <v>-178</v>
      </c>
      <c r="B365">
        <v>0</v>
      </c>
      <c r="C365">
        <v>0</v>
      </c>
      <c r="D365">
        <v>0</v>
      </c>
      <c r="E365">
        <v>0</v>
      </c>
      <c r="F365">
        <v>0</v>
      </c>
      <c r="G365">
        <v>0</v>
      </c>
      <c r="H365">
        <v>0</v>
      </c>
      <c r="I365">
        <v>0</v>
      </c>
      <c r="J365">
        <v>0</v>
      </c>
      <c r="K365">
        <v>0.03</v>
      </c>
      <c r="L365">
        <v>0.04</v>
      </c>
      <c r="M365">
        <v>7.0000000000000007E-2</v>
      </c>
      <c r="N365">
        <v>0.09</v>
      </c>
      <c r="O365">
        <v>0.12</v>
      </c>
      <c r="P365">
        <v>0.14000000000000001</v>
      </c>
      <c r="Q365">
        <v>0.18</v>
      </c>
      <c r="R365">
        <v>0.22</v>
      </c>
      <c r="S365">
        <v>0.27</v>
      </c>
      <c r="T365">
        <v>0.32</v>
      </c>
      <c r="U365">
        <v>0.38</v>
      </c>
      <c r="V365">
        <v>0.46</v>
      </c>
      <c r="W365">
        <v>0.52</v>
      </c>
      <c r="X365">
        <v>0.61</v>
      </c>
      <c r="Y365">
        <v>0.69</v>
      </c>
      <c r="Z365">
        <v>0.8</v>
      </c>
      <c r="AA365">
        <v>0.94</v>
      </c>
      <c r="AB365">
        <v>1.06</v>
      </c>
      <c r="AC365">
        <v>1.22</v>
      </c>
      <c r="AD365">
        <v>1.33</v>
      </c>
      <c r="AE365">
        <v>1.53</v>
      </c>
      <c r="AF365">
        <v>1.67</v>
      </c>
      <c r="AG365">
        <v>1.87</v>
      </c>
      <c r="AH365">
        <v>2.0099999999999998</v>
      </c>
      <c r="AI365">
        <v>2.23</v>
      </c>
      <c r="AJ365">
        <v>2.4700000000000002</v>
      </c>
      <c r="AK365">
        <v>2.68</v>
      </c>
      <c r="AL365">
        <v>2.97</v>
      </c>
      <c r="AM365">
        <v>3.11</v>
      </c>
      <c r="AN365">
        <v>3.4</v>
      </c>
      <c r="AO365">
        <v>3.74</v>
      </c>
      <c r="AP365">
        <v>4.07</v>
      </c>
      <c r="AQ365">
        <v>4.3899999999999997</v>
      </c>
      <c r="AR365">
        <v>4.46</v>
      </c>
      <c r="AS365">
        <v>4.79</v>
      </c>
      <c r="AT365">
        <v>5.05</v>
      </c>
      <c r="AU365">
        <v>5.39</v>
      </c>
      <c r="AV365">
        <v>5.65</v>
      </c>
      <c r="AW365">
        <v>6.01</v>
      </c>
      <c r="AX365">
        <v>6.51</v>
      </c>
      <c r="AY365">
        <v>6.94</v>
      </c>
      <c r="AZ365">
        <v>7.49</v>
      </c>
      <c r="BA365">
        <v>8.0299999999999994</v>
      </c>
      <c r="BB365">
        <v>8.4600000000000009</v>
      </c>
      <c r="BC365">
        <v>9.01</v>
      </c>
      <c r="BD365">
        <v>9.3800000000000008</v>
      </c>
      <c r="BE365">
        <v>9.24</v>
      </c>
      <c r="BF365">
        <v>9.58</v>
      </c>
      <c r="BG365">
        <v>10</v>
      </c>
      <c r="BH365">
        <v>10.3</v>
      </c>
      <c r="BI365">
        <v>10.9</v>
      </c>
      <c r="BJ365">
        <v>11.4</v>
      </c>
      <c r="BK365">
        <v>11.7</v>
      </c>
      <c r="BL365">
        <v>12</v>
      </c>
      <c r="BM365">
        <v>12.3</v>
      </c>
      <c r="BN365">
        <v>12.5</v>
      </c>
      <c r="BO365">
        <v>12.7</v>
      </c>
      <c r="BP365">
        <v>12.9</v>
      </c>
      <c r="BQ365">
        <v>13.1</v>
      </c>
      <c r="BR365">
        <v>13.3</v>
      </c>
      <c r="BS365">
        <v>13.5</v>
      </c>
      <c r="BT365">
        <v>13.6</v>
      </c>
      <c r="BU365">
        <v>13.8</v>
      </c>
      <c r="BV365">
        <v>13.9</v>
      </c>
      <c r="BW365">
        <v>14</v>
      </c>
      <c r="BX365">
        <v>14.2</v>
      </c>
      <c r="BY365">
        <v>14.3</v>
      </c>
      <c r="BZ365">
        <v>14.4</v>
      </c>
      <c r="CA365">
        <v>14.5</v>
      </c>
      <c r="CB365">
        <v>14.6</v>
      </c>
      <c r="CC365">
        <v>14.7</v>
      </c>
      <c r="CD365">
        <v>14.8</v>
      </c>
      <c r="CE365">
        <v>14.9</v>
      </c>
      <c r="CF365">
        <v>14.9</v>
      </c>
      <c r="CG365">
        <v>15</v>
      </c>
      <c r="CH365">
        <v>15</v>
      </c>
      <c r="CI365">
        <v>15.1</v>
      </c>
      <c r="CJ365">
        <v>15.1</v>
      </c>
      <c r="CK365">
        <v>15.2</v>
      </c>
      <c r="CL365">
        <v>15.2</v>
      </c>
      <c r="CM365">
        <v>15.2</v>
      </c>
      <c r="CN365">
        <v>15.2</v>
      </c>
      <c r="CO365">
        <v>15.2</v>
      </c>
      <c r="CP365">
        <v>15.1</v>
      </c>
      <c r="CQ365">
        <v>15.1</v>
      </c>
      <c r="CR365">
        <v>15.1</v>
      </c>
      <c r="CS365">
        <v>15</v>
      </c>
      <c r="CT365">
        <v>14.9</v>
      </c>
      <c r="CU365">
        <v>14.9</v>
      </c>
      <c r="CV365">
        <v>14.8</v>
      </c>
      <c r="CW365">
        <v>14.7</v>
      </c>
      <c r="CX365">
        <v>14.5</v>
      </c>
      <c r="CY365">
        <v>14.4</v>
      </c>
      <c r="CZ365">
        <v>14.2</v>
      </c>
      <c r="DA365">
        <v>14.1</v>
      </c>
      <c r="DB365">
        <v>13.9</v>
      </c>
      <c r="DC365">
        <v>13.7</v>
      </c>
      <c r="DD365">
        <v>13.5</v>
      </c>
      <c r="DE365">
        <v>13.3</v>
      </c>
      <c r="DF365">
        <v>13</v>
      </c>
      <c r="DG365">
        <v>12.7</v>
      </c>
      <c r="DH365">
        <v>12.3</v>
      </c>
      <c r="DI365">
        <v>11.9</v>
      </c>
      <c r="DJ365">
        <v>11.6</v>
      </c>
      <c r="DK365">
        <v>11</v>
      </c>
      <c r="DL365">
        <v>10.3</v>
      </c>
      <c r="DM365">
        <v>9.8000000000000007</v>
      </c>
      <c r="DN365">
        <v>9.6300000000000008</v>
      </c>
      <c r="DO365">
        <v>9.61</v>
      </c>
      <c r="DP365">
        <v>9.2100000000000009</v>
      </c>
      <c r="DQ365">
        <v>8.52</v>
      </c>
      <c r="DR365">
        <v>7.92</v>
      </c>
      <c r="DS365">
        <v>7.29</v>
      </c>
      <c r="DT365">
        <v>6.75</v>
      </c>
      <c r="DU365">
        <v>6.31</v>
      </c>
      <c r="DV365">
        <v>5.96</v>
      </c>
      <c r="DW365">
        <v>5.59</v>
      </c>
      <c r="DX365">
        <v>5.21</v>
      </c>
      <c r="DY365">
        <v>4.83</v>
      </c>
      <c r="DZ365">
        <v>4.8099999999999996</v>
      </c>
      <c r="EA365">
        <v>4.49</v>
      </c>
      <c r="EB365">
        <v>4.26</v>
      </c>
      <c r="EC365">
        <v>3.81</v>
      </c>
      <c r="ED365">
        <v>3.5</v>
      </c>
      <c r="EE365">
        <v>3.24</v>
      </c>
      <c r="EF365">
        <v>2.98</v>
      </c>
      <c r="EG365">
        <v>2.81</v>
      </c>
      <c r="EH365">
        <v>2.5</v>
      </c>
      <c r="EI365">
        <v>2.29</v>
      </c>
      <c r="EJ365">
        <v>2.15</v>
      </c>
      <c r="EK365">
        <v>1.93</v>
      </c>
      <c r="EL365">
        <v>1.74</v>
      </c>
      <c r="EM365">
        <v>1.58</v>
      </c>
      <c r="EN365">
        <v>1.42</v>
      </c>
      <c r="EO365">
        <v>1.27</v>
      </c>
      <c r="EP365">
        <v>1.1499999999999999</v>
      </c>
      <c r="EQ365">
        <v>1.04</v>
      </c>
      <c r="ER365">
        <v>0.9</v>
      </c>
      <c r="ES365">
        <v>0.79</v>
      </c>
      <c r="ET365">
        <v>0.72</v>
      </c>
      <c r="EU365">
        <v>0.64</v>
      </c>
      <c r="EV365">
        <v>0.56000000000000005</v>
      </c>
      <c r="EW365">
        <v>0.49</v>
      </c>
      <c r="EX365">
        <v>0.45</v>
      </c>
      <c r="EY365">
        <v>0.37</v>
      </c>
      <c r="EZ365">
        <v>0.34</v>
      </c>
      <c r="FA365">
        <v>0.28999999999999998</v>
      </c>
      <c r="FB365">
        <v>0.25</v>
      </c>
      <c r="FC365">
        <v>0.2</v>
      </c>
      <c r="FD365">
        <v>0.18</v>
      </c>
      <c r="FE365">
        <v>0.15</v>
      </c>
      <c r="FF365">
        <v>0.13</v>
      </c>
      <c r="FG365">
        <v>0.11</v>
      </c>
      <c r="FH365">
        <v>0.1</v>
      </c>
      <c r="FI365">
        <v>0.08</v>
      </c>
      <c r="FJ365">
        <v>7.0000000000000007E-2</v>
      </c>
      <c r="FK365">
        <v>0.05</v>
      </c>
      <c r="FL365">
        <v>0.06</v>
      </c>
      <c r="FM365">
        <v>0.04</v>
      </c>
      <c r="FN365">
        <v>0.04</v>
      </c>
      <c r="FO365">
        <v>0.03</v>
      </c>
      <c r="FP365">
        <v>0.04</v>
      </c>
      <c r="FQ365">
        <v>0.04</v>
      </c>
      <c r="FR365">
        <v>0.03</v>
      </c>
      <c r="FS365">
        <v>0.04</v>
      </c>
      <c r="FT365">
        <v>0.05</v>
      </c>
      <c r="FU365">
        <v>0.05</v>
      </c>
      <c r="FV365">
        <v>0.05</v>
      </c>
      <c r="FW365">
        <v>7.0000000000000007E-2</v>
      </c>
      <c r="FX365">
        <v>0.08</v>
      </c>
      <c r="FY365">
        <v>0.09</v>
      </c>
      <c r="FZ365">
        <v>0.1</v>
      </c>
    </row>
    <row r="366" spans="1:182">
      <c r="A366">
        <v>-179</v>
      </c>
      <c r="B366">
        <v>0</v>
      </c>
      <c r="C366">
        <v>0</v>
      </c>
      <c r="D366">
        <v>0</v>
      </c>
      <c r="E366">
        <v>0</v>
      </c>
      <c r="F366">
        <v>0</v>
      </c>
      <c r="G366">
        <v>0</v>
      </c>
      <c r="H366">
        <v>0</v>
      </c>
      <c r="I366">
        <v>0</v>
      </c>
      <c r="J366">
        <v>0</v>
      </c>
      <c r="K366">
        <v>0.03</v>
      </c>
      <c r="L366">
        <v>0.05</v>
      </c>
      <c r="M366">
        <v>7.0000000000000007E-2</v>
      </c>
      <c r="N366">
        <v>0.09</v>
      </c>
      <c r="O366">
        <v>0.12</v>
      </c>
      <c r="P366">
        <v>0.14000000000000001</v>
      </c>
      <c r="Q366">
        <v>0.18</v>
      </c>
      <c r="R366">
        <v>0.23</v>
      </c>
      <c r="S366">
        <v>0.27</v>
      </c>
      <c r="T366">
        <v>0.32</v>
      </c>
      <c r="U366">
        <v>0.38</v>
      </c>
      <c r="V366">
        <v>0.44</v>
      </c>
      <c r="W366">
        <v>0.54</v>
      </c>
      <c r="X366">
        <v>0.61</v>
      </c>
      <c r="Y366">
        <v>0.71</v>
      </c>
      <c r="Z366">
        <v>0.83</v>
      </c>
      <c r="AA366">
        <v>0.95</v>
      </c>
      <c r="AB366">
        <v>1.06</v>
      </c>
      <c r="AC366">
        <v>1.21</v>
      </c>
      <c r="AD366">
        <v>1.38</v>
      </c>
      <c r="AE366">
        <v>1.5</v>
      </c>
      <c r="AF366">
        <v>1.69</v>
      </c>
      <c r="AG366">
        <v>1.84</v>
      </c>
      <c r="AH366">
        <v>2.09</v>
      </c>
      <c r="AI366">
        <v>2.2599999999999998</v>
      </c>
      <c r="AJ366">
        <v>2.5299999999999998</v>
      </c>
      <c r="AK366">
        <v>2.74</v>
      </c>
      <c r="AL366">
        <v>2.98</v>
      </c>
      <c r="AM366">
        <v>3.13</v>
      </c>
      <c r="AN366">
        <v>3.42</v>
      </c>
      <c r="AO366">
        <v>3.81</v>
      </c>
      <c r="AP366">
        <v>4.1100000000000003</v>
      </c>
      <c r="AQ366">
        <v>4.43</v>
      </c>
      <c r="AR366">
        <v>4.54</v>
      </c>
      <c r="AS366">
        <v>4.87</v>
      </c>
      <c r="AT366">
        <v>5.1100000000000003</v>
      </c>
      <c r="AU366">
        <v>5.45</v>
      </c>
      <c r="AV366">
        <v>5.7</v>
      </c>
      <c r="AW366">
        <v>6.16</v>
      </c>
      <c r="AX366">
        <v>6.49</v>
      </c>
      <c r="AY366">
        <v>6.96</v>
      </c>
      <c r="AZ366">
        <v>7.61</v>
      </c>
      <c r="BA366">
        <v>8.07</v>
      </c>
      <c r="BB366">
        <v>8.5399999999999991</v>
      </c>
      <c r="BC366">
        <v>9.1</v>
      </c>
      <c r="BD366">
        <v>9.2200000000000006</v>
      </c>
      <c r="BE366">
        <v>9.3000000000000007</v>
      </c>
      <c r="BF366">
        <v>9.67</v>
      </c>
      <c r="BG366">
        <v>10.1</v>
      </c>
      <c r="BH366">
        <v>10.4</v>
      </c>
      <c r="BI366">
        <v>11</v>
      </c>
      <c r="BJ366">
        <v>11.4</v>
      </c>
      <c r="BK366">
        <v>11.8</v>
      </c>
      <c r="BL366">
        <v>12.1</v>
      </c>
      <c r="BM366">
        <v>12.4</v>
      </c>
      <c r="BN366">
        <v>12.6</v>
      </c>
      <c r="BO366">
        <v>12.8</v>
      </c>
      <c r="BP366">
        <v>13</v>
      </c>
      <c r="BQ366">
        <v>13.2</v>
      </c>
      <c r="BR366">
        <v>13.3</v>
      </c>
      <c r="BS366">
        <v>13.5</v>
      </c>
      <c r="BT366">
        <v>13.7</v>
      </c>
      <c r="BU366">
        <v>13.8</v>
      </c>
      <c r="BV366">
        <v>13.9</v>
      </c>
      <c r="BW366">
        <v>14.1</v>
      </c>
      <c r="BX366">
        <v>14.2</v>
      </c>
      <c r="BY366">
        <v>14.3</v>
      </c>
      <c r="BZ366">
        <v>14.4</v>
      </c>
      <c r="CA366">
        <v>14.5</v>
      </c>
      <c r="CB366">
        <v>14.6</v>
      </c>
      <c r="CC366">
        <v>14.7</v>
      </c>
      <c r="CD366">
        <v>14.8</v>
      </c>
      <c r="CE366">
        <v>14.9</v>
      </c>
      <c r="CF366">
        <v>15</v>
      </c>
      <c r="CG366">
        <v>15</v>
      </c>
      <c r="CH366">
        <v>15.1</v>
      </c>
      <c r="CI366">
        <v>15.1</v>
      </c>
      <c r="CJ366">
        <v>15.2</v>
      </c>
      <c r="CK366">
        <v>15.2</v>
      </c>
      <c r="CL366">
        <v>15.2</v>
      </c>
      <c r="CM366">
        <v>15.2</v>
      </c>
      <c r="CN366">
        <v>15.2</v>
      </c>
      <c r="CO366">
        <v>15.2</v>
      </c>
      <c r="CP366">
        <v>15.2</v>
      </c>
      <c r="CQ366">
        <v>15.1</v>
      </c>
      <c r="CR366">
        <v>15.1</v>
      </c>
      <c r="CS366">
        <v>15</v>
      </c>
      <c r="CT366">
        <v>14.9</v>
      </c>
      <c r="CU366">
        <v>14.9</v>
      </c>
      <c r="CV366">
        <v>14.8</v>
      </c>
      <c r="CW366">
        <v>14.7</v>
      </c>
      <c r="CX366">
        <v>14.5</v>
      </c>
      <c r="CY366">
        <v>14.4</v>
      </c>
      <c r="CZ366">
        <v>14.2</v>
      </c>
      <c r="DA366">
        <v>14.1</v>
      </c>
      <c r="DB366">
        <v>13.9</v>
      </c>
      <c r="DC366">
        <v>13.7</v>
      </c>
      <c r="DD366">
        <v>13.5</v>
      </c>
      <c r="DE366">
        <v>13.2</v>
      </c>
      <c r="DF366">
        <v>13</v>
      </c>
      <c r="DG366">
        <v>12.6</v>
      </c>
      <c r="DH366">
        <v>12.3</v>
      </c>
      <c r="DI366">
        <v>11.9</v>
      </c>
      <c r="DJ366">
        <v>11.5</v>
      </c>
      <c r="DK366">
        <v>10.9</v>
      </c>
      <c r="DL366">
        <v>10.199999999999999</v>
      </c>
      <c r="DM366">
        <v>9.8000000000000007</v>
      </c>
      <c r="DN366">
        <v>9.9700000000000006</v>
      </c>
      <c r="DO366">
        <v>9.51</v>
      </c>
      <c r="DP366">
        <v>9.1300000000000008</v>
      </c>
      <c r="DQ366">
        <v>8.49</v>
      </c>
      <c r="DR366">
        <v>7.84</v>
      </c>
      <c r="DS366">
        <v>7.19</v>
      </c>
      <c r="DT366">
        <v>6.7</v>
      </c>
      <c r="DU366">
        <v>6.27</v>
      </c>
      <c r="DV366">
        <v>5.89</v>
      </c>
      <c r="DW366">
        <v>5.55</v>
      </c>
      <c r="DX366">
        <v>5.14</v>
      </c>
      <c r="DY366">
        <v>4.87</v>
      </c>
      <c r="DZ366">
        <v>4.7699999999999996</v>
      </c>
      <c r="EA366">
        <v>4.49</v>
      </c>
      <c r="EB366">
        <v>4.16</v>
      </c>
      <c r="EC366">
        <v>3.75</v>
      </c>
      <c r="ED366">
        <v>3.4</v>
      </c>
      <c r="EE366">
        <v>3.19</v>
      </c>
      <c r="EF366">
        <v>2.97</v>
      </c>
      <c r="EG366">
        <v>2.74</v>
      </c>
      <c r="EH366">
        <v>2.5</v>
      </c>
      <c r="EI366">
        <v>2.25</v>
      </c>
      <c r="EJ366">
        <v>2.13</v>
      </c>
      <c r="EK366">
        <v>1.9</v>
      </c>
      <c r="EL366">
        <v>1.73</v>
      </c>
      <c r="EM366">
        <v>1.52</v>
      </c>
      <c r="EN366">
        <v>1.38</v>
      </c>
      <c r="EO366">
        <v>1.26</v>
      </c>
      <c r="EP366">
        <v>1.1200000000000001</v>
      </c>
      <c r="EQ366">
        <v>0.99</v>
      </c>
      <c r="ER366">
        <v>0.91</v>
      </c>
      <c r="ES366">
        <v>0.79</v>
      </c>
      <c r="ET366">
        <v>0.72</v>
      </c>
      <c r="EU366">
        <v>0.63</v>
      </c>
      <c r="EV366">
        <v>0.55000000000000004</v>
      </c>
      <c r="EW366">
        <v>0.46</v>
      </c>
      <c r="EX366">
        <v>0.4</v>
      </c>
      <c r="EY366">
        <v>0.37</v>
      </c>
      <c r="EZ366">
        <v>0.32</v>
      </c>
      <c r="FA366">
        <v>0.28000000000000003</v>
      </c>
      <c r="FB366">
        <v>0.24</v>
      </c>
      <c r="FC366">
        <v>0.19</v>
      </c>
      <c r="FD366">
        <v>0.17</v>
      </c>
      <c r="FE366">
        <v>0.15</v>
      </c>
      <c r="FF366">
        <v>0.13</v>
      </c>
      <c r="FG366">
        <v>0.11</v>
      </c>
      <c r="FH366">
        <v>0.09</v>
      </c>
      <c r="FI366">
        <v>0.08</v>
      </c>
      <c r="FJ366">
        <v>7.0000000000000007E-2</v>
      </c>
      <c r="FK366">
        <v>0.06</v>
      </c>
      <c r="FL366">
        <v>0.05</v>
      </c>
      <c r="FM366">
        <v>0.04</v>
      </c>
      <c r="FN366">
        <v>0.03</v>
      </c>
      <c r="FO366">
        <v>0.04</v>
      </c>
      <c r="FP366">
        <v>0.04</v>
      </c>
      <c r="FQ366">
        <v>0.04</v>
      </c>
      <c r="FR366">
        <v>0.04</v>
      </c>
      <c r="FS366">
        <v>0.03</v>
      </c>
      <c r="FT366">
        <v>0.04</v>
      </c>
      <c r="FU366">
        <v>0.04</v>
      </c>
      <c r="FV366">
        <v>0.06</v>
      </c>
      <c r="FW366">
        <v>0.06</v>
      </c>
      <c r="FX366">
        <v>7.0000000000000007E-2</v>
      </c>
      <c r="FY366">
        <v>0.09</v>
      </c>
      <c r="FZ366">
        <v>0.1</v>
      </c>
    </row>
    <row r="367" spans="1:182">
      <c r="A367">
        <v>-180</v>
      </c>
      <c r="B367">
        <v>0</v>
      </c>
      <c r="C367">
        <v>0</v>
      </c>
      <c r="D367">
        <v>0</v>
      </c>
      <c r="E367">
        <v>0</v>
      </c>
      <c r="F367">
        <v>0</v>
      </c>
      <c r="G367">
        <v>0</v>
      </c>
      <c r="H367">
        <v>0</v>
      </c>
      <c r="I367">
        <v>0</v>
      </c>
      <c r="J367">
        <v>0.02</v>
      </c>
      <c r="K367">
        <v>0.04</v>
      </c>
      <c r="L367">
        <v>0.05</v>
      </c>
      <c r="M367">
        <v>7.0000000000000007E-2</v>
      </c>
      <c r="N367">
        <v>0.08</v>
      </c>
      <c r="O367">
        <v>0.12</v>
      </c>
      <c r="P367">
        <v>0.15</v>
      </c>
      <c r="Q367">
        <v>0.19</v>
      </c>
      <c r="R367">
        <v>0.22</v>
      </c>
      <c r="S367">
        <v>0.27</v>
      </c>
      <c r="T367">
        <v>0.33</v>
      </c>
      <c r="U367">
        <v>0.39</v>
      </c>
      <c r="V367">
        <v>0.46</v>
      </c>
      <c r="W367">
        <v>0.56000000000000005</v>
      </c>
      <c r="X367">
        <v>0.64</v>
      </c>
      <c r="Y367">
        <v>0.71</v>
      </c>
      <c r="Z367">
        <v>0.85</v>
      </c>
      <c r="AA367">
        <v>0.95</v>
      </c>
      <c r="AB367">
        <v>1.08</v>
      </c>
      <c r="AC367">
        <v>1.24</v>
      </c>
      <c r="AD367">
        <v>1.38</v>
      </c>
      <c r="AE367">
        <v>1.56</v>
      </c>
      <c r="AF367">
        <v>1.69</v>
      </c>
      <c r="AG367">
        <v>1.88</v>
      </c>
      <c r="AH367">
        <v>2.09</v>
      </c>
      <c r="AI367">
        <v>2.31</v>
      </c>
      <c r="AJ367">
        <v>2.5099999999999998</v>
      </c>
      <c r="AK367">
        <v>2.71</v>
      </c>
      <c r="AL367">
        <v>2.97</v>
      </c>
      <c r="AM367">
        <v>3.18</v>
      </c>
      <c r="AN367">
        <v>3.45</v>
      </c>
      <c r="AO367">
        <v>3.79</v>
      </c>
      <c r="AP367">
        <v>4.1500000000000004</v>
      </c>
      <c r="AQ367">
        <v>4.4400000000000004</v>
      </c>
      <c r="AR367">
        <v>4.54</v>
      </c>
      <c r="AS367">
        <v>4.88</v>
      </c>
      <c r="AT367">
        <v>5.17</v>
      </c>
      <c r="AU367">
        <v>5.48</v>
      </c>
      <c r="AV367">
        <v>5.77</v>
      </c>
      <c r="AW367">
        <v>6.19</v>
      </c>
      <c r="AX367">
        <v>6.58</v>
      </c>
      <c r="AY367">
        <v>7.1</v>
      </c>
      <c r="AZ367">
        <v>7.67</v>
      </c>
      <c r="BA367">
        <v>8.14</v>
      </c>
      <c r="BB367">
        <v>8.64</v>
      </c>
      <c r="BC367">
        <v>9.1999999999999993</v>
      </c>
      <c r="BD367">
        <v>9.2200000000000006</v>
      </c>
      <c r="BE367">
        <v>9.31</v>
      </c>
      <c r="BF367">
        <v>9.68</v>
      </c>
      <c r="BG367">
        <v>10.1</v>
      </c>
      <c r="BH367">
        <v>10.5</v>
      </c>
      <c r="BI367">
        <v>11.1</v>
      </c>
      <c r="BJ367">
        <v>11.5</v>
      </c>
      <c r="BK367">
        <v>11.8</v>
      </c>
      <c r="BL367">
        <v>12.1</v>
      </c>
      <c r="BM367">
        <v>12.4</v>
      </c>
      <c r="BN367">
        <v>12.6</v>
      </c>
      <c r="BO367">
        <v>12.8</v>
      </c>
      <c r="BP367">
        <v>13</v>
      </c>
      <c r="BQ367">
        <v>13.2</v>
      </c>
      <c r="BR367">
        <v>13.4</v>
      </c>
      <c r="BS367">
        <v>13.5</v>
      </c>
      <c r="BT367">
        <v>13.7</v>
      </c>
      <c r="BU367">
        <v>13.8</v>
      </c>
      <c r="BV367">
        <v>14</v>
      </c>
      <c r="BW367">
        <v>14.1</v>
      </c>
      <c r="BX367">
        <v>14.2</v>
      </c>
      <c r="BY367">
        <v>14.4</v>
      </c>
      <c r="BZ367">
        <v>14.5</v>
      </c>
      <c r="CA367">
        <v>14.6</v>
      </c>
      <c r="CB367">
        <v>14.7</v>
      </c>
      <c r="CC367">
        <v>14.8</v>
      </c>
      <c r="CD367">
        <v>14.8</v>
      </c>
      <c r="CE367">
        <v>14.9</v>
      </c>
      <c r="CF367">
        <v>15</v>
      </c>
      <c r="CG367">
        <v>15</v>
      </c>
      <c r="CH367">
        <v>15.1</v>
      </c>
      <c r="CI367">
        <v>15.1</v>
      </c>
      <c r="CJ367">
        <v>15.2</v>
      </c>
      <c r="CK367">
        <v>15.2</v>
      </c>
      <c r="CL367">
        <v>15.2</v>
      </c>
      <c r="CM367">
        <v>15.2</v>
      </c>
      <c r="CN367">
        <v>15.2</v>
      </c>
      <c r="CO367">
        <v>15.2</v>
      </c>
      <c r="CP367">
        <v>15.2</v>
      </c>
      <c r="CQ367">
        <v>15.1</v>
      </c>
      <c r="CR367">
        <v>15.1</v>
      </c>
      <c r="CS367">
        <v>15</v>
      </c>
      <c r="CT367">
        <v>15</v>
      </c>
      <c r="CU367">
        <v>14.9</v>
      </c>
      <c r="CV367">
        <v>14.8</v>
      </c>
      <c r="CW367">
        <v>14.7</v>
      </c>
      <c r="CX367">
        <v>14.6</v>
      </c>
      <c r="CY367">
        <v>14.4</v>
      </c>
      <c r="CZ367">
        <v>14.2</v>
      </c>
      <c r="DA367">
        <v>14.1</v>
      </c>
      <c r="DB367">
        <v>13.9</v>
      </c>
      <c r="DC367">
        <v>13.7</v>
      </c>
      <c r="DD367">
        <v>13.4</v>
      </c>
      <c r="DE367">
        <v>13.2</v>
      </c>
      <c r="DF367">
        <v>12.9</v>
      </c>
      <c r="DG367">
        <v>12.6</v>
      </c>
      <c r="DH367">
        <v>12.3</v>
      </c>
      <c r="DI367">
        <v>11.9</v>
      </c>
      <c r="DJ367">
        <v>11.5</v>
      </c>
      <c r="DK367">
        <v>10.8</v>
      </c>
      <c r="DL367">
        <v>10.199999999999999</v>
      </c>
      <c r="DM367">
        <v>9.74</v>
      </c>
      <c r="DN367">
        <v>9.9499999999999993</v>
      </c>
      <c r="DO367">
        <v>9.42</v>
      </c>
      <c r="DP367">
        <v>9.0500000000000007</v>
      </c>
      <c r="DQ367">
        <v>8.4</v>
      </c>
      <c r="DR367">
        <v>7.71</v>
      </c>
      <c r="DS367">
        <v>7.08</v>
      </c>
      <c r="DT367">
        <v>6.61</v>
      </c>
      <c r="DU367">
        <v>6.26</v>
      </c>
      <c r="DV367">
        <v>5.85</v>
      </c>
      <c r="DW367">
        <v>5.5</v>
      </c>
      <c r="DX367">
        <v>5.18</v>
      </c>
      <c r="DY367">
        <v>4.9000000000000004</v>
      </c>
      <c r="DZ367">
        <v>4.68</v>
      </c>
      <c r="EA367">
        <v>4.43</v>
      </c>
      <c r="EB367">
        <v>4.1100000000000003</v>
      </c>
      <c r="EC367">
        <v>3.7</v>
      </c>
      <c r="ED367">
        <v>3.39</v>
      </c>
      <c r="EE367">
        <v>3.21</v>
      </c>
      <c r="EF367">
        <v>2.92</v>
      </c>
      <c r="EG367">
        <v>2.72</v>
      </c>
      <c r="EH367">
        <v>2.4500000000000002</v>
      </c>
      <c r="EI367">
        <v>2.2200000000000002</v>
      </c>
      <c r="EJ367">
        <v>2.06</v>
      </c>
      <c r="EK367">
        <v>1.81</v>
      </c>
      <c r="EL367">
        <v>1.7</v>
      </c>
      <c r="EM367">
        <v>1.51</v>
      </c>
      <c r="EN367">
        <v>1.37</v>
      </c>
      <c r="EO367">
        <v>1.23</v>
      </c>
      <c r="EP367">
        <v>1.0900000000000001</v>
      </c>
      <c r="EQ367">
        <v>0.97</v>
      </c>
      <c r="ER367">
        <v>0.85</v>
      </c>
      <c r="ES367">
        <v>0.76</v>
      </c>
      <c r="ET367">
        <v>0.67</v>
      </c>
      <c r="EU367">
        <v>0.61</v>
      </c>
      <c r="EV367">
        <v>0.5</v>
      </c>
      <c r="EW367">
        <v>0.48</v>
      </c>
      <c r="EX367">
        <v>0.41</v>
      </c>
      <c r="EY367">
        <v>0.35</v>
      </c>
      <c r="EZ367">
        <v>0.3</v>
      </c>
      <c r="FA367">
        <v>0.24</v>
      </c>
      <c r="FB367">
        <v>0.23</v>
      </c>
      <c r="FC367">
        <v>0.19</v>
      </c>
      <c r="FD367">
        <v>0.16</v>
      </c>
      <c r="FE367">
        <v>0.14000000000000001</v>
      </c>
      <c r="FF367">
        <v>0.12</v>
      </c>
      <c r="FG367">
        <v>0.1</v>
      </c>
      <c r="FH367">
        <v>0.09</v>
      </c>
      <c r="FI367">
        <v>7.0000000000000007E-2</v>
      </c>
      <c r="FJ367">
        <v>0.05</v>
      </c>
      <c r="FK367">
        <v>0.05</v>
      </c>
      <c r="FL367">
        <v>0.04</v>
      </c>
      <c r="FM367">
        <v>0.03</v>
      </c>
      <c r="FN367">
        <v>0.04</v>
      </c>
      <c r="FO367">
        <v>0.03</v>
      </c>
      <c r="FP367">
        <v>0.03</v>
      </c>
      <c r="FQ367">
        <v>0.03</v>
      </c>
      <c r="FR367">
        <v>0.03</v>
      </c>
      <c r="FS367">
        <v>0.04</v>
      </c>
      <c r="FT367">
        <v>0.04</v>
      </c>
      <c r="FU367">
        <v>0.04</v>
      </c>
      <c r="FV367">
        <v>0.06</v>
      </c>
      <c r="FW367">
        <v>0.05</v>
      </c>
      <c r="FX367">
        <v>7.0000000000000007E-2</v>
      </c>
      <c r="FY367">
        <v>0.08</v>
      </c>
      <c r="FZ367">
        <v>0.1</v>
      </c>
    </row>
  </sheetData>
  <phoneticPr fontId="1"/>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379"/>
  <sheetViews>
    <sheetView workbookViewId="0">
      <pane xSplit="3" ySplit="7" topLeftCell="D8" activePane="bottomRight" state="frozen"/>
      <selection pane="topRight" activeCell="D1" sqref="D1"/>
      <selection pane="bottomLeft" activeCell="A8" sqref="A8"/>
      <selection pane="bottomRight"/>
    </sheetView>
  </sheetViews>
  <sheetFormatPr defaultRowHeight="13.5"/>
  <sheetData>
    <row r="1" spans="1:69">
      <c r="A1" t="s">
        <v>108</v>
      </c>
      <c r="B1">
        <f>INT(Main!B10)</f>
        <v>2016</v>
      </c>
      <c r="D1">
        <f ca="1">MAX(1,D2:D5)</f>
        <v>1</v>
      </c>
      <c r="E1" t="s">
        <v>187</v>
      </c>
    </row>
    <row r="2" spans="1:69">
      <c r="A2" t="s">
        <v>186</v>
      </c>
      <c r="B2">
        <f>MAX(1,MIN(12,INT(Main!B11)))</f>
        <v>7</v>
      </c>
      <c r="D2">
        <f ca="1">IF((B5=-1000)+(B3&lt;=0)+(B3&gt;32),5,0)</f>
        <v>0</v>
      </c>
      <c r="E2" t="s">
        <v>188</v>
      </c>
    </row>
    <row r="3" spans="1:69">
      <c r="A3" t="s">
        <v>184</v>
      </c>
      <c r="B3">
        <f>MAX(1,MIN(31,INT(Main!B12)))</f>
        <v>20</v>
      </c>
      <c r="D3">
        <f ca="1">IF((AnnualW!B4=-100)*(B5=-100),4,0)</f>
        <v>0</v>
      </c>
      <c r="E3" t="s">
        <v>190</v>
      </c>
    </row>
    <row r="4" spans="1:69">
      <c r="D4">
        <f ca="1">IF(B5&gt;1000,2,0)</f>
        <v>0</v>
      </c>
      <c r="E4" t="s">
        <v>189</v>
      </c>
    </row>
    <row r="5" spans="1:69">
      <c r="A5" t="s">
        <v>334</v>
      </c>
      <c r="B5">
        <f ca="1">IF((B1&lt;B7)+(B1&gt;C7),-100,INDIRECT(ADDRESS(7+(B2-1)*31+B3,B1-1947)))</f>
        <v>46.5</v>
      </c>
      <c r="D5">
        <f ca="1">IF(B5=-100,3,0)</f>
        <v>0</v>
      </c>
      <c r="E5" t="s">
        <v>233</v>
      </c>
    </row>
    <row r="6" spans="1:69">
      <c r="A6" t="s">
        <v>335</v>
      </c>
      <c r="B6">
        <f ca="1">IF(D1&gt;=4,Data!C8,IF(D1=3,AnnualW!B4,IF(D1=2,B5-10000,B5)))</f>
        <v>46.5</v>
      </c>
    </row>
    <row r="7" spans="1:69">
      <c r="B7">
        <v>1951</v>
      </c>
      <c r="C7">
        <v>2016</v>
      </c>
      <c r="D7">
        <v>1951</v>
      </c>
      <c r="E7">
        <v>1952</v>
      </c>
      <c r="F7">
        <v>1953</v>
      </c>
      <c r="G7">
        <v>1954</v>
      </c>
      <c r="H7">
        <v>1955</v>
      </c>
      <c r="I7">
        <v>1956</v>
      </c>
      <c r="J7">
        <v>1957</v>
      </c>
      <c r="K7">
        <v>1958</v>
      </c>
      <c r="L7">
        <v>1959</v>
      </c>
      <c r="M7">
        <v>1960</v>
      </c>
      <c r="N7">
        <v>1961</v>
      </c>
      <c r="O7">
        <v>1962</v>
      </c>
      <c r="P7">
        <v>1963</v>
      </c>
      <c r="Q7">
        <v>1964</v>
      </c>
      <c r="R7">
        <v>1965</v>
      </c>
      <c r="S7">
        <v>1966</v>
      </c>
      <c r="T7">
        <v>1967</v>
      </c>
      <c r="U7">
        <v>1968</v>
      </c>
      <c r="V7">
        <v>1969</v>
      </c>
      <c r="W7">
        <v>1970</v>
      </c>
      <c r="X7">
        <v>1971</v>
      </c>
      <c r="Y7">
        <v>1972</v>
      </c>
      <c r="Z7">
        <v>1973</v>
      </c>
      <c r="AA7">
        <v>1974</v>
      </c>
      <c r="AB7">
        <v>1975</v>
      </c>
      <c r="AC7">
        <v>1976</v>
      </c>
      <c r="AD7">
        <v>1977</v>
      </c>
      <c r="AE7">
        <v>1978</v>
      </c>
      <c r="AF7">
        <v>1979</v>
      </c>
      <c r="AG7">
        <v>1980</v>
      </c>
      <c r="AH7">
        <v>1981</v>
      </c>
      <c r="AI7">
        <v>1982</v>
      </c>
      <c r="AJ7">
        <v>1983</v>
      </c>
      <c r="AK7">
        <v>1984</v>
      </c>
      <c r="AL7">
        <v>1985</v>
      </c>
      <c r="AM7">
        <v>1986</v>
      </c>
      <c r="AN7">
        <v>1987</v>
      </c>
      <c r="AO7">
        <v>1988</v>
      </c>
      <c r="AP7">
        <v>1989</v>
      </c>
      <c r="AQ7">
        <v>1990</v>
      </c>
      <c r="AR7">
        <v>1991</v>
      </c>
      <c r="AS7">
        <v>1992</v>
      </c>
      <c r="AT7">
        <v>1993</v>
      </c>
      <c r="AU7">
        <v>1994</v>
      </c>
      <c r="AV7">
        <v>1995</v>
      </c>
      <c r="AW7">
        <v>1996</v>
      </c>
      <c r="AX7">
        <v>1997</v>
      </c>
      <c r="AY7">
        <v>1998</v>
      </c>
      <c r="AZ7">
        <v>1999</v>
      </c>
      <c r="BA7">
        <v>2000</v>
      </c>
      <c r="BB7">
        <v>2001</v>
      </c>
      <c r="BC7">
        <v>2002</v>
      </c>
      <c r="BD7">
        <v>2003</v>
      </c>
      <c r="BE7">
        <v>2004</v>
      </c>
      <c r="BF7">
        <v>2005</v>
      </c>
      <c r="BG7">
        <v>2006</v>
      </c>
      <c r="BH7">
        <v>2007</v>
      </c>
      <c r="BI7">
        <v>2008</v>
      </c>
      <c r="BJ7">
        <v>2009</v>
      </c>
      <c r="BK7">
        <v>2010</v>
      </c>
      <c r="BL7">
        <v>2011</v>
      </c>
      <c r="BM7">
        <v>2012</v>
      </c>
      <c r="BN7">
        <v>2013</v>
      </c>
      <c r="BO7">
        <v>2014</v>
      </c>
      <c r="BP7">
        <v>2015</v>
      </c>
      <c r="BQ7">
        <v>2016</v>
      </c>
    </row>
    <row r="8" spans="1:69">
      <c r="B8">
        <v>1</v>
      </c>
      <c r="C8">
        <v>1</v>
      </c>
      <c r="D8">
        <v>26.4</v>
      </c>
      <c r="E8">
        <v>57.7</v>
      </c>
      <c r="F8">
        <v>43.9</v>
      </c>
      <c r="G8">
        <v>32.1</v>
      </c>
      <c r="H8">
        <v>35</v>
      </c>
      <c r="I8">
        <v>26.9</v>
      </c>
      <c r="J8">
        <v>104.6</v>
      </c>
      <c r="K8">
        <v>122.8</v>
      </c>
      <c r="L8">
        <v>100.8</v>
      </c>
      <c r="M8">
        <v>99.6</v>
      </c>
      <c r="N8">
        <v>92.7</v>
      </c>
      <c r="O8">
        <v>65.099999999999994</v>
      </c>
      <c r="P8">
        <v>60.7</v>
      </c>
      <c r="Q8">
        <v>37.299999999999997</v>
      </c>
      <c r="R8">
        <v>14</v>
      </c>
      <c r="S8">
        <v>17.7</v>
      </c>
      <c r="T8">
        <v>54.9</v>
      </c>
      <c r="U8">
        <v>68</v>
      </c>
      <c r="V8">
        <v>80.2</v>
      </c>
      <c r="W8">
        <v>76</v>
      </c>
      <c r="X8">
        <v>71.400000000000006</v>
      </c>
      <c r="Y8">
        <v>36.5</v>
      </c>
      <c r="Z8">
        <v>33.200000000000003</v>
      </c>
      <c r="AA8">
        <v>30.8</v>
      </c>
      <c r="AB8">
        <v>48.6</v>
      </c>
      <c r="AC8">
        <v>36.6</v>
      </c>
      <c r="AD8">
        <v>38.5</v>
      </c>
      <c r="AE8">
        <v>39.200000000000003</v>
      </c>
      <c r="AF8">
        <v>61.6</v>
      </c>
      <c r="AG8">
        <v>74</v>
      </c>
      <c r="AH8">
        <v>105.8</v>
      </c>
      <c r="AI8">
        <v>103</v>
      </c>
      <c r="AJ8">
        <v>121.3</v>
      </c>
      <c r="AK8">
        <v>79.5</v>
      </c>
      <c r="AL8">
        <v>77.8</v>
      </c>
      <c r="AM8">
        <v>49.6</v>
      </c>
      <c r="AN8">
        <v>26.3</v>
      </c>
      <c r="AO8">
        <v>55.9</v>
      </c>
      <c r="AP8">
        <v>91.4</v>
      </c>
      <c r="AQ8">
        <v>146.69999999999999</v>
      </c>
      <c r="AR8">
        <v>105.3</v>
      </c>
      <c r="AS8">
        <v>108.8</v>
      </c>
      <c r="AT8">
        <v>63.9</v>
      </c>
      <c r="AU8">
        <v>47.5</v>
      </c>
      <c r="AV8">
        <v>41.1</v>
      </c>
      <c r="AW8">
        <v>34.799999999999997</v>
      </c>
      <c r="AX8">
        <v>36.4</v>
      </c>
      <c r="AY8">
        <v>34.9</v>
      </c>
      <c r="AZ8">
        <v>47.6</v>
      </c>
      <c r="BA8">
        <v>78.400000000000006</v>
      </c>
      <c r="BB8">
        <v>94.7</v>
      </c>
      <c r="BC8">
        <v>113.7</v>
      </c>
      <c r="BD8">
        <v>94.4</v>
      </c>
      <c r="BE8">
        <v>87.4</v>
      </c>
      <c r="BF8">
        <v>67.5</v>
      </c>
      <c r="BG8">
        <v>62.7</v>
      </c>
      <c r="BH8">
        <v>30.9</v>
      </c>
      <c r="BI8">
        <v>15.5</v>
      </c>
      <c r="BJ8">
        <v>11.2</v>
      </c>
      <c r="BK8">
        <v>2.4</v>
      </c>
      <c r="BL8">
        <v>28.8</v>
      </c>
      <c r="BM8">
        <v>44.5</v>
      </c>
      <c r="BN8">
        <v>55.3</v>
      </c>
      <c r="BO8">
        <v>63.4</v>
      </c>
      <c r="BP8">
        <v>94.8</v>
      </c>
      <c r="BQ8">
        <v>58.8</v>
      </c>
    </row>
    <row r="9" spans="1:69">
      <c r="B9">
        <v>1</v>
      </c>
      <c r="C9">
        <v>2</v>
      </c>
      <c r="D9">
        <v>28.3</v>
      </c>
      <c r="E9">
        <v>57</v>
      </c>
      <c r="F9">
        <v>45.9</v>
      </c>
      <c r="G9">
        <v>32.200000000000003</v>
      </c>
      <c r="H9">
        <v>35.799999999999997</v>
      </c>
      <c r="I9">
        <v>30</v>
      </c>
      <c r="J9">
        <v>107.7</v>
      </c>
      <c r="K9">
        <v>120.1</v>
      </c>
      <c r="L9">
        <v>102</v>
      </c>
      <c r="M9">
        <v>103.8</v>
      </c>
      <c r="N9">
        <v>92.4</v>
      </c>
      <c r="O9">
        <v>64.900000000000006</v>
      </c>
      <c r="P9">
        <v>57.9</v>
      </c>
      <c r="Q9">
        <v>37.1</v>
      </c>
      <c r="R9">
        <v>14.8</v>
      </c>
      <c r="S9">
        <v>20.6</v>
      </c>
      <c r="T9">
        <v>57</v>
      </c>
      <c r="U9">
        <v>67.900000000000006</v>
      </c>
      <c r="V9">
        <v>81.599999999999994</v>
      </c>
      <c r="W9">
        <v>85.4</v>
      </c>
      <c r="X9">
        <v>73</v>
      </c>
      <c r="Y9">
        <v>36.4</v>
      </c>
      <c r="Z9">
        <v>29.9</v>
      </c>
      <c r="AA9">
        <v>27.9</v>
      </c>
      <c r="AB9">
        <v>46.8</v>
      </c>
      <c r="AC9">
        <v>38.299999999999997</v>
      </c>
      <c r="AD9">
        <v>39.200000000000003</v>
      </c>
      <c r="AE9">
        <v>40.1</v>
      </c>
      <c r="AF9">
        <v>54.5</v>
      </c>
      <c r="AG9">
        <v>71</v>
      </c>
      <c r="AH9">
        <v>100.5</v>
      </c>
      <c r="AI9">
        <v>102.2</v>
      </c>
      <c r="AJ9">
        <v>119.7</v>
      </c>
      <c r="AK9">
        <v>80.3</v>
      </c>
      <c r="AL9">
        <v>76.900000000000006</v>
      </c>
      <c r="AM9">
        <v>49.3</v>
      </c>
      <c r="AN9">
        <v>26.6</v>
      </c>
      <c r="AO9">
        <v>63.5</v>
      </c>
      <c r="AP9">
        <v>91.8</v>
      </c>
      <c r="AQ9">
        <v>143.6</v>
      </c>
      <c r="AR9">
        <v>104.4</v>
      </c>
      <c r="AS9">
        <v>119.1</v>
      </c>
      <c r="AT9">
        <v>65.3</v>
      </c>
      <c r="AU9">
        <v>48.5</v>
      </c>
      <c r="AV9">
        <v>40.299999999999997</v>
      </c>
      <c r="AW9">
        <v>34.1</v>
      </c>
      <c r="AX9">
        <v>35.6</v>
      </c>
      <c r="AY9">
        <v>33.9</v>
      </c>
      <c r="AZ9">
        <v>48.5</v>
      </c>
      <c r="BA9">
        <v>80.099999999999994</v>
      </c>
      <c r="BB9">
        <v>96.9</v>
      </c>
      <c r="BC9">
        <v>114.5</v>
      </c>
      <c r="BD9">
        <v>93.7</v>
      </c>
      <c r="BE9">
        <v>87.7</v>
      </c>
      <c r="BF9">
        <v>70.2</v>
      </c>
      <c r="BG9">
        <v>58.5</v>
      </c>
      <c r="BH9">
        <v>33.799999999999997</v>
      </c>
      <c r="BI9">
        <v>14</v>
      </c>
      <c r="BJ9">
        <v>12</v>
      </c>
      <c r="BK9">
        <v>5.5</v>
      </c>
      <c r="BL9">
        <v>27.9</v>
      </c>
      <c r="BM9">
        <v>46.7</v>
      </c>
      <c r="BN9">
        <v>54</v>
      </c>
      <c r="BO9">
        <v>70.5</v>
      </c>
      <c r="BP9">
        <v>91.6</v>
      </c>
      <c r="BQ9">
        <v>53.5</v>
      </c>
    </row>
    <row r="10" spans="1:69">
      <c r="B10">
        <v>1</v>
      </c>
      <c r="C10">
        <v>3</v>
      </c>
      <c r="D10">
        <v>-100</v>
      </c>
      <c r="E10">
        <v>54.7</v>
      </c>
      <c r="F10">
        <v>44.3</v>
      </c>
      <c r="G10">
        <v>34.700000000000003</v>
      </c>
      <c r="H10">
        <v>35.5</v>
      </c>
      <c r="I10">
        <v>32.1</v>
      </c>
      <c r="J10">
        <v>111.5</v>
      </c>
      <c r="K10">
        <v>115.8</v>
      </c>
      <c r="L10">
        <v>103.1</v>
      </c>
      <c r="M10">
        <v>110.4</v>
      </c>
      <c r="N10">
        <v>92.2</v>
      </c>
      <c r="O10">
        <v>62.8</v>
      </c>
      <c r="P10">
        <v>56</v>
      </c>
      <c r="Q10">
        <v>40.799999999999997</v>
      </c>
      <c r="R10">
        <v>15.6</v>
      </c>
      <c r="S10">
        <v>24.9</v>
      </c>
      <c r="T10">
        <v>56.8</v>
      </c>
      <c r="U10">
        <v>66.8</v>
      </c>
      <c r="V10">
        <v>80.400000000000006</v>
      </c>
      <c r="W10">
        <v>85.8</v>
      </c>
      <c r="X10">
        <v>70.599999999999994</v>
      </c>
      <c r="Y10">
        <v>34.799999999999997</v>
      </c>
      <c r="Z10">
        <v>27</v>
      </c>
      <c r="AA10">
        <v>26.6</v>
      </c>
      <c r="AB10">
        <v>45.3</v>
      </c>
      <c r="AC10">
        <v>40.6</v>
      </c>
      <c r="AD10">
        <v>41.5</v>
      </c>
      <c r="AE10">
        <v>40.299999999999997</v>
      </c>
      <c r="AF10">
        <v>63.6</v>
      </c>
      <c r="AG10">
        <v>71.099999999999994</v>
      </c>
      <c r="AH10">
        <v>97.4</v>
      </c>
      <c r="AI10">
        <v>102.8</v>
      </c>
      <c r="AJ10">
        <v>119.2</v>
      </c>
      <c r="AK10">
        <v>80.2</v>
      </c>
      <c r="AL10">
        <v>76.3</v>
      </c>
      <c r="AM10">
        <v>48.1</v>
      </c>
      <c r="AN10">
        <v>26.7</v>
      </c>
      <c r="AO10">
        <v>58.1</v>
      </c>
      <c r="AP10">
        <v>89.4</v>
      </c>
      <c r="AQ10">
        <v>139.30000000000001</v>
      </c>
      <c r="AR10">
        <v>104.1</v>
      </c>
      <c r="AS10">
        <v>114.3</v>
      </c>
      <c r="AT10">
        <v>68.8</v>
      </c>
      <c r="AU10">
        <v>48.2</v>
      </c>
      <c r="AV10">
        <v>41.1</v>
      </c>
      <c r="AW10">
        <v>34.200000000000003</v>
      </c>
      <c r="AX10">
        <v>33.9</v>
      </c>
      <c r="AY10">
        <v>31.3</v>
      </c>
      <c r="AZ10">
        <v>47.9</v>
      </c>
      <c r="BA10">
        <v>79.400000000000006</v>
      </c>
      <c r="BB10">
        <v>97.8</v>
      </c>
      <c r="BC10">
        <v>116.7</v>
      </c>
      <c r="BD10">
        <v>96.6</v>
      </c>
      <c r="BE10">
        <v>93.6</v>
      </c>
      <c r="BF10">
        <v>88.1</v>
      </c>
      <c r="BG10">
        <v>56</v>
      </c>
      <c r="BH10">
        <v>33.6</v>
      </c>
      <c r="BI10">
        <v>12.9</v>
      </c>
      <c r="BJ10">
        <v>12.9</v>
      </c>
      <c r="BK10">
        <v>2.9</v>
      </c>
      <c r="BL10">
        <v>26.8</v>
      </c>
      <c r="BM10">
        <v>46.4</v>
      </c>
      <c r="BN10">
        <v>52.5</v>
      </c>
      <c r="BO10">
        <v>69.3</v>
      </c>
      <c r="BP10">
        <v>88.4</v>
      </c>
      <c r="BQ10">
        <v>52.3</v>
      </c>
    </row>
    <row r="11" spans="1:69">
      <c r="B11">
        <v>1</v>
      </c>
      <c r="C11">
        <v>4</v>
      </c>
      <c r="D11">
        <v>-100</v>
      </c>
      <c r="E11">
        <v>53.6</v>
      </c>
      <c r="F11">
        <v>42.7</v>
      </c>
      <c r="G11">
        <v>33.4</v>
      </c>
      <c r="H11">
        <v>37</v>
      </c>
      <c r="I11">
        <v>29.9</v>
      </c>
      <c r="J11">
        <v>107.1</v>
      </c>
      <c r="K11">
        <v>116.9</v>
      </c>
      <c r="L11">
        <v>99.4</v>
      </c>
      <c r="M11">
        <v>110</v>
      </c>
      <c r="N11">
        <v>91.8</v>
      </c>
      <c r="O11">
        <v>59.6</v>
      </c>
      <c r="P11">
        <v>58.9</v>
      </c>
      <c r="Q11">
        <v>41.8</v>
      </c>
      <c r="R11">
        <v>15</v>
      </c>
      <c r="S11">
        <v>21.2</v>
      </c>
      <c r="T11">
        <v>53.8</v>
      </c>
      <c r="U11">
        <v>65.8</v>
      </c>
      <c r="V11">
        <v>82</v>
      </c>
      <c r="W11">
        <v>83.4</v>
      </c>
      <c r="X11">
        <v>71.099999999999994</v>
      </c>
      <c r="Y11">
        <v>34.9</v>
      </c>
      <c r="Z11">
        <v>29.1</v>
      </c>
      <c r="AA11">
        <v>26.4</v>
      </c>
      <c r="AB11">
        <v>47.9</v>
      </c>
      <c r="AC11">
        <v>41.8</v>
      </c>
      <c r="AD11">
        <v>39</v>
      </c>
      <c r="AE11">
        <v>58.9</v>
      </c>
      <c r="AF11">
        <v>63.9</v>
      </c>
      <c r="AG11">
        <v>71.3</v>
      </c>
      <c r="AH11">
        <v>97.5</v>
      </c>
      <c r="AI11">
        <v>104</v>
      </c>
      <c r="AJ11">
        <v>117.2</v>
      </c>
      <c r="AK11">
        <v>86</v>
      </c>
      <c r="AL11">
        <v>75.099999999999994</v>
      </c>
      <c r="AM11">
        <v>47.3</v>
      </c>
      <c r="AN11">
        <v>25.8</v>
      </c>
      <c r="AO11">
        <v>58.7</v>
      </c>
      <c r="AP11">
        <v>90</v>
      </c>
      <c r="AQ11">
        <v>136.5</v>
      </c>
      <c r="AR11">
        <v>103.6</v>
      </c>
      <c r="AS11">
        <v>112.5</v>
      </c>
      <c r="AT11">
        <v>66.900000000000006</v>
      </c>
      <c r="AU11">
        <v>47.7</v>
      </c>
      <c r="AV11">
        <v>42.4</v>
      </c>
      <c r="AW11">
        <v>31.6</v>
      </c>
      <c r="AX11">
        <v>31</v>
      </c>
      <c r="AY11">
        <v>29.2</v>
      </c>
      <c r="AZ11">
        <v>48.8</v>
      </c>
      <c r="BA11">
        <v>81.900000000000006</v>
      </c>
      <c r="BB11">
        <v>97.1</v>
      </c>
      <c r="BC11">
        <v>114.9</v>
      </c>
      <c r="BD11">
        <v>97.8</v>
      </c>
      <c r="BE11">
        <v>97.7</v>
      </c>
      <c r="BF11">
        <v>91.5</v>
      </c>
      <c r="BG11">
        <v>54.5</v>
      </c>
      <c r="BH11">
        <v>35.1</v>
      </c>
      <c r="BI11">
        <v>12.5</v>
      </c>
      <c r="BJ11">
        <v>12.7</v>
      </c>
      <c r="BK11">
        <v>3.2</v>
      </c>
      <c r="BL11">
        <v>26.5</v>
      </c>
      <c r="BM11">
        <v>48.2</v>
      </c>
      <c r="BN11">
        <v>52.6</v>
      </c>
      <c r="BO11">
        <v>66.8</v>
      </c>
      <c r="BP11">
        <v>86</v>
      </c>
      <c r="BQ11">
        <v>50.7</v>
      </c>
    </row>
    <row r="12" spans="1:69">
      <c r="B12">
        <v>1</v>
      </c>
      <c r="C12">
        <v>5</v>
      </c>
      <c r="D12">
        <v>-100</v>
      </c>
      <c r="E12">
        <v>50.8</v>
      </c>
      <c r="F12">
        <v>43.4</v>
      </c>
      <c r="G12">
        <v>35.200000000000003</v>
      </c>
      <c r="H12">
        <v>37.700000000000003</v>
      </c>
      <c r="I12">
        <v>32.200000000000003</v>
      </c>
      <c r="J12">
        <v>102.6</v>
      </c>
      <c r="K12">
        <v>122.2</v>
      </c>
      <c r="L12">
        <v>98.7</v>
      </c>
      <c r="M12">
        <v>106.3</v>
      </c>
      <c r="N12">
        <v>92.2</v>
      </c>
      <c r="O12">
        <v>57.8</v>
      </c>
      <c r="P12">
        <v>60.1</v>
      </c>
      <c r="Q12">
        <v>37</v>
      </c>
      <c r="R12">
        <v>15.5</v>
      </c>
      <c r="S12">
        <v>20.2</v>
      </c>
      <c r="T12">
        <v>51.2</v>
      </c>
      <c r="U12">
        <v>62.8</v>
      </c>
      <c r="V12">
        <v>82.7</v>
      </c>
      <c r="W12">
        <v>82</v>
      </c>
      <c r="X12">
        <v>70.099999999999994</v>
      </c>
      <c r="Y12">
        <v>33</v>
      </c>
      <c r="Z12">
        <v>29.4</v>
      </c>
      <c r="AA12">
        <v>27.8</v>
      </c>
      <c r="AB12">
        <v>49.9</v>
      </c>
      <c r="AC12">
        <v>41.9</v>
      </c>
      <c r="AD12">
        <v>37.799999999999997</v>
      </c>
      <c r="AE12">
        <v>52</v>
      </c>
      <c r="AF12">
        <v>56.6</v>
      </c>
      <c r="AG12">
        <v>70.7</v>
      </c>
      <c r="AH12">
        <v>97.2</v>
      </c>
      <c r="AI12">
        <v>99.8</v>
      </c>
      <c r="AJ12">
        <v>116.9</v>
      </c>
      <c r="AK12">
        <v>91.1</v>
      </c>
      <c r="AL12">
        <v>74.8</v>
      </c>
      <c r="AM12">
        <v>45.9</v>
      </c>
      <c r="AN12">
        <v>24.8</v>
      </c>
      <c r="AO12">
        <v>74.7</v>
      </c>
      <c r="AP12">
        <v>97.4</v>
      </c>
      <c r="AQ12">
        <v>137</v>
      </c>
      <c r="AR12">
        <v>102.7</v>
      </c>
      <c r="AS12">
        <v>115.4</v>
      </c>
      <c r="AT12">
        <v>66.2</v>
      </c>
      <c r="AU12">
        <v>49.2</v>
      </c>
      <c r="AV12">
        <v>41.7</v>
      </c>
      <c r="AW12">
        <v>31.4</v>
      </c>
      <c r="AX12">
        <v>31.6</v>
      </c>
      <c r="AY12">
        <v>27.2</v>
      </c>
      <c r="AZ12">
        <v>43.8</v>
      </c>
      <c r="BA12">
        <v>79.900000000000006</v>
      </c>
      <c r="BB12">
        <v>97.7</v>
      </c>
      <c r="BC12">
        <v>111</v>
      </c>
      <c r="BD12">
        <v>97</v>
      </c>
      <c r="BE12">
        <v>97.4</v>
      </c>
      <c r="BF12">
        <v>90</v>
      </c>
      <c r="BG12">
        <v>56.7</v>
      </c>
      <c r="BH12">
        <v>33.6</v>
      </c>
      <c r="BI12">
        <v>18</v>
      </c>
      <c r="BJ12">
        <v>13.4</v>
      </c>
      <c r="BK12">
        <v>2.4</v>
      </c>
      <c r="BL12">
        <v>25.3</v>
      </c>
      <c r="BM12">
        <v>46.2</v>
      </c>
      <c r="BN12">
        <v>50.7</v>
      </c>
      <c r="BO12">
        <v>64.599999999999994</v>
      </c>
      <c r="BP12">
        <v>84.1</v>
      </c>
      <c r="BQ12">
        <v>48.1</v>
      </c>
    </row>
    <row r="13" spans="1:69">
      <c r="B13">
        <v>1</v>
      </c>
      <c r="C13">
        <v>6</v>
      </c>
      <c r="D13">
        <v>-100</v>
      </c>
      <c r="E13">
        <v>51.7</v>
      </c>
      <c r="F13">
        <v>44.6</v>
      </c>
      <c r="G13">
        <v>39.1</v>
      </c>
      <c r="H13">
        <v>38.5</v>
      </c>
      <c r="I13">
        <v>33.200000000000003</v>
      </c>
      <c r="J13">
        <v>96.2</v>
      </c>
      <c r="K13">
        <v>123.2</v>
      </c>
      <c r="L13">
        <v>104</v>
      </c>
      <c r="M13">
        <v>111.1</v>
      </c>
      <c r="N13">
        <v>92.9</v>
      </c>
      <c r="O13">
        <v>58.4</v>
      </c>
      <c r="P13">
        <v>56</v>
      </c>
      <c r="Q13">
        <v>36.1</v>
      </c>
      <c r="R13">
        <v>14.8</v>
      </c>
      <c r="S13">
        <v>17.100000000000001</v>
      </c>
      <c r="T13">
        <v>49.6</v>
      </c>
      <c r="U13">
        <v>61.9</v>
      </c>
      <c r="V13">
        <v>75.599999999999994</v>
      </c>
      <c r="W13">
        <v>83.4</v>
      </c>
      <c r="X13">
        <v>69.5</v>
      </c>
      <c r="Y13">
        <v>29.4</v>
      </c>
      <c r="Z13">
        <v>27</v>
      </c>
      <c r="AA13">
        <v>28.2</v>
      </c>
      <c r="AB13">
        <v>51.3</v>
      </c>
      <c r="AC13">
        <v>43.1</v>
      </c>
      <c r="AD13">
        <v>37.9</v>
      </c>
      <c r="AE13">
        <v>45.7</v>
      </c>
      <c r="AF13">
        <v>55</v>
      </c>
      <c r="AG13">
        <v>69.599999999999994</v>
      </c>
      <c r="AH13">
        <v>95.6</v>
      </c>
      <c r="AI13">
        <v>95</v>
      </c>
      <c r="AJ13">
        <v>116.2</v>
      </c>
      <c r="AK13">
        <v>87</v>
      </c>
      <c r="AL13">
        <v>72.5</v>
      </c>
      <c r="AM13">
        <v>45.3</v>
      </c>
      <c r="AN13">
        <v>24.2</v>
      </c>
      <c r="AO13">
        <v>77.5</v>
      </c>
      <c r="AP13">
        <v>97.4</v>
      </c>
      <c r="AQ13">
        <v>136.69999999999999</v>
      </c>
      <c r="AR13">
        <v>102.7</v>
      </c>
      <c r="AS13">
        <v>115</v>
      </c>
      <c r="AT13">
        <v>65</v>
      </c>
      <c r="AU13">
        <v>49.6</v>
      </c>
      <c r="AV13">
        <v>43.4</v>
      </c>
      <c r="AW13">
        <v>31.1</v>
      </c>
      <c r="AX13">
        <v>32.200000000000003</v>
      </c>
      <c r="AY13">
        <v>26.1</v>
      </c>
      <c r="AZ13">
        <v>43.3</v>
      </c>
      <c r="BA13">
        <v>79.900000000000006</v>
      </c>
      <c r="BB13">
        <v>97.2</v>
      </c>
      <c r="BC13">
        <v>106.6</v>
      </c>
      <c r="BD13">
        <v>97.7</v>
      </c>
      <c r="BE13">
        <v>95.5</v>
      </c>
      <c r="BF13">
        <v>86.6</v>
      </c>
      <c r="BG13">
        <v>51.7</v>
      </c>
      <c r="BH13">
        <v>32.799999999999997</v>
      </c>
      <c r="BI13">
        <v>22.9</v>
      </c>
      <c r="BJ13">
        <v>11.2</v>
      </c>
      <c r="BK13">
        <v>1.5</v>
      </c>
      <c r="BL13">
        <v>23.5</v>
      </c>
      <c r="BM13">
        <v>42.2</v>
      </c>
      <c r="BN13">
        <v>51.3</v>
      </c>
      <c r="BO13">
        <v>63</v>
      </c>
      <c r="BP13">
        <v>82.5</v>
      </c>
      <c r="BQ13">
        <v>44.4</v>
      </c>
    </row>
    <row r="14" spans="1:69">
      <c r="B14">
        <v>1</v>
      </c>
      <c r="C14">
        <v>7</v>
      </c>
      <c r="D14">
        <v>-100</v>
      </c>
      <c r="E14">
        <v>54</v>
      </c>
      <c r="F14">
        <v>44.4</v>
      </c>
      <c r="G14">
        <v>38.4</v>
      </c>
      <c r="H14">
        <v>39.6</v>
      </c>
      <c r="I14">
        <v>34.1</v>
      </c>
      <c r="J14">
        <v>95.2</v>
      </c>
      <c r="K14">
        <v>122.9</v>
      </c>
      <c r="L14">
        <v>106.7</v>
      </c>
      <c r="M14">
        <v>111.1</v>
      </c>
      <c r="N14">
        <v>91.1</v>
      </c>
      <c r="O14">
        <v>58.5</v>
      </c>
      <c r="P14">
        <v>59.3</v>
      </c>
      <c r="Q14">
        <v>31</v>
      </c>
      <c r="R14">
        <v>14.4</v>
      </c>
      <c r="S14">
        <v>19.2</v>
      </c>
      <c r="T14">
        <v>55.9</v>
      </c>
      <c r="U14">
        <v>60.1</v>
      </c>
      <c r="V14">
        <v>73.3</v>
      </c>
      <c r="W14">
        <v>84.3</v>
      </c>
      <c r="X14">
        <v>66.7</v>
      </c>
      <c r="Y14">
        <v>28.2</v>
      </c>
      <c r="Z14">
        <v>24.5</v>
      </c>
      <c r="AA14">
        <v>28.3</v>
      </c>
      <c r="AB14">
        <v>58.6</v>
      </c>
      <c r="AC14">
        <v>42.7</v>
      </c>
      <c r="AD14">
        <v>39.4</v>
      </c>
      <c r="AE14">
        <v>38.9</v>
      </c>
      <c r="AF14">
        <v>64.900000000000006</v>
      </c>
      <c r="AG14">
        <v>67.8</v>
      </c>
      <c r="AH14">
        <v>94.1</v>
      </c>
      <c r="AI14">
        <v>94</v>
      </c>
      <c r="AJ14">
        <v>115.7</v>
      </c>
      <c r="AK14">
        <v>82.2</v>
      </c>
      <c r="AL14">
        <v>73.8</v>
      </c>
      <c r="AM14">
        <v>48.4</v>
      </c>
      <c r="AN14">
        <v>24.7</v>
      </c>
      <c r="AO14">
        <v>83</v>
      </c>
      <c r="AP14">
        <v>101.8</v>
      </c>
      <c r="AQ14">
        <v>136.4</v>
      </c>
      <c r="AR14">
        <v>101.8</v>
      </c>
      <c r="AS14">
        <v>115.6</v>
      </c>
      <c r="AT14">
        <v>66.5</v>
      </c>
      <c r="AU14">
        <v>49.7</v>
      </c>
      <c r="AV14">
        <v>44.5</v>
      </c>
      <c r="AW14">
        <v>32.1</v>
      </c>
      <c r="AX14">
        <v>30.8</v>
      </c>
      <c r="AY14">
        <v>31.9</v>
      </c>
      <c r="AZ14">
        <v>43.5</v>
      </c>
      <c r="BA14">
        <v>80.8</v>
      </c>
      <c r="BB14">
        <v>96.5</v>
      </c>
      <c r="BC14">
        <v>103.3</v>
      </c>
      <c r="BD14">
        <v>97</v>
      </c>
      <c r="BE14">
        <v>109.7</v>
      </c>
      <c r="BF14">
        <v>82.4</v>
      </c>
      <c r="BG14">
        <v>50.4</v>
      </c>
      <c r="BH14">
        <v>31.3</v>
      </c>
      <c r="BI14">
        <v>26.2</v>
      </c>
      <c r="BJ14">
        <v>9.6</v>
      </c>
      <c r="BK14">
        <v>1</v>
      </c>
      <c r="BL14">
        <v>25.5</v>
      </c>
      <c r="BM14">
        <v>40.5</v>
      </c>
      <c r="BN14">
        <v>52.6</v>
      </c>
      <c r="BO14">
        <v>60.5</v>
      </c>
      <c r="BP14">
        <v>86.8</v>
      </c>
      <c r="BQ14">
        <v>43</v>
      </c>
    </row>
    <row r="15" spans="1:69">
      <c r="B15">
        <v>1</v>
      </c>
      <c r="C15">
        <v>8</v>
      </c>
      <c r="D15">
        <v>-100</v>
      </c>
      <c r="E15">
        <v>54.4</v>
      </c>
      <c r="F15">
        <v>49.1</v>
      </c>
      <c r="G15">
        <v>37.299999999999997</v>
      </c>
      <c r="H15">
        <v>40.9</v>
      </c>
      <c r="I15">
        <v>31.9</v>
      </c>
      <c r="J15">
        <v>94</v>
      </c>
      <c r="K15">
        <v>120.8</v>
      </c>
      <c r="L15">
        <v>104.3</v>
      </c>
      <c r="M15">
        <v>108.3</v>
      </c>
      <c r="N15">
        <v>91.1</v>
      </c>
      <c r="O15">
        <v>59.1</v>
      </c>
      <c r="P15">
        <v>56.6</v>
      </c>
      <c r="Q15">
        <v>34.5</v>
      </c>
      <c r="R15">
        <v>17</v>
      </c>
      <c r="S15">
        <v>18.399999999999999</v>
      </c>
      <c r="T15">
        <v>63.7</v>
      </c>
      <c r="U15">
        <v>58.1</v>
      </c>
      <c r="V15">
        <v>74.900000000000006</v>
      </c>
      <c r="W15">
        <v>84.6</v>
      </c>
      <c r="X15">
        <v>65.400000000000006</v>
      </c>
      <c r="Y15">
        <v>28.4</v>
      </c>
      <c r="Z15">
        <v>24.2</v>
      </c>
      <c r="AA15">
        <v>28.5</v>
      </c>
      <c r="AB15">
        <v>60</v>
      </c>
      <c r="AC15">
        <v>43.4</v>
      </c>
      <c r="AD15">
        <v>39.299999999999997</v>
      </c>
      <c r="AE15">
        <v>36.700000000000003</v>
      </c>
      <c r="AF15">
        <v>63.1</v>
      </c>
      <c r="AG15">
        <v>68.099999999999994</v>
      </c>
      <c r="AH15">
        <v>95.2</v>
      </c>
      <c r="AI15">
        <v>89.4</v>
      </c>
      <c r="AJ15">
        <v>114.1</v>
      </c>
      <c r="AK15">
        <v>79.900000000000006</v>
      </c>
      <c r="AL15">
        <v>73.099999999999994</v>
      </c>
      <c r="AM15">
        <v>47.7</v>
      </c>
      <c r="AN15">
        <v>23.9</v>
      </c>
      <c r="AO15">
        <v>78.900000000000006</v>
      </c>
      <c r="AP15">
        <v>97.3</v>
      </c>
      <c r="AQ15">
        <v>137.4</v>
      </c>
      <c r="AR15">
        <v>99.4</v>
      </c>
      <c r="AS15">
        <v>114.7</v>
      </c>
      <c r="AT15">
        <v>66.2</v>
      </c>
      <c r="AU15">
        <v>48</v>
      </c>
      <c r="AV15">
        <v>43.3</v>
      </c>
      <c r="AW15">
        <v>31.2</v>
      </c>
      <c r="AX15">
        <v>31.5</v>
      </c>
      <c r="AY15">
        <v>31.6</v>
      </c>
      <c r="AZ15">
        <v>43.9</v>
      </c>
      <c r="BA15">
        <v>78.7</v>
      </c>
      <c r="BB15">
        <v>96.7</v>
      </c>
      <c r="BC15">
        <v>98.5</v>
      </c>
      <c r="BD15">
        <v>95.6</v>
      </c>
      <c r="BE15">
        <v>115.3</v>
      </c>
      <c r="BF15">
        <v>82.4</v>
      </c>
      <c r="BG15">
        <v>49.8</v>
      </c>
      <c r="BH15">
        <v>28.8</v>
      </c>
      <c r="BI15">
        <v>28.5</v>
      </c>
      <c r="BJ15">
        <v>7.8</v>
      </c>
      <c r="BK15">
        <v>0.4</v>
      </c>
      <c r="BL15">
        <v>25.8</v>
      </c>
      <c r="BM15">
        <v>40.299999999999997</v>
      </c>
      <c r="BN15">
        <v>52.6</v>
      </c>
      <c r="BO15">
        <v>66.2</v>
      </c>
      <c r="BP15">
        <v>82.8</v>
      </c>
      <c r="BQ15">
        <v>43.9</v>
      </c>
    </row>
    <row r="16" spans="1:69">
      <c r="B16">
        <v>1</v>
      </c>
      <c r="C16">
        <v>9</v>
      </c>
      <c r="D16">
        <v>-100</v>
      </c>
      <c r="E16">
        <v>51.8</v>
      </c>
      <c r="F16">
        <v>48.9</v>
      </c>
      <c r="G16">
        <v>36.700000000000003</v>
      </c>
      <c r="H16">
        <v>44.8</v>
      </c>
      <c r="I16">
        <v>31.7</v>
      </c>
      <c r="J16">
        <v>92.6</v>
      </c>
      <c r="K16">
        <v>117.7</v>
      </c>
      <c r="L16">
        <v>105.3</v>
      </c>
      <c r="M16">
        <v>108.8</v>
      </c>
      <c r="N16">
        <v>92.3</v>
      </c>
      <c r="O16">
        <v>57.6</v>
      </c>
      <c r="P16">
        <v>55.4</v>
      </c>
      <c r="Q16">
        <v>41.4</v>
      </c>
      <c r="R16">
        <v>17.100000000000001</v>
      </c>
      <c r="S16">
        <v>18.7</v>
      </c>
      <c r="T16">
        <v>69.599999999999994</v>
      </c>
      <c r="U16">
        <v>57.1</v>
      </c>
      <c r="V16">
        <v>74</v>
      </c>
      <c r="W16">
        <v>83.9</v>
      </c>
      <c r="X16">
        <v>62.5</v>
      </c>
      <c r="Y16">
        <v>27</v>
      </c>
      <c r="Z16">
        <v>25.4</v>
      </c>
      <c r="AA16">
        <v>26.9</v>
      </c>
      <c r="AB16">
        <v>52.2</v>
      </c>
      <c r="AC16">
        <v>41.5</v>
      </c>
      <c r="AD16">
        <v>37.700000000000003</v>
      </c>
      <c r="AE16">
        <v>37.4</v>
      </c>
      <c r="AF16">
        <v>58.7</v>
      </c>
      <c r="AG16">
        <v>74.599999999999994</v>
      </c>
      <c r="AH16">
        <v>96.1</v>
      </c>
      <c r="AI16">
        <v>85.1</v>
      </c>
      <c r="AJ16">
        <v>111.9</v>
      </c>
      <c r="AK16">
        <v>76.8</v>
      </c>
      <c r="AL16">
        <v>75.2</v>
      </c>
      <c r="AM16">
        <v>47</v>
      </c>
      <c r="AN16">
        <v>24.6</v>
      </c>
      <c r="AO16">
        <v>75.5</v>
      </c>
      <c r="AP16">
        <v>97.2</v>
      </c>
      <c r="AQ16">
        <v>137.6</v>
      </c>
      <c r="AR16">
        <v>100</v>
      </c>
      <c r="AS16">
        <v>114.1</v>
      </c>
      <c r="AT16">
        <v>67.400000000000006</v>
      </c>
      <c r="AU16">
        <v>45.9</v>
      </c>
      <c r="AV16">
        <v>41.5</v>
      </c>
      <c r="AW16">
        <v>31.8</v>
      </c>
      <c r="AX16">
        <v>30.8</v>
      </c>
      <c r="AY16">
        <v>28.2</v>
      </c>
      <c r="AZ16">
        <v>46.4</v>
      </c>
      <c r="BA16">
        <v>77.8</v>
      </c>
      <c r="BB16">
        <v>96.9</v>
      </c>
      <c r="BC16">
        <v>97.6</v>
      </c>
      <c r="BD16">
        <v>93.8</v>
      </c>
      <c r="BE16">
        <v>118.1</v>
      </c>
      <c r="BF16">
        <v>82.4</v>
      </c>
      <c r="BG16">
        <v>50.8</v>
      </c>
      <c r="BH16">
        <v>28.9</v>
      </c>
      <c r="BI16">
        <v>29.1</v>
      </c>
      <c r="BJ16">
        <v>8.9</v>
      </c>
      <c r="BK16">
        <v>0.7</v>
      </c>
      <c r="BL16">
        <v>26</v>
      </c>
      <c r="BM16">
        <v>40.799999999999997</v>
      </c>
      <c r="BN16">
        <v>52.2</v>
      </c>
      <c r="BO16">
        <v>66.099999999999994</v>
      </c>
      <c r="BP16">
        <v>79</v>
      </c>
      <c r="BQ16">
        <v>43.5</v>
      </c>
    </row>
    <row r="17" spans="2:69">
      <c r="B17">
        <v>1</v>
      </c>
      <c r="C17">
        <v>10</v>
      </c>
      <c r="D17">
        <v>-100</v>
      </c>
      <c r="E17">
        <v>55.1</v>
      </c>
      <c r="F17">
        <v>46.4</v>
      </c>
      <c r="G17">
        <v>36.9</v>
      </c>
      <c r="H17">
        <v>43.8</v>
      </c>
      <c r="I17">
        <v>34</v>
      </c>
      <c r="J17">
        <v>93.5</v>
      </c>
      <c r="K17">
        <v>112.7</v>
      </c>
      <c r="L17">
        <v>114.9</v>
      </c>
      <c r="M17">
        <v>108.6</v>
      </c>
      <c r="N17">
        <v>93.7</v>
      </c>
      <c r="O17">
        <v>62.5</v>
      </c>
      <c r="P17">
        <v>54.8</v>
      </c>
      <c r="Q17">
        <v>37.799999999999997</v>
      </c>
      <c r="R17">
        <v>17.5</v>
      </c>
      <c r="S17">
        <v>17.8</v>
      </c>
      <c r="T17">
        <v>71</v>
      </c>
      <c r="U17">
        <v>55.4</v>
      </c>
      <c r="V17">
        <v>74.099999999999994</v>
      </c>
      <c r="W17">
        <v>81.3</v>
      </c>
      <c r="X17">
        <v>59.3</v>
      </c>
      <c r="Y17">
        <v>25.3</v>
      </c>
      <c r="Z17">
        <v>30.8</v>
      </c>
      <c r="AA17">
        <v>26.1</v>
      </c>
      <c r="AB17">
        <v>49.2</v>
      </c>
      <c r="AC17">
        <v>37.9</v>
      </c>
      <c r="AD17">
        <v>37.4</v>
      </c>
      <c r="AE17">
        <v>32</v>
      </c>
      <c r="AF17">
        <v>57.1</v>
      </c>
      <c r="AG17">
        <v>72.900000000000006</v>
      </c>
      <c r="AH17">
        <v>96</v>
      </c>
      <c r="AI17">
        <v>85.3</v>
      </c>
      <c r="AJ17">
        <v>139</v>
      </c>
      <c r="AK17">
        <v>75.8</v>
      </c>
      <c r="AL17">
        <v>77.099999999999994</v>
      </c>
      <c r="AM17">
        <v>46.1</v>
      </c>
      <c r="AN17">
        <v>24.3</v>
      </c>
      <c r="AO17">
        <v>73.900000000000006</v>
      </c>
      <c r="AP17">
        <v>94.5</v>
      </c>
      <c r="AQ17">
        <v>134.9</v>
      </c>
      <c r="AR17">
        <v>98.8</v>
      </c>
      <c r="AS17">
        <v>111.9</v>
      </c>
      <c r="AT17">
        <v>69</v>
      </c>
      <c r="AU17">
        <v>44.3</v>
      </c>
      <c r="AV17">
        <v>38.700000000000003</v>
      </c>
      <c r="AW17">
        <v>34.200000000000003</v>
      </c>
      <c r="AX17">
        <v>27.2</v>
      </c>
      <c r="AY17">
        <v>28</v>
      </c>
      <c r="AZ17">
        <v>46.3</v>
      </c>
      <c r="BA17">
        <v>76.8</v>
      </c>
      <c r="BB17">
        <v>95.8</v>
      </c>
      <c r="BC17">
        <v>96.9</v>
      </c>
      <c r="BD17">
        <v>99.1</v>
      </c>
      <c r="BE17">
        <v>119.2</v>
      </c>
      <c r="BF17">
        <v>81.5</v>
      </c>
      <c r="BG17">
        <v>51.5</v>
      </c>
      <c r="BH17">
        <v>28.8</v>
      </c>
      <c r="BI17">
        <v>28.9</v>
      </c>
      <c r="BJ17">
        <v>11.1</v>
      </c>
      <c r="BK17">
        <v>3</v>
      </c>
      <c r="BL17">
        <v>24.7</v>
      </c>
      <c r="BM17">
        <v>41.7</v>
      </c>
      <c r="BN17">
        <v>49.4</v>
      </c>
      <c r="BO17">
        <v>76.400000000000006</v>
      </c>
      <c r="BP17">
        <v>72.099999999999994</v>
      </c>
      <c r="BQ17">
        <v>43.8</v>
      </c>
    </row>
    <row r="18" spans="2:69">
      <c r="B18">
        <v>1</v>
      </c>
      <c r="C18">
        <v>11</v>
      </c>
      <c r="D18">
        <v>-100</v>
      </c>
      <c r="E18">
        <v>55.3</v>
      </c>
      <c r="F18">
        <v>41.9</v>
      </c>
      <c r="G18">
        <v>38.1</v>
      </c>
      <c r="H18">
        <v>37</v>
      </c>
      <c r="I18">
        <v>28.8</v>
      </c>
      <c r="J18">
        <v>88.5</v>
      </c>
      <c r="K18">
        <v>116.9</v>
      </c>
      <c r="L18">
        <v>111.2</v>
      </c>
      <c r="M18">
        <v>106.9</v>
      </c>
      <c r="N18">
        <v>89.9</v>
      </c>
      <c r="O18">
        <v>65</v>
      </c>
      <c r="P18">
        <v>55.5</v>
      </c>
      <c r="Q18">
        <v>45.7</v>
      </c>
      <c r="R18">
        <v>18.100000000000001</v>
      </c>
      <c r="S18">
        <v>16</v>
      </c>
      <c r="T18">
        <v>64.099999999999994</v>
      </c>
      <c r="U18">
        <v>55.2</v>
      </c>
      <c r="V18">
        <v>73.400000000000006</v>
      </c>
      <c r="W18">
        <v>79.3</v>
      </c>
      <c r="X18">
        <v>55.6</v>
      </c>
      <c r="Y18">
        <v>25.9</v>
      </c>
      <c r="Z18">
        <v>32.6</v>
      </c>
      <c r="AA18">
        <v>27.1</v>
      </c>
      <c r="AB18">
        <v>46.4</v>
      </c>
      <c r="AC18">
        <v>38.700000000000003</v>
      </c>
      <c r="AD18">
        <v>37.1</v>
      </c>
      <c r="AE18">
        <v>38.299999999999997</v>
      </c>
      <c r="AF18">
        <v>50.3</v>
      </c>
      <c r="AG18">
        <v>75</v>
      </c>
      <c r="AH18">
        <v>95.3</v>
      </c>
      <c r="AI18">
        <v>81.8</v>
      </c>
      <c r="AJ18">
        <v>131.6</v>
      </c>
      <c r="AK18">
        <v>77.3</v>
      </c>
      <c r="AL18">
        <v>76.2</v>
      </c>
      <c r="AM18">
        <v>44.5</v>
      </c>
      <c r="AN18">
        <v>23.1</v>
      </c>
      <c r="AO18">
        <v>71.8</v>
      </c>
      <c r="AP18">
        <v>96.5</v>
      </c>
      <c r="AQ18">
        <v>131.30000000000001</v>
      </c>
      <c r="AR18">
        <v>95.6</v>
      </c>
      <c r="AS18">
        <v>112.7</v>
      </c>
      <c r="AT18">
        <v>68.5</v>
      </c>
      <c r="AU18">
        <v>47.7</v>
      </c>
      <c r="AV18">
        <v>36.799999999999997</v>
      </c>
      <c r="AW18">
        <v>35.299999999999997</v>
      </c>
      <c r="AX18">
        <v>28.1</v>
      </c>
      <c r="AY18">
        <v>27.6</v>
      </c>
      <c r="AZ18">
        <v>46.6</v>
      </c>
      <c r="BA18">
        <v>78.099999999999994</v>
      </c>
      <c r="BB18">
        <v>95.1</v>
      </c>
      <c r="BC18">
        <v>112.6</v>
      </c>
      <c r="BD18">
        <v>98.3</v>
      </c>
      <c r="BE18">
        <v>111.1</v>
      </c>
      <c r="BF18">
        <v>77.599999999999994</v>
      </c>
      <c r="BG18">
        <v>49.1</v>
      </c>
      <c r="BH18">
        <v>29.6</v>
      </c>
      <c r="BI18">
        <v>25.8</v>
      </c>
      <c r="BJ18">
        <v>10.1</v>
      </c>
      <c r="BK18">
        <v>4.5999999999999996</v>
      </c>
      <c r="BL18">
        <v>24.7</v>
      </c>
      <c r="BM18">
        <v>41</v>
      </c>
      <c r="BN18">
        <v>50.4</v>
      </c>
      <c r="BO18">
        <v>75.900000000000006</v>
      </c>
      <c r="BP18">
        <v>67.5</v>
      </c>
      <c r="BQ18">
        <v>46.4</v>
      </c>
    </row>
    <row r="19" spans="2:69">
      <c r="B19">
        <v>1</v>
      </c>
      <c r="C19">
        <v>12</v>
      </c>
      <c r="D19">
        <v>3.3</v>
      </c>
      <c r="E19">
        <v>59.7</v>
      </c>
      <c r="F19">
        <v>40</v>
      </c>
      <c r="G19">
        <v>36.6</v>
      </c>
      <c r="H19">
        <v>33.6</v>
      </c>
      <c r="I19">
        <v>28.9</v>
      </c>
      <c r="J19">
        <v>88.9</v>
      </c>
      <c r="K19">
        <v>114.2</v>
      </c>
      <c r="L19">
        <v>107.2</v>
      </c>
      <c r="M19">
        <v>104.2</v>
      </c>
      <c r="N19">
        <v>87.8</v>
      </c>
      <c r="O19">
        <v>65.7</v>
      </c>
      <c r="P19">
        <v>59</v>
      </c>
      <c r="Q19">
        <v>46.5</v>
      </c>
      <c r="R19">
        <v>17.8</v>
      </c>
      <c r="S19">
        <v>14.7</v>
      </c>
      <c r="T19">
        <v>60.7</v>
      </c>
      <c r="U19">
        <v>63.5</v>
      </c>
      <c r="V19">
        <v>74.5</v>
      </c>
      <c r="W19">
        <v>75.900000000000006</v>
      </c>
      <c r="X19">
        <v>50.5</v>
      </c>
      <c r="Y19">
        <v>27.4</v>
      </c>
      <c r="Z19">
        <v>33.5</v>
      </c>
      <c r="AA19">
        <v>26.3</v>
      </c>
      <c r="AB19">
        <v>42.6</v>
      </c>
      <c r="AC19">
        <v>38.5</v>
      </c>
      <c r="AD19">
        <v>38.1</v>
      </c>
      <c r="AE19">
        <v>37.1</v>
      </c>
      <c r="AF19">
        <v>46.1</v>
      </c>
      <c r="AG19">
        <v>79.099999999999994</v>
      </c>
      <c r="AH19">
        <v>95.1</v>
      </c>
      <c r="AI19">
        <v>76.8</v>
      </c>
      <c r="AJ19">
        <v>125.8</v>
      </c>
      <c r="AK19">
        <v>77</v>
      </c>
      <c r="AL19">
        <v>74.5</v>
      </c>
      <c r="AM19">
        <v>44.1</v>
      </c>
      <c r="AN19">
        <v>23.5</v>
      </c>
      <c r="AO19">
        <v>70.099999999999994</v>
      </c>
      <c r="AP19">
        <v>105.7</v>
      </c>
      <c r="AQ19">
        <v>128.19999999999999</v>
      </c>
      <c r="AR19">
        <v>96.8</v>
      </c>
      <c r="AS19">
        <v>111.7</v>
      </c>
      <c r="AT19">
        <v>67.400000000000006</v>
      </c>
      <c r="AU19">
        <v>52.7</v>
      </c>
      <c r="AV19">
        <v>36.1</v>
      </c>
      <c r="AW19">
        <v>35.5</v>
      </c>
      <c r="AX19">
        <v>28.4</v>
      </c>
      <c r="AY19">
        <v>25.8</v>
      </c>
      <c r="AZ19">
        <v>47.6</v>
      </c>
      <c r="BA19">
        <v>78.3</v>
      </c>
      <c r="BB19">
        <v>90.9</v>
      </c>
      <c r="BC19">
        <v>111.2</v>
      </c>
      <c r="BD19">
        <v>95.1</v>
      </c>
      <c r="BE19">
        <v>106.2</v>
      </c>
      <c r="BF19">
        <v>73.400000000000006</v>
      </c>
      <c r="BG19">
        <v>46.8</v>
      </c>
      <c r="BH19">
        <v>29.7</v>
      </c>
      <c r="BI19">
        <v>23.9</v>
      </c>
      <c r="BJ19">
        <v>8.6999999999999993</v>
      </c>
      <c r="BK19">
        <v>4.0999999999999996</v>
      </c>
      <c r="BL19">
        <v>26.8</v>
      </c>
      <c r="BM19">
        <v>41</v>
      </c>
      <c r="BN19">
        <v>50.8</v>
      </c>
      <c r="BO19">
        <v>74.099999999999994</v>
      </c>
      <c r="BP19">
        <v>64.8</v>
      </c>
      <c r="BQ19">
        <v>47.5</v>
      </c>
    </row>
    <row r="20" spans="2:69">
      <c r="B20">
        <v>1</v>
      </c>
      <c r="C20">
        <v>13</v>
      </c>
      <c r="D20">
        <v>11.7</v>
      </c>
      <c r="E20">
        <v>60.1</v>
      </c>
      <c r="F20">
        <v>41.5</v>
      </c>
      <c r="G20">
        <v>35.6</v>
      </c>
      <c r="H20">
        <v>36.4</v>
      </c>
      <c r="I20">
        <v>30.9</v>
      </c>
      <c r="J20">
        <v>89.4</v>
      </c>
      <c r="K20">
        <v>114.1</v>
      </c>
      <c r="L20">
        <v>101.2</v>
      </c>
      <c r="M20">
        <v>106.9</v>
      </c>
      <c r="N20">
        <v>85.5</v>
      </c>
      <c r="O20">
        <v>63.8</v>
      </c>
      <c r="P20">
        <v>59.1</v>
      </c>
      <c r="Q20">
        <v>44.9</v>
      </c>
      <c r="R20">
        <v>19.399999999999999</v>
      </c>
      <c r="S20">
        <v>13.6</v>
      </c>
      <c r="T20">
        <v>67.3</v>
      </c>
      <c r="U20">
        <v>63.3</v>
      </c>
      <c r="V20">
        <v>72.7</v>
      </c>
      <c r="W20">
        <v>75.599999999999994</v>
      </c>
      <c r="X20">
        <v>53.8</v>
      </c>
      <c r="Y20">
        <v>28.5</v>
      </c>
      <c r="Z20">
        <v>32.799999999999997</v>
      </c>
      <c r="AA20">
        <v>25.4</v>
      </c>
      <c r="AB20">
        <v>48.4</v>
      </c>
      <c r="AC20">
        <v>38.299999999999997</v>
      </c>
      <c r="AD20">
        <v>37.1</v>
      </c>
      <c r="AE20">
        <v>36.6</v>
      </c>
      <c r="AF20">
        <v>44.7</v>
      </c>
      <c r="AG20">
        <v>82.3</v>
      </c>
      <c r="AH20">
        <v>94</v>
      </c>
      <c r="AI20">
        <v>81.400000000000006</v>
      </c>
      <c r="AJ20">
        <v>122.5</v>
      </c>
      <c r="AK20">
        <v>77.2</v>
      </c>
      <c r="AL20">
        <v>74</v>
      </c>
      <c r="AM20">
        <v>43</v>
      </c>
      <c r="AN20">
        <v>23.3</v>
      </c>
      <c r="AO20">
        <v>70.400000000000006</v>
      </c>
      <c r="AP20">
        <v>100.4</v>
      </c>
      <c r="AQ20">
        <v>125.6</v>
      </c>
      <c r="AR20">
        <v>96.9</v>
      </c>
      <c r="AS20">
        <v>118.8</v>
      </c>
      <c r="AT20">
        <v>64.7</v>
      </c>
      <c r="AU20">
        <v>51</v>
      </c>
      <c r="AV20">
        <v>38.4</v>
      </c>
      <c r="AW20">
        <v>34</v>
      </c>
      <c r="AX20">
        <v>28.6</v>
      </c>
      <c r="AY20">
        <v>24.3</v>
      </c>
      <c r="AZ20">
        <v>47.7</v>
      </c>
      <c r="BA20">
        <v>79.099999999999994</v>
      </c>
      <c r="BB20">
        <v>93.8</v>
      </c>
      <c r="BC20">
        <v>110.7</v>
      </c>
      <c r="BD20">
        <v>92.4</v>
      </c>
      <c r="BE20">
        <v>101.4</v>
      </c>
      <c r="BF20">
        <v>71.900000000000006</v>
      </c>
      <c r="BG20">
        <v>47.3</v>
      </c>
      <c r="BH20">
        <v>29.4</v>
      </c>
      <c r="BI20">
        <v>26.8</v>
      </c>
      <c r="BJ20">
        <v>9.9</v>
      </c>
      <c r="BK20">
        <v>4.5999999999999996</v>
      </c>
      <c r="BL20">
        <v>27.9</v>
      </c>
      <c r="BM20">
        <v>42.6</v>
      </c>
      <c r="BN20">
        <v>52.3</v>
      </c>
      <c r="BO20">
        <v>70.900000000000006</v>
      </c>
      <c r="BP20">
        <v>62.7</v>
      </c>
      <c r="BQ20">
        <v>47.4</v>
      </c>
    </row>
    <row r="21" spans="2:69">
      <c r="B21">
        <v>1</v>
      </c>
      <c r="C21">
        <v>14</v>
      </c>
      <c r="D21">
        <v>15.9</v>
      </c>
      <c r="E21">
        <v>59.6</v>
      </c>
      <c r="F21">
        <v>44.5</v>
      </c>
      <c r="G21">
        <v>35.5</v>
      </c>
      <c r="H21">
        <v>38.5</v>
      </c>
      <c r="I21">
        <v>31.9</v>
      </c>
      <c r="J21">
        <v>85.9</v>
      </c>
      <c r="K21">
        <v>115.7</v>
      </c>
      <c r="L21">
        <v>99.4</v>
      </c>
      <c r="M21">
        <v>119.9</v>
      </c>
      <c r="N21">
        <v>85.7</v>
      </c>
      <c r="O21">
        <v>62.8</v>
      </c>
      <c r="P21">
        <v>59.2</v>
      </c>
      <c r="Q21">
        <v>35.299999999999997</v>
      </c>
      <c r="R21">
        <v>19.3</v>
      </c>
      <c r="S21">
        <v>14</v>
      </c>
      <c r="T21">
        <v>76.3</v>
      </c>
      <c r="U21">
        <v>62.2</v>
      </c>
      <c r="V21">
        <v>71.2</v>
      </c>
      <c r="W21">
        <v>68.8</v>
      </c>
      <c r="X21">
        <v>59.7</v>
      </c>
      <c r="Y21">
        <v>31.4</v>
      </c>
      <c r="Z21">
        <v>31.2</v>
      </c>
      <c r="AA21">
        <v>23.4</v>
      </c>
      <c r="AB21">
        <v>49.9</v>
      </c>
      <c r="AC21">
        <v>37.9</v>
      </c>
      <c r="AD21">
        <v>36.5</v>
      </c>
      <c r="AE21">
        <v>35.799999999999997</v>
      </c>
      <c r="AF21">
        <v>42</v>
      </c>
      <c r="AG21">
        <v>89.8</v>
      </c>
      <c r="AH21">
        <v>93.1</v>
      </c>
      <c r="AI21">
        <v>84.3</v>
      </c>
      <c r="AJ21">
        <v>119.5</v>
      </c>
      <c r="AK21">
        <v>78.400000000000006</v>
      </c>
      <c r="AL21">
        <v>76.400000000000006</v>
      </c>
      <c r="AM21">
        <v>42.4</v>
      </c>
      <c r="AN21">
        <v>22.4</v>
      </c>
      <c r="AO21">
        <v>82.1</v>
      </c>
      <c r="AP21">
        <v>96.9</v>
      </c>
      <c r="AQ21">
        <v>125.9</v>
      </c>
      <c r="AR21">
        <v>98.1</v>
      </c>
      <c r="AS21">
        <v>117.5</v>
      </c>
      <c r="AT21">
        <v>60.2</v>
      </c>
      <c r="AU21">
        <v>49.5</v>
      </c>
      <c r="AV21">
        <v>38.6</v>
      </c>
      <c r="AW21">
        <v>35.200000000000003</v>
      </c>
      <c r="AX21">
        <v>26.5</v>
      </c>
      <c r="AY21">
        <v>24.6</v>
      </c>
      <c r="AZ21">
        <v>54.4</v>
      </c>
      <c r="BA21">
        <v>75.8</v>
      </c>
      <c r="BB21">
        <v>96.5</v>
      </c>
      <c r="BC21">
        <v>109.6</v>
      </c>
      <c r="BD21">
        <v>95.3</v>
      </c>
      <c r="BE21">
        <v>98.6</v>
      </c>
      <c r="BF21">
        <v>70.8</v>
      </c>
      <c r="BG21">
        <v>46.1</v>
      </c>
      <c r="BH21">
        <v>31.6</v>
      </c>
      <c r="BI21">
        <v>27.2</v>
      </c>
      <c r="BJ21">
        <v>10.1</v>
      </c>
      <c r="BK21">
        <v>4.3</v>
      </c>
      <c r="BL21">
        <v>31.9</v>
      </c>
      <c r="BM21">
        <v>42.2</v>
      </c>
      <c r="BN21">
        <v>52.3</v>
      </c>
      <c r="BO21">
        <v>66.3</v>
      </c>
      <c r="BP21">
        <v>60.3</v>
      </c>
      <c r="BQ21">
        <v>47.2</v>
      </c>
    </row>
    <row r="22" spans="2:69">
      <c r="B22">
        <v>1</v>
      </c>
      <c r="C22">
        <v>15</v>
      </c>
      <c r="D22">
        <v>21.4</v>
      </c>
      <c r="E22">
        <v>57.9</v>
      </c>
      <c r="F22">
        <v>45.7</v>
      </c>
      <c r="G22">
        <v>35.4</v>
      </c>
      <c r="H22">
        <v>37.6</v>
      </c>
      <c r="I22">
        <v>32.1</v>
      </c>
      <c r="J22">
        <v>83.2</v>
      </c>
      <c r="K22">
        <v>115.5</v>
      </c>
      <c r="L22">
        <v>99.7</v>
      </c>
      <c r="M22">
        <v>125.1</v>
      </c>
      <c r="N22">
        <v>84.7</v>
      </c>
      <c r="O22">
        <v>62.3</v>
      </c>
      <c r="P22">
        <v>57.4</v>
      </c>
      <c r="Q22">
        <v>32.799999999999997</v>
      </c>
      <c r="R22">
        <v>23</v>
      </c>
      <c r="S22">
        <v>14.3</v>
      </c>
      <c r="T22">
        <v>73</v>
      </c>
      <c r="U22">
        <v>60</v>
      </c>
      <c r="V22">
        <v>77.5</v>
      </c>
      <c r="W22">
        <v>72.3</v>
      </c>
      <c r="X22">
        <v>60.4</v>
      </c>
      <c r="Y22">
        <v>29.9</v>
      </c>
      <c r="Z22">
        <v>28.8</v>
      </c>
      <c r="AA22">
        <v>22.8</v>
      </c>
      <c r="AB22">
        <v>51.8</v>
      </c>
      <c r="AC22">
        <v>36.5</v>
      </c>
      <c r="AD22">
        <v>36.700000000000003</v>
      </c>
      <c r="AE22">
        <v>29.2</v>
      </c>
      <c r="AF22">
        <v>43.4</v>
      </c>
      <c r="AG22">
        <v>89.9</v>
      </c>
      <c r="AH22">
        <v>94.1</v>
      </c>
      <c r="AI22">
        <v>80.2</v>
      </c>
      <c r="AJ22">
        <v>114.7</v>
      </c>
      <c r="AK22">
        <v>76.400000000000006</v>
      </c>
      <c r="AL22">
        <v>80.2</v>
      </c>
      <c r="AM22">
        <v>43.4</v>
      </c>
      <c r="AN22">
        <v>23.3</v>
      </c>
      <c r="AO22">
        <v>77.7</v>
      </c>
      <c r="AP22">
        <v>98.2</v>
      </c>
      <c r="AQ22">
        <v>125.9</v>
      </c>
      <c r="AR22">
        <v>99.3</v>
      </c>
      <c r="AS22">
        <v>112.4</v>
      </c>
      <c r="AT22">
        <v>56.8</v>
      </c>
      <c r="AU22">
        <v>47.6</v>
      </c>
      <c r="AV22">
        <v>38</v>
      </c>
      <c r="AW22">
        <v>35.200000000000003</v>
      </c>
      <c r="AX22">
        <v>26.6</v>
      </c>
      <c r="AY22">
        <v>24.6</v>
      </c>
      <c r="AZ22">
        <v>53.7</v>
      </c>
      <c r="BA22">
        <v>75.599999999999994</v>
      </c>
      <c r="BB22">
        <v>94.8</v>
      </c>
      <c r="BC22">
        <v>106.6</v>
      </c>
      <c r="BD22">
        <v>94.5</v>
      </c>
      <c r="BE22">
        <v>95.3</v>
      </c>
      <c r="BF22">
        <v>69.3</v>
      </c>
      <c r="BG22">
        <v>43.3</v>
      </c>
      <c r="BH22">
        <v>33.799999999999997</v>
      </c>
      <c r="BI22">
        <v>26</v>
      </c>
      <c r="BJ22">
        <v>10.9</v>
      </c>
      <c r="BK22">
        <v>3.7</v>
      </c>
      <c r="BL22">
        <v>29.6</v>
      </c>
      <c r="BM22">
        <v>41.2</v>
      </c>
      <c r="BN22">
        <v>50.5</v>
      </c>
      <c r="BO22">
        <v>65.099999999999994</v>
      </c>
      <c r="BP22">
        <v>60.2</v>
      </c>
      <c r="BQ22">
        <v>45.1</v>
      </c>
    </row>
    <row r="23" spans="2:69">
      <c r="B23">
        <v>1</v>
      </c>
      <c r="C23">
        <v>16</v>
      </c>
      <c r="D23">
        <v>44.8</v>
      </c>
      <c r="E23">
        <v>47.6</v>
      </c>
      <c r="F23">
        <v>43.8</v>
      </c>
      <c r="G23">
        <v>38.4</v>
      </c>
      <c r="H23">
        <v>37.9</v>
      </c>
      <c r="I23">
        <v>31.7</v>
      </c>
      <c r="J23">
        <v>83.3</v>
      </c>
      <c r="K23">
        <v>120.4</v>
      </c>
      <c r="L23">
        <v>102.4</v>
      </c>
      <c r="M23">
        <v>121.9</v>
      </c>
      <c r="N23">
        <v>84.9</v>
      </c>
      <c r="O23">
        <v>63.1</v>
      </c>
      <c r="P23">
        <v>61.7</v>
      </c>
      <c r="Q23">
        <v>31.3</v>
      </c>
      <c r="R23">
        <v>22.3</v>
      </c>
      <c r="S23">
        <v>14.4</v>
      </c>
      <c r="T23">
        <v>64.400000000000006</v>
      </c>
      <c r="U23">
        <v>57</v>
      </c>
      <c r="V23">
        <v>77.599999999999994</v>
      </c>
      <c r="W23">
        <v>73.900000000000006</v>
      </c>
      <c r="X23">
        <v>62.2</v>
      </c>
      <c r="Y23">
        <v>38.200000000000003</v>
      </c>
      <c r="Z23">
        <v>27.4</v>
      </c>
      <c r="AA23">
        <v>23.3</v>
      </c>
      <c r="AB23">
        <v>56.2</v>
      </c>
      <c r="AC23">
        <v>35.700000000000003</v>
      </c>
      <c r="AD23">
        <v>36.700000000000003</v>
      </c>
      <c r="AE23">
        <v>27.5</v>
      </c>
      <c r="AF23">
        <v>43.7</v>
      </c>
      <c r="AG23">
        <v>82</v>
      </c>
      <c r="AH23">
        <v>96</v>
      </c>
      <c r="AI23">
        <v>76</v>
      </c>
      <c r="AJ23">
        <v>113.2</v>
      </c>
      <c r="AK23">
        <v>76.400000000000006</v>
      </c>
      <c r="AL23">
        <v>78.7</v>
      </c>
      <c r="AM23">
        <v>45</v>
      </c>
      <c r="AN23">
        <v>22.1</v>
      </c>
      <c r="AO23">
        <v>72.400000000000006</v>
      </c>
      <c r="AP23">
        <v>103.6</v>
      </c>
      <c r="AQ23">
        <v>126.4</v>
      </c>
      <c r="AR23">
        <v>98.9</v>
      </c>
      <c r="AS23">
        <v>108.7</v>
      </c>
      <c r="AT23">
        <v>55.5</v>
      </c>
      <c r="AU23">
        <v>46.4</v>
      </c>
      <c r="AV23">
        <v>38.299999999999997</v>
      </c>
      <c r="AW23">
        <v>33.4</v>
      </c>
      <c r="AX23">
        <v>25.9</v>
      </c>
      <c r="AY23">
        <v>25.1</v>
      </c>
      <c r="AZ23">
        <v>53.8</v>
      </c>
      <c r="BA23">
        <v>74.7</v>
      </c>
      <c r="BB23">
        <v>95.1</v>
      </c>
      <c r="BC23">
        <v>102.6</v>
      </c>
      <c r="BD23">
        <v>93</v>
      </c>
      <c r="BE23">
        <v>89.1</v>
      </c>
      <c r="BF23">
        <v>70</v>
      </c>
      <c r="BG23">
        <v>46.9</v>
      </c>
      <c r="BH23">
        <v>33.799999999999997</v>
      </c>
      <c r="BI23">
        <v>26.4</v>
      </c>
      <c r="BJ23">
        <v>8.9</v>
      </c>
      <c r="BK23">
        <v>2.7</v>
      </c>
      <c r="BL23">
        <v>27.2</v>
      </c>
      <c r="BM23">
        <v>42.9</v>
      </c>
      <c r="BN23">
        <v>52.8</v>
      </c>
      <c r="BO23">
        <v>63.1</v>
      </c>
      <c r="BP23">
        <v>63.5</v>
      </c>
      <c r="BQ23">
        <v>43.8</v>
      </c>
    </row>
    <row r="24" spans="2:69">
      <c r="B24">
        <v>1</v>
      </c>
      <c r="C24">
        <v>17</v>
      </c>
      <c r="D24">
        <v>55.1</v>
      </c>
      <c r="E24">
        <v>47</v>
      </c>
      <c r="F24">
        <v>43.7</v>
      </c>
      <c r="G24">
        <v>38.299999999999997</v>
      </c>
      <c r="H24">
        <v>41.7</v>
      </c>
      <c r="I24">
        <v>31.6</v>
      </c>
      <c r="J24">
        <v>85.7</v>
      </c>
      <c r="K24">
        <v>127</v>
      </c>
      <c r="L24">
        <v>100.7</v>
      </c>
      <c r="M24">
        <v>127.4</v>
      </c>
      <c r="N24">
        <v>86.2</v>
      </c>
      <c r="O24">
        <v>60.5</v>
      </c>
      <c r="P24">
        <v>60.3</v>
      </c>
      <c r="Q24">
        <v>32.1</v>
      </c>
      <c r="R24">
        <v>31.5</v>
      </c>
      <c r="S24">
        <v>12.6</v>
      </c>
      <c r="T24">
        <v>60</v>
      </c>
      <c r="U24">
        <v>56.2</v>
      </c>
      <c r="V24">
        <v>80.099999999999994</v>
      </c>
      <c r="W24">
        <v>79.099999999999994</v>
      </c>
      <c r="X24">
        <v>66.2</v>
      </c>
      <c r="Y24">
        <v>44.8</v>
      </c>
      <c r="Z24">
        <v>26</v>
      </c>
      <c r="AA24">
        <v>25.9</v>
      </c>
      <c r="AB24">
        <v>56.7</v>
      </c>
      <c r="AC24">
        <v>34.9</v>
      </c>
      <c r="AD24">
        <v>36.1</v>
      </c>
      <c r="AE24">
        <v>33.799999999999997</v>
      </c>
      <c r="AF24">
        <v>48.1</v>
      </c>
      <c r="AG24">
        <v>82.2</v>
      </c>
      <c r="AH24">
        <v>97</v>
      </c>
      <c r="AI24">
        <v>76.900000000000006</v>
      </c>
      <c r="AJ24">
        <v>112.8</v>
      </c>
      <c r="AK24">
        <v>76.599999999999994</v>
      </c>
      <c r="AL24">
        <v>78.7</v>
      </c>
      <c r="AM24">
        <v>46.5</v>
      </c>
      <c r="AN24">
        <v>20.6</v>
      </c>
      <c r="AO24">
        <v>67.099999999999994</v>
      </c>
      <c r="AP24">
        <v>100.5</v>
      </c>
      <c r="AQ24">
        <v>126.5</v>
      </c>
      <c r="AR24">
        <v>98.9</v>
      </c>
      <c r="AS24">
        <v>108.8</v>
      </c>
      <c r="AT24">
        <v>53.9</v>
      </c>
      <c r="AU24">
        <v>47</v>
      </c>
      <c r="AV24">
        <v>43.1</v>
      </c>
      <c r="AW24">
        <v>32.5</v>
      </c>
      <c r="AX24">
        <v>23.6</v>
      </c>
      <c r="AY24">
        <v>28</v>
      </c>
      <c r="AZ24">
        <v>53.6</v>
      </c>
      <c r="BA24">
        <v>71.7</v>
      </c>
      <c r="BB24">
        <v>97.3</v>
      </c>
      <c r="BC24">
        <v>99</v>
      </c>
      <c r="BD24">
        <v>91.9</v>
      </c>
      <c r="BE24">
        <v>87.5</v>
      </c>
      <c r="BF24">
        <v>10079.5</v>
      </c>
      <c r="BG24">
        <v>47.4</v>
      </c>
      <c r="BH24">
        <v>32.1</v>
      </c>
      <c r="BI24">
        <v>26.3</v>
      </c>
      <c r="BJ24">
        <v>8.3000000000000007</v>
      </c>
      <c r="BK24">
        <v>1.8</v>
      </c>
      <c r="BL24">
        <v>28.5</v>
      </c>
      <c r="BM24">
        <v>43.4</v>
      </c>
      <c r="BN24">
        <v>57.2</v>
      </c>
      <c r="BO24">
        <v>63.8</v>
      </c>
      <c r="BP24">
        <v>67.099999999999994</v>
      </c>
      <c r="BQ24">
        <v>46.2</v>
      </c>
    </row>
    <row r="25" spans="2:69">
      <c r="B25">
        <v>1</v>
      </c>
      <c r="C25">
        <v>18</v>
      </c>
      <c r="D25">
        <v>60.9</v>
      </c>
      <c r="E25">
        <v>43.8</v>
      </c>
      <c r="F25">
        <v>41.3</v>
      </c>
      <c r="G25">
        <v>36.6</v>
      </c>
      <c r="H25">
        <v>44.4</v>
      </c>
      <c r="I25">
        <v>38.1</v>
      </c>
      <c r="J25">
        <v>89.3</v>
      </c>
      <c r="K25">
        <v>134</v>
      </c>
      <c r="L25">
        <v>100.8</v>
      </c>
      <c r="M25">
        <v>127.4</v>
      </c>
      <c r="N25">
        <v>86.2</v>
      </c>
      <c r="O25">
        <v>59.3</v>
      </c>
      <c r="P25">
        <v>58.6</v>
      </c>
      <c r="Q25">
        <v>33</v>
      </c>
      <c r="R25">
        <v>20.8</v>
      </c>
      <c r="S25">
        <v>14.2</v>
      </c>
      <c r="T25">
        <v>58.9</v>
      </c>
      <c r="U25">
        <v>56.7</v>
      </c>
      <c r="V25">
        <v>79</v>
      </c>
      <c r="W25">
        <v>79.099999999999994</v>
      </c>
      <c r="X25">
        <v>67.2</v>
      </c>
      <c r="Y25">
        <v>55.4</v>
      </c>
      <c r="Z25">
        <v>23.9</v>
      </c>
      <c r="AA25">
        <v>26.6</v>
      </c>
      <c r="AB25">
        <v>54.9</v>
      </c>
      <c r="AC25">
        <v>35.9</v>
      </c>
      <c r="AD25">
        <v>35.299999999999997</v>
      </c>
      <c r="AE25">
        <v>34.799999999999997</v>
      </c>
      <c r="AF25">
        <v>47.7</v>
      </c>
      <c r="AG25">
        <v>83.4</v>
      </c>
      <c r="AH25">
        <v>96.2</v>
      </c>
      <c r="AI25">
        <v>80.8</v>
      </c>
      <c r="AJ25">
        <v>110.6</v>
      </c>
      <c r="AK25">
        <v>78.2</v>
      </c>
      <c r="AL25">
        <v>79.900000000000006</v>
      </c>
      <c r="AM25">
        <v>47.5</v>
      </c>
      <c r="AN25">
        <v>21.6</v>
      </c>
      <c r="AO25">
        <v>64.599999999999994</v>
      </c>
      <c r="AP25">
        <v>96.4</v>
      </c>
      <c r="AQ25">
        <v>127</v>
      </c>
      <c r="AR25">
        <v>100.3</v>
      </c>
      <c r="AS25">
        <v>106.9</v>
      </c>
      <c r="AT25">
        <v>53.2</v>
      </c>
      <c r="AU25">
        <v>48.8</v>
      </c>
      <c r="AV25">
        <v>39.1</v>
      </c>
      <c r="AW25">
        <v>31.6</v>
      </c>
      <c r="AX25">
        <v>22.7</v>
      </c>
      <c r="AY25">
        <v>27.1</v>
      </c>
      <c r="AZ25">
        <v>53</v>
      </c>
      <c r="BA25">
        <v>71.900000000000006</v>
      </c>
      <c r="BB25">
        <v>98.9</v>
      </c>
      <c r="BC25">
        <v>95.2</v>
      </c>
      <c r="BD25">
        <v>91.8</v>
      </c>
      <c r="BE25">
        <v>87.5</v>
      </c>
      <c r="BF25">
        <v>10119.4</v>
      </c>
      <c r="BG25">
        <v>46.5</v>
      </c>
      <c r="BH25">
        <v>32.9</v>
      </c>
      <c r="BI25">
        <v>26.1</v>
      </c>
      <c r="BJ25">
        <v>8.4</v>
      </c>
      <c r="BK25">
        <v>0.7</v>
      </c>
      <c r="BL25">
        <v>28.3</v>
      </c>
      <c r="BM25">
        <v>41</v>
      </c>
      <c r="BN25">
        <v>59.1</v>
      </c>
      <c r="BO25">
        <v>62.8</v>
      </c>
      <c r="BP25">
        <v>68.7</v>
      </c>
      <c r="BQ25">
        <v>47.5</v>
      </c>
    </row>
    <row r="26" spans="2:69">
      <c r="B26">
        <v>1</v>
      </c>
      <c r="C26">
        <v>19</v>
      </c>
      <c r="D26">
        <v>42.1</v>
      </c>
      <c r="E26">
        <v>42.2</v>
      </c>
      <c r="F26">
        <v>40.799999999999997</v>
      </c>
      <c r="G26">
        <v>-100</v>
      </c>
      <c r="H26">
        <v>45.8</v>
      </c>
      <c r="I26">
        <v>44.3</v>
      </c>
      <c r="J26">
        <v>90.7</v>
      </c>
      <c r="K26">
        <v>128.5</v>
      </c>
      <c r="L26">
        <v>101.2</v>
      </c>
      <c r="M26">
        <v>130.1</v>
      </c>
      <c r="N26">
        <v>87.4</v>
      </c>
      <c r="O26">
        <v>58.8</v>
      </c>
      <c r="P26">
        <v>59.3</v>
      </c>
      <c r="Q26">
        <v>31.7</v>
      </c>
      <c r="R26">
        <v>20.7</v>
      </c>
      <c r="S26">
        <v>14.5</v>
      </c>
      <c r="T26">
        <v>56.3</v>
      </c>
      <c r="U26">
        <v>56.6</v>
      </c>
      <c r="V26">
        <v>78.900000000000006</v>
      </c>
      <c r="W26">
        <v>80.099999999999994</v>
      </c>
      <c r="X26">
        <v>73</v>
      </c>
      <c r="Y26">
        <v>53.3</v>
      </c>
      <c r="Z26">
        <v>25.7</v>
      </c>
      <c r="AA26">
        <v>27.4</v>
      </c>
      <c r="AB26">
        <v>51.5</v>
      </c>
      <c r="AC26">
        <v>34.700000000000003</v>
      </c>
      <c r="AD26">
        <v>36.5</v>
      </c>
      <c r="AE26">
        <v>33.6</v>
      </c>
      <c r="AF26">
        <v>51.3</v>
      </c>
      <c r="AG26">
        <v>81.400000000000006</v>
      </c>
      <c r="AH26">
        <v>95.8</v>
      </c>
      <c r="AI26">
        <v>80.3</v>
      </c>
      <c r="AJ26">
        <v>110.1</v>
      </c>
      <c r="AK26">
        <v>74.5</v>
      </c>
      <c r="AL26">
        <v>77.599999999999994</v>
      </c>
      <c r="AM26">
        <v>48.4</v>
      </c>
      <c r="AN26">
        <v>21.2</v>
      </c>
      <c r="AO26">
        <v>61.8</v>
      </c>
      <c r="AP26">
        <v>92.9</v>
      </c>
      <c r="AQ26">
        <v>126.1</v>
      </c>
      <c r="AR26">
        <v>99.1</v>
      </c>
      <c r="AS26">
        <v>103.6</v>
      </c>
      <c r="AT26">
        <v>52.6</v>
      </c>
      <c r="AU26">
        <v>48.8</v>
      </c>
      <c r="AV26">
        <v>36.4</v>
      </c>
      <c r="AW26">
        <v>30.8</v>
      </c>
      <c r="AX26">
        <v>22.4</v>
      </c>
      <c r="AY26">
        <v>28.3</v>
      </c>
      <c r="AZ26">
        <v>51.1</v>
      </c>
      <c r="BA26">
        <v>72.2</v>
      </c>
      <c r="BB26">
        <v>98.1</v>
      </c>
      <c r="BC26">
        <v>96.5</v>
      </c>
      <c r="BD26">
        <v>92.8</v>
      </c>
      <c r="BE26">
        <v>83.5</v>
      </c>
      <c r="BF26">
        <v>146.69999999999999</v>
      </c>
      <c r="BG26">
        <v>45.9</v>
      </c>
      <c r="BH26">
        <v>31.8</v>
      </c>
      <c r="BI26">
        <v>23.9</v>
      </c>
      <c r="BJ26">
        <v>12.9</v>
      </c>
      <c r="BK26">
        <v>0.2</v>
      </c>
      <c r="BL26">
        <v>27</v>
      </c>
      <c r="BM26">
        <v>39.299999999999997</v>
      </c>
      <c r="BN26">
        <v>63.9</v>
      </c>
      <c r="BO26">
        <v>64.099999999999994</v>
      </c>
      <c r="BP26">
        <v>68.5</v>
      </c>
      <c r="BQ26">
        <v>50.7</v>
      </c>
    </row>
    <row r="27" spans="2:69">
      <c r="B27">
        <v>1</v>
      </c>
      <c r="C27">
        <v>20</v>
      </c>
      <c r="D27">
        <v>30.3</v>
      </c>
      <c r="E27">
        <v>39.6</v>
      </c>
      <c r="F27">
        <v>42.7</v>
      </c>
      <c r="G27">
        <v>-100</v>
      </c>
      <c r="H27">
        <v>41.2</v>
      </c>
      <c r="I27">
        <v>43.9</v>
      </c>
      <c r="J27">
        <v>88.1</v>
      </c>
      <c r="K27">
        <v>125.6</v>
      </c>
      <c r="L27">
        <v>96.8</v>
      </c>
      <c r="M27">
        <v>118.8</v>
      </c>
      <c r="N27">
        <v>87.9</v>
      </c>
      <c r="O27">
        <v>57.2</v>
      </c>
      <c r="P27">
        <v>58.6</v>
      </c>
      <c r="Q27">
        <v>35.1</v>
      </c>
      <c r="R27">
        <v>19</v>
      </c>
      <c r="S27">
        <v>19.3</v>
      </c>
      <c r="T27">
        <v>54.8</v>
      </c>
      <c r="U27">
        <v>55.3</v>
      </c>
      <c r="V27">
        <v>78.8</v>
      </c>
      <c r="W27">
        <v>81.3</v>
      </c>
      <c r="X27">
        <v>79.7</v>
      </c>
      <c r="Y27">
        <v>54.9</v>
      </c>
      <c r="Z27">
        <v>41</v>
      </c>
      <c r="AA27">
        <v>28.4</v>
      </c>
      <c r="AB27">
        <v>49.2</v>
      </c>
      <c r="AC27">
        <v>34</v>
      </c>
      <c r="AD27">
        <v>35.799999999999997</v>
      </c>
      <c r="AE27">
        <v>34.6</v>
      </c>
      <c r="AF27">
        <v>55.3</v>
      </c>
      <c r="AG27">
        <v>79</v>
      </c>
      <c r="AH27">
        <v>95.7</v>
      </c>
      <c r="AI27">
        <v>78.900000000000006</v>
      </c>
      <c r="AJ27">
        <v>110.3</v>
      </c>
      <c r="AK27">
        <v>71.7</v>
      </c>
      <c r="AL27">
        <v>76.5</v>
      </c>
      <c r="AM27">
        <v>50.3</v>
      </c>
      <c r="AN27">
        <v>23.6</v>
      </c>
      <c r="AO27">
        <v>62.4</v>
      </c>
      <c r="AP27">
        <v>91.8</v>
      </c>
      <c r="AQ27">
        <v>127.8</v>
      </c>
      <c r="AR27">
        <v>98</v>
      </c>
      <c r="AS27">
        <v>102.1</v>
      </c>
      <c r="AT27">
        <v>59.4</v>
      </c>
      <c r="AU27">
        <v>46.8</v>
      </c>
      <c r="AV27">
        <v>35.200000000000003</v>
      </c>
      <c r="AW27">
        <v>32.299999999999997</v>
      </c>
      <c r="AX27">
        <v>23.6</v>
      </c>
      <c r="AY27">
        <v>29.9</v>
      </c>
      <c r="AZ27">
        <v>50.6</v>
      </c>
      <c r="BA27">
        <v>75.2</v>
      </c>
      <c r="BB27">
        <v>94.8</v>
      </c>
      <c r="BC27">
        <v>98.1</v>
      </c>
      <c r="BD27">
        <v>93.9</v>
      </c>
      <c r="BE27">
        <v>80.8</v>
      </c>
      <c r="BF27">
        <v>10044.799999999999</v>
      </c>
      <c r="BG27">
        <v>45.4</v>
      </c>
      <c r="BH27">
        <v>29.8</v>
      </c>
      <c r="BI27">
        <v>23.6</v>
      </c>
      <c r="BJ27">
        <v>12.6</v>
      </c>
      <c r="BK27">
        <v>3.5</v>
      </c>
      <c r="BL27">
        <v>26.8</v>
      </c>
      <c r="BM27">
        <v>40.799999999999997</v>
      </c>
      <c r="BN27">
        <v>62.6</v>
      </c>
      <c r="BO27">
        <v>63.4</v>
      </c>
      <c r="BP27">
        <v>66.099999999999994</v>
      </c>
      <c r="BQ27">
        <v>50.7</v>
      </c>
    </row>
    <row r="28" spans="2:69">
      <c r="B28">
        <v>1</v>
      </c>
      <c r="C28">
        <v>21</v>
      </c>
      <c r="D28">
        <v>-100</v>
      </c>
      <c r="E28">
        <v>33.799999999999997</v>
      </c>
      <c r="F28">
        <v>42.5</v>
      </c>
      <c r="G28">
        <v>-100</v>
      </c>
      <c r="H28">
        <v>37.9</v>
      </c>
      <c r="I28">
        <v>46.9</v>
      </c>
      <c r="J28">
        <v>86.8</v>
      </c>
      <c r="K28">
        <v>129.19999999999999</v>
      </c>
      <c r="L28">
        <v>97.9</v>
      </c>
      <c r="M28">
        <v>116.5</v>
      </c>
      <c r="N28">
        <v>88.6</v>
      </c>
      <c r="O28">
        <v>58.7</v>
      </c>
      <c r="P28">
        <v>56.8</v>
      </c>
      <c r="Q28">
        <v>34.9</v>
      </c>
      <c r="R28">
        <v>21.7</v>
      </c>
      <c r="S28">
        <v>26.8</v>
      </c>
      <c r="T28">
        <v>53.7</v>
      </c>
      <c r="U28">
        <v>54.8</v>
      </c>
      <c r="V28">
        <v>76.400000000000006</v>
      </c>
      <c r="W28">
        <v>80.599999999999994</v>
      </c>
      <c r="X28">
        <v>80.2</v>
      </c>
      <c r="Y28">
        <v>54.2</v>
      </c>
      <c r="Z28">
        <v>41.9</v>
      </c>
      <c r="AA28">
        <v>26.5</v>
      </c>
      <c r="AB28">
        <v>45.6</v>
      </c>
      <c r="AC28">
        <v>35.799999999999997</v>
      </c>
      <c r="AD28">
        <v>35.9</v>
      </c>
      <c r="AE28">
        <v>35.700000000000003</v>
      </c>
      <c r="AF28">
        <v>55.1</v>
      </c>
      <c r="AG28">
        <v>77.8</v>
      </c>
      <c r="AH28">
        <v>94</v>
      </c>
      <c r="AI28">
        <v>86.1</v>
      </c>
      <c r="AJ28">
        <v>109</v>
      </c>
      <c r="AK28">
        <v>72.099999999999994</v>
      </c>
      <c r="AL28">
        <v>74.7</v>
      </c>
      <c r="AM28">
        <v>51</v>
      </c>
      <c r="AN28">
        <v>24.2</v>
      </c>
      <c r="AO28">
        <v>60.9</v>
      </c>
      <c r="AP28">
        <v>91.1</v>
      </c>
      <c r="AQ28">
        <v>127.4</v>
      </c>
      <c r="AR28">
        <v>97.7</v>
      </c>
      <c r="AS28">
        <v>99.6</v>
      </c>
      <c r="AT28">
        <v>59.8</v>
      </c>
      <c r="AU28">
        <v>46.1</v>
      </c>
      <c r="AV28">
        <v>33.5</v>
      </c>
      <c r="AW28">
        <v>34.200000000000003</v>
      </c>
      <c r="AX28">
        <v>25.1</v>
      </c>
      <c r="AY28">
        <v>30.6</v>
      </c>
      <c r="AZ28">
        <v>51.1</v>
      </c>
      <c r="BA28">
        <v>77.599999999999994</v>
      </c>
      <c r="BB28">
        <v>93</v>
      </c>
      <c r="BC28">
        <v>101.9</v>
      </c>
      <c r="BD28">
        <v>96.2</v>
      </c>
      <c r="BE28">
        <v>80.8</v>
      </c>
      <c r="BF28">
        <v>10117.6</v>
      </c>
      <c r="BG28">
        <v>44.3</v>
      </c>
      <c r="BH28">
        <v>28.7</v>
      </c>
      <c r="BI28">
        <v>23.1</v>
      </c>
      <c r="BJ28">
        <v>10.3</v>
      </c>
      <c r="BK28">
        <v>8.8000000000000007</v>
      </c>
      <c r="BL28">
        <v>26.2</v>
      </c>
      <c r="BM28">
        <v>42.2</v>
      </c>
      <c r="BN28">
        <v>58.7</v>
      </c>
      <c r="BO28">
        <v>64.5</v>
      </c>
      <c r="BP28">
        <v>71.099999999999994</v>
      </c>
      <c r="BQ28">
        <v>49.9</v>
      </c>
    </row>
    <row r="29" spans="2:69">
      <c r="B29">
        <v>1</v>
      </c>
      <c r="C29">
        <v>22</v>
      </c>
      <c r="D29">
        <v>-100</v>
      </c>
      <c r="E29">
        <v>33.4</v>
      </c>
      <c r="F29">
        <v>43.9</v>
      </c>
      <c r="G29">
        <v>-100</v>
      </c>
      <c r="H29">
        <v>37.799999999999997</v>
      </c>
      <c r="I29">
        <v>48.7</v>
      </c>
      <c r="J29">
        <v>150.80000000000001</v>
      </c>
      <c r="K29">
        <v>132.69999999999999</v>
      </c>
      <c r="L29">
        <v>98.5</v>
      </c>
      <c r="M29">
        <v>104.5</v>
      </c>
      <c r="N29">
        <v>91</v>
      </c>
      <c r="O29">
        <v>58.9</v>
      </c>
      <c r="P29">
        <v>56.3</v>
      </c>
      <c r="Q29">
        <v>30.4</v>
      </c>
      <c r="R29">
        <v>21.1</v>
      </c>
      <c r="S29">
        <v>29.5</v>
      </c>
      <c r="T29">
        <v>54.1</v>
      </c>
      <c r="U29">
        <v>54</v>
      </c>
      <c r="V29">
        <v>72.3</v>
      </c>
      <c r="W29">
        <v>77.8</v>
      </c>
      <c r="X29">
        <v>79.3</v>
      </c>
      <c r="Y29">
        <v>55.9</v>
      </c>
      <c r="Z29">
        <v>44.6</v>
      </c>
      <c r="AA29">
        <v>26.1</v>
      </c>
      <c r="AB29">
        <v>44</v>
      </c>
      <c r="AC29">
        <v>36.5</v>
      </c>
      <c r="AD29">
        <v>35.5</v>
      </c>
      <c r="AE29">
        <v>33.1</v>
      </c>
      <c r="AF29">
        <v>54</v>
      </c>
      <c r="AG29">
        <v>76.7</v>
      </c>
      <c r="AH29">
        <v>94.9</v>
      </c>
      <c r="AI29">
        <v>90.5</v>
      </c>
      <c r="AJ29">
        <v>108.3</v>
      </c>
      <c r="AK29">
        <v>73</v>
      </c>
      <c r="AL29">
        <v>76.5</v>
      </c>
      <c r="AM29">
        <v>51.6</v>
      </c>
      <c r="AN29">
        <v>24.1</v>
      </c>
      <c r="AO29">
        <v>60.7</v>
      </c>
      <c r="AP29">
        <v>87.7</v>
      </c>
      <c r="AQ29">
        <v>125.7</v>
      </c>
      <c r="AR29">
        <v>97.1</v>
      </c>
      <c r="AS29">
        <v>92.2</v>
      </c>
      <c r="AT29">
        <v>57.6</v>
      </c>
      <c r="AU29">
        <v>46</v>
      </c>
      <c r="AV29">
        <v>33.700000000000003</v>
      </c>
      <c r="AW29">
        <v>33.700000000000003</v>
      </c>
      <c r="AX29">
        <v>26.4</v>
      </c>
      <c r="AY29">
        <v>30.8</v>
      </c>
      <c r="AZ29">
        <v>50.5</v>
      </c>
      <c r="BA29">
        <v>81.400000000000006</v>
      </c>
      <c r="BB29">
        <v>96.1</v>
      </c>
      <c r="BC29">
        <v>99.6</v>
      </c>
      <c r="BD29">
        <v>96.7</v>
      </c>
      <c r="BE29">
        <v>111</v>
      </c>
      <c r="BF29">
        <v>126.9</v>
      </c>
      <c r="BG29">
        <v>42.7</v>
      </c>
      <c r="BH29">
        <v>27.9</v>
      </c>
      <c r="BI29">
        <v>22.1</v>
      </c>
      <c r="BJ29">
        <v>7.9</v>
      </c>
      <c r="BK29">
        <v>11.6</v>
      </c>
      <c r="BL29">
        <v>27</v>
      </c>
      <c r="BM29">
        <v>48.8</v>
      </c>
      <c r="BN29">
        <v>55.2</v>
      </c>
      <c r="BO29">
        <v>66.2</v>
      </c>
      <c r="BP29">
        <v>73.3</v>
      </c>
      <c r="BQ29">
        <v>50.1</v>
      </c>
    </row>
    <row r="30" spans="2:69">
      <c r="B30">
        <v>1</v>
      </c>
      <c r="C30">
        <v>23</v>
      </c>
      <c r="D30">
        <v>-100</v>
      </c>
      <c r="E30">
        <v>38.1</v>
      </c>
      <c r="F30">
        <v>43.1</v>
      </c>
      <c r="G30">
        <v>-100</v>
      </c>
      <c r="H30">
        <v>37.200000000000003</v>
      </c>
      <c r="I30">
        <v>47.2</v>
      </c>
      <c r="J30">
        <v>138</v>
      </c>
      <c r="K30">
        <v>129.69999999999999</v>
      </c>
      <c r="L30">
        <v>95.9</v>
      </c>
      <c r="M30">
        <v>104.4</v>
      </c>
      <c r="N30">
        <v>89.4</v>
      </c>
      <c r="O30">
        <v>56.8</v>
      </c>
      <c r="P30">
        <v>56.9</v>
      </c>
      <c r="Q30">
        <v>32.700000000000003</v>
      </c>
      <c r="R30">
        <v>20.5</v>
      </c>
      <c r="S30">
        <v>27.2</v>
      </c>
      <c r="T30">
        <v>57.3</v>
      </c>
      <c r="U30">
        <v>55.9</v>
      </c>
      <c r="V30">
        <v>68.7</v>
      </c>
      <c r="W30">
        <v>77.599999999999994</v>
      </c>
      <c r="X30">
        <v>78.5</v>
      </c>
      <c r="Y30">
        <v>53.8</v>
      </c>
      <c r="Z30">
        <v>44.1</v>
      </c>
      <c r="AA30">
        <v>24.9</v>
      </c>
      <c r="AB30">
        <v>41.2</v>
      </c>
      <c r="AC30">
        <v>40.6</v>
      </c>
      <c r="AD30">
        <v>35.9</v>
      </c>
      <c r="AE30">
        <v>34.200000000000003</v>
      </c>
      <c r="AF30">
        <v>55.8</v>
      </c>
      <c r="AG30">
        <v>76.3</v>
      </c>
      <c r="AH30">
        <v>97.1</v>
      </c>
      <c r="AI30">
        <v>89.1</v>
      </c>
      <c r="AJ30">
        <v>107.7</v>
      </c>
      <c r="AK30">
        <v>71.400000000000006</v>
      </c>
      <c r="AL30">
        <v>76.599999999999994</v>
      </c>
      <c r="AM30">
        <v>51.4</v>
      </c>
      <c r="AN30">
        <v>24.1</v>
      </c>
      <c r="AO30">
        <v>59.9</v>
      </c>
      <c r="AP30">
        <v>91.6</v>
      </c>
      <c r="AQ30">
        <v>125.4</v>
      </c>
      <c r="AR30">
        <v>97.8</v>
      </c>
      <c r="AS30">
        <v>90.9</v>
      </c>
      <c r="AT30">
        <v>55.3</v>
      </c>
      <c r="AU30">
        <v>46.7</v>
      </c>
      <c r="AV30">
        <v>36.799999999999997</v>
      </c>
      <c r="AW30">
        <v>33.700000000000003</v>
      </c>
      <c r="AX30">
        <v>25.8</v>
      </c>
      <c r="AY30">
        <v>29</v>
      </c>
      <c r="AZ30">
        <v>76.099999999999994</v>
      </c>
      <c r="BA30">
        <v>84.1</v>
      </c>
      <c r="BB30">
        <v>98.4</v>
      </c>
      <c r="BC30">
        <v>97.3</v>
      </c>
      <c r="BD30">
        <v>99.7</v>
      </c>
      <c r="BE30">
        <v>110.9</v>
      </c>
      <c r="BF30">
        <v>94.9</v>
      </c>
      <c r="BG30">
        <v>43.2</v>
      </c>
      <c r="BH30">
        <v>26.4</v>
      </c>
      <c r="BI30">
        <v>21.6</v>
      </c>
      <c r="BJ30">
        <v>7.9</v>
      </c>
      <c r="BK30">
        <v>10.9</v>
      </c>
      <c r="BL30">
        <v>26.2</v>
      </c>
      <c r="BM30">
        <v>56.7</v>
      </c>
      <c r="BN30">
        <v>53.1</v>
      </c>
      <c r="BO30">
        <v>66.900000000000006</v>
      </c>
      <c r="BP30">
        <v>72.099999999999994</v>
      </c>
      <c r="BQ30">
        <v>47.4</v>
      </c>
    </row>
    <row r="31" spans="2:69">
      <c r="B31">
        <v>1</v>
      </c>
      <c r="C31">
        <v>24</v>
      </c>
      <c r="D31">
        <v>-100</v>
      </c>
      <c r="E31">
        <v>47.4</v>
      </c>
      <c r="F31">
        <v>43.7</v>
      </c>
      <c r="G31">
        <v>-100</v>
      </c>
      <c r="H31">
        <v>37.700000000000003</v>
      </c>
      <c r="I31">
        <v>39.799999999999997</v>
      </c>
      <c r="J31">
        <v>124.5</v>
      </c>
      <c r="K31">
        <v>129.30000000000001</v>
      </c>
      <c r="L31">
        <v>97.8</v>
      </c>
      <c r="M31">
        <v>103</v>
      </c>
      <c r="N31">
        <v>88.2</v>
      </c>
      <c r="O31">
        <v>54.9</v>
      </c>
      <c r="P31">
        <v>66.900000000000006</v>
      </c>
      <c r="Q31">
        <v>34.799999999999997</v>
      </c>
      <c r="R31">
        <v>20.100000000000001</v>
      </c>
      <c r="S31">
        <v>26.3</v>
      </c>
      <c r="T31">
        <v>55.8</v>
      </c>
      <c r="U31">
        <v>56.3</v>
      </c>
      <c r="V31">
        <v>72.2</v>
      </c>
      <c r="W31">
        <v>77.400000000000006</v>
      </c>
      <c r="X31">
        <v>10073.9</v>
      </c>
      <c r="Y31">
        <v>51.2</v>
      </c>
      <c r="Z31">
        <v>44</v>
      </c>
      <c r="AA31">
        <v>23.1</v>
      </c>
      <c r="AB31">
        <v>42.4</v>
      </c>
      <c r="AC31">
        <v>42.8</v>
      </c>
      <c r="AD31">
        <v>36.4</v>
      </c>
      <c r="AE31">
        <v>34.200000000000003</v>
      </c>
      <c r="AF31">
        <v>53.9</v>
      </c>
      <c r="AG31">
        <v>74.599999999999994</v>
      </c>
      <c r="AH31">
        <v>95.2</v>
      </c>
      <c r="AI31">
        <v>85</v>
      </c>
      <c r="AJ31">
        <v>107.3</v>
      </c>
      <c r="AK31">
        <v>74.7</v>
      </c>
      <c r="AL31">
        <v>79.099999999999994</v>
      </c>
      <c r="AM31">
        <v>49.7</v>
      </c>
      <c r="AN31">
        <v>23.8</v>
      </c>
      <c r="AO31">
        <v>61.1</v>
      </c>
      <c r="AP31">
        <v>91.7</v>
      </c>
      <c r="AQ31">
        <v>128.9</v>
      </c>
      <c r="AR31">
        <v>96.4</v>
      </c>
      <c r="AS31">
        <v>89</v>
      </c>
      <c r="AT31">
        <v>52.8</v>
      </c>
      <c r="AU31">
        <v>44.1</v>
      </c>
      <c r="AV31">
        <v>35.6</v>
      </c>
      <c r="AW31">
        <v>33.700000000000003</v>
      </c>
      <c r="AX31">
        <v>26</v>
      </c>
      <c r="AY31">
        <v>29.7</v>
      </c>
      <c r="AZ31">
        <v>81.3</v>
      </c>
      <c r="BA31">
        <v>85</v>
      </c>
      <c r="BB31">
        <v>105.8</v>
      </c>
      <c r="BC31">
        <v>96.8</v>
      </c>
      <c r="BD31">
        <v>104.5</v>
      </c>
      <c r="BE31">
        <v>113.1</v>
      </c>
      <c r="BF31">
        <v>83.7</v>
      </c>
      <c r="BG31">
        <v>44.4</v>
      </c>
      <c r="BH31">
        <v>25.9</v>
      </c>
      <c r="BI31">
        <v>21</v>
      </c>
      <c r="BJ31">
        <v>7.1</v>
      </c>
      <c r="BK31">
        <v>9.3000000000000007</v>
      </c>
      <c r="BL31">
        <v>26.4</v>
      </c>
      <c r="BM31">
        <v>55.1</v>
      </c>
      <c r="BN31">
        <v>50.7</v>
      </c>
      <c r="BO31">
        <v>66.400000000000006</v>
      </c>
      <c r="BP31">
        <v>72.7</v>
      </c>
      <c r="BQ31">
        <v>41.3</v>
      </c>
    </row>
    <row r="32" spans="2:69">
      <c r="B32">
        <v>1</v>
      </c>
      <c r="C32">
        <v>25</v>
      </c>
      <c r="D32">
        <v>-100</v>
      </c>
      <c r="E32">
        <v>48.6</v>
      </c>
      <c r="F32">
        <v>42.6</v>
      </c>
      <c r="G32">
        <v>-100</v>
      </c>
      <c r="H32">
        <v>38</v>
      </c>
      <c r="I32">
        <v>38.299999999999997</v>
      </c>
      <c r="J32">
        <v>117.2</v>
      </c>
      <c r="K32">
        <v>124.6</v>
      </c>
      <c r="L32">
        <v>102.5</v>
      </c>
      <c r="M32">
        <v>108.4</v>
      </c>
      <c r="N32">
        <v>84.6</v>
      </c>
      <c r="O32">
        <v>54.9</v>
      </c>
      <c r="P32">
        <v>66.599999999999994</v>
      </c>
      <c r="Q32">
        <v>28.1</v>
      </c>
      <c r="R32">
        <v>17.7</v>
      </c>
      <c r="S32">
        <v>26.4</v>
      </c>
      <c r="T32">
        <v>57</v>
      </c>
      <c r="U32">
        <v>58</v>
      </c>
      <c r="V32">
        <v>75.2</v>
      </c>
      <c r="W32">
        <v>76.2</v>
      </c>
      <c r="X32">
        <v>10065.6</v>
      </c>
      <c r="Y32">
        <v>46.3</v>
      </c>
      <c r="Z32">
        <v>43</v>
      </c>
      <c r="AA32">
        <v>24.5</v>
      </c>
      <c r="AB32">
        <v>42.1</v>
      </c>
      <c r="AC32">
        <v>40.9</v>
      </c>
      <c r="AD32">
        <v>36.9</v>
      </c>
      <c r="AE32">
        <v>36.299999999999997</v>
      </c>
      <c r="AF32">
        <v>53.9</v>
      </c>
      <c r="AG32">
        <v>72.400000000000006</v>
      </c>
      <c r="AH32">
        <v>93.9</v>
      </c>
      <c r="AI32">
        <v>84.8</v>
      </c>
      <c r="AJ32">
        <v>107.4</v>
      </c>
      <c r="AK32">
        <v>75.7</v>
      </c>
      <c r="AL32">
        <v>85.8</v>
      </c>
      <c r="AM32">
        <v>51.2</v>
      </c>
      <c r="AN32">
        <v>23.8</v>
      </c>
      <c r="AO32">
        <v>60.6</v>
      </c>
      <c r="AP32">
        <v>89.3</v>
      </c>
      <c r="AQ32">
        <v>129.9</v>
      </c>
      <c r="AR32">
        <v>98.1</v>
      </c>
      <c r="AS32">
        <v>85.9</v>
      </c>
      <c r="AT32">
        <v>56.1</v>
      </c>
      <c r="AU32">
        <v>44.6</v>
      </c>
      <c r="AV32">
        <v>35.200000000000003</v>
      </c>
      <c r="AW32">
        <v>33.200000000000003</v>
      </c>
      <c r="AX32">
        <v>26.8</v>
      </c>
      <c r="AY32">
        <v>30</v>
      </c>
      <c r="AZ32">
        <v>79</v>
      </c>
      <c r="BA32">
        <v>81.400000000000006</v>
      </c>
      <c r="BB32">
        <v>104.4</v>
      </c>
      <c r="BC32">
        <v>96.1</v>
      </c>
      <c r="BD32">
        <v>103.2</v>
      </c>
      <c r="BE32">
        <v>114.5</v>
      </c>
      <c r="BF32">
        <v>77.400000000000006</v>
      </c>
      <c r="BG32">
        <v>49.1</v>
      </c>
      <c r="BH32">
        <v>25.1</v>
      </c>
      <c r="BI32">
        <v>20.100000000000001</v>
      </c>
      <c r="BJ32">
        <v>6.1</v>
      </c>
      <c r="BK32">
        <v>8.6999999999999993</v>
      </c>
      <c r="BL32">
        <v>26.6</v>
      </c>
      <c r="BM32">
        <v>60.4</v>
      </c>
      <c r="BN32">
        <v>50.9</v>
      </c>
      <c r="BO32">
        <v>68.599999999999994</v>
      </c>
      <c r="BP32">
        <v>74</v>
      </c>
      <c r="BQ32">
        <v>35.799999999999997</v>
      </c>
    </row>
    <row r="33" spans="2:69">
      <c r="B33">
        <v>1</v>
      </c>
      <c r="C33">
        <v>26</v>
      </c>
      <c r="D33">
        <v>-100</v>
      </c>
      <c r="E33">
        <v>56.7</v>
      </c>
      <c r="F33">
        <v>44.2</v>
      </c>
      <c r="G33">
        <v>32.299999999999997</v>
      </c>
      <c r="H33">
        <v>36.1</v>
      </c>
      <c r="I33">
        <v>38.200000000000003</v>
      </c>
      <c r="J33">
        <v>112</v>
      </c>
      <c r="K33">
        <v>123.7</v>
      </c>
      <c r="L33">
        <v>105</v>
      </c>
      <c r="M33">
        <v>107</v>
      </c>
      <c r="N33">
        <v>83.7</v>
      </c>
      <c r="O33">
        <v>58.5</v>
      </c>
      <c r="P33">
        <v>56.4</v>
      </c>
      <c r="Q33">
        <v>27.6</v>
      </c>
      <c r="R33">
        <v>18.2</v>
      </c>
      <c r="S33">
        <v>28.2</v>
      </c>
      <c r="T33">
        <v>54.9</v>
      </c>
      <c r="U33">
        <v>59.4</v>
      </c>
      <c r="V33">
        <v>82.9</v>
      </c>
      <c r="W33">
        <v>75</v>
      </c>
      <c r="X33">
        <v>72.099999999999994</v>
      </c>
      <c r="Y33">
        <v>42.7</v>
      </c>
      <c r="Z33">
        <v>41.4</v>
      </c>
      <c r="AA33">
        <v>28.7</v>
      </c>
      <c r="AB33">
        <v>40</v>
      </c>
      <c r="AC33">
        <v>41.5</v>
      </c>
      <c r="AD33">
        <v>35.299999999999997</v>
      </c>
      <c r="AE33">
        <v>38.6</v>
      </c>
      <c r="AF33">
        <v>54.2</v>
      </c>
      <c r="AG33">
        <v>71.8</v>
      </c>
      <c r="AH33">
        <v>94.1</v>
      </c>
      <c r="AI33">
        <v>82.4</v>
      </c>
      <c r="AJ33">
        <v>102.1</v>
      </c>
      <c r="AK33">
        <v>72.400000000000006</v>
      </c>
      <c r="AL33">
        <v>87.8</v>
      </c>
      <c r="AM33">
        <v>47.7</v>
      </c>
      <c r="AN33">
        <v>24.8</v>
      </c>
      <c r="AO33">
        <v>61.2</v>
      </c>
      <c r="AP33">
        <v>90.9</v>
      </c>
      <c r="AQ33">
        <v>129.30000000000001</v>
      </c>
      <c r="AR33">
        <v>98.6</v>
      </c>
      <c r="AS33">
        <v>88.4</v>
      </c>
      <c r="AT33">
        <v>61.7</v>
      </c>
      <c r="AU33">
        <v>42.8</v>
      </c>
      <c r="AV33">
        <v>36.700000000000003</v>
      </c>
      <c r="AW33">
        <v>31.9</v>
      </c>
      <c r="AX33">
        <v>30.8</v>
      </c>
      <c r="AY33">
        <v>30.4</v>
      </c>
      <c r="AZ33">
        <v>74.400000000000006</v>
      </c>
      <c r="BA33">
        <v>79</v>
      </c>
      <c r="BB33">
        <v>101.8</v>
      </c>
      <c r="BC33">
        <v>94.5</v>
      </c>
      <c r="BD33">
        <v>102.2</v>
      </c>
      <c r="BE33">
        <v>112.2</v>
      </c>
      <c r="BF33">
        <v>74.8</v>
      </c>
      <c r="BG33">
        <v>48.2</v>
      </c>
      <c r="BH33">
        <v>24.5</v>
      </c>
      <c r="BI33">
        <v>18.600000000000001</v>
      </c>
      <c r="BJ33">
        <v>9.5</v>
      </c>
      <c r="BK33">
        <v>7.2</v>
      </c>
      <c r="BL33">
        <v>28</v>
      </c>
      <c r="BM33">
        <v>59.3</v>
      </c>
      <c r="BN33">
        <v>55.3</v>
      </c>
      <c r="BO33">
        <v>68.5</v>
      </c>
      <c r="BP33">
        <v>80.099999999999994</v>
      </c>
      <c r="BQ33">
        <v>35.5</v>
      </c>
    </row>
    <row r="34" spans="2:69">
      <c r="B34">
        <v>1</v>
      </c>
      <c r="C34">
        <v>27</v>
      </c>
      <c r="D34">
        <v>-100</v>
      </c>
      <c r="E34">
        <v>64.2</v>
      </c>
      <c r="F34">
        <v>40.299999999999997</v>
      </c>
      <c r="G34">
        <v>34.9</v>
      </c>
      <c r="H34">
        <v>39.799999999999997</v>
      </c>
      <c r="I34">
        <v>34.299999999999997</v>
      </c>
      <c r="J34">
        <v>109.9</v>
      </c>
      <c r="K34">
        <v>117.6</v>
      </c>
      <c r="L34">
        <v>113.5</v>
      </c>
      <c r="M34">
        <v>105.1</v>
      </c>
      <c r="N34">
        <v>96.7</v>
      </c>
      <c r="O34">
        <v>58.4</v>
      </c>
      <c r="P34">
        <v>57.6</v>
      </c>
      <c r="Q34">
        <v>23.9</v>
      </c>
      <c r="R34">
        <v>17.7</v>
      </c>
      <c r="S34">
        <v>30.1</v>
      </c>
      <c r="T34">
        <v>53.7</v>
      </c>
      <c r="U34">
        <v>73.5</v>
      </c>
      <c r="V34">
        <v>86.5</v>
      </c>
      <c r="W34">
        <v>72.3</v>
      </c>
      <c r="X34">
        <v>79.599999999999994</v>
      </c>
      <c r="Y34">
        <v>40</v>
      </c>
      <c r="Z34">
        <v>40.299999999999997</v>
      </c>
      <c r="AA34">
        <v>31.3</v>
      </c>
      <c r="AB34">
        <v>40.200000000000003</v>
      </c>
      <c r="AC34">
        <v>41</v>
      </c>
      <c r="AD34">
        <v>35.5</v>
      </c>
      <c r="AE34">
        <v>37.700000000000003</v>
      </c>
      <c r="AF34">
        <v>51.1</v>
      </c>
      <c r="AG34">
        <v>72.400000000000006</v>
      </c>
      <c r="AH34">
        <v>93.5</v>
      </c>
      <c r="AI34">
        <v>83.6</v>
      </c>
      <c r="AJ34">
        <v>99.5</v>
      </c>
      <c r="AK34">
        <v>70.8</v>
      </c>
      <c r="AL34">
        <v>84.4</v>
      </c>
      <c r="AM34">
        <v>45.5</v>
      </c>
      <c r="AN34">
        <v>23.2</v>
      </c>
      <c r="AO34">
        <v>58.5</v>
      </c>
      <c r="AP34">
        <v>94.7</v>
      </c>
      <c r="AQ34">
        <v>128.4</v>
      </c>
      <c r="AR34">
        <v>96</v>
      </c>
      <c r="AS34">
        <v>93.5</v>
      </c>
      <c r="AT34">
        <v>63.7</v>
      </c>
      <c r="AU34">
        <v>45</v>
      </c>
      <c r="AV34">
        <v>39.4</v>
      </c>
      <c r="AW34">
        <v>31</v>
      </c>
      <c r="AX34">
        <v>33</v>
      </c>
      <c r="AY34">
        <v>30.7</v>
      </c>
      <c r="AZ34">
        <v>71</v>
      </c>
      <c r="BA34">
        <v>77.2</v>
      </c>
      <c r="BB34">
        <v>98.2</v>
      </c>
      <c r="BC34">
        <v>95.3</v>
      </c>
      <c r="BD34">
        <v>110.9</v>
      </c>
      <c r="BE34">
        <v>105</v>
      </c>
      <c r="BF34">
        <v>74.099999999999994</v>
      </c>
      <c r="BG34">
        <v>47.8</v>
      </c>
      <c r="BH34">
        <v>24.4</v>
      </c>
      <c r="BI34">
        <v>17.2</v>
      </c>
      <c r="BJ34">
        <v>10.5</v>
      </c>
      <c r="BK34">
        <v>7.7</v>
      </c>
      <c r="BL34">
        <v>30</v>
      </c>
      <c r="BM34">
        <v>56.6</v>
      </c>
      <c r="BN34">
        <v>58.1</v>
      </c>
      <c r="BO34">
        <v>68</v>
      </c>
      <c r="BP34">
        <v>79.5</v>
      </c>
      <c r="BQ34">
        <v>40.5</v>
      </c>
    </row>
    <row r="35" spans="2:69">
      <c r="B35">
        <v>1</v>
      </c>
      <c r="C35">
        <v>28</v>
      </c>
      <c r="D35">
        <v>-100</v>
      </c>
      <c r="E35">
        <v>68.099999999999994</v>
      </c>
      <c r="F35">
        <v>40.9</v>
      </c>
      <c r="G35">
        <v>35.299999999999997</v>
      </c>
      <c r="H35">
        <v>39.1</v>
      </c>
      <c r="I35">
        <v>28.5</v>
      </c>
      <c r="J35">
        <v>107</v>
      </c>
      <c r="K35">
        <v>115.4</v>
      </c>
      <c r="L35">
        <v>115.1</v>
      </c>
      <c r="M35">
        <v>111</v>
      </c>
      <c r="N35">
        <v>88.6</v>
      </c>
      <c r="O35">
        <v>58.4</v>
      </c>
      <c r="P35">
        <v>59.2</v>
      </c>
      <c r="Q35">
        <v>27.2</v>
      </c>
      <c r="R35">
        <v>16.2</v>
      </c>
      <c r="S35">
        <v>28.7</v>
      </c>
      <c r="T35">
        <v>10028.4</v>
      </c>
      <c r="U35">
        <v>69.3</v>
      </c>
      <c r="V35">
        <v>83.1</v>
      </c>
      <c r="W35">
        <v>71.599999999999994</v>
      </c>
      <c r="X35">
        <v>83.1</v>
      </c>
      <c r="Y35">
        <v>39.6</v>
      </c>
      <c r="Z35">
        <v>38.200000000000003</v>
      </c>
      <c r="AA35">
        <v>30.8</v>
      </c>
      <c r="AB35">
        <v>39.9</v>
      </c>
      <c r="AC35">
        <v>40.1</v>
      </c>
      <c r="AD35">
        <v>32.6</v>
      </c>
      <c r="AE35">
        <v>37.9</v>
      </c>
      <c r="AF35">
        <v>53.4</v>
      </c>
      <c r="AG35">
        <v>70.8</v>
      </c>
      <c r="AH35">
        <v>92.7</v>
      </c>
      <c r="AI35">
        <v>90.5</v>
      </c>
      <c r="AJ35">
        <v>98.5</v>
      </c>
      <c r="AK35">
        <v>70.8</v>
      </c>
      <c r="AL35">
        <v>81.8</v>
      </c>
      <c r="AM35">
        <v>45.8</v>
      </c>
      <c r="AN35">
        <v>21.8</v>
      </c>
      <c r="AO35">
        <v>57.3</v>
      </c>
      <c r="AP35">
        <v>99.9</v>
      </c>
      <c r="AQ35">
        <v>129.9</v>
      </c>
      <c r="AR35">
        <v>95</v>
      </c>
      <c r="AS35">
        <v>100.1</v>
      </c>
      <c r="AT35">
        <v>63</v>
      </c>
      <c r="AU35">
        <v>46.4</v>
      </c>
      <c r="AV35">
        <v>39.1</v>
      </c>
      <c r="AW35">
        <v>28.7</v>
      </c>
      <c r="AX35">
        <v>34.1</v>
      </c>
      <c r="AY35">
        <v>31.5</v>
      </c>
      <c r="AZ35">
        <v>69.099999999999994</v>
      </c>
      <c r="BA35">
        <v>79.400000000000006</v>
      </c>
      <c r="BB35">
        <v>95.2</v>
      </c>
      <c r="BC35">
        <v>102.8</v>
      </c>
      <c r="BD35">
        <v>105.1</v>
      </c>
      <c r="BE35">
        <v>102.7</v>
      </c>
      <c r="BF35">
        <v>75</v>
      </c>
      <c r="BG35">
        <v>46.8</v>
      </c>
      <c r="BH35">
        <v>24.5</v>
      </c>
      <c r="BI35">
        <v>16.5</v>
      </c>
      <c r="BJ35">
        <v>11.6</v>
      </c>
      <c r="BK35">
        <v>7.1</v>
      </c>
      <c r="BL35">
        <v>28.2</v>
      </c>
      <c r="BM35">
        <v>56.7</v>
      </c>
      <c r="BN35">
        <v>57.5</v>
      </c>
      <c r="BO35">
        <v>69.900000000000006</v>
      </c>
      <c r="BP35">
        <v>79.599999999999994</v>
      </c>
      <c r="BQ35">
        <v>41.7</v>
      </c>
    </row>
    <row r="36" spans="2:69">
      <c r="B36">
        <v>1</v>
      </c>
      <c r="C36">
        <v>29</v>
      </c>
      <c r="D36">
        <v>-100</v>
      </c>
      <c r="E36">
        <v>60.9</v>
      </c>
      <c r="F36">
        <v>39</v>
      </c>
      <c r="G36">
        <v>34.799999999999997</v>
      </c>
      <c r="H36">
        <v>38.6</v>
      </c>
      <c r="I36">
        <v>32.700000000000003</v>
      </c>
      <c r="J36">
        <v>112.7</v>
      </c>
      <c r="K36">
        <v>113.9</v>
      </c>
      <c r="L36">
        <v>122.3</v>
      </c>
      <c r="M36">
        <v>113.1</v>
      </c>
      <c r="N36">
        <v>86.4</v>
      </c>
      <c r="O36">
        <v>59</v>
      </c>
      <c r="P36">
        <v>56.8</v>
      </c>
      <c r="Q36">
        <v>38.200000000000003</v>
      </c>
      <c r="R36">
        <v>15.6</v>
      </c>
      <c r="S36">
        <v>32.5</v>
      </c>
      <c r="T36">
        <v>10049.200000000001</v>
      </c>
      <c r="U36">
        <v>66.5</v>
      </c>
      <c r="V36">
        <v>82.5</v>
      </c>
      <c r="W36">
        <v>80</v>
      </c>
      <c r="X36">
        <v>88.9</v>
      </c>
      <c r="Y36">
        <v>40</v>
      </c>
      <c r="Z36">
        <v>35.6</v>
      </c>
      <c r="AA36">
        <v>29.9</v>
      </c>
      <c r="AB36">
        <v>40.4</v>
      </c>
      <c r="AC36">
        <v>40.5</v>
      </c>
      <c r="AD36">
        <v>39.4</v>
      </c>
      <c r="AE36">
        <v>42.9</v>
      </c>
      <c r="AF36">
        <v>53</v>
      </c>
      <c r="AG36">
        <v>73.7</v>
      </c>
      <c r="AH36">
        <v>93.6</v>
      </c>
      <c r="AI36">
        <v>89</v>
      </c>
      <c r="AJ36">
        <v>102.7</v>
      </c>
      <c r="AK36">
        <v>74.8</v>
      </c>
      <c r="AL36">
        <v>76.900000000000006</v>
      </c>
      <c r="AM36">
        <v>45.8</v>
      </c>
      <c r="AN36">
        <v>22.6</v>
      </c>
      <c r="AO36">
        <v>57.4</v>
      </c>
      <c r="AP36">
        <v>97.5</v>
      </c>
      <c r="AQ36">
        <v>128.69999999999999</v>
      </c>
      <c r="AR36">
        <v>93.3</v>
      </c>
      <c r="AS36">
        <v>104</v>
      </c>
      <c r="AT36">
        <v>61.9</v>
      </c>
      <c r="AU36">
        <v>48.2</v>
      </c>
      <c r="AV36">
        <v>38.9</v>
      </c>
      <c r="AW36">
        <v>31.5</v>
      </c>
      <c r="AX36">
        <v>33.299999999999997</v>
      </c>
      <c r="AY36">
        <v>36.1</v>
      </c>
      <c r="AZ36">
        <v>66.099999999999994</v>
      </c>
      <c r="BA36">
        <v>78.7</v>
      </c>
      <c r="BB36">
        <v>96.1</v>
      </c>
      <c r="BC36">
        <v>106.7</v>
      </c>
      <c r="BD36">
        <v>103.2</v>
      </c>
      <c r="BE36">
        <v>101.5</v>
      </c>
      <c r="BF36">
        <v>71.7</v>
      </c>
      <c r="BG36">
        <v>46.6</v>
      </c>
      <c r="BH36">
        <v>27.1</v>
      </c>
      <c r="BI36">
        <v>16.100000000000001</v>
      </c>
      <c r="BJ36">
        <v>11.5</v>
      </c>
      <c r="BK36">
        <v>7.7</v>
      </c>
      <c r="BL36">
        <v>26.2</v>
      </c>
      <c r="BM36">
        <v>56</v>
      </c>
      <c r="BN36">
        <v>55.7</v>
      </c>
      <c r="BO36">
        <v>71.2</v>
      </c>
      <c r="BP36">
        <v>83.1</v>
      </c>
      <c r="BQ36">
        <v>40.299999999999997</v>
      </c>
    </row>
    <row r="37" spans="2:69">
      <c r="B37">
        <v>1</v>
      </c>
      <c r="C37">
        <v>30</v>
      </c>
      <c r="D37">
        <v>-100</v>
      </c>
      <c r="E37">
        <v>59.6</v>
      </c>
      <c r="F37">
        <v>37.5</v>
      </c>
      <c r="G37">
        <v>35.799999999999997</v>
      </c>
      <c r="H37">
        <v>39.700000000000003</v>
      </c>
      <c r="I37">
        <v>33.5</v>
      </c>
      <c r="J37">
        <v>116.5</v>
      </c>
      <c r="K37">
        <v>116.8</v>
      </c>
      <c r="L37">
        <v>114.6</v>
      </c>
      <c r="M37">
        <v>108.8</v>
      </c>
      <c r="N37">
        <v>82.1</v>
      </c>
      <c r="O37">
        <v>62.7</v>
      </c>
      <c r="P37">
        <v>57.2</v>
      </c>
      <c r="Q37">
        <v>38.6</v>
      </c>
      <c r="R37">
        <v>15.1</v>
      </c>
      <c r="S37">
        <v>31.2</v>
      </c>
      <c r="T37">
        <v>52.5</v>
      </c>
      <c r="U37">
        <v>65.3</v>
      </c>
      <c r="V37">
        <v>83.8</v>
      </c>
      <c r="W37">
        <v>86.7</v>
      </c>
      <c r="X37">
        <v>71.400000000000006</v>
      </c>
      <c r="Y37">
        <v>38.299999999999997</v>
      </c>
      <c r="Z37">
        <v>32.1</v>
      </c>
      <c r="AA37">
        <v>28.4</v>
      </c>
      <c r="AB37">
        <v>39.5</v>
      </c>
      <c r="AC37">
        <v>40.4</v>
      </c>
      <c r="AD37">
        <v>44.9</v>
      </c>
      <c r="AE37">
        <v>54.2</v>
      </c>
      <c r="AF37">
        <v>50.6</v>
      </c>
      <c r="AG37">
        <v>65.900000000000006</v>
      </c>
      <c r="AH37">
        <v>101.9</v>
      </c>
      <c r="AI37">
        <v>83.3</v>
      </c>
      <c r="AJ37">
        <v>105.9</v>
      </c>
      <c r="AK37">
        <v>76.599999999999994</v>
      </c>
      <c r="AL37">
        <v>75.599999999999994</v>
      </c>
      <c r="AM37">
        <v>44.7</v>
      </c>
      <c r="AN37">
        <v>20.100000000000001</v>
      </c>
      <c r="AO37">
        <v>58.1</v>
      </c>
      <c r="AP37">
        <v>97.8</v>
      </c>
      <c r="AQ37">
        <v>129.5</v>
      </c>
      <c r="AR37">
        <v>91.8</v>
      </c>
      <c r="AS37">
        <v>106.3</v>
      </c>
      <c r="AT37">
        <v>62.5</v>
      </c>
      <c r="AU37">
        <v>48.2</v>
      </c>
      <c r="AV37">
        <v>41.2</v>
      </c>
      <c r="AW37">
        <v>32.700000000000003</v>
      </c>
      <c r="AX37">
        <v>32.4</v>
      </c>
      <c r="AY37">
        <v>34.200000000000003</v>
      </c>
      <c r="AZ37">
        <v>63.7</v>
      </c>
      <c r="BA37">
        <v>78</v>
      </c>
      <c r="BB37">
        <v>96.1</v>
      </c>
      <c r="BC37">
        <v>106.8</v>
      </c>
      <c r="BD37">
        <v>103.6</v>
      </c>
      <c r="BE37">
        <v>101.9</v>
      </c>
      <c r="BF37">
        <v>68.8</v>
      </c>
      <c r="BG37">
        <v>45.5</v>
      </c>
      <c r="BH37">
        <v>34.4</v>
      </c>
      <c r="BI37">
        <v>15.6</v>
      </c>
      <c r="BJ37">
        <v>10.3</v>
      </c>
      <c r="BK37">
        <v>7.6</v>
      </c>
      <c r="BL37">
        <v>28.7</v>
      </c>
      <c r="BM37">
        <v>57.4</v>
      </c>
      <c r="BN37">
        <v>52.9</v>
      </c>
      <c r="BO37">
        <v>68.2</v>
      </c>
      <c r="BP37">
        <v>84.4</v>
      </c>
      <c r="BQ37">
        <v>38</v>
      </c>
    </row>
    <row r="38" spans="2:69">
      <c r="B38">
        <v>1</v>
      </c>
      <c r="C38">
        <v>31</v>
      </c>
      <c r="D38">
        <v>-100</v>
      </c>
      <c r="E38">
        <v>60.7</v>
      </c>
      <c r="F38">
        <v>40.200000000000003</v>
      </c>
      <c r="G38">
        <v>35.4</v>
      </c>
      <c r="H38">
        <v>39.1</v>
      </c>
      <c r="I38">
        <v>31.9</v>
      </c>
      <c r="J38">
        <v>119.7</v>
      </c>
      <c r="K38">
        <v>115.9</v>
      </c>
      <c r="L38">
        <v>106.5</v>
      </c>
      <c r="M38">
        <v>110.4</v>
      </c>
      <c r="N38">
        <v>81.3</v>
      </c>
      <c r="O38">
        <v>63.2</v>
      </c>
      <c r="P38">
        <v>62.6</v>
      </c>
      <c r="Q38">
        <v>40.4</v>
      </c>
      <c r="R38">
        <v>14.7</v>
      </c>
      <c r="S38">
        <v>27.8</v>
      </c>
      <c r="T38">
        <v>52.7</v>
      </c>
      <c r="U38">
        <v>66.099999999999994</v>
      </c>
      <c r="V38">
        <v>85</v>
      </c>
      <c r="W38">
        <v>83.8</v>
      </c>
      <c r="X38">
        <v>66.900000000000006</v>
      </c>
      <c r="Y38">
        <v>36.200000000000003</v>
      </c>
      <c r="Z38">
        <v>28.6</v>
      </c>
      <c r="AA38">
        <v>26.8</v>
      </c>
      <c r="AB38">
        <v>38.9</v>
      </c>
      <c r="AC38">
        <v>41.8</v>
      </c>
      <c r="AD38">
        <v>44.5</v>
      </c>
      <c r="AE38">
        <v>51.4</v>
      </c>
      <c r="AF38">
        <v>50.8</v>
      </c>
      <c r="AG38">
        <v>64.900000000000006</v>
      </c>
      <c r="AH38">
        <v>108.5</v>
      </c>
      <c r="AI38">
        <v>102.1</v>
      </c>
      <c r="AJ38">
        <v>108.1</v>
      </c>
      <c r="AK38">
        <v>75.3</v>
      </c>
      <c r="AL38">
        <v>74.8</v>
      </c>
      <c r="AM38">
        <v>44.3</v>
      </c>
      <c r="AN38">
        <v>19.7</v>
      </c>
      <c r="AO38">
        <v>57.1</v>
      </c>
      <c r="AP38">
        <v>93.8</v>
      </c>
      <c r="AQ38">
        <v>129.1</v>
      </c>
      <c r="AR38">
        <v>97.6</v>
      </c>
      <c r="AS38">
        <v>104.3</v>
      </c>
      <c r="AT38">
        <v>65.900000000000006</v>
      </c>
      <c r="AU38">
        <v>47.7</v>
      </c>
      <c r="AV38">
        <v>41.9</v>
      </c>
      <c r="AW38">
        <v>31</v>
      </c>
      <c r="AX38">
        <v>30.4</v>
      </c>
      <c r="AY38">
        <v>30.6</v>
      </c>
      <c r="AZ38">
        <v>59.9</v>
      </c>
      <c r="BA38">
        <v>79.099999999999994</v>
      </c>
      <c r="BB38">
        <v>96.8</v>
      </c>
      <c r="BC38">
        <v>105.3</v>
      </c>
      <c r="BD38">
        <v>100.9</v>
      </c>
      <c r="BE38">
        <v>102.2</v>
      </c>
      <c r="BF38">
        <v>71.7</v>
      </c>
      <c r="BG38">
        <v>43.7</v>
      </c>
      <c r="BH38">
        <v>37.1</v>
      </c>
      <c r="BI38">
        <v>16</v>
      </c>
      <c r="BJ38">
        <v>12.7</v>
      </c>
      <c r="BK38">
        <v>7.8</v>
      </c>
      <c r="BL38">
        <v>29</v>
      </c>
      <c r="BM38">
        <v>64.2</v>
      </c>
      <c r="BN38">
        <v>50.5</v>
      </c>
      <c r="BO38">
        <v>67.7</v>
      </c>
      <c r="BP38">
        <v>84.7</v>
      </c>
      <c r="BQ38">
        <v>37.9</v>
      </c>
    </row>
    <row r="39" spans="2:69">
      <c r="B39">
        <v>2</v>
      </c>
      <c r="C39">
        <v>1</v>
      </c>
      <c r="D39">
        <v>-100</v>
      </c>
      <c r="E39">
        <v>61.4</v>
      </c>
      <c r="F39">
        <v>40</v>
      </c>
      <c r="G39">
        <v>31.5</v>
      </c>
      <c r="H39">
        <v>39.200000000000003</v>
      </c>
      <c r="I39">
        <v>28.3</v>
      </c>
      <c r="J39">
        <v>113.7</v>
      </c>
      <c r="K39">
        <v>113.7</v>
      </c>
      <c r="L39">
        <v>104.1</v>
      </c>
      <c r="M39">
        <v>107.4</v>
      </c>
      <c r="N39">
        <v>82.5</v>
      </c>
      <c r="O39">
        <v>58.3</v>
      </c>
      <c r="P39">
        <v>63.5</v>
      </c>
      <c r="Q39">
        <v>46.2</v>
      </c>
      <c r="R39">
        <v>14.4</v>
      </c>
      <c r="S39">
        <v>26.3</v>
      </c>
      <c r="T39">
        <v>55</v>
      </c>
      <c r="U39">
        <v>64.900000000000006</v>
      </c>
      <c r="V39">
        <v>85</v>
      </c>
      <c r="W39">
        <v>82.6</v>
      </c>
      <c r="X39">
        <v>63</v>
      </c>
      <c r="Y39">
        <v>35.4</v>
      </c>
      <c r="Z39">
        <v>27.6</v>
      </c>
      <c r="AA39">
        <v>23.9</v>
      </c>
      <c r="AB39">
        <v>39.799999999999997</v>
      </c>
      <c r="AC39">
        <v>44.1</v>
      </c>
      <c r="AD39">
        <v>33.1</v>
      </c>
      <c r="AE39">
        <v>43.9</v>
      </c>
      <c r="AF39">
        <v>51.5</v>
      </c>
      <c r="AG39">
        <v>66.5</v>
      </c>
      <c r="AH39">
        <v>108.5</v>
      </c>
      <c r="AI39">
        <v>119.4</v>
      </c>
      <c r="AJ39">
        <v>107.5</v>
      </c>
      <c r="AK39">
        <v>76</v>
      </c>
      <c r="AL39">
        <v>74</v>
      </c>
      <c r="AM39">
        <v>43</v>
      </c>
      <c r="AN39">
        <v>19.100000000000001</v>
      </c>
      <c r="AO39">
        <v>57.2</v>
      </c>
      <c r="AP39">
        <v>100</v>
      </c>
      <c r="AQ39">
        <v>128</v>
      </c>
      <c r="AR39">
        <v>106.4</v>
      </c>
      <c r="AS39">
        <v>109.9</v>
      </c>
      <c r="AT39">
        <v>64.599999999999994</v>
      </c>
      <c r="AU39">
        <v>48.4</v>
      </c>
      <c r="AV39">
        <v>42.4</v>
      </c>
      <c r="AW39">
        <v>30</v>
      </c>
      <c r="AX39">
        <v>30.9</v>
      </c>
      <c r="AY39">
        <v>29.2</v>
      </c>
      <c r="AZ39">
        <v>56.3</v>
      </c>
      <c r="BA39">
        <v>76.400000000000006</v>
      </c>
      <c r="BB39">
        <v>98.4</v>
      </c>
      <c r="BC39">
        <v>107.9</v>
      </c>
      <c r="BD39">
        <v>98.5</v>
      </c>
      <c r="BE39">
        <v>102.4</v>
      </c>
      <c r="BF39">
        <v>70.599999999999994</v>
      </c>
      <c r="BG39">
        <v>42.9</v>
      </c>
      <c r="BH39">
        <v>37.200000000000003</v>
      </c>
      <c r="BI39">
        <v>20.100000000000001</v>
      </c>
      <c r="BJ39">
        <v>12.4</v>
      </c>
      <c r="BK39">
        <v>8.9</v>
      </c>
      <c r="BL39">
        <v>31.1</v>
      </c>
      <c r="BM39">
        <v>75</v>
      </c>
      <c r="BN39">
        <v>49.6</v>
      </c>
      <c r="BO39">
        <v>65.900000000000006</v>
      </c>
      <c r="BP39">
        <v>85.1</v>
      </c>
      <c r="BQ39">
        <v>39.5</v>
      </c>
    </row>
    <row r="40" spans="2:69">
      <c r="B40">
        <v>2</v>
      </c>
      <c r="C40">
        <v>2</v>
      </c>
      <c r="D40">
        <v>-100</v>
      </c>
      <c r="E40">
        <v>59</v>
      </c>
      <c r="F40">
        <v>38</v>
      </c>
      <c r="G40">
        <v>33.6</v>
      </c>
      <c r="H40">
        <v>36.5</v>
      </c>
      <c r="I40">
        <v>28</v>
      </c>
      <c r="J40">
        <v>108.4</v>
      </c>
      <c r="K40">
        <v>113.5</v>
      </c>
      <c r="L40">
        <v>99.5</v>
      </c>
      <c r="M40">
        <v>108.6</v>
      </c>
      <c r="N40">
        <v>82.9</v>
      </c>
      <c r="O40">
        <v>58.7</v>
      </c>
      <c r="P40">
        <v>60.2</v>
      </c>
      <c r="Q40">
        <v>47.2</v>
      </c>
      <c r="R40">
        <v>14.8</v>
      </c>
      <c r="S40">
        <v>24.7</v>
      </c>
      <c r="T40">
        <v>50</v>
      </c>
      <c r="U40">
        <v>73.7</v>
      </c>
      <c r="V40">
        <v>85.3</v>
      </c>
      <c r="W40">
        <v>83.8</v>
      </c>
      <c r="X40">
        <v>61.7</v>
      </c>
      <c r="Y40">
        <v>37.4</v>
      </c>
      <c r="Z40">
        <v>28.3</v>
      </c>
      <c r="AA40">
        <v>22</v>
      </c>
      <c r="AB40">
        <v>41.9</v>
      </c>
      <c r="AC40">
        <v>43.6</v>
      </c>
      <c r="AD40">
        <v>30.9</v>
      </c>
      <c r="AE40">
        <v>37.6</v>
      </c>
      <c r="AF40">
        <v>51.6</v>
      </c>
      <c r="AG40">
        <v>66.7</v>
      </c>
      <c r="AH40">
        <v>113.3</v>
      </c>
      <c r="AI40">
        <v>122.6</v>
      </c>
      <c r="AJ40">
        <v>105.4</v>
      </c>
      <c r="AK40">
        <v>78.400000000000006</v>
      </c>
      <c r="AL40">
        <v>74.2</v>
      </c>
      <c r="AM40">
        <v>41.9</v>
      </c>
      <c r="AN40">
        <v>20.399999999999999</v>
      </c>
      <c r="AO40">
        <v>56.7</v>
      </c>
      <c r="AP40">
        <v>97.2</v>
      </c>
      <c r="AQ40">
        <v>130.19999999999999</v>
      </c>
      <c r="AR40">
        <v>106.9</v>
      </c>
      <c r="AS40">
        <v>114.9</v>
      </c>
      <c r="AT40">
        <v>64.900000000000006</v>
      </c>
      <c r="AU40">
        <v>49.6</v>
      </c>
      <c r="AV40">
        <v>42.4</v>
      </c>
      <c r="AW40">
        <v>28.8</v>
      </c>
      <c r="AX40">
        <v>32.200000000000003</v>
      </c>
      <c r="AY40">
        <v>29.1</v>
      </c>
      <c r="AZ40">
        <v>53.7</v>
      </c>
      <c r="BA40">
        <v>74.7</v>
      </c>
      <c r="BB40">
        <v>95.2</v>
      </c>
      <c r="BC40">
        <v>104.1</v>
      </c>
      <c r="BD40">
        <v>109.6</v>
      </c>
      <c r="BE40">
        <v>100</v>
      </c>
      <c r="BF40">
        <v>71.099999999999994</v>
      </c>
      <c r="BG40">
        <v>42.1</v>
      </c>
      <c r="BH40">
        <v>35.4</v>
      </c>
      <c r="BI40">
        <v>20.9</v>
      </c>
      <c r="BJ40">
        <v>10.6</v>
      </c>
      <c r="BK40">
        <v>10.1</v>
      </c>
      <c r="BL40">
        <v>32.9</v>
      </c>
      <c r="BM40">
        <v>67.900000000000006</v>
      </c>
      <c r="BN40">
        <v>51.7</v>
      </c>
      <c r="BO40">
        <v>66</v>
      </c>
      <c r="BP40">
        <v>86.6</v>
      </c>
      <c r="BQ40">
        <v>35.200000000000003</v>
      </c>
    </row>
    <row r="41" spans="2:69">
      <c r="B41">
        <v>2</v>
      </c>
      <c r="C41">
        <v>3</v>
      </c>
      <c r="D41">
        <v>-100</v>
      </c>
      <c r="E41">
        <v>60.6</v>
      </c>
      <c r="F41">
        <v>38.9</v>
      </c>
      <c r="G41">
        <v>33.4</v>
      </c>
      <c r="H41">
        <v>34</v>
      </c>
      <c r="I41">
        <v>27.9</v>
      </c>
      <c r="J41">
        <v>107.1</v>
      </c>
      <c r="K41">
        <v>112.5</v>
      </c>
      <c r="L41">
        <v>96.9</v>
      </c>
      <c r="M41">
        <v>109.7</v>
      </c>
      <c r="N41">
        <v>81.900000000000006</v>
      </c>
      <c r="O41">
        <v>58.2</v>
      </c>
      <c r="P41">
        <v>59.8</v>
      </c>
      <c r="Q41">
        <v>44.4</v>
      </c>
      <c r="R41">
        <v>15</v>
      </c>
      <c r="S41">
        <v>23.4</v>
      </c>
      <c r="T41">
        <v>56.2</v>
      </c>
      <c r="U41">
        <v>66.7</v>
      </c>
      <c r="V41">
        <v>87.3</v>
      </c>
      <c r="W41">
        <v>85.5</v>
      </c>
      <c r="X41">
        <v>60.6</v>
      </c>
      <c r="Y41">
        <v>37.4</v>
      </c>
      <c r="Z41">
        <v>28.4</v>
      </c>
      <c r="AA41">
        <v>21.1</v>
      </c>
      <c r="AB41">
        <v>41.2</v>
      </c>
      <c r="AC41">
        <v>42.2</v>
      </c>
      <c r="AD41">
        <v>30.2</v>
      </c>
      <c r="AE41">
        <v>34.700000000000003</v>
      </c>
      <c r="AF41">
        <v>50.6</v>
      </c>
      <c r="AG41">
        <v>66.900000000000006</v>
      </c>
      <c r="AH41">
        <v>116.2</v>
      </c>
      <c r="AI41">
        <v>124.6</v>
      </c>
      <c r="AJ41">
        <v>101.4</v>
      </c>
      <c r="AK41">
        <v>85.7</v>
      </c>
      <c r="AL41">
        <v>73.8</v>
      </c>
      <c r="AM41">
        <v>40.299999999999997</v>
      </c>
      <c r="AN41">
        <v>19.3</v>
      </c>
      <c r="AO41">
        <v>56.5</v>
      </c>
      <c r="AP41">
        <v>94.7</v>
      </c>
      <c r="AQ41">
        <v>128.80000000000001</v>
      </c>
      <c r="AR41">
        <v>106.9</v>
      </c>
      <c r="AS41">
        <v>116.3</v>
      </c>
      <c r="AT41">
        <v>64.400000000000006</v>
      </c>
      <c r="AU41">
        <v>48.9</v>
      </c>
      <c r="AV41">
        <v>43</v>
      </c>
      <c r="AW41">
        <v>28</v>
      </c>
      <c r="AX41">
        <v>31.5</v>
      </c>
      <c r="AY41">
        <v>28.5</v>
      </c>
      <c r="AZ41">
        <v>50.8</v>
      </c>
      <c r="BA41">
        <v>72.400000000000006</v>
      </c>
      <c r="BB41">
        <v>92.3</v>
      </c>
      <c r="BC41">
        <v>101.7</v>
      </c>
      <c r="BD41">
        <v>106.5</v>
      </c>
      <c r="BE41">
        <v>99.7</v>
      </c>
      <c r="BF41">
        <v>70.2</v>
      </c>
      <c r="BG41">
        <v>42.7</v>
      </c>
      <c r="BH41">
        <v>32</v>
      </c>
      <c r="BI41">
        <v>22.8</v>
      </c>
      <c r="BJ41">
        <v>9.5</v>
      </c>
      <c r="BK41">
        <v>9.6999999999999993</v>
      </c>
      <c r="BL41">
        <v>29.3</v>
      </c>
      <c r="BM41">
        <v>58.3</v>
      </c>
      <c r="BN41">
        <v>51.6</v>
      </c>
      <c r="BO41">
        <v>69.8</v>
      </c>
      <c r="BP41">
        <v>84.9</v>
      </c>
      <c r="BQ41">
        <v>33.6</v>
      </c>
    </row>
    <row r="42" spans="2:69">
      <c r="B42">
        <v>2</v>
      </c>
      <c r="C42">
        <v>4</v>
      </c>
      <c r="D42">
        <v>-100</v>
      </c>
      <c r="E42">
        <v>62.8</v>
      </c>
      <c r="F42">
        <v>38.1</v>
      </c>
      <c r="G42">
        <v>36</v>
      </c>
      <c r="H42">
        <v>34.200000000000003</v>
      </c>
      <c r="I42">
        <v>27</v>
      </c>
      <c r="J42">
        <v>110.2</v>
      </c>
      <c r="K42">
        <v>113.4</v>
      </c>
      <c r="L42">
        <v>96.4</v>
      </c>
      <c r="M42">
        <v>108.2</v>
      </c>
      <c r="N42">
        <v>91.7</v>
      </c>
      <c r="O42">
        <v>59.9</v>
      </c>
      <c r="P42">
        <v>60.6</v>
      </c>
      <c r="Q42">
        <v>46.6</v>
      </c>
      <c r="R42">
        <v>16.3</v>
      </c>
      <c r="S42">
        <v>23.7</v>
      </c>
      <c r="T42">
        <v>59</v>
      </c>
      <c r="U42">
        <v>69.8</v>
      </c>
      <c r="V42">
        <v>84.5</v>
      </c>
      <c r="W42">
        <v>84.4</v>
      </c>
      <c r="X42">
        <v>59.4</v>
      </c>
      <c r="Y42">
        <v>35.799999999999997</v>
      </c>
      <c r="Z42">
        <v>24.9</v>
      </c>
      <c r="AA42">
        <v>18.399999999999999</v>
      </c>
      <c r="AB42">
        <v>43.2</v>
      </c>
      <c r="AC42">
        <v>38.799999999999997</v>
      </c>
      <c r="AD42">
        <v>32.6</v>
      </c>
      <c r="AE42">
        <v>33.200000000000003</v>
      </c>
      <c r="AF42">
        <v>54.9</v>
      </c>
      <c r="AG42">
        <v>65.7</v>
      </c>
      <c r="AH42">
        <v>114.8</v>
      </c>
      <c r="AI42">
        <v>121.2</v>
      </c>
      <c r="AJ42">
        <v>103.3</v>
      </c>
      <c r="AK42">
        <v>85.4</v>
      </c>
      <c r="AL42">
        <v>71</v>
      </c>
      <c r="AM42">
        <v>40.799999999999997</v>
      </c>
      <c r="AN42">
        <v>18</v>
      </c>
      <c r="AO42">
        <v>56.7</v>
      </c>
      <c r="AP42">
        <v>94.9</v>
      </c>
      <c r="AQ42">
        <v>126.5</v>
      </c>
      <c r="AR42">
        <v>104.8</v>
      </c>
      <c r="AS42">
        <v>116</v>
      </c>
      <c r="AT42">
        <v>64.400000000000006</v>
      </c>
      <c r="AU42">
        <v>47.6</v>
      </c>
      <c r="AV42">
        <v>44.1</v>
      </c>
      <c r="AW42">
        <v>28.1</v>
      </c>
      <c r="AX42">
        <v>30.8</v>
      </c>
      <c r="AY42">
        <v>29.2</v>
      </c>
      <c r="AZ42">
        <v>46.9</v>
      </c>
      <c r="BA42">
        <v>71.900000000000006</v>
      </c>
      <c r="BB42">
        <v>89.5</v>
      </c>
      <c r="BC42">
        <v>97.9</v>
      </c>
      <c r="BD42">
        <v>95.1</v>
      </c>
      <c r="BE42">
        <v>98.4</v>
      </c>
      <c r="BF42">
        <v>68.8</v>
      </c>
      <c r="BG42">
        <v>43</v>
      </c>
      <c r="BH42">
        <v>29</v>
      </c>
      <c r="BI42">
        <v>23.1</v>
      </c>
      <c r="BJ42">
        <v>10.6</v>
      </c>
      <c r="BK42">
        <v>8.9</v>
      </c>
      <c r="BL42">
        <v>29</v>
      </c>
      <c r="BM42">
        <v>52.8</v>
      </c>
      <c r="BN42">
        <v>51.6</v>
      </c>
      <c r="BO42">
        <v>74.7</v>
      </c>
      <c r="BP42">
        <v>82.8</v>
      </c>
      <c r="BQ42">
        <v>41.2</v>
      </c>
    </row>
    <row r="43" spans="2:69">
      <c r="B43">
        <v>2</v>
      </c>
      <c r="C43">
        <v>5</v>
      </c>
      <c r="D43">
        <v>-100</v>
      </c>
      <c r="E43">
        <v>58.3</v>
      </c>
      <c r="F43">
        <v>38.1</v>
      </c>
      <c r="G43">
        <v>35.5</v>
      </c>
      <c r="H43">
        <v>30.7</v>
      </c>
      <c r="I43">
        <v>27</v>
      </c>
      <c r="J43">
        <v>108.1</v>
      </c>
      <c r="K43">
        <v>108.1</v>
      </c>
      <c r="L43">
        <v>101.4</v>
      </c>
      <c r="M43">
        <v>107.1</v>
      </c>
      <c r="N43">
        <v>92.6</v>
      </c>
      <c r="O43">
        <v>74.400000000000006</v>
      </c>
      <c r="P43">
        <v>59.2</v>
      </c>
      <c r="Q43">
        <v>48.2</v>
      </c>
      <c r="R43">
        <v>16.100000000000001</v>
      </c>
      <c r="S43">
        <v>23.5</v>
      </c>
      <c r="T43">
        <v>58.2</v>
      </c>
      <c r="U43">
        <v>66.5</v>
      </c>
      <c r="V43">
        <v>84.3</v>
      </c>
      <c r="W43">
        <v>80.900000000000006</v>
      </c>
      <c r="X43">
        <v>59.2</v>
      </c>
      <c r="Y43">
        <v>33.299999999999997</v>
      </c>
      <c r="Z43">
        <v>22.1</v>
      </c>
      <c r="AA43">
        <v>17.100000000000001</v>
      </c>
      <c r="AB43">
        <v>45.2</v>
      </c>
      <c r="AC43">
        <v>37.4</v>
      </c>
      <c r="AD43">
        <v>32.700000000000003</v>
      </c>
      <c r="AE43">
        <v>31.5</v>
      </c>
      <c r="AF43">
        <v>54.3</v>
      </c>
      <c r="AG43">
        <v>65</v>
      </c>
      <c r="AH43">
        <v>112</v>
      </c>
      <c r="AI43">
        <v>124.1</v>
      </c>
      <c r="AJ43">
        <v>131.69999999999999</v>
      </c>
      <c r="AK43">
        <v>83.8</v>
      </c>
      <c r="AL43">
        <v>71</v>
      </c>
      <c r="AM43">
        <v>39.5</v>
      </c>
      <c r="AN43">
        <v>17.8</v>
      </c>
      <c r="AO43">
        <v>57.2</v>
      </c>
      <c r="AP43">
        <v>95.4</v>
      </c>
      <c r="AQ43">
        <v>123.5</v>
      </c>
      <c r="AR43">
        <v>103.2</v>
      </c>
      <c r="AS43">
        <v>113.8</v>
      </c>
      <c r="AT43">
        <v>62.3</v>
      </c>
      <c r="AU43">
        <v>47.6</v>
      </c>
      <c r="AV43">
        <v>43.7</v>
      </c>
      <c r="AW43">
        <v>27.6</v>
      </c>
      <c r="AX43">
        <v>30.5</v>
      </c>
      <c r="AY43">
        <v>29.2</v>
      </c>
      <c r="AZ43">
        <v>46</v>
      </c>
      <c r="BA43">
        <v>74.7</v>
      </c>
      <c r="BB43">
        <v>88.5</v>
      </c>
      <c r="BC43">
        <v>95.8</v>
      </c>
      <c r="BD43">
        <v>92.5</v>
      </c>
      <c r="BE43">
        <v>97</v>
      </c>
      <c r="BF43">
        <v>67.099999999999994</v>
      </c>
      <c r="BG43">
        <v>42.3</v>
      </c>
      <c r="BH43">
        <v>28.8</v>
      </c>
      <c r="BI43">
        <v>24.9</v>
      </c>
      <c r="BJ43">
        <v>8.6</v>
      </c>
      <c r="BK43">
        <v>8.9</v>
      </c>
      <c r="BL43">
        <v>31.7</v>
      </c>
      <c r="BM43">
        <v>51.1</v>
      </c>
      <c r="BN43">
        <v>50.2</v>
      </c>
      <c r="BO43">
        <v>73.599999999999994</v>
      </c>
      <c r="BP43">
        <v>80.3</v>
      </c>
      <c r="BQ43">
        <v>45.3</v>
      </c>
    </row>
    <row r="44" spans="2:69">
      <c r="B44">
        <v>2</v>
      </c>
      <c r="C44">
        <v>6</v>
      </c>
      <c r="D44">
        <v>-100</v>
      </c>
      <c r="E44">
        <v>59.7</v>
      </c>
      <c r="F44">
        <v>37.6</v>
      </c>
      <c r="G44">
        <v>37.299999999999997</v>
      </c>
      <c r="H44">
        <v>29.4</v>
      </c>
      <c r="I44">
        <v>25.9</v>
      </c>
      <c r="J44">
        <v>109.7</v>
      </c>
      <c r="K44">
        <v>111.3</v>
      </c>
      <c r="L44">
        <v>102.5</v>
      </c>
      <c r="M44">
        <v>104.1</v>
      </c>
      <c r="N44">
        <v>85.5</v>
      </c>
      <c r="O44">
        <v>75.599999999999994</v>
      </c>
      <c r="P44">
        <v>56.9</v>
      </c>
      <c r="Q44">
        <v>44.3</v>
      </c>
      <c r="R44">
        <v>14.8</v>
      </c>
      <c r="S44">
        <v>23.6</v>
      </c>
      <c r="T44">
        <v>66.900000000000006</v>
      </c>
      <c r="U44">
        <v>65</v>
      </c>
      <c r="V44">
        <v>80.7</v>
      </c>
      <c r="W44">
        <v>77.7</v>
      </c>
      <c r="X44">
        <v>58.8</v>
      </c>
      <c r="Y44">
        <v>31.7</v>
      </c>
      <c r="Z44">
        <v>26.1</v>
      </c>
      <c r="AA44">
        <v>18.3</v>
      </c>
      <c r="AB44">
        <v>43.7</v>
      </c>
      <c r="AC44">
        <v>37.6</v>
      </c>
      <c r="AD44">
        <v>29.5</v>
      </c>
      <c r="AE44">
        <v>31</v>
      </c>
      <c r="AF44">
        <v>49.5</v>
      </c>
      <c r="AG44">
        <v>82</v>
      </c>
      <c r="AH44">
        <v>112.2</v>
      </c>
      <c r="AI44">
        <v>118.8</v>
      </c>
      <c r="AJ44">
        <v>127.8</v>
      </c>
      <c r="AK44">
        <v>82.4</v>
      </c>
      <c r="AL44">
        <v>76.7</v>
      </c>
      <c r="AM44">
        <v>42.2</v>
      </c>
      <c r="AN44">
        <v>20.2</v>
      </c>
      <c r="AO44">
        <v>55.6</v>
      </c>
      <c r="AP44">
        <v>93.7</v>
      </c>
      <c r="AQ44">
        <v>126.7</v>
      </c>
      <c r="AR44">
        <v>102.1</v>
      </c>
      <c r="AS44">
        <v>109.4</v>
      </c>
      <c r="AT44">
        <v>59.6</v>
      </c>
      <c r="AU44">
        <v>63.7</v>
      </c>
      <c r="AV44">
        <v>43.5</v>
      </c>
      <c r="AW44">
        <v>27.7</v>
      </c>
      <c r="AX44">
        <v>31.3</v>
      </c>
      <c r="AY44">
        <v>28.4</v>
      </c>
      <c r="AZ44">
        <v>46.2</v>
      </c>
      <c r="BA44">
        <v>79.2</v>
      </c>
      <c r="BB44">
        <v>88.5</v>
      </c>
      <c r="BC44">
        <v>92.6</v>
      </c>
      <c r="BD44">
        <v>91.9</v>
      </c>
      <c r="BE44">
        <v>97.4</v>
      </c>
      <c r="BF44">
        <v>65.3</v>
      </c>
      <c r="BG44">
        <v>43.9</v>
      </c>
      <c r="BH44">
        <v>32.799999999999997</v>
      </c>
      <c r="BI44">
        <v>25.3</v>
      </c>
      <c r="BJ44">
        <v>9.6999999999999993</v>
      </c>
      <c r="BK44">
        <v>11.7</v>
      </c>
      <c r="BL44">
        <v>28.7</v>
      </c>
      <c r="BM44">
        <v>51.5</v>
      </c>
      <c r="BN44">
        <v>51.8</v>
      </c>
      <c r="BO44">
        <v>75</v>
      </c>
      <c r="BP44">
        <v>79.2</v>
      </c>
      <c r="BQ44">
        <v>44.3</v>
      </c>
    </row>
    <row r="45" spans="2:69">
      <c r="B45">
        <v>2</v>
      </c>
      <c r="C45">
        <v>7</v>
      </c>
      <c r="D45">
        <v>-100</v>
      </c>
      <c r="E45">
        <v>56.2</v>
      </c>
      <c r="F45">
        <v>38.700000000000003</v>
      </c>
      <c r="G45">
        <v>38.799999999999997</v>
      </c>
      <c r="H45">
        <v>28.8</v>
      </c>
      <c r="I45">
        <v>24.3</v>
      </c>
      <c r="J45">
        <v>106.8</v>
      </c>
      <c r="K45">
        <v>115.2</v>
      </c>
      <c r="L45">
        <v>102.3</v>
      </c>
      <c r="M45">
        <v>106.5</v>
      </c>
      <c r="N45">
        <v>82.7</v>
      </c>
      <c r="O45">
        <v>71.5</v>
      </c>
      <c r="P45">
        <v>53.9</v>
      </c>
      <c r="Q45">
        <v>43.5</v>
      </c>
      <c r="R45">
        <v>17.600000000000001</v>
      </c>
      <c r="S45">
        <v>21.5</v>
      </c>
      <c r="T45">
        <v>67.3</v>
      </c>
      <c r="U45">
        <v>59.2</v>
      </c>
      <c r="V45">
        <v>74.8</v>
      </c>
      <c r="W45">
        <v>75.900000000000006</v>
      </c>
      <c r="X45">
        <v>52.9</v>
      </c>
      <c r="Y45">
        <v>28.2</v>
      </c>
      <c r="Z45">
        <v>28.8</v>
      </c>
      <c r="AA45">
        <v>22.5</v>
      </c>
      <c r="AB45">
        <v>40.5</v>
      </c>
      <c r="AC45">
        <v>36</v>
      </c>
      <c r="AD45">
        <v>32.799999999999997</v>
      </c>
      <c r="AE45">
        <v>35.5</v>
      </c>
      <c r="AF45">
        <v>47.8</v>
      </c>
      <c r="AG45">
        <v>90.7</v>
      </c>
      <c r="AH45">
        <v>115.4</v>
      </c>
      <c r="AI45">
        <v>109.7</v>
      </c>
      <c r="AJ45">
        <v>120.5</v>
      </c>
      <c r="AK45">
        <v>76.5</v>
      </c>
      <c r="AL45">
        <v>75.900000000000006</v>
      </c>
      <c r="AM45">
        <v>59.4</v>
      </c>
      <c r="AN45">
        <v>19.899999999999999</v>
      </c>
      <c r="AO45">
        <v>53.4</v>
      </c>
      <c r="AP45">
        <v>92.2</v>
      </c>
      <c r="AQ45">
        <v>126.9</v>
      </c>
      <c r="AR45">
        <v>99.4</v>
      </c>
      <c r="AS45">
        <v>106.3</v>
      </c>
      <c r="AT45">
        <v>59.2</v>
      </c>
      <c r="AU45">
        <v>62.6</v>
      </c>
      <c r="AV45">
        <v>41.5</v>
      </c>
      <c r="AW45">
        <v>27</v>
      </c>
      <c r="AX45">
        <v>28.6</v>
      </c>
      <c r="AY45">
        <v>29.9</v>
      </c>
      <c r="AZ45">
        <v>44.3</v>
      </c>
      <c r="BA45">
        <v>80.7</v>
      </c>
      <c r="BB45">
        <v>87.6</v>
      </c>
      <c r="BC45">
        <v>89.3</v>
      </c>
      <c r="BD45">
        <v>92.7</v>
      </c>
      <c r="BE45">
        <v>93</v>
      </c>
      <c r="BF45">
        <v>67.2</v>
      </c>
      <c r="BG45">
        <v>42.7</v>
      </c>
      <c r="BH45">
        <v>33.299999999999997</v>
      </c>
      <c r="BI45">
        <v>23.4</v>
      </c>
      <c r="BJ45">
        <v>9.1</v>
      </c>
      <c r="BK45">
        <v>9.8000000000000007</v>
      </c>
      <c r="BL45">
        <v>26.6</v>
      </c>
      <c r="BM45">
        <v>51.6</v>
      </c>
      <c r="BN45">
        <v>50.9</v>
      </c>
      <c r="BO45">
        <v>70.900000000000006</v>
      </c>
      <c r="BP45">
        <v>77.8</v>
      </c>
      <c r="BQ45">
        <v>43.6</v>
      </c>
    </row>
    <row r="46" spans="2:69">
      <c r="B46">
        <v>2</v>
      </c>
      <c r="C46">
        <v>8</v>
      </c>
      <c r="D46">
        <v>-100</v>
      </c>
      <c r="E46">
        <v>56.3</v>
      </c>
      <c r="F46">
        <v>34.200000000000003</v>
      </c>
      <c r="G46">
        <v>36.6</v>
      </c>
      <c r="H46">
        <v>29</v>
      </c>
      <c r="I46">
        <v>24.6</v>
      </c>
      <c r="J46">
        <v>104.7</v>
      </c>
      <c r="K46">
        <v>116.5</v>
      </c>
      <c r="L46">
        <v>102.4</v>
      </c>
      <c r="M46">
        <v>106.9</v>
      </c>
      <c r="N46">
        <v>82.5</v>
      </c>
      <c r="O46">
        <v>70.099999999999994</v>
      </c>
      <c r="P46">
        <v>52.6</v>
      </c>
      <c r="Q46">
        <v>43.1</v>
      </c>
      <c r="R46">
        <v>19.5</v>
      </c>
      <c r="S46">
        <v>19.3</v>
      </c>
      <c r="T46">
        <v>74.099999999999994</v>
      </c>
      <c r="U46">
        <v>56.7</v>
      </c>
      <c r="V46">
        <v>70.099999999999994</v>
      </c>
      <c r="W46">
        <v>74.900000000000006</v>
      </c>
      <c r="X46">
        <v>55.8</v>
      </c>
      <c r="Y46">
        <v>28.3</v>
      </c>
      <c r="Z46">
        <v>28.7</v>
      </c>
      <c r="AA46">
        <v>22.6</v>
      </c>
      <c r="AB46">
        <v>39.299999999999997</v>
      </c>
      <c r="AC46">
        <v>37.4</v>
      </c>
      <c r="AD46">
        <v>34.200000000000003</v>
      </c>
      <c r="AE46">
        <v>34.1</v>
      </c>
      <c r="AF46">
        <v>46.6</v>
      </c>
      <c r="AG46">
        <v>89.5</v>
      </c>
      <c r="AH46">
        <v>112.4</v>
      </c>
      <c r="AI46">
        <v>104.2</v>
      </c>
      <c r="AJ46">
        <v>116.7</v>
      </c>
      <c r="AK46">
        <v>73.5</v>
      </c>
      <c r="AL46">
        <v>72.2</v>
      </c>
      <c r="AM46">
        <v>77</v>
      </c>
      <c r="AN46">
        <v>21.3</v>
      </c>
      <c r="AO46">
        <v>53.2</v>
      </c>
      <c r="AP46">
        <v>90.1</v>
      </c>
      <c r="AQ46">
        <v>125.3</v>
      </c>
      <c r="AR46">
        <v>96.9</v>
      </c>
      <c r="AS46">
        <v>114.1</v>
      </c>
      <c r="AT46">
        <v>61</v>
      </c>
      <c r="AU46">
        <v>59.8</v>
      </c>
      <c r="AV46">
        <v>42.1</v>
      </c>
      <c r="AW46">
        <v>28.2</v>
      </c>
      <c r="AX46">
        <v>27.7</v>
      </c>
      <c r="AY46">
        <v>30</v>
      </c>
      <c r="AZ46">
        <v>42.1</v>
      </c>
      <c r="BA46">
        <v>79.599999999999994</v>
      </c>
      <c r="BB46">
        <v>86.4</v>
      </c>
      <c r="BC46">
        <v>87.3</v>
      </c>
      <c r="BD46">
        <v>90.3</v>
      </c>
      <c r="BE46">
        <v>87.8</v>
      </c>
      <c r="BF46">
        <v>69.099999999999994</v>
      </c>
      <c r="BG46">
        <v>41.9</v>
      </c>
      <c r="BH46">
        <v>33.6</v>
      </c>
      <c r="BI46">
        <v>21.8</v>
      </c>
      <c r="BJ46">
        <v>8.8000000000000007</v>
      </c>
      <c r="BK46">
        <v>12.4</v>
      </c>
      <c r="BL46">
        <v>24.4</v>
      </c>
      <c r="BM46">
        <v>51</v>
      </c>
      <c r="BN46">
        <v>52.4</v>
      </c>
      <c r="BO46">
        <v>71.400000000000006</v>
      </c>
      <c r="BP46">
        <v>77.3</v>
      </c>
      <c r="BQ46">
        <v>40.299999999999997</v>
      </c>
    </row>
    <row r="47" spans="2:69">
      <c r="B47">
        <v>2</v>
      </c>
      <c r="C47">
        <v>9</v>
      </c>
      <c r="D47">
        <v>-100</v>
      </c>
      <c r="E47">
        <v>59.4</v>
      </c>
      <c r="F47">
        <v>33.4</v>
      </c>
      <c r="G47">
        <v>36.299999999999997</v>
      </c>
      <c r="H47">
        <v>27.7</v>
      </c>
      <c r="I47">
        <v>24.7</v>
      </c>
      <c r="J47">
        <v>105.2</v>
      </c>
      <c r="K47">
        <v>119.4</v>
      </c>
      <c r="L47">
        <v>97.1</v>
      </c>
      <c r="M47">
        <v>107.6</v>
      </c>
      <c r="N47">
        <v>81.3</v>
      </c>
      <c r="O47">
        <v>73.400000000000006</v>
      </c>
      <c r="P47">
        <v>54</v>
      </c>
      <c r="Q47">
        <v>41.7</v>
      </c>
      <c r="R47">
        <v>27.5</v>
      </c>
      <c r="S47">
        <v>18.2</v>
      </c>
      <c r="T47">
        <v>76.599999999999994</v>
      </c>
      <c r="U47">
        <v>53.2</v>
      </c>
      <c r="V47">
        <v>70.7</v>
      </c>
      <c r="W47">
        <v>73.099999999999994</v>
      </c>
      <c r="X47">
        <v>63.3</v>
      </c>
      <c r="Y47">
        <v>27</v>
      </c>
      <c r="Z47">
        <v>29.3</v>
      </c>
      <c r="AA47">
        <v>22</v>
      </c>
      <c r="AB47">
        <v>38.5</v>
      </c>
      <c r="AC47">
        <v>37.5</v>
      </c>
      <c r="AD47">
        <v>34.4</v>
      </c>
      <c r="AE47">
        <v>30.5</v>
      </c>
      <c r="AF47">
        <v>42.9</v>
      </c>
      <c r="AG47">
        <v>89</v>
      </c>
      <c r="AH47">
        <v>109.4</v>
      </c>
      <c r="AI47">
        <v>100.8</v>
      </c>
      <c r="AJ47">
        <v>110.4</v>
      </c>
      <c r="AK47">
        <v>72.599999999999994</v>
      </c>
      <c r="AL47">
        <v>69.7</v>
      </c>
      <c r="AM47">
        <v>92</v>
      </c>
      <c r="AN47">
        <v>20.3</v>
      </c>
      <c r="AO47">
        <v>52</v>
      </c>
      <c r="AP47">
        <v>89.7</v>
      </c>
      <c r="AQ47">
        <v>124.3</v>
      </c>
      <c r="AR47">
        <v>96.5</v>
      </c>
      <c r="AS47">
        <v>125.5</v>
      </c>
      <c r="AT47">
        <v>63.4</v>
      </c>
      <c r="AU47">
        <v>61.5</v>
      </c>
      <c r="AV47">
        <v>39.700000000000003</v>
      </c>
      <c r="AW47">
        <v>27.4</v>
      </c>
      <c r="AX47">
        <v>29.5</v>
      </c>
      <c r="AY47">
        <v>29.3</v>
      </c>
      <c r="AZ47">
        <v>41.5</v>
      </c>
      <c r="BA47">
        <v>79.599999999999994</v>
      </c>
      <c r="BB47">
        <v>87.8</v>
      </c>
      <c r="BC47">
        <v>84.2</v>
      </c>
      <c r="BD47">
        <v>89.1</v>
      </c>
      <c r="BE47">
        <v>85.2</v>
      </c>
      <c r="BF47">
        <v>69.3</v>
      </c>
      <c r="BG47">
        <v>40.799999999999997</v>
      </c>
      <c r="BH47">
        <v>33.200000000000003</v>
      </c>
      <c r="BI47">
        <v>24.5</v>
      </c>
      <c r="BJ47">
        <v>8.4</v>
      </c>
      <c r="BK47">
        <v>10.3</v>
      </c>
      <c r="BL47">
        <v>23.7</v>
      </c>
      <c r="BM47">
        <v>49.5</v>
      </c>
      <c r="BN47">
        <v>52.5</v>
      </c>
      <c r="BO47">
        <v>68.2</v>
      </c>
      <c r="BP47">
        <v>74.2</v>
      </c>
      <c r="BQ47">
        <v>40</v>
      </c>
    </row>
    <row r="48" spans="2:69">
      <c r="B48">
        <v>2</v>
      </c>
      <c r="C48">
        <v>10</v>
      </c>
      <c r="D48">
        <v>-100</v>
      </c>
      <c r="E48">
        <v>62.3</v>
      </c>
      <c r="F48">
        <v>38.6</v>
      </c>
      <c r="G48">
        <v>34.200000000000003</v>
      </c>
      <c r="H48">
        <v>25.1</v>
      </c>
      <c r="I48">
        <v>27.3</v>
      </c>
      <c r="J48">
        <v>106.1</v>
      </c>
      <c r="K48">
        <v>121.7</v>
      </c>
      <c r="L48">
        <v>92.5</v>
      </c>
      <c r="M48">
        <v>115.4</v>
      </c>
      <c r="N48">
        <v>78.2</v>
      </c>
      <c r="O48">
        <v>74.3</v>
      </c>
      <c r="P48">
        <v>53.4</v>
      </c>
      <c r="Q48">
        <v>42</v>
      </c>
      <c r="R48">
        <v>26.2</v>
      </c>
      <c r="S48">
        <v>19.100000000000001</v>
      </c>
      <c r="T48">
        <v>72.7</v>
      </c>
      <c r="U48">
        <v>51.1</v>
      </c>
      <c r="V48">
        <v>70.599999999999994</v>
      </c>
      <c r="W48">
        <v>74.2</v>
      </c>
      <c r="X48">
        <v>61.5</v>
      </c>
      <c r="Y48">
        <v>28.3</v>
      </c>
      <c r="Z48">
        <v>30.1</v>
      </c>
      <c r="AA48">
        <v>21</v>
      </c>
      <c r="AB48">
        <v>42.4</v>
      </c>
      <c r="AC48">
        <v>38.6</v>
      </c>
      <c r="AD48">
        <v>32</v>
      </c>
      <c r="AE48">
        <v>30.4</v>
      </c>
      <c r="AF48">
        <v>39.299999999999997</v>
      </c>
      <c r="AG48">
        <v>87.2</v>
      </c>
      <c r="AH48">
        <v>109.1</v>
      </c>
      <c r="AI48">
        <v>101.2</v>
      </c>
      <c r="AJ48">
        <v>107.4</v>
      </c>
      <c r="AK48">
        <v>74.8</v>
      </c>
      <c r="AL48">
        <v>69.2</v>
      </c>
      <c r="AM48">
        <v>81.099999999999994</v>
      </c>
      <c r="AN48">
        <v>19.2</v>
      </c>
      <c r="AO48">
        <v>56.9</v>
      </c>
      <c r="AP48">
        <v>88.4</v>
      </c>
      <c r="AQ48">
        <v>122.2</v>
      </c>
      <c r="AR48">
        <v>99.2</v>
      </c>
      <c r="AS48">
        <v>120.3</v>
      </c>
      <c r="AT48">
        <v>63.3</v>
      </c>
      <c r="AU48">
        <v>61.1</v>
      </c>
      <c r="AV48">
        <v>39.200000000000003</v>
      </c>
      <c r="AW48">
        <v>27.3</v>
      </c>
      <c r="AX48">
        <v>29.7</v>
      </c>
      <c r="AY48">
        <v>27.8</v>
      </c>
      <c r="AZ48">
        <v>40.6</v>
      </c>
      <c r="BA48">
        <v>77.5</v>
      </c>
      <c r="BB48">
        <v>87.3</v>
      </c>
      <c r="BC48">
        <v>81.8</v>
      </c>
      <c r="BD48">
        <v>91.6</v>
      </c>
      <c r="BE48">
        <v>81.8</v>
      </c>
      <c r="BF48">
        <v>69.099999999999994</v>
      </c>
      <c r="BG48">
        <v>41.1</v>
      </c>
      <c r="BH48">
        <v>30.8</v>
      </c>
      <c r="BI48">
        <v>26.8</v>
      </c>
      <c r="BJ48">
        <v>8.4</v>
      </c>
      <c r="BK48">
        <v>12.4</v>
      </c>
      <c r="BL48">
        <v>22.1</v>
      </c>
      <c r="BM48">
        <v>50.7</v>
      </c>
      <c r="BN48">
        <v>50.8</v>
      </c>
      <c r="BO48">
        <v>65.5</v>
      </c>
      <c r="BP48">
        <v>70.7</v>
      </c>
      <c r="BQ48">
        <v>40.6</v>
      </c>
    </row>
    <row r="49" spans="2:69">
      <c r="B49">
        <v>2</v>
      </c>
      <c r="C49">
        <v>11</v>
      </c>
      <c r="D49">
        <v>-100</v>
      </c>
      <c r="E49">
        <v>61.4</v>
      </c>
      <c r="F49">
        <v>38.9</v>
      </c>
      <c r="G49">
        <v>35.700000000000003</v>
      </c>
      <c r="H49">
        <v>24.1</v>
      </c>
      <c r="I49">
        <v>31</v>
      </c>
      <c r="J49">
        <v>107</v>
      </c>
      <c r="K49">
        <v>138.30000000000001</v>
      </c>
      <c r="L49">
        <v>100.6</v>
      </c>
      <c r="M49">
        <v>108.2</v>
      </c>
      <c r="N49">
        <v>83.3</v>
      </c>
      <c r="O49">
        <v>71.900000000000006</v>
      </c>
      <c r="P49">
        <v>53.3</v>
      </c>
      <c r="Q49">
        <v>41.6</v>
      </c>
      <c r="R49">
        <v>22.4</v>
      </c>
      <c r="S49">
        <v>20.2</v>
      </c>
      <c r="T49">
        <v>69.7</v>
      </c>
      <c r="U49">
        <v>54.2</v>
      </c>
      <c r="V49">
        <v>78.8</v>
      </c>
      <c r="W49">
        <v>73.7</v>
      </c>
      <c r="X49">
        <v>58.5</v>
      </c>
      <c r="Y49">
        <v>32.4</v>
      </c>
      <c r="Z49">
        <v>30.8</v>
      </c>
      <c r="AA49">
        <v>20.2</v>
      </c>
      <c r="AB49">
        <v>43</v>
      </c>
      <c r="AC49">
        <v>37.799999999999997</v>
      </c>
      <c r="AD49">
        <v>30.7</v>
      </c>
      <c r="AE49">
        <v>30.3</v>
      </c>
      <c r="AF49">
        <v>46.1</v>
      </c>
      <c r="AG49">
        <v>87.1</v>
      </c>
      <c r="AH49">
        <v>107.5</v>
      </c>
      <c r="AI49">
        <v>98.5</v>
      </c>
      <c r="AJ49">
        <v>105.5</v>
      </c>
      <c r="AK49">
        <v>74.900000000000006</v>
      </c>
      <c r="AL49">
        <v>68.7</v>
      </c>
      <c r="AM49">
        <v>74</v>
      </c>
      <c r="AN49">
        <v>17.899999999999999</v>
      </c>
      <c r="AO49">
        <v>60.9</v>
      </c>
      <c r="AP49">
        <v>88</v>
      </c>
      <c r="AQ49">
        <v>121.2</v>
      </c>
      <c r="AR49">
        <v>98.7</v>
      </c>
      <c r="AS49">
        <v>115.1</v>
      </c>
      <c r="AT49">
        <v>61.5</v>
      </c>
      <c r="AU49">
        <v>58.7</v>
      </c>
      <c r="AV49">
        <v>37.6</v>
      </c>
      <c r="AW49">
        <v>30.8</v>
      </c>
      <c r="AX49">
        <v>27.6</v>
      </c>
      <c r="AY49">
        <v>29.2</v>
      </c>
      <c r="AZ49">
        <v>42.6</v>
      </c>
      <c r="BA49">
        <v>81.7</v>
      </c>
      <c r="BB49">
        <v>87</v>
      </c>
      <c r="BC49">
        <v>82.4</v>
      </c>
      <c r="BD49">
        <v>94.2</v>
      </c>
      <c r="BE49">
        <v>80.8</v>
      </c>
      <c r="BF49">
        <v>69.099999999999994</v>
      </c>
      <c r="BG49">
        <v>41.1</v>
      </c>
      <c r="BH49">
        <v>29.6</v>
      </c>
      <c r="BI49">
        <v>25.6</v>
      </c>
      <c r="BJ49">
        <v>8.3000000000000007</v>
      </c>
      <c r="BK49">
        <v>15.9</v>
      </c>
      <c r="BL49">
        <v>23.9</v>
      </c>
      <c r="BM49">
        <v>49.7</v>
      </c>
      <c r="BN49">
        <v>50.6</v>
      </c>
      <c r="BO49">
        <v>68.3</v>
      </c>
      <c r="BP49">
        <v>67.3</v>
      </c>
      <c r="BQ49">
        <v>36.5</v>
      </c>
    </row>
    <row r="50" spans="2:69">
      <c r="B50">
        <v>2</v>
      </c>
      <c r="C50">
        <v>12</v>
      </c>
      <c r="D50">
        <v>-100</v>
      </c>
      <c r="E50">
        <v>59.8</v>
      </c>
      <c r="F50">
        <v>40.1</v>
      </c>
      <c r="G50">
        <v>-100</v>
      </c>
      <c r="H50">
        <v>22.4</v>
      </c>
      <c r="I50">
        <v>35.1</v>
      </c>
      <c r="J50">
        <v>106.3</v>
      </c>
      <c r="K50">
        <v>136</v>
      </c>
      <c r="L50">
        <v>117.3</v>
      </c>
      <c r="M50">
        <v>101.9</v>
      </c>
      <c r="N50">
        <v>78.599999999999994</v>
      </c>
      <c r="O50">
        <v>66.8</v>
      </c>
      <c r="P50">
        <v>56.3</v>
      </c>
      <c r="Q50">
        <v>41</v>
      </c>
      <c r="R50">
        <v>20.399999999999999</v>
      </c>
      <c r="S50">
        <v>22.5</v>
      </c>
      <c r="T50">
        <v>74.2</v>
      </c>
      <c r="U50">
        <v>56.6</v>
      </c>
      <c r="V50">
        <v>74.8</v>
      </c>
      <c r="W50">
        <v>74.5</v>
      </c>
      <c r="X50">
        <v>59.8</v>
      </c>
      <c r="Y50">
        <v>33.200000000000003</v>
      </c>
      <c r="Z50">
        <v>29.7</v>
      </c>
      <c r="AA50">
        <v>20.2</v>
      </c>
      <c r="AB50">
        <v>46.8</v>
      </c>
      <c r="AC50">
        <v>34.700000000000003</v>
      </c>
      <c r="AD50">
        <v>30.1</v>
      </c>
      <c r="AE50">
        <v>30.1</v>
      </c>
      <c r="AF50">
        <v>48.7</v>
      </c>
      <c r="AG50">
        <v>85.3</v>
      </c>
      <c r="AH50">
        <v>105.8</v>
      </c>
      <c r="AI50">
        <v>118.7</v>
      </c>
      <c r="AJ50">
        <v>101.8</v>
      </c>
      <c r="AK50">
        <v>78.599999999999994</v>
      </c>
      <c r="AL50">
        <v>66.599999999999994</v>
      </c>
      <c r="AM50">
        <v>69.7</v>
      </c>
      <c r="AN50">
        <v>16.899999999999999</v>
      </c>
      <c r="AO50">
        <v>61.8</v>
      </c>
      <c r="AP50">
        <v>93</v>
      </c>
      <c r="AQ50">
        <v>120.7</v>
      </c>
      <c r="AR50">
        <v>97.4</v>
      </c>
      <c r="AS50">
        <v>109.1</v>
      </c>
      <c r="AT50">
        <v>61.4</v>
      </c>
      <c r="AU50">
        <v>57.3</v>
      </c>
      <c r="AV50">
        <v>39.1</v>
      </c>
      <c r="AW50">
        <v>30.3</v>
      </c>
      <c r="AX50">
        <v>24.5</v>
      </c>
      <c r="AY50">
        <v>28</v>
      </c>
      <c r="AZ50">
        <v>55.4</v>
      </c>
      <c r="BA50">
        <v>97.2</v>
      </c>
      <c r="BB50">
        <v>86.7</v>
      </c>
      <c r="BC50">
        <v>83.1</v>
      </c>
      <c r="BD50">
        <v>95.9</v>
      </c>
      <c r="BE50">
        <v>84.2</v>
      </c>
      <c r="BF50">
        <v>66.7</v>
      </c>
      <c r="BG50">
        <v>43.5</v>
      </c>
      <c r="BH50">
        <v>29.1</v>
      </c>
      <c r="BI50">
        <v>27.1</v>
      </c>
      <c r="BJ50">
        <v>7.6</v>
      </c>
      <c r="BK50">
        <v>19.600000000000001</v>
      </c>
      <c r="BL50">
        <v>23.9</v>
      </c>
      <c r="BM50">
        <v>50.6</v>
      </c>
      <c r="BN50">
        <v>50.5</v>
      </c>
      <c r="BO50">
        <v>72.900000000000006</v>
      </c>
      <c r="BP50">
        <v>66</v>
      </c>
      <c r="BQ50">
        <v>39</v>
      </c>
    </row>
    <row r="51" spans="2:69">
      <c r="B51">
        <v>2</v>
      </c>
      <c r="C51">
        <v>13</v>
      </c>
      <c r="D51">
        <v>-100</v>
      </c>
      <c r="E51">
        <v>53.6</v>
      </c>
      <c r="F51">
        <v>41.1</v>
      </c>
      <c r="G51">
        <v>33.5</v>
      </c>
      <c r="H51">
        <v>20.8</v>
      </c>
      <c r="I51">
        <v>46.9</v>
      </c>
      <c r="J51">
        <v>108.9</v>
      </c>
      <c r="K51">
        <v>134.19999999999999</v>
      </c>
      <c r="L51">
        <v>120.8</v>
      </c>
      <c r="M51">
        <v>102.5</v>
      </c>
      <c r="N51">
        <v>72.7</v>
      </c>
      <c r="O51">
        <v>64.2</v>
      </c>
      <c r="P51">
        <v>59.1</v>
      </c>
      <c r="Q51">
        <v>40.799999999999997</v>
      </c>
      <c r="R51">
        <v>20.2</v>
      </c>
      <c r="S51">
        <v>21.6</v>
      </c>
      <c r="T51">
        <v>64</v>
      </c>
      <c r="U51">
        <v>59.2</v>
      </c>
      <c r="V51">
        <v>75.099999999999994</v>
      </c>
      <c r="W51">
        <v>78.400000000000006</v>
      </c>
      <c r="X51">
        <v>58.2</v>
      </c>
      <c r="Y51">
        <v>39.5</v>
      </c>
      <c r="Z51">
        <v>26.5</v>
      </c>
      <c r="AA51">
        <v>22.5</v>
      </c>
      <c r="AB51">
        <v>45.2</v>
      </c>
      <c r="AC51">
        <v>35.5</v>
      </c>
      <c r="AD51">
        <v>26.3</v>
      </c>
      <c r="AE51">
        <v>30.3</v>
      </c>
      <c r="AF51">
        <v>50.3</v>
      </c>
      <c r="AG51">
        <v>84.9</v>
      </c>
      <c r="AH51">
        <v>103.3</v>
      </c>
      <c r="AI51">
        <v>114</v>
      </c>
      <c r="AJ51">
        <v>100.7</v>
      </c>
      <c r="AK51">
        <v>83.8</v>
      </c>
      <c r="AL51">
        <v>65.5</v>
      </c>
      <c r="AM51">
        <v>64.900000000000006</v>
      </c>
      <c r="AN51">
        <v>17.3</v>
      </c>
      <c r="AO51">
        <v>69.2</v>
      </c>
      <c r="AP51">
        <v>103.5</v>
      </c>
      <c r="AQ51">
        <v>119.3</v>
      </c>
      <c r="AR51">
        <v>96.7</v>
      </c>
      <c r="AS51">
        <v>105</v>
      </c>
      <c r="AT51">
        <v>61.9</v>
      </c>
      <c r="AU51">
        <v>57</v>
      </c>
      <c r="AV51">
        <v>39.5</v>
      </c>
      <c r="AW51">
        <v>29.4</v>
      </c>
      <c r="AX51">
        <v>23.7</v>
      </c>
      <c r="AY51">
        <v>25.2</v>
      </c>
      <c r="AZ51">
        <v>56.8</v>
      </c>
      <c r="BA51">
        <v>97.2</v>
      </c>
      <c r="BB51">
        <v>91.8</v>
      </c>
      <c r="BC51">
        <v>82.9</v>
      </c>
      <c r="BD51">
        <v>97.7</v>
      </c>
      <c r="BE51">
        <v>84.7</v>
      </c>
      <c r="BF51">
        <v>64.8</v>
      </c>
      <c r="BG51">
        <v>42.4</v>
      </c>
      <c r="BH51">
        <v>33.700000000000003</v>
      </c>
      <c r="BI51">
        <v>26.7</v>
      </c>
      <c r="BJ51">
        <v>6.3</v>
      </c>
      <c r="BK51">
        <v>20.5</v>
      </c>
      <c r="BL51">
        <v>21.8</v>
      </c>
      <c r="BM51">
        <v>50.9</v>
      </c>
      <c r="BN51">
        <v>51.9</v>
      </c>
      <c r="BO51">
        <v>73.3</v>
      </c>
      <c r="BP51">
        <v>64.099999999999994</v>
      </c>
      <c r="BQ51">
        <v>42.7</v>
      </c>
    </row>
    <row r="52" spans="2:69">
      <c r="B52">
        <v>2</v>
      </c>
      <c r="C52">
        <v>14</v>
      </c>
      <c r="D52">
        <v>-100</v>
      </c>
      <c r="E52">
        <v>53.4</v>
      </c>
      <c r="F52">
        <v>41.7</v>
      </c>
      <c r="G52">
        <v>32.4</v>
      </c>
      <c r="H52">
        <v>20.7</v>
      </c>
      <c r="I52">
        <v>50.2</v>
      </c>
      <c r="J52">
        <v>110.1</v>
      </c>
      <c r="K52">
        <v>128.69999999999999</v>
      </c>
      <c r="L52">
        <v>124</v>
      </c>
      <c r="M52">
        <v>102.1</v>
      </c>
      <c r="N52">
        <v>79.400000000000006</v>
      </c>
      <c r="O52">
        <v>66.8</v>
      </c>
      <c r="P52">
        <v>58.8</v>
      </c>
      <c r="Q52">
        <v>45.7</v>
      </c>
      <c r="R52">
        <v>20</v>
      </c>
      <c r="S52">
        <v>20.7</v>
      </c>
      <c r="T52">
        <v>59.7</v>
      </c>
      <c r="U52">
        <v>60.7</v>
      </c>
      <c r="V52">
        <v>75.599999999999994</v>
      </c>
      <c r="W52">
        <v>79.5</v>
      </c>
      <c r="X52">
        <v>58</v>
      </c>
      <c r="Y52">
        <v>49.2</v>
      </c>
      <c r="Z52">
        <v>28.5</v>
      </c>
      <c r="AA52">
        <v>25.2</v>
      </c>
      <c r="AB52">
        <v>43.4</v>
      </c>
      <c r="AC52">
        <v>35.799999999999997</v>
      </c>
      <c r="AD52">
        <v>25.7</v>
      </c>
      <c r="AE52">
        <v>34</v>
      </c>
      <c r="AF52">
        <v>47.3</v>
      </c>
      <c r="AG52">
        <v>85.1</v>
      </c>
      <c r="AH52">
        <v>100.8</v>
      </c>
      <c r="AI52">
        <v>108.6</v>
      </c>
      <c r="AJ52">
        <v>100.2</v>
      </c>
      <c r="AK52">
        <v>80.099999999999994</v>
      </c>
      <c r="AL52">
        <v>65.8</v>
      </c>
      <c r="AM52">
        <v>64.900000000000006</v>
      </c>
      <c r="AN52">
        <v>18.2</v>
      </c>
      <c r="AO52">
        <v>73.3</v>
      </c>
      <c r="AP52">
        <v>103.7</v>
      </c>
      <c r="AQ52">
        <v>128.19999999999999</v>
      </c>
      <c r="AR52">
        <v>95.7</v>
      </c>
      <c r="AS52">
        <v>104.1</v>
      </c>
      <c r="AT52">
        <v>60.1</v>
      </c>
      <c r="AU52">
        <v>56</v>
      </c>
      <c r="AV52">
        <v>39.299999999999997</v>
      </c>
      <c r="AW52">
        <v>29</v>
      </c>
      <c r="AX52">
        <v>23.7</v>
      </c>
      <c r="AY52">
        <v>24.1</v>
      </c>
      <c r="AZ52">
        <v>58.1</v>
      </c>
      <c r="BA52">
        <v>91.6</v>
      </c>
      <c r="BB52">
        <v>92.1</v>
      </c>
      <c r="BC52">
        <v>81</v>
      </c>
      <c r="BD52">
        <v>96.8</v>
      </c>
      <c r="BE52">
        <v>84.3</v>
      </c>
      <c r="BF52">
        <v>63.8</v>
      </c>
      <c r="BG52">
        <v>41.5</v>
      </c>
      <c r="BH52">
        <v>35.200000000000003</v>
      </c>
      <c r="BI52">
        <v>24.3</v>
      </c>
      <c r="BJ52">
        <v>8.4</v>
      </c>
      <c r="BK52">
        <v>18.8</v>
      </c>
      <c r="BL52">
        <v>19.3</v>
      </c>
      <c r="BM52">
        <v>55.6</v>
      </c>
      <c r="BN52">
        <v>52.5</v>
      </c>
      <c r="BO52">
        <v>71.3</v>
      </c>
      <c r="BP52">
        <v>66.099999999999994</v>
      </c>
      <c r="BQ52">
        <v>41.6</v>
      </c>
    </row>
    <row r="53" spans="2:69">
      <c r="B53">
        <v>2</v>
      </c>
      <c r="C53">
        <v>15</v>
      </c>
      <c r="D53">
        <v>-100</v>
      </c>
      <c r="E53">
        <v>50.1</v>
      </c>
      <c r="F53">
        <v>47.3</v>
      </c>
      <c r="G53">
        <v>32.799999999999997</v>
      </c>
      <c r="H53">
        <v>21</v>
      </c>
      <c r="I53">
        <v>49.3</v>
      </c>
      <c r="J53">
        <v>106</v>
      </c>
      <c r="K53">
        <v>126.9</v>
      </c>
      <c r="L53">
        <v>136.6</v>
      </c>
      <c r="M53">
        <v>102.6</v>
      </c>
      <c r="N53">
        <v>78.099999999999994</v>
      </c>
      <c r="O53">
        <v>68.5</v>
      </c>
      <c r="P53">
        <v>58</v>
      </c>
      <c r="Q53">
        <v>49.6</v>
      </c>
      <c r="R53">
        <v>20.5</v>
      </c>
      <c r="S53">
        <v>20.100000000000001</v>
      </c>
      <c r="T53">
        <v>57.4</v>
      </c>
      <c r="U53">
        <v>63.7</v>
      </c>
      <c r="V53">
        <v>74.599999999999994</v>
      </c>
      <c r="W53">
        <v>78.900000000000006</v>
      </c>
      <c r="X53">
        <v>59</v>
      </c>
      <c r="Y53">
        <v>51.9</v>
      </c>
      <c r="Z53">
        <v>28.9</v>
      </c>
      <c r="AA53">
        <v>27.1</v>
      </c>
      <c r="AB53">
        <v>43.5</v>
      </c>
      <c r="AC53">
        <v>35.299999999999997</v>
      </c>
      <c r="AD53">
        <v>23.3</v>
      </c>
      <c r="AE53">
        <v>84.4</v>
      </c>
      <c r="AF53">
        <v>50.4</v>
      </c>
      <c r="AG53">
        <v>86.5</v>
      </c>
      <c r="AH53">
        <v>98.8</v>
      </c>
      <c r="AI53">
        <v>106.7</v>
      </c>
      <c r="AJ53">
        <v>102.7</v>
      </c>
      <c r="AK53">
        <v>80.5</v>
      </c>
      <c r="AL53">
        <v>66.7</v>
      </c>
      <c r="AM53">
        <v>72.099999999999994</v>
      </c>
      <c r="AN53">
        <v>18.3</v>
      </c>
      <c r="AO53">
        <v>65.5</v>
      </c>
      <c r="AP53">
        <v>100.9</v>
      </c>
      <c r="AQ53">
        <v>130.19999999999999</v>
      </c>
      <c r="AR53">
        <v>94.5</v>
      </c>
      <c r="AS53">
        <v>104.7</v>
      </c>
      <c r="AT53">
        <v>58</v>
      </c>
      <c r="AU53">
        <v>57.3</v>
      </c>
      <c r="AV53">
        <v>37.700000000000003</v>
      </c>
      <c r="AW53">
        <v>28.6</v>
      </c>
      <c r="AX53">
        <v>24.8</v>
      </c>
      <c r="AY53">
        <v>24.3</v>
      </c>
      <c r="AZ53">
        <v>64.099999999999994</v>
      </c>
      <c r="BA53">
        <v>88.4</v>
      </c>
      <c r="BB53">
        <v>89.2</v>
      </c>
      <c r="BC53">
        <v>81.5</v>
      </c>
      <c r="BD53">
        <v>99.3</v>
      </c>
      <c r="BE53">
        <v>83.5</v>
      </c>
      <c r="BF53">
        <v>64.7</v>
      </c>
      <c r="BG53">
        <v>40.9</v>
      </c>
      <c r="BH53">
        <v>35.5</v>
      </c>
      <c r="BI53">
        <v>23.5</v>
      </c>
      <c r="BJ53">
        <v>9.6</v>
      </c>
      <c r="BK53">
        <v>15.9</v>
      </c>
      <c r="BL53">
        <v>23.9</v>
      </c>
      <c r="BM53">
        <v>60.4</v>
      </c>
      <c r="BN53">
        <v>50.1</v>
      </c>
      <c r="BO53">
        <v>72.5</v>
      </c>
      <c r="BP53">
        <v>67.099999999999994</v>
      </c>
      <c r="BQ53">
        <v>45.3</v>
      </c>
    </row>
    <row r="54" spans="2:69">
      <c r="B54">
        <v>2</v>
      </c>
      <c r="C54">
        <v>16</v>
      </c>
      <c r="D54">
        <v>42.8</v>
      </c>
      <c r="E54">
        <v>43.6</v>
      </c>
      <c r="F54">
        <v>49.9</v>
      </c>
      <c r="G54">
        <v>32.4</v>
      </c>
      <c r="H54">
        <v>26.2</v>
      </c>
      <c r="I54">
        <v>50.6</v>
      </c>
      <c r="J54">
        <v>102.5</v>
      </c>
      <c r="K54">
        <v>121.4</v>
      </c>
      <c r="L54">
        <v>138.5</v>
      </c>
      <c r="M54">
        <v>101.5</v>
      </c>
      <c r="N54">
        <v>88.6</v>
      </c>
      <c r="O54">
        <v>68.900000000000006</v>
      </c>
      <c r="P54">
        <v>58.9</v>
      </c>
      <c r="Q54">
        <v>54.6</v>
      </c>
      <c r="R54">
        <v>19.3</v>
      </c>
      <c r="S54">
        <v>19.8</v>
      </c>
      <c r="T54">
        <v>71.099999999999994</v>
      </c>
      <c r="U54">
        <v>60.6</v>
      </c>
      <c r="V54">
        <v>74.2</v>
      </c>
      <c r="W54">
        <v>75.099999999999994</v>
      </c>
      <c r="X54">
        <v>59.9</v>
      </c>
      <c r="Y54">
        <v>50.6</v>
      </c>
      <c r="Z54">
        <v>30.1</v>
      </c>
      <c r="AA54">
        <v>26.7</v>
      </c>
      <c r="AB54">
        <v>42.5</v>
      </c>
      <c r="AC54">
        <v>33.799999999999997</v>
      </c>
      <c r="AD54">
        <v>26.7</v>
      </c>
      <c r="AE54">
        <v>64.900000000000006</v>
      </c>
      <c r="AF54">
        <v>49.6</v>
      </c>
      <c r="AG54">
        <v>86</v>
      </c>
      <c r="AH54">
        <v>97.1</v>
      </c>
      <c r="AI54">
        <v>103.9</v>
      </c>
      <c r="AJ54">
        <v>104.7</v>
      </c>
      <c r="AK54">
        <v>10070.700000000001</v>
      </c>
      <c r="AL54">
        <v>65.7</v>
      </c>
      <c r="AM54">
        <v>71.599999999999994</v>
      </c>
      <c r="AN54">
        <v>17.100000000000001</v>
      </c>
      <c r="AO54">
        <v>62.6</v>
      </c>
      <c r="AP54">
        <v>96.6</v>
      </c>
      <c r="AQ54">
        <v>128.5</v>
      </c>
      <c r="AR54">
        <v>93.3</v>
      </c>
      <c r="AS54">
        <v>103.1</v>
      </c>
      <c r="AT54">
        <v>57.5</v>
      </c>
      <c r="AU54">
        <v>57</v>
      </c>
      <c r="AV54">
        <v>34.799999999999997</v>
      </c>
      <c r="AW54">
        <v>31.8</v>
      </c>
      <c r="AX54">
        <v>24.6</v>
      </c>
      <c r="AY54">
        <v>23.4</v>
      </c>
      <c r="AZ54">
        <v>66.099999999999994</v>
      </c>
      <c r="BA54">
        <v>86.3</v>
      </c>
      <c r="BB54">
        <v>87.8</v>
      </c>
      <c r="BC54">
        <v>80</v>
      </c>
      <c r="BD54">
        <v>100.8</v>
      </c>
      <c r="BE54">
        <v>82.6</v>
      </c>
      <c r="BF54">
        <v>63.9</v>
      </c>
      <c r="BG54">
        <v>40.200000000000003</v>
      </c>
      <c r="BH54">
        <v>34.9</v>
      </c>
      <c r="BI54">
        <v>23.3</v>
      </c>
      <c r="BJ54">
        <v>8.4</v>
      </c>
      <c r="BK54">
        <v>15.7</v>
      </c>
      <c r="BL54">
        <v>22.4</v>
      </c>
      <c r="BM54">
        <v>57.8</v>
      </c>
      <c r="BN54">
        <v>50.8</v>
      </c>
      <c r="BO54">
        <v>83.3</v>
      </c>
      <c r="BP54">
        <v>68.5</v>
      </c>
      <c r="BQ54">
        <v>42.5</v>
      </c>
    </row>
    <row r="55" spans="2:69">
      <c r="B55">
        <v>2</v>
      </c>
      <c r="C55">
        <v>17</v>
      </c>
      <c r="D55">
        <v>50.8</v>
      </c>
      <c r="E55">
        <v>37.299999999999997</v>
      </c>
      <c r="F55">
        <v>48.1</v>
      </c>
      <c r="G55">
        <v>34.6</v>
      </c>
      <c r="H55">
        <v>31.3</v>
      </c>
      <c r="I55">
        <v>62.1</v>
      </c>
      <c r="J55">
        <v>101</v>
      </c>
      <c r="K55">
        <v>118.8</v>
      </c>
      <c r="L55">
        <v>137.4</v>
      </c>
      <c r="M55">
        <v>99.1</v>
      </c>
      <c r="N55">
        <v>91.5</v>
      </c>
      <c r="O55">
        <v>65.3</v>
      </c>
      <c r="P55">
        <v>54.9</v>
      </c>
      <c r="Q55">
        <v>51.2</v>
      </c>
      <c r="R55">
        <v>19.3</v>
      </c>
      <c r="S55">
        <v>18.899999999999999</v>
      </c>
      <c r="T55">
        <v>72</v>
      </c>
      <c r="U55">
        <v>63.1</v>
      </c>
      <c r="V55">
        <v>71.8</v>
      </c>
      <c r="W55">
        <v>72.2</v>
      </c>
      <c r="X55">
        <v>59.2</v>
      </c>
      <c r="Y55">
        <v>46.5</v>
      </c>
      <c r="Z55">
        <v>35.9</v>
      </c>
      <c r="AA55">
        <v>24.5</v>
      </c>
      <c r="AB55">
        <v>41.8</v>
      </c>
      <c r="AC55">
        <v>33.1</v>
      </c>
      <c r="AD55">
        <v>26</v>
      </c>
      <c r="AE55">
        <v>50.1</v>
      </c>
      <c r="AF55">
        <v>50.3</v>
      </c>
      <c r="AG55">
        <v>83.6</v>
      </c>
      <c r="AH55">
        <v>96.8</v>
      </c>
      <c r="AI55">
        <v>100.1</v>
      </c>
      <c r="AJ55">
        <v>103.5</v>
      </c>
      <c r="AK55">
        <v>10075.700000000001</v>
      </c>
      <c r="AL55">
        <v>64.2</v>
      </c>
      <c r="AM55">
        <v>81.599999999999994</v>
      </c>
      <c r="AN55">
        <v>18.5</v>
      </c>
      <c r="AO55">
        <v>60.7</v>
      </c>
      <c r="AP55">
        <v>103.5</v>
      </c>
      <c r="AQ55">
        <v>131.9</v>
      </c>
      <c r="AR55">
        <v>92.1</v>
      </c>
      <c r="AS55">
        <v>104.1</v>
      </c>
      <c r="AT55">
        <v>58.3</v>
      </c>
      <c r="AU55">
        <v>54.7</v>
      </c>
      <c r="AV55">
        <v>32.700000000000003</v>
      </c>
      <c r="AW55">
        <v>32.9</v>
      </c>
      <c r="AX55">
        <v>24.9</v>
      </c>
      <c r="AY55">
        <v>28</v>
      </c>
      <c r="AZ55">
        <v>69</v>
      </c>
      <c r="BA55">
        <v>86.4</v>
      </c>
      <c r="BB55">
        <v>85.4</v>
      </c>
      <c r="BC55">
        <v>81.3</v>
      </c>
      <c r="BD55">
        <v>103</v>
      </c>
      <c r="BE55">
        <v>81.3</v>
      </c>
      <c r="BF55">
        <v>65.3</v>
      </c>
      <c r="BG55">
        <v>39.5</v>
      </c>
      <c r="BH55">
        <v>34.4</v>
      </c>
      <c r="BI55">
        <v>22.8</v>
      </c>
      <c r="BJ55">
        <v>7.5</v>
      </c>
      <c r="BK55">
        <v>17.2</v>
      </c>
      <c r="BL55">
        <v>21.5</v>
      </c>
      <c r="BM55">
        <v>57.2</v>
      </c>
      <c r="BN55">
        <v>56.2</v>
      </c>
      <c r="BO55">
        <v>80.2</v>
      </c>
      <c r="BP55">
        <v>73.2</v>
      </c>
      <c r="BQ55">
        <v>42.6</v>
      </c>
    </row>
    <row r="56" spans="2:69">
      <c r="B56">
        <v>2</v>
      </c>
      <c r="C56">
        <v>18</v>
      </c>
      <c r="D56">
        <v>47.6</v>
      </c>
      <c r="E56">
        <v>41.9</v>
      </c>
      <c r="F56">
        <v>43.7</v>
      </c>
      <c r="G56">
        <v>36</v>
      </c>
      <c r="H56">
        <v>32.5</v>
      </c>
      <c r="I56">
        <v>64</v>
      </c>
      <c r="J56">
        <v>101.2</v>
      </c>
      <c r="K56">
        <v>115.5</v>
      </c>
      <c r="L56">
        <v>126</v>
      </c>
      <c r="M56">
        <v>100.6</v>
      </c>
      <c r="N56">
        <v>82.7</v>
      </c>
      <c r="O56">
        <v>67</v>
      </c>
      <c r="P56">
        <v>54.9</v>
      </c>
      <c r="Q56">
        <v>55.6</v>
      </c>
      <c r="R56">
        <v>18.600000000000001</v>
      </c>
      <c r="S56">
        <v>18.5</v>
      </c>
      <c r="T56">
        <v>68.099999999999994</v>
      </c>
      <c r="U56">
        <v>63.6</v>
      </c>
      <c r="V56">
        <v>68.7</v>
      </c>
      <c r="W56">
        <v>71.2</v>
      </c>
      <c r="X56">
        <v>57.8</v>
      </c>
      <c r="Y56">
        <v>52.1</v>
      </c>
      <c r="Z56">
        <v>41.3</v>
      </c>
      <c r="AA56">
        <v>25.6</v>
      </c>
      <c r="AB56">
        <v>40.5</v>
      </c>
      <c r="AC56">
        <v>40.299999999999997</v>
      </c>
      <c r="AD56">
        <v>33.799999999999997</v>
      </c>
      <c r="AE56">
        <v>38.6</v>
      </c>
      <c r="AF56">
        <v>62.4</v>
      </c>
      <c r="AG56">
        <v>82.3</v>
      </c>
      <c r="AH56">
        <v>95.9</v>
      </c>
      <c r="AI56">
        <v>102</v>
      </c>
      <c r="AJ56">
        <v>100.6</v>
      </c>
      <c r="AK56">
        <v>75.400000000000006</v>
      </c>
      <c r="AL56">
        <v>66.400000000000006</v>
      </c>
      <c r="AM56">
        <v>75.5</v>
      </c>
      <c r="AN56">
        <v>17.5</v>
      </c>
      <c r="AO56">
        <v>61.3</v>
      </c>
      <c r="AP56">
        <v>101.6</v>
      </c>
      <c r="AQ56">
        <v>134.5</v>
      </c>
      <c r="AR56">
        <v>93</v>
      </c>
      <c r="AS56">
        <v>105.2</v>
      </c>
      <c r="AT56">
        <v>55.9</v>
      </c>
      <c r="AU56">
        <v>50.5</v>
      </c>
      <c r="AV56">
        <v>31.4</v>
      </c>
      <c r="AW56">
        <v>32.799999999999997</v>
      </c>
      <c r="AX56">
        <v>26.8</v>
      </c>
      <c r="AY56">
        <v>31.4</v>
      </c>
      <c r="AZ56">
        <v>86.3</v>
      </c>
      <c r="BA56">
        <v>86.6</v>
      </c>
      <c r="BB56">
        <v>83.6</v>
      </c>
      <c r="BC56">
        <v>83</v>
      </c>
      <c r="BD56">
        <v>110.1</v>
      </c>
      <c r="BE56">
        <v>80.400000000000006</v>
      </c>
      <c r="BF56">
        <v>69.400000000000006</v>
      </c>
      <c r="BG56">
        <v>37.6</v>
      </c>
      <c r="BH56">
        <v>32.200000000000003</v>
      </c>
      <c r="BI56">
        <v>22.6</v>
      </c>
      <c r="BJ56">
        <v>7.2</v>
      </c>
      <c r="BK56">
        <v>15.7</v>
      </c>
      <c r="BL56">
        <v>40.1</v>
      </c>
      <c r="BM56">
        <v>55.5</v>
      </c>
      <c r="BN56">
        <v>56.7</v>
      </c>
      <c r="BO56">
        <v>77.7</v>
      </c>
      <c r="BP56">
        <v>76.5</v>
      </c>
      <c r="BQ56">
        <v>43.9</v>
      </c>
    </row>
    <row r="57" spans="2:69">
      <c r="B57">
        <v>2</v>
      </c>
      <c r="C57">
        <v>19</v>
      </c>
      <c r="D57">
        <v>64.5</v>
      </c>
      <c r="E57">
        <v>46.8</v>
      </c>
      <c r="F57">
        <v>38.1</v>
      </c>
      <c r="G57">
        <v>31.1</v>
      </c>
      <c r="H57">
        <v>34</v>
      </c>
      <c r="I57">
        <v>75</v>
      </c>
      <c r="J57">
        <v>103.3</v>
      </c>
      <c r="K57">
        <v>110</v>
      </c>
      <c r="L57">
        <v>122.5</v>
      </c>
      <c r="M57">
        <v>101.8</v>
      </c>
      <c r="N57">
        <v>85</v>
      </c>
      <c r="O57">
        <v>66.2</v>
      </c>
      <c r="P57">
        <v>59.7</v>
      </c>
      <c r="Q57">
        <v>54.3</v>
      </c>
      <c r="R57">
        <v>17.5</v>
      </c>
      <c r="S57">
        <v>18.2</v>
      </c>
      <c r="T57">
        <v>65.900000000000006</v>
      </c>
      <c r="U57">
        <v>67.599999999999994</v>
      </c>
      <c r="V57">
        <v>68</v>
      </c>
      <c r="W57">
        <v>71</v>
      </c>
      <c r="X57">
        <v>56.8</v>
      </c>
      <c r="Y57">
        <v>59.1</v>
      </c>
      <c r="Z57">
        <v>42.2</v>
      </c>
      <c r="AA57">
        <v>26</v>
      </c>
      <c r="AB57">
        <v>39.1</v>
      </c>
      <c r="AC57">
        <v>39.4</v>
      </c>
      <c r="AD57">
        <v>35.299999999999997</v>
      </c>
      <c r="AE57">
        <v>37.9</v>
      </c>
      <c r="AF57">
        <v>73.7</v>
      </c>
      <c r="AG57">
        <v>79.8</v>
      </c>
      <c r="AH57">
        <v>95.3</v>
      </c>
      <c r="AI57">
        <v>102.7</v>
      </c>
      <c r="AJ57">
        <v>98.2</v>
      </c>
      <c r="AK57">
        <v>76.7</v>
      </c>
      <c r="AL57">
        <v>68.099999999999994</v>
      </c>
      <c r="AM57">
        <v>73.3</v>
      </c>
      <c r="AN57">
        <v>16.2</v>
      </c>
      <c r="AO57">
        <v>59.4</v>
      </c>
      <c r="AP57">
        <v>95.2</v>
      </c>
      <c r="AQ57">
        <v>134.80000000000001</v>
      </c>
      <c r="AR57">
        <v>92.7</v>
      </c>
      <c r="AS57">
        <v>103.3</v>
      </c>
      <c r="AT57">
        <v>52.8</v>
      </c>
      <c r="AU57">
        <v>49.8</v>
      </c>
      <c r="AV57">
        <v>31.3</v>
      </c>
      <c r="AW57">
        <v>32</v>
      </c>
      <c r="AX57">
        <v>27</v>
      </c>
      <c r="AY57">
        <v>32.799999999999997</v>
      </c>
      <c r="AZ57">
        <v>81.3</v>
      </c>
      <c r="BA57">
        <v>86.7</v>
      </c>
      <c r="BB57">
        <v>84.3</v>
      </c>
      <c r="BC57">
        <v>83.5</v>
      </c>
      <c r="BD57">
        <v>109.2</v>
      </c>
      <c r="BE57">
        <v>76.7</v>
      </c>
      <c r="BF57">
        <v>72.5</v>
      </c>
      <c r="BG57">
        <v>36.5</v>
      </c>
      <c r="BH57">
        <v>30.1</v>
      </c>
      <c r="BI57">
        <v>22</v>
      </c>
      <c r="BJ57">
        <v>6.2</v>
      </c>
      <c r="BK57">
        <v>14.8</v>
      </c>
      <c r="BL57">
        <v>40.700000000000003</v>
      </c>
      <c r="BM57">
        <v>53.5</v>
      </c>
      <c r="BN57">
        <v>54.5</v>
      </c>
      <c r="BO57">
        <v>75</v>
      </c>
      <c r="BP57">
        <v>75.8</v>
      </c>
      <c r="BQ57">
        <v>44.1</v>
      </c>
    </row>
    <row r="58" spans="2:69">
      <c r="B58">
        <v>2</v>
      </c>
      <c r="C58">
        <v>20</v>
      </c>
      <c r="D58">
        <v>73.099999999999994</v>
      </c>
      <c r="E58">
        <v>52.3</v>
      </c>
      <c r="F58">
        <v>38.6</v>
      </c>
      <c r="G58">
        <v>31.6</v>
      </c>
      <c r="H58">
        <v>36.200000000000003</v>
      </c>
      <c r="I58">
        <v>79.900000000000006</v>
      </c>
      <c r="J58">
        <v>104.5</v>
      </c>
      <c r="K58">
        <v>110.6</v>
      </c>
      <c r="L58">
        <v>115.9</v>
      </c>
      <c r="M58">
        <v>101.2</v>
      </c>
      <c r="N58">
        <v>86</v>
      </c>
      <c r="O58">
        <v>63.6</v>
      </c>
      <c r="P58">
        <v>57.5</v>
      </c>
      <c r="Q58">
        <v>54.2</v>
      </c>
      <c r="R58">
        <v>16.399999999999999</v>
      </c>
      <c r="S58">
        <v>25</v>
      </c>
      <c r="T58">
        <v>63.7</v>
      </c>
      <c r="U58">
        <v>69.599999999999994</v>
      </c>
      <c r="V58">
        <v>70.400000000000006</v>
      </c>
      <c r="W58">
        <v>70.3</v>
      </c>
      <c r="X58">
        <v>57.1</v>
      </c>
      <c r="Y58">
        <v>55.5</v>
      </c>
      <c r="Z58">
        <v>46.7</v>
      </c>
      <c r="AA58">
        <v>24.3</v>
      </c>
      <c r="AB58">
        <v>39.1</v>
      </c>
      <c r="AC58">
        <v>38.4</v>
      </c>
      <c r="AD58">
        <v>35</v>
      </c>
      <c r="AE58">
        <v>35.5</v>
      </c>
      <c r="AF58">
        <v>75.099999999999994</v>
      </c>
      <c r="AG58">
        <v>78.099999999999994</v>
      </c>
      <c r="AH58">
        <v>97.4</v>
      </c>
      <c r="AI58">
        <v>104.4</v>
      </c>
      <c r="AJ58">
        <v>97.9</v>
      </c>
      <c r="AK58">
        <v>77.7</v>
      </c>
      <c r="AL58">
        <v>67.2</v>
      </c>
      <c r="AM58">
        <v>71.2</v>
      </c>
      <c r="AN58">
        <v>21.4</v>
      </c>
      <c r="AO58">
        <v>57</v>
      </c>
      <c r="AP58">
        <v>88.5</v>
      </c>
      <c r="AQ58">
        <v>133.1</v>
      </c>
      <c r="AR58">
        <v>94.6</v>
      </c>
      <c r="AS58">
        <v>109.2</v>
      </c>
      <c r="AT58">
        <v>53.3</v>
      </c>
      <c r="AU58">
        <v>47.2</v>
      </c>
      <c r="AV58">
        <v>31.1</v>
      </c>
      <c r="AW58">
        <v>32.299999999999997</v>
      </c>
      <c r="AX58">
        <v>26.1</v>
      </c>
      <c r="AY58">
        <v>30.3</v>
      </c>
      <c r="AZ58">
        <v>73.5</v>
      </c>
      <c r="BA58">
        <v>83.8</v>
      </c>
      <c r="BB58">
        <v>87.1</v>
      </c>
      <c r="BC58">
        <v>81.400000000000006</v>
      </c>
      <c r="BD58">
        <v>108</v>
      </c>
      <c r="BE58">
        <v>73.599999999999994</v>
      </c>
      <c r="BF58">
        <v>72.099999999999994</v>
      </c>
      <c r="BG58">
        <v>38.799999999999997</v>
      </c>
      <c r="BH58">
        <v>29.2</v>
      </c>
      <c r="BI58">
        <v>20.6</v>
      </c>
      <c r="BJ58">
        <v>5.7</v>
      </c>
      <c r="BK58">
        <v>16.3</v>
      </c>
      <c r="BL58">
        <v>34.5</v>
      </c>
      <c r="BM58">
        <v>51.4</v>
      </c>
      <c r="BN58">
        <v>52.5</v>
      </c>
      <c r="BO58">
        <v>84.2</v>
      </c>
      <c r="BP58">
        <v>74</v>
      </c>
      <c r="BQ58">
        <v>41.4</v>
      </c>
    </row>
    <row r="59" spans="2:69">
      <c r="B59">
        <v>2</v>
      </c>
      <c r="C59">
        <v>21</v>
      </c>
      <c r="D59">
        <v>68</v>
      </c>
      <c r="E59">
        <v>55.3</v>
      </c>
      <c r="F59">
        <v>37.9</v>
      </c>
      <c r="G59">
        <v>30.2</v>
      </c>
      <c r="H59">
        <v>35.700000000000003</v>
      </c>
      <c r="I59">
        <v>73</v>
      </c>
      <c r="J59">
        <v>101</v>
      </c>
      <c r="K59">
        <v>110.3</v>
      </c>
      <c r="L59">
        <v>112.1</v>
      </c>
      <c r="M59">
        <v>101.4</v>
      </c>
      <c r="N59">
        <v>85.4</v>
      </c>
      <c r="O59">
        <v>61</v>
      </c>
      <c r="P59">
        <v>56.5</v>
      </c>
      <c r="Q59">
        <v>55.6</v>
      </c>
      <c r="R59">
        <v>19.2</v>
      </c>
      <c r="S59">
        <v>27.3</v>
      </c>
      <c r="T59">
        <v>60.1</v>
      </c>
      <c r="U59">
        <v>70.3</v>
      </c>
      <c r="V59">
        <v>69.599999999999994</v>
      </c>
      <c r="W59">
        <v>69.8</v>
      </c>
      <c r="X59">
        <v>57.5</v>
      </c>
      <c r="Y59">
        <v>49.3</v>
      </c>
      <c r="Z59">
        <v>46.3</v>
      </c>
      <c r="AA59">
        <v>26.3</v>
      </c>
      <c r="AB59">
        <v>37.700000000000003</v>
      </c>
      <c r="AC59">
        <v>40.4</v>
      </c>
      <c r="AD59">
        <v>34.4</v>
      </c>
      <c r="AE59">
        <v>35.799999999999997</v>
      </c>
      <c r="AF59">
        <v>78.2</v>
      </c>
      <c r="AG59">
        <v>76.5</v>
      </c>
      <c r="AH59">
        <v>98.9</v>
      </c>
      <c r="AI59">
        <v>102.6</v>
      </c>
      <c r="AJ59">
        <v>95.1</v>
      </c>
      <c r="AK59">
        <v>80.3</v>
      </c>
      <c r="AL59">
        <v>66.400000000000006</v>
      </c>
      <c r="AM59">
        <v>65.3</v>
      </c>
      <c r="AN59">
        <v>20.100000000000001</v>
      </c>
      <c r="AO59">
        <v>78</v>
      </c>
      <c r="AP59">
        <v>88.9</v>
      </c>
      <c r="AQ59">
        <v>133.4</v>
      </c>
      <c r="AR59">
        <v>97.1</v>
      </c>
      <c r="AS59">
        <v>119.4</v>
      </c>
      <c r="AT59">
        <v>64.5</v>
      </c>
      <c r="AU59">
        <v>58.2</v>
      </c>
      <c r="AV59">
        <v>32</v>
      </c>
      <c r="AW59">
        <v>33</v>
      </c>
      <c r="AX59">
        <v>27.2</v>
      </c>
      <c r="AY59">
        <v>28</v>
      </c>
      <c r="AZ59">
        <v>68</v>
      </c>
      <c r="BA59">
        <v>90.1</v>
      </c>
      <c r="BB59">
        <v>86.2</v>
      </c>
      <c r="BC59">
        <v>84</v>
      </c>
      <c r="BD59">
        <v>105.6</v>
      </c>
      <c r="BE59">
        <v>72</v>
      </c>
      <c r="BF59">
        <v>71</v>
      </c>
      <c r="BG59">
        <v>41.5</v>
      </c>
      <c r="BH59">
        <v>28.6</v>
      </c>
      <c r="BI59">
        <v>19.399999999999999</v>
      </c>
      <c r="BJ59">
        <v>7.3</v>
      </c>
      <c r="BK59">
        <v>18.100000000000001</v>
      </c>
      <c r="BL59">
        <v>31.2</v>
      </c>
      <c r="BM59">
        <v>48</v>
      </c>
      <c r="BN59">
        <v>54.3</v>
      </c>
      <c r="BO59">
        <v>87.7</v>
      </c>
      <c r="BP59">
        <v>74.8</v>
      </c>
      <c r="BQ59">
        <v>40</v>
      </c>
    </row>
    <row r="60" spans="2:69">
      <c r="B60">
        <v>2</v>
      </c>
      <c r="C60">
        <v>22</v>
      </c>
      <c r="D60">
        <v>76.099999999999994</v>
      </c>
      <c r="E60">
        <v>53.3</v>
      </c>
      <c r="F60">
        <v>39</v>
      </c>
      <c r="G60">
        <v>30.3</v>
      </c>
      <c r="H60">
        <v>35.200000000000003</v>
      </c>
      <c r="I60">
        <v>70.400000000000006</v>
      </c>
      <c r="J60">
        <v>99.6</v>
      </c>
      <c r="K60">
        <v>105.9</v>
      </c>
      <c r="L60">
        <v>110.5</v>
      </c>
      <c r="M60">
        <v>104</v>
      </c>
      <c r="N60">
        <v>83.7</v>
      </c>
      <c r="O60">
        <v>65.8</v>
      </c>
      <c r="P60">
        <v>56.3</v>
      </c>
      <c r="Q60">
        <v>46.2</v>
      </c>
      <c r="R60">
        <v>17.7</v>
      </c>
      <c r="S60">
        <v>24.7</v>
      </c>
      <c r="T60">
        <v>56.5</v>
      </c>
      <c r="U60">
        <v>66.8</v>
      </c>
      <c r="V60">
        <v>69.400000000000006</v>
      </c>
      <c r="W60">
        <v>68.099999999999994</v>
      </c>
      <c r="X60">
        <v>57.3</v>
      </c>
      <c r="Y60">
        <v>44.1</v>
      </c>
      <c r="Z60">
        <v>44</v>
      </c>
      <c r="AA60">
        <v>27.1</v>
      </c>
      <c r="AB60">
        <v>40.200000000000003</v>
      </c>
      <c r="AC60">
        <v>40.4</v>
      </c>
      <c r="AD60">
        <v>33</v>
      </c>
      <c r="AE60">
        <v>39.4</v>
      </c>
      <c r="AF60">
        <v>75.7</v>
      </c>
      <c r="AG60">
        <v>77.599999999999994</v>
      </c>
      <c r="AH60">
        <v>98.4</v>
      </c>
      <c r="AI60">
        <v>102.4</v>
      </c>
      <c r="AJ60">
        <v>95.3</v>
      </c>
      <c r="AK60">
        <v>80.099999999999994</v>
      </c>
      <c r="AL60">
        <v>65.3</v>
      </c>
      <c r="AM60">
        <v>61.4</v>
      </c>
      <c r="AN60">
        <v>20.399999999999999</v>
      </c>
      <c r="AO60">
        <v>77.599999999999994</v>
      </c>
      <c r="AP60">
        <v>91.8</v>
      </c>
      <c r="AQ60">
        <v>131.69999999999999</v>
      </c>
      <c r="AR60">
        <v>99.2</v>
      </c>
      <c r="AS60">
        <v>113.4</v>
      </c>
      <c r="AT60">
        <v>74.5</v>
      </c>
      <c r="AU60">
        <v>63.7</v>
      </c>
      <c r="AV60">
        <v>35.1</v>
      </c>
      <c r="AW60">
        <v>34.299999999999997</v>
      </c>
      <c r="AX60">
        <v>25.4</v>
      </c>
      <c r="AY60">
        <v>28.2</v>
      </c>
      <c r="AZ60">
        <v>60.8</v>
      </c>
      <c r="BA60">
        <v>87.9</v>
      </c>
      <c r="BB60">
        <v>83.4</v>
      </c>
      <c r="BC60">
        <v>88.1</v>
      </c>
      <c r="BD60">
        <v>102.1</v>
      </c>
      <c r="BE60">
        <v>72.900000000000006</v>
      </c>
      <c r="BF60">
        <v>68.2</v>
      </c>
      <c r="BG60">
        <v>41.7</v>
      </c>
      <c r="BH60">
        <v>28.8</v>
      </c>
      <c r="BI60">
        <v>19.899999999999999</v>
      </c>
      <c r="BJ60">
        <v>10.3</v>
      </c>
      <c r="BK60">
        <v>15.4</v>
      </c>
      <c r="BL60">
        <v>29.4</v>
      </c>
      <c r="BM60">
        <v>45.3</v>
      </c>
      <c r="BN60">
        <v>55.3</v>
      </c>
      <c r="BO60">
        <v>87.7</v>
      </c>
      <c r="BP60">
        <v>79.7</v>
      </c>
      <c r="BQ60">
        <v>37.799999999999997</v>
      </c>
    </row>
    <row r="61" spans="2:69">
      <c r="B61">
        <v>2</v>
      </c>
      <c r="C61">
        <v>23</v>
      </c>
      <c r="D61">
        <v>79</v>
      </c>
      <c r="E61">
        <v>54.5</v>
      </c>
      <c r="F61">
        <v>36.299999999999997</v>
      </c>
      <c r="G61">
        <v>34.299999999999997</v>
      </c>
      <c r="H61">
        <v>34</v>
      </c>
      <c r="I61">
        <v>9242.1</v>
      </c>
      <c r="J61">
        <v>100.7</v>
      </c>
      <c r="K61">
        <v>107.2</v>
      </c>
      <c r="L61">
        <v>110.6</v>
      </c>
      <c r="M61">
        <v>102.5</v>
      </c>
      <c r="N61">
        <v>82.5</v>
      </c>
      <c r="O61">
        <v>72.2</v>
      </c>
      <c r="P61">
        <v>54.6</v>
      </c>
      <c r="Q61">
        <v>37.799999999999997</v>
      </c>
      <c r="R61">
        <v>17.5</v>
      </c>
      <c r="S61">
        <v>26.9</v>
      </c>
      <c r="T61">
        <v>54.3</v>
      </c>
      <c r="U61">
        <v>67.5</v>
      </c>
      <c r="V61">
        <v>71.599999999999994</v>
      </c>
      <c r="W61">
        <v>67.3</v>
      </c>
      <c r="X61">
        <v>59.1</v>
      </c>
      <c r="Y61">
        <v>41</v>
      </c>
      <c r="Z61">
        <v>43.4</v>
      </c>
      <c r="AA61">
        <v>28.4</v>
      </c>
      <c r="AB61">
        <v>43.6</v>
      </c>
      <c r="AC61">
        <v>37.5</v>
      </c>
      <c r="AD61">
        <v>32.1</v>
      </c>
      <c r="AE61">
        <v>40.299999999999997</v>
      </c>
      <c r="AF61">
        <v>77.8</v>
      </c>
      <c r="AG61">
        <v>78.3</v>
      </c>
      <c r="AH61">
        <v>96.6</v>
      </c>
      <c r="AI61">
        <v>100.9</v>
      </c>
      <c r="AJ61">
        <v>94.6</v>
      </c>
      <c r="AK61">
        <v>79</v>
      </c>
      <c r="AL61">
        <v>64.7</v>
      </c>
      <c r="AM61">
        <v>54.8</v>
      </c>
      <c r="AN61">
        <v>19.8</v>
      </c>
      <c r="AO61">
        <v>69.099999999999994</v>
      </c>
      <c r="AP61">
        <v>96.6</v>
      </c>
      <c r="AQ61">
        <v>130.69999999999999</v>
      </c>
      <c r="AR61">
        <v>98.9</v>
      </c>
      <c r="AS61">
        <v>105.3</v>
      </c>
      <c r="AT61">
        <v>74.099999999999994</v>
      </c>
      <c r="AU61">
        <v>62.3</v>
      </c>
      <c r="AV61">
        <v>36</v>
      </c>
      <c r="AW61">
        <v>35.299999999999997</v>
      </c>
      <c r="AX61">
        <v>26.6</v>
      </c>
      <c r="AY61">
        <v>28</v>
      </c>
      <c r="AZ61">
        <v>59.4</v>
      </c>
      <c r="BA61">
        <v>86.4</v>
      </c>
      <c r="BB61">
        <v>82.6</v>
      </c>
      <c r="BC61">
        <v>89.6</v>
      </c>
      <c r="BD61">
        <v>99.1</v>
      </c>
      <c r="BE61">
        <v>74</v>
      </c>
      <c r="BF61">
        <v>67.599999999999994</v>
      </c>
      <c r="BG61">
        <v>40.1</v>
      </c>
      <c r="BH61">
        <v>27.6</v>
      </c>
      <c r="BI61">
        <v>19.7</v>
      </c>
      <c r="BJ61">
        <v>10.7</v>
      </c>
      <c r="BK61">
        <v>13.4</v>
      </c>
      <c r="BL61">
        <v>27.2</v>
      </c>
      <c r="BM61">
        <v>46.1</v>
      </c>
      <c r="BN61">
        <v>56.1</v>
      </c>
      <c r="BO61">
        <v>84.5</v>
      </c>
      <c r="BP61">
        <v>76.099999999999994</v>
      </c>
      <c r="BQ61">
        <v>36.1</v>
      </c>
    </row>
    <row r="62" spans="2:69">
      <c r="B62">
        <v>2</v>
      </c>
      <c r="C62">
        <v>24</v>
      </c>
      <c r="D62">
        <v>-100</v>
      </c>
      <c r="E62">
        <v>47.6</v>
      </c>
      <c r="F62">
        <v>-100</v>
      </c>
      <c r="G62">
        <v>34.5</v>
      </c>
      <c r="H62">
        <v>36.1</v>
      </c>
      <c r="I62">
        <v>54</v>
      </c>
      <c r="J62">
        <v>104.1</v>
      </c>
      <c r="K62">
        <v>102.2</v>
      </c>
      <c r="L62">
        <v>106.3</v>
      </c>
      <c r="M62">
        <v>104.9</v>
      </c>
      <c r="N62">
        <v>87.8</v>
      </c>
      <c r="O62">
        <v>73.2</v>
      </c>
      <c r="P62">
        <v>52.9</v>
      </c>
      <c r="Q62">
        <v>40.5</v>
      </c>
      <c r="R62">
        <v>20.7</v>
      </c>
      <c r="S62">
        <v>25.3</v>
      </c>
      <c r="T62">
        <v>53.1</v>
      </c>
      <c r="U62">
        <v>65</v>
      </c>
      <c r="V62">
        <v>71</v>
      </c>
      <c r="W62">
        <v>72.5</v>
      </c>
      <c r="X62">
        <v>63.8</v>
      </c>
      <c r="Y62">
        <v>40.200000000000003</v>
      </c>
      <c r="Z62">
        <v>41.1</v>
      </c>
      <c r="AA62">
        <v>28.8</v>
      </c>
      <c r="AB62">
        <v>43.8</v>
      </c>
      <c r="AC62">
        <v>36.4</v>
      </c>
      <c r="AD62">
        <v>32.1</v>
      </c>
      <c r="AE62">
        <v>41.5</v>
      </c>
      <c r="AF62">
        <v>72.900000000000006</v>
      </c>
      <c r="AG62">
        <v>75.400000000000006</v>
      </c>
      <c r="AH62">
        <v>102.2</v>
      </c>
      <c r="AI62">
        <v>98.1</v>
      </c>
      <c r="AJ62">
        <v>92.7</v>
      </c>
      <c r="AK62">
        <v>81.900000000000006</v>
      </c>
      <c r="AL62">
        <v>66.8</v>
      </c>
      <c r="AM62">
        <v>52.3</v>
      </c>
      <c r="AN62">
        <v>20</v>
      </c>
      <c r="AO62">
        <v>67.8</v>
      </c>
      <c r="AP62">
        <v>99.5</v>
      </c>
      <c r="AQ62">
        <v>129</v>
      </c>
      <c r="AR62">
        <v>99.3</v>
      </c>
      <c r="AS62">
        <v>102.1</v>
      </c>
      <c r="AT62">
        <v>71</v>
      </c>
      <c r="AU62">
        <v>59.9</v>
      </c>
      <c r="AV62">
        <v>34.6</v>
      </c>
      <c r="AW62">
        <v>35.9</v>
      </c>
      <c r="AX62">
        <v>27.8</v>
      </c>
      <c r="AY62">
        <v>26.5</v>
      </c>
      <c r="AZ62">
        <v>57.9</v>
      </c>
      <c r="BA62">
        <v>81.3</v>
      </c>
      <c r="BB62">
        <v>82</v>
      </c>
      <c r="BC62">
        <v>89.3</v>
      </c>
      <c r="BD62">
        <v>96.9</v>
      </c>
      <c r="BE62">
        <v>75.099999999999994</v>
      </c>
      <c r="BF62">
        <v>68.5</v>
      </c>
      <c r="BG62">
        <v>38.700000000000003</v>
      </c>
      <c r="BH62">
        <v>27.5</v>
      </c>
      <c r="BI62">
        <v>18.8</v>
      </c>
      <c r="BJ62">
        <v>10.3</v>
      </c>
      <c r="BK62">
        <v>12.3</v>
      </c>
      <c r="BL62">
        <v>24.6</v>
      </c>
      <c r="BM62">
        <v>46.1</v>
      </c>
      <c r="BN62">
        <v>53.6</v>
      </c>
      <c r="BO62">
        <v>82.9</v>
      </c>
      <c r="BP62">
        <v>75.5</v>
      </c>
      <c r="BQ62">
        <v>33.4</v>
      </c>
    </row>
    <row r="63" spans="2:69">
      <c r="B63">
        <v>2</v>
      </c>
      <c r="C63">
        <v>25</v>
      </c>
      <c r="D63">
        <v>70.2</v>
      </c>
      <c r="E63">
        <v>51.3</v>
      </c>
      <c r="F63">
        <v>38.6</v>
      </c>
      <c r="G63">
        <v>31.1</v>
      </c>
      <c r="H63">
        <v>35.1</v>
      </c>
      <c r="I63">
        <v>52.9</v>
      </c>
      <c r="J63">
        <v>98.7</v>
      </c>
      <c r="K63">
        <v>105.2</v>
      </c>
      <c r="L63">
        <v>102.2</v>
      </c>
      <c r="M63">
        <v>104.4</v>
      </c>
      <c r="N63">
        <v>87.2</v>
      </c>
      <c r="O63">
        <v>72.2</v>
      </c>
      <c r="P63">
        <v>54.3</v>
      </c>
      <c r="Q63">
        <v>40.9</v>
      </c>
      <c r="R63">
        <v>20.5</v>
      </c>
      <c r="S63">
        <v>24.3</v>
      </c>
      <c r="T63">
        <v>54</v>
      </c>
      <c r="U63">
        <v>67.3</v>
      </c>
      <c r="V63">
        <v>10067.1</v>
      </c>
      <c r="W63">
        <v>77.3</v>
      </c>
      <c r="X63">
        <v>64.5</v>
      </c>
      <c r="Y63">
        <v>44</v>
      </c>
      <c r="Z63">
        <v>39.4</v>
      </c>
      <c r="AA63">
        <v>29.4</v>
      </c>
      <c r="AB63">
        <v>40.9</v>
      </c>
      <c r="AC63">
        <v>35.700000000000003</v>
      </c>
      <c r="AD63">
        <v>30.1</v>
      </c>
      <c r="AE63">
        <v>42.8</v>
      </c>
      <c r="AF63">
        <v>66.3</v>
      </c>
      <c r="AG63">
        <v>73</v>
      </c>
      <c r="AH63">
        <v>99.6</v>
      </c>
      <c r="AI63">
        <v>95.8</v>
      </c>
      <c r="AJ63">
        <v>90.6</v>
      </c>
      <c r="AK63">
        <v>81.7</v>
      </c>
      <c r="AL63">
        <v>67.400000000000006</v>
      </c>
      <c r="AM63">
        <v>50</v>
      </c>
      <c r="AN63">
        <v>20.2</v>
      </c>
      <c r="AO63">
        <v>64.900000000000006</v>
      </c>
      <c r="AP63">
        <v>105.2</v>
      </c>
      <c r="AQ63">
        <v>127.7</v>
      </c>
      <c r="AR63">
        <v>98.3</v>
      </c>
      <c r="AS63">
        <v>103.4</v>
      </c>
      <c r="AT63">
        <v>68.7</v>
      </c>
      <c r="AU63">
        <v>58.5</v>
      </c>
      <c r="AV63">
        <v>35.6</v>
      </c>
      <c r="AW63">
        <v>34.299999999999997</v>
      </c>
      <c r="AX63">
        <v>26.6</v>
      </c>
      <c r="AY63">
        <v>26.3</v>
      </c>
      <c r="AZ63">
        <v>55.8</v>
      </c>
      <c r="BA63">
        <v>80</v>
      </c>
      <c r="BB63">
        <v>81.3</v>
      </c>
      <c r="BC63">
        <v>89.7</v>
      </c>
      <c r="BD63">
        <v>94.8</v>
      </c>
      <c r="BE63">
        <v>75.5</v>
      </c>
      <c r="BF63">
        <v>67.400000000000006</v>
      </c>
      <c r="BG63">
        <v>38.700000000000003</v>
      </c>
      <c r="BH63">
        <v>28.6</v>
      </c>
      <c r="BI63">
        <v>19.5</v>
      </c>
      <c r="BJ63">
        <v>8.4</v>
      </c>
      <c r="BK63">
        <v>10.6</v>
      </c>
      <c r="BL63">
        <v>24.8</v>
      </c>
      <c r="BM63">
        <v>46.2</v>
      </c>
      <c r="BN63">
        <v>53.3</v>
      </c>
      <c r="BO63">
        <v>80.599999999999994</v>
      </c>
      <c r="BP63">
        <v>75.7</v>
      </c>
      <c r="BQ63">
        <v>34.1</v>
      </c>
    </row>
    <row r="64" spans="2:69">
      <c r="B64">
        <v>2</v>
      </c>
      <c r="C64">
        <v>26</v>
      </c>
      <c r="D64">
        <v>71.900000000000006</v>
      </c>
      <c r="E64">
        <v>53.9</v>
      </c>
      <c r="F64">
        <v>39.200000000000003</v>
      </c>
      <c r="G64">
        <v>28.7</v>
      </c>
      <c r="H64">
        <v>34.299999999999997</v>
      </c>
      <c r="I64">
        <v>51</v>
      </c>
      <c r="J64">
        <v>97.4</v>
      </c>
      <c r="K64">
        <v>109.7</v>
      </c>
      <c r="L64">
        <v>106.3</v>
      </c>
      <c r="M64">
        <v>104.3</v>
      </c>
      <c r="N64">
        <v>84.5</v>
      </c>
      <c r="O64">
        <v>77</v>
      </c>
      <c r="P64">
        <v>53.9</v>
      </c>
      <c r="Q64">
        <v>43.2</v>
      </c>
      <c r="R64">
        <v>20</v>
      </c>
      <c r="S64">
        <v>22</v>
      </c>
      <c r="T64">
        <v>49</v>
      </c>
      <c r="U64">
        <v>68.900000000000006</v>
      </c>
      <c r="V64">
        <v>10074.4</v>
      </c>
      <c r="W64">
        <v>76.2</v>
      </c>
      <c r="X64">
        <v>68.5</v>
      </c>
      <c r="Y64">
        <v>40.9</v>
      </c>
      <c r="Z64">
        <v>37.700000000000003</v>
      </c>
      <c r="AA64">
        <v>28.5</v>
      </c>
      <c r="AB64">
        <v>39.4</v>
      </c>
      <c r="AC64">
        <v>36.700000000000003</v>
      </c>
      <c r="AD64">
        <v>28.9</v>
      </c>
      <c r="AE64">
        <v>49.5</v>
      </c>
      <c r="AF64">
        <v>62.4</v>
      </c>
      <c r="AG64">
        <v>72.400000000000006</v>
      </c>
      <c r="AH64">
        <v>105</v>
      </c>
      <c r="AI64">
        <v>94.2</v>
      </c>
      <c r="AJ64">
        <v>90</v>
      </c>
      <c r="AK64">
        <v>82.7</v>
      </c>
      <c r="AL64">
        <v>66.3</v>
      </c>
      <c r="AM64">
        <v>49</v>
      </c>
      <c r="AN64">
        <v>17.5</v>
      </c>
      <c r="AO64">
        <v>62.4</v>
      </c>
      <c r="AP64">
        <v>105.8</v>
      </c>
      <c r="AQ64">
        <v>126.5</v>
      </c>
      <c r="AR64">
        <v>93.7</v>
      </c>
      <c r="AS64">
        <v>104.7</v>
      </c>
      <c r="AT64">
        <v>65.2</v>
      </c>
      <c r="AU64">
        <v>57.7</v>
      </c>
      <c r="AV64">
        <v>35.4</v>
      </c>
      <c r="AW64">
        <v>32.200000000000003</v>
      </c>
      <c r="AX64">
        <v>27.2</v>
      </c>
      <c r="AY64">
        <v>29.6</v>
      </c>
      <c r="AZ64">
        <v>54.7</v>
      </c>
      <c r="BA64">
        <v>81.400000000000006</v>
      </c>
      <c r="BB64">
        <v>78.599999999999994</v>
      </c>
      <c r="BC64">
        <v>90.3</v>
      </c>
      <c r="BD64">
        <v>94.1</v>
      </c>
      <c r="BE64">
        <v>76.8</v>
      </c>
      <c r="BF64">
        <v>66.099999999999994</v>
      </c>
      <c r="BG64">
        <v>38</v>
      </c>
      <c r="BH64">
        <v>31.9</v>
      </c>
      <c r="BI64">
        <v>19.399999999999999</v>
      </c>
      <c r="BJ64">
        <v>8.8000000000000007</v>
      </c>
      <c r="BK64">
        <v>9.5</v>
      </c>
      <c r="BL64">
        <v>24.7</v>
      </c>
      <c r="BM64">
        <v>47.9</v>
      </c>
      <c r="BN64">
        <v>55.4</v>
      </c>
      <c r="BO64">
        <v>78</v>
      </c>
      <c r="BP64">
        <v>74.2</v>
      </c>
      <c r="BQ64">
        <v>37.200000000000003</v>
      </c>
    </row>
    <row r="65" spans="2:69">
      <c r="B65">
        <v>2</v>
      </c>
      <c r="C65">
        <v>27</v>
      </c>
      <c r="D65">
        <v>67.2</v>
      </c>
      <c r="E65">
        <v>58.2</v>
      </c>
      <c r="F65">
        <v>38.4</v>
      </c>
      <c r="G65">
        <v>27.3</v>
      </c>
      <c r="H65">
        <v>35.299999999999997</v>
      </c>
      <c r="I65">
        <v>40</v>
      </c>
      <c r="J65">
        <v>95.7</v>
      </c>
      <c r="K65">
        <v>108.2</v>
      </c>
      <c r="L65">
        <v>104</v>
      </c>
      <c r="M65">
        <v>107.6</v>
      </c>
      <c r="N65">
        <v>83.5</v>
      </c>
      <c r="O65">
        <v>79</v>
      </c>
      <c r="P65">
        <v>53.4</v>
      </c>
      <c r="Q65">
        <v>41.9</v>
      </c>
      <c r="R65">
        <v>19.7</v>
      </c>
      <c r="S65">
        <v>20.6</v>
      </c>
      <c r="T65">
        <v>51.8</v>
      </c>
      <c r="U65">
        <v>66.400000000000006</v>
      </c>
      <c r="V65">
        <v>84.1</v>
      </c>
      <c r="W65">
        <v>75.599999999999994</v>
      </c>
      <c r="X65">
        <v>67.2</v>
      </c>
      <c r="Y65">
        <v>36.5</v>
      </c>
      <c r="Z65">
        <v>37.4</v>
      </c>
      <c r="AA65">
        <v>27.2</v>
      </c>
      <c r="AB65">
        <v>38.6</v>
      </c>
      <c r="AC65">
        <v>36.799999999999997</v>
      </c>
      <c r="AD65">
        <v>28</v>
      </c>
      <c r="AE65">
        <v>48.9</v>
      </c>
      <c r="AF65">
        <v>57.4</v>
      </c>
      <c r="AG65">
        <v>73</v>
      </c>
      <c r="AH65">
        <v>110.2</v>
      </c>
      <c r="AI65">
        <v>93.5</v>
      </c>
      <c r="AJ65">
        <v>91.4</v>
      </c>
      <c r="AK65">
        <v>88.4</v>
      </c>
      <c r="AL65">
        <v>63.9</v>
      </c>
      <c r="AM65">
        <v>47.8</v>
      </c>
      <c r="AN65">
        <v>16.7</v>
      </c>
      <c r="AO65">
        <v>59.1</v>
      </c>
      <c r="AP65">
        <v>102.2</v>
      </c>
      <c r="AQ65">
        <v>126.7</v>
      </c>
      <c r="AR65">
        <v>91.6</v>
      </c>
      <c r="AS65">
        <v>136.9</v>
      </c>
      <c r="AT65">
        <v>62.3</v>
      </c>
      <c r="AU65">
        <v>56.6</v>
      </c>
      <c r="AV65">
        <v>37.299999999999997</v>
      </c>
      <c r="AW65">
        <v>29.8</v>
      </c>
      <c r="AX65">
        <v>26.9</v>
      </c>
      <c r="AY65">
        <v>30.9</v>
      </c>
      <c r="AZ65">
        <v>50.8</v>
      </c>
      <c r="BA65">
        <v>84.7</v>
      </c>
      <c r="BB65">
        <v>77.2</v>
      </c>
      <c r="BC65">
        <v>89.1</v>
      </c>
      <c r="BD65">
        <v>93.8</v>
      </c>
      <c r="BE65">
        <v>77.8</v>
      </c>
      <c r="BF65">
        <v>64.400000000000006</v>
      </c>
      <c r="BG65">
        <v>38.6</v>
      </c>
      <c r="BH65">
        <v>30.7</v>
      </c>
      <c r="BI65">
        <v>17.7</v>
      </c>
      <c r="BJ65">
        <v>10</v>
      </c>
      <c r="BK65">
        <v>10</v>
      </c>
      <c r="BL65">
        <v>25.3</v>
      </c>
      <c r="BM65">
        <v>58.1</v>
      </c>
      <c r="BN65">
        <v>54.9</v>
      </c>
      <c r="BO65">
        <v>76.099999999999994</v>
      </c>
      <c r="BP65">
        <v>74.5</v>
      </c>
      <c r="BQ65">
        <v>42.1</v>
      </c>
    </row>
    <row r="66" spans="2:69">
      <c r="B66">
        <v>2</v>
      </c>
      <c r="C66">
        <v>28</v>
      </c>
      <c r="D66">
        <v>81.599999999999994</v>
      </c>
      <c r="E66">
        <v>57.8</v>
      </c>
      <c r="F66">
        <v>39.200000000000003</v>
      </c>
      <c r="G66">
        <v>27.7</v>
      </c>
      <c r="H66">
        <v>30.9</v>
      </c>
      <c r="I66">
        <v>38.5</v>
      </c>
      <c r="J66">
        <v>95</v>
      </c>
      <c r="K66">
        <v>108.2</v>
      </c>
      <c r="L66">
        <v>103.6</v>
      </c>
      <c r="M66">
        <v>108.7</v>
      </c>
      <c r="N66">
        <v>84.5</v>
      </c>
      <c r="O66">
        <v>78.2</v>
      </c>
      <c r="P66">
        <v>51.9</v>
      </c>
      <c r="Q66">
        <v>47.9</v>
      </c>
      <c r="R66">
        <v>18.600000000000001</v>
      </c>
      <c r="S66">
        <v>19.899999999999999</v>
      </c>
      <c r="T66">
        <v>50.6</v>
      </c>
      <c r="U66">
        <v>61.9</v>
      </c>
      <c r="V66">
        <v>91</v>
      </c>
      <c r="W66">
        <v>75</v>
      </c>
      <c r="X66">
        <v>65.5</v>
      </c>
      <c r="Y66">
        <v>35.9</v>
      </c>
      <c r="Z66">
        <v>35.700000000000003</v>
      </c>
      <c r="AA66">
        <v>27.3</v>
      </c>
      <c r="AB66">
        <v>39.200000000000003</v>
      </c>
      <c r="AC66">
        <v>39.1</v>
      </c>
      <c r="AD66">
        <v>27.2</v>
      </c>
      <c r="AE66">
        <v>44.8</v>
      </c>
      <c r="AF66">
        <v>55.2</v>
      </c>
      <c r="AG66">
        <v>73.400000000000006</v>
      </c>
      <c r="AH66">
        <v>108.6</v>
      </c>
      <c r="AI66">
        <v>91.2</v>
      </c>
      <c r="AJ66">
        <v>91.7</v>
      </c>
      <c r="AK66">
        <v>88.4</v>
      </c>
      <c r="AL66">
        <v>64.3</v>
      </c>
      <c r="AM66">
        <v>48.9</v>
      </c>
      <c r="AN66">
        <v>18.8</v>
      </c>
      <c r="AO66">
        <v>59.3</v>
      </c>
      <c r="AP66">
        <v>99.7</v>
      </c>
      <c r="AQ66">
        <v>128.4</v>
      </c>
      <c r="AR66">
        <v>93.6</v>
      </c>
      <c r="AS66">
        <v>125.6</v>
      </c>
      <c r="AT66">
        <v>65.3</v>
      </c>
      <c r="AU66">
        <v>56.3</v>
      </c>
      <c r="AV66">
        <v>39.9</v>
      </c>
      <c r="AW66">
        <v>29.4</v>
      </c>
      <c r="AX66">
        <v>33.200000000000003</v>
      </c>
      <c r="AY66">
        <v>31.1</v>
      </c>
      <c r="AZ66">
        <v>49.5</v>
      </c>
      <c r="BA66">
        <v>87.6</v>
      </c>
      <c r="BB66">
        <v>77.900000000000006</v>
      </c>
      <c r="BC66">
        <v>89.3</v>
      </c>
      <c r="BD66">
        <v>94</v>
      </c>
      <c r="BE66">
        <v>79</v>
      </c>
      <c r="BF66">
        <v>64.7</v>
      </c>
      <c r="BG66">
        <v>40.299999999999997</v>
      </c>
      <c r="BH66">
        <v>30</v>
      </c>
      <c r="BI66">
        <v>20.2</v>
      </c>
      <c r="BJ66">
        <v>9.9</v>
      </c>
      <c r="BK66">
        <v>11.4</v>
      </c>
      <c r="BL66">
        <v>27.1</v>
      </c>
      <c r="BM66">
        <v>63.9</v>
      </c>
      <c r="BN66">
        <v>54.4</v>
      </c>
      <c r="BO66">
        <v>89.1</v>
      </c>
      <c r="BP66">
        <v>74.099999999999994</v>
      </c>
      <c r="BQ66">
        <v>45</v>
      </c>
    </row>
    <row r="67" spans="2:69">
      <c r="B67">
        <v>2</v>
      </c>
      <c r="C67">
        <v>29</v>
      </c>
      <c r="D67">
        <v>-1000</v>
      </c>
      <c r="E67">
        <v>61.8</v>
      </c>
      <c r="F67">
        <v>-1000</v>
      </c>
      <c r="G67">
        <v>-1000</v>
      </c>
      <c r="H67">
        <v>-1000</v>
      </c>
      <c r="I67">
        <v>34.6</v>
      </c>
      <c r="J67">
        <v>-1000</v>
      </c>
      <c r="K67">
        <v>-1000</v>
      </c>
      <c r="L67">
        <v>-1000</v>
      </c>
      <c r="M67">
        <v>101.6</v>
      </c>
      <c r="N67">
        <v>-1000</v>
      </c>
      <c r="O67">
        <v>-1000</v>
      </c>
      <c r="P67">
        <v>-1000</v>
      </c>
      <c r="Q67">
        <v>41.7</v>
      </c>
      <c r="R67">
        <v>-1000</v>
      </c>
      <c r="S67">
        <v>-1000</v>
      </c>
      <c r="T67">
        <v>-1000</v>
      </c>
      <c r="U67">
        <v>64.7</v>
      </c>
      <c r="V67">
        <v>-1000</v>
      </c>
      <c r="W67">
        <v>-1000</v>
      </c>
      <c r="X67">
        <v>-1000</v>
      </c>
      <c r="Y67">
        <v>36.5</v>
      </c>
      <c r="Z67">
        <v>-1000</v>
      </c>
      <c r="AA67">
        <v>-1000</v>
      </c>
      <c r="AB67">
        <v>-1000</v>
      </c>
      <c r="AC67">
        <v>41.7</v>
      </c>
      <c r="AD67">
        <v>-1000</v>
      </c>
      <c r="AE67">
        <v>-1000</v>
      </c>
      <c r="AF67">
        <v>-1000</v>
      </c>
      <c r="AG67">
        <v>72</v>
      </c>
      <c r="AH67">
        <v>-1000</v>
      </c>
      <c r="AI67">
        <v>-1000</v>
      </c>
      <c r="AJ67">
        <v>-1000</v>
      </c>
      <c r="AK67">
        <v>87</v>
      </c>
      <c r="AL67">
        <v>-1000</v>
      </c>
      <c r="AM67">
        <v>-1000</v>
      </c>
      <c r="AN67">
        <v>-1000</v>
      </c>
      <c r="AO67">
        <v>58.1</v>
      </c>
      <c r="AP67">
        <v>-1000</v>
      </c>
      <c r="AQ67">
        <v>-1000</v>
      </c>
      <c r="AR67">
        <v>-1000</v>
      </c>
      <c r="AS67">
        <v>118.2</v>
      </c>
      <c r="AT67">
        <v>-1000</v>
      </c>
      <c r="AU67">
        <v>-1000</v>
      </c>
      <c r="AV67">
        <v>-1000</v>
      </c>
      <c r="AW67">
        <v>29.5</v>
      </c>
      <c r="AX67">
        <v>-1000</v>
      </c>
      <c r="AY67">
        <v>-1000</v>
      </c>
      <c r="AZ67">
        <v>-1000</v>
      </c>
      <c r="BA67">
        <v>91.4</v>
      </c>
      <c r="BB67">
        <v>-1000</v>
      </c>
      <c r="BC67">
        <v>-1000</v>
      </c>
      <c r="BD67">
        <v>-1000</v>
      </c>
      <c r="BE67">
        <v>81.099999999999994</v>
      </c>
      <c r="BF67">
        <v>-1000</v>
      </c>
      <c r="BG67">
        <v>-1000</v>
      </c>
      <c r="BH67">
        <v>-1000</v>
      </c>
      <c r="BI67">
        <v>23.4</v>
      </c>
      <c r="BJ67">
        <v>-1000</v>
      </c>
      <c r="BK67">
        <v>-1000</v>
      </c>
      <c r="BL67">
        <v>-1000</v>
      </c>
      <c r="BM67">
        <v>64.7</v>
      </c>
      <c r="BN67">
        <v>-1000</v>
      </c>
      <c r="BO67">
        <v>-1000</v>
      </c>
      <c r="BP67">
        <v>-1000</v>
      </c>
      <c r="BQ67">
        <v>46.1</v>
      </c>
    </row>
    <row r="68" spans="2:69">
      <c r="B68">
        <v>2</v>
      </c>
      <c r="C68">
        <v>30</v>
      </c>
      <c r="D68">
        <v>-1000</v>
      </c>
      <c r="E68">
        <v>-1000</v>
      </c>
      <c r="F68">
        <v>-1000</v>
      </c>
      <c r="G68">
        <v>-1000</v>
      </c>
      <c r="H68">
        <v>-1000</v>
      </c>
      <c r="I68">
        <v>-1000</v>
      </c>
      <c r="J68">
        <v>-1000</v>
      </c>
      <c r="K68">
        <v>-1000</v>
      </c>
      <c r="L68">
        <v>-1000</v>
      </c>
      <c r="M68">
        <v>-1000</v>
      </c>
      <c r="N68">
        <v>-1000</v>
      </c>
      <c r="O68">
        <v>-1000</v>
      </c>
      <c r="P68">
        <v>-1000</v>
      </c>
      <c r="Q68">
        <v>-1000</v>
      </c>
      <c r="R68">
        <v>-1000</v>
      </c>
      <c r="S68">
        <v>-1000</v>
      </c>
      <c r="T68">
        <v>-1000</v>
      </c>
      <c r="U68">
        <v>-1000</v>
      </c>
      <c r="V68">
        <v>-1000</v>
      </c>
      <c r="W68">
        <v>-1000</v>
      </c>
      <c r="X68">
        <v>-1000</v>
      </c>
      <c r="Y68">
        <v>-1000</v>
      </c>
      <c r="Z68">
        <v>-1000</v>
      </c>
      <c r="AA68">
        <v>-1000</v>
      </c>
      <c r="AB68">
        <v>-1000</v>
      </c>
      <c r="AC68">
        <v>-1000</v>
      </c>
      <c r="AD68">
        <v>-1000</v>
      </c>
      <c r="AE68">
        <v>-1000</v>
      </c>
      <c r="AF68">
        <v>-1000</v>
      </c>
      <c r="AG68">
        <v>-1000</v>
      </c>
      <c r="AH68">
        <v>-1000</v>
      </c>
      <c r="AI68">
        <v>-1000</v>
      </c>
      <c r="AJ68">
        <v>-1000</v>
      </c>
      <c r="AK68">
        <v>-1000</v>
      </c>
      <c r="AL68">
        <v>-1000</v>
      </c>
      <c r="AM68">
        <v>-1000</v>
      </c>
      <c r="AN68">
        <v>-1000</v>
      </c>
      <c r="AO68">
        <v>-1000</v>
      </c>
      <c r="AP68">
        <v>-1000</v>
      </c>
      <c r="AQ68">
        <v>-1000</v>
      </c>
      <c r="AR68">
        <v>-1000</v>
      </c>
      <c r="AS68">
        <v>-1000</v>
      </c>
      <c r="AT68">
        <v>-1000</v>
      </c>
      <c r="AU68">
        <v>-1000</v>
      </c>
      <c r="AV68">
        <v>-1000</v>
      </c>
      <c r="AW68">
        <v>-1000</v>
      </c>
      <c r="AX68">
        <v>-1000</v>
      </c>
      <c r="AY68">
        <v>-1000</v>
      </c>
      <c r="AZ68">
        <v>-1000</v>
      </c>
      <c r="BA68">
        <v>-1000</v>
      </c>
      <c r="BB68">
        <v>-1000</v>
      </c>
      <c r="BC68">
        <v>-1000</v>
      </c>
      <c r="BD68">
        <v>-1000</v>
      </c>
      <c r="BE68">
        <v>-1000</v>
      </c>
      <c r="BF68">
        <v>-1000</v>
      </c>
      <c r="BG68">
        <v>-1000</v>
      </c>
      <c r="BH68">
        <v>-1000</v>
      </c>
      <c r="BI68">
        <v>-1000</v>
      </c>
      <c r="BJ68">
        <v>-1000</v>
      </c>
      <c r="BK68">
        <v>-1000</v>
      </c>
      <c r="BL68">
        <v>-1000</v>
      </c>
      <c r="BM68">
        <v>-1000</v>
      </c>
      <c r="BN68">
        <v>-1000</v>
      </c>
      <c r="BO68">
        <v>-1000</v>
      </c>
      <c r="BP68">
        <v>-1000</v>
      </c>
      <c r="BQ68">
        <v>-1000</v>
      </c>
    </row>
    <row r="69" spans="2:69">
      <c r="B69">
        <v>2</v>
      </c>
      <c r="C69">
        <v>31</v>
      </c>
      <c r="D69">
        <v>-1000</v>
      </c>
      <c r="E69">
        <v>-1000</v>
      </c>
      <c r="F69">
        <v>-1000</v>
      </c>
      <c r="G69">
        <v>-1000</v>
      </c>
      <c r="H69">
        <v>-1000</v>
      </c>
      <c r="I69">
        <v>-1000</v>
      </c>
      <c r="J69">
        <v>-1000</v>
      </c>
      <c r="K69">
        <v>-1000</v>
      </c>
      <c r="L69">
        <v>-1000</v>
      </c>
      <c r="M69">
        <v>-1000</v>
      </c>
      <c r="N69">
        <v>-1000</v>
      </c>
      <c r="O69">
        <v>-1000</v>
      </c>
      <c r="P69">
        <v>-1000</v>
      </c>
      <c r="Q69">
        <v>-1000</v>
      </c>
      <c r="R69">
        <v>-1000</v>
      </c>
      <c r="S69">
        <v>-1000</v>
      </c>
      <c r="T69">
        <v>-1000</v>
      </c>
      <c r="U69">
        <v>-1000</v>
      </c>
      <c r="V69">
        <v>-1000</v>
      </c>
      <c r="W69">
        <v>-1000</v>
      </c>
      <c r="X69">
        <v>-1000</v>
      </c>
      <c r="Y69">
        <v>-1000</v>
      </c>
      <c r="Z69">
        <v>-1000</v>
      </c>
      <c r="AA69">
        <v>-1000</v>
      </c>
      <c r="AB69">
        <v>-1000</v>
      </c>
      <c r="AC69">
        <v>-1000</v>
      </c>
      <c r="AD69">
        <v>-1000</v>
      </c>
      <c r="AE69">
        <v>-1000</v>
      </c>
      <c r="AF69">
        <v>-1000</v>
      </c>
      <c r="AG69">
        <v>-1000</v>
      </c>
      <c r="AH69">
        <v>-1000</v>
      </c>
      <c r="AI69">
        <v>-1000</v>
      </c>
      <c r="AJ69">
        <v>-1000</v>
      </c>
      <c r="AK69">
        <v>-1000</v>
      </c>
      <c r="AL69">
        <v>-1000</v>
      </c>
      <c r="AM69">
        <v>-1000</v>
      </c>
      <c r="AN69">
        <v>-1000</v>
      </c>
      <c r="AO69">
        <v>-1000</v>
      </c>
      <c r="AP69">
        <v>-1000</v>
      </c>
      <c r="AQ69">
        <v>-1000</v>
      </c>
      <c r="AR69">
        <v>-1000</v>
      </c>
      <c r="AS69">
        <v>-1000</v>
      </c>
      <c r="AT69">
        <v>-1000</v>
      </c>
      <c r="AU69">
        <v>-1000</v>
      </c>
      <c r="AV69">
        <v>-1000</v>
      </c>
      <c r="AW69">
        <v>-1000</v>
      </c>
      <c r="AX69">
        <v>-1000</v>
      </c>
      <c r="AY69">
        <v>-1000</v>
      </c>
      <c r="AZ69">
        <v>-1000</v>
      </c>
      <c r="BA69">
        <v>-1000</v>
      </c>
      <c r="BB69">
        <v>-1000</v>
      </c>
      <c r="BC69">
        <v>-1000</v>
      </c>
      <c r="BD69">
        <v>-1000</v>
      </c>
      <c r="BE69">
        <v>-1000</v>
      </c>
      <c r="BF69">
        <v>-1000</v>
      </c>
      <c r="BG69">
        <v>-1000</v>
      </c>
      <c r="BH69">
        <v>-1000</v>
      </c>
      <c r="BI69">
        <v>-1000</v>
      </c>
      <c r="BJ69">
        <v>-1000</v>
      </c>
      <c r="BK69">
        <v>-1000</v>
      </c>
      <c r="BL69">
        <v>-1000</v>
      </c>
      <c r="BM69">
        <v>-1000</v>
      </c>
      <c r="BN69">
        <v>-1000</v>
      </c>
      <c r="BO69">
        <v>-1000</v>
      </c>
      <c r="BP69">
        <v>-1000</v>
      </c>
      <c r="BQ69">
        <v>-1000</v>
      </c>
    </row>
    <row r="70" spans="2:69">
      <c r="B70">
        <v>3</v>
      </c>
      <c r="C70">
        <v>1</v>
      </c>
      <c r="D70">
        <v>84.2</v>
      </c>
      <c r="E70">
        <v>62.3</v>
      </c>
      <c r="F70">
        <v>37.1</v>
      </c>
      <c r="G70">
        <v>25.3</v>
      </c>
      <c r="H70">
        <v>34.6</v>
      </c>
      <c r="I70">
        <v>29.2</v>
      </c>
      <c r="J70">
        <v>96.1</v>
      </c>
      <c r="K70">
        <v>111.9</v>
      </c>
      <c r="L70">
        <v>99.2</v>
      </c>
      <c r="M70">
        <v>102.1</v>
      </c>
      <c r="N70">
        <v>86.1</v>
      </c>
      <c r="O70">
        <v>75.5</v>
      </c>
      <c r="P70">
        <v>53.3</v>
      </c>
      <c r="Q70">
        <v>30.2</v>
      </c>
      <c r="R70">
        <v>16.899999999999999</v>
      </c>
      <c r="S70">
        <v>17.2</v>
      </c>
      <c r="T70">
        <v>50.8</v>
      </c>
      <c r="U70">
        <v>63.2</v>
      </c>
      <c r="V70">
        <v>95.3</v>
      </c>
      <c r="W70">
        <v>74</v>
      </c>
      <c r="X70">
        <v>63.1</v>
      </c>
      <c r="Y70">
        <v>35.5</v>
      </c>
      <c r="Z70">
        <v>35.799999999999997</v>
      </c>
      <c r="AA70">
        <v>25.7</v>
      </c>
      <c r="AB70">
        <v>40.6</v>
      </c>
      <c r="AC70">
        <v>39.700000000000003</v>
      </c>
      <c r="AD70">
        <v>27.1</v>
      </c>
      <c r="AE70">
        <v>42.1</v>
      </c>
      <c r="AF70">
        <v>52.9</v>
      </c>
      <c r="AG70">
        <v>68.900000000000006</v>
      </c>
      <c r="AH70">
        <v>109.4</v>
      </c>
      <c r="AI70">
        <v>101.8</v>
      </c>
      <c r="AJ70">
        <v>100.2</v>
      </c>
      <c r="AK70">
        <v>92.7</v>
      </c>
      <c r="AL70">
        <v>64.5</v>
      </c>
      <c r="AM70">
        <v>50.7</v>
      </c>
      <c r="AN70">
        <v>17.7</v>
      </c>
      <c r="AO70">
        <v>57.5</v>
      </c>
      <c r="AP70">
        <v>96.5</v>
      </c>
      <c r="AQ70">
        <v>127.8</v>
      </c>
      <c r="AR70">
        <v>94.6</v>
      </c>
      <c r="AS70">
        <v>117.6</v>
      </c>
      <c r="AT70">
        <v>70.599999999999994</v>
      </c>
      <c r="AU70">
        <v>56.5</v>
      </c>
      <c r="AV70">
        <v>40</v>
      </c>
      <c r="AW70">
        <v>29.5</v>
      </c>
      <c r="AX70">
        <v>34.5</v>
      </c>
      <c r="AY70">
        <v>30.5</v>
      </c>
      <c r="AZ70">
        <v>50.1</v>
      </c>
      <c r="BA70">
        <v>93.7</v>
      </c>
      <c r="BB70">
        <v>76.8</v>
      </c>
      <c r="BC70">
        <v>90.1</v>
      </c>
      <c r="BD70">
        <v>92.6</v>
      </c>
      <c r="BE70">
        <v>82.4</v>
      </c>
      <c r="BF70">
        <v>64.8</v>
      </c>
      <c r="BG70">
        <v>41.4</v>
      </c>
      <c r="BH70">
        <v>30.5</v>
      </c>
      <c r="BI70">
        <v>24.5</v>
      </c>
      <c r="BJ70">
        <v>9.8000000000000007</v>
      </c>
      <c r="BK70">
        <v>12.2</v>
      </c>
      <c r="BL70">
        <v>27.8</v>
      </c>
      <c r="BM70">
        <v>61.4</v>
      </c>
      <c r="BN70">
        <v>53.3</v>
      </c>
      <c r="BO70">
        <v>93.7</v>
      </c>
      <c r="BP70">
        <v>74.8</v>
      </c>
      <c r="BQ70">
        <v>42.9</v>
      </c>
    </row>
    <row r="71" spans="2:69">
      <c r="B71">
        <v>3</v>
      </c>
      <c r="C71">
        <v>2</v>
      </c>
      <c r="D71">
        <v>83.7</v>
      </c>
      <c r="E71">
        <v>59.7</v>
      </c>
      <c r="F71">
        <v>37.799999999999997</v>
      </c>
      <c r="G71">
        <v>24.6</v>
      </c>
      <c r="H71">
        <v>31.7</v>
      </c>
      <c r="I71">
        <v>25.8</v>
      </c>
      <c r="J71">
        <v>100.7</v>
      </c>
      <c r="K71">
        <v>111.2</v>
      </c>
      <c r="L71">
        <v>99.5</v>
      </c>
      <c r="M71">
        <v>100</v>
      </c>
      <c r="N71">
        <v>88.4</v>
      </c>
      <c r="O71">
        <v>74.2</v>
      </c>
      <c r="P71">
        <v>56.6</v>
      </c>
      <c r="Q71">
        <v>30.5</v>
      </c>
      <c r="R71">
        <v>16.5</v>
      </c>
      <c r="S71">
        <v>15.4</v>
      </c>
      <c r="T71">
        <v>52.3</v>
      </c>
      <c r="U71">
        <v>60.9</v>
      </c>
      <c r="V71">
        <v>87.9</v>
      </c>
      <c r="W71">
        <v>76</v>
      </c>
      <c r="X71">
        <v>62.1</v>
      </c>
      <c r="Y71">
        <v>33.5</v>
      </c>
      <c r="Z71">
        <v>37.299999999999997</v>
      </c>
      <c r="AA71">
        <v>23.4</v>
      </c>
      <c r="AB71">
        <v>40.4</v>
      </c>
      <c r="AC71">
        <v>35.799999999999997</v>
      </c>
      <c r="AD71">
        <v>29.8</v>
      </c>
      <c r="AE71">
        <v>40.6</v>
      </c>
      <c r="AF71">
        <v>56.1</v>
      </c>
      <c r="AG71">
        <v>65.7</v>
      </c>
      <c r="AH71">
        <v>122.1</v>
      </c>
      <c r="AI71">
        <v>116.6</v>
      </c>
      <c r="AJ71">
        <v>95.7</v>
      </c>
      <c r="AK71">
        <v>94.5</v>
      </c>
      <c r="AL71">
        <v>64.8</v>
      </c>
      <c r="AM71">
        <v>50.5</v>
      </c>
      <c r="AN71">
        <v>15.8</v>
      </c>
      <c r="AO71">
        <v>57.8</v>
      </c>
      <c r="AP71">
        <v>99.1</v>
      </c>
      <c r="AQ71">
        <v>125.2</v>
      </c>
      <c r="AR71">
        <v>95.5</v>
      </c>
      <c r="AS71">
        <v>122.4</v>
      </c>
      <c r="AT71">
        <v>71.7</v>
      </c>
      <c r="AU71">
        <v>58</v>
      </c>
      <c r="AV71">
        <v>40.9</v>
      </c>
      <c r="AW71">
        <v>30.5</v>
      </c>
      <c r="AX71">
        <v>34.299999999999997</v>
      </c>
      <c r="AY71">
        <v>28.9</v>
      </c>
      <c r="AZ71">
        <v>53.8</v>
      </c>
      <c r="BA71">
        <v>91.8</v>
      </c>
      <c r="BB71">
        <v>77.3</v>
      </c>
      <c r="BC71">
        <v>91.2</v>
      </c>
      <c r="BD71">
        <v>92.9</v>
      </c>
      <c r="BE71">
        <v>82</v>
      </c>
      <c r="BF71">
        <v>62.9</v>
      </c>
      <c r="BG71">
        <v>40.200000000000003</v>
      </c>
      <c r="BH71">
        <v>29.5</v>
      </c>
      <c r="BI71">
        <v>24.3</v>
      </c>
      <c r="BJ71">
        <v>9.1</v>
      </c>
      <c r="BK71">
        <v>13.3</v>
      </c>
      <c r="BL71">
        <v>31.3</v>
      </c>
      <c r="BM71">
        <v>58.9</v>
      </c>
      <c r="BN71">
        <v>52.9</v>
      </c>
      <c r="BO71">
        <v>91.4</v>
      </c>
      <c r="BP71">
        <v>80.599999999999994</v>
      </c>
      <c r="BQ71">
        <v>36.5</v>
      </c>
    </row>
    <row r="72" spans="2:69">
      <c r="B72">
        <v>3</v>
      </c>
      <c r="C72">
        <v>3</v>
      </c>
      <c r="D72">
        <v>80.099999999999994</v>
      </c>
      <c r="E72">
        <v>58</v>
      </c>
      <c r="F72">
        <v>38</v>
      </c>
      <c r="G72">
        <v>27.7</v>
      </c>
      <c r="H72">
        <v>30.6</v>
      </c>
      <c r="I72">
        <v>38.6</v>
      </c>
      <c r="J72">
        <v>105.5</v>
      </c>
      <c r="K72">
        <v>115.3</v>
      </c>
      <c r="L72">
        <v>98.2</v>
      </c>
      <c r="M72">
        <v>101.4</v>
      </c>
      <c r="N72">
        <v>83.9</v>
      </c>
      <c r="O72">
        <v>71.900000000000006</v>
      </c>
      <c r="P72">
        <v>54.7</v>
      </c>
      <c r="Q72">
        <v>28.7</v>
      </c>
      <c r="R72">
        <v>20.2</v>
      </c>
      <c r="S72">
        <v>16.5</v>
      </c>
      <c r="T72">
        <v>55.6</v>
      </c>
      <c r="U72">
        <v>59.6</v>
      </c>
      <c r="V72">
        <v>81.099999999999994</v>
      </c>
      <c r="W72">
        <v>76.400000000000006</v>
      </c>
      <c r="X72">
        <v>61.9</v>
      </c>
      <c r="Y72">
        <v>31.5</v>
      </c>
      <c r="Z72">
        <v>35.5</v>
      </c>
      <c r="AA72">
        <v>22.1</v>
      </c>
      <c r="AB72">
        <v>41</v>
      </c>
      <c r="AC72">
        <v>33.299999999999997</v>
      </c>
      <c r="AD72">
        <v>32.299999999999997</v>
      </c>
      <c r="AE72">
        <v>39.5</v>
      </c>
      <c r="AF72">
        <v>58.3</v>
      </c>
      <c r="AG72">
        <v>64</v>
      </c>
      <c r="AH72">
        <v>122.9</v>
      </c>
      <c r="AI72">
        <v>106.9</v>
      </c>
      <c r="AJ72">
        <v>95.5</v>
      </c>
      <c r="AK72">
        <v>93.6</v>
      </c>
      <c r="AL72">
        <v>67.099999999999994</v>
      </c>
      <c r="AM72">
        <v>50.8</v>
      </c>
      <c r="AN72">
        <v>14.8</v>
      </c>
      <c r="AO72">
        <v>59.9</v>
      </c>
      <c r="AP72">
        <v>97.5</v>
      </c>
      <c r="AQ72">
        <v>122.6</v>
      </c>
      <c r="AR72">
        <v>95.1</v>
      </c>
      <c r="AS72">
        <v>115.7</v>
      </c>
      <c r="AT72">
        <v>73.2</v>
      </c>
      <c r="AU72">
        <v>62.3</v>
      </c>
      <c r="AV72">
        <v>42.7</v>
      </c>
      <c r="AW72">
        <v>30.3</v>
      </c>
      <c r="AX72">
        <v>32.799999999999997</v>
      </c>
      <c r="AY72">
        <v>26.7</v>
      </c>
      <c r="AZ72">
        <v>53.5</v>
      </c>
      <c r="BA72">
        <v>89.2</v>
      </c>
      <c r="BB72">
        <v>77</v>
      </c>
      <c r="BC72">
        <v>90.7</v>
      </c>
      <c r="BD72">
        <v>92.6</v>
      </c>
      <c r="BE72">
        <v>81</v>
      </c>
      <c r="BF72">
        <v>61</v>
      </c>
      <c r="BG72">
        <v>39.1</v>
      </c>
      <c r="BH72">
        <v>26.9</v>
      </c>
      <c r="BI72">
        <v>23.2</v>
      </c>
      <c r="BJ72">
        <v>8.3000000000000007</v>
      </c>
      <c r="BK72">
        <v>13.4</v>
      </c>
      <c r="BL72">
        <v>29</v>
      </c>
      <c r="BM72">
        <v>56.9</v>
      </c>
      <c r="BN72">
        <v>53.3</v>
      </c>
      <c r="BO72">
        <v>87.5</v>
      </c>
      <c r="BP72">
        <v>80.900000000000006</v>
      </c>
      <c r="BQ72">
        <v>35.700000000000003</v>
      </c>
    </row>
    <row r="73" spans="2:69">
      <c r="B73">
        <v>3</v>
      </c>
      <c r="C73">
        <v>4</v>
      </c>
      <c r="D73">
        <v>79.3</v>
      </c>
      <c r="E73">
        <v>55.6</v>
      </c>
      <c r="F73">
        <v>42.1</v>
      </c>
      <c r="G73">
        <v>27.6</v>
      </c>
      <c r="H73">
        <v>27.5</v>
      </c>
      <c r="I73">
        <v>41.7</v>
      </c>
      <c r="J73">
        <v>105.3</v>
      </c>
      <c r="K73">
        <v>116.7</v>
      </c>
      <c r="L73">
        <v>97.6</v>
      </c>
      <c r="M73">
        <v>101</v>
      </c>
      <c r="N73">
        <v>84.8</v>
      </c>
      <c r="O73">
        <v>73.3</v>
      </c>
      <c r="P73">
        <v>53.9</v>
      </c>
      <c r="Q73">
        <v>30.6</v>
      </c>
      <c r="R73">
        <v>20.399999999999999</v>
      </c>
      <c r="S73">
        <v>17.3</v>
      </c>
      <c r="T73">
        <v>59.5</v>
      </c>
      <c r="U73">
        <v>58.4</v>
      </c>
      <c r="V73">
        <v>73.7</v>
      </c>
      <c r="W73">
        <v>79.599999999999994</v>
      </c>
      <c r="X73">
        <v>59.6</v>
      </c>
      <c r="Y73">
        <v>30</v>
      </c>
      <c r="Z73">
        <v>32.9</v>
      </c>
      <c r="AA73">
        <v>20</v>
      </c>
      <c r="AB73">
        <v>43.2</v>
      </c>
      <c r="AC73">
        <v>32.700000000000003</v>
      </c>
      <c r="AD73">
        <v>34.9</v>
      </c>
      <c r="AE73">
        <v>37.799999999999997</v>
      </c>
      <c r="AF73">
        <v>61</v>
      </c>
      <c r="AG73">
        <v>67.7</v>
      </c>
      <c r="AH73">
        <v>121.2</v>
      </c>
      <c r="AI73">
        <v>100.7</v>
      </c>
      <c r="AJ73">
        <v>99.6</v>
      </c>
      <c r="AK73">
        <v>89.1</v>
      </c>
      <c r="AL73">
        <v>66.400000000000006</v>
      </c>
      <c r="AM73">
        <v>50.9</v>
      </c>
      <c r="AN73">
        <v>15.1</v>
      </c>
      <c r="AO73">
        <v>61</v>
      </c>
      <c r="AP73">
        <v>99.3</v>
      </c>
      <c r="AQ73">
        <v>122.1</v>
      </c>
      <c r="AR73">
        <v>95.4</v>
      </c>
      <c r="AS73">
        <v>116</v>
      </c>
      <c r="AT73">
        <v>73.7</v>
      </c>
      <c r="AU73">
        <v>55.2</v>
      </c>
      <c r="AV73">
        <v>44.5</v>
      </c>
      <c r="AW73">
        <v>29.8</v>
      </c>
      <c r="AX73">
        <v>31.5</v>
      </c>
      <c r="AY73">
        <v>25.6</v>
      </c>
      <c r="AZ73">
        <v>53.6</v>
      </c>
      <c r="BA73">
        <v>88.6</v>
      </c>
      <c r="BB73">
        <v>84.1</v>
      </c>
      <c r="BC73">
        <v>88.1</v>
      </c>
      <c r="BD73">
        <v>95.4</v>
      </c>
      <c r="BE73">
        <v>80.7</v>
      </c>
      <c r="BF73">
        <v>60.2</v>
      </c>
      <c r="BG73">
        <v>36.6</v>
      </c>
      <c r="BH73">
        <v>26.7</v>
      </c>
      <c r="BI73">
        <v>22.4</v>
      </c>
      <c r="BJ73">
        <v>7.7</v>
      </c>
      <c r="BK73">
        <v>13.9</v>
      </c>
      <c r="BL73">
        <v>29.5</v>
      </c>
      <c r="BM73">
        <v>56.1</v>
      </c>
      <c r="BN73">
        <v>54.7</v>
      </c>
      <c r="BO73">
        <v>83.3</v>
      </c>
      <c r="BP73">
        <v>80.7</v>
      </c>
      <c r="BQ73">
        <v>34.799999999999997</v>
      </c>
    </row>
    <row r="74" spans="2:69">
      <c r="B74">
        <v>3</v>
      </c>
      <c r="C74">
        <v>5</v>
      </c>
      <c r="D74">
        <v>76.7</v>
      </c>
      <c r="E74">
        <v>56.3</v>
      </c>
      <c r="F74">
        <v>40.799999999999997</v>
      </c>
      <c r="G74">
        <v>24.8</v>
      </c>
      <c r="H74">
        <v>28</v>
      </c>
      <c r="I74">
        <v>42.3</v>
      </c>
      <c r="J74">
        <v>103.7</v>
      </c>
      <c r="K74">
        <v>118.2</v>
      </c>
      <c r="L74">
        <v>97.5</v>
      </c>
      <c r="M74">
        <v>100.8</v>
      </c>
      <c r="N74">
        <v>82.1</v>
      </c>
      <c r="O74">
        <v>75.099999999999994</v>
      </c>
      <c r="P74">
        <v>53.3</v>
      </c>
      <c r="Q74">
        <v>30.5</v>
      </c>
      <c r="R74">
        <v>19.5</v>
      </c>
      <c r="S74">
        <v>18.2</v>
      </c>
      <c r="T74">
        <v>62.8</v>
      </c>
      <c r="U74">
        <v>59.6</v>
      </c>
      <c r="V74">
        <v>73.8</v>
      </c>
      <c r="W74">
        <v>87.1</v>
      </c>
      <c r="X74">
        <v>56.1</v>
      </c>
      <c r="Y74">
        <v>27.3</v>
      </c>
      <c r="Z74">
        <v>30.4</v>
      </c>
      <c r="AA74">
        <v>19.7</v>
      </c>
      <c r="AB74">
        <v>42.2</v>
      </c>
      <c r="AC74">
        <v>33.6</v>
      </c>
      <c r="AD74">
        <v>35.1</v>
      </c>
      <c r="AE74">
        <v>38.9</v>
      </c>
      <c r="AF74">
        <v>67.400000000000006</v>
      </c>
      <c r="AG74">
        <v>71.3</v>
      </c>
      <c r="AH74">
        <v>123.5</v>
      </c>
      <c r="AI74">
        <v>97.2</v>
      </c>
      <c r="AJ74">
        <v>101.7</v>
      </c>
      <c r="AK74">
        <v>87.4</v>
      </c>
      <c r="AL74">
        <v>68.400000000000006</v>
      </c>
      <c r="AM74">
        <v>49.5</v>
      </c>
      <c r="AN74">
        <v>18.100000000000001</v>
      </c>
      <c r="AO74">
        <v>61</v>
      </c>
      <c r="AP74">
        <v>96.6</v>
      </c>
      <c r="AQ74">
        <v>121.9</v>
      </c>
      <c r="AR74">
        <v>100.2</v>
      </c>
      <c r="AS74">
        <v>109.5</v>
      </c>
      <c r="AT74">
        <v>76.8</v>
      </c>
      <c r="AU74">
        <v>58.8</v>
      </c>
      <c r="AV74">
        <v>44.7</v>
      </c>
      <c r="AW74">
        <v>29.4</v>
      </c>
      <c r="AX74">
        <v>30.4</v>
      </c>
      <c r="AY74">
        <v>27.6</v>
      </c>
      <c r="AZ74">
        <v>53.6</v>
      </c>
      <c r="BA74">
        <v>87.4</v>
      </c>
      <c r="BB74">
        <v>83.4</v>
      </c>
      <c r="BC74">
        <v>88.2</v>
      </c>
      <c r="BD74">
        <v>95.9</v>
      </c>
      <c r="BE74">
        <v>78.8</v>
      </c>
      <c r="BF74">
        <v>61.5</v>
      </c>
      <c r="BG74">
        <v>35.1</v>
      </c>
      <c r="BH74">
        <v>28.8</v>
      </c>
      <c r="BI74">
        <v>23.7</v>
      </c>
      <c r="BJ74">
        <v>7.2</v>
      </c>
      <c r="BK74">
        <v>13.9</v>
      </c>
      <c r="BL74">
        <v>30.3</v>
      </c>
      <c r="BM74">
        <v>55.1</v>
      </c>
      <c r="BN74">
        <v>53.4</v>
      </c>
      <c r="BO74">
        <v>81.3</v>
      </c>
      <c r="BP74">
        <v>79.400000000000006</v>
      </c>
      <c r="BQ74">
        <v>34.299999999999997</v>
      </c>
    </row>
    <row r="75" spans="2:69">
      <c r="B75">
        <v>3</v>
      </c>
      <c r="C75">
        <v>6</v>
      </c>
      <c r="D75">
        <v>67.900000000000006</v>
      </c>
      <c r="E75">
        <v>61</v>
      </c>
      <c r="F75">
        <v>40.799999999999997</v>
      </c>
      <c r="G75">
        <v>22.8</v>
      </c>
      <c r="H75">
        <v>27.5</v>
      </c>
      <c r="I75">
        <v>35.1</v>
      </c>
      <c r="J75">
        <v>100.9</v>
      </c>
      <c r="K75">
        <v>122.2</v>
      </c>
      <c r="L75">
        <v>100.5</v>
      </c>
      <c r="M75">
        <v>105</v>
      </c>
      <c r="N75">
        <v>77.400000000000006</v>
      </c>
      <c r="O75">
        <v>78.7</v>
      </c>
      <c r="P75">
        <v>54.2</v>
      </c>
      <c r="Q75">
        <v>30.2</v>
      </c>
      <c r="R75">
        <v>18.5</v>
      </c>
      <c r="S75">
        <v>17.5</v>
      </c>
      <c r="T75">
        <v>61.8</v>
      </c>
      <c r="U75">
        <v>63.3</v>
      </c>
      <c r="V75">
        <v>74.599999999999994</v>
      </c>
      <c r="W75">
        <v>87.3</v>
      </c>
      <c r="X75">
        <v>54.1</v>
      </c>
      <c r="Y75">
        <v>25.2</v>
      </c>
      <c r="Z75">
        <v>32.6</v>
      </c>
      <c r="AA75">
        <v>28.7</v>
      </c>
      <c r="AB75">
        <v>43.5</v>
      </c>
      <c r="AC75">
        <v>32.5</v>
      </c>
      <c r="AD75">
        <v>35.4</v>
      </c>
      <c r="AE75">
        <v>35.799999999999997</v>
      </c>
      <c r="AF75">
        <v>65.7</v>
      </c>
      <c r="AG75">
        <v>78.2</v>
      </c>
      <c r="AH75">
        <v>130</v>
      </c>
      <c r="AI75">
        <v>93.4</v>
      </c>
      <c r="AJ75">
        <v>100.3</v>
      </c>
      <c r="AK75">
        <v>85.9</v>
      </c>
      <c r="AL75">
        <v>68.5</v>
      </c>
      <c r="AM75">
        <v>46.7</v>
      </c>
      <c r="AN75">
        <v>18.899999999999999</v>
      </c>
      <c r="AO75">
        <v>60.1</v>
      </c>
      <c r="AP75">
        <v>95.4</v>
      </c>
      <c r="AQ75">
        <v>123.8</v>
      </c>
      <c r="AR75">
        <v>103.5</v>
      </c>
      <c r="AS75">
        <v>105.7</v>
      </c>
      <c r="AT75">
        <v>77.099999999999994</v>
      </c>
      <c r="AU75">
        <v>60.6</v>
      </c>
      <c r="AV75">
        <v>44.1</v>
      </c>
      <c r="AW75">
        <v>28.2</v>
      </c>
      <c r="AX75">
        <v>30.4</v>
      </c>
      <c r="AY75">
        <v>27.5</v>
      </c>
      <c r="AZ75">
        <v>54.9</v>
      </c>
      <c r="BA75">
        <v>87.7</v>
      </c>
      <c r="BB75">
        <v>81.2</v>
      </c>
      <c r="BC75">
        <v>87</v>
      </c>
      <c r="BD75">
        <v>95.4</v>
      </c>
      <c r="BE75">
        <v>78.2</v>
      </c>
      <c r="BF75">
        <v>65.7</v>
      </c>
      <c r="BG75">
        <v>34.4</v>
      </c>
      <c r="BH75">
        <v>28.7</v>
      </c>
      <c r="BI75">
        <v>22.8</v>
      </c>
      <c r="BJ75">
        <v>7</v>
      </c>
      <c r="BK75">
        <v>12.9</v>
      </c>
      <c r="BL75">
        <v>29.6</v>
      </c>
      <c r="BM75">
        <v>57.4</v>
      </c>
      <c r="BN75">
        <v>51.3</v>
      </c>
      <c r="BO75">
        <v>78.2</v>
      </c>
      <c r="BP75">
        <v>78</v>
      </c>
      <c r="BQ75">
        <v>37.4</v>
      </c>
    </row>
    <row r="76" spans="2:69">
      <c r="B76">
        <v>3</v>
      </c>
      <c r="C76">
        <v>7</v>
      </c>
      <c r="D76">
        <v>63.2</v>
      </c>
      <c r="E76">
        <v>63.6</v>
      </c>
      <c r="F76">
        <v>44.5</v>
      </c>
      <c r="G76">
        <v>25.3</v>
      </c>
      <c r="H76">
        <v>27.6</v>
      </c>
      <c r="I76">
        <v>38</v>
      </c>
      <c r="J76">
        <v>97.8</v>
      </c>
      <c r="K76">
        <v>122.9</v>
      </c>
      <c r="L76">
        <v>97.7</v>
      </c>
      <c r="M76">
        <v>104.7</v>
      </c>
      <c r="N76">
        <v>79.400000000000006</v>
      </c>
      <c r="O76">
        <v>77</v>
      </c>
      <c r="P76">
        <v>54.4</v>
      </c>
      <c r="Q76">
        <v>29.7</v>
      </c>
      <c r="R76">
        <v>16.8</v>
      </c>
      <c r="S76">
        <v>16.600000000000001</v>
      </c>
      <c r="T76">
        <v>60.2</v>
      </c>
      <c r="U76">
        <v>60.4</v>
      </c>
      <c r="V76">
        <v>71.900000000000006</v>
      </c>
      <c r="W76">
        <v>83.4</v>
      </c>
      <c r="X76">
        <v>49.2</v>
      </c>
      <c r="Y76">
        <v>39.4</v>
      </c>
      <c r="Z76">
        <v>34.799999999999997</v>
      </c>
      <c r="AA76">
        <v>29.7</v>
      </c>
      <c r="AB76">
        <v>49.9</v>
      </c>
      <c r="AC76">
        <v>35</v>
      </c>
      <c r="AD76">
        <v>36.200000000000003</v>
      </c>
      <c r="AE76">
        <v>36.200000000000003</v>
      </c>
      <c r="AF76">
        <v>63.1</v>
      </c>
      <c r="AG76">
        <v>79.8</v>
      </c>
      <c r="AH76">
        <v>125.4</v>
      </c>
      <c r="AI76">
        <v>89.4</v>
      </c>
      <c r="AJ76">
        <v>98.3</v>
      </c>
      <c r="AK76">
        <v>87.5</v>
      </c>
      <c r="AL76">
        <v>68.2</v>
      </c>
      <c r="AM76">
        <v>50</v>
      </c>
      <c r="AN76">
        <v>17.5</v>
      </c>
      <c r="AO76">
        <v>58</v>
      </c>
      <c r="AP76">
        <v>94.5</v>
      </c>
      <c r="AQ76">
        <v>124</v>
      </c>
      <c r="AR76">
        <v>101.9</v>
      </c>
      <c r="AS76">
        <v>106.5</v>
      </c>
      <c r="AT76">
        <v>77</v>
      </c>
      <c r="AU76">
        <v>64</v>
      </c>
      <c r="AV76">
        <v>42.2</v>
      </c>
      <c r="AW76">
        <v>27.3</v>
      </c>
      <c r="AX76">
        <v>30</v>
      </c>
      <c r="AY76">
        <v>27.5</v>
      </c>
      <c r="AZ76">
        <v>54.6</v>
      </c>
      <c r="BA76">
        <v>86.6</v>
      </c>
      <c r="BB76">
        <v>78.400000000000006</v>
      </c>
      <c r="BC76">
        <v>85.6</v>
      </c>
      <c r="BD76">
        <v>94.6</v>
      </c>
      <c r="BE76">
        <v>74.900000000000006</v>
      </c>
      <c r="BF76">
        <v>65.8</v>
      </c>
      <c r="BG76">
        <v>34.6</v>
      </c>
      <c r="BH76">
        <v>30.9</v>
      </c>
      <c r="BI76">
        <v>22.5</v>
      </c>
      <c r="BJ76">
        <v>6.8</v>
      </c>
      <c r="BK76">
        <v>14.8</v>
      </c>
      <c r="BL76">
        <v>29.1</v>
      </c>
      <c r="BM76">
        <v>55.7</v>
      </c>
      <c r="BN76">
        <v>51.7</v>
      </c>
      <c r="BO76">
        <v>75.599999999999994</v>
      </c>
      <c r="BP76">
        <v>77.400000000000006</v>
      </c>
      <c r="BQ76">
        <v>44.2</v>
      </c>
    </row>
    <row r="77" spans="2:69">
      <c r="B77">
        <v>3</v>
      </c>
      <c r="C77">
        <v>8</v>
      </c>
      <c r="D77">
        <v>60.8</v>
      </c>
      <c r="E77">
        <v>65.900000000000006</v>
      </c>
      <c r="F77">
        <v>42.7</v>
      </c>
      <c r="G77">
        <v>29.1</v>
      </c>
      <c r="H77">
        <v>30.1</v>
      </c>
      <c r="I77">
        <v>37</v>
      </c>
      <c r="J77">
        <v>97.6</v>
      </c>
      <c r="K77">
        <v>129.6</v>
      </c>
      <c r="L77">
        <v>97.1</v>
      </c>
      <c r="M77">
        <v>101.4</v>
      </c>
      <c r="N77">
        <v>81.5</v>
      </c>
      <c r="O77">
        <v>73</v>
      </c>
      <c r="P77">
        <v>55</v>
      </c>
      <c r="Q77">
        <v>29.7</v>
      </c>
      <c r="R77">
        <v>17</v>
      </c>
      <c r="S77">
        <v>16</v>
      </c>
      <c r="T77">
        <v>60.1</v>
      </c>
      <c r="U77">
        <v>58.7</v>
      </c>
      <c r="V77">
        <v>71.3</v>
      </c>
      <c r="W77">
        <v>86.4</v>
      </c>
      <c r="X77">
        <v>49.7</v>
      </c>
      <c r="Y77">
        <v>37.4</v>
      </c>
      <c r="Z77">
        <v>36.299999999999997</v>
      </c>
      <c r="AA77">
        <v>29.5</v>
      </c>
      <c r="AB77">
        <v>41</v>
      </c>
      <c r="AC77">
        <v>37.700000000000003</v>
      </c>
      <c r="AD77">
        <v>36.4</v>
      </c>
      <c r="AE77">
        <v>37.700000000000003</v>
      </c>
      <c r="AF77">
        <v>60.7</v>
      </c>
      <c r="AG77">
        <v>80</v>
      </c>
      <c r="AH77">
        <v>118.6</v>
      </c>
      <c r="AI77">
        <v>90.5</v>
      </c>
      <c r="AJ77">
        <v>95.1</v>
      </c>
      <c r="AK77">
        <v>87</v>
      </c>
      <c r="AL77">
        <v>68.099999999999994</v>
      </c>
      <c r="AM77">
        <v>53.4</v>
      </c>
      <c r="AN77">
        <v>17.5</v>
      </c>
      <c r="AO77">
        <v>59.8</v>
      </c>
      <c r="AP77">
        <v>93.3</v>
      </c>
      <c r="AQ77">
        <v>125.7</v>
      </c>
      <c r="AR77">
        <v>104</v>
      </c>
      <c r="AS77">
        <v>107.1</v>
      </c>
      <c r="AT77">
        <v>74.2</v>
      </c>
      <c r="AU77">
        <v>61.9</v>
      </c>
      <c r="AV77">
        <v>40.1</v>
      </c>
      <c r="AW77">
        <v>29.4</v>
      </c>
      <c r="AX77">
        <v>27.9</v>
      </c>
      <c r="AY77">
        <v>27</v>
      </c>
      <c r="AZ77">
        <v>52.6</v>
      </c>
      <c r="BA77">
        <v>86.8</v>
      </c>
      <c r="BB77">
        <v>75.599999999999994</v>
      </c>
      <c r="BC77">
        <v>83.1</v>
      </c>
      <c r="BD77">
        <v>93.3</v>
      </c>
      <c r="BE77">
        <v>71.900000000000006</v>
      </c>
      <c r="BF77">
        <v>64.2</v>
      </c>
      <c r="BG77">
        <v>33.5</v>
      </c>
      <c r="BH77">
        <v>29.8</v>
      </c>
      <c r="BI77">
        <v>24.9</v>
      </c>
      <c r="BJ77">
        <v>7.2</v>
      </c>
      <c r="BK77">
        <v>14.2</v>
      </c>
      <c r="BL77">
        <v>28.9</v>
      </c>
      <c r="BM77">
        <v>86.3</v>
      </c>
      <c r="BN77">
        <v>50.6</v>
      </c>
      <c r="BO77">
        <v>72.2</v>
      </c>
      <c r="BP77">
        <v>75.599999999999994</v>
      </c>
      <c r="BQ77">
        <v>44.3</v>
      </c>
    </row>
    <row r="78" spans="2:69">
      <c r="B78">
        <v>3</v>
      </c>
      <c r="C78">
        <v>9</v>
      </c>
      <c r="D78">
        <v>56.2</v>
      </c>
      <c r="E78">
        <v>59.4</v>
      </c>
      <c r="F78">
        <v>39</v>
      </c>
      <c r="G78">
        <v>31</v>
      </c>
      <c r="H78">
        <v>30.4</v>
      </c>
      <c r="I78">
        <v>39.9</v>
      </c>
      <c r="J78">
        <v>96.6</v>
      </c>
      <c r="K78">
        <v>128.6</v>
      </c>
      <c r="L78">
        <v>96.9</v>
      </c>
      <c r="M78">
        <v>100.8</v>
      </c>
      <c r="N78">
        <v>81.900000000000006</v>
      </c>
      <c r="O78">
        <v>68.8</v>
      </c>
      <c r="P78">
        <v>58.3</v>
      </c>
      <c r="Q78">
        <v>29.8</v>
      </c>
      <c r="R78">
        <v>18.100000000000001</v>
      </c>
      <c r="S78">
        <v>17.399999999999999</v>
      </c>
      <c r="T78">
        <v>60.8</v>
      </c>
      <c r="U78">
        <v>57.2</v>
      </c>
      <c r="V78">
        <v>69.599999999999994</v>
      </c>
      <c r="W78">
        <v>94.5</v>
      </c>
      <c r="X78">
        <v>55.6</v>
      </c>
      <c r="Y78">
        <v>40.299999999999997</v>
      </c>
      <c r="Z78">
        <v>35.5</v>
      </c>
      <c r="AA78">
        <v>29.3</v>
      </c>
      <c r="AB78">
        <v>40.9</v>
      </c>
      <c r="AC78">
        <v>37.200000000000003</v>
      </c>
      <c r="AD78">
        <v>35.5</v>
      </c>
      <c r="AE78">
        <v>61.2</v>
      </c>
      <c r="AF78">
        <v>57</v>
      </c>
      <c r="AG78">
        <v>79.599999999999994</v>
      </c>
      <c r="AH78">
        <v>108.1</v>
      </c>
      <c r="AI78">
        <v>92.7</v>
      </c>
      <c r="AJ78">
        <v>93.3</v>
      </c>
      <c r="AK78">
        <v>85.8</v>
      </c>
      <c r="AL78">
        <v>67.5</v>
      </c>
      <c r="AM78">
        <v>63.7</v>
      </c>
      <c r="AN78">
        <v>16.5</v>
      </c>
      <c r="AO78">
        <v>61.3</v>
      </c>
      <c r="AP78">
        <v>100.5</v>
      </c>
      <c r="AQ78">
        <v>127.2</v>
      </c>
      <c r="AR78">
        <v>104.9</v>
      </c>
      <c r="AS78">
        <v>107.1</v>
      </c>
      <c r="AT78">
        <v>83.3</v>
      </c>
      <c r="AU78">
        <v>61</v>
      </c>
      <c r="AV78">
        <v>39.6</v>
      </c>
      <c r="AW78">
        <v>27.9</v>
      </c>
      <c r="AX78">
        <v>26.7</v>
      </c>
      <c r="AY78">
        <v>28</v>
      </c>
      <c r="AZ78">
        <v>51.9</v>
      </c>
      <c r="BA78">
        <v>91</v>
      </c>
      <c r="BB78">
        <v>73.400000000000006</v>
      </c>
      <c r="BC78">
        <v>83.7</v>
      </c>
      <c r="BD78">
        <v>94.4</v>
      </c>
      <c r="BE78">
        <v>68.900000000000006</v>
      </c>
      <c r="BF78">
        <v>64</v>
      </c>
      <c r="BG78">
        <v>34.700000000000003</v>
      </c>
      <c r="BH78">
        <v>29.7</v>
      </c>
      <c r="BI78">
        <v>27.7</v>
      </c>
      <c r="BJ78">
        <v>6.3</v>
      </c>
      <c r="BK78">
        <v>13.5</v>
      </c>
      <c r="BL78">
        <v>27.9</v>
      </c>
      <c r="BM78">
        <v>120.5</v>
      </c>
      <c r="BN78">
        <v>50.6</v>
      </c>
      <c r="BO78">
        <v>68.599999999999994</v>
      </c>
      <c r="BP78">
        <v>75.3</v>
      </c>
      <c r="BQ78">
        <v>41.4</v>
      </c>
    </row>
    <row r="79" spans="2:69">
      <c r="B79">
        <v>3</v>
      </c>
      <c r="C79">
        <v>10</v>
      </c>
      <c r="D79">
        <v>59.1</v>
      </c>
      <c r="E79">
        <v>62.1</v>
      </c>
      <c r="F79">
        <v>38</v>
      </c>
      <c r="G79">
        <v>33.200000000000003</v>
      </c>
      <c r="H79">
        <v>30</v>
      </c>
      <c r="I79">
        <v>41.6</v>
      </c>
      <c r="J79">
        <v>107.3</v>
      </c>
      <c r="K79">
        <v>131.6</v>
      </c>
      <c r="L79">
        <v>94.3</v>
      </c>
      <c r="M79">
        <v>99.7</v>
      </c>
      <c r="N79">
        <v>83.6</v>
      </c>
      <c r="O79">
        <v>64.599999999999994</v>
      </c>
      <c r="P79">
        <v>60.1</v>
      </c>
      <c r="Q79">
        <v>26.2</v>
      </c>
      <c r="R79">
        <v>17.2</v>
      </c>
      <c r="S79">
        <v>17.5</v>
      </c>
      <c r="T79">
        <v>60.9</v>
      </c>
      <c r="U79">
        <v>60</v>
      </c>
      <c r="V79">
        <v>75.2</v>
      </c>
      <c r="W79">
        <v>91</v>
      </c>
      <c r="X79">
        <v>57.6</v>
      </c>
      <c r="Y79">
        <v>38.200000000000003</v>
      </c>
      <c r="Z79">
        <v>36.1</v>
      </c>
      <c r="AA79">
        <v>31.1</v>
      </c>
      <c r="AB79">
        <v>38.5</v>
      </c>
      <c r="AC79">
        <v>34.700000000000003</v>
      </c>
      <c r="AD79">
        <v>32.6</v>
      </c>
      <c r="AE79">
        <v>71</v>
      </c>
      <c r="AF79">
        <v>57.7</v>
      </c>
      <c r="AG79">
        <v>79.5</v>
      </c>
      <c r="AH79">
        <v>107.3</v>
      </c>
      <c r="AI79">
        <v>90.3</v>
      </c>
      <c r="AJ79">
        <v>95.2</v>
      </c>
      <c r="AK79">
        <v>84.4</v>
      </c>
      <c r="AL79">
        <v>69.3</v>
      </c>
      <c r="AM79">
        <v>60.5</v>
      </c>
      <c r="AN79">
        <v>18.7</v>
      </c>
      <c r="AO79">
        <v>60.9</v>
      </c>
      <c r="AP79">
        <v>106</v>
      </c>
      <c r="AQ79">
        <v>125.8</v>
      </c>
      <c r="AR79">
        <v>118.7</v>
      </c>
      <c r="AS79">
        <v>106.1</v>
      </c>
      <c r="AT79">
        <v>86.4</v>
      </c>
      <c r="AU79">
        <v>61.1</v>
      </c>
      <c r="AV79">
        <v>42</v>
      </c>
      <c r="AW79">
        <v>27.7</v>
      </c>
      <c r="AX79">
        <v>27</v>
      </c>
      <c r="AY79">
        <v>26.1</v>
      </c>
      <c r="AZ79">
        <v>53.1</v>
      </c>
      <c r="BA79">
        <v>90.1</v>
      </c>
      <c r="BB79">
        <v>71.599999999999994</v>
      </c>
      <c r="BC79">
        <v>82.8</v>
      </c>
      <c r="BD79">
        <v>96.6</v>
      </c>
      <c r="BE79">
        <v>76.5</v>
      </c>
      <c r="BF79">
        <v>63</v>
      </c>
      <c r="BG79">
        <v>37.700000000000003</v>
      </c>
      <c r="BH79">
        <v>29.7</v>
      </c>
      <c r="BI79">
        <v>27.8</v>
      </c>
      <c r="BJ79">
        <v>5</v>
      </c>
      <c r="BK79">
        <v>16.7</v>
      </c>
      <c r="BL79">
        <v>32</v>
      </c>
      <c r="BM79">
        <v>106.4</v>
      </c>
      <c r="BN79">
        <v>50.8</v>
      </c>
      <c r="BO79">
        <v>66.400000000000006</v>
      </c>
      <c r="BP79">
        <v>75.099999999999994</v>
      </c>
      <c r="BQ79">
        <v>37.6</v>
      </c>
    </row>
    <row r="80" spans="2:69">
      <c r="B80">
        <v>3</v>
      </c>
      <c r="C80">
        <v>11</v>
      </c>
      <c r="D80">
        <v>55.4</v>
      </c>
      <c r="E80">
        <v>60.9</v>
      </c>
      <c r="F80">
        <v>39.6</v>
      </c>
      <c r="G80">
        <v>27.3</v>
      </c>
      <c r="H80">
        <v>27.7</v>
      </c>
      <c r="I80">
        <v>42.9</v>
      </c>
      <c r="J80">
        <v>119.5</v>
      </c>
      <c r="K80">
        <v>127.2</v>
      </c>
      <c r="L80">
        <v>96.3</v>
      </c>
      <c r="M80">
        <v>99.6</v>
      </c>
      <c r="N80">
        <v>86.6</v>
      </c>
      <c r="O80">
        <v>65.599999999999994</v>
      </c>
      <c r="P80">
        <v>65.3</v>
      </c>
      <c r="Q80">
        <v>25.9</v>
      </c>
      <c r="R80">
        <v>16.5</v>
      </c>
      <c r="S80">
        <v>17.899999999999999</v>
      </c>
      <c r="T80">
        <v>59.3</v>
      </c>
      <c r="U80">
        <v>66.7</v>
      </c>
      <c r="V80">
        <v>76.400000000000006</v>
      </c>
      <c r="W80">
        <v>85.6</v>
      </c>
      <c r="X80">
        <v>60.9</v>
      </c>
      <c r="Y80">
        <v>38.9</v>
      </c>
      <c r="Z80">
        <v>37.200000000000003</v>
      </c>
      <c r="AA80">
        <v>33.200000000000003</v>
      </c>
      <c r="AB80">
        <v>38.9</v>
      </c>
      <c r="AC80">
        <v>32.4</v>
      </c>
      <c r="AD80">
        <v>31.6</v>
      </c>
      <c r="AE80">
        <v>70.8</v>
      </c>
      <c r="AF80">
        <v>57.3</v>
      </c>
      <c r="AG80">
        <v>78.5</v>
      </c>
      <c r="AH80">
        <v>102.6</v>
      </c>
      <c r="AI80">
        <v>89.4</v>
      </c>
      <c r="AJ80">
        <v>100.2</v>
      </c>
      <c r="AK80">
        <v>82.7</v>
      </c>
      <c r="AL80">
        <v>70.3</v>
      </c>
      <c r="AM80">
        <v>60.8</v>
      </c>
      <c r="AN80">
        <v>18.2</v>
      </c>
      <c r="AO80">
        <v>59.3</v>
      </c>
      <c r="AP80">
        <v>101.6</v>
      </c>
      <c r="AQ80">
        <v>123</v>
      </c>
      <c r="AR80">
        <v>117.7</v>
      </c>
      <c r="AS80">
        <v>105.5</v>
      </c>
      <c r="AT80">
        <v>79.2</v>
      </c>
      <c r="AU80">
        <v>58.3</v>
      </c>
      <c r="AV80">
        <v>43</v>
      </c>
      <c r="AW80">
        <v>29.4</v>
      </c>
      <c r="AX80">
        <v>25.5</v>
      </c>
      <c r="AY80">
        <v>25.7</v>
      </c>
      <c r="AZ80">
        <v>51.8</v>
      </c>
      <c r="BA80">
        <v>89.8</v>
      </c>
      <c r="BB80">
        <v>71.599999999999994</v>
      </c>
      <c r="BC80">
        <v>83.5</v>
      </c>
      <c r="BD80">
        <v>94.6</v>
      </c>
      <c r="BE80">
        <v>76.400000000000006</v>
      </c>
      <c r="BF80">
        <v>63.4</v>
      </c>
      <c r="BG80">
        <v>37.4</v>
      </c>
      <c r="BH80">
        <v>27.5</v>
      </c>
      <c r="BI80">
        <v>26.5</v>
      </c>
      <c r="BJ80">
        <v>6</v>
      </c>
      <c r="BK80">
        <v>19.2</v>
      </c>
      <c r="BL80">
        <v>36.299999999999997</v>
      </c>
      <c r="BM80">
        <v>95.6</v>
      </c>
      <c r="BN80">
        <v>50.9</v>
      </c>
      <c r="BO80">
        <v>66.099999999999994</v>
      </c>
      <c r="BP80">
        <v>77.3</v>
      </c>
      <c r="BQ80">
        <v>37.799999999999997</v>
      </c>
    </row>
    <row r="81" spans="2:69">
      <c r="B81">
        <v>3</v>
      </c>
      <c r="C81">
        <v>12</v>
      </c>
      <c r="D81">
        <v>61.5</v>
      </c>
      <c r="E81">
        <v>56.4</v>
      </c>
      <c r="F81">
        <v>40</v>
      </c>
      <c r="G81">
        <v>26.7</v>
      </c>
      <c r="H81">
        <v>22.6</v>
      </c>
      <c r="I81">
        <v>64</v>
      </c>
      <c r="J81">
        <v>100.7</v>
      </c>
      <c r="K81">
        <v>127.8</v>
      </c>
      <c r="L81">
        <v>96</v>
      </c>
      <c r="M81">
        <v>96.3</v>
      </c>
      <c r="N81">
        <v>82.2</v>
      </c>
      <c r="O81">
        <v>68.2</v>
      </c>
      <c r="P81">
        <v>61.8</v>
      </c>
      <c r="Q81">
        <v>28.3</v>
      </c>
      <c r="R81">
        <v>15.3</v>
      </c>
      <c r="S81">
        <v>18</v>
      </c>
      <c r="T81">
        <v>58.2</v>
      </c>
      <c r="U81">
        <v>70.599999999999994</v>
      </c>
      <c r="V81">
        <v>73.8</v>
      </c>
      <c r="W81">
        <v>81.5</v>
      </c>
      <c r="X81">
        <v>61.7</v>
      </c>
      <c r="Y81">
        <v>39.6</v>
      </c>
      <c r="Z81">
        <v>36.200000000000003</v>
      </c>
      <c r="AA81">
        <v>34.1</v>
      </c>
      <c r="AB81">
        <v>40.700000000000003</v>
      </c>
      <c r="AC81">
        <v>31.7</v>
      </c>
      <c r="AD81">
        <v>29.4</v>
      </c>
      <c r="AE81">
        <v>61.3</v>
      </c>
      <c r="AF81">
        <v>54.1</v>
      </c>
      <c r="AG81">
        <v>77.3</v>
      </c>
      <c r="AH81">
        <v>99.2</v>
      </c>
      <c r="AI81">
        <v>88.2</v>
      </c>
      <c r="AJ81">
        <v>98.9</v>
      </c>
      <c r="AK81">
        <v>81.3</v>
      </c>
      <c r="AL81">
        <v>67.8</v>
      </c>
      <c r="AM81">
        <v>58.9</v>
      </c>
      <c r="AN81">
        <v>16.899999999999999</v>
      </c>
      <c r="AO81">
        <v>59.3</v>
      </c>
      <c r="AP81">
        <v>104.2</v>
      </c>
      <c r="AQ81">
        <v>121.6</v>
      </c>
      <c r="AR81">
        <v>120.1</v>
      </c>
      <c r="AS81">
        <v>103.9</v>
      </c>
      <c r="AT81">
        <v>73.599999999999994</v>
      </c>
      <c r="AU81">
        <v>57.6</v>
      </c>
      <c r="AV81">
        <v>45.6</v>
      </c>
      <c r="AW81">
        <v>31.3</v>
      </c>
      <c r="AX81">
        <v>25.4</v>
      </c>
      <c r="AY81">
        <v>26.5</v>
      </c>
      <c r="AZ81">
        <v>48.1</v>
      </c>
      <c r="BA81">
        <v>90.9</v>
      </c>
      <c r="BB81">
        <v>72.5</v>
      </c>
      <c r="BC81">
        <v>89.1</v>
      </c>
      <c r="BD81">
        <v>95.2</v>
      </c>
      <c r="BE81">
        <v>76.900000000000006</v>
      </c>
      <c r="BF81">
        <v>64.5</v>
      </c>
      <c r="BG81">
        <v>37.200000000000003</v>
      </c>
      <c r="BH81">
        <v>30.7</v>
      </c>
      <c r="BI81">
        <v>25.5</v>
      </c>
      <c r="BJ81">
        <v>8.1999999999999993</v>
      </c>
      <c r="BK81">
        <v>21</v>
      </c>
      <c r="BL81">
        <v>35.1</v>
      </c>
      <c r="BM81">
        <v>100.6</v>
      </c>
      <c r="BN81">
        <v>50.7</v>
      </c>
      <c r="BO81">
        <v>68.599999999999994</v>
      </c>
      <c r="BP81">
        <v>83</v>
      </c>
      <c r="BQ81">
        <v>40.1</v>
      </c>
    </row>
    <row r="82" spans="2:69">
      <c r="B82">
        <v>3</v>
      </c>
      <c r="C82">
        <v>13</v>
      </c>
      <c r="D82">
        <v>60.8</v>
      </c>
      <c r="E82">
        <v>52.7</v>
      </c>
      <c r="F82">
        <v>38.200000000000003</v>
      </c>
      <c r="G82">
        <v>28.9</v>
      </c>
      <c r="H82">
        <v>19</v>
      </c>
      <c r="I82">
        <v>71.7</v>
      </c>
      <c r="J82">
        <v>97.2</v>
      </c>
      <c r="K82">
        <v>127.3</v>
      </c>
      <c r="L82">
        <v>101.6</v>
      </c>
      <c r="M82">
        <v>97.7</v>
      </c>
      <c r="N82">
        <v>84.5</v>
      </c>
      <c r="O82">
        <v>63.8</v>
      </c>
      <c r="P82">
        <v>62.2</v>
      </c>
      <c r="Q82">
        <v>26.4</v>
      </c>
      <c r="R82">
        <v>16.100000000000001</v>
      </c>
      <c r="S82">
        <v>24.4</v>
      </c>
      <c r="T82">
        <v>56.8</v>
      </c>
      <c r="U82">
        <v>69.7</v>
      </c>
      <c r="V82">
        <v>69.400000000000006</v>
      </c>
      <c r="W82">
        <v>77.7</v>
      </c>
      <c r="X82">
        <v>63.4</v>
      </c>
      <c r="Y82">
        <v>38.799999999999997</v>
      </c>
      <c r="Z82">
        <v>35.9</v>
      </c>
      <c r="AA82">
        <v>33.700000000000003</v>
      </c>
      <c r="AB82">
        <v>40.6</v>
      </c>
      <c r="AC82">
        <v>31.1</v>
      </c>
      <c r="AD82">
        <v>25.6</v>
      </c>
      <c r="AE82">
        <v>52.3</v>
      </c>
      <c r="AF82">
        <v>54.6</v>
      </c>
      <c r="AG82">
        <v>77</v>
      </c>
      <c r="AH82">
        <v>105.5</v>
      </c>
      <c r="AI82">
        <v>88.3</v>
      </c>
      <c r="AJ82">
        <v>99.6</v>
      </c>
      <c r="AK82">
        <v>82.3</v>
      </c>
      <c r="AL82">
        <v>66.5</v>
      </c>
      <c r="AM82">
        <v>55.9</v>
      </c>
      <c r="AN82">
        <v>17.399999999999999</v>
      </c>
      <c r="AO82">
        <v>59.3</v>
      </c>
      <c r="AP82">
        <v>133.9</v>
      </c>
      <c r="AQ82">
        <v>138.1</v>
      </c>
      <c r="AR82">
        <v>126.3</v>
      </c>
      <c r="AS82">
        <v>102.7</v>
      </c>
      <c r="AT82">
        <v>72.3</v>
      </c>
      <c r="AU82">
        <v>57.9</v>
      </c>
      <c r="AV82">
        <v>45.7</v>
      </c>
      <c r="AW82">
        <v>32.1</v>
      </c>
      <c r="AX82">
        <v>21.6</v>
      </c>
      <c r="AY82">
        <v>26.3</v>
      </c>
      <c r="AZ82">
        <v>48.7</v>
      </c>
      <c r="BA82">
        <v>92.8</v>
      </c>
      <c r="BB82">
        <v>73.5</v>
      </c>
      <c r="BC82">
        <v>87.1</v>
      </c>
      <c r="BD82">
        <v>94.7</v>
      </c>
      <c r="BE82">
        <v>76.3</v>
      </c>
      <c r="BF82">
        <v>63.9</v>
      </c>
      <c r="BG82">
        <v>36.700000000000003</v>
      </c>
      <c r="BH82">
        <v>29.9</v>
      </c>
      <c r="BI82">
        <v>24.6</v>
      </c>
      <c r="BJ82">
        <v>9</v>
      </c>
      <c r="BK82">
        <v>17.5</v>
      </c>
      <c r="BL82">
        <v>37.1</v>
      </c>
      <c r="BM82">
        <v>107.5</v>
      </c>
      <c r="BN82">
        <v>50.1</v>
      </c>
      <c r="BO82">
        <v>69.5</v>
      </c>
      <c r="BP82">
        <v>81.8</v>
      </c>
      <c r="BQ82">
        <v>40.799999999999997</v>
      </c>
    </row>
    <row r="83" spans="2:69">
      <c r="B83">
        <v>3</v>
      </c>
      <c r="C83">
        <v>14</v>
      </c>
      <c r="D83">
        <v>56.5</v>
      </c>
      <c r="E83">
        <v>49.5</v>
      </c>
      <c r="F83">
        <v>40.799999999999997</v>
      </c>
      <c r="G83">
        <v>28.3</v>
      </c>
      <c r="H83">
        <v>18.899999999999999</v>
      </c>
      <c r="I83">
        <v>68.2</v>
      </c>
      <c r="J83">
        <v>99</v>
      </c>
      <c r="K83">
        <v>123.5</v>
      </c>
      <c r="L83">
        <v>99.9</v>
      </c>
      <c r="M83">
        <v>95.8</v>
      </c>
      <c r="N83">
        <v>84.3</v>
      </c>
      <c r="O83">
        <v>62.8</v>
      </c>
      <c r="P83">
        <v>59.1</v>
      </c>
      <c r="Q83">
        <v>27.8</v>
      </c>
      <c r="R83">
        <v>15.7</v>
      </c>
      <c r="S83">
        <v>20.2</v>
      </c>
      <c r="T83">
        <v>56</v>
      </c>
      <c r="U83">
        <v>65.5</v>
      </c>
      <c r="V83">
        <v>70.099999999999994</v>
      </c>
      <c r="W83">
        <v>71.7</v>
      </c>
      <c r="X83">
        <v>66.900000000000006</v>
      </c>
      <c r="Y83">
        <v>34.6</v>
      </c>
      <c r="Z83">
        <v>34.200000000000003</v>
      </c>
      <c r="AA83">
        <v>34.1</v>
      </c>
      <c r="AB83">
        <v>39.799999999999997</v>
      </c>
      <c r="AC83">
        <v>28.9</v>
      </c>
      <c r="AD83">
        <v>23.6</v>
      </c>
      <c r="AE83">
        <v>47.6</v>
      </c>
      <c r="AF83">
        <v>57.3</v>
      </c>
      <c r="AG83">
        <v>74.599999999999994</v>
      </c>
      <c r="AH83">
        <v>106.1</v>
      </c>
      <c r="AI83">
        <v>85.1</v>
      </c>
      <c r="AJ83">
        <v>97.5</v>
      </c>
      <c r="AK83">
        <v>83.8</v>
      </c>
      <c r="AL83">
        <v>67.7</v>
      </c>
      <c r="AM83">
        <v>54</v>
      </c>
      <c r="AN83">
        <v>15.8</v>
      </c>
      <c r="AO83">
        <v>59.9</v>
      </c>
      <c r="AP83">
        <v>167</v>
      </c>
      <c r="AQ83">
        <v>125.2</v>
      </c>
      <c r="AR83">
        <v>137.5</v>
      </c>
      <c r="AS83">
        <v>101.3</v>
      </c>
      <c r="AT83">
        <v>72.900000000000006</v>
      </c>
      <c r="AU83">
        <v>56.6</v>
      </c>
      <c r="AV83">
        <v>45.6</v>
      </c>
      <c r="AW83">
        <v>32.299999999999997</v>
      </c>
      <c r="AX83">
        <v>20.8</v>
      </c>
      <c r="AY83">
        <v>25.7</v>
      </c>
      <c r="AZ83">
        <v>48.7</v>
      </c>
      <c r="BA83">
        <v>91.9</v>
      </c>
      <c r="BB83">
        <v>71.099999999999994</v>
      </c>
      <c r="BC83">
        <v>83.3</v>
      </c>
      <c r="BD83">
        <v>95.8</v>
      </c>
      <c r="BE83">
        <v>75.2</v>
      </c>
      <c r="BF83">
        <v>61.4</v>
      </c>
      <c r="BG83">
        <v>37.9</v>
      </c>
      <c r="BH83">
        <v>30.5</v>
      </c>
      <c r="BI83">
        <v>23.3</v>
      </c>
      <c r="BJ83">
        <v>10.3</v>
      </c>
      <c r="BK83">
        <v>15</v>
      </c>
      <c r="BL83">
        <v>37.299999999999997</v>
      </c>
      <c r="BM83">
        <v>89.5</v>
      </c>
      <c r="BN83">
        <v>51.2</v>
      </c>
      <c r="BO83">
        <v>72.900000000000006</v>
      </c>
      <c r="BP83">
        <v>81.8</v>
      </c>
      <c r="BQ83">
        <v>44.1</v>
      </c>
    </row>
    <row r="84" spans="2:69">
      <c r="B84">
        <v>3</v>
      </c>
      <c r="C84">
        <v>15</v>
      </c>
      <c r="D84">
        <v>57.2</v>
      </c>
      <c r="E84">
        <v>46.9</v>
      </c>
      <c r="F84">
        <v>46.6</v>
      </c>
      <c r="G84">
        <v>28.4</v>
      </c>
      <c r="H84">
        <v>19.5</v>
      </c>
      <c r="I84">
        <v>68.2</v>
      </c>
      <c r="J84">
        <v>97.5</v>
      </c>
      <c r="K84">
        <v>134.4</v>
      </c>
      <c r="L84">
        <v>100.3</v>
      </c>
      <c r="M84">
        <v>98.1</v>
      </c>
      <c r="N84">
        <v>84.4</v>
      </c>
      <c r="O84">
        <v>63.1</v>
      </c>
      <c r="P84">
        <v>62.1</v>
      </c>
      <c r="Q84">
        <v>28.9</v>
      </c>
      <c r="R84">
        <v>14.7</v>
      </c>
      <c r="S84">
        <v>18.899999999999999</v>
      </c>
      <c r="T84">
        <v>53.3</v>
      </c>
      <c r="U84">
        <v>61.4</v>
      </c>
      <c r="V84">
        <v>69.8</v>
      </c>
      <c r="W84">
        <v>69.2</v>
      </c>
      <c r="X84">
        <v>67.7</v>
      </c>
      <c r="Y84">
        <v>31.2</v>
      </c>
      <c r="Z84">
        <v>33.1</v>
      </c>
      <c r="AA84">
        <v>34.5</v>
      </c>
      <c r="AB84">
        <v>36.6</v>
      </c>
      <c r="AC84">
        <v>28.8</v>
      </c>
      <c r="AD84">
        <v>24</v>
      </c>
      <c r="AE84">
        <v>43.2</v>
      </c>
      <c r="AF84">
        <v>58.6</v>
      </c>
      <c r="AG84">
        <v>71.099999999999994</v>
      </c>
      <c r="AH84">
        <v>106</v>
      </c>
      <c r="AI84">
        <v>82.9</v>
      </c>
      <c r="AJ84">
        <v>96.8</v>
      </c>
      <c r="AK84">
        <v>83.3</v>
      </c>
      <c r="AL84">
        <v>66.8</v>
      </c>
      <c r="AM84">
        <v>53.7</v>
      </c>
      <c r="AN84">
        <v>15.3</v>
      </c>
      <c r="AO84">
        <v>59.3</v>
      </c>
      <c r="AP84">
        <v>166.7</v>
      </c>
      <c r="AQ84">
        <v>124.3</v>
      </c>
      <c r="AR84">
        <v>139.19999999999999</v>
      </c>
      <c r="AS84">
        <v>102.1</v>
      </c>
      <c r="AT84">
        <v>71.099999999999994</v>
      </c>
      <c r="AU84">
        <v>56.9</v>
      </c>
      <c r="AV84">
        <v>43.3</v>
      </c>
      <c r="AW84">
        <v>33.299999999999997</v>
      </c>
      <c r="AX84">
        <v>21.8</v>
      </c>
      <c r="AY84">
        <v>24.7</v>
      </c>
      <c r="AZ84">
        <v>49.6</v>
      </c>
      <c r="BA84">
        <v>91.5</v>
      </c>
      <c r="BB84">
        <v>72.7</v>
      </c>
      <c r="BC84">
        <v>84.3</v>
      </c>
      <c r="BD84">
        <v>98</v>
      </c>
      <c r="BE84">
        <v>74.099999999999994</v>
      </c>
      <c r="BF84">
        <v>60.7</v>
      </c>
      <c r="BG84">
        <v>38.5</v>
      </c>
      <c r="BH84">
        <v>30.3</v>
      </c>
      <c r="BI84">
        <v>21.6</v>
      </c>
      <c r="BJ84">
        <v>8.6999999999999993</v>
      </c>
      <c r="BK84">
        <v>13.7</v>
      </c>
      <c r="BL84">
        <v>36.700000000000003</v>
      </c>
      <c r="BM84">
        <v>85.2</v>
      </c>
      <c r="BN84">
        <v>59.5</v>
      </c>
      <c r="BO84">
        <v>73</v>
      </c>
      <c r="BP84">
        <v>81.099999999999994</v>
      </c>
      <c r="BQ84">
        <v>46.9</v>
      </c>
    </row>
    <row r="85" spans="2:69">
      <c r="B85">
        <v>3</v>
      </c>
      <c r="C85">
        <v>16</v>
      </c>
      <c r="D85">
        <v>61</v>
      </c>
      <c r="E85">
        <v>49.3</v>
      </c>
      <c r="F85">
        <v>51.2</v>
      </c>
      <c r="G85">
        <v>28.5</v>
      </c>
      <c r="H85">
        <v>26.2</v>
      </c>
      <c r="I85">
        <v>67.099999999999994</v>
      </c>
      <c r="J85">
        <v>102.5</v>
      </c>
      <c r="K85">
        <v>125.7</v>
      </c>
      <c r="L85">
        <v>101</v>
      </c>
      <c r="M85">
        <v>97.7</v>
      </c>
      <c r="N85">
        <v>80.099999999999994</v>
      </c>
      <c r="O85">
        <v>61.7</v>
      </c>
      <c r="P85">
        <v>59.3</v>
      </c>
      <c r="Q85">
        <v>28.7</v>
      </c>
      <c r="R85">
        <v>13.2</v>
      </c>
      <c r="S85">
        <v>17.399999999999999</v>
      </c>
      <c r="T85">
        <v>52.3</v>
      </c>
      <c r="U85">
        <v>62.7</v>
      </c>
      <c r="V85">
        <v>69.599999999999994</v>
      </c>
      <c r="W85">
        <v>62.9</v>
      </c>
      <c r="X85">
        <v>66.599999999999994</v>
      </c>
      <c r="Y85">
        <v>27.2</v>
      </c>
      <c r="Z85">
        <v>34.9</v>
      </c>
      <c r="AA85">
        <v>33.700000000000003</v>
      </c>
      <c r="AB85">
        <v>35.4</v>
      </c>
      <c r="AC85">
        <v>34.4</v>
      </c>
      <c r="AD85">
        <v>25.1</v>
      </c>
      <c r="AE85">
        <v>38.200000000000003</v>
      </c>
      <c r="AF85">
        <v>62.1</v>
      </c>
      <c r="AG85">
        <v>69.8</v>
      </c>
      <c r="AH85">
        <v>105.3</v>
      </c>
      <c r="AI85">
        <v>82.3</v>
      </c>
      <c r="AJ85">
        <v>96.5</v>
      </c>
      <c r="AK85">
        <v>82.3</v>
      </c>
      <c r="AL85">
        <v>67.099999999999994</v>
      </c>
      <c r="AM85">
        <v>52.6</v>
      </c>
      <c r="AN85">
        <v>15.2</v>
      </c>
      <c r="AO85">
        <v>56.6</v>
      </c>
      <c r="AP85">
        <v>165.5</v>
      </c>
      <c r="AQ85">
        <v>124.5</v>
      </c>
      <c r="AR85">
        <v>138.6</v>
      </c>
      <c r="AS85">
        <v>99.4</v>
      </c>
      <c r="AT85">
        <v>68.8</v>
      </c>
      <c r="AU85">
        <v>55.4</v>
      </c>
      <c r="AV85">
        <v>40.299999999999997</v>
      </c>
      <c r="AW85">
        <v>35.200000000000003</v>
      </c>
      <c r="AX85">
        <v>23.6</v>
      </c>
      <c r="AY85">
        <v>23.8</v>
      </c>
      <c r="AZ85">
        <v>53.1</v>
      </c>
      <c r="BA85">
        <v>90.4</v>
      </c>
      <c r="BB85">
        <v>73.8</v>
      </c>
      <c r="BC85">
        <v>86.7</v>
      </c>
      <c r="BD85">
        <v>99.3</v>
      </c>
      <c r="BE85">
        <v>74.8</v>
      </c>
      <c r="BF85">
        <v>61.1</v>
      </c>
      <c r="BG85">
        <v>38.5</v>
      </c>
      <c r="BH85">
        <v>29.3</v>
      </c>
      <c r="BI85">
        <v>21.4</v>
      </c>
      <c r="BJ85">
        <v>7.9</v>
      </c>
      <c r="BK85">
        <v>14.2</v>
      </c>
      <c r="BL85">
        <v>36.1</v>
      </c>
      <c r="BM85">
        <v>85</v>
      </c>
      <c r="BN85">
        <v>63.6</v>
      </c>
      <c r="BO85">
        <v>70.400000000000006</v>
      </c>
      <c r="BP85">
        <v>81.599999999999994</v>
      </c>
      <c r="BQ85">
        <v>46.5</v>
      </c>
    </row>
    <row r="86" spans="2:69">
      <c r="B86">
        <v>3</v>
      </c>
      <c r="C86">
        <v>17</v>
      </c>
      <c r="D86">
        <v>62.8</v>
      </c>
      <c r="E86">
        <v>52.7</v>
      </c>
      <c r="F86">
        <v>50.9</v>
      </c>
      <c r="G86">
        <v>27.4</v>
      </c>
      <c r="H86">
        <v>28.6</v>
      </c>
      <c r="I86">
        <v>69.5</v>
      </c>
      <c r="J86">
        <v>104.9</v>
      </c>
      <c r="K86">
        <v>120.3</v>
      </c>
      <c r="L86">
        <v>98.3</v>
      </c>
      <c r="M86">
        <v>99.5</v>
      </c>
      <c r="N86">
        <v>81.7</v>
      </c>
      <c r="O86">
        <v>62.2</v>
      </c>
      <c r="P86">
        <v>57.4</v>
      </c>
      <c r="Q86">
        <v>30.8</v>
      </c>
      <c r="R86">
        <v>12.9</v>
      </c>
      <c r="S86">
        <v>16.2</v>
      </c>
      <c r="T86">
        <v>54.7</v>
      </c>
      <c r="U86">
        <v>65.3</v>
      </c>
      <c r="V86">
        <v>79.8</v>
      </c>
      <c r="W86">
        <v>61.2</v>
      </c>
      <c r="X86">
        <v>63.9</v>
      </c>
      <c r="Y86">
        <v>28.1</v>
      </c>
      <c r="Z86">
        <v>39.200000000000003</v>
      </c>
      <c r="AA86">
        <v>32.200000000000003</v>
      </c>
      <c r="AB86">
        <v>36.200000000000003</v>
      </c>
      <c r="AC86">
        <v>35.299999999999997</v>
      </c>
      <c r="AD86">
        <v>23</v>
      </c>
      <c r="AE86">
        <v>36.799999999999997</v>
      </c>
      <c r="AF86">
        <v>65.7</v>
      </c>
      <c r="AG86">
        <v>68.900000000000006</v>
      </c>
      <c r="AH86">
        <v>103.9</v>
      </c>
      <c r="AI86">
        <v>84</v>
      </c>
      <c r="AJ86">
        <v>95.8</v>
      </c>
      <c r="AK86">
        <v>82.7</v>
      </c>
      <c r="AL86">
        <v>67.2</v>
      </c>
      <c r="AM86">
        <v>51.5</v>
      </c>
      <c r="AN86">
        <v>15.5</v>
      </c>
      <c r="AO86">
        <v>56.1</v>
      </c>
      <c r="AP86">
        <v>161.4</v>
      </c>
      <c r="AQ86">
        <v>124.9</v>
      </c>
      <c r="AR86">
        <v>137</v>
      </c>
      <c r="AS86">
        <v>101.1</v>
      </c>
      <c r="AT86">
        <v>66</v>
      </c>
      <c r="AU86">
        <v>53.5</v>
      </c>
      <c r="AV86">
        <v>38.4</v>
      </c>
      <c r="AW86">
        <v>33.4</v>
      </c>
      <c r="AX86">
        <v>27.3</v>
      </c>
      <c r="AY86">
        <v>22.8</v>
      </c>
      <c r="AZ86">
        <v>57.2</v>
      </c>
      <c r="BA86">
        <v>90.4</v>
      </c>
      <c r="BB86">
        <v>73.3</v>
      </c>
      <c r="BC86">
        <v>85.9</v>
      </c>
      <c r="BD86">
        <v>98.1</v>
      </c>
      <c r="BE86">
        <v>74.8</v>
      </c>
      <c r="BF86">
        <v>63.3</v>
      </c>
      <c r="BG86">
        <v>37.200000000000003</v>
      </c>
      <c r="BH86">
        <v>31.3</v>
      </c>
      <c r="BI86">
        <v>21</v>
      </c>
      <c r="BJ86">
        <v>7</v>
      </c>
      <c r="BK86">
        <v>15.9</v>
      </c>
      <c r="BL86">
        <v>36.6</v>
      </c>
      <c r="BM86">
        <v>77.599999999999994</v>
      </c>
      <c r="BN86">
        <v>74.2</v>
      </c>
      <c r="BO86">
        <v>69.2</v>
      </c>
      <c r="BP86">
        <v>96.9</v>
      </c>
      <c r="BQ86">
        <v>46.9</v>
      </c>
    </row>
    <row r="87" spans="2:69">
      <c r="B87">
        <v>3</v>
      </c>
      <c r="C87">
        <v>18</v>
      </c>
      <c r="D87">
        <v>63</v>
      </c>
      <c r="E87">
        <v>52</v>
      </c>
      <c r="F87">
        <v>50</v>
      </c>
      <c r="G87">
        <v>26.4</v>
      </c>
      <c r="H87">
        <v>29.6</v>
      </c>
      <c r="I87">
        <v>68.900000000000006</v>
      </c>
      <c r="J87">
        <v>104.8</v>
      </c>
      <c r="K87">
        <v>116.1</v>
      </c>
      <c r="L87">
        <v>93.4</v>
      </c>
      <c r="M87">
        <v>98.4</v>
      </c>
      <c r="N87">
        <v>89.8</v>
      </c>
      <c r="O87">
        <v>64.099999999999994</v>
      </c>
      <c r="P87">
        <v>59.2</v>
      </c>
      <c r="Q87">
        <v>28.9</v>
      </c>
      <c r="R87">
        <v>12.9</v>
      </c>
      <c r="S87">
        <v>16.5</v>
      </c>
      <c r="T87">
        <v>54.4</v>
      </c>
      <c r="U87">
        <v>64.3</v>
      </c>
      <c r="V87">
        <v>77.2</v>
      </c>
      <c r="W87">
        <v>65.099999999999994</v>
      </c>
      <c r="X87">
        <v>63.1</v>
      </c>
      <c r="Y87">
        <v>26.6</v>
      </c>
      <c r="Z87">
        <v>34.1</v>
      </c>
      <c r="AA87">
        <v>30.3</v>
      </c>
      <c r="AB87">
        <v>35.9</v>
      </c>
      <c r="AC87">
        <v>37.6</v>
      </c>
      <c r="AD87">
        <v>25.4</v>
      </c>
      <c r="AE87">
        <v>34.799999999999997</v>
      </c>
      <c r="AF87">
        <v>64.8</v>
      </c>
      <c r="AG87">
        <v>66</v>
      </c>
      <c r="AH87">
        <v>102.2</v>
      </c>
      <c r="AI87">
        <v>86.3</v>
      </c>
      <c r="AJ87">
        <v>93.3</v>
      </c>
      <c r="AK87">
        <v>80.400000000000006</v>
      </c>
      <c r="AL87">
        <v>64.900000000000006</v>
      </c>
      <c r="AM87">
        <v>50.7</v>
      </c>
      <c r="AN87">
        <v>15.7</v>
      </c>
      <c r="AO87">
        <v>55.1</v>
      </c>
      <c r="AP87">
        <v>153.30000000000001</v>
      </c>
      <c r="AQ87">
        <v>125.5</v>
      </c>
      <c r="AR87">
        <v>139.6</v>
      </c>
      <c r="AS87">
        <v>109.5</v>
      </c>
      <c r="AT87">
        <v>61.8</v>
      </c>
      <c r="AU87">
        <v>52.8</v>
      </c>
      <c r="AV87">
        <v>37.700000000000003</v>
      </c>
      <c r="AW87">
        <v>31.9</v>
      </c>
      <c r="AX87">
        <v>29.2</v>
      </c>
      <c r="AY87">
        <v>20</v>
      </c>
      <c r="AZ87">
        <v>58.1</v>
      </c>
      <c r="BA87">
        <v>89</v>
      </c>
      <c r="BB87">
        <v>76.099999999999994</v>
      </c>
      <c r="BC87">
        <v>85.9</v>
      </c>
      <c r="BD87">
        <v>96.6</v>
      </c>
      <c r="BE87">
        <v>72.900000000000006</v>
      </c>
      <c r="BF87">
        <v>62.7</v>
      </c>
      <c r="BG87">
        <v>35.4</v>
      </c>
      <c r="BH87">
        <v>28.5</v>
      </c>
      <c r="BI87">
        <v>22.3</v>
      </c>
      <c r="BJ87">
        <v>5.7</v>
      </c>
      <c r="BK87">
        <v>18.5</v>
      </c>
      <c r="BL87">
        <v>38.799999999999997</v>
      </c>
      <c r="BM87">
        <v>71.7</v>
      </c>
      <c r="BN87">
        <v>83.7</v>
      </c>
      <c r="BO87">
        <v>67</v>
      </c>
      <c r="BP87">
        <v>99.3</v>
      </c>
      <c r="BQ87">
        <v>41.1</v>
      </c>
    </row>
    <row r="88" spans="2:69">
      <c r="B88">
        <v>3</v>
      </c>
      <c r="C88">
        <v>19</v>
      </c>
      <c r="D88">
        <v>74</v>
      </c>
      <c r="E88">
        <v>52.7</v>
      </c>
      <c r="F88">
        <v>45.4</v>
      </c>
      <c r="G88">
        <v>30</v>
      </c>
      <c r="H88">
        <v>29.8</v>
      </c>
      <c r="I88">
        <v>70.5</v>
      </c>
      <c r="J88">
        <v>103.7</v>
      </c>
      <c r="K88">
        <v>113.7</v>
      </c>
      <c r="L88">
        <v>96.3</v>
      </c>
      <c r="M88">
        <v>97.7</v>
      </c>
      <c r="N88">
        <v>85.6</v>
      </c>
      <c r="O88">
        <v>61.4</v>
      </c>
      <c r="P88">
        <v>58.5</v>
      </c>
      <c r="Q88">
        <v>30.5</v>
      </c>
      <c r="R88">
        <v>11.4</v>
      </c>
      <c r="S88">
        <v>17.600000000000001</v>
      </c>
      <c r="T88">
        <v>53.6</v>
      </c>
      <c r="U88">
        <v>65.900000000000006</v>
      </c>
      <c r="V88">
        <v>79</v>
      </c>
      <c r="W88">
        <v>68</v>
      </c>
      <c r="X88">
        <v>63.2</v>
      </c>
      <c r="Y88">
        <v>25.6</v>
      </c>
      <c r="Z88">
        <v>38.6</v>
      </c>
      <c r="AA88">
        <v>29.6</v>
      </c>
      <c r="AB88">
        <v>37.700000000000003</v>
      </c>
      <c r="AC88">
        <v>37.5</v>
      </c>
      <c r="AD88">
        <v>28.2</v>
      </c>
      <c r="AE88">
        <v>32.299999999999997</v>
      </c>
      <c r="AF88">
        <v>62.3</v>
      </c>
      <c r="AG88">
        <v>67.400000000000006</v>
      </c>
      <c r="AH88">
        <v>98.8</v>
      </c>
      <c r="AI88">
        <v>85.5</v>
      </c>
      <c r="AJ88">
        <v>91.9</v>
      </c>
      <c r="AK88">
        <v>78.400000000000006</v>
      </c>
      <c r="AL88">
        <v>65.8</v>
      </c>
      <c r="AM88">
        <v>49.6</v>
      </c>
      <c r="AN88">
        <v>15.7</v>
      </c>
      <c r="AO88">
        <v>53.5</v>
      </c>
      <c r="AP88">
        <v>154.30000000000001</v>
      </c>
      <c r="AQ88">
        <v>128.80000000000001</v>
      </c>
      <c r="AR88">
        <v>137.5</v>
      </c>
      <c r="AS88">
        <v>104.6</v>
      </c>
      <c r="AT88">
        <v>58.6</v>
      </c>
      <c r="AU88">
        <v>50.2</v>
      </c>
      <c r="AV88">
        <v>37.6</v>
      </c>
      <c r="AW88">
        <v>32.6</v>
      </c>
      <c r="AX88">
        <v>29.7</v>
      </c>
      <c r="AY88">
        <v>21.3</v>
      </c>
      <c r="AZ88">
        <v>61</v>
      </c>
      <c r="BA88">
        <v>89.7</v>
      </c>
      <c r="BB88">
        <v>79.5</v>
      </c>
      <c r="BC88">
        <v>101.2</v>
      </c>
      <c r="BD88">
        <v>99.3</v>
      </c>
      <c r="BE88">
        <v>72.400000000000006</v>
      </c>
      <c r="BF88">
        <v>66.2</v>
      </c>
      <c r="BG88">
        <v>33.9</v>
      </c>
      <c r="BH88">
        <v>25.6</v>
      </c>
      <c r="BI88">
        <v>22.1</v>
      </c>
      <c r="BJ88">
        <v>5.9</v>
      </c>
      <c r="BK88">
        <v>18.7</v>
      </c>
      <c r="BL88">
        <v>37.5</v>
      </c>
      <c r="BM88">
        <v>69.900000000000006</v>
      </c>
      <c r="BN88">
        <v>83.6</v>
      </c>
      <c r="BO88">
        <v>66.8</v>
      </c>
      <c r="BP88">
        <v>96.4</v>
      </c>
      <c r="BQ88">
        <v>41.1</v>
      </c>
    </row>
    <row r="89" spans="2:69">
      <c r="B89">
        <v>3</v>
      </c>
      <c r="C89">
        <v>20</v>
      </c>
      <c r="D89">
        <v>71.599999999999994</v>
      </c>
      <c r="E89">
        <v>52.5</v>
      </c>
      <c r="F89">
        <v>41.9</v>
      </c>
      <c r="G89">
        <v>30.1</v>
      </c>
      <c r="H89">
        <v>28.8</v>
      </c>
      <c r="I89">
        <v>-100</v>
      </c>
      <c r="J89">
        <v>102.4</v>
      </c>
      <c r="K89">
        <v>112.5</v>
      </c>
      <c r="L89">
        <v>97.5</v>
      </c>
      <c r="M89">
        <v>98.2</v>
      </c>
      <c r="N89">
        <v>83.5</v>
      </c>
      <c r="O89">
        <v>65.099999999999994</v>
      </c>
      <c r="P89">
        <v>57.4</v>
      </c>
      <c r="Q89">
        <v>29.3</v>
      </c>
      <c r="R89">
        <v>10.4</v>
      </c>
      <c r="S89">
        <v>19</v>
      </c>
      <c r="T89">
        <v>52.9</v>
      </c>
      <c r="U89">
        <v>65.099999999999994</v>
      </c>
      <c r="V89">
        <v>86.9</v>
      </c>
      <c r="W89">
        <v>68.5</v>
      </c>
      <c r="X89">
        <v>63.9</v>
      </c>
      <c r="Y89">
        <v>25</v>
      </c>
      <c r="Z89">
        <v>41.3</v>
      </c>
      <c r="AA89">
        <v>30.4</v>
      </c>
      <c r="AB89">
        <v>38.5</v>
      </c>
      <c r="AC89">
        <v>37.700000000000003</v>
      </c>
      <c r="AD89">
        <v>27.5</v>
      </c>
      <c r="AE89">
        <v>31.2</v>
      </c>
      <c r="AF89">
        <v>61.1</v>
      </c>
      <c r="AG89">
        <v>76.400000000000006</v>
      </c>
      <c r="AH89">
        <v>95.4</v>
      </c>
      <c r="AI89">
        <v>84.4</v>
      </c>
      <c r="AJ89">
        <v>91</v>
      </c>
      <c r="AK89">
        <v>82.5</v>
      </c>
      <c r="AL89">
        <v>66.2</v>
      </c>
      <c r="AM89">
        <v>47.8</v>
      </c>
      <c r="AN89">
        <v>14</v>
      </c>
      <c r="AO89">
        <v>51.5</v>
      </c>
      <c r="AP89">
        <v>146.5</v>
      </c>
      <c r="AQ89">
        <v>130.4</v>
      </c>
      <c r="AR89">
        <v>138</v>
      </c>
      <c r="AS89">
        <v>96.8</v>
      </c>
      <c r="AT89">
        <v>55.3</v>
      </c>
      <c r="AU89">
        <v>46.9</v>
      </c>
      <c r="AV89">
        <v>37.200000000000003</v>
      </c>
      <c r="AW89">
        <v>31.8</v>
      </c>
      <c r="AX89">
        <v>28.6</v>
      </c>
      <c r="AY89">
        <v>19.399999999999999</v>
      </c>
      <c r="AZ89">
        <v>61</v>
      </c>
      <c r="BA89">
        <v>89.1</v>
      </c>
      <c r="BB89">
        <v>84.1</v>
      </c>
      <c r="BC89">
        <v>104.6</v>
      </c>
      <c r="BD89">
        <v>104.6</v>
      </c>
      <c r="BE89">
        <v>74.099999999999994</v>
      </c>
      <c r="BF89">
        <v>65.7</v>
      </c>
      <c r="BG89">
        <v>34.4</v>
      </c>
      <c r="BH89">
        <v>22.9</v>
      </c>
      <c r="BI89">
        <v>19.399999999999999</v>
      </c>
      <c r="BJ89">
        <v>5.2</v>
      </c>
      <c r="BK89">
        <v>19.899999999999999</v>
      </c>
      <c r="BL89">
        <v>35.5</v>
      </c>
      <c r="BM89">
        <v>65.8</v>
      </c>
      <c r="BN89">
        <v>78.099999999999994</v>
      </c>
      <c r="BO89">
        <v>68.8</v>
      </c>
      <c r="BP89">
        <v>92.4</v>
      </c>
      <c r="BQ89">
        <v>39.700000000000003</v>
      </c>
    </row>
    <row r="90" spans="2:69">
      <c r="B90">
        <v>3</v>
      </c>
      <c r="C90">
        <v>21</v>
      </c>
      <c r="D90">
        <v>66.7</v>
      </c>
      <c r="E90">
        <v>51.7</v>
      </c>
      <c r="F90">
        <v>38.4</v>
      </c>
      <c r="G90">
        <v>31.1</v>
      </c>
      <c r="H90">
        <v>31.1</v>
      </c>
      <c r="I90">
        <v>-100</v>
      </c>
      <c r="J90">
        <v>99.9</v>
      </c>
      <c r="K90">
        <v>115.5</v>
      </c>
      <c r="L90">
        <v>98.2</v>
      </c>
      <c r="M90">
        <v>96.5</v>
      </c>
      <c r="N90">
        <v>88.4</v>
      </c>
      <c r="O90">
        <v>67.8</v>
      </c>
      <c r="P90">
        <v>57.5</v>
      </c>
      <c r="Q90">
        <v>28.7</v>
      </c>
      <c r="R90">
        <v>12.5</v>
      </c>
      <c r="S90">
        <v>19.399999999999999</v>
      </c>
      <c r="T90">
        <v>49</v>
      </c>
      <c r="U90">
        <v>67.099999999999994</v>
      </c>
      <c r="V90">
        <v>85</v>
      </c>
      <c r="W90">
        <v>67.3</v>
      </c>
      <c r="X90">
        <v>59.3</v>
      </c>
      <c r="Y90">
        <v>24</v>
      </c>
      <c r="Z90">
        <v>42.9</v>
      </c>
      <c r="AA90">
        <v>29.4</v>
      </c>
      <c r="AB90">
        <v>40.200000000000003</v>
      </c>
      <c r="AC90">
        <v>37.5</v>
      </c>
      <c r="AD90">
        <v>26</v>
      </c>
      <c r="AE90">
        <v>30.1</v>
      </c>
      <c r="AF90">
        <v>63</v>
      </c>
      <c r="AG90">
        <v>70.400000000000006</v>
      </c>
      <c r="AH90">
        <v>95.5</v>
      </c>
      <c r="AI90">
        <v>84.8</v>
      </c>
      <c r="AJ90">
        <v>90.9</v>
      </c>
      <c r="AK90">
        <v>83.6</v>
      </c>
      <c r="AL90">
        <v>68.099999999999994</v>
      </c>
      <c r="AM90">
        <v>48.2</v>
      </c>
      <c r="AN90">
        <v>15.3</v>
      </c>
      <c r="AO90">
        <v>52.7</v>
      </c>
      <c r="AP90">
        <v>134.30000000000001</v>
      </c>
      <c r="AQ90">
        <v>138.80000000000001</v>
      </c>
      <c r="AR90">
        <v>134.1</v>
      </c>
      <c r="AS90">
        <v>92</v>
      </c>
      <c r="AT90">
        <v>56.4</v>
      </c>
      <c r="AU90">
        <v>45.4</v>
      </c>
      <c r="AV90">
        <v>38.9</v>
      </c>
      <c r="AW90">
        <v>31.4</v>
      </c>
      <c r="AX90">
        <v>27.8</v>
      </c>
      <c r="AY90">
        <v>25.6</v>
      </c>
      <c r="AZ90">
        <v>59.6</v>
      </c>
      <c r="BA90">
        <v>89.1</v>
      </c>
      <c r="BB90">
        <v>83.5</v>
      </c>
      <c r="BC90">
        <v>106.7</v>
      </c>
      <c r="BD90">
        <v>100.7</v>
      </c>
      <c r="BE90">
        <v>72.5</v>
      </c>
      <c r="BF90">
        <v>68.8</v>
      </c>
      <c r="BG90">
        <v>35.1</v>
      </c>
      <c r="BH90">
        <v>22.3</v>
      </c>
      <c r="BI90">
        <v>17.899999999999999</v>
      </c>
      <c r="BJ90">
        <v>7.7</v>
      </c>
      <c r="BK90">
        <v>18.100000000000001</v>
      </c>
      <c r="BL90">
        <v>36.6</v>
      </c>
      <c r="BM90">
        <v>62.6</v>
      </c>
      <c r="BN90">
        <v>72.8</v>
      </c>
      <c r="BO90">
        <v>69</v>
      </c>
      <c r="BP90">
        <v>90.2</v>
      </c>
      <c r="BQ90">
        <v>37.6</v>
      </c>
    </row>
    <row r="91" spans="2:69">
      <c r="B91">
        <v>3</v>
      </c>
      <c r="C91">
        <v>22</v>
      </c>
      <c r="D91">
        <v>57.8</v>
      </c>
      <c r="E91">
        <v>52.7</v>
      </c>
      <c r="F91">
        <v>40.6</v>
      </c>
      <c r="G91">
        <v>31</v>
      </c>
      <c r="H91">
        <v>33</v>
      </c>
      <c r="I91">
        <v>-100</v>
      </c>
      <c r="J91">
        <v>96.6</v>
      </c>
      <c r="K91">
        <v>117.7</v>
      </c>
      <c r="L91">
        <v>94.9</v>
      </c>
      <c r="M91">
        <v>91.2</v>
      </c>
      <c r="N91">
        <v>86.7</v>
      </c>
      <c r="O91">
        <v>69.2</v>
      </c>
      <c r="P91">
        <v>56.2</v>
      </c>
      <c r="Q91">
        <v>30.1</v>
      </c>
      <c r="R91">
        <v>11.6</v>
      </c>
      <c r="S91">
        <v>23.6</v>
      </c>
      <c r="T91">
        <v>47.2</v>
      </c>
      <c r="U91">
        <v>68.2</v>
      </c>
      <c r="V91">
        <v>78.400000000000006</v>
      </c>
      <c r="W91">
        <v>66.599999999999994</v>
      </c>
      <c r="X91">
        <v>55.5</v>
      </c>
      <c r="Y91">
        <v>24.9</v>
      </c>
      <c r="Z91">
        <v>41.5</v>
      </c>
      <c r="AA91">
        <v>31.8</v>
      </c>
      <c r="AB91">
        <v>40.200000000000003</v>
      </c>
      <c r="AC91">
        <v>35.5</v>
      </c>
      <c r="AD91">
        <v>25.1</v>
      </c>
      <c r="AE91">
        <v>28.8</v>
      </c>
      <c r="AF91">
        <v>66</v>
      </c>
      <c r="AG91">
        <v>68.7</v>
      </c>
      <c r="AH91">
        <v>95.1</v>
      </c>
      <c r="AI91">
        <v>88.1</v>
      </c>
      <c r="AJ91">
        <v>89.9</v>
      </c>
      <c r="AK91">
        <v>88.6</v>
      </c>
      <c r="AL91">
        <v>65.400000000000006</v>
      </c>
      <c r="AM91">
        <v>47.3</v>
      </c>
      <c r="AN91">
        <v>16.600000000000001</v>
      </c>
      <c r="AO91">
        <v>52.9</v>
      </c>
      <c r="AP91">
        <v>129.19999999999999</v>
      </c>
      <c r="AQ91">
        <v>148.5</v>
      </c>
      <c r="AR91">
        <v>137.5</v>
      </c>
      <c r="AS91">
        <v>93.4</v>
      </c>
      <c r="AT91">
        <v>57.4</v>
      </c>
      <c r="AU91">
        <v>47.5</v>
      </c>
      <c r="AV91">
        <v>37.700000000000003</v>
      </c>
      <c r="AW91">
        <v>31.7</v>
      </c>
      <c r="AX91">
        <v>27</v>
      </c>
      <c r="AY91">
        <v>28.3</v>
      </c>
      <c r="AZ91">
        <v>58.7</v>
      </c>
      <c r="BA91">
        <v>91.1</v>
      </c>
      <c r="BB91">
        <v>78.900000000000006</v>
      </c>
      <c r="BC91">
        <v>109.5</v>
      </c>
      <c r="BD91">
        <v>96.4</v>
      </c>
      <c r="BE91">
        <v>72.3</v>
      </c>
      <c r="BF91">
        <v>67.099999999999994</v>
      </c>
      <c r="BG91">
        <v>34.200000000000003</v>
      </c>
      <c r="BH91">
        <v>23.4</v>
      </c>
      <c r="BI91">
        <v>18.899999999999999</v>
      </c>
      <c r="BJ91">
        <v>6.7</v>
      </c>
      <c r="BK91">
        <v>17.8</v>
      </c>
      <c r="BL91">
        <v>34.6</v>
      </c>
      <c r="BM91">
        <v>60</v>
      </c>
      <c r="BN91">
        <v>70.5</v>
      </c>
      <c r="BO91">
        <v>67.8</v>
      </c>
      <c r="BP91">
        <v>91.6</v>
      </c>
      <c r="BQ91">
        <v>38.799999999999997</v>
      </c>
    </row>
    <row r="92" spans="2:69">
      <c r="B92">
        <v>3</v>
      </c>
      <c r="C92">
        <v>23</v>
      </c>
      <c r="D92">
        <v>64.2</v>
      </c>
      <c r="E92">
        <v>54.3</v>
      </c>
      <c r="F92">
        <v>43.9</v>
      </c>
      <c r="G92">
        <v>29.1</v>
      </c>
      <c r="H92">
        <v>36.799999999999997</v>
      </c>
      <c r="I92">
        <v>68.400000000000006</v>
      </c>
      <c r="J92">
        <v>97.6</v>
      </c>
      <c r="K92">
        <v>118.3</v>
      </c>
      <c r="L92">
        <v>99.1</v>
      </c>
      <c r="M92">
        <v>90.2</v>
      </c>
      <c r="N92">
        <v>85.4</v>
      </c>
      <c r="O92">
        <v>69.599999999999994</v>
      </c>
      <c r="P92">
        <v>58</v>
      </c>
      <c r="Q92">
        <v>29.6</v>
      </c>
      <c r="R92">
        <v>12.5</v>
      </c>
      <c r="S92">
        <v>32.6</v>
      </c>
      <c r="T92">
        <v>47.6</v>
      </c>
      <c r="U92">
        <v>67.8</v>
      </c>
      <c r="V92">
        <v>73.599999999999994</v>
      </c>
      <c r="W92">
        <v>68.599999999999994</v>
      </c>
      <c r="X92">
        <v>55.3</v>
      </c>
      <c r="Y92">
        <v>25.2</v>
      </c>
      <c r="Z92">
        <v>41.5</v>
      </c>
      <c r="AA92">
        <v>33.9</v>
      </c>
      <c r="AB92">
        <v>39.5</v>
      </c>
      <c r="AC92">
        <v>34.6</v>
      </c>
      <c r="AD92">
        <v>27.5</v>
      </c>
      <c r="AE92">
        <v>31.7</v>
      </c>
      <c r="AF92">
        <v>69.3</v>
      </c>
      <c r="AG92">
        <v>68</v>
      </c>
      <c r="AH92">
        <v>93.5</v>
      </c>
      <c r="AI92">
        <v>92.8</v>
      </c>
      <c r="AJ92">
        <v>89.3</v>
      </c>
      <c r="AK92">
        <v>91.3</v>
      </c>
      <c r="AL92">
        <v>66.5</v>
      </c>
      <c r="AM92">
        <v>46.6</v>
      </c>
      <c r="AN92">
        <v>21.2</v>
      </c>
      <c r="AO92">
        <v>53.3</v>
      </c>
      <c r="AP92">
        <v>127</v>
      </c>
      <c r="AQ92">
        <v>149.1</v>
      </c>
      <c r="AR92">
        <v>133.5</v>
      </c>
      <c r="AS92">
        <v>92.1</v>
      </c>
      <c r="AT92">
        <v>57.7</v>
      </c>
      <c r="AU92">
        <v>48</v>
      </c>
      <c r="AV92">
        <v>40.299999999999997</v>
      </c>
      <c r="AW92">
        <v>30</v>
      </c>
      <c r="AX92">
        <v>26.4</v>
      </c>
      <c r="AY92">
        <v>30.3</v>
      </c>
      <c r="AZ92">
        <v>59.9</v>
      </c>
      <c r="BA92">
        <v>97.3</v>
      </c>
      <c r="BB92">
        <v>78.599999999999994</v>
      </c>
      <c r="BC92">
        <v>110.4</v>
      </c>
      <c r="BD92">
        <v>93.8</v>
      </c>
      <c r="BE92">
        <v>70.8</v>
      </c>
      <c r="BF92">
        <v>65.5</v>
      </c>
      <c r="BG92">
        <v>34.1</v>
      </c>
      <c r="BH92">
        <v>24.6</v>
      </c>
      <c r="BI92">
        <v>19.5</v>
      </c>
      <c r="BJ92">
        <v>8.9</v>
      </c>
      <c r="BK92">
        <v>17.3</v>
      </c>
      <c r="BL92">
        <v>33</v>
      </c>
      <c r="BM92">
        <v>57.2</v>
      </c>
      <c r="BN92">
        <v>67.8</v>
      </c>
      <c r="BO92">
        <v>71.5</v>
      </c>
      <c r="BP92">
        <v>90.7</v>
      </c>
      <c r="BQ92">
        <v>41.4</v>
      </c>
    </row>
    <row r="93" spans="2:69">
      <c r="B93">
        <v>3</v>
      </c>
      <c r="C93">
        <v>24</v>
      </c>
      <c r="D93">
        <v>59.2</v>
      </c>
      <c r="E93">
        <v>57.6</v>
      </c>
      <c r="F93">
        <v>42.6</v>
      </c>
      <c r="G93">
        <v>29.2</v>
      </c>
      <c r="H93">
        <v>39.200000000000003</v>
      </c>
      <c r="I93">
        <v>64.3</v>
      </c>
      <c r="J93">
        <v>97.5</v>
      </c>
      <c r="K93">
        <v>117.2</v>
      </c>
      <c r="L93">
        <v>99.7</v>
      </c>
      <c r="M93">
        <v>93</v>
      </c>
      <c r="N93">
        <v>83</v>
      </c>
      <c r="O93">
        <v>64.900000000000006</v>
      </c>
      <c r="P93">
        <v>60.1</v>
      </c>
      <c r="Q93">
        <v>29.8</v>
      </c>
      <c r="R93">
        <v>13</v>
      </c>
      <c r="S93">
        <v>47.1</v>
      </c>
      <c r="T93">
        <v>45.5</v>
      </c>
      <c r="U93">
        <v>68.2</v>
      </c>
      <c r="V93">
        <v>89.3</v>
      </c>
      <c r="W93">
        <v>69.099999999999994</v>
      </c>
      <c r="X93">
        <v>60</v>
      </c>
      <c r="Y93">
        <v>25.2</v>
      </c>
      <c r="Z93">
        <v>41.7</v>
      </c>
      <c r="AA93">
        <v>31.3</v>
      </c>
      <c r="AB93">
        <v>40.200000000000003</v>
      </c>
      <c r="AC93">
        <v>35.1</v>
      </c>
      <c r="AD93">
        <v>28.8</v>
      </c>
      <c r="AE93">
        <v>33.9</v>
      </c>
      <c r="AF93">
        <v>69.5</v>
      </c>
      <c r="AG93">
        <v>68.8</v>
      </c>
      <c r="AH93">
        <v>94.9</v>
      </c>
      <c r="AI93">
        <v>91.1</v>
      </c>
      <c r="AJ93">
        <v>89.3</v>
      </c>
      <c r="AK93">
        <v>93.5</v>
      </c>
      <c r="AL93">
        <v>64.900000000000006</v>
      </c>
      <c r="AM93">
        <v>47.5</v>
      </c>
      <c r="AN93">
        <v>24.4</v>
      </c>
      <c r="AO93">
        <v>60</v>
      </c>
      <c r="AP93">
        <v>121.5</v>
      </c>
      <c r="AQ93">
        <v>146.6</v>
      </c>
      <c r="AR93">
        <v>173.8</v>
      </c>
      <c r="AS93">
        <v>90.2</v>
      </c>
      <c r="AT93">
        <v>72.3</v>
      </c>
      <c r="AU93">
        <v>49.4</v>
      </c>
      <c r="AV93">
        <v>42.4</v>
      </c>
      <c r="AW93">
        <v>29.2</v>
      </c>
      <c r="AX93">
        <v>26.2</v>
      </c>
      <c r="AY93">
        <v>32.799999999999997</v>
      </c>
      <c r="AZ93">
        <v>62.3</v>
      </c>
      <c r="BA93">
        <v>98.7</v>
      </c>
      <c r="BB93">
        <v>77.8</v>
      </c>
      <c r="BC93">
        <v>113.7</v>
      </c>
      <c r="BD93">
        <v>92.1</v>
      </c>
      <c r="BE93">
        <v>69.5</v>
      </c>
      <c r="BF93">
        <v>64.099999999999994</v>
      </c>
      <c r="BG93">
        <v>35.700000000000003</v>
      </c>
      <c r="BH93">
        <v>27.2</v>
      </c>
      <c r="BI93">
        <v>19.600000000000001</v>
      </c>
      <c r="BJ93">
        <v>8</v>
      </c>
      <c r="BK93">
        <v>16.100000000000001</v>
      </c>
      <c r="BL93">
        <v>32</v>
      </c>
      <c r="BM93">
        <v>56.3</v>
      </c>
      <c r="BN93">
        <v>64.599999999999994</v>
      </c>
      <c r="BO93">
        <v>70.099999999999994</v>
      </c>
      <c r="BP93">
        <v>87.3</v>
      </c>
      <c r="BQ93">
        <v>45.4</v>
      </c>
    </row>
    <row r="94" spans="2:69">
      <c r="B94">
        <v>3</v>
      </c>
      <c r="C94">
        <v>25</v>
      </c>
      <c r="D94">
        <v>58.5</v>
      </c>
      <c r="E94">
        <v>60.9</v>
      </c>
      <c r="F94">
        <v>41.1</v>
      </c>
      <c r="G94">
        <v>30.2</v>
      </c>
      <c r="H94">
        <v>38.9</v>
      </c>
      <c r="I94">
        <v>60.5</v>
      </c>
      <c r="J94">
        <v>97.3</v>
      </c>
      <c r="K94">
        <v>119.9</v>
      </c>
      <c r="L94">
        <v>100.6</v>
      </c>
      <c r="M94">
        <v>96.2</v>
      </c>
      <c r="N94">
        <v>82.9</v>
      </c>
      <c r="O94">
        <v>77.400000000000006</v>
      </c>
      <c r="P94">
        <v>56.9</v>
      </c>
      <c r="Q94">
        <v>30.5</v>
      </c>
      <c r="R94">
        <v>14</v>
      </c>
      <c r="S94">
        <v>44.3</v>
      </c>
      <c r="T94">
        <v>43.6</v>
      </c>
      <c r="U94">
        <v>70</v>
      </c>
      <c r="V94">
        <v>108.4</v>
      </c>
      <c r="W94">
        <v>69.7</v>
      </c>
      <c r="X94">
        <v>61.8</v>
      </c>
      <c r="Y94">
        <v>23.5</v>
      </c>
      <c r="Z94">
        <v>41.1</v>
      </c>
      <c r="AA94">
        <v>33</v>
      </c>
      <c r="AB94">
        <v>40.5</v>
      </c>
      <c r="AC94">
        <v>34</v>
      </c>
      <c r="AD94">
        <v>29.3</v>
      </c>
      <c r="AE94">
        <v>39.700000000000003</v>
      </c>
      <c r="AF94">
        <v>66.400000000000006</v>
      </c>
      <c r="AG94">
        <v>69.8</v>
      </c>
      <c r="AH94">
        <v>93.5</v>
      </c>
      <c r="AI94">
        <v>89.6</v>
      </c>
      <c r="AJ94">
        <v>87.6</v>
      </c>
      <c r="AK94">
        <v>86.6</v>
      </c>
      <c r="AL94">
        <v>64.099999999999994</v>
      </c>
      <c r="AM94">
        <v>46.7</v>
      </c>
      <c r="AN94">
        <v>22</v>
      </c>
      <c r="AO94">
        <v>61.1</v>
      </c>
      <c r="AP94">
        <v>119</v>
      </c>
      <c r="AQ94">
        <v>145.19999999999999</v>
      </c>
      <c r="AR94">
        <v>176.3</v>
      </c>
      <c r="AS94">
        <v>89.6</v>
      </c>
      <c r="AT94">
        <v>69.900000000000006</v>
      </c>
      <c r="AU94">
        <v>50</v>
      </c>
      <c r="AV94">
        <v>39.700000000000003</v>
      </c>
      <c r="AW94">
        <v>30.4</v>
      </c>
      <c r="AX94">
        <v>26.4</v>
      </c>
      <c r="AY94">
        <v>35.1</v>
      </c>
      <c r="AZ94">
        <v>60.5</v>
      </c>
      <c r="BA94">
        <v>99.3</v>
      </c>
      <c r="BB94">
        <v>76.099999999999994</v>
      </c>
      <c r="BC94">
        <v>113.3</v>
      </c>
      <c r="BD94">
        <v>90.9</v>
      </c>
      <c r="BE94">
        <v>71.400000000000006</v>
      </c>
      <c r="BF94">
        <v>66.400000000000006</v>
      </c>
      <c r="BG94">
        <v>35.5</v>
      </c>
      <c r="BH94">
        <v>30.7</v>
      </c>
      <c r="BI94">
        <v>18.5</v>
      </c>
      <c r="BJ94">
        <v>6.4</v>
      </c>
      <c r="BK94">
        <v>17.5</v>
      </c>
      <c r="BL94">
        <v>33.5</v>
      </c>
      <c r="BM94">
        <v>56.4</v>
      </c>
      <c r="BN94">
        <v>63.3</v>
      </c>
      <c r="BO94">
        <v>69.7</v>
      </c>
      <c r="BP94">
        <v>84.2</v>
      </c>
      <c r="BQ94">
        <v>48.6</v>
      </c>
    </row>
    <row r="95" spans="2:69">
      <c r="B95">
        <v>3</v>
      </c>
      <c r="C95">
        <v>26</v>
      </c>
      <c r="D95">
        <v>53</v>
      </c>
      <c r="E95">
        <v>60.8</v>
      </c>
      <c r="F95">
        <v>41.5</v>
      </c>
      <c r="G95">
        <v>31.8</v>
      </c>
      <c r="H95">
        <v>36.299999999999997</v>
      </c>
      <c r="I95">
        <v>54.1</v>
      </c>
      <c r="J95">
        <v>97</v>
      </c>
      <c r="K95">
        <v>152.80000000000001</v>
      </c>
      <c r="L95">
        <v>110.3</v>
      </c>
      <c r="M95">
        <v>92.5</v>
      </c>
      <c r="N95">
        <v>81.3</v>
      </c>
      <c r="O95">
        <v>68.3</v>
      </c>
      <c r="P95">
        <v>59.1</v>
      </c>
      <c r="Q95">
        <v>30.5</v>
      </c>
      <c r="R95">
        <v>13.6</v>
      </c>
      <c r="S95">
        <v>51.4</v>
      </c>
      <c r="T95">
        <v>44.6</v>
      </c>
      <c r="U95">
        <v>67.5</v>
      </c>
      <c r="V95">
        <v>101.4</v>
      </c>
      <c r="W95">
        <v>71.2</v>
      </c>
      <c r="X95">
        <v>63.2</v>
      </c>
      <c r="Y95">
        <v>21.4</v>
      </c>
      <c r="Z95">
        <v>41</v>
      </c>
      <c r="AA95">
        <v>32</v>
      </c>
      <c r="AB95">
        <v>39.700000000000003</v>
      </c>
      <c r="AC95">
        <v>36</v>
      </c>
      <c r="AD95">
        <v>28.4</v>
      </c>
      <c r="AE95">
        <v>40.700000000000003</v>
      </c>
      <c r="AF95">
        <v>64.2</v>
      </c>
      <c r="AG95">
        <v>69.8</v>
      </c>
      <c r="AH95">
        <v>104.6</v>
      </c>
      <c r="AI95">
        <v>88.3</v>
      </c>
      <c r="AJ95">
        <v>93.8</v>
      </c>
      <c r="AK95">
        <v>84.5</v>
      </c>
      <c r="AL95">
        <v>64.8</v>
      </c>
      <c r="AM95">
        <v>46.9</v>
      </c>
      <c r="AN95">
        <v>22.3</v>
      </c>
      <c r="AO95">
        <v>61.8</v>
      </c>
      <c r="AP95">
        <v>115.9</v>
      </c>
      <c r="AQ95">
        <v>143</v>
      </c>
      <c r="AR95">
        <v>168.9</v>
      </c>
      <c r="AS95">
        <v>88.5</v>
      </c>
      <c r="AT95">
        <v>67.2</v>
      </c>
      <c r="AU95">
        <v>50</v>
      </c>
      <c r="AV95">
        <v>36.5</v>
      </c>
      <c r="AW95">
        <v>30.8</v>
      </c>
      <c r="AX95">
        <v>26.8</v>
      </c>
      <c r="AY95">
        <v>37.6</v>
      </c>
      <c r="AZ95">
        <v>58</v>
      </c>
      <c r="BA95">
        <v>94.9</v>
      </c>
      <c r="BB95">
        <v>74.900000000000006</v>
      </c>
      <c r="BC95">
        <v>109.7</v>
      </c>
      <c r="BD95">
        <v>91.1</v>
      </c>
      <c r="BE95">
        <v>71.8</v>
      </c>
      <c r="BF95">
        <v>65.5</v>
      </c>
      <c r="BG95">
        <v>35.700000000000003</v>
      </c>
      <c r="BH95">
        <v>30.8</v>
      </c>
      <c r="BI95">
        <v>19.5</v>
      </c>
      <c r="BJ95">
        <v>6.3</v>
      </c>
      <c r="BK95">
        <v>18.8</v>
      </c>
      <c r="BL95">
        <v>35</v>
      </c>
      <c r="BM95">
        <v>55.9</v>
      </c>
      <c r="BN95">
        <v>63</v>
      </c>
      <c r="BO95">
        <v>73.400000000000006</v>
      </c>
      <c r="BP95">
        <v>83.9</v>
      </c>
      <c r="BQ95">
        <v>49.3</v>
      </c>
    </row>
    <row r="96" spans="2:69">
      <c r="B96">
        <v>3</v>
      </c>
      <c r="C96">
        <v>27</v>
      </c>
      <c r="D96">
        <v>49.9</v>
      </c>
      <c r="E96">
        <v>64.2</v>
      </c>
      <c r="F96">
        <v>-100</v>
      </c>
      <c r="G96">
        <v>31.6</v>
      </c>
      <c r="H96">
        <v>37.200000000000003</v>
      </c>
      <c r="I96">
        <v>50.3</v>
      </c>
      <c r="J96">
        <v>95.8</v>
      </c>
      <c r="K96">
        <v>148.80000000000001</v>
      </c>
      <c r="L96">
        <v>121.9</v>
      </c>
      <c r="M96">
        <v>93.4</v>
      </c>
      <c r="N96">
        <v>85.4</v>
      </c>
      <c r="O96">
        <v>69.7</v>
      </c>
      <c r="P96">
        <v>57.1</v>
      </c>
      <c r="Q96">
        <v>44.1</v>
      </c>
      <c r="R96">
        <v>13.2</v>
      </c>
      <c r="S96">
        <v>52.4</v>
      </c>
      <c r="T96">
        <v>46.8</v>
      </c>
      <c r="U96">
        <v>69.400000000000006</v>
      </c>
      <c r="V96">
        <v>96.9</v>
      </c>
      <c r="W96">
        <v>75.099999999999994</v>
      </c>
      <c r="X96">
        <v>63</v>
      </c>
      <c r="Y96">
        <v>28.7</v>
      </c>
      <c r="Z96">
        <v>40.299999999999997</v>
      </c>
      <c r="AA96">
        <v>30.5</v>
      </c>
      <c r="AB96">
        <v>43.7</v>
      </c>
      <c r="AC96">
        <v>45.7</v>
      </c>
      <c r="AD96">
        <v>31.6</v>
      </c>
      <c r="AE96">
        <v>39.299999999999997</v>
      </c>
      <c r="AF96">
        <v>63.8</v>
      </c>
      <c r="AG96">
        <v>67.8</v>
      </c>
      <c r="AH96">
        <v>108.2</v>
      </c>
      <c r="AI96">
        <v>87</v>
      </c>
      <c r="AJ96">
        <v>93.2</v>
      </c>
      <c r="AK96">
        <v>89.6</v>
      </c>
      <c r="AL96">
        <v>64.5</v>
      </c>
      <c r="AM96">
        <v>46.9</v>
      </c>
      <c r="AN96">
        <v>25.3</v>
      </c>
      <c r="AO96">
        <v>62.3</v>
      </c>
      <c r="AP96">
        <v>132.4</v>
      </c>
      <c r="AQ96">
        <v>143.5</v>
      </c>
      <c r="AR96">
        <v>166.5</v>
      </c>
      <c r="AS96">
        <v>88.2</v>
      </c>
      <c r="AT96">
        <v>67.3</v>
      </c>
      <c r="AU96">
        <v>53.2</v>
      </c>
      <c r="AV96">
        <v>39.200000000000003</v>
      </c>
      <c r="AW96">
        <v>31.1</v>
      </c>
      <c r="AX96">
        <v>26.9</v>
      </c>
      <c r="AY96">
        <v>36.9</v>
      </c>
      <c r="AZ96">
        <v>56.9</v>
      </c>
      <c r="BA96">
        <v>93.4</v>
      </c>
      <c r="BB96">
        <v>86.4</v>
      </c>
      <c r="BC96">
        <v>104.4</v>
      </c>
      <c r="BD96">
        <v>94.2</v>
      </c>
      <c r="BE96">
        <v>72.5</v>
      </c>
      <c r="BF96">
        <v>65.900000000000006</v>
      </c>
      <c r="BG96">
        <v>36.700000000000003</v>
      </c>
      <c r="BH96">
        <v>30.6</v>
      </c>
      <c r="BI96">
        <v>22.9</v>
      </c>
      <c r="BJ96">
        <v>5.9</v>
      </c>
      <c r="BK96">
        <v>17.899999999999999</v>
      </c>
      <c r="BL96">
        <v>34.6</v>
      </c>
      <c r="BM96">
        <v>54.6</v>
      </c>
      <c r="BN96">
        <v>62.2</v>
      </c>
      <c r="BO96">
        <v>74.900000000000006</v>
      </c>
      <c r="BP96">
        <v>85.7</v>
      </c>
      <c r="BQ96">
        <v>48.6</v>
      </c>
    </row>
    <row r="97" spans="2:69">
      <c r="B97">
        <v>3</v>
      </c>
      <c r="C97">
        <v>28</v>
      </c>
      <c r="D97">
        <v>53.9</v>
      </c>
      <c r="E97">
        <v>69.2</v>
      </c>
      <c r="F97">
        <v>33.9</v>
      </c>
      <c r="G97">
        <v>31.9</v>
      </c>
      <c r="H97">
        <v>35.1</v>
      </c>
      <c r="I97">
        <v>44.4</v>
      </c>
      <c r="J97">
        <v>90.9</v>
      </c>
      <c r="K97">
        <v>150.80000000000001</v>
      </c>
      <c r="L97">
        <v>114.7</v>
      </c>
      <c r="M97">
        <v>91.3</v>
      </c>
      <c r="N97">
        <v>90.8</v>
      </c>
      <c r="O97">
        <v>71.2</v>
      </c>
      <c r="P97">
        <v>64.099999999999994</v>
      </c>
      <c r="Q97">
        <v>28.8</v>
      </c>
      <c r="R97">
        <v>13.4</v>
      </c>
      <c r="S97">
        <v>55.7</v>
      </c>
      <c r="T97">
        <v>50.9</v>
      </c>
      <c r="U97">
        <v>68.7</v>
      </c>
      <c r="V97">
        <v>89.2</v>
      </c>
      <c r="W97">
        <v>79.099999999999994</v>
      </c>
      <c r="X97">
        <v>61.3</v>
      </c>
      <c r="Y97">
        <v>29.1</v>
      </c>
      <c r="Z97">
        <v>40.1</v>
      </c>
      <c r="AA97">
        <v>32.200000000000003</v>
      </c>
      <c r="AB97">
        <v>44.5</v>
      </c>
      <c r="AC97">
        <v>45.9</v>
      </c>
      <c r="AD97">
        <v>33</v>
      </c>
      <c r="AE97">
        <v>38.4</v>
      </c>
      <c r="AF97">
        <v>69.900000000000006</v>
      </c>
      <c r="AG97">
        <v>64.900000000000006</v>
      </c>
      <c r="AH97">
        <v>107.6</v>
      </c>
      <c r="AI97">
        <v>84.2</v>
      </c>
      <c r="AJ97">
        <v>88.5</v>
      </c>
      <c r="AK97">
        <v>95.4</v>
      </c>
      <c r="AL97">
        <v>63.6</v>
      </c>
      <c r="AM97">
        <v>45.4</v>
      </c>
      <c r="AN97">
        <v>24.2</v>
      </c>
      <c r="AO97">
        <v>61.8</v>
      </c>
      <c r="AP97">
        <v>132.80000000000001</v>
      </c>
      <c r="AQ97">
        <v>143.5</v>
      </c>
      <c r="AR97">
        <v>163.5</v>
      </c>
      <c r="AS97">
        <v>86.6</v>
      </c>
      <c r="AT97">
        <v>68.2</v>
      </c>
      <c r="AU97">
        <v>57.3</v>
      </c>
      <c r="AV97">
        <v>39.1</v>
      </c>
      <c r="AW97">
        <v>30.9</v>
      </c>
      <c r="AX97">
        <v>27</v>
      </c>
      <c r="AY97">
        <v>34.700000000000003</v>
      </c>
      <c r="AZ97">
        <v>53.9</v>
      </c>
      <c r="BA97">
        <v>92.9</v>
      </c>
      <c r="BB97">
        <v>95.7</v>
      </c>
      <c r="BC97">
        <v>101.7</v>
      </c>
      <c r="BD97">
        <v>97</v>
      </c>
      <c r="BE97">
        <v>72.5</v>
      </c>
      <c r="BF97">
        <v>66.5</v>
      </c>
      <c r="BG97">
        <v>34.700000000000003</v>
      </c>
      <c r="BH97">
        <v>27.8</v>
      </c>
      <c r="BI97">
        <v>25.8</v>
      </c>
      <c r="BJ97">
        <v>6</v>
      </c>
      <c r="BK97">
        <v>19</v>
      </c>
      <c r="BL97">
        <v>34.200000000000003</v>
      </c>
      <c r="BM97">
        <v>57.3</v>
      </c>
      <c r="BN97">
        <v>60</v>
      </c>
      <c r="BO97">
        <v>73.900000000000006</v>
      </c>
      <c r="BP97">
        <v>84</v>
      </c>
      <c r="BQ97">
        <v>42.3</v>
      </c>
    </row>
    <row r="98" spans="2:69">
      <c r="B98">
        <v>3</v>
      </c>
      <c r="C98">
        <v>29</v>
      </c>
      <c r="D98">
        <v>59</v>
      </c>
      <c r="E98">
        <v>66.400000000000006</v>
      </c>
      <c r="F98">
        <v>35.299999999999997</v>
      </c>
      <c r="G98">
        <v>28.2</v>
      </c>
      <c r="H98">
        <v>34.299999999999997</v>
      </c>
      <c r="I98">
        <v>42.6</v>
      </c>
      <c r="J98">
        <v>92.9</v>
      </c>
      <c r="K98">
        <v>150.19999999999999</v>
      </c>
      <c r="L98">
        <v>103.2</v>
      </c>
      <c r="M98">
        <v>89.6</v>
      </c>
      <c r="N98">
        <v>87.6</v>
      </c>
      <c r="O98">
        <v>67.5</v>
      </c>
      <c r="P98">
        <v>64.5</v>
      </c>
      <c r="Q98">
        <v>28.8</v>
      </c>
      <c r="R98">
        <v>12.7</v>
      </c>
      <c r="S98">
        <v>50.1</v>
      </c>
      <c r="T98">
        <v>50.1</v>
      </c>
      <c r="U98">
        <v>65.7</v>
      </c>
      <c r="V98">
        <v>77.099999999999994</v>
      </c>
      <c r="W98">
        <v>76.7</v>
      </c>
      <c r="X98">
        <v>61.3</v>
      </c>
      <c r="Y98">
        <v>32.299999999999997</v>
      </c>
      <c r="Z98">
        <v>38.1</v>
      </c>
      <c r="AA98">
        <v>33.700000000000003</v>
      </c>
      <c r="AB98">
        <v>42.7</v>
      </c>
      <c r="AC98">
        <v>48.6</v>
      </c>
      <c r="AD98">
        <v>31.9</v>
      </c>
      <c r="AE98">
        <v>37.799999999999997</v>
      </c>
      <c r="AF98">
        <v>82.1</v>
      </c>
      <c r="AG98">
        <v>65.8</v>
      </c>
      <c r="AH98">
        <v>105.9</v>
      </c>
      <c r="AI98">
        <v>82</v>
      </c>
      <c r="AJ98">
        <v>86.2</v>
      </c>
      <c r="AK98">
        <v>97.1</v>
      </c>
      <c r="AL98">
        <v>63.4</v>
      </c>
      <c r="AM98">
        <v>45.4</v>
      </c>
      <c r="AN98">
        <v>23.1</v>
      </c>
      <c r="AO98">
        <v>62.8</v>
      </c>
      <c r="AP98">
        <v>125.8</v>
      </c>
      <c r="AQ98">
        <v>145</v>
      </c>
      <c r="AR98">
        <v>157.19999999999999</v>
      </c>
      <c r="AS98">
        <v>84.5</v>
      </c>
      <c r="AT98">
        <v>63.4</v>
      </c>
      <c r="AU98">
        <v>56.7</v>
      </c>
      <c r="AV98">
        <v>41.3</v>
      </c>
      <c r="AW98">
        <v>29.3</v>
      </c>
      <c r="AX98">
        <v>30.6</v>
      </c>
      <c r="AY98">
        <v>31</v>
      </c>
      <c r="AZ98">
        <v>52.1</v>
      </c>
      <c r="BA98">
        <v>93.2</v>
      </c>
      <c r="BB98">
        <v>93</v>
      </c>
      <c r="BC98">
        <v>98.1</v>
      </c>
      <c r="BD98">
        <v>99.4</v>
      </c>
      <c r="BE98">
        <v>73.599999999999994</v>
      </c>
      <c r="BF98">
        <v>68.7</v>
      </c>
      <c r="BG98">
        <v>32.799999999999997</v>
      </c>
      <c r="BH98">
        <v>25.3</v>
      </c>
      <c r="BI98">
        <v>26.8</v>
      </c>
      <c r="BJ98">
        <v>6.6</v>
      </c>
      <c r="BK98">
        <v>17.100000000000001</v>
      </c>
      <c r="BL98">
        <v>32.5</v>
      </c>
      <c r="BM98">
        <v>56.5</v>
      </c>
      <c r="BN98">
        <v>58.8</v>
      </c>
      <c r="BO98">
        <v>71.400000000000006</v>
      </c>
      <c r="BP98">
        <v>86.2</v>
      </c>
      <c r="BQ98">
        <v>42.9</v>
      </c>
    </row>
    <row r="99" spans="2:69">
      <c r="B99">
        <v>3</v>
      </c>
      <c r="C99">
        <v>30</v>
      </c>
      <c r="D99">
        <v>64.099999999999994</v>
      </c>
      <c r="E99">
        <v>60.7</v>
      </c>
      <c r="F99">
        <v>34.200000000000003</v>
      </c>
      <c r="G99">
        <v>27.1</v>
      </c>
      <c r="H99">
        <v>32.9</v>
      </c>
      <c r="I99">
        <v>46.6</v>
      </c>
      <c r="J99">
        <v>100.2</v>
      </c>
      <c r="K99">
        <v>147.80000000000001</v>
      </c>
      <c r="L99">
        <v>101.6</v>
      </c>
      <c r="M99">
        <v>86.5</v>
      </c>
      <c r="N99">
        <v>88.1</v>
      </c>
      <c r="O99">
        <v>64.599999999999994</v>
      </c>
      <c r="P99">
        <v>56</v>
      </c>
      <c r="Q99">
        <v>27.6</v>
      </c>
      <c r="R99">
        <v>11.9</v>
      </c>
      <c r="S99">
        <v>46.4</v>
      </c>
      <c r="T99">
        <v>48.6</v>
      </c>
      <c r="U99">
        <v>64.5</v>
      </c>
      <c r="V99">
        <v>10056.9</v>
      </c>
      <c r="W99">
        <v>78.2</v>
      </c>
      <c r="X99">
        <v>59.9</v>
      </c>
      <c r="Y99">
        <v>32.200000000000003</v>
      </c>
      <c r="Z99">
        <v>37.200000000000003</v>
      </c>
      <c r="AA99">
        <v>33.299999999999997</v>
      </c>
      <c r="AB99">
        <v>41</v>
      </c>
      <c r="AC99">
        <v>58.1</v>
      </c>
      <c r="AD99">
        <v>31.8</v>
      </c>
      <c r="AE99">
        <v>35.6</v>
      </c>
      <c r="AF99">
        <v>83.3</v>
      </c>
      <c r="AG99">
        <v>63.9</v>
      </c>
      <c r="AH99">
        <v>105.3</v>
      </c>
      <c r="AI99">
        <v>85.2</v>
      </c>
      <c r="AJ99">
        <v>87.9</v>
      </c>
      <c r="AK99">
        <v>94.3</v>
      </c>
      <c r="AL99">
        <v>60.8</v>
      </c>
      <c r="AM99">
        <v>42.9</v>
      </c>
      <c r="AN99">
        <v>21.3</v>
      </c>
      <c r="AO99">
        <v>65.2</v>
      </c>
      <c r="AP99">
        <v>118.6</v>
      </c>
      <c r="AQ99">
        <v>151.30000000000001</v>
      </c>
      <c r="AR99">
        <v>157.30000000000001</v>
      </c>
      <c r="AS99">
        <v>83.4</v>
      </c>
      <c r="AT99">
        <v>70</v>
      </c>
      <c r="AU99">
        <v>57.2</v>
      </c>
      <c r="AV99">
        <v>41.5</v>
      </c>
      <c r="AW99">
        <v>28.9</v>
      </c>
      <c r="AX99">
        <v>31.6</v>
      </c>
      <c r="AY99">
        <v>27.9</v>
      </c>
      <c r="AZ99">
        <v>52.3</v>
      </c>
      <c r="BA99">
        <v>96.2</v>
      </c>
      <c r="BB99">
        <v>87.5</v>
      </c>
      <c r="BC99">
        <v>99.2</v>
      </c>
      <c r="BD99">
        <v>103</v>
      </c>
      <c r="BE99">
        <v>72.3</v>
      </c>
      <c r="BF99">
        <v>67.7</v>
      </c>
      <c r="BG99">
        <v>32.6</v>
      </c>
      <c r="BH99">
        <v>26.3</v>
      </c>
      <c r="BI99">
        <v>27.1</v>
      </c>
      <c r="BJ99">
        <v>5.9</v>
      </c>
      <c r="BK99">
        <v>16.3</v>
      </c>
      <c r="BL99">
        <v>45.5</v>
      </c>
      <c r="BM99">
        <v>56</v>
      </c>
      <c r="BN99">
        <v>60.5</v>
      </c>
      <c r="BO99">
        <v>67.400000000000006</v>
      </c>
      <c r="BP99">
        <v>85.3</v>
      </c>
      <c r="BQ99">
        <v>41.2</v>
      </c>
    </row>
    <row r="100" spans="2:69">
      <c r="B100">
        <v>3</v>
      </c>
      <c r="C100">
        <v>31</v>
      </c>
      <c r="D100">
        <v>60</v>
      </c>
      <c r="E100">
        <v>60.4</v>
      </c>
      <c r="F100">
        <v>35.5</v>
      </c>
      <c r="G100">
        <v>29.6</v>
      </c>
      <c r="H100">
        <v>29.7</v>
      </c>
      <c r="I100">
        <v>47</v>
      </c>
      <c r="J100">
        <v>97.2</v>
      </c>
      <c r="K100">
        <v>143.5</v>
      </c>
      <c r="L100">
        <v>98.5</v>
      </c>
      <c r="M100">
        <v>98.2</v>
      </c>
      <c r="N100">
        <v>88.3</v>
      </c>
      <c r="O100">
        <v>72.400000000000006</v>
      </c>
      <c r="P100">
        <v>51.8</v>
      </c>
      <c r="Q100">
        <v>27</v>
      </c>
      <c r="R100">
        <v>11.2</v>
      </c>
      <c r="S100">
        <v>43.2</v>
      </c>
      <c r="T100">
        <v>47.6</v>
      </c>
      <c r="U100">
        <v>63.4</v>
      </c>
      <c r="V100">
        <v>10065.1</v>
      </c>
      <c r="W100">
        <v>89.4</v>
      </c>
      <c r="X100">
        <v>56.5</v>
      </c>
      <c r="Y100">
        <v>30.3</v>
      </c>
      <c r="Z100">
        <v>35.6</v>
      </c>
      <c r="AA100">
        <v>32.1</v>
      </c>
      <c r="AB100">
        <v>37.9</v>
      </c>
      <c r="AC100">
        <v>65.400000000000006</v>
      </c>
      <c r="AD100">
        <v>30.2</v>
      </c>
      <c r="AE100">
        <v>31.6</v>
      </c>
      <c r="AF100">
        <v>78.8</v>
      </c>
      <c r="AG100">
        <v>70.3</v>
      </c>
      <c r="AH100">
        <v>101.5</v>
      </c>
      <c r="AI100">
        <v>85.5</v>
      </c>
      <c r="AJ100">
        <v>88.3</v>
      </c>
      <c r="AK100">
        <v>89.3</v>
      </c>
      <c r="AL100">
        <v>60.8</v>
      </c>
      <c r="AM100">
        <v>42.2</v>
      </c>
      <c r="AN100">
        <v>20.6</v>
      </c>
      <c r="AO100">
        <v>63.5</v>
      </c>
      <c r="AP100">
        <v>116.3</v>
      </c>
      <c r="AQ100">
        <v>159.4</v>
      </c>
      <c r="AR100">
        <v>161.6</v>
      </c>
      <c r="AS100">
        <v>82.6</v>
      </c>
      <c r="AT100">
        <v>72.900000000000006</v>
      </c>
      <c r="AU100">
        <v>55.7</v>
      </c>
      <c r="AV100">
        <v>41.4</v>
      </c>
      <c r="AW100">
        <v>30</v>
      </c>
      <c r="AX100">
        <v>30</v>
      </c>
      <c r="AY100">
        <v>24.2</v>
      </c>
      <c r="AZ100">
        <v>51.4</v>
      </c>
      <c r="BA100">
        <v>94</v>
      </c>
      <c r="BB100">
        <v>99.6</v>
      </c>
      <c r="BC100">
        <v>98.6</v>
      </c>
      <c r="BD100">
        <v>104.3</v>
      </c>
      <c r="BE100">
        <v>72.599999999999994</v>
      </c>
      <c r="BF100">
        <v>64.599999999999994</v>
      </c>
      <c r="BG100">
        <v>31.9</v>
      </c>
      <c r="BH100">
        <v>27.2</v>
      </c>
      <c r="BI100">
        <v>27</v>
      </c>
      <c r="BJ100">
        <v>4.5999999999999996</v>
      </c>
      <c r="BK100">
        <v>16.399999999999999</v>
      </c>
      <c r="BL100">
        <v>43.6</v>
      </c>
      <c r="BM100">
        <v>57.6</v>
      </c>
      <c r="BN100">
        <v>59</v>
      </c>
      <c r="BO100">
        <v>65.599999999999994</v>
      </c>
      <c r="BP100">
        <v>83.7</v>
      </c>
      <c r="BQ100">
        <v>38.4</v>
      </c>
    </row>
    <row r="101" spans="2:69">
      <c r="B101">
        <v>4</v>
      </c>
      <c r="C101">
        <v>1</v>
      </c>
      <c r="D101">
        <v>64.400000000000006</v>
      </c>
      <c r="E101">
        <v>64.7</v>
      </c>
      <c r="F101">
        <v>33</v>
      </c>
      <c r="G101">
        <v>30.5</v>
      </c>
      <c r="H101">
        <v>32.4</v>
      </c>
      <c r="I101">
        <v>44.9</v>
      </c>
      <c r="J101">
        <v>93.6</v>
      </c>
      <c r="K101">
        <v>144.4</v>
      </c>
      <c r="L101">
        <v>99.3</v>
      </c>
      <c r="M101">
        <v>137.4</v>
      </c>
      <c r="N101">
        <v>89</v>
      </c>
      <c r="O101">
        <v>77.599999999999994</v>
      </c>
      <c r="P101">
        <v>53.9</v>
      </c>
      <c r="Q101">
        <v>30.6</v>
      </c>
      <c r="R101">
        <v>11.4</v>
      </c>
      <c r="S101">
        <v>39.700000000000003</v>
      </c>
      <c r="T101">
        <v>47.4</v>
      </c>
      <c r="U101">
        <v>62.7</v>
      </c>
      <c r="V101">
        <v>73.099999999999994</v>
      </c>
      <c r="W101">
        <v>95</v>
      </c>
      <c r="X101">
        <v>55.4</v>
      </c>
      <c r="Y101">
        <v>27.7</v>
      </c>
      <c r="Z101">
        <v>39.5</v>
      </c>
      <c r="AA101">
        <v>31</v>
      </c>
      <c r="AB101">
        <v>37.200000000000003</v>
      </c>
      <c r="AC101">
        <v>69.3</v>
      </c>
      <c r="AD101">
        <v>27.6</v>
      </c>
      <c r="AE101">
        <v>29.7</v>
      </c>
      <c r="AF101">
        <v>74.099999999999994</v>
      </c>
      <c r="AG101">
        <v>74.8</v>
      </c>
      <c r="AH101">
        <v>99.9</v>
      </c>
      <c r="AI101">
        <v>88.8</v>
      </c>
      <c r="AJ101">
        <v>88.5</v>
      </c>
      <c r="AK101">
        <v>90.3</v>
      </c>
      <c r="AL101">
        <v>62.8</v>
      </c>
      <c r="AM101">
        <v>43</v>
      </c>
      <c r="AN101">
        <v>20</v>
      </c>
      <c r="AO101">
        <v>62.6</v>
      </c>
      <c r="AP101">
        <v>114.8</v>
      </c>
      <c r="AQ101">
        <v>143.69999999999999</v>
      </c>
      <c r="AR101">
        <v>153.4</v>
      </c>
      <c r="AS101">
        <v>85.9</v>
      </c>
      <c r="AT101">
        <v>72.900000000000006</v>
      </c>
      <c r="AU101">
        <v>55.2</v>
      </c>
      <c r="AV101">
        <v>41.4</v>
      </c>
      <c r="AW101">
        <v>29.4</v>
      </c>
      <c r="AX101">
        <v>31.5</v>
      </c>
      <c r="AY101">
        <v>21.3</v>
      </c>
      <c r="AZ101">
        <v>50.7</v>
      </c>
      <c r="BA101">
        <v>93.6</v>
      </c>
      <c r="BB101">
        <v>106</v>
      </c>
      <c r="BC101">
        <v>97.8</v>
      </c>
      <c r="BD101">
        <v>101.5</v>
      </c>
      <c r="BE101">
        <v>72.400000000000006</v>
      </c>
      <c r="BF101">
        <v>63.6</v>
      </c>
      <c r="BG101">
        <v>32.200000000000003</v>
      </c>
      <c r="BH101">
        <v>28.4</v>
      </c>
      <c r="BI101">
        <v>26.4</v>
      </c>
      <c r="BJ101">
        <v>3.6</v>
      </c>
      <c r="BK101">
        <v>18.3</v>
      </c>
      <c r="BL101">
        <v>40.200000000000003</v>
      </c>
      <c r="BM101">
        <v>56.6</v>
      </c>
      <c r="BN101">
        <v>56.7</v>
      </c>
      <c r="BO101">
        <v>65.099999999999994</v>
      </c>
      <c r="BP101">
        <v>91</v>
      </c>
      <c r="BQ101">
        <v>34.1</v>
      </c>
    </row>
    <row r="102" spans="2:69">
      <c r="B102">
        <v>4</v>
      </c>
      <c r="C102">
        <v>2</v>
      </c>
      <c r="D102">
        <v>53</v>
      </c>
      <c r="E102">
        <v>66.5</v>
      </c>
      <c r="F102">
        <v>34.1</v>
      </c>
      <c r="G102">
        <v>30</v>
      </c>
      <c r="H102">
        <v>30.6</v>
      </c>
      <c r="I102">
        <v>45.9</v>
      </c>
      <c r="J102">
        <v>91.9</v>
      </c>
      <c r="K102">
        <v>141.30000000000001</v>
      </c>
      <c r="L102">
        <v>99.8</v>
      </c>
      <c r="M102">
        <v>130.9</v>
      </c>
      <c r="N102">
        <v>87.7</v>
      </c>
      <c r="O102">
        <v>73</v>
      </c>
      <c r="P102">
        <v>54</v>
      </c>
      <c r="Q102">
        <v>28.9</v>
      </c>
      <c r="R102">
        <v>11.2</v>
      </c>
      <c r="S102">
        <v>36.1</v>
      </c>
      <c r="T102">
        <v>55.4</v>
      </c>
      <c r="U102">
        <v>61.6</v>
      </c>
      <c r="V102">
        <v>75.599999999999994</v>
      </c>
      <c r="W102">
        <v>86.9</v>
      </c>
      <c r="X102">
        <v>55.8</v>
      </c>
      <c r="Y102">
        <v>24.3</v>
      </c>
      <c r="Z102">
        <v>41.5</v>
      </c>
      <c r="AA102">
        <v>31.3</v>
      </c>
      <c r="AB102">
        <v>37.1</v>
      </c>
      <c r="AC102">
        <v>65.5</v>
      </c>
      <c r="AD102">
        <v>28.7</v>
      </c>
      <c r="AE102">
        <v>30.5</v>
      </c>
      <c r="AF102">
        <v>72.400000000000006</v>
      </c>
      <c r="AG102">
        <v>72.3</v>
      </c>
      <c r="AH102">
        <v>98.1</v>
      </c>
      <c r="AI102">
        <v>93.9</v>
      </c>
      <c r="AJ102">
        <v>88.8</v>
      </c>
      <c r="AK102">
        <v>91.7</v>
      </c>
      <c r="AL102">
        <v>61.9</v>
      </c>
      <c r="AM102">
        <v>42</v>
      </c>
      <c r="AN102">
        <v>18.8</v>
      </c>
      <c r="AO102">
        <v>63.8</v>
      </c>
      <c r="AP102">
        <v>113.1</v>
      </c>
      <c r="AQ102">
        <v>138.6</v>
      </c>
      <c r="AR102">
        <v>143</v>
      </c>
      <c r="AS102">
        <v>91.2</v>
      </c>
      <c r="AT102">
        <v>72.2</v>
      </c>
      <c r="AU102">
        <v>56.6</v>
      </c>
      <c r="AV102">
        <v>40.299999999999997</v>
      </c>
      <c r="AW102">
        <v>29.4</v>
      </c>
      <c r="AX102">
        <v>30.2</v>
      </c>
      <c r="AY102">
        <v>20.8</v>
      </c>
      <c r="AZ102">
        <v>46.1</v>
      </c>
      <c r="BA102">
        <v>94.5</v>
      </c>
      <c r="BB102">
        <v>98.6</v>
      </c>
      <c r="BC102">
        <v>95.9</v>
      </c>
      <c r="BD102">
        <v>98.6</v>
      </c>
      <c r="BE102">
        <v>71.400000000000006</v>
      </c>
      <c r="BF102">
        <v>63.3</v>
      </c>
      <c r="BG102">
        <v>32.799999999999997</v>
      </c>
      <c r="BH102">
        <v>28.5</v>
      </c>
      <c r="BI102">
        <v>23.8</v>
      </c>
      <c r="BJ102">
        <v>3.8</v>
      </c>
      <c r="BK102">
        <v>20.8</v>
      </c>
      <c r="BL102">
        <v>44.9</v>
      </c>
      <c r="BM102">
        <v>57.6</v>
      </c>
      <c r="BN102">
        <v>53.9</v>
      </c>
      <c r="BO102">
        <v>65.5</v>
      </c>
      <c r="BP102">
        <v>86.1</v>
      </c>
      <c r="BQ102">
        <v>33.1</v>
      </c>
    </row>
    <row r="103" spans="2:69">
      <c r="B103">
        <v>4</v>
      </c>
      <c r="C103">
        <v>3</v>
      </c>
      <c r="D103">
        <v>52.7</v>
      </c>
      <c r="E103">
        <v>67.7</v>
      </c>
      <c r="F103">
        <v>34.299999999999997</v>
      </c>
      <c r="G103">
        <v>31</v>
      </c>
      <c r="H103">
        <v>27.4</v>
      </c>
      <c r="I103">
        <v>43.4</v>
      </c>
      <c r="J103">
        <v>93.1</v>
      </c>
      <c r="K103">
        <v>138.9</v>
      </c>
      <c r="L103">
        <v>95.9</v>
      </c>
      <c r="M103">
        <v>132.30000000000001</v>
      </c>
      <c r="N103">
        <v>84.2</v>
      </c>
      <c r="O103">
        <v>74.3</v>
      </c>
      <c r="P103">
        <v>51.5</v>
      </c>
      <c r="Q103">
        <v>29.6</v>
      </c>
      <c r="R103">
        <v>10.1</v>
      </c>
      <c r="S103">
        <v>35.9</v>
      </c>
      <c r="T103">
        <v>56.4</v>
      </c>
      <c r="U103">
        <v>58.3</v>
      </c>
      <c r="V103">
        <v>72.099999999999994</v>
      </c>
      <c r="W103">
        <v>81.5</v>
      </c>
      <c r="X103">
        <v>53.7</v>
      </c>
      <c r="Y103">
        <v>22.2</v>
      </c>
      <c r="Z103">
        <v>45.8</v>
      </c>
      <c r="AA103">
        <v>36.5</v>
      </c>
      <c r="AB103">
        <v>37</v>
      </c>
      <c r="AC103">
        <v>59.1</v>
      </c>
      <c r="AD103">
        <v>31.6</v>
      </c>
      <c r="AE103">
        <v>37.700000000000003</v>
      </c>
      <c r="AF103">
        <v>75.599999999999994</v>
      </c>
      <c r="AG103">
        <v>84.3</v>
      </c>
      <c r="AH103">
        <v>108.6</v>
      </c>
      <c r="AI103">
        <v>91.5</v>
      </c>
      <c r="AJ103">
        <v>88.3</v>
      </c>
      <c r="AK103">
        <v>94</v>
      </c>
      <c r="AL103">
        <v>61.4</v>
      </c>
      <c r="AM103">
        <v>41.6</v>
      </c>
      <c r="AN103">
        <v>18</v>
      </c>
      <c r="AO103">
        <v>66.599999999999994</v>
      </c>
      <c r="AP103">
        <v>112.7</v>
      </c>
      <c r="AQ103">
        <v>141.80000000000001</v>
      </c>
      <c r="AR103">
        <v>141.9</v>
      </c>
      <c r="AS103">
        <v>89.1</v>
      </c>
      <c r="AT103">
        <v>70.5</v>
      </c>
      <c r="AU103">
        <v>58.6</v>
      </c>
      <c r="AV103">
        <v>42</v>
      </c>
      <c r="AW103">
        <v>27.8</v>
      </c>
      <c r="AX103">
        <v>29.1</v>
      </c>
      <c r="AY103">
        <v>26.3</v>
      </c>
      <c r="AZ103">
        <v>49.7</v>
      </c>
      <c r="BA103">
        <v>95.5</v>
      </c>
      <c r="BB103">
        <v>92.9</v>
      </c>
      <c r="BC103">
        <v>93.7</v>
      </c>
      <c r="BD103">
        <v>95.4</v>
      </c>
      <c r="BE103">
        <v>73.599999999999994</v>
      </c>
      <c r="BF103">
        <v>61.2</v>
      </c>
      <c r="BG103">
        <v>32.9</v>
      </c>
      <c r="BH103">
        <v>27.1</v>
      </c>
      <c r="BI103">
        <v>23.6</v>
      </c>
      <c r="BJ103">
        <v>4.3</v>
      </c>
      <c r="BK103">
        <v>22.5</v>
      </c>
      <c r="BL103">
        <v>49.6</v>
      </c>
      <c r="BM103">
        <v>55.4</v>
      </c>
      <c r="BN103">
        <v>52.5</v>
      </c>
      <c r="BO103">
        <v>63.9</v>
      </c>
      <c r="BP103">
        <v>86.1</v>
      </c>
      <c r="BQ103">
        <v>35.1</v>
      </c>
    </row>
    <row r="104" spans="2:69">
      <c r="B104">
        <v>4</v>
      </c>
      <c r="C104">
        <v>4</v>
      </c>
      <c r="D104">
        <v>57.6</v>
      </c>
      <c r="E104">
        <v>68.7</v>
      </c>
      <c r="F104">
        <v>35.6</v>
      </c>
      <c r="G104">
        <v>30.1</v>
      </c>
      <c r="H104">
        <v>27.5</v>
      </c>
      <c r="I104">
        <v>41.4</v>
      </c>
      <c r="J104">
        <v>95.3</v>
      </c>
      <c r="K104">
        <v>135.1</v>
      </c>
      <c r="L104">
        <v>93</v>
      </c>
      <c r="M104">
        <v>130.5</v>
      </c>
      <c r="N104">
        <v>86.1</v>
      </c>
      <c r="O104">
        <v>73</v>
      </c>
      <c r="P104">
        <v>53</v>
      </c>
      <c r="Q104">
        <v>27.5</v>
      </c>
      <c r="R104">
        <v>11.3</v>
      </c>
      <c r="S104">
        <v>36.5</v>
      </c>
      <c r="T104">
        <v>62.8</v>
      </c>
      <c r="U104">
        <v>61</v>
      </c>
      <c r="V104">
        <v>69.2</v>
      </c>
      <c r="W104">
        <v>83.4</v>
      </c>
      <c r="X104">
        <v>55.5</v>
      </c>
      <c r="Y104">
        <v>27.8</v>
      </c>
      <c r="Z104">
        <v>50</v>
      </c>
      <c r="AA104">
        <v>40.200000000000003</v>
      </c>
      <c r="AB104">
        <v>34.1</v>
      </c>
      <c r="AC104">
        <v>51.9</v>
      </c>
      <c r="AD104">
        <v>33.1</v>
      </c>
      <c r="AE104">
        <v>45.7</v>
      </c>
      <c r="AF104">
        <v>80.2</v>
      </c>
      <c r="AG104">
        <v>88.3</v>
      </c>
      <c r="AH104">
        <v>118.1</v>
      </c>
      <c r="AI104">
        <v>84.4</v>
      </c>
      <c r="AJ104">
        <v>85.9</v>
      </c>
      <c r="AK104">
        <v>91.7</v>
      </c>
      <c r="AL104">
        <v>61.7</v>
      </c>
      <c r="AM104">
        <v>41.9</v>
      </c>
      <c r="AN104">
        <v>17.8</v>
      </c>
      <c r="AO104">
        <v>71.400000000000006</v>
      </c>
      <c r="AP104">
        <v>114.5</v>
      </c>
      <c r="AQ104">
        <v>137.9</v>
      </c>
      <c r="AR104">
        <v>142.4</v>
      </c>
      <c r="AS104">
        <v>89.8</v>
      </c>
      <c r="AT104">
        <v>71.2</v>
      </c>
      <c r="AU104">
        <v>59.4</v>
      </c>
      <c r="AV104">
        <v>41.7</v>
      </c>
      <c r="AW104">
        <v>26.9</v>
      </c>
      <c r="AX104">
        <v>27.9</v>
      </c>
      <c r="AY104">
        <v>25</v>
      </c>
      <c r="AZ104">
        <v>50.7</v>
      </c>
      <c r="BA104">
        <v>96.8</v>
      </c>
      <c r="BB104">
        <v>94.8</v>
      </c>
      <c r="BC104">
        <v>90.9</v>
      </c>
      <c r="BD104">
        <v>95.4</v>
      </c>
      <c r="BE104">
        <v>80.8</v>
      </c>
      <c r="BF104">
        <v>61.9</v>
      </c>
      <c r="BG104">
        <v>35.700000000000003</v>
      </c>
      <c r="BH104">
        <v>25.2</v>
      </c>
      <c r="BI104">
        <v>25.2</v>
      </c>
      <c r="BJ104">
        <v>3.7</v>
      </c>
      <c r="BK104">
        <v>21.9</v>
      </c>
      <c r="BL104">
        <v>47.1</v>
      </c>
      <c r="BM104">
        <v>54</v>
      </c>
      <c r="BN104">
        <v>52.2</v>
      </c>
      <c r="BO104">
        <v>64.3</v>
      </c>
      <c r="BP104">
        <v>81.5</v>
      </c>
      <c r="BQ104">
        <v>35.299999999999997</v>
      </c>
    </row>
    <row r="105" spans="2:69">
      <c r="B105">
        <v>4</v>
      </c>
      <c r="C105">
        <v>5</v>
      </c>
      <c r="D105">
        <v>71</v>
      </c>
      <c r="E105">
        <v>67.599999999999994</v>
      </c>
      <c r="F105">
        <v>34.700000000000003</v>
      </c>
      <c r="G105">
        <v>30.2</v>
      </c>
      <c r="H105">
        <v>31.5</v>
      </c>
      <c r="I105">
        <v>39.1</v>
      </c>
      <c r="J105">
        <v>101.8</v>
      </c>
      <c r="K105">
        <v>135.6</v>
      </c>
      <c r="L105">
        <v>93</v>
      </c>
      <c r="M105">
        <v>128.30000000000001</v>
      </c>
      <c r="N105">
        <v>83</v>
      </c>
      <c r="O105">
        <v>70.400000000000006</v>
      </c>
      <c r="P105">
        <v>54.2</v>
      </c>
      <c r="Q105">
        <v>27.4</v>
      </c>
      <c r="R105">
        <v>10.9</v>
      </c>
      <c r="S105">
        <v>36</v>
      </c>
      <c r="T105">
        <v>63.7</v>
      </c>
      <c r="U105">
        <v>62.7</v>
      </c>
      <c r="V105">
        <v>67</v>
      </c>
      <c r="W105">
        <v>84.7</v>
      </c>
      <c r="X105">
        <v>58.9</v>
      </c>
      <c r="Y105">
        <v>32.1</v>
      </c>
      <c r="Z105">
        <v>49.1</v>
      </c>
      <c r="AA105">
        <v>39.700000000000003</v>
      </c>
      <c r="AB105">
        <v>32.4</v>
      </c>
      <c r="AC105">
        <v>45</v>
      </c>
      <c r="AD105">
        <v>34.1</v>
      </c>
      <c r="AE105">
        <v>47.6</v>
      </c>
      <c r="AF105">
        <v>89.2</v>
      </c>
      <c r="AG105">
        <v>89.7</v>
      </c>
      <c r="AH105">
        <v>112.4</v>
      </c>
      <c r="AI105">
        <v>79.7</v>
      </c>
      <c r="AJ105">
        <v>86.8</v>
      </c>
      <c r="AK105">
        <v>89.8</v>
      </c>
      <c r="AL105">
        <v>60.1</v>
      </c>
      <c r="AM105">
        <v>41.1</v>
      </c>
      <c r="AN105">
        <v>23.6</v>
      </c>
      <c r="AO105">
        <v>68.400000000000006</v>
      </c>
      <c r="AP105">
        <v>116.8</v>
      </c>
      <c r="AQ105">
        <v>135.19999999999999</v>
      </c>
      <c r="AR105">
        <v>145.5</v>
      </c>
      <c r="AS105">
        <v>91.7</v>
      </c>
      <c r="AT105">
        <v>73.5</v>
      </c>
      <c r="AU105">
        <v>59.3</v>
      </c>
      <c r="AV105">
        <v>40.5</v>
      </c>
      <c r="AW105">
        <v>26.2</v>
      </c>
      <c r="AX105">
        <v>25.8</v>
      </c>
      <c r="AY105">
        <v>35.299999999999997</v>
      </c>
      <c r="AZ105">
        <v>48.9</v>
      </c>
      <c r="BA105">
        <v>95.1</v>
      </c>
      <c r="BB105">
        <v>107.2</v>
      </c>
      <c r="BC105">
        <v>91.6</v>
      </c>
      <c r="BD105">
        <v>97.3</v>
      </c>
      <c r="BE105">
        <v>78.599999999999994</v>
      </c>
      <c r="BF105">
        <v>63.3</v>
      </c>
      <c r="BG105">
        <v>33.799999999999997</v>
      </c>
      <c r="BH105">
        <v>23.3</v>
      </c>
      <c r="BI105">
        <v>27.3</v>
      </c>
      <c r="BJ105">
        <v>4.7</v>
      </c>
      <c r="BK105">
        <v>26.6</v>
      </c>
      <c r="BL105">
        <v>45.6</v>
      </c>
      <c r="BM105">
        <v>55.3</v>
      </c>
      <c r="BN105">
        <v>51.2</v>
      </c>
      <c r="BO105">
        <v>66.099999999999994</v>
      </c>
      <c r="BP105">
        <v>77.8</v>
      </c>
      <c r="BQ105">
        <v>35.5</v>
      </c>
    </row>
    <row r="106" spans="2:69">
      <c r="B106">
        <v>4</v>
      </c>
      <c r="C106">
        <v>6</v>
      </c>
      <c r="D106">
        <v>69</v>
      </c>
      <c r="E106">
        <v>65.599999999999994</v>
      </c>
      <c r="F106">
        <v>32.4</v>
      </c>
      <c r="G106">
        <v>31.3</v>
      </c>
      <c r="H106">
        <v>33</v>
      </c>
      <c r="I106">
        <v>44.6</v>
      </c>
      <c r="J106">
        <v>110.3</v>
      </c>
      <c r="K106">
        <v>141.1</v>
      </c>
      <c r="L106">
        <v>91.8</v>
      </c>
      <c r="M106">
        <v>125.1</v>
      </c>
      <c r="N106">
        <v>81.099999999999994</v>
      </c>
      <c r="O106">
        <v>70.5</v>
      </c>
      <c r="P106">
        <v>56.8</v>
      </c>
      <c r="Q106">
        <v>28.7</v>
      </c>
      <c r="R106">
        <v>11.1</v>
      </c>
      <c r="S106">
        <v>34.9</v>
      </c>
      <c r="T106">
        <v>61.2</v>
      </c>
      <c r="U106">
        <v>69</v>
      </c>
      <c r="V106">
        <v>64.3</v>
      </c>
      <c r="W106">
        <v>82.7</v>
      </c>
      <c r="X106">
        <v>56.5</v>
      </c>
      <c r="Y106">
        <v>33.5</v>
      </c>
      <c r="Z106">
        <v>47.4</v>
      </c>
      <c r="AA106">
        <v>39.200000000000003</v>
      </c>
      <c r="AB106">
        <v>30.9</v>
      </c>
      <c r="AC106">
        <v>41.4</v>
      </c>
      <c r="AD106">
        <v>37.299999999999997</v>
      </c>
      <c r="AE106">
        <v>42.2</v>
      </c>
      <c r="AF106">
        <v>93.2</v>
      </c>
      <c r="AG106">
        <v>101.3</v>
      </c>
      <c r="AH106">
        <v>108.8</v>
      </c>
      <c r="AI106">
        <v>77.3</v>
      </c>
      <c r="AJ106">
        <v>86.1</v>
      </c>
      <c r="AK106">
        <v>88</v>
      </c>
      <c r="AL106">
        <v>58.7</v>
      </c>
      <c r="AM106">
        <v>42.3</v>
      </c>
      <c r="AN106">
        <v>22.9</v>
      </c>
      <c r="AO106">
        <v>68.3</v>
      </c>
      <c r="AP106">
        <v>116.7</v>
      </c>
      <c r="AQ106">
        <v>134.1</v>
      </c>
      <c r="AR106">
        <v>146</v>
      </c>
      <c r="AS106">
        <v>91.7</v>
      </c>
      <c r="AT106">
        <v>70.400000000000006</v>
      </c>
      <c r="AU106">
        <v>58.5</v>
      </c>
      <c r="AV106">
        <v>42.7</v>
      </c>
      <c r="AW106">
        <v>25.5</v>
      </c>
      <c r="AX106">
        <v>24.3</v>
      </c>
      <c r="AY106">
        <v>34.5</v>
      </c>
      <c r="AZ106">
        <v>48.2</v>
      </c>
      <c r="BA106">
        <v>95.3</v>
      </c>
      <c r="BB106">
        <v>97.6</v>
      </c>
      <c r="BC106">
        <v>90</v>
      </c>
      <c r="BD106">
        <v>96.8</v>
      </c>
      <c r="BE106">
        <v>76.8</v>
      </c>
      <c r="BF106">
        <v>63.3</v>
      </c>
      <c r="BG106">
        <v>34.700000000000003</v>
      </c>
      <c r="BH106">
        <v>21.8</v>
      </c>
      <c r="BI106">
        <v>27.3</v>
      </c>
      <c r="BJ106">
        <v>3.9</v>
      </c>
      <c r="BK106">
        <v>30.7</v>
      </c>
      <c r="BL106">
        <v>54.2</v>
      </c>
      <c r="BM106">
        <v>69.2</v>
      </c>
      <c r="BN106">
        <v>54.9</v>
      </c>
      <c r="BO106">
        <v>74.5</v>
      </c>
      <c r="BP106">
        <v>76.900000000000006</v>
      </c>
      <c r="BQ106">
        <v>34.5</v>
      </c>
    </row>
    <row r="107" spans="2:69">
      <c r="B107">
        <v>4</v>
      </c>
      <c r="C107">
        <v>7</v>
      </c>
      <c r="D107">
        <v>60.6</v>
      </c>
      <c r="E107">
        <v>58.9</v>
      </c>
      <c r="F107">
        <v>31.9</v>
      </c>
      <c r="G107">
        <v>32.700000000000003</v>
      </c>
      <c r="H107">
        <v>32.1</v>
      </c>
      <c r="I107">
        <v>44.4</v>
      </c>
      <c r="J107">
        <v>109.4</v>
      </c>
      <c r="K107">
        <v>134.30000000000001</v>
      </c>
      <c r="L107">
        <v>92.9</v>
      </c>
      <c r="M107">
        <v>124.6</v>
      </c>
      <c r="N107">
        <v>80.900000000000006</v>
      </c>
      <c r="O107">
        <v>69.7</v>
      </c>
      <c r="P107">
        <v>58.6</v>
      </c>
      <c r="Q107">
        <v>29.1</v>
      </c>
      <c r="R107">
        <v>11.5</v>
      </c>
      <c r="S107">
        <v>35.299999999999997</v>
      </c>
      <c r="T107">
        <v>57.2</v>
      </c>
      <c r="U107">
        <v>74.400000000000006</v>
      </c>
      <c r="V107">
        <v>63.3</v>
      </c>
      <c r="W107">
        <v>79.2</v>
      </c>
      <c r="X107">
        <v>54.9</v>
      </c>
      <c r="Y107">
        <v>34.1</v>
      </c>
      <c r="Z107">
        <v>47.2</v>
      </c>
      <c r="AA107">
        <v>38.6</v>
      </c>
      <c r="AB107">
        <v>27.5</v>
      </c>
      <c r="AC107">
        <v>39.5</v>
      </c>
      <c r="AD107">
        <v>37.200000000000003</v>
      </c>
      <c r="AE107">
        <v>40.799999999999997</v>
      </c>
      <c r="AF107">
        <v>88.3</v>
      </c>
      <c r="AG107">
        <v>108.2</v>
      </c>
      <c r="AH107">
        <v>104.9</v>
      </c>
      <c r="AI107">
        <v>76.8</v>
      </c>
      <c r="AJ107">
        <v>89.2</v>
      </c>
      <c r="AK107">
        <v>92.5</v>
      </c>
      <c r="AL107">
        <v>58</v>
      </c>
      <c r="AM107">
        <v>42.7</v>
      </c>
      <c r="AN107">
        <v>19.7</v>
      </c>
      <c r="AO107">
        <v>69.599999999999994</v>
      </c>
      <c r="AP107">
        <v>115.8</v>
      </c>
      <c r="AQ107">
        <v>128.80000000000001</v>
      </c>
      <c r="AR107">
        <v>144</v>
      </c>
      <c r="AS107">
        <v>92.6</v>
      </c>
      <c r="AT107">
        <v>68.2</v>
      </c>
      <c r="AU107">
        <v>57.4</v>
      </c>
      <c r="AV107">
        <v>39.1</v>
      </c>
      <c r="AW107">
        <v>25.6</v>
      </c>
      <c r="AX107">
        <v>21.3</v>
      </c>
      <c r="AY107">
        <v>33.5</v>
      </c>
      <c r="AZ107">
        <v>47.3</v>
      </c>
      <c r="BA107">
        <v>103.6</v>
      </c>
      <c r="BB107">
        <v>99.7</v>
      </c>
      <c r="BC107">
        <v>86</v>
      </c>
      <c r="BD107">
        <v>94.7</v>
      </c>
      <c r="BE107">
        <v>74.400000000000006</v>
      </c>
      <c r="BF107">
        <v>62.4</v>
      </c>
      <c r="BG107">
        <v>34.799999999999997</v>
      </c>
      <c r="BH107">
        <v>20.2</v>
      </c>
      <c r="BI107">
        <v>26.9</v>
      </c>
      <c r="BJ107">
        <v>2.8</v>
      </c>
      <c r="BK107">
        <v>26.1</v>
      </c>
      <c r="BL107">
        <v>56.1</v>
      </c>
      <c r="BM107">
        <v>61.3</v>
      </c>
      <c r="BN107">
        <v>54.3</v>
      </c>
      <c r="BO107">
        <v>74.400000000000006</v>
      </c>
      <c r="BP107">
        <v>76.5</v>
      </c>
      <c r="BQ107">
        <v>36.6</v>
      </c>
    </row>
    <row r="108" spans="2:69">
      <c r="B108">
        <v>4</v>
      </c>
      <c r="C108">
        <v>8</v>
      </c>
      <c r="D108">
        <v>69.2</v>
      </c>
      <c r="E108">
        <v>50.6</v>
      </c>
      <c r="F108">
        <v>32.700000000000003</v>
      </c>
      <c r="G108">
        <v>33.1</v>
      </c>
      <c r="H108">
        <v>32.200000000000003</v>
      </c>
      <c r="I108">
        <v>44.6</v>
      </c>
      <c r="J108">
        <v>106.9</v>
      </c>
      <c r="K108">
        <v>128.30000000000001</v>
      </c>
      <c r="L108">
        <v>86.6</v>
      </c>
      <c r="M108">
        <v>125.7</v>
      </c>
      <c r="N108">
        <v>80.3</v>
      </c>
      <c r="O108">
        <v>70.2</v>
      </c>
      <c r="P108">
        <v>59.4</v>
      </c>
      <c r="Q108">
        <v>28.5</v>
      </c>
      <c r="R108">
        <v>11.7</v>
      </c>
      <c r="S108">
        <v>31</v>
      </c>
      <c r="T108">
        <v>54.4</v>
      </c>
      <c r="U108">
        <v>73.599999999999994</v>
      </c>
      <c r="V108">
        <v>65.599999999999994</v>
      </c>
      <c r="W108">
        <v>77.7</v>
      </c>
      <c r="X108">
        <v>53.1</v>
      </c>
      <c r="Y108">
        <v>33</v>
      </c>
      <c r="Z108">
        <v>46.6</v>
      </c>
      <c r="AA108">
        <v>38.799999999999997</v>
      </c>
      <c r="AB108">
        <v>30</v>
      </c>
      <c r="AC108">
        <v>39.200000000000003</v>
      </c>
      <c r="AD108">
        <v>38.6</v>
      </c>
      <c r="AE108">
        <v>43</v>
      </c>
      <c r="AF108">
        <v>82.7</v>
      </c>
      <c r="AG108">
        <v>105.2</v>
      </c>
      <c r="AH108">
        <v>111.2</v>
      </c>
      <c r="AI108">
        <v>79.2</v>
      </c>
      <c r="AJ108">
        <v>91.1</v>
      </c>
      <c r="AK108">
        <v>91.4</v>
      </c>
      <c r="AL108">
        <v>56.9</v>
      </c>
      <c r="AM108">
        <v>42.1</v>
      </c>
      <c r="AN108">
        <v>18.7</v>
      </c>
      <c r="AO108">
        <v>70.099999999999994</v>
      </c>
      <c r="AP108">
        <v>117</v>
      </c>
      <c r="AQ108">
        <v>129</v>
      </c>
      <c r="AR108">
        <v>143.4</v>
      </c>
      <c r="AS108">
        <v>90.8</v>
      </c>
      <c r="AT108">
        <v>64.7</v>
      </c>
      <c r="AU108">
        <v>57.1</v>
      </c>
      <c r="AV108">
        <v>40.299999999999997</v>
      </c>
      <c r="AW108">
        <v>29.3</v>
      </c>
      <c r="AX108">
        <v>19.3</v>
      </c>
      <c r="AY108">
        <v>43.1</v>
      </c>
      <c r="AZ108">
        <v>45.8</v>
      </c>
      <c r="BA108">
        <v>100.2</v>
      </c>
      <c r="BB108">
        <v>115.6</v>
      </c>
      <c r="BC108">
        <v>84.4</v>
      </c>
      <c r="BD108">
        <v>96.2</v>
      </c>
      <c r="BE108">
        <v>69.2</v>
      </c>
      <c r="BF108">
        <v>60.3</v>
      </c>
      <c r="BG108">
        <v>35.700000000000003</v>
      </c>
      <c r="BH108">
        <v>19.600000000000001</v>
      </c>
      <c r="BI108">
        <v>26.4</v>
      </c>
      <c r="BJ108">
        <v>2.5</v>
      </c>
      <c r="BK108">
        <v>23.2</v>
      </c>
      <c r="BL108">
        <v>57.5</v>
      </c>
      <c r="BM108">
        <v>58.9</v>
      </c>
      <c r="BN108">
        <v>55.2</v>
      </c>
      <c r="BO108">
        <v>74.099999999999994</v>
      </c>
      <c r="BP108">
        <v>75.400000000000006</v>
      </c>
      <c r="BQ108">
        <v>37.5</v>
      </c>
    </row>
    <row r="109" spans="2:69">
      <c r="B109">
        <v>4</v>
      </c>
      <c r="C109">
        <v>9</v>
      </c>
      <c r="D109">
        <v>67.5</v>
      </c>
      <c r="E109">
        <v>47.9</v>
      </c>
      <c r="F109">
        <v>37.299999999999997</v>
      </c>
      <c r="G109">
        <v>34.200000000000003</v>
      </c>
      <c r="H109">
        <v>31.4</v>
      </c>
      <c r="I109">
        <v>48.1</v>
      </c>
      <c r="J109">
        <v>105.8</v>
      </c>
      <c r="K109">
        <v>123.5</v>
      </c>
      <c r="L109">
        <v>84.5</v>
      </c>
      <c r="M109">
        <v>116.2</v>
      </c>
      <c r="N109">
        <v>81.5</v>
      </c>
      <c r="O109">
        <v>68.3</v>
      </c>
      <c r="P109">
        <v>55.1</v>
      </c>
      <c r="Q109">
        <v>28.7</v>
      </c>
      <c r="R109">
        <v>10</v>
      </c>
      <c r="S109">
        <v>29.1</v>
      </c>
      <c r="T109">
        <v>51.4</v>
      </c>
      <c r="U109">
        <v>71.099999999999994</v>
      </c>
      <c r="V109">
        <v>66.900000000000006</v>
      </c>
      <c r="W109">
        <v>82.9</v>
      </c>
      <c r="X109">
        <v>53.8</v>
      </c>
      <c r="Y109">
        <v>31.2</v>
      </c>
      <c r="Z109">
        <v>44.4</v>
      </c>
      <c r="AA109">
        <v>36.5</v>
      </c>
      <c r="AB109">
        <v>32.4</v>
      </c>
      <c r="AC109">
        <v>37.799999999999997</v>
      </c>
      <c r="AD109">
        <v>35.5</v>
      </c>
      <c r="AE109">
        <v>45.5</v>
      </c>
      <c r="AF109">
        <v>82.1</v>
      </c>
      <c r="AG109">
        <v>101.9</v>
      </c>
      <c r="AH109">
        <v>111.4</v>
      </c>
      <c r="AI109">
        <v>79.7</v>
      </c>
      <c r="AJ109">
        <v>92.7</v>
      </c>
      <c r="AK109">
        <v>90</v>
      </c>
      <c r="AL109">
        <v>59.1</v>
      </c>
      <c r="AM109">
        <v>40.799999999999997</v>
      </c>
      <c r="AN109">
        <v>18.399999999999999</v>
      </c>
      <c r="AO109">
        <v>68.599999999999994</v>
      </c>
      <c r="AP109">
        <v>114.8</v>
      </c>
      <c r="AQ109">
        <v>147</v>
      </c>
      <c r="AR109">
        <v>143.1</v>
      </c>
      <c r="AS109">
        <v>89.1</v>
      </c>
      <c r="AT109">
        <v>65.5</v>
      </c>
      <c r="AU109">
        <v>55.9</v>
      </c>
      <c r="AV109">
        <v>41.4</v>
      </c>
      <c r="AW109">
        <v>30.4</v>
      </c>
      <c r="AX109">
        <v>19.3</v>
      </c>
      <c r="AY109">
        <v>47.7</v>
      </c>
      <c r="AZ109">
        <v>46.2</v>
      </c>
      <c r="BA109">
        <v>96</v>
      </c>
      <c r="BB109">
        <v>118.3</v>
      </c>
      <c r="BC109">
        <v>84.8</v>
      </c>
      <c r="BD109">
        <v>101.3</v>
      </c>
      <c r="BE109">
        <v>70.099999999999994</v>
      </c>
      <c r="BF109">
        <v>58.6</v>
      </c>
      <c r="BG109">
        <v>35.299999999999997</v>
      </c>
      <c r="BH109">
        <v>24.9</v>
      </c>
      <c r="BI109">
        <v>26.4</v>
      </c>
      <c r="BJ109">
        <v>4.4000000000000004</v>
      </c>
      <c r="BK109">
        <v>22.7</v>
      </c>
      <c r="BL109">
        <v>50.5</v>
      </c>
      <c r="BM109">
        <v>58.8</v>
      </c>
      <c r="BN109">
        <v>52.8</v>
      </c>
      <c r="BO109">
        <v>73.7</v>
      </c>
      <c r="BP109">
        <v>76.099999999999994</v>
      </c>
      <c r="BQ109">
        <v>35.799999999999997</v>
      </c>
    </row>
    <row r="110" spans="2:69">
      <c r="B110">
        <v>4</v>
      </c>
      <c r="C110">
        <v>10</v>
      </c>
      <c r="D110">
        <v>-100</v>
      </c>
      <c r="E110">
        <v>44</v>
      </c>
      <c r="F110">
        <v>41.3</v>
      </c>
      <c r="G110">
        <v>34</v>
      </c>
      <c r="H110">
        <v>29.2</v>
      </c>
      <c r="I110">
        <v>46</v>
      </c>
      <c r="J110">
        <v>98.4</v>
      </c>
      <c r="K110">
        <v>119.1</v>
      </c>
      <c r="L110">
        <v>104</v>
      </c>
      <c r="M110">
        <v>112.7</v>
      </c>
      <c r="N110">
        <v>82.7</v>
      </c>
      <c r="O110">
        <v>68.099999999999994</v>
      </c>
      <c r="P110">
        <v>45.8</v>
      </c>
      <c r="Q110">
        <v>28.2</v>
      </c>
      <c r="R110">
        <v>9.8000000000000007</v>
      </c>
      <c r="S110">
        <v>28.3</v>
      </c>
      <c r="T110">
        <v>52.7</v>
      </c>
      <c r="U110">
        <v>69.400000000000006</v>
      </c>
      <c r="V110">
        <v>70</v>
      </c>
      <c r="W110">
        <v>87.1</v>
      </c>
      <c r="X110">
        <v>55.8</v>
      </c>
      <c r="Y110">
        <v>28.7</v>
      </c>
      <c r="Z110">
        <v>44.4</v>
      </c>
      <c r="AA110">
        <v>35.6</v>
      </c>
      <c r="AB110">
        <v>34</v>
      </c>
      <c r="AC110">
        <v>37.700000000000003</v>
      </c>
      <c r="AD110">
        <v>39.1</v>
      </c>
      <c r="AE110">
        <v>49.9</v>
      </c>
      <c r="AF110">
        <v>78.599999999999994</v>
      </c>
      <c r="AG110">
        <v>97.4</v>
      </c>
      <c r="AH110">
        <v>10109.5</v>
      </c>
      <c r="AI110">
        <v>82.2</v>
      </c>
      <c r="AJ110">
        <v>91.8</v>
      </c>
      <c r="AK110">
        <v>88.5</v>
      </c>
      <c r="AL110">
        <v>60.5</v>
      </c>
      <c r="AM110">
        <v>41.7</v>
      </c>
      <c r="AN110">
        <v>19.7</v>
      </c>
      <c r="AO110">
        <v>65.3</v>
      </c>
      <c r="AP110">
        <v>111.9</v>
      </c>
      <c r="AQ110">
        <v>160.80000000000001</v>
      </c>
      <c r="AR110">
        <v>138.1</v>
      </c>
      <c r="AS110">
        <v>87.5</v>
      </c>
      <c r="AT110">
        <v>67.099999999999994</v>
      </c>
      <c r="AU110">
        <v>54.2</v>
      </c>
      <c r="AV110">
        <v>40.6</v>
      </c>
      <c r="AW110">
        <v>30.6</v>
      </c>
      <c r="AX110">
        <v>24.9</v>
      </c>
      <c r="AY110">
        <v>46.9</v>
      </c>
      <c r="AZ110">
        <v>48.8</v>
      </c>
      <c r="BA110">
        <v>92.2</v>
      </c>
      <c r="BB110">
        <v>111.1</v>
      </c>
      <c r="BC110">
        <v>88.3</v>
      </c>
      <c r="BD110">
        <v>106.4</v>
      </c>
      <c r="BE110">
        <v>70.2</v>
      </c>
      <c r="BF110">
        <v>59.3</v>
      </c>
      <c r="BG110">
        <v>36.299999999999997</v>
      </c>
      <c r="BH110">
        <v>22.8</v>
      </c>
      <c r="BI110">
        <v>25.8</v>
      </c>
      <c r="BJ110">
        <v>6</v>
      </c>
      <c r="BK110">
        <v>20.3</v>
      </c>
      <c r="BL110">
        <v>48.7</v>
      </c>
      <c r="BM110">
        <v>57.3</v>
      </c>
      <c r="BN110">
        <v>55.3</v>
      </c>
      <c r="BO110">
        <v>73.5</v>
      </c>
      <c r="BP110">
        <v>86</v>
      </c>
      <c r="BQ110">
        <v>35.4</v>
      </c>
    </row>
    <row r="111" spans="2:69">
      <c r="B111">
        <v>4</v>
      </c>
      <c r="C111">
        <v>11</v>
      </c>
      <c r="D111">
        <v>-100</v>
      </c>
      <c r="E111">
        <v>42.5</v>
      </c>
      <c r="F111">
        <v>40.1</v>
      </c>
      <c r="G111">
        <v>31.5</v>
      </c>
      <c r="H111">
        <v>26.8</v>
      </c>
      <c r="I111">
        <v>46.9</v>
      </c>
      <c r="J111">
        <v>99.9</v>
      </c>
      <c r="K111">
        <v>124.5</v>
      </c>
      <c r="L111">
        <v>102.4</v>
      </c>
      <c r="M111">
        <v>108</v>
      </c>
      <c r="N111">
        <v>80.099999999999994</v>
      </c>
      <c r="O111">
        <v>64.599999999999994</v>
      </c>
      <c r="P111">
        <v>55.8</v>
      </c>
      <c r="Q111">
        <v>27.3</v>
      </c>
      <c r="R111">
        <v>9.4</v>
      </c>
      <c r="S111">
        <v>28.4</v>
      </c>
      <c r="T111">
        <v>52.2</v>
      </c>
      <c r="U111">
        <v>66.5</v>
      </c>
      <c r="V111">
        <v>69.599999999999994</v>
      </c>
      <c r="W111">
        <v>87</v>
      </c>
      <c r="X111">
        <v>53.7</v>
      </c>
      <c r="Y111">
        <v>28.6</v>
      </c>
      <c r="Z111">
        <v>44.7</v>
      </c>
      <c r="AA111">
        <v>35.299999999999997</v>
      </c>
      <c r="AB111">
        <v>35.4</v>
      </c>
      <c r="AC111">
        <v>38.799999999999997</v>
      </c>
      <c r="AD111">
        <v>30.5</v>
      </c>
      <c r="AE111">
        <v>68.099999999999994</v>
      </c>
      <c r="AF111">
        <v>73.3</v>
      </c>
      <c r="AG111">
        <v>95</v>
      </c>
      <c r="AH111">
        <v>10109.4</v>
      </c>
      <c r="AI111">
        <v>81</v>
      </c>
      <c r="AJ111">
        <v>90</v>
      </c>
      <c r="AK111">
        <v>83.8</v>
      </c>
      <c r="AL111">
        <v>60.6</v>
      </c>
      <c r="AM111">
        <v>41.8</v>
      </c>
      <c r="AN111">
        <v>19.3</v>
      </c>
      <c r="AO111">
        <v>64.2</v>
      </c>
      <c r="AP111">
        <v>108.7</v>
      </c>
      <c r="AQ111">
        <v>156.30000000000001</v>
      </c>
      <c r="AR111">
        <v>139.6</v>
      </c>
      <c r="AS111">
        <v>87.5</v>
      </c>
      <c r="AT111">
        <v>66.2</v>
      </c>
      <c r="AU111">
        <v>52.6</v>
      </c>
      <c r="AV111">
        <v>40.299999999999997</v>
      </c>
      <c r="AW111">
        <v>33</v>
      </c>
      <c r="AX111">
        <v>37.299999999999997</v>
      </c>
      <c r="AY111">
        <v>44.9</v>
      </c>
      <c r="AZ111">
        <v>51.7</v>
      </c>
      <c r="BA111">
        <v>89.3</v>
      </c>
      <c r="BB111">
        <v>113.1</v>
      </c>
      <c r="BC111">
        <v>90.5</v>
      </c>
      <c r="BD111">
        <v>110.6</v>
      </c>
      <c r="BE111">
        <v>74.900000000000006</v>
      </c>
      <c r="BF111">
        <v>59.6</v>
      </c>
      <c r="BG111">
        <v>34.200000000000003</v>
      </c>
      <c r="BH111">
        <v>23.7</v>
      </c>
      <c r="BI111">
        <v>25.7</v>
      </c>
      <c r="BJ111">
        <v>6</v>
      </c>
      <c r="BK111">
        <v>20.5</v>
      </c>
      <c r="BL111">
        <v>46.8</v>
      </c>
      <c r="BM111">
        <v>56</v>
      </c>
      <c r="BN111">
        <v>57.2</v>
      </c>
      <c r="BO111">
        <v>73.8</v>
      </c>
      <c r="BP111">
        <v>85.5</v>
      </c>
      <c r="BQ111">
        <v>41.9</v>
      </c>
    </row>
    <row r="112" spans="2:69">
      <c r="B112">
        <v>4</v>
      </c>
      <c r="C112">
        <v>12</v>
      </c>
      <c r="D112">
        <v>-100</v>
      </c>
      <c r="E112">
        <v>39.1</v>
      </c>
      <c r="F112">
        <v>44.4</v>
      </c>
      <c r="G112">
        <v>27.1</v>
      </c>
      <c r="H112">
        <v>25.7</v>
      </c>
      <c r="I112">
        <v>50</v>
      </c>
      <c r="J112">
        <v>102.2</v>
      </c>
      <c r="K112">
        <v>127.4</v>
      </c>
      <c r="L112">
        <v>101.6</v>
      </c>
      <c r="M112">
        <v>106.5</v>
      </c>
      <c r="N112">
        <v>75.400000000000006</v>
      </c>
      <c r="O112">
        <v>54.3</v>
      </c>
      <c r="P112">
        <v>54.9</v>
      </c>
      <c r="Q112">
        <v>26.8</v>
      </c>
      <c r="R112">
        <v>9.5</v>
      </c>
      <c r="S112">
        <v>27.6</v>
      </c>
      <c r="T112">
        <v>49.7</v>
      </c>
      <c r="U112">
        <v>65.8</v>
      </c>
      <c r="V112">
        <v>68.900000000000006</v>
      </c>
      <c r="W112">
        <v>85.9</v>
      </c>
      <c r="X112">
        <v>52.8</v>
      </c>
      <c r="Y112">
        <v>26.8</v>
      </c>
      <c r="Z112">
        <v>46.8</v>
      </c>
      <c r="AA112">
        <v>36.700000000000003</v>
      </c>
      <c r="AB112">
        <v>34.200000000000003</v>
      </c>
      <c r="AC112">
        <v>40.200000000000003</v>
      </c>
      <c r="AD112">
        <v>29.8</v>
      </c>
      <c r="AE112">
        <v>57.6</v>
      </c>
      <c r="AF112">
        <v>67.8</v>
      </c>
      <c r="AG112">
        <v>93.2</v>
      </c>
      <c r="AH112">
        <v>115.4</v>
      </c>
      <c r="AI112">
        <v>81.8</v>
      </c>
      <c r="AJ112">
        <v>89.3</v>
      </c>
      <c r="AK112">
        <v>83.1</v>
      </c>
      <c r="AL112">
        <v>59.2</v>
      </c>
      <c r="AM112">
        <v>40.5</v>
      </c>
      <c r="AN112">
        <v>17.899999999999999</v>
      </c>
      <c r="AO112">
        <v>61.6</v>
      </c>
      <c r="AP112">
        <v>122.2</v>
      </c>
      <c r="AQ112">
        <v>157.80000000000001</v>
      </c>
      <c r="AR112">
        <v>135.5</v>
      </c>
      <c r="AS112">
        <v>91.4</v>
      </c>
      <c r="AT112">
        <v>64.5</v>
      </c>
      <c r="AU112">
        <v>52.5</v>
      </c>
      <c r="AV112">
        <v>39.799999999999997</v>
      </c>
      <c r="AW112">
        <v>33.799999999999997</v>
      </c>
      <c r="AX112">
        <v>35.6</v>
      </c>
      <c r="AY112">
        <v>47.6</v>
      </c>
      <c r="AZ112">
        <v>53</v>
      </c>
      <c r="BA112">
        <v>84.5</v>
      </c>
      <c r="BB112">
        <v>153.4</v>
      </c>
      <c r="BC112">
        <v>95.4</v>
      </c>
      <c r="BD112">
        <v>107.7</v>
      </c>
      <c r="BE112">
        <v>72.5</v>
      </c>
      <c r="BF112">
        <v>60.7</v>
      </c>
      <c r="BG112">
        <v>32.799999999999997</v>
      </c>
      <c r="BH112">
        <v>24.8</v>
      </c>
      <c r="BI112">
        <v>24</v>
      </c>
      <c r="BJ112">
        <v>5.0999999999999996</v>
      </c>
      <c r="BK112">
        <v>22.5</v>
      </c>
      <c r="BL112">
        <v>50.9</v>
      </c>
      <c r="BM112">
        <v>53.6</v>
      </c>
      <c r="BN112">
        <v>57.7</v>
      </c>
      <c r="BO112">
        <v>72.5</v>
      </c>
      <c r="BP112">
        <v>84.3</v>
      </c>
      <c r="BQ112">
        <v>39.700000000000003</v>
      </c>
    </row>
    <row r="113" spans="2:69">
      <c r="B113">
        <v>4</v>
      </c>
      <c r="C113">
        <v>13</v>
      </c>
      <c r="D113">
        <v>-100</v>
      </c>
      <c r="E113">
        <v>42.4</v>
      </c>
      <c r="F113">
        <v>45.1</v>
      </c>
      <c r="G113">
        <v>32.6</v>
      </c>
      <c r="H113">
        <v>28.8</v>
      </c>
      <c r="I113">
        <v>50.7</v>
      </c>
      <c r="J113">
        <v>102.3</v>
      </c>
      <c r="K113">
        <v>127.5</v>
      </c>
      <c r="L113">
        <v>100.4</v>
      </c>
      <c r="M113">
        <v>107.9</v>
      </c>
      <c r="N113">
        <v>79.900000000000006</v>
      </c>
      <c r="O113">
        <v>63.3</v>
      </c>
      <c r="P113">
        <v>56.1</v>
      </c>
      <c r="Q113">
        <v>26.6</v>
      </c>
      <c r="R113">
        <v>8.6</v>
      </c>
      <c r="S113">
        <v>26.6</v>
      </c>
      <c r="T113">
        <v>49.8</v>
      </c>
      <c r="U113">
        <v>61.9</v>
      </c>
      <c r="V113">
        <v>89.7</v>
      </c>
      <c r="W113">
        <v>84.6</v>
      </c>
      <c r="X113">
        <v>52</v>
      </c>
      <c r="Y113">
        <v>25.8</v>
      </c>
      <c r="Z113">
        <v>54.6</v>
      </c>
      <c r="AA113">
        <v>35.9</v>
      </c>
      <c r="AB113">
        <v>36.299999999999997</v>
      </c>
      <c r="AC113">
        <v>40</v>
      </c>
      <c r="AD113">
        <v>28.6</v>
      </c>
      <c r="AE113">
        <v>51.8</v>
      </c>
      <c r="AF113">
        <v>68.7</v>
      </c>
      <c r="AG113">
        <v>90.1</v>
      </c>
      <c r="AH113">
        <v>122</v>
      </c>
      <c r="AI113">
        <v>79.5</v>
      </c>
      <c r="AJ113">
        <v>92.1</v>
      </c>
      <c r="AK113">
        <v>84.5</v>
      </c>
      <c r="AL113">
        <v>58</v>
      </c>
      <c r="AM113">
        <v>40</v>
      </c>
      <c r="AN113">
        <v>19.2</v>
      </c>
      <c r="AO113">
        <v>59</v>
      </c>
      <c r="AP113">
        <v>122.1</v>
      </c>
      <c r="AQ113">
        <v>155.69999999999999</v>
      </c>
      <c r="AR113">
        <v>134.4</v>
      </c>
      <c r="AS113">
        <v>89.4</v>
      </c>
      <c r="AT113">
        <v>64.8</v>
      </c>
      <c r="AU113">
        <v>53.9</v>
      </c>
      <c r="AV113">
        <v>39.6</v>
      </c>
      <c r="AW113">
        <v>33.4</v>
      </c>
      <c r="AX113">
        <v>32.6</v>
      </c>
      <c r="AY113">
        <v>45.8</v>
      </c>
      <c r="AZ113">
        <v>50.4</v>
      </c>
      <c r="BA113">
        <v>82.8</v>
      </c>
      <c r="BB113">
        <v>146.1</v>
      </c>
      <c r="BC113">
        <v>90.3</v>
      </c>
      <c r="BD113">
        <v>104.8</v>
      </c>
      <c r="BE113">
        <v>74</v>
      </c>
      <c r="BF113">
        <v>61.5</v>
      </c>
      <c r="BG113">
        <v>35.4</v>
      </c>
      <c r="BH113">
        <v>23.1</v>
      </c>
      <c r="BI113">
        <v>22.7</v>
      </c>
      <c r="BJ113">
        <v>4</v>
      </c>
      <c r="BK113">
        <v>20.2</v>
      </c>
      <c r="BL113">
        <v>49.3</v>
      </c>
      <c r="BM113">
        <v>50.8</v>
      </c>
      <c r="BN113">
        <v>56.1</v>
      </c>
      <c r="BO113">
        <v>71.3</v>
      </c>
      <c r="BP113">
        <v>82.8</v>
      </c>
      <c r="BQ113">
        <v>40.200000000000003</v>
      </c>
    </row>
    <row r="114" spans="2:69">
      <c r="B114">
        <v>4</v>
      </c>
      <c r="C114">
        <v>14</v>
      </c>
      <c r="D114">
        <v>-100</v>
      </c>
      <c r="E114">
        <v>-100</v>
      </c>
      <c r="F114">
        <v>48</v>
      </c>
      <c r="G114">
        <v>31.5</v>
      </c>
      <c r="H114">
        <v>32.799999999999997</v>
      </c>
      <c r="I114">
        <v>48</v>
      </c>
      <c r="J114">
        <v>105.2</v>
      </c>
      <c r="K114">
        <v>123.4</v>
      </c>
      <c r="L114">
        <v>99.4</v>
      </c>
      <c r="M114">
        <v>103</v>
      </c>
      <c r="N114">
        <v>95.9</v>
      </c>
      <c r="O114">
        <v>65.7</v>
      </c>
      <c r="P114">
        <v>58.7</v>
      </c>
      <c r="Q114">
        <v>32.799999999999997</v>
      </c>
      <c r="R114">
        <v>9.4</v>
      </c>
      <c r="S114">
        <v>27.5</v>
      </c>
      <c r="T114">
        <v>51.9</v>
      </c>
      <c r="U114">
        <v>59.1</v>
      </c>
      <c r="V114">
        <v>91.9</v>
      </c>
      <c r="W114">
        <v>82.3</v>
      </c>
      <c r="X114">
        <v>54.9</v>
      </c>
      <c r="Y114">
        <v>24.3</v>
      </c>
      <c r="Z114">
        <v>66.5</v>
      </c>
      <c r="AA114">
        <v>34</v>
      </c>
      <c r="AB114">
        <v>37.1</v>
      </c>
      <c r="AC114">
        <v>40.9</v>
      </c>
      <c r="AD114">
        <v>27.9</v>
      </c>
      <c r="AE114">
        <v>52.9</v>
      </c>
      <c r="AF114">
        <v>65.599999999999994</v>
      </c>
      <c r="AG114">
        <v>87.8</v>
      </c>
      <c r="AH114">
        <v>119.8</v>
      </c>
      <c r="AI114">
        <v>81.7</v>
      </c>
      <c r="AJ114">
        <v>95.8</v>
      </c>
      <c r="AK114">
        <v>84.3</v>
      </c>
      <c r="AL114">
        <v>57.6</v>
      </c>
      <c r="AM114">
        <v>39.700000000000003</v>
      </c>
      <c r="AN114">
        <v>20.5</v>
      </c>
      <c r="AO114">
        <v>58</v>
      </c>
      <c r="AP114">
        <v>130.30000000000001</v>
      </c>
      <c r="AQ114">
        <v>151.6</v>
      </c>
      <c r="AR114">
        <v>132.80000000000001</v>
      </c>
      <c r="AS114">
        <v>87</v>
      </c>
      <c r="AT114">
        <v>61.5</v>
      </c>
      <c r="AU114">
        <v>53.7</v>
      </c>
      <c r="AV114">
        <v>37.200000000000003</v>
      </c>
      <c r="AW114">
        <v>32.4</v>
      </c>
      <c r="AX114">
        <v>30</v>
      </c>
      <c r="AY114">
        <v>45.9</v>
      </c>
      <c r="AZ114">
        <v>50.6</v>
      </c>
      <c r="BA114">
        <v>83.7</v>
      </c>
      <c r="BB114">
        <v>135.6</v>
      </c>
      <c r="BC114">
        <v>87.9</v>
      </c>
      <c r="BD114">
        <v>105.1</v>
      </c>
      <c r="BE114">
        <v>67.8</v>
      </c>
      <c r="BF114">
        <v>60.9</v>
      </c>
      <c r="BG114">
        <v>39.799999999999997</v>
      </c>
      <c r="BH114">
        <v>25.6</v>
      </c>
      <c r="BI114">
        <v>20.8</v>
      </c>
      <c r="BJ114">
        <v>2.6</v>
      </c>
      <c r="BK114">
        <v>21.8</v>
      </c>
      <c r="BL114">
        <v>48.1</v>
      </c>
      <c r="BM114">
        <v>47.3</v>
      </c>
      <c r="BN114">
        <v>69.2</v>
      </c>
      <c r="BO114">
        <v>69.099999999999994</v>
      </c>
      <c r="BP114">
        <v>81.3</v>
      </c>
      <c r="BQ114">
        <v>47.3</v>
      </c>
    </row>
    <row r="115" spans="2:69">
      <c r="B115">
        <v>4</v>
      </c>
      <c r="C115">
        <v>15</v>
      </c>
      <c r="D115">
        <v>-100</v>
      </c>
      <c r="E115">
        <v>-100</v>
      </c>
      <c r="F115">
        <v>51.9</v>
      </c>
      <c r="G115">
        <v>30</v>
      </c>
      <c r="H115">
        <v>34.799999999999997</v>
      </c>
      <c r="I115">
        <v>56.5</v>
      </c>
      <c r="J115">
        <v>108.3</v>
      </c>
      <c r="K115">
        <v>121.7</v>
      </c>
      <c r="L115">
        <v>99.7</v>
      </c>
      <c r="M115">
        <v>101.3</v>
      </c>
      <c r="N115">
        <v>90.2</v>
      </c>
      <c r="O115">
        <v>67.2</v>
      </c>
      <c r="P115">
        <v>55.8</v>
      </c>
      <c r="Q115">
        <v>29.9</v>
      </c>
      <c r="R115">
        <v>9.1</v>
      </c>
      <c r="S115">
        <v>28.1</v>
      </c>
      <c r="T115">
        <v>52.1</v>
      </c>
      <c r="U115">
        <v>56.3</v>
      </c>
      <c r="V115">
        <v>88.2</v>
      </c>
      <c r="W115">
        <v>82.3</v>
      </c>
      <c r="X115">
        <v>67</v>
      </c>
      <c r="Y115">
        <v>24.3</v>
      </c>
      <c r="Z115">
        <v>70</v>
      </c>
      <c r="AA115">
        <v>31.6</v>
      </c>
      <c r="AB115">
        <v>36.5</v>
      </c>
      <c r="AC115">
        <v>40.299999999999997</v>
      </c>
      <c r="AD115">
        <v>26.8</v>
      </c>
      <c r="AE115">
        <v>48.7</v>
      </c>
      <c r="AF115">
        <v>66.900000000000006</v>
      </c>
      <c r="AG115">
        <v>83.2</v>
      </c>
      <c r="AH115">
        <v>118.3</v>
      </c>
      <c r="AI115">
        <v>83</v>
      </c>
      <c r="AJ115">
        <v>97.5</v>
      </c>
      <c r="AK115">
        <v>86.2</v>
      </c>
      <c r="AL115">
        <v>57.7</v>
      </c>
      <c r="AM115">
        <v>40.299999999999997</v>
      </c>
      <c r="AN115">
        <v>20.3</v>
      </c>
      <c r="AO115">
        <v>57.9</v>
      </c>
      <c r="AP115">
        <v>129.30000000000001</v>
      </c>
      <c r="AQ115">
        <v>147.5</v>
      </c>
      <c r="AR115">
        <v>123.9</v>
      </c>
      <c r="AS115">
        <v>87.4</v>
      </c>
      <c r="AT115">
        <v>60</v>
      </c>
      <c r="AU115">
        <v>55.2</v>
      </c>
      <c r="AV115">
        <v>36.299999999999997</v>
      </c>
      <c r="AW115">
        <v>33.9</v>
      </c>
      <c r="AX115">
        <v>31.5</v>
      </c>
      <c r="AY115">
        <v>42.9</v>
      </c>
      <c r="AZ115">
        <v>52.5</v>
      </c>
      <c r="BA115">
        <v>84.7</v>
      </c>
      <c r="BB115">
        <v>10093</v>
      </c>
      <c r="BC115">
        <v>88.4</v>
      </c>
      <c r="BD115">
        <v>104.2</v>
      </c>
      <c r="BE115">
        <v>67.099999999999994</v>
      </c>
      <c r="BF115">
        <v>59.6</v>
      </c>
      <c r="BG115">
        <v>38</v>
      </c>
      <c r="BH115">
        <v>24</v>
      </c>
      <c r="BI115">
        <v>18.8</v>
      </c>
      <c r="BJ115">
        <v>2.2999999999999998</v>
      </c>
      <c r="BK115">
        <v>25.9</v>
      </c>
      <c r="BL115">
        <v>46.6</v>
      </c>
      <c r="BM115">
        <v>45.6</v>
      </c>
      <c r="BN115">
        <v>74.2</v>
      </c>
      <c r="BO115">
        <v>66.400000000000006</v>
      </c>
      <c r="BP115">
        <v>81.8</v>
      </c>
      <c r="BQ115">
        <v>50.1</v>
      </c>
    </row>
    <row r="116" spans="2:69">
      <c r="B116">
        <v>4</v>
      </c>
      <c r="C116">
        <v>16</v>
      </c>
      <c r="D116">
        <v>-100</v>
      </c>
      <c r="E116">
        <v>-100</v>
      </c>
      <c r="F116">
        <v>52</v>
      </c>
      <c r="G116">
        <v>31</v>
      </c>
      <c r="H116">
        <v>34.700000000000003</v>
      </c>
      <c r="I116">
        <v>62.6</v>
      </c>
      <c r="J116">
        <v>114.7</v>
      </c>
      <c r="K116">
        <v>118.4</v>
      </c>
      <c r="L116">
        <v>98.3</v>
      </c>
      <c r="M116">
        <v>107.1</v>
      </c>
      <c r="N116">
        <v>93.6</v>
      </c>
      <c r="O116">
        <v>70.5</v>
      </c>
      <c r="P116">
        <v>52.8</v>
      </c>
      <c r="Q116">
        <v>29.7</v>
      </c>
      <c r="R116">
        <v>8</v>
      </c>
      <c r="S116">
        <v>27.3</v>
      </c>
      <c r="T116">
        <v>49.2</v>
      </c>
      <c r="U116">
        <v>54.5</v>
      </c>
      <c r="V116">
        <v>86.7</v>
      </c>
      <c r="W116">
        <v>87.9</v>
      </c>
      <c r="X116">
        <v>67.400000000000006</v>
      </c>
      <c r="Y116">
        <v>21.8</v>
      </c>
      <c r="Z116">
        <v>52.8</v>
      </c>
      <c r="AA116">
        <v>30</v>
      </c>
      <c r="AB116">
        <v>35.6</v>
      </c>
      <c r="AC116">
        <v>40.200000000000003</v>
      </c>
      <c r="AD116">
        <v>29.5</v>
      </c>
      <c r="AE116">
        <v>42.5</v>
      </c>
      <c r="AF116">
        <v>65.8</v>
      </c>
      <c r="AG116">
        <v>77.900000000000006</v>
      </c>
      <c r="AH116">
        <v>118.4</v>
      </c>
      <c r="AI116">
        <v>83.4</v>
      </c>
      <c r="AJ116">
        <v>93.5</v>
      </c>
      <c r="AK116">
        <v>86.2</v>
      </c>
      <c r="AL116">
        <v>55.9</v>
      </c>
      <c r="AM116">
        <v>39.799999999999997</v>
      </c>
      <c r="AN116">
        <v>22</v>
      </c>
      <c r="AO116">
        <v>59.1</v>
      </c>
      <c r="AP116">
        <v>122.5</v>
      </c>
      <c r="AQ116">
        <v>143.69999999999999</v>
      </c>
      <c r="AR116">
        <v>121.9</v>
      </c>
      <c r="AS116">
        <v>84.2</v>
      </c>
      <c r="AT116">
        <v>59.1</v>
      </c>
      <c r="AU116">
        <v>58.8</v>
      </c>
      <c r="AV116">
        <v>36</v>
      </c>
      <c r="AW116">
        <v>32.799999999999997</v>
      </c>
      <c r="AX116">
        <v>33.6</v>
      </c>
      <c r="AY116">
        <v>42.7</v>
      </c>
      <c r="AZ116">
        <v>55.3</v>
      </c>
      <c r="BA116">
        <v>84.9</v>
      </c>
      <c r="BB116">
        <v>10112.9</v>
      </c>
      <c r="BC116">
        <v>86.9</v>
      </c>
      <c r="BD116">
        <v>101.1</v>
      </c>
      <c r="BE116">
        <v>64.900000000000006</v>
      </c>
      <c r="BF116">
        <v>57.7</v>
      </c>
      <c r="BG116">
        <v>37</v>
      </c>
      <c r="BH116">
        <v>21.8</v>
      </c>
      <c r="BI116">
        <v>20.100000000000001</v>
      </c>
      <c r="BJ116">
        <v>3.8</v>
      </c>
      <c r="BK116">
        <v>26</v>
      </c>
      <c r="BL116">
        <v>44.6</v>
      </c>
      <c r="BM116">
        <v>45.4</v>
      </c>
      <c r="BN116">
        <v>69.400000000000006</v>
      </c>
      <c r="BO116">
        <v>64.400000000000006</v>
      </c>
      <c r="BP116">
        <v>81.3</v>
      </c>
      <c r="BQ116">
        <v>47.9</v>
      </c>
    </row>
    <row r="117" spans="2:69">
      <c r="B117">
        <v>4</v>
      </c>
      <c r="C117">
        <v>17</v>
      </c>
      <c r="D117">
        <v>-100</v>
      </c>
      <c r="E117">
        <v>-100</v>
      </c>
      <c r="F117">
        <v>-100</v>
      </c>
      <c r="G117">
        <v>30.5</v>
      </c>
      <c r="H117">
        <v>32.6</v>
      </c>
      <c r="I117">
        <v>59.7</v>
      </c>
      <c r="J117">
        <v>122.9</v>
      </c>
      <c r="K117">
        <v>119</v>
      </c>
      <c r="L117">
        <v>95.3</v>
      </c>
      <c r="M117">
        <v>109.7</v>
      </c>
      <c r="N117">
        <v>91.3</v>
      </c>
      <c r="O117">
        <v>73.099999999999994</v>
      </c>
      <c r="P117">
        <v>53.5</v>
      </c>
      <c r="Q117">
        <v>29.8</v>
      </c>
      <c r="R117">
        <v>8.8000000000000007</v>
      </c>
      <c r="S117">
        <v>26.8</v>
      </c>
      <c r="T117">
        <v>46.9</v>
      </c>
      <c r="U117">
        <v>55.7</v>
      </c>
      <c r="V117">
        <v>88.6</v>
      </c>
      <c r="W117">
        <v>87.9</v>
      </c>
      <c r="X117">
        <v>64.7</v>
      </c>
      <c r="Y117">
        <v>24.2</v>
      </c>
      <c r="Z117">
        <v>46.8</v>
      </c>
      <c r="AA117">
        <v>28.2</v>
      </c>
      <c r="AB117">
        <v>34.700000000000003</v>
      </c>
      <c r="AC117">
        <v>39.1</v>
      </c>
      <c r="AD117">
        <v>25.4</v>
      </c>
      <c r="AE117">
        <v>39.1</v>
      </c>
      <c r="AF117">
        <v>65.400000000000006</v>
      </c>
      <c r="AG117">
        <v>73.2</v>
      </c>
      <c r="AH117">
        <v>115.9</v>
      </c>
      <c r="AI117">
        <v>92.7</v>
      </c>
      <c r="AJ117">
        <v>92.2</v>
      </c>
      <c r="AK117">
        <v>88.4</v>
      </c>
      <c r="AL117">
        <v>56.2</v>
      </c>
      <c r="AM117">
        <v>40.5</v>
      </c>
      <c r="AN117">
        <v>20.8</v>
      </c>
      <c r="AO117">
        <v>58.5</v>
      </c>
      <c r="AP117">
        <v>122.5</v>
      </c>
      <c r="AQ117">
        <v>143.19999999999999</v>
      </c>
      <c r="AR117">
        <v>119</v>
      </c>
      <c r="AS117">
        <v>80.599999999999994</v>
      </c>
      <c r="AT117">
        <v>53.7</v>
      </c>
      <c r="AU117">
        <v>67.8</v>
      </c>
      <c r="AV117">
        <v>38.9</v>
      </c>
      <c r="AW117">
        <v>31.4</v>
      </c>
      <c r="AX117">
        <v>35.1</v>
      </c>
      <c r="AY117">
        <v>47.6</v>
      </c>
      <c r="AZ117">
        <v>50.6</v>
      </c>
      <c r="BA117">
        <v>89.8</v>
      </c>
      <c r="BB117">
        <v>107.3</v>
      </c>
      <c r="BC117">
        <v>93.4</v>
      </c>
      <c r="BD117">
        <v>97.9</v>
      </c>
      <c r="BE117">
        <v>63.3</v>
      </c>
      <c r="BF117">
        <v>56.6</v>
      </c>
      <c r="BG117">
        <v>36.200000000000003</v>
      </c>
      <c r="BH117">
        <v>20</v>
      </c>
      <c r="BI117">
        <v>20.9</v>
      </c>
      <c r="BJ117">
        <v>5.9</v>
      </c>
      <c r="BK117">
        <v>25.7</v>
      </c>
      <c r="BL117">
        <v>42.3</v>
      </c>
      <c r="BM117">
        <v>44.6</v>
      </c>
      <c r="BN117">
        <v>66.900000000000006</v>
      </c>
      <c r="BO117">
        <v>62.9</v>
      </c>
      <c r="BP117">
        <v>81.599999999999994</v>
      </c>
      <c r="BQ117">
        <v>44.9</v>
      </c>
    </row>
    <row r="118" spans="2:69">
      <c r="B118">
        <v>4</v>
      </c>
      <c r="C118">
        <v>18</v>
      </c>
      <c r="D118">
        <v>-100</v>
      </c>
      <c r="E118">
        <v>-100</v>
      </c>
      <c r="F118">
        <v>-100</v>
      </c>
      <c r="G118">
        <v>29.2</v>
      </c>
      <c r="H118">
        <v>30.4</v>
      </c>
      <c r="I118">
        <v>59.5</v>
      </c>
      <c r="J118">
        <v>136.80000000000001</v>
      </c>
      <c r="K118">
        <v>125.5</v>
      </c>
      <c r="L118">
        <v>93.4</v>
      </c>
      <c r="M118">
        <v>105.1</v>
      </c>
      <c r="N118">
        <v>91.4</v>
      </c>
      <c r="O118">
        <v>71.099999999999994</v>
      </c>
      <c r="P118">
        <v>54.3</v>
      </c>
      <c r="Q118">
        <v>30</v>
      </c>
      <c r="R118">
        <v>13.4</v>
      </c>
      <c r="S118">
        <v>26.3</v>
      </c>
      <c r="T118">
        <v>48.3</v>
      </c>
      <c r="U118">
        <v>55.3</v>
      </c>
      <c r="V118">
        <v>85.5</v>
      </c>
      <c r="W118">
        <v>84.7</v>
      </c>
      <c r="X118">
        <v>60</v>
      </c>
      <c r="Y118">
        <v>24.5</v>
      </c>
      <c r="Z118">
        <v>46.4</v>
      </c>
      <c r="AA118">
        <v>26.8</v>
      </c>
      <c r="AB118">
        <v>37.4</v>
      </c>
      <c r="AC118">
        <v>37</v>
      </c>
      <c r="AD118">
        <v>23.8</v>
      </c>
      <c r="AE118">
        <v>49.5</v>
      </c>
      <c r="AF118">
        <v>65.7</v>
      </c>
      <c r="AG118">
        <v>69.400000000000006</v>
      </c>
      <c r="AH118">
        <v>117</v>
      </c>
      <c r="AI118">
        <v>92.5</v>
      </c>
      <c r="AJ118">
        <v>90.4</v>
      </c>
      <c r="AK118">
        <v>90.2</v>
      </c>
      <c r="AL118">
        <v>55.2</v>
      </c>
      <c r="AM118">
        <v>40.5</v>
      </c>
      <c r="AN118">
        <v>21.5</v>
      </c>
      <c r="AO118">
        <v>58.7</v>
      </c>
      <c r="AP118">
        <v>122.2</v>
      </c>
      <c r="AQ118">
        <v>143</v>
      </c>
      <c r="AR118">
        <v>114.5</v>
      </c>
      <c r="AS118">
        <v>76.099999999999994</v>
      </c>
      <c r="AT118">
        <v>52.5</v>
      </c>
      <c r="AU118">
        <v>63.4</v>
      </c>
      <c r="AV118">
        <v>39.6</v>
      </c>
      <c r="AW118">
        <v>32.5</v>
      </c>
      <c r="AX118">
        <v>35.1</v>
      </c>
      <c r="AY118">
        <v>50.4</v>
      </c>
      <c r="AZ118">
        <v>50.4</v>
      </c>
      <c r="BA118">
        <v>88.7</v>
      </c>
      <c r="BB118">
        <v>10100.700000000001</v>
      </c>
      <c r="BC118">
        <v>105.1</v>
      </c>
      <c r="BD118">
        <v>98.1</v>
      </c>
      <c r="BE118">
        <v>62.6</v>
      </c>
      <c r="BF118">
        <v>55.5</v>
      </c>
      <c r="BG118">
        <v>35.1</v>
      </c>
      <c r="BH118">
        <v>19.399999999999999</v>
      </c>
      <c r="BI118">
        <v>20.100000000000001</v>
      </c>
      <c r="BJ118">
        <v>6.2</v>
      </c>
      <c r="BK118">
        <v>23.6</v>
      </c>
      <c r="BL118">
        <v>40.5</v>
      </c>
      <c r="BM118">
        <v>43.1</v>
      </c>
      <c r="BN118">
        <v>65</v>
      </c>
      <c r="BO118">
        <v>71.3</v>
      </c>
      <c r="BP118">
        <v>81.599999999999994</v>
      </c>
      <c r="BQ118">
        <v>40.4</v>
      </c>
    </row>
    <row r="119" spans="2:69">
      <c r="B119">
        <v>4</v>
      </c>
      <c r="C119">
        <v>19</v>
      </c>
      <c r="D119">
        <v>-100</v>
      </c>
      <c r="E119">
        <v>30</v>
      </c>
      <c r="F119">
        <v>-100</v>
      </c>
      <c r="G119">
        <v>32.1</v>
      </c>
      <c r="H119">
        <v>28.4</v>
      </c>
      <c r="I119">
        <v>56.2</v>
      </c>
      <c r="J119">
        <v>131.9</v>
      </c>
      <c r="K119">
        <v>124.1</v>
      </c>
      <c r="L119">
        <v>88.4</v>
      </c>
      <c r="M119">
        <v>105.5</v>
      </c>
      <c r="N119">
        <v>87.8</v>
      </c>
      <c r="O119">
        <v>75.099999999999994</v>
      </c>
      <c r="P119">
        <v>59</v>
      </c>
      <c r="Q119">
        <v>31.6</v>
      </c>
      <c r="R119">
        <v>16.600000000000001</v>
      </c>
      <c r="S119">
        <v>26.2</v>
      </c>
      <c r="T119">
        <v>46.8</v>
      </c>
      <c r="U119">
        <v>54.2</v>
      </c>
      <c r="V119">
        <v>82.2</v>
      </c>
      <c r="W119">
        <v>82.7</v>
      </c>
      <c r="X119">
        <v>58.1</v>
      </c>
      <c r="Y119">
        <v>25.6</v>
      </c>
      <c r="Z119">
        <v>46.7</v>
      </c>
      <c r="AA119">
        <v>27.2</v>
      </c>
      <c r="AB119">
        <v>39.1</v>
      </c>
      <c r="AC119">
        <v>36.200000000000003</v>
      </c>
      <c r="AD119">
        <v>25.7</v>
      </c>
      <c r="AE119">
        <v>54.6</v>
      </c>
      <c r="AF119">
        <v>69.8</v>
      </c>
      <c r="AG119">
        <v>68.5</v>
      </c>
      <c r="AH119">
        <v>115.5</v>
      </c>
      <c r="AI119">
        <v>88.9</v>
      </c>
      <c r="AJ119">
        <v>87.7</v>
      </c>
      <c r="AK119">
        <v>90.3</v>
      </c>
      <c r="AL119">
        <v>57.7</v>
      </c>
      <c r="AM119">
        <v>40.6</v>
      </c>
      <c r="AN119">
        <v>23</v>
      </c>
      <c r="AO119">
        <v>58.5</v>
      </c>
      <c r="AP119">
        <v>125.2</v>
      </c>
      <c r="AQ119">
        <v>141.4</v>
      </c>
      <c r="AR119">
        <v>112.3</v>
      </c>
      <c r="AS119">
        <v>74.900000000000006</v>
      </c>
      <c r="AT119">
        <v>55</v>
      </c>
      <c r="AU119">
        <v>61</v>
      </c>
      <c r="AV119">
        <v>37.799999999999997</v>
      </c>
      <c r="AW119">
        <v>33.1</v>
      </c>
      <c r="AX119">
        <v>36</v>
      </c>
      <c r="AY119">
        <v>50.3</v>
      </c>
      <c r="AZ119">
        <v>54.1</v>
      </c>
      <c r="BA119">
        <v>91.6</v>
      </c>
      <c r="BB119">
        <v>10106</v>
      </c>
      <c r="BC119">
        <v>105.2</v>
      </c>
      <c r="BD119">
        <v>97.7</v>
      </c>
      <c r="BE119">
        <v>63.4</v>
      </c>
      <c r="BF119">
        <v>54.7</v>
      </c>
      <c r="BG119">
        <v>34.799999999999997</v>
      </c>
      <c r="BH119">
        <v>18.399999999999999</v>
      </c>
      <c r="BI119">
        <v>19.399999999999999</v>
      </c>
      <c r="BJ119">
        <v>6.6</v>
      </c>
      <c r="BK119">
        <v>21.4</v>
      </c>
      <c r="BL119">
        <v>41.2</v>
      </c>
      <c r="BM119">
        <v>41.7</v>
      </c>
      <c r="BN119">
        <v>63.8</v>
      </c>
      <c r="BO119">
        <v>79.7</v>
      </c>
      <c r="BP119">
        <v>78.8</v>
      </c>
      <c r="BQ119">
        <v>40.799999999999997</v>
      </c>
    </row>
    <row r="120" spans="2:69">
      <c r="B120">
        <v>4</v>
      </c>
      <c r="C120">
        <v>20</v>
      </c>
      <c r="D120">
        <v>-100</v>
      </c>
      <c r="E120">
        <v>34.799999999999997</v>
      </c>
      <c r="F120">
        <v>-100</v>
      </c>
      <c r="G120">
        <v>32.799999999999997</v>
      </c>
      <c r="H120">
        <v>28.6</v>
      </c>
      <c r="I120">
        <v>58.8</v>
      </c>
      <c r="J120">
        <v>140.69999999999999</v>
      </c>
      <c r="K120">
        <v>118.5</v>
      </c>
      <c r="L120">
        <v>89.3</v>
      </c>
      <c r="M120">
        <v>102.9</v>
      </c>
      <c r="N120">
        <v>84</v>
      </c>
      <c r="O120">
        <v>74.599999999999994</v>
      </c>
      <c r="P120">
        <v>63.5</v>
      </c>
      <c r="Q120">
        <v>30.3</v>
      </c>
      <c r="R120">
        <v>16.8</v>
      </c>
      <c r="S120">
        <v>25.4</v>
      </c>
      <c r="T120">
        <v>46.3</v>
      </c>
      <c r="U120">
        <v>54.8</v>
      </c>
      <c r="V120">
        <v>78.900000000000006</v>
      </c>
      <c r="W120">
        <v>82.9</v>
      </c>
      <c r="X120">
        <v>57.6</v>
      </c>
      <c r="Y120">
        <v>25.9</v>
      </c>
      <c r="Z120">
        <v>47.5</v>
      </c>
      <c r="AA120">
        <v>30.9</v>
      </c>
      <c r="AB120">
        <v>46.1</v>
      </c>
      <c r="AC120">
        <v>37.6</v>
      </c>
      <c r="AD120">
        <v>26.6</v>
      </c>
      <c r="AE120">
        <v>60.9</v>
      </c>
      <c r="AF120">
        <v>68.3</v>
      </c>
      <c r="AG120">
        <v>69.599999999999994</v>
      </c>
      <c r="AH120">
        <v>115.1</v>
      </c>
      <c r="AI120">
        <v>88.4</v>
      </c>
      <c r="AJ120">
        <v>88.2</v>
      </c>
      <c r="AK120">
        <v>89.4</v>
      </c>
      <c r="AL120">
        <v>60.4</v>
      </c>
      <c r="AM120">
        <v>40.299999999999997</v>
      </c>
      <c r="AN120">
        <v>25</v>
      </c>
      <c r="AO120">
        <v>57.1</v>
      </c>
      <c r="AP120">
        <v>123.4</v>
      </c>
      <c r="AQ120">
        <v>141.19999999999999</v>
      </c>
      <c r="AR120">
        <v>109.8</v>
      </c>
      <c r="AS120">
        <v>74.2</v>
      </c>
      <c r="AT120">
        <v>56.9</v>
      </c>
      <c r="AU120">
        <v>59.2</v>
      </c>
      <c r="AV120">
        <v>37.1</v>
      </c>
      <c r="AW120">
        <v>31.1</v>
      </c>
      <c r="AX120">
        <v>34.799999999999997</v>
      </c>
      <c r="AY120">
        <v>48.9</v>
      </c>
      <c r="AZ120">
        <v>53.8</v>
      </c>
      <c r="BA120">
        <v>91.7</v>
      </c>
      <c r="BB120">
        <v>103.5</v>
      </c>
      <c r="BC120">
        <v>108.8</v>
      </c>
      <c r="BD120">
        <v>96.9</v>
      </c>
      <c r="BE120">
        <v>63.8</v>
      </c>
      <c r="BF120">
        <v>56.2</v>
      </c>
      <c r="BG120">
        <v>33.5</v>
      </c>
      <c r="BH120">
        <v>19.600000000000001</v>
      </c>
      <c r="BI120">
        <v>19.100000000000001</v>
      </c>
      <c r="BJ120">
        <v>6.2</v>
      </c>
      <c r="BK120">
        <v>20.6</v>
      </c>
      <c r="BL120">
        <v>44.1</v>
      </c>
      <c r="BM120">
        <v>40.4</v>
      </c>
      <c r="BN120">
        <v>62</v>
      </c>
      <c r="BO120">
        <v>79.8</v>
      </c>
      <c r="BP120">
        <v>76.400000000000006</v>
      </c>
      <c r="BQ120">
        <v>42.5</v>
      </c>
    </row>
    <row r="121" spans="2:69">
      <c r="B121">
        <v>4</v>
      </c>
      <c r="C121">
        <v>21</v>
      </c>
      <c r="D121">
        <v>-100</v>
      </c>
      <c r="E121">
        <v>35.6</v>
      </c>
      <c r="F121">
        <v>-100</v>
      </c>
      <c r="G121">
        <v>33.6</v>
      </c>
      <c r="H121">
        <v>29.3</v>
      </c>
      <c r="I121">
        <v>61.5</v>
      </c>
      <c r="J121">
        <v>138.69999999999999</v>
      </c>
      <c r="K121">
        <v>120.3</v>
      </c>
      <c r="L121">
        <v>92.8</v>
      </c>
      <c r="M121">
        <v>100.2</v>
      </c>
      <c r="N121">
        <v>80.2</v>
      </c>
      <c r="O121">
        <v>89.2</v>
      </c>
      <c r="P121">
        <v>60.2</v>
      </c>
      <c r="Q121">
        <v>29.8</v>
      </c>
      <c r="R121">
        <v>15.3</v>
      </c>
      <c r="S121">
        <v>23.9</v>
      </c>
      <c r="T121">
        <v>44.2</v>
      </c>
      <c r="U121">
        <v>56.6</v>
      </c>
      <c r="V121">
        <v>78.2</v>
      </c>
      <c r="W121">
        <v>89.1</v>
      </c>
      <c r="X121">
        <v>57.9</v>
      </c>
      <c r="Y121">
        <v>26.8</v>
      </c>
      <c r="Z121">
        <v>46.9</v>
      </c>
      <c r="AA121">
        <v>34</v>
      </c>
      <c r="AB121">
        <v>50.1</v>
      </c>
      <c r="AC121">
        <v>36.799999999999997</v>
      </c>
      <c r="AD121">
        <v>25.5</v>
      </c>
      <c r="AE121">
        <v>60.7</v>
      </c>
      <c r="AF121">
        <v>68.599999999999994</v>
      </c>
      <c r="AG121">
        <v>68.7</v>
      </c>
      <c r="AH121">
        <v>117.4</v>
      </c>
      <c r="AI121">
        <v>88.1</v>
      </c>
      <c r="AJ121">
        <v>88.9</v>
      </c>
      <c r="AK121">
        <v>86.3</v>
      </c>
      <c r="AL121">
        <v>57.9</v>
      </c>
      <c r="AM121">
        <v>39.700000000000003</v>
      </c>
      <c r="AN121">
        <v>23.6</v>
      </c>
      <c r="AO121">
        <v>57</v>
      </c>
      <c r="AP121">
        <v>123.3</v>
      </c>
      <c r="AQ121">
        <v>146.6</v>
      </c>
      <c r="AR121">
        <v>111.9</v>
      </c>
      <c r="AS121">
        <v>76.2</v>
      </c>
      <c r="AT121">
        <v>58.1</v>
      </c>
      <c r="AU121">
        <v>56.2</v>
      </c>
      <c r="AV121">
        <v>37.299999999999997</v>
      </c>
      <c r="AW121">
        <v>29.4</v>
      </c>
      <c r="AX121">
        <v>33.5</v>
      </c>
      <c r="AY121">
        <v>48.4</v>
      </c>
      <c r="AZ121">
        <v>59.2</v>
      </c>
      <c r="BA121">
        <v>90.5</v>
      </c>
      <c r="BB121">
        <v>97.1</v>
      </c>
      <c r="BC121">
        <v>103.8</v>
      </c>
      <c r="BD121">
        <v>98.2</v>
      </c>
      <c r="BE121">
        <v>64.8</v>
      </c>
      <c r="BF121">
        <v>56.6</v>
      </c>
      <c r="BG121">
        <v>33.299999999999997</v>
      </c>
      <c r="BH121">
        <v>19.899999999999999</v>
      </c>
      <c r="BI121">
        <v>18.100000000000001</v>
      </c>
      <c r="BJ121">
        <v>5.5</v>
      </c>
      <c r="BK121">
        <v>20.399999999999999</v>
      </c>
      <c r="BL121">
        <v>44.1</v>
      </c>
      <c r="BM121">
        <v>46.6</v>
      </c>
      <c r="BN121">
        <v>60.6</v>
      </c>
      <c r="BO121">
        <v>80.599999999999994</v>
      </c>
      <c r="BP121">
        <v>76.7</v>
      </c>
      <c r="BQ121">
        <v>45.4</v>
      </c>
    </row>
    <row r="122" spans="2:69">
      <c r="B122">
        <v>4</v>
      </c>
      <c r="C122">
        <v>22</v>
      </c>
      <c r="D122">
        <v>-100</v>
      </c>
      <c r="E122">
        <v>39.9</v>
      </c>
      <c r="F122">
        <v>-100</v>
      </c>
      <c r="G122">
        <v>31.9</v>
      </c>
      <c r="H122">
        <v>28.7</v>
      </c>
      <c r="I122">
        <v>59.1</v>
      </c>
      <c r="J122">
        <v>137.4</v>
      </c>
      <c r="K122">
        <v>117.6</v>
      </c>
      <c r="L122">
        <v>91.6</v>
      </c>
      <c r="M122">
        <v>97.9</v>
      </c>
      <c r="N122">
        <v>80</v>
      </c>
      <c r="O122">
        <v>89.2</v>
      </c>
      <c r="P122">
        <v>59.1</v>
      </c>
      <c r="Q122">
        <v>31.1</v>
      </c>
      <c r="R122">
        <v>13.6</v>
      </c>
      <c r="S122">
        <v>27.2</v>
      </c>
      <c r="T122">
        <v>48.1</v>
      </c>
      <c r="U122">
        <v>56.6</v>
      </c>
      <c r="V122">
        <v>84.8</v>
      </c>
      <c r="W122">
        <v>82.5</v>
      </c>
      <c r="X122">
        <v>56.2</v>
      </c>
      <c r="Y122">
        <v>28.4</v>
      </c>
      <c r="Z122">
        <v>47.5</v>
      </c>
      <c r="AA122">
        <v>33.799999999999997</v>
      </c>
      <c r="AB122">
        <v>46.1</v>
      </c>
      <c r="AC122">
        <v>37.200000000000003</v>
      </c>
      <c r="AD122">
        <v>24.9</v>
      </c>
      <c r="AE122">
        <v>59.1</v>
      </c>
      <c r="AF122">
        <v>75.7</v>
      </c>
      <c r="AG122">
        <v>70</v>
      </c>
      <c r="AH122">
        <v>115.8</v>
      </c>
      <c r="AI122">
        <v>87.8</v>
      </c>
      <c r="AJ122">
        <v>90.7</v>
      </c>
      <c r="AK122">
        <v>85.4</v>
      </c>
      <c r="AL122">
        <v>59.2</v>
      </c>
      <c r="AM122">
        <v>39.6</v>
      </c>
      <c r="AN122">
        <v>24.4</v>
      </c>
      <c r="AO122">
        <v>58.9</v>
      </c>
      <c r="AP122">
        <v>120.9</v>
      </c>
      <c r="AQ122">
        <v>145.69999999999999</v>
      </c>
      <c r="AR122">
        <v>109.2</v>
      </c>
      <c r="AS122">
        <v>77.099999999999994</v>
      </c>
      <c r="AT122">
        <v>59.6</v>
      </c>
      <c r="AU122">
        <v>56.7</v>
      </c>
      <c r="AV122">
        <v>37.6</v>
      </c>
      <c r="AW122">
        <v>29.7</v>
      </c>
      <c r="AX122">
        <v>34</v>
      </c>
      <c r="AY122">
        <v>48.6</v>
      </c>
      <c r="AZ122">
        <v>59.6</v>
      </c>
      <c r="BA122">
        <v>89.9</v>
      </c>
      <c r="BB122">
        <v>101.3</v>
      </c>
      <c r="BC122">
        <v>101.9</v>
      </c>
      <c r="BD122">
        <v>99.3</v>
      </c>
      <c r="BE122">
        <v>67.599999999999994</v>
      </c>
      <c r="BF122">
        <v>59.9</v>
      </c>
      <c r="BG122">
        <v>36.299999999999997</v>
      </c>
      <c r="BH122">
        <v>21.6</v>
      </c>
      <c r="BI122">
        <v>16.7</v>
      </c>
      <c r="BJ122">
        <v>4.8</v>
      </c>
      <c r="BK122">
        <v>22.5</v>
      </c>
      <c r="BL122">
        <v>45</v>
      </c>
      <c r="BM122">
        <v>46.4</v>
      </c>
      <c r="BN122">
        <v>61.3</v>
      </c>
      <c r="BO122">
        <v>78.900000000000006</v>
      </c>
      <c r="BP122">
        <v>78.900000000000006</v>
      </c>
      <c r="BQ122">
        <v>47.5</v>
      </c>
    </row>
    <row r="123" spans="2:69">
      <c r="B123">
        <v>4</v>
      </c>
      <c r="C123">
        <v>23</v>
      </c>
      <c r="D123">
        <v>-100</v>
      </c>
      <c r="E123">
        <v>-100</v>
      </c>
      <c r="F123">
        <v>45.9</v>
      </c>
      <c r="G123">
        <v>31.9</v>
      </c>
      <c r="H123">
        <v>23.2</v>
      </c>
      <c r="I123">
        <v>57.2</v>
      </c>
      <c r="J123">
        <v>132.80000000000001</v>
      </c>
      <c r="K123">
        <v>117.8</v>
      </c>
      <c r="L123">
        <v>90.3</v>
      </c>
      <c r="M123">
        <v>96.3</v>
      </c>
      <c r="N123">
        <v>81</v>
      </c>
      <c r="O123">
        <v>88.1</v>
      </c>
      <c r="P123">
        <v>58.3</v>
      </c>
      <c r="Q123">
        <v>29.2</v>
      </c>
      <c r="R123">
        <v>13.1</v>
      </c>
      <c r="S123">
        <v>28.7</v>
      </c>
      <c r="T123">
        <v>51</v>
      </c>
      <c r="U123">
        <v>58.1</v>
      </c>
      <c r="V123">
        <v>86.8</v>
      </c>
      <c r="W123">
        <v>80.7</v>
      </c>
      <c r="X123">
        <v>60</v>
      </c>
      <c r="Y123">
        <v>35.299999999999997</v>
      </c>
      <c r="Z123">
        <v>47.2</v>
      </c>
      <c r="AA123">
        <v>32.9</v>
      </c>
      <c r="AB123">
        <v>43.3</v>
      </c>
      <c r="AC123">
        <v>36.200000000000003</v>
      </c>
      <c r="AD123">
        <v>24.1</v>
      </c>
      <c r="AE123">
        <v>58</v>
      </c>
      <c r="AF123">
        <v>77.900000000000006</v>
      </c>
      <c r="AG123">
        <v>70.099999999999994</v>
      </c>
      <c r="AH123">
        <v>113.6</v>
      </c>
      <c r="AI123">
        <v>84.5</v>
      </c>
      <c r="AJ123">
        <v>91.2</v>
      </c>
      <c r="AK123">
        <v>84.9</v>
      </c>
      <c r="AL123">
        <v>59.1</v>
      </c>
      <c r="AM123">
        <v>39.5</v>
      </c>
      <c r="AN123">
        <v>24.4</v>
      </c>
      <c r="AO123">
        <v>64.3</v>
      </c>
      <c r="AP123">
        <v>117.2</v>
      </c>
      <c r="AQ123">
        <v>151.19999999999999</v>
      </c>
      <c r="AR123">
        <v>106.8</v>
      </c>
      <c r="AS123">
        <v>78.8</v>
      </c>
      <c r="AT123">
        <v>58</v>
      </c>
      <c r="AU123">
        <v>57.3</v>
      </c>
      <c r="AV123">
        <v>37.4</v>
      </c>
      <c r="AW123">
        <v>30.5</v>
      </c>
      <c r="AX123">
        <v>32.299999999999997</v>
      </c>
      <c r="AY123">
        <v>45.1</v>
      </c>
      <c r="AZ123">
        <v>58.2</v>
      </c>
      <c r="BA123">
        <v>89.6</v>
      </c>
      <c r="BB123">
        <v>95.6</v>
      </c>
      <c r="BC123">
        <v>103.2</v>
      </c>
      <c r="BD123">
        <v>98.2</v>
      </c>
      <c r="BE123">
        <v>68</v>
      </c>
      <c r="BF123">
        <v>63.6</v>
      </c>
      <c r="BG123">
        <v>37.700000000000003</v>
      </c>
      <c r="BH123">
        <v>24.6</v>
      </c>
      <c r="BI123">
        <v>20.7</v>
      </c>
      <c r="BJ123">
        <v>4.7</v>
      </c>
      <c r="BK123">
        <v>24.5</v>
      </c>
      <c r="BL123">
        <v>44</v>
      </c>
      <c r="BM123">
        <v>47.3</v>
      </c>
      <c r="BN123">
        <v>62.2</v>
      </c>
      <c r="BO123">
        <v>76.099999999999994</v>
      </c>
      <c r="BP123">
        <v>78.5</v>
      </c>
      <c r="BQ123">
        <v>48</v>
      </c>
    </row>
    <row r="124" spans="2:69">
      <c r="B124">
        <v>4</v>
      </c>
      <c r="C124">
        <v>24</v>
      </c>
      <c r="D124">
        <v>-100</v>
      </c>
      <c r="E124">
        <v>-100</v>
      </c>
      <c r="F124">
        <v>45.7</v>
      </c>
      <c r="G124">
        <v>31.2</v>
      </c>
      <c r="H124">
        <v>25.8</v>
      </c>
      <c r="I124">
        <v>52</v>
      </c>
      <c r="J124">
        <v>130.69999999999999</v>
      </c>
      <c r="K124">
        <v>117.1</v>
      </c>
      <c r="L124">
        <v>105.6</v>
      </c>
      <c r="M124">
        <v>91.5</v>
      </c>
      <c r="N124">
        <v>82</v>
      </c>
      <c r="O124">
        <v>84.9</v>
      </c>
      <c r="P124">
        <v>54.9</v>
      </c>
      <c r="Q124">
        <v>29.3</v>
      </c>
      <c r="R124">
        <v>13</v>
      </c>
      <c r="S124">
        <v>30.3</v>
      </c>
      <c r="T124">
        <v>46.5</v>
      </c>
      <c r="U124">
        <v>59</v>
      </c>
      <c r="V124">
        <v>84.2</v>
      </c>
      <c r="W124">
        <v>79.099999999999994</v>
      </c>
      <c r="X124">
        <v>58.4</v>
      </c>
      <c r="Y124">
        <v>29.8</v>
      </c>
      <c r="Z124">
        <v>45.7</v>
      </c>
      <c r="AA124">
        <v>31</v>
      </c>
      <c r="AB124">
        <v>43.7</v>
      </c>
      <c r="AC124">
        <v>36.299999999999997</v>
      </c>
      <c r="AD124">
        <v>27.4</v>
      </c>
      <c r="AE124">
        <v>60.6</v>
      </c>
      <c r="AF124">
        <v>76.3</v>
      </c>
      <c r="AG124">
        <v>68.5</v>
      </c>
      <c r="AH124">
        <v>112</v>
      </c>
      <c r="AI124">
        <v>80.5</v>
      </c>
      <c r="AJ124">
        <v>96</v>
      </c>
      <c r="AK124">
        <v>82.5</v>
      </c>
      <c r="AL124">
        <v>60.5</v>
      </c>
      <c r="AM124">
        <v>38.9</v>
      </c>
      <c r="AN124">
        <v>22.9</v>
      </c>
      <c r="AO124">
        <v>62.9</v>
      </c>
      <c r="AP124">
        <v>114.7</v>
      </c>
      <c r="AQ124">
        <v>150.1</v>
      </c>
      <c r="AR124">
        <v>104.4</v>
      </c>
      <c r="AS124">
        <v>82.5</v>
      </c>
      <c r="AT124">
        <v>56.9</v>
      </c>
      <c r="AU124">
        <v>56.6</v>
      </c>
      <c r="AV124">
        <v>38</v>
      </c>
      <c r="AW124">
        <v>29.9</v>
      </c>
      <c r="AX124">
        <v>29.9</v>
      </c>
      <c r="AY124">
        <v>44.8</v>
      </c>
      <c r="AZ124">
        <v>56</v>
      </c>
      <c r="BA124">
        <v>91.4</v>
      </c>
      <c r="BB124">
        <v>90.4</v>
      </c>
      <c r="BC124">
        <v>107</v>
      </c>
      <c r="BD124">
        <v>98.1</v>
      </c>
      <c r="BE124">
        <v>69.599999999999994</v>
      </c>
      <c r="BF124">
        <v>61.9</v>
      </c>
      <c r="BG124">
        <v>35.1</v>
      </c>
      <c r="BH124">
        <v>26.4</v>
      </c>
      <c r="BI124">
        <v>24.3</v>
      </c>
      <c r="BJ124">
        <v>6.6</v>
      </c>
      <c r="BK124">
        <v>23.4</v>
      </c>
      <c r="BL124">
        <v>45.8</v>
      </c>
      <c r="BM124">
        <v>49.5</v>
      </c>
      <c r="BN124">
        <v>64.7</v>
      </c>
      <c r="BO124">
        <v>76.599999999999994</v>
      </c>
      <c r="BP124">
        <v>78.5</v>
      </c>
      <c r="BQ124">
        <v>45.1</v>
      </c>
    </row>
    <row r="125" spans="2:69">
      <c r="B125">
        <v>4</v>
      </c>
      <c r="C125">
        <v>25</v>
      </c>
      <c r="D125">
        <v>75.3</v>
      </c>
      <c r="E125">
        <v>50.5</v>
      </c>
      <c r="F125">
        <v>48</v>
      </c>
      <c r="G125">
        <v>29.6</v>
      </c>
      <c r="H125">
        <v>30.4</v>
      </c>
      <c r="I125">
        <v>50.7</v>
      </c>
      <c r="J125">
        <v>127.5</v>
      </c>
      <c r="K125">
        <v>115.3</v>
      </c>
      <c r="L125">
        <v>100.3</v>
      </c>
      <c r="M125">
        <v>93</v>
      </c>
      <c r="N125">
        <v>79.2</v>
      </c>
      <c r="O125">
        <v>79.7</v>
      </c>
      <c r="P125">
        <v>53.6</v>
      </c>
      <c r="Q125">
        <v>28.3</v>
      </c>
      <c r="R125">
        <v>11.2</v>
      </c>
      <c r="S125">
        <v>30.5</v>
      </c>
      <c r="T125">
        <v>45.5</v>
      </c>
      <c r="U125">
        <v>59.2</v>
      </c>
      <c r="V125">
        <v>84.1</v>
      </c>
      <c r="W125">
        <v>77.8</v>
      </c>
      <c r="X125">
        <v>56</v>
      </c>
      <c r="Y125">
        <v>26.6</v>
      </c>
      <c r="Z125">
        <v>45</v>
      </c>
      <c r="AA125">
        <v>31.1</v>
      </c>
      <c r="AB125">
        <v>42.2</v>
      </c>
      <c r="AC125">
        <v>37.200000000000003</v>
      </c>
      <c r="AD125">
        <v>29</v>
      </c>
      <c r="AE125">
        <v>59.6</v>
      </c>
      <c r="AF125">
        <v>91.8</v>
      </c>
      <c r="AG125">
        <v>66.8</v>
      </c>
      <c r="AH125">
        <v>110</v>
      </c>
      <c r="AI125">
        <v>96</v>
      </c>
      <c r="AJ125">
        <v>101.2</v>
      </c>
      <c r="AK125">
        <v>84.7</v>
      </c>
      <c r="AL125">
        <v>61.1</v>
      </c>
      <c r="AM125">
        <v>38.1</v>
      </c>
      <c r="AN125">
        <v>21.8</v>
      </c>
      <c r="AO125">
        <v>60.3</v>
      </c>
      <c r="AP125">
        <v>116.9</v>
      </c>
      <c r="AQ125">
        <v>147.69999999999999</v>
      </c>
      <c r="AR125">
        <v>124.8</v>
      </c>
      <c r="AS125">
        <v>85.3</v>
      </c>
      <c r="AT125">
        <v>57.2</v>
      </c>
      <c r="AU125">
        <v>55</v>
      </c>
      <c r="AV125">
        <v>37.1</v>
      </c>
      <c r="AW125">
        <v>31.4</v>
      </c>
      <c r="AX125">
        <v>30</v>
      </c>
      <c r="AY125">
        <v>43.3</v>
      </c>
      <c r="AZ125">
        <v>51.7</v>
      </c>
      <c r="BA125">
        <v>92.3</v>
      </c>
      <c r="BB125">
        <v>90.4</v>
      </c>
      <c r="BC125">
        <v>105.9</v>
      </c>
      <c r="BD125">
        <v>99.6</v>
      </c>
      <c r="BE125">
        <v>69.5</v>
      </c>
      <c r="BF125">
        <v>61.1</v>
      </c>
      <c r="BG125">
        <v>34.200000000000003</v>
      </c>
      <c r="BH125">
        <v>26</v>
      </c>
      <c r="BI125">
        <v>25.1</v>
      </c>
      <c r="BJ125">
        <v>7.2</v>
      </c>
      <c r="BK125">
        <v>23.4</v>
      </c>
      <c r="BL125">
        <v>43.3</v>
      </c>
      <c r="BM125">
        <v>56.4</v>
      </c>
      <c r="BN125">
        <v>63.8</v>
      </c>
      <c r="BO125">
        <v>73.900000000000006</v>
      </c>
      <c r="BP125">
        <v>77.3</v>
      </c>
      <c r="BQ125">
        <v>44.2</v>
      </c>
    </row>
    <row r="126" spans="2:69">
      <c r="B126">
        <v>4</v>
      </c>
      <c r="C126">
        <v>26</v>
      </c>
      <c r="D126">
        <v>67.5</v>
      </c>
      <c r="E126">
        <v>54</v>
      </c>
      <c r="F126">
        <v>46.5</v>
      </c>
      <c r="G126">
        <v>26.8</v>
      </c>
      <c r="H126">
        <v>29.9</v>
      </c>
      <c r="I126">
        <v>47.2</v>
      </c>
      <c r="J126">
        <v>121.7</v>
      </c>
      <c r="K126">
        <v>124.6</v>
      </c>
      <c r="L126">
        <v>96.6</v>
      </c>
      <c r="M126">
        <v>95.7</v>
      </c>
      <c r="N126">
        <v>78.599999999999994</v>
      </c>
      <c r="O126">
        <v>82.4</v>
      </c>
      <c r="P126">
        <v>53.4</v>
      </c>
      <c r="Q126">
        <v>28.8</v>
      </c>
      <c r="R126">
        <v>11</v>
      </c>
      <c r="S126">
        <v>28.7</v>
      </c>
      <c r="T126">
        <v>46.3</v>
      </c>
      <c r="U126">
        <v>63</v>
      </c>
      <c r="V126">
        <v>83</v>
      </c>
      <c r="W126">
        <v>77.3</v>
      </c>
      <c r="X126">
        <v>52.2</v>
      </c>
      <c r="Y126">
        <v>25.9</v>
      </c>
      <c r="Z126">
        <v>48.4</v>
      </c>
      <c r="AA126">
        <v>33.700000000000003</v>
      </c>
      <c r="AB126">
        <v>38.9</v>
      </c>
      <c r="AC126">
        <v>37.6</v>
      </c>
      <c r="AD126">
        <v>30.4</v>
      </c>
      <c r="AE126">
        <v>64</v>
      </c>
      <c r="AF126">
        <v>94.3</v>
      </c>
      <c r="AG126">
        <v>67.7</v>
      </c>
      <c r="AH126">
        <v>113.8</v>
      </c>
      <c r="AI126">
        <v>102.1</v>
      </c>
      <c r="AJ126">
        <v>104.4</v>
      </c>
      <c r="AK126">
        <v>95.4</v>
      </c>
      <c r="AL126">
        <v>74.900000000000006</v>
      </c>
      <c r="AM126">
        <v>36.9</v>
      </c>
      <c r="AN126">
        <v>21.6</v>
      </c>
      <c r="AO126">
        <v>58.4</v>
      </c>
      <c r="AP126">
        <v>114</v>
      </c>
      <c r="AQ126">
        <v>145.80000000000001</v>
      </c>
      <c r="AR126">
        <v>138.5</v>
      </c>
      <c r="AS126">
        <v>86.5</v>
      </c>
      <c r="AT126">
        <v>55.9</v>
      </c>
      <c r="AU126">
        <v>55.3</v>
      </c>
      <c r="AV126">
        <v>36.6</v>
      </c>
      <c r="AW126">
        <v>30.4</v>
      </c>
      <c r="AX126">
        <v>29.3</v>
      </c>
      <c r="AY126">
        <v>42.3</v>
      </c>
      <c r="AZ126">
        <v>48.3</v>
      </c>
      <c r="BA126">
        <v>88.4</v>
      </c>
      <c r="BB126">
        <v>91.7</v>
      </c>
      <c r="BC126">
        <v>102.8</v>
      </c>
      <c r="BD126">
        <v>97.4</v>
      </c>
      <c r="BE126">
        <v>70.900000000000006</v>
      </c>
      <c r="BF126">
        <v>61.3</v>
      </c>
      <c r="BG126">
        <v>32.4</v>
      </c>
      <c r="BH126">
        <v>23.9</v>
      </c>
      <c r="BI126">
        <v>24.6</v>
      </c>
      <c r="BJ126">
        <v>5.9</v>
      </c>
      <c r="BK126">
        <v>21.9</v>
      </c>
      <c r="BL126">
        <v>41</v>
      </c>
      <c r="BM126">
        <v>59.9</v>
      </c>
      <c r="BN126">
        <v>60.4</v>
      </c>
      <c r="BO126">
        <v>72.099999999999994</v>
      </c>
      <c r="BP126">
        <v>76.400000000000006</v>
      </c>
      <c r="BQ126">
        <v>44.7</v>
      </c>
    </row>
    <row r="127" spans="2:69">
      <c r="B127">
        <v>4</v>
      </c>
      <c r="C127">
        <v>27</v>
      </c>
      <c r="D127">
        <v>65.8</v>
      </c>
      <c r="E127">
        <v>54</v>
      </c>
      <c r="F127">
        <v>40.799999999999997</v>
      </c>
      <c r="G127">
        <v>24.6</v>
      </c>
      <c r="H127">
        <v>27.8</v>
      </c>
      <c r="I127">
        <v>54.6</v>
      </c>
      <c r="J127">
        <v>114.4</v>
      </c>
      <c r="K127">
        <v>126</v>
      </c>
      <c r="L127">
        <v>92.5</v>
      </c>
      <c r="M127">
        <v>96.8</v>
      </c>
      <c r="N127">
        <v>79.400000000000006</v>
      </c>
      <c r="O127">
        <v>81.5</v>
      </c>
      <c r="P127">
        <v>55.1</v>
      </c>
      <c r="Q127">
        <v>28.9</v>
      </c>
      <c r="R127">
        <v>11.6</v>
      </c>
      <c r="S127">
        <v>28.4</v>
      </c>
      <c r="T127">
        <v>45.7</v>
      </c>
      <c r="U127">
        <v>62.7</v>
      </c>
      <c r="V127">
        <v>85.6</v>
      </c>
      <c r="W127">
        <v>75.599999999999994</v>
      </c>
      <c r="X127">
        <v>50.7</v>
      </c>
      <c r="Y127">
        <v>25.2</v>
      </c>
      <c r="Z127">
        <v>52.1</v>
      </c>
      <c r="AA127">
        <v>36.9</v>
      </c>
      <c r="AB127">
        <v>36.1</v>
      </c>
      <c r="AC127">
        <v>38.799999999999997</v>
      </c>
      <c r="AD127">
        <v>31.9</v>
      </c>
      <c r="AE127">
        <v>66.3</v>
      </c>
      <c r="AF127">
        <v>86.6</v>
      </c>
      <c r="AG127">
        <v>71.3</v>
      </c>
      <c r="AH127">
        <v>117.8</v>
      </c>
      <c r="AI127">
        <v>95</v>
      </c>
      <c r="AJ127">
        <v>103.6</v>
      </c>
      <c r="AK127">
        <v>117.2</v>
      </c>
      <c r="AL127">
        <v>86.9</v>
      </c>
      <c r="AM127">
        <v>35.700000000000003</v>
      </c>
      <c r="AN127">
        <v>20.6</v>
      </c>
      <c r="AO127">
        <v>57.3</v>
      </c>
      <c r="AP127">
        <v>113.9</v>
      </c>
      <c r="AQ127">
        <v>145.30000000000001</v>
      </c>
      <c r="AR127">
        <v>130</v>
      </c>
      <c r="AS127">
        <v>87.4</v>
      </c>
      <c r="AT127">
        <v>57.3</v>
      </c>
      <c r="AU127">
        <v>55.6</v>
      </c>
      <c r="AV127">
        <v>38.700000000000003</v>
      </c>
      <c r="AW127">
        <v>31.9</v>
      </c>
      <c r="AX127">
        <v>28.1</v>
      </c>
      <c r="AY127">
        <v>46.5</v>
      </c>
      <c r="AZ127">
        <v>51.1</v>
      </c>
      <c r="BA127">
        <v>87</v>
      </c>
      <c r="BB127">
        <v>90.4</v>
      </c>
      <c r="BC127">
        <v>100.3</v>
      </c>
      <c r="BD127">
        <v>98.3</v>
      </c>
      <c r="BE127">
        <v>71.7</v>
      </c>
      <c r="BF127">
        <v>60.2</v>
      </c>
      <c r="BG127">
        <v>31.9</v>
      </c>
      <c r="BH127">
        <v>24.2</v>
      </c>
      <c r="BI127">
        <v>23.8</v>
      </c>
      <c r="BJ127">
        <v>5.2</v>
      </c>
      <c r="BK127">
        <v>22.3</v>
      </c>
      <c r="BL127">
        <v>39.1</v>
      </c>
      <c r="BM127">
        <v>56.8</v>
      </c>
      <c r="BN127">
        <v>57.8</v>
      </c>
      <c r="BO127">
        <v>69.8</v>
      </c>
      <c r="BP127">
        <v>74.099999999999994</v>
      </c>
      <c r="BQ127">
        <v>42</v>
      </c>
    </row>
    <row r="128" spans="2:69">
      <c r="B128">
        <v>4</v>
      </c>
      <c r="C128">
        <v>28</v>
      </c>
      <c r="D128">
        <v>54.2</v>
      </c>
      <c r="E128">
        <v>49.9</v>
      </c>
      <c r="F128">
        <v>38.4</v>
      </c>
      <c r="G128">
        <v>26</v>
      </c>
      <c r="H128">
        <v>29</v>
      </c>
      <c r="I128">
        <v>60.5</v>
      </c>
      <c r="J128">
        <v>109.9</v>
      </c>
      <c r="K128">
        <v>122</v>
      </c>
      <c r="L128">
        <v>87.8</v>
      </c>
      <c r="M128">
        <v>108.2</v>
      </c>
      <c r="N128">
        <v>77.599999999999994</v>
      </c>
      <c r="O128">
        <v>77.900000000000006</v>
      </c>
      <c r="P128">
        <v>56.6</v>
      </c>
      <c r="Q128">
        <v>31.4</v>
      </c>
      <c r="R128">
        <v>10.199999999999999</v>
      </c>
      <c r="S128">
        <v>28.8</v>
      </c>
      <c r="T128">
        <v>46</v>
      </c>
      <c r="U128">
        <v>60.4</v>
      </c>
      <c r="V128">
        <v>101.2</v>
      </c>
      <c r="W128">
        <v>73.8</v>
      </c>
      <c r="X128">
        <v>55.5</v>
      </c>
      <c r="Y128">
        <v>27</v>
      </c>
      <c r="Z128">
        <v>46.5</v>
      </c>
      <c r="AA128">
        <v>37</v>
      </c>
      <c r="AB128">
        <v>34.799999999999997</v>
      </c>
      <c r="AC128">
        <v>37.9</v>
      </c>
      <c r="AD128">
        <v>31.4</v>
      </c>
      <c r="AE128">
        <v>67.2</v>
      </c>
      <c r="AF128">
        <v>81.7</v>
      </c>
      <c r="AG128">
        <v>72.5</v>
      </c>
      <c r="AH128">
        <v>116.8</v>
      </c>
      <c r="AI128">
        <v>91.6</v>
      </c>
      <c r="AJ128">
        <v>100</v>
      </c>
      <c r="AK128">
        <v>119.4</v>
      </c>
      <c r="AL128">
        <v>90.8</v>
      </c>
      <c r="AM128">
        <v>34.9</v>
      </c>
      <c r="AN128">
        <v>20.399999999999999</v>
      </c>
      <c r="AO128">
        <v>56.9</v>
      </c>
      <c r="AP128">
        <v>115.8</v>
      </c>
      <c r="AQ128">
        <v>147.1</v>
      </c>
      <c r="AR128">
        <v>119.3</v>
      </c>
      <c r="AS128">
        <v>85</v>
      </c>
      <c r="AT128">
        <v>57.3</v>
      </c>
      <c r="AU128">
        <v>54</v>
      </c>
      <c r="AV128">
        <v>40</v>
      </c>
      <c r="AW128">
        <v>32.700000000000003</v>
      </c>
      <c r="AX128">
        <v>29</v>
      </c>
      <c r="AY128">
        <v>46.9</v>
      </c>
      <c r="AZ128">
        <v>49.8</v>
      </c>
      <c r="BA128">
        <v>86.6</v>
      </c>
      <c r="BB128">
        <v>103.4</v>
      </c>
      <c r="BC128">
        <v>96.5</v>
      </c>
      <c r="BD128">
        <v>98</v>
      </c>
      <c r="BE128">
        <v>71.599999999999994</v>
      </c>
      <c r="BF128">
        <v>58.1</v>
      </c>
      <c r="BG128">
        <v>35.4</v>
      </c>
      <c r="BH128">
        <v>23.7</v>
      </c>
      <c r="BI128">
        <v>24.8</v>
      </c>
      <c r="BJ128">
        <v>3.5</v>
      </c>
      <c r="BK128">
        <v>22.1</v>
      </c>
      <c r="BL128">
        <v>40.9</v>
      </c>
      <c r="BM128">
        <v>55.1</v>
      </c>
      <c r="BN128">
        <v>55.7</v>
      </c>
      <c r="BO128">
        <v>65.7</v>
      </c>
      <c r="BP128">
        <v>72</v>
      </c>
      <c r="BQ128">
        <v>38.700000000000003</v>
      </c>
    </row>
    <row r="129" spans="2:69">
      <c r="B129">
        <v>4</v>
      </c>
      <c r="C129">
        <v>29</v>
      </c>
      <c r="D129">
        <v>50.7</v>
      </c>
      <c r="E129">
        <v>58.3</v>
      </c>
      <c r="F129">
        <v>39.6</v>
      </c>
      <c r="G129">
        <v>26.5</v>
      </c>
      <c r="H129">
        <v>32.6</v>
      </c>
      <c r="I129">
        <v>53.5</v>
      </c>
      <c r="J129">
        <v>109.5</v>
      </c>
      <c r="K129">
        <v>131.6</v>
      </c>
      <c r="L129">
        <v>90.1</v>
      </c>
      <c r="M129">
        <v>108.9</v>
      </c>
      <c r="N129">
        <v>75.2</v>
      </c>
      <c r="O129">
        <v>71.7</v>
      </c>
      <c r="P129">
        <v>54.2</v>
      </c>
      <c r="Q129">
        <v>29.9</v>
      </c>
      <c r="R129">
        <v>10</v>
      </c>
      <c r="S129">
        <v>26.2</v>
      </c>
      <c r="T129">
        <v>46.3</v>
      </c>
      <c r="U129">
        <v>58.1</v>
      </c>
      <c r="V129">
        <v>100.8</v>
      </c>
      <c r="W129">
        <v>73</v>
      </c>
      <c r="X129">
        <v>55.9</v>
      </c>
      <c r="Y129">
        <v>24.8</v>
      </c>
      <c r="Z129">
        <v>10043.9</v>
      </c>
      <c r="AA129">
        <v>35.9</v>
      </c>
      <c r="AB129">
        <v>33.799999999999997</v>
      </c>
      <c r="AC129">
        <v>39.700000000000003</v>
      </c>
      <c r="AD129">
        <v>32.799999999999997</v>
      </c>
      <c r="AE129">
        <v>65.8</v>
      </c>
      <c r="AF129">
        <v>77.2</v>
      </c>
      <c r="AG129">
        <v>72.900000000000006</v>
      </c>
      <c r="AH129">
        <v>114.9</v>
      </c>
      <c r="AI129">
        <v>91.7</v>
      </c>
      <c r="AJ129">
        <v>103.6</v>
      </c>
      <c r="AK129">
        <v>114.1</v>
      </c>
      <c r="AL129">
        <v>88.2</v>
      </c>
      <c r="AM129">
        <v>34.799999999999997</v>
      </c>
      <c r="AN129">
        <v>19.5</v>
      </c>
      <c r="AO129">
        <v>56.4</v>
      </c>
      <c r="AP129">
        <v>115.7</v>
      </c>
      <c r="AQ129">
        <v>152.5</v>
      </c>
      <c r="AR129">
        <v>113.2</v>
      </c>
      <c r="AS129">
        <v>86.2</v>
      </c>
      <c r="AT129">
        <v>57.9</v>
      </c>
      <c r="AU129">
        <v>54.9</v>
      </c>
      <c r="AV129">
        <v>38.9</v>
      </c>
      <c r="AW129">
        <v>32.6</v>
      </c>
      <c r="AX129">
        <v>29.7</v>
      </c>
      <c r="AY129">
        <v>48.1</v>
      </c>
      <c r="AZ129">
        <v>52</v>
      </c>
      <c r="BA129">
        <v>84.6</v>
      </c>
      <c r="BB129">
        <v>120.6</v>
      </c>
      <c r="BC129">
        <v>93.8</v>
      </c>
      <c r="BD129">
        <v>99.8</v>
      </c>
      <c r="BE129">
        <v>70.900000000000006</v>
      </c>
      <c r="BF129">
        <v>56.4</v>
      </c>
      <c r="BG129">
        <v>35.200000000000003</v>
      </c>
      <c r="BH129">
        <v>23.3</v>
      </c>
      <c r="BI129">
        <v>24.4</v>
      </c>
      <c r="BJ129">
        <v>2.9</v>
      </c>
      <c r="BK129">
        <v>22.4</v>
      </c>
      <c r="BL129">
        <v>40</v>
      </c>
      <c r="BM129">
        <v>52.1</v>
      </c>
      <c r="BN129">
        <v>54.6</v>
      </c>
      <c r="BO129">
        <v>64.3</v>
      </c>
      <c r="BP129">
        <v>69.900000000000006</v>
      </c>
      <c r="BQ129">
        <v>35.1</v>
      </c>
    </row>
    <row r="130" spans="2:69">
      <c r="B130">
        <v>4</v>
      </c>
      <c r="C130">
        <v>30</v>
      </c>
      <c r="D130">
        <v>51.8</v>
      </c>
      <c r="E130">
        <v>56.6</v>
      </c>
      <c r="F130">
        <v>35.5</v>
      </c>
      <c r="G130">
        <v>26</v>
      </c>
      <c r="H130">
        <v>33.200000000000003</v>
      </c>
      <c r="I130">
        <v>53</v>
      </c>
      <c r="J130">
        <v>111.5</v>
      </c>
      <c r="K130">
        <v>132.1</v>
      </c>
      <c r="L130">
        <v>93</v>
      </c>
      <c r="M130">
        <v>119.2</v>
      </c>
      <c r="N130">
        <v>75.3</v>
      </c>
      <c r="O130">
        <v>69.2</v>
      </c>
      <c r="P130">
        <v>53.5</v>
      </c>
      <c r="Q130">
        <v>28.4</v>
      </c>
      <c r="R130">
        <v>10.7</v>
      </c>
      <c r="S130">
        <v>28.2</v>
      </c>
      <c r="T130">
        <v>53.3</v>
      </c>
      <c r="U130">
        <v>56.7</v>
      </c>
      <c r="V130">
        <v>89.1</v>
      </c>
      <c r="W130">
        <v>72.599999999999994</v>
      </c>
      <c r="X130">
        <v>52.7</v>
      </c>
      <c r="Y130">
        <v>23.9</v>
      </c>
      <c r="Z130">
        <v>10045.200000000001</v>
      </c>
      <c r="AA130">
        <v>34.4</v>
      </c>
      <c r="AB130">
        <v>32.299999999999997</v>
      </c>
      <c r="AC130">
        <v>10038.4</v>
      </c>
      <c r="AD130">
        <v>34.9</v>
      </c>
      <c r="AE130">
        <v>79</v>
      </c>
      <c r="AF130">
        <v>73.3</v>
      </c>
      <c r="AG130">
        <v>75.8</v>
      </c>
      <c r="AH130">
        <v>114.9</v>
      </c>
      <c r="AI130">
        <v>90.7</v>
      </c>
      <c r="AJ130">
        <v>103.5</v>
      </c>
      <c r="AK130">
        <v>111.6</v>
      </c>
      <c r="AL130">
        <v>83</v>
      </c>
      <c r="AM130">
        <v>33.299999999999997</v>
      </c>
      <c r="AN130">
        <v>21.6</v>
      </c>
      <c r="AO130">
        <v>56.5</v>
      </c>
      <c r="AP130">
        <v>117.8</v>
      </c>
      <c r="AQ130">
        <v>154.30000000000001</v>
      </c>
      <c r="AR130">
        <v>114.4</v>
      </c>
      <c r="AS130">
        <v>85.7</v>
      </c>
      <c r="AT130">
        <v>61</v>
      </c>
      <c r="AU130">
        <v>53</v>
      </c>
      <c r="AV130">
        <v>38.700000000000003</v>
      </c>
      <c r="AW130">
        <v>31.7</v>
      </c>
      <c r="AX130">
        <v>29.4</v>
      </c>
      <c r="AY130">
        <v>51.6</v>
      </c>
      <c r="AZ130">
        <v>51.3</v>
      </c>
      <c r="BA130">
        <v>83.1</v>
      </c>
      <c r="BB130">
        <v>116.8</v>
      </c>
      <c r="BC130">
        <v>95</v>
      </c>
      <c r="BD130">
        <v>100.7</v>
      </c>
      <c r="BE130">
        <v>68.599999999999994</v>
      </c>
      <c r="BF130">
        <v>59.5</v>
      </c>
      <c r="BG130">
        <v>33.700000000000003</v>
      </c>
      <c r="BH130">
        <v>23.6</v>
      </c>
      <c r="BI130">
        <v>23.9</v>
      </c>
      <c r="BJ130">
        <v>4.0999999999999996</v>
      </c>
      <c r="BK130">
        <v>23.4</v>
      </c>
      <c r="BL130">
        <v>45.6</v>
      </c>
      <c r="BM130">
        <v>48.4</v>
      </c>
      <c r="BN130">
        <v>59.6</v>
      </c>
      <c r="BO130">
        <v>65.7</v>
      </c>
      <c r="BP130">
        <v>70.900000000000006</v>
      </c>
      <c r="BQ130">
        <v>33.4</v>
      </c>
    </row>
    <row r="131" spans="2:69">
      <c r="B131">
        <v>4</v>
      </c>
      <c r="C131">
        <v>31</v>
      </c>
      <c r="D131">
        <v>-1000</v>
      </c>
      <c r="E131">
        <v>-1000</v>
      </c>
      <c r="F131">
        <v>-1000</v>
      </c>
      <c r="G131">
        <v>-1000</v>
      </c>
      <c r="H131">
        <v>-1000</v>
      </c>
      <c r="I131">
        <v>-1000</v>
      </c>
      <c r="J131">
        <v>-1000</v>
      </c>
      <c r="K131">
        <v>-1000</v>
      </c>
      <c r="L131">
        <v>-1000</v>
      </c>
      <c r="M131">
        <v>-1000</v>
      </c>
      <c r="N131">
        <v>-1000</v>
      </c>
      <c r="O131">
        <v>-1000</v>
      </c>
      <c r="P131">
        <v>-1000</v>
      </c>
      <c r="Q131">
        <v>-1000</v>
      </c>
      <c r="R131">
        <v>-1000</v>
      </c>
      <c r="S131">
        <v>-1000</v>
      </c>
      <c r="T131">
        <v>-1000</v>
      </c>
      <c r="U131">
        <v>-1000</v>
      </c>
      <c r="V131">
        <v>-1000</v>
      </c>
      <c r="W131">
        <v>-1000</v>
      </c>
      <c r="X131">
        <v>-1000</v>
      </c>
      <c r="Y131">
        <v>-1000</v>
      </c>
      <c r="Z131">
        <v>-1000</v>
      </c>
      <c r="AA131">
        <v>-1000</v>
      </c>
      <c r="AB131">
        <v>-1000</v>
      </c>
      <c r="AC131">
        <v>-1000</v>
      </c>
      <c r="AD131">
        <v>-1000</v>
      </c>
      <c r="AE131">
        <v>-1000</v>
      </c>
      <c r="AF131">
        <v>-1000</v>
      </c>
      <c r="AG131">
        <v>-1000</v>
      </c>
      <c r="AH131">
        <v>-1000</v>
      </c>
      <c r="AI131">
        <v>-1000</v>
      </c>
      <c r="AJ131">
        <v>-1000</v>
      </c>
      <c r="AK131">
        <v>-1000</v>
      </c>
      <c r="AL131">
        <v>-1000</v>
      </c>
      <c r="AM131">
        <v>-1000</v>
      </c>
      <c r="AN131">
        <v>-1000</v>
      </c>
      <c r="AO131">
        <v>-1000</v>
      </c>
      <c r="AP131">
        <v>-1000</v>
      </c>
      <c r="AQ131">
        <v>-1000</v>
      </c>
      <c r="AR131">
        <v>-1000</v>
      </c>
      <c r="AS131">
        <v>-1000</v>
      </c>
      <c r="AT131">
        <v>-1000</v>
      </c>
      <c r="AU131">
        <v>-1000</v>
      </c>
      <c r="AV131">
        <v>-1000</v>
      </c>
      <c r="AW131">
        <v>-1000</v>
      </c>
      <c r="AX131">
        <v>-1000</v>
      </c>
      <c r="AY131">
        <v>-1000</v>
      </c>
      <c r="AZ131">
        <v>-1000</v>
      </c>
      <c r="BA131">
        <v>-1000</v>
      </c>
      <c r="BB131">
        <v>-1000</v>
      </c>
      <c r="BC131">
        <v>-1000</v>
      </c>
      <c r="BD131">
        <v>-1000</v>
      </c>
      <c r="BE131">
        <v>-1000</v>
      </c>
      <c r="BF131">
        <v>-1000</v>
      </c>
      <c r="BG131">
        <v>-1000</v>
      </c>
      <c r="BH131">
        <v>-1000</v>
      </c>
      <c r="BI131">
        <v>-1000</v>
      </c>
      <c r="BJ131">
        <v>-1000</v>
      </c>
      <c r="BK131">
        <v>-1000</v>
      </c>
      <c r="BL131">
        <v>-1000</v>
      </c>
      <c r="BM131">
        <v>-1000</v>
      </c>
      <c r="BN131">
        <v>-1000</v>
      </c>
      <c r="BO131">
        <v>-1000</v>
      </c>
      <c r="BP131">
        <v>-1000</v>
      </c>
      <c r="BQ131">
        <v>-1000</v>
      </c>
    </row>
    <row r="132" spans="2:69">
      <c r="B132">
        <v>5</v>
      </c>
      <c r="C132">
        <v>1</v>
      </c>
      <c r="D132">
        <v>41.9</v>
      </c>
      <c r="E132">
        <v>55.5</v>
      </c>
      <c r="F132">
        <v>35.1</v>
      </c>
      <c r="G132">
        <v>26.1</v>
      </c>
      <c r="H132">
        <v>33.5</v>
      </c>
      <c r="I132">
        <v>52.3</v>
      </c>
      <c r="J132">
        <v>-100</v>
      </c>
      <c r="K132">
        <v>133.9</v>
      </c>
      <c r="L132">
        <v>96.3</v>
      </c>
      <c r="M132">
        <v>136.19999999999999</v>
      </c>
      <c r="N132">
        <v>79.099999999999994</v>
      </c>
      <c r="O132">
        <v>69.5</v>
      </c>
      <c r="P132">
        <v>60.8</v>
      </c>
      <c r="Q132">
        <v>29.3</v>
      </c>
      <c r="R132">
        <v>10.9</v>
      </c>
      <c r="S132">
        <v>28</v>
      </c>
      <c r="T132">
        <v>51.2</v>
      </c>
      <c r="U132">
        <v>52.2</v>
      </c>
      <c r="V132">
        <v>90.8</v>
      </c>
      <c r="W132">
        <v>73.3</v>
      </c>
      <c r="X132">
        <v>52.9</v>
      </c>
      <c r="Y132">
        <v>25.5</v>
      </c>
      <c r="Z132">
        <v>47</v>
      </c>
      <c r="AA132">
        <v>34.299999999999997</v>
      </c>
      <c r="AB132">
        <v>31.5</v>
      </c>
      <c r="AC132">
        <v>10039.9</v>
      </c>
      <c r="AD132">
        <v>37.5</v>
      </c>
      <c r="AE132">
        <v>106.4</v>
      </c>
      <c r="AF132">
        <v>69.599999999999994</v>
      </c>
      <c r="AG132">
        <v>78</v>
      </c>
      <c r="AH132">
        <v>118.2</v>
      </c>
      <c r="AI132">
        <v>89.9</v>
      </c>
      <c r="AJ132">
        <v>102.2</v>
      </c>
      <c r="AK132">
        <v>109</v>
      </c>
      <c r="AL132">
        <v>81.599999999999994</v>
      </c>
      <c r="AM132">
        <v>34.200000000000003</v>
      </c>
      <c r="AN132">
        <v>24.4</v>
      </c>
      <c r="AO132">
        <v>56.6</v>
      </c>
      <c r="AP132">
        <v>119.5</v>
      </c>
      <c r="AQ132">
        <v>148.80000000000001</v>
      </c>
      <c r="AR132">
        <v>115.7</v>
      </c>
      <c r="AS132">
        <v>87</v>
      </c>
      <c r="AT132">
        <v>60.1</v>
      </c>
      <c r="AU132">
        <v>52.3</v>
      </c>
      <c r="AV132">
        <v>36.799999999999997</v>
      </c>
      <c r="AW132">
        <v>30.2</v>
      </c>
      <c r="AX132">
        <v>28.6</v>
      </c>
      <c r="AY132">
        <v>54.3</v>
      </c>
      <c r="AZ132">
        <v>50.5</v>
      </c>
      <c r="BA132">
        <v>83.7</v>
      </c>
      <c r="BB132">
        <v>108.1</v>
      </c>
      <c r="BC132">
        <v>89.4</v>
      </c>
      <c r="BD132">
        <v>103.9</v>
      </c>
      <c r="BE132">
        <v>69.099999999999994</v>
      </c>
      <c r="BF132">
        <v>62.6</v>
      </c>
      <c r="BG132">
        <v>32.700000000000003</v>
      </c>
      <c r="BH132">
        <v>23.5</v>
      </c>
      <c r="BI132">
        <v>25.9</v>
      </c>
      <c r="BJ132">
        <v>4</v>
      </c>
      <c r="BK132">
        <v>20.8</v>
      </c>
      <c r="BL132">
        <v>47.2</v>
      </c>
      <c r="BM132">
        <v>47.6</v>
      </c>
      <c r="BN132">
        <v>63.2</v>
      </c>
      <c r="BO132">
        <v>61.3</v>
      </c>
      <c r="BP132">
        <v>72</v>
      </c>
      <c r="BQ132">
        <v>36.299999999999997</v>
      </c>
    </row>
    <row r="133" spans="2:69">
      <c r="B133">
        <v>5</v>
      </c>
      <c r="C133">
        <v>2</v>
      </c>
      <c r="D133">
        <v>48.8</v>
      </c>
      <c r="E133">
        <v>52.3</v>
      </c>
      <c r="F133">
        <v>34.6</v>
      </c>
      <c r="G133">
        <v>28.3</v>
      </c>
      <c r="H133">
        <v>31</v>
      </c>
      <c r="I133">
        <v>52.1</v>
      </c>
      <c r="J133">
        <v>106.6</v>
      </c>
      <c r="K133">
        <v>130.5</v>
      </c>
      <c r="L133">
        <v>92.2</v>
      </c>
      <c r="M133">
        <v>129</v>
      </c>
      <c r="N133">
        <v>78.3</v>
      </c>
      <c r="O133">
        <v>70</v>
      </c>
      <c r="P133">
        <v>61.6</v>
      </c>
      <c r="Q133">
        <v>27.5</v>
      </c>
      <c r="R133">
        <v>11.2</v>
      </c>
      <c r="S133">
        <v>28.4</v>
      </c>
      <c r="T133">
        <v>66.2</v>
      </c>
      <c r="U133">
        <v>57</v>
      </c>
      <c r="V133">
        <v>93.5</v>
      </c>
      <c r="W133">
        <v>75.5</v>
      </c>
      <c r="X133">
        <v>54.1</v>
      </c>
      <c r="Y133">
        <v>24.6</v>
      </c>
      <c r="Z133">
        <v>51.6</v>
      </c>
      <c r="AA133">
        <v>34.299999999999997</v>
      </c>
      <c r="AB133">
        <v>30.2</v>
      </c>
      <c r="AC133">
        <v>40.4</v>
      </c>
      <c r="AD133">
        <v>37.9</v>
      </c>
      <c r="AE133">
        <v>140.5</v>
      </c>
      <c r="AF133">
        <v>65.7</v>
      </c>
      <c r="AG133">
        <v>79.099999999999994</v>
      </c>
      <c r="AH133">
        <v>117.2</v>
      </c>
      <c r="AI133">
        <v>86.1</v>
      </c>
      <c r="AJ133">
        <v>104.3</v>
      </c>
      <c r="AK133">
        <v>103.9</v>
      </c>
      <c r="AL133">
        <v>77</v>
      </c>
      <c r="AM133">
        <v>36.5</v>
      </c>
      <c r="AN133">
        <v>25.8</v>
      </c>
      <c r="AO133">
        <v>56.8</v>
      </c>
      <c r="AP133">
        <v>123.2</v>
      </c>
      <c r="AQ133">
        <v>147.1</v>
      </c>
      <c r="AR133">
        <v>122.2</v>
      </c>
      <c r="AS133">
        <v>90.3</v>
      </c>
      <c r="AT133">
        <v>62.4</v>
      </c>
      <c r="AU133">
        <v>54.7</v>
      </c>
      <c r="AV133">
        <v>36.4</v>
      </c>
      <c r="AW133">
        <v>29.8</v>
      </c>
      <c r="AX133">
        <v>26.4</v>
      </c>
      <c r="AY133">
        <v>10074.299999999999</v>
      </c>
      <c r="AZ133">
        <v>50.8</v>
      </c>
      <c r="BA133">
        <v>91.5</v>
      </c>
      <c r="BB133">
        <v>101.9</v>
      </c>
      <c r="BC133">
        <v>84.1</v>
      </c>
      <c r="BD133">
        <v>105.5</v>
      </c>
      <c r="BE133">
        <v>68.900000000000006</v>
      </c>
      <c r="BF133">
        <v>64.5</v>
      </c>
      <c r="BG133">
        <v>31.4</v>
      </c>
      <c r="BH133">
        <v>20.7</v>
      </c>
      <c r="BI133">
        <v>28.3</v>
      </c>
      <c r="BJ133">
        <v>3.6</v>
      </c>
      <c r="BK133">
        <v>21.3</v>
      </c>
      <c r="BL133">
        <v>48.7</v>
      </c>
      <c r="BM133">
        <v>45.8</v>
      </c>
      <c r="BN133">
        <v>59.9</v>
      </c>
      <c r="BO133">
        <v>60.3</v>
      </c>
      <c r="BP133">
        <v>73</v>
      </c>
      <c r="BQ133">
        <v>37.799999999999997</v>
      </c>
    </row>
    <row r="134" spans="2:69">
      <c r="B134">
        <v>5</v>
      </c>
      <c r="C134">
        <v>3</v>
      </c>
      <c r="D134">
        <v>53.4</v>
      </c>
      <c r="E134">
        <v>49.8</v>
      </c>
      <c r="F134">
        <v>35.200000000000003</v>
      </c>
      <c r="G134">
        <v>30.6</v>
      </c>
      <c r="H134">
        <v>31.1</v>
      </c>
      <c r="I134">
        <v>47.7</v>
      </c>
      <c r="J134">
        <v>105</v>
      </c>
      <c r="K134">
        <v>124.7</v>
      </c>
      <c r="L134">
        <v>96</v>
      </c>
      <c r="M134">
        <v>121.7</v>
      </c>
      <c r="N134">
        <v>76.7</v>
      </c>
      <c r="O134">
        <v>67.7</v>
      </c>
      <c r="P134">
        <v>74.5</v>
      </c>
      <c r="Q134">
        <v>27.6</v>
      </c>
      <c r="R134">
        <v>8.5</v>
      </c>
      <c r="S134">
        <v>28.2</v>
      </c>
      <c r="T134">
        <v>64.2</v>
      </c>
      <c r="U134">
        <v>59.6</v>
      </c>
      <c r="V134">
        <v>93.5</v>
      </c>
      <c r="W134">
        <v>76.900000000000006</v>
      </c>
      <c r="X134">
        <v>53.9</v>
      </c>
      <c r="Y134">
        <v>28.9</v>
      </c>
      <c r="Z134">
        <v>50.6</v>
      </c>
      <c r="AA134">
        <v>34.799999999999997</v>
      </c>
      <c r="AB134">
        <v>31.4</v>
      </c>
      <c r="AC134">
        <v>48.6</v>
      </c>
      <c r="AD134">
        <v>37.200000000000003</v>
      </c>
      <c r="AE134">
        <v>132</v>
      </c>
      <c r="AF134">
        <v>63.1</v>
      </c>
      <c r="AG134">
        <v>80.2</v>
      </c>
      <c r="AH134">
        <v>115</v>
      </c>
      <c r="AI134">
        <v>81.599999999999994</v>
      </c>
      <c r="AJ134">
        <v>103.3</v>
      </c>
      <c r="AK134">
        <v>104.4</v>
      </c>
      <c r="AL134">
        <v>73</v>
      </c>
      <c r="AM134">
        <v>40.299999999999997</v>
      </c>
      <c r="AN134">
        <v>24.5</v>
      </c>
      <c r="AO134">
        <v>56.2</v>
      </c>
      <c r="AP134">
        <v>122.2</v>
      </c>
      <c r="AQ134">
        <v>145.1</v>
      </c>
      <c r="AR134">
        <v>121.7</v>
      </c>
      <c r="AS134">
        <v>92.5</v>
      </c>
      <c r="AT134">
        <v>60.3</v>
      </c>
      <c r="AU134">
        <v>55.2</v>
      </c>
      <c r="AV134">
        <v>40</v>
      </c>
      <c r="AW134">
        <v>29.8</v>
      </c>
      <c r="AX134">
        <v>26.3</v>
      </c>
      <c r="AY134">
        <v>10071.200000000001</v>
      </c>
      <c r="AZ134">
        <v>47.7</v>
      </c>
      <c r="BA134">
        <v>101.5</v>
      </c>
      <c r="BB134">
        <v>98.9</v>
      </c>
      <c r="BC134">
        <v>83.7</v>
      </c>
      <c r="BD134">
        <v>103.4</v>
      </c>
      <c r="BE134">
        <v>66.5</v>
      </c>
      <c r="BF134">
        <v>63.2</v>
      </c>
      <c r="BG134">
        <v>30.4</v>
      </c>
      <c r="BH134">
        <v>19.399999999999999</v>
      </c>
      <c r="BI134">
        <v>27.5</v>
      </c>
      <c r="BJ134">
        <v>4.4000000000000004</v>
      </c>
      <c r="BK134">
        <v>24.5</v>
      </c>
      <c r="BL134">
        <v>48.5</v>
      </c>
      <c r="BM134">
        <v>42.9</v>
      </c>
      <c r="BN134">
        <v>60.3</v>
      </c>
      <c r="BO134">
        <v>61.7</v>
      </c>
      <c r="BP134">
        <v>73</v>
      </c>
      <c r="BQ134">
        <v>39.799999999999997</v>
      </c>
    </row>
    <row r="135" spans="2:69">
      <c r="B135">
        <v>5</v>
      </c>
      <c r="C135">
        <v>4</v>
      </c>
      <c r="D135">
        <v>52</v>
      </c>
      <c r="E135">
        <v>50.4</v>
      </c>
      <c r="F135">
        <v>34</v>
      </c>
      <c r="G135">
        <v>30.2</v>
      </c>
      <c r="H135">
        <v>32</v>
      </c>
      <c r="I135">
        <v>47.3</v>
      </c>
      <c r="J135">
        <v>101</v>
      </c>
      <c r="K135">
        <v>117.2</v>
      </c>
      <c r="L135">
        <v>94.6</v>
      </c>
      <c r="M135">
        <v>10104.700000000001</v>
      </c>
      <c r="N135">
        <v>75.900000000000006</v>
      </c>
      <c r="O135">
        <v>66.599999999999994</v>
      </c>
      <c r="P135">
        <v>74.599999999999994</v>
      </c>
      <c r="Q135">
        <v>26.4</v>
      </c>
      <c r="R135">
        <v>7.8</v>
      </c>
      <c r="S135">
        <v>26.6</v>
      </c>
      <c r="T135">
        <v>62.9</v>
      </c>
      <c r="U135">
        <v>58.4</v>
      </c>
      <c r="V135">
        <v>91.7</v>
      </c>
      <c r="W135">
        <v>82.1</v>
      </c>
      <c r="X135">
        <v>53.9</v>
      </c>
      <c r="Y135">
        <v>30</v>
      </c>
      <c r="Z135">
        <v>50.2</v>
      </c>
      <c r="AA135">
        <v>38.4</v>
      </c>
      <c r="AB135">
        <v>32.1</v>
      </c>
      <c r="AC135">
        <v>42.1</v>
      </c>
      <c r="AD135">
        <v>35.6</v>
      </c>
      <c r="AE135">
        <v>118</v>
      </c>
      <c r="AF135">
        <v>58.5</v>
      </c>
      <c r="AG135">
        <v>78.8</v>
      </c>
      <c r="AH135">
        <v>109.9</v>
      </c>
      <c r="AI135">
        <v>81.599999999999994</v>
      </c>
      <c r="AJ135">
        <v>103.3</v>
      </c>
      <c r="AK135">
        <v>101.5</v>
      </c>
      <c r="AL135">
        <v>70.099999999999994</v>
      </c>
      <c r="AM135">
        <v>37.5</v>
      </c>
      <c r="AN135">
        <v>25</v>
      </c>
      <c r="AO135">
        <v>54.7</v>
      </c>
      <c r="AP135">
        <v>123.5</v>
      </c>
      <c r="AQ135">
        <v>143.69999999999999</v>
      </c>
      <c r="AR135">
        <v>118.3</v>
      </c>
      <c r="AS135">
        <v>88.1</v>
      </c>
      <c r="AT135">
        <v>60</v>
      </c>
      <c r="AU135">
        <v>56</v>
      </c>
      <c r="AV135">
        <v>40.700000000000003</v>
      </c>
      <c r="AW135">
        <v>28.7</v>
      </c>
      <c r="AX135">
        <v>23.7</v>
      </c>
      <c r="AY135">
        <v>73.3</v>
      </c>
      <c r="AZ135">
        <v>45.7</v>
      </c>
      <c r="BA135">
        <v>98.2</v>
      </c>
      <c r="BB135">
        <v>97.7</v>
      </c>
      <c r="BC135">
        <v>84.1</v>
      </c>
      <c r="BD135">
        <v>99.9</v>
      </c>
      <c r="BE135">
        <v>65</v>
      </c>
      <c r="BF135">
        <v>60</v>
      </c>
      <c r="BG135">
        <v>32.6</v>
      </c>
      <c r="BH135">
        <v>19</v>
      </c>
      <c r="BI135">
        <v>28.5</v>
      </c>
      <c r="BJ135">
        <v>4.3</v>
      </c>
      <c r="BK135">
        <v>23.2</v>
      </c>
      <c r="BL135">
        <v>44.6</v>
      </c>
      <c r="BM135">
        <v>50.4</v>
      </c>
      <c r="BN135">
        <v>60.1</v>
      </c>
      <c r="BO135">
        <v>66.099999999999994</v>
      </c>
      <c r="BP135">
        <v>73.099999999999994</v>
      </c>
      <c r="BQ135">
        <v>41.5</v>
      </c>
    </row>
    <row r="136" spans="2:69">
      <c r="B136">
        <v>5</v>
      </c>
      <c r="C136">
        <v>5</v>
      </c>
      <c r="D136">
        <v>-100</v>
      </c>
      <c r="E136">
        <v>54.5</v>
      </c>
      <c r="F136">
        <v>34.4</v>
      </c>
      <c r="G136">
        <v>30.8</v>
      </c>
      <c r="H136">
        <v>32.5</v>
      </c>
      <c r="I136">
        <v>46.9</v>
      </c>
      <c r="J136">
        <v>101.3</v>
      </c>
      <c r="K136">
        <v>116</v>
      </c>
      <c r="L136">
        <v>92.5</v>
      </c>
      <c r="M136">
        <v>115.4</v>
      </c>
      <c r="N136">
        <v>75.8</v>
      </c>
      <c r="O136">
        <v>68.400000000000006</v>
      </c>
      <c r="P136">
        <v>78.400000000000006</v>
      </c>
      <c r="Q136">
        <v>25.6</v>
      </c>
      <c r="R136">
        <v>8.6</v>
      </c>
      <c r="S136">
        <v>27.2</v>
      </c>
      <c r="T136">
        <v>60.2</v>
      </c>
      <c r="U136">
        <v>58.2</v>
      </c>
      <c r="V136">
        <v>93.1</v>
      </c>
      <c r="W136">
        <v>83.4</v>
      </c>
      <c r="X136">
        <v>52.8</v>
      </c>
      <c r="Y136">
        <v>30</v>
      </c>
      <c r="Z136">
        <v>47.7</v>
      </c>
      <c r="AA136">
        <v>43.9</v>
      </c>
      <c r="AB136">
        <v>35.1</v>
      </c>
      <c r="AC136">
        <v>38.299999999999997</v>
      </c>
      <c r="AD136">
        <v>32.700000000000003</v>
      </c>
      <c r="AE136">
        <v>103.2</v>
      </c>
      <c r="AF136">
        <v>55.3</v>
      </c>
      <c r="AG136">
        <v>79.2</v>
      </c>
      <c r="AH136">
        <v>109.1</v>
      </c>
      <c r="AI136">
        <v>81.7</v>
      </c>
      <c r="AJ136">
        <v>101.5</v>
      </c>
      <c r="AK136">
        <v>99.3</v>
      </c>
      <c r="AL136">
        <v>68.599999999999994</v>
      </c>
      <c r="AM136">
        <v>37.4</v>
      </c>
      <c r="AN136">
        <v>22.6</v>
      </c>
      <c r="AO136">
        <v>56</v>
      </c>
      <c r="AP136">
        <v>132.19999999999999</v>
      </c>
      <c r="AQ136">
        <v>142.6</v>
      </c>
      <c r="AR136">
        <v>116.9</v>
      </c>
      <c r="AS136">
        <v>89.3</v>
      </c>
      <c r="AT136">
        <v>60.4</v>
      </c>
      <c r="AU136">
        <v>56.9</v>
      </c>
      <c r="AV136">
        <v>40.9</v>
      </c>
      <c r="AW136">
        <v>27.7</v>
      </c>
      <c r="AX136">
        <v>23.6</v>
      </c>
      <c r="AY136">
        <v>71.2</v>
      </c>
      <c r="AZ136">
        <v>48.1</v>
      </c>
      <c r="BA136">
        <v>97.2</v>
      </c>
      <c r="BB136">
        <v>92.7</v>
      </c>
      <c r="BC136">
        <v>83.5</v>
      </c>
      <c r="BD136">
        <v>101.8</v>
      </c>
      <c r="BE136">
        <v>64.599999999999994</v>
      </c>
      <c r="BF136">
        <v>57.7</v>
      </c>
      <c r="BG136">
        <v>34.5</v>
      </c>
      <c r="BH136">
        <v>18.399999999999999</v>
      </c>
      <c r="BI136">
        <v>27</v>
      </c>
      <c r="BJ136">
        <v>3.2</v>
      </c>
      <c r="BK136">
        <v>23</v>
      </c>
      <c r="BL136">
        <v>41.3</v>
      </c>
      <c r="BM136">
        <v>51.2</v>
      </c>
      <c r="BN136">
        <v>58.5</v>
      </c>
      <c r="BO136">
        <v>67.5</v>
      </c>
      <c r="BP136">
        <v>75.900000000000006</v>
      </c>
      <c r="BQ136">
        <v>38.799999999999997</v>
      </c>
    </row>
    <row r="137" spans="2:69">
      <c r="B137">
        <v>5</v>
      </c>
      <c r="C137">
        <v>6</v>
      </c>
      <c r="D137">
        <v>54.4</v>
      </c>
      <c r="E137">
        <v>52.4</v>
      </c>
      <c r="F137">
        <v>37.799999999999997</v>
      </c>
      <c r="G137">
        <v>30.1</v>
      </c>
      <c r="H137">
        <v>34.9</v>
      </c>
      <c r="I137">
        <v>46.6</v>
      </c>
      <c r="J137">
        <v>102.9</v>
      </c>
      <c r="K137">
        <v>117.9</v>
      </c>
      <c r="L137">
        <v>93.4</v>
      </c>
      <c r="M137">
        <v>112</v>
      </c>
      <c r="N137">
        <v>74.900000000000006</v>
      </c>
      <c r="O137">
        <v>74</v>
      </c>
      <c r="P137">
        <v>74.400000000000006</v>
      </c>
      <c r="Q137">
        <v>26.6</v>
      </c>
      <c r="R137">
        <v>9.1</v>
      </c>
      <c r="S137">
        <v>25.5</v>
      </c>
      <c r="T137">
        <v>56.5</v>
      </c>
      <c r="U137">
        <v>61.2</v>
      </c>
      <c r="V137">
        <v>93.2</v>
      </c>
      <c r="W137">
        <v>85.4</v>
      </c>
      <c r="X137">
        <v>52.5</v>
      </c>
      <c r="Y137">
        <v>30.5</v>
      </c>
      <c r="Z137">
        <v>45.9</v>
      </c>
      <c r="AA137">
        <v>46.2</v>
      </c>
      <c r="AB137">
        <v>39.4</v>
      </c>
      <c r="AC137">
        <v>36.5</v>
      </c>
      <c r="AD137">
        <v>32.1</v>
      </c>
      <c r="AE137">
        <v>92.4</v>
      </c>
      <c r="AF137">
        <v>60.9</v>
      </c>
      <c r="AG137">
        <v>81.2</v>
      </c>
      <c r="AH137">
        <v>109</v>
      </c>
      <c r="AI137">
        <v>82</v>
      </c>
      <c r="AJ137">
        <v>100.1</v>
      </c>
      <c r="AK137">
        <v>97.4</v>
      </c>
      <c r="AL137">
        <v>67.900000000000006</v>
      </c>
      <c r="AM137">
        <v>36.6</v>
      </c>
      <c r="AN137">
        <v>21.9</v>
      </c>
      <c r="AO137">
        <v>60.3</v>
      </c>
      <c r="AP137">
        <v>130.30000000000001</v>
      </c>
      <c r="AQ137">
        <v>139.6</v>
      </c>
      <c r="AR137">
        <v>117</v>
      </c>
      <c r="AS137">
        <v>87.8</v>
      </c>
      <c r="AT137">
        <v>60.2</v>
      </c>
      <c r="AU137">
        <v>58.1</v>
      </c>
      <c r="AV137">
        <v>40.6</v>
      </c>
      <c r="AW137">
        <v>27.9</v>
      </c>
      <c r="AX137">
        <v>22</v>
      </c>
      <c r="AY137">
        <v>10065.299999999999</v>
      </c>
      <c r="AZ137">
        <v>56.1</v>
      </c>
      <c r="BA137">
        <v>96.9</v>
      </c>
      <c r="BB137">
        <v>89.7</v>
      </c>
      <c r="BC137">
        <v>84.1</v>
      </c>
      <c r="BD137">
        <v>105.1</v>
      </c>
      <c r="BE137">
        <v>66.400000000000006</v>
      </c>
      <c r="BF137">
        <v>60.7</v>
      </c>
      <c r="BG137">
        <v>34.700000000000003</v>
      </c>
      <c r="BH137">
        <v>17.399999999999999</v>
      </c>
      <c r="BI137">
        <v>26.3</v>
      </c>
      <c r="BJ137">
        <v>5.0999999999999996</v>
      </c>
      <c r="BK137">
        <v>22.2</v>
      </c>
      <c r="BL137">
        <v>38.6</v>
      </c>
      <c r="BM137">
        <v>48.9</v>
      </c>
      <c r="BN137">
        <v>62.4</v>
      </c>
      <c r="BO137">
        <v>66.099999999999994</v>
      </c>
      <c r="BP137">
        <v>86.1</v>
      </c>
      <c r="BQ137">
        <v>40.6</v>
      </c>
    </row>
    <row r="138" spans="2:69">
      <c r="B138">
        <v>5</v>
      </c>
      <c r="C138">
        <v>7</v>
      </c>
      <c r="D138">
        <v>51.8</v>
      </c>
      <c r="E138">
        <v>48.7</v>
      </c>
      <c r="F138">
        <v>42.8</v>
      </c>
      <c r="G138">
        <v>30.9</v>
      </c>
      <c r="H138">
        <v>33.700000000000003</v>
      </c>
      <c r="I138">
        <v>49.4</v>
      </c>
      <c r="J138">
        <v>102.7</v>
      </c>
      <c r="K138">
        <v>116.7</v>
      </c>
      <c r="L138">
        <v>93.3</v>
      </c>
      <c r="M138">
        <v>116.7</v>
      </c>
      <c r="N138">
        <v>77.599999999999994</v>
      </c>
      <c r="O138">
        <v>71.400000000000006</v>
      </c>
      <c r="P138">
        <v>69.5</v>
      </c>
      <c r="Q138">
        <v>26.6</v>
      </c>
      <c r="R138">
        <v>8.8000000000000007</v>
      </c>
      <c r="S138">
        <v>23.5</v>
      </c>
      <c r="T138">
        <v>59.4</v>
      </c>
      <c r="U138">
        <v>66.599999999999994</v>
      </c>
      <c r="V138">
        <v>93.5</v>
      </c>
      <c r="W138">
        <v>86.9</v>
      </c>
      <c r="X138">
        <v>54.6</v>
      </c>
      <c r="Y138">
        <v>29.2</v>
      </c>
      <c r="Z138">
        <v>55.8</v>
      </c>
      <c r="AA138">
        <v>60.6</v>
      </c>
      <c r="AB138">
        <v>38.5</v>
      </c>
      <c r="AC138">
        <v>33.9</v>
      </c>
      <c r="AD138">
        <v>30.8</v>
      </c>
      <c r="AE138">
        <v>10077.4</v>
      </c>
      <c r="AF138">
        <v>61.4</v>
      </c>
      <c r="AG138">
        <v>83.7</v>
      </c>
      <c r="AH138">
        <v>106.2</v>
      </c>
      <c r="AI138">
        <v>81.8</v>
      </c>
      <c r="AJ138">
        <v>101.7</v>
      </c>
      <c r="AK138">
        <v>98.4</v>
      </c>
      <c r="AL138">
        <v>65.900000000000006</v>
      </c>
      <c r="AM138">
        <v>40.1</v>
      </c>
      <c r="AN138">
        <v>22.4</v>
      </c>
      <c r="AO138">
        <v>60.2</v>
      </c>
      <c r="AP138">
        <v>134.19999999999999</v>
      </c>
      <c r="AQ138">
        <v>137</v>
      </c>
      <c r="AR138">
        <v>119.6</v>
      </c>
      <c r="AS138">
        <v>97.4</v>
      </c>
      <c r="AT138">
        <v>61.7</v>
      </c>
      <c r="AU138">
        <v>58.4</v>
      </c>
      <c r="AV138">
        <v>39</v>
      </c>
      <c r="AW138">
        <v>30</v>
      </c>
      <c r="AX138">
        <v>19.8</v>
      </c>
      <c r="AY138">
        <v>10061.799999999999</v>
      </c>
      <c r="AZ138">
        <v>58.5</v>
      </c>
      <c r="BA138">
        <v>99.4</v>
      </c>
      <c r="BB138">
        <v>89.2</v>
      </c>
      <c r="BC138">
        <v>84.9</v>
      </c>
      <c r="BD138">
        <v>105.2</v>
      </c>
      <c r="BE138">
        <v>67.7</v>
      </c>
      <c r="BF138">
        <v>63.2</v>
      </c>
      <c r="BG138">
        <v>37.5</v>
      </c>
      <c r="BH138">
        <v>19</v>
      </c>
      <c r="BI138">
        <v>26.3</v>
      </c>
      <c r="BJ138">
        <v>5.0999999999999996</v>
      </c>
      <c r="BK138">
        <v>22.5</v>
      </c>
      <c r="BL138">
        <v>37.200000000000003</v>
      </c>
      <c r="BM138">
        <v>48.6</v>
      </c>
      <c r="BN138">
        <v>67.7</v>
      </c>
      <c r="BO138">
        <v>66.5</v>
      </c>
      <c r="BP138">
        <v>88.7</v>
      </c>
      <c r="BQ138">
        <v>42.7</v>
      </c>
    </row>
    <row r="139" spans="2:69">
      <c r="B139">
        <v>5</v>
      </c>
      <c r="C139">
        <v>8</v>
      </c>
      <c r="D139">
        <v>49.3</v>
      </c>
      <c r="E139">
        <v>44.6</v>
      </c>
      <c r="F139">
        <v>43.6</v>
      </c>
      <c r="G139">
        <v>29.6</v>
      </c>
      <c r="H139">
        <v>31</v>
      </c>
      <c r="I139">
        <v>49.4</v>
      </c>
      <c r="J139">
        <v>107.3</v>
      </c>
      <c r="K139">
        <v>117.3</v>
      </c>
      <c r="L139">
        <v>88.5</v>
      </c>
      <c r="M139">
        <v>122.2</v>
      </c>
      <c r="N139">
        <v>78.900000000000006</v>
      </c>
      <c r="O139">
        <v>71</v>
      </c>
      <c r="P139">
        <v>62.6</v>
      </c>
      <c r="Q139">
        <v>25.3</v>
      </c>
      <c r="R139">
        <v>7.5</v>
      </c>
      <c r="S139">
        <v>26.6</v>
      </c>
      <c r="T139">
        <v>61</v>
      </c>
      <c r="U139">
        <v>67.400000000000006</v>
      </c>
      <c r="V139">
        <v>91.9</v>
      </c>
      <c r="W139">
        <v>92.9</v>
      </c>
      <c r="X139">
        <v>54.5</v>
      </c>
      <c r="Y139">
        <v>28.1</v>
      </c>
      <c r="Z139">
        <v>63.4</v>
      </c>
      <c r="AA139">
        <v>61.5</v>
      </c>
      <c r="AB139">
        <v>36</v>
      </c>
      <c r="AC139">
        <v>32.4</v>
      </c>
      <c r="AD139">
        <v>31</v>
      </c>
      <c r="AE139">
        <v>10076.6</v>
      </c>
      <c r="AF139">
        <v>60.2</v>
      </c>
      <c r="AG139">
        <v>86.2</v>
      </c>
      <c r="AH139">
        <v>106</v>
      </c>
      <c r="AI139">
        <v>81.5</v>
      </c>
      <c r="AJ139">
        <v>103.6</v>
      </c>
      <c r="AK139">
        <v>99.6</v>
      </c>
      <c r="AL139">
        <v>64.900000000000006</v>
      </c>
      <c r="AM139">
        <v>39.200000000000003</v>
      </c>
      <c r="AN139">
        <v>21.2</v>
      </c>
      <c r="AO139">
        <v>57.6</v>
      </c>
      <c r="AP139">
        <v>137.9</v>
      </c>
      <c r="AQ139">
        <v>140.1</v>
      </c>
      <c r="AR139">
        <v>119.4</v>
      </c>
      <c r="AS139">
        <v>95.9</v>
      </c>
      <c r="AT139">
        <v>60</v>
      </c>
      <c r="AU139">
        <v>58.1</v>
      </c>
      <c r="AV139">
        <v>36.6</v>
      </c>
      <c r="AW139">
        <v>30.9</v>
      </c>
      <c r="AX139">
        <v>20.5</v>
      </c>
      <c r="AY139">
        <v>55.8</v>
      </c>
      <c r="AZ139">
        <v>58.2</v>
      </c>
      <c r="BA139">
        <v>104.1</v>
      </c>
      <c r="BB139">
        <v>90.8</v>
      </c>
      <c r="BC139">
        <v>85.5</v>
      </c>
      <c r="BD139">
        <v>104.3</v>
      </c>
      <c r="BE139">
        <v>68.099999999999994</v>
      </c>
      <c r="BF139">
        <v>65</v>
      </c>
      <c r="BG139">
        <v>35.299999999999997</v>
      </c>
      <c r="BH139">
        <v>21.4</v>
      </c>
      <c r="BI139">
        <v>25.5</v>
      </c>
      <c r="BJ139">
        <v>5.2</v>
      </c>
      <c r="BK139">
        <v>22.2</v>
      </c>
      <c r="BL139">
        <v>36.299999999999997</v>
      </c>
      <c r="BM139">
        <v>48.8</v>
      </c>
      <c r="BN139">
        <v>67.400000000000006</v>
      </c>
      <c r="BO139">
        <v>64.8</v>
      </c>
      <c r="BP139">
        <v>84.4</v>
      </c>
      <c r="BQ139">
        <v>43.9</v>
      </c>
    </row>
    <row r="140" spans="2:69">
      <c r="B140">
        <v>5</v>
      </c>
      <c r="C140">
        <v>9</v>
      </c>
      <c r="D140">
        <v>48.8</v>
      </c>
      <c r="E140">
        <v>40.6</v>
      </c>
      <c r="F140">
        <v>41.4</v>
      </c>
      <c r="G140">
        <v>27.6</v>
      </c>
      <c r="H140">
        <v>29.6</v>
      </c>
      <c r="I140">
        <v>48.9</v>
      </c>
      <c r="J140">
        <v>110.6</v>
      </c>
      <c r="K140">
        <v>130.1</v>
      </c>
      <c r="L140">
        <v>84.9</v>
      </c>
      <c r="M140">
        <v>127.8</v>
      </c>
      <c r="N140">
        <v>75.8</v>
      </c>
      <c r="O140">
        <v>72.599999999999994</v>
      </c>
      <c r="P140">
        <v>61</v>
      </c>
      <c r="Q140">
        <v>24.4</v>
      </c>
      <c r="R140">
        <v>10</v>
      </c>
      <c r="S140">
        <v>22.6</v>
      </c>
      <c r="T140">
        <v>66.2</v>
      </c>
      <c r="U140">
        <v>65.900000000000006</v>
      </c>
      <c r="V140">
        <v>91.9</v>
      </c>
      <c r="W140">
        <v>91.6</v>
      </c>
      <c r="X140">
        <v>53.5</v>
      </c>
      <c r="Y140">
        <v>28</v>
      </c>
      <c r="Z140">
        <v>63.8</v>
      </c>
      <c r="AA140">
        <v>52.8</v>
      </c>
      <c r="AB140">
        <v>34.299999999999997</v>
      </c>
      <c r="AC140">
        <v>32.799999999999997</v>
      </c>
      <c r="AD140">
        <v>29.3</v>
      </c>
      <c r="AE140">
        <v>73.5</v>
      </c>
      <c r="AF140">
        <v>60.1</v>
      </c>
      <c r="AG140">
        <v>85</v>
      </c>
      <c r="AH140">
        <v>111.1</v>
      </c>
      <c r="AI140">
        <v>79.2</v>
      </c>
      <c r="AJ140">
        <v>101.9</v>
      </c>
      <c r="AK140">
        <v>98.4</v>
      </c>
      <c r="AL140">
        <v>64.7</v>
      </c>
      <c r="AM140">
        <v>38.799999999999997</v>
      </c>
      <c r="AN140">
        <v>21.8</v>
      </c>
      <c r="AO140">
        <v>56.9</v>
      </c>
      <c r="AP140">
        <v>133.5</v>
      </c>
      <c r="AQ140">
        <v>141</v>
      </c>
      <c r="AR140">
        <v>119.3</v>
      </c>
      <c r="AS140">
        <v>95.4</v>
      </c>
      <c r="AT140">
        <v>59</v>
      </c>
      <c r="AU140">
        <v>57.6</v>
      </c>
      <c r="AV140">
        <v>34.700000000000003</v>
      </c>
      <c r="AW140">
        <v>31.8</v>
      </c>
      <c r="AX140">
        <v>21.3</v>
      </c>
      <c r="AY140">
        <v>51.1</v>
      </c>
      <c r="AZ140">
        <v>60.2</v>
      </c>
      <c r="BA140">
        <v>103.8</v>
      </c>
      <c r="BB140">
        <v>89.3</v>
      </c>
      <c r="BC140">
        <v>83</v>
      </c>
      <c r="BD140">
        <v>108</v>
      </c>
      <c r="BE140">
        <v>67.5</v>
      </c>
      <c r="BF140">
        <v>84.2</v>
      </c>
      <c r="BG140">
        <v>33.299999999999997</v>
      </c>
      <c r="BH140">
        <v>21.5</v>
      </c>
      <c r="BI140">
        <v>23.9</v>
      </c>
      <c r="BJ140">
        <v>5.8</v>
      </c>
      <c r="BK140">
        <v>20.399999999999999</v>
      </c>
      <c r="BL140">
        <v>35.9</v>
      </c>
      <c r="BM140">
        <v>52</v>
      </c>
      <c r="BN140">
        <v>67.900000000000006</v>
      </c>
      <c r="BO140">
        <v>66.2</v>
      </c>
      <c r="BP140">
        <v>80.900000000000006</v>
      </c>
      <c r="BQ140">
        <v>43.8</v>
      </c>
    </row>
    <row r="141" spans="2:69">
      <c r="B141">
        <v>5</v>
      </c>
      <c r="C141">
        <v>10</v>
      </c>
      <c r="D141">
        <v>46.9</v>
      </c>
      <c r="E141">
        <v>38</v>
      </c>
      <c r="F141">
        <v>42.1</v>
      </c>
      <c r="G141">
        <v>29.8</v>
      </c>
      <c r="H141">
        <v>29</v>
      </c>
      <c r="I141">
        <v>47.7</v>
      </c>
      <c r="J141">
        <v>107.1</v>
      </c>
      <c r="K141">
        <v>123.9</v>
      </c>
      <c r="L141">
        <v>85.9</v>
      </c>
      <c r="M141">
        <v>125.5</v>
      </c>
      <c r="N141">
        <v>72.8</v>
      </c>
      <c r="O141">
        <v>74.7</v>
      </c>
      <c r="P141">
        <v>63.7</v>
      </c>
      <c r="Q141">
        <v>27.6</v>
      </c>
      <c r="R141">
        <v>8.9</v>
      </c>
      <c r="S141">
        <v>23.4</v>
      </c>
      <c r="T141">
        <v>66.599999999999994</v>
      </c>
      <c r="U141">
        <v>68.2</v>
      </c>
      <c r="V141">
        <v>95.7</v>
      </c>
      <c r="W141">
        <v>88.7</v>
      </c>
      <c r="X141">
        <v>53.1</v>
      </c>
      <c r="Y141">
        <v>27.7</v>
      </c>
      <c r="Z141">
        <v>62.9</v>
      </c>
      <c r="AA141">
        <v>47.8</v>
      </c>
      <c r="AB141">
        <v>33.4</v>
      </c>
      <c r="AC141">
        <v>34.5</v>
      </c>
      <c r="AD141">
        <v>30.7</v>
      </c>
      <c r="AE141">
        <v>66.099999999999994</v>
      </c>
      <c r="AF141">
        <v>62.5</v>
      </c>
      <c r="AG141">
        <v>83.2</v>
      </c>
      <c r="AH141">
        <v>10108.200000000001</v>
      </c>
      <c r="AI141">
        <v>78.7</v>
      </c>
      <c r="AJ141">
        <v>101</v>
      </c>
      <c r="AK141">
        <v>97.2</v>
      </c>
      <c r="AL141">
        <v>64.900000000000006</v>
      </c>
      <c r="AM141">
        <v>37.4</v>
      </c>
      <c r="AN141">
        <v>21.1</v>
      </c>
      <c r="AO141">
        <v>60</v>
      </c>
      <c r="AP141">
        <v>130.4</v>
      </c>
      <c r="AQ141">
        <v>144.30000000000001</v>
      </c>
      <c r="AR141">
        <v>118.2</v>
      </c>
      <c r="AS141">
        <v>126</v>
      </c>
      <c r="AT141">
        <v>64.7</v>
      </c>
      <c r="AU141">
        <v>55.7</v>
      </c>
      <c r="AV141">
        <v>32.5</v>
      </c>
      <c r="AW141">
        <v>32.4</v>
      </c>
      <c r="AX141">
        <v>24.1</v>
      </c>
      <c r="AY141">
        <v>48.3</v>
      </c>
      <c r="AZ141">
        <v>63.5</v>
      </c>
      <c r="BA141">
        <v>97.6</v>
      </c>
      <c r="BB141">
        <v>86.5</v>
      </c>
      <c r="BC141">
        <v>86.9</v>
      </c>
      <c r="BD141">
        <v>105.8</v>
      </c>
      <c r="BE141">
        <v>67.099999999999994</v>
      </c>
      <c r="BF141">
        <v>80.7</v>
      </c>
      <c r="BG141">
        <v>33.200000000000003</v>
      </c>
      <c r="BH141">
        <v>19.7</v>
      </c>
      <c r="BI141">
        <v>22.2</v>
      </c>
      <c r="BJ141">
        <v>4.3</v>
      </c>
      <c r="BK141">
        <v>19.5</v>
      </c>
      <c r="BL141">
        <v>36</v>
      </c>
      <c r="BM141">
        <v>48.5</v>
      </c>
      <c r="BN141">
        <v>66.2</v>
      </c>
      <c r="BO141">
        <v>66</v>
      </c>
      <c r="BP141">
        <v>79.900000000000006</v>
      </c>
      <c r="BQ141">
        <v>41.5</v>
      </c>
    </row>
    <row r="142" spans="2:69">
      <c r="B142">
        <v>5</v>
      </c>
      <c r="C142">
        <v>11</v>
      </c>
      <c r="D142">
        <v>47.5</v>
      </c>
      <c r="E142">
        <v>39.700000000000003</v>
      </c>
      <c r="F142">
        <v>43.8</v>
      </c>
      <c r="G142">
        <v>28.7</v>
      </c>
      <c r="H142">
        <v>27</v>
      </c>
      <c r="I142">
        <v>46.3</v>
      </c>
      <c r="J142">
        <v>106.8</v>
      </c>
      <c r="K142">
        <v>120</v>
      </c>
      <c r="L142">
        <v>82.9</v>
      </c>
      <c r="M142">
        <v>123.8</v>
      </c>
      <c r="N142">
        <v>74.8</v>
      </c>
      <c r="O142">
        <v>73.5</v>
      </c>
      <c r="P142">
        <v>62.4</v>
      </c>
      <c r="Q142">
        <v>29.4</v>
      </c>
      <c r="R142">
        <v>7.7</v>
      </c>
      <c r="S142">
        <v>25.5</v>
      </c>
      <c r="T142">
        <v>62.8</v>
      </c>
      <c r="U142">
        <v>67.7</v>
      </c>
      <c r="V142">
        <v>93.5</v>
      </c>
      <c r="W142">
        <v>85</v>
      </c>
      <c r="X142">
        <v>51.1</v>
      </c>
      <c r="Y142">
        <v>28.1</v>
      </c>
      <c r="Z142">
        <v>59.8</v>
      </c>
      <c r="AA142">
        <v>43</v>
      </c>
      <c r="AB142">
        <v>32.799999999999997</v>
      </c>
      <c r="AC142">
        <v>35.299999999999997</v>
      </c>
      <c r="AD142">
        <v>29.8</v>
      </c>
      <c r="AE142">
        <v>61.3</v>
      </c>
      <c r="AF142">
        <v>65</v>
      </c>
      <c r="AG142">
        <v>80.7</v>
      </c>
      <c r="AH142">
        <v>10119.700000000001</v>
      </c>
      <c r="AI142">
        <v>78.7</v>
      </c>
      <c r="AJ142">
        <v>104.3</v>
      </c>
      <c r="AK142">
        <v>107</v>
      </c>
      <c r="AL142">
        <v>63.7</v>
      </c>
      <c r="AM142">
        <v>37</v>
      </c>
      <c r="AN142">
        <v>21.7</v>
      </c>
      <c r="AO142">
        <v>61.2</v>
      </c>
      <c r="AP142">
        <v>128.5</v>
      </c>
      <c r="AQ142">
        <v>144.80000000000001</v>
      </c>
      <c r="AR142">
        <v>117.7</v>
      </c>
      <c r="AS142">
        <v>118.2</v>
      </c>
      <c r="AT142">
        <v>63.8</v>
      </c>
      <c r="AU142">
        <v>52.7</v>
      </c>
      <c r="AV142">
        <v>30.4</v>
      </c>
      <c r="AW142">
        <v>32.799999999999997</v>
      </c>
      <c r="AX142">
        <v>26.4</v>
      </c>
      <c r="AY142">
        <v>44.4</v>
      </c>
      <c r="AZ142">
        <v>61.4</v>
      </c>
      <c r="BA142">
        <v>94.2</v>
      </c>
      <c r="BB142">
        <v>86.3</v>
      </c>
      <c r="BC142">
        <v>93</v>
      </c>
      <c r="BD142">
        <v>102.3</v>
      </c>
      <c r="BE142">
        <v>66.8</v>
      </c>
      <c r="BF142">
        <v>78.099999999999994</v>
      </c>
      <c r="BG142">
        <v>35.4</v>
      </c>
      <c r="BH142">
        <v>19.600000000000001</v>
      </c>
      <c r="BI142">
        <v>21.4</v>
      </c>
      <c r="BJ142">
        <v>2.5</v>
      </c>
      <c r="BK142">
        <v>19</v>
      </c>
      <c r="BL142">
        <v>35.4</v>
      </c>
      <c r="BM142">
        <v>47.6</v>
      </c>
      <c r="BN142">
        <v>65.400000000000006</v>
      </c>
      <c r="BO142">
        <v>62.7</v>
      </c>
      <c r="BP142">
        <v>78.7</v>
      </c>
      <c r="BQ142">
        <v>37.1</v>
      </c>
    </row>
    <row r="143" spans="2:69">
      <c r="B143">
        <v>5</v>
      </c>
      <c r="C143">
        <v>12</v>
      </c>
      <c r="D143">
        <v>48.4</v>
      </c>
      <c r="E143">
        <v>38.799999999999997</v>
      </c>
      <c r="F143">
        <v>44.4</v>
      </c>
      <c r="G143">
        <v>30.1</v>
      </c>
      <c r="H143">
        <v>25.5</v>
      </c>
      <c r="I143">
        <v>60.6</v>
      </c>
      <c r="J143">
        <v>108.4</v>
      </c>
      <c r="K143">
        <v>123.6</v>
      </c>
      <c r="L143">
        <v>139.19999999999999</v>
      </c>
      <c r="M143">
        <v>121.6</v>
      </c>
      <c r="N143">
        <v>76.2</v>
      </c>
      <c r="O143">
        <v>73.099999999999994</v>
      </c>
      <c r="P143">
        <v>59.8</v>
      </c>
      <c r="Q143">
        <v>29.6</v>
      </c>
      <c r="R143">
        <v>6.1</v>
      </c>
      <c r="S143">
        <v>26.3</v>
      </c>
      <c r="T143">
        <v>57.7</v>
      </c>
      <c r="U143">
        <v>63.7</v>
      </c>
      <c r="V143">
        <v>92.8</v>
      </c>
      <c r="W143">
        <v>81.099999999999994</v>
      </c>
      <c r="X143">
        <v>52.8</v>
      </c>
      <c r="Y143">
        <v>29.9</v>
      </c>
      <c r="Z143">
        <v>57.2</v>
      </c>
      <c r="AA143">
        <v>37.6</v>
      </c>
      <c r="AB143">
        <v>34.299999999999997</v>
      </c>
      <c r="AC143">
        <v>36.1</v>
      </c>
      <c r="AD143">
        <v>30.2</v>
      </c>
      <c r="AE143">
        <v>55.3</v>
      </c>
      <c r="AF143">
        <v>64.900000000000006</v>
      </c>
      <c r="AG143">
        <v>77.8</v>
      </c>
      <c r="AH143">
        <v>121.6</v>
      </c>
      <c r="AI143">
        <v>79.099999999999994</v>
      </c>
      <c r="AJ143">
        <v>112</v>
      </c>
      <c r="AK143">
        <v>106.2</v>
      </c>
      <c r="AL143">
        <v>62.5</v>
      </c>
      <c r="AM143">
        <v>37.5</v>
      </c>
      <c r="AN143">
        <v>20.7</v>
      </c>
      <c r="AO143">
        <v>59.5</v>
      </c>
      <c r="AP143">
        <v>126.9</v>
      </c>
      <c r="AQ143">
        <v>141.1</v>
      </c>
      <c r="AR143">
        <v>119.7</v>
      </c>
      <c r="AS143">
        <v>110.1</v>
      </c>
      <c r="AT143">
        <v>63.2</v>
      </c>
      <c r="AU143">
        <v>51.9</v>
      </c>
      <c r="AV143">
        <v>28.1</v>
      </c>
      <c r="AW143">
        <v>34.4</v>
      </c>
      <c r="AX143">
        <v>29.9</v>
      </c>
      <c r="AY143">
        <v>42.3</v>
      </c>
      <c r="AZ143">
        <v>59</v>
      </c>
      <c r="BA143">
        <v>92.5</v>
      </c>
      <c r="BB143">
        <v>91.2</v>
      </c>
      <c r="BC143">
        <v>96.5</v>
      </c>
      <c r="BD143">
        <v>100</v>
      </c>
      <c r="BE143">
        <v>66.7</v>
      </c>
      <c r="BF143">
        <v>74.400000000000006</v>
      </c>
      <c r="BG143">
        <v>35.299999999999997</v>
      </c>
      <c r="BH143">
        <v>19.3</v>
      </c>
      <c r="BI143">
        <v>20.8</v>
      </c>
      <c r="BJ143">
        <v>1.8</v>
      </c>
      <c r="BK143">
        <v>21.3</v>
      </c>
      <c r="BL143">
        <v>34.700000000000003</v>
      </c>
      <c r="BM143">
        <v>48</v>
      </c>
      <c r="BN143">
        <v>65.400000000000006</v>
      </c>
      <c r="BO143">
        <v>59.3</v>
      </c>
      <c r="BP143">
        <v>78</v>
      </c>
      <c r="BQ143">
        <v>35.700000000000003</v>
      </c>
    </row>
    <row r="144" spans="2:69">
      <c r="B144">
        <v>5</v>
      </c>
      <c r="C144">
        <v>13</v>
      </c>
      <c r="D144">
        <v>51.1</v>
      </c>
      <c r="E144">
        <v>44.9</v>
      </c>
      <c r="F144">
        <v>46.2</v>
      </c>
      <c r="G144">
        <v>30.6</v>
      </c>
      <c r="H144">
        <v>25.5</v>
      </c>
      <c r="I144">
        <v>66.900000000000006</v>
      </c>
      <c r="J144">
        <v>106.2</v>
      </c>
      <c r="K144">
        <v>120.2</v>
      </c>
      <c r="L144">
        <v>133</v>
      </c>
      <c r="M144">
        <v>121</v>
      </c>
      <c r="N144">
        <v>79</v>
      </c>
      <c r="O144">
        <v>71.400000000000006</v>
      </c>
      <c r="P144">
        <v>59</v>
      </c>
      <c r="Q144">
        <v>28.2</v>
      </c>
      <c r="R144">
        <v>6</v>
      </c>
      <c r="S144">
        <v>25.1</v>
      </c>
      <c r="T144">
        <v>55.1</v>
      </c>
      <c r="U144">
        <v>65.599999999999994</v>
      </c>
      <c r="V144">
        <v>91.5</v>
      </c>
      <c r="W144">
        <v>78.2</v>
      </c>
      <c r="X144">
        <v>54.9</v>
      </c>
      <c r="Y144">
        <v>31</v>
      </c>
      <c r="Z144">
        <v>57.6</v>
      </c>
      <c r="AA144">
        <v>33.5</v>
      </c>
      <c r="AB144">
        <v>35.5</v>
      </c>
      <c r="AC144">
        <v>35.299999999999997</v>
      </c>
      <c r="AD144">
        <v>29.7</v>
      </c>
      <c r="AE144">
        <v>51.9</v>
      </c>
      <c r="AF144">
        <v>63.4</v>
      </c>
      <c r="AG144">
        <v>80.8</v>
      </c>
      <c r="AH144">
        <v>123.1</v>
      </c>
      <c r="AI144">
        <v>77.8</v>
      </c>
      <c r="AJ144">
        <v>113.9</v>
      </c>
      <c r="AK144">
        <v>111.4</v>
      </c>
      <c r="AL144">
        <v>59.6</v>
      </c>
      <c r="AM144">
        <v>37.9</v>
      </c>
      <c r="AN144">
        <v>22.2</v>
      </c>
      <c r="AO144">
        <v>57.6</v>
      </c>
      <c r="AP144">
        <v>125.7</v>
      </c>
      <c r="AQ144">
        <v>142.19999999999999</v>
      </c>
      <c r="AR144">
        <v>124.5</v>
      </c>
      <c r="AS144">
        <v>100.8</v>
      </c>
      <c r="AT144">
        <v>59.5</v>
      </c>
      <c r="AU144">
        <v>49.6</v>
      </c>
      <c r="AV144">
        <v>30.1</v>
      </c>
      <c r="AW144">
        <v>32.799999999999997</v>
      </c>
      <c r="AX144">
        <v>31</v>
      </c>
      <c r="AY144">
        <v>41.2</v>
      </c>
      <c r="AZ144">
        <v>54</v>
      </c>
      <c r="BA144">
        <v>92.1</v>
      </c>
      <c r="BB144">
        <v>89.9</v>
      </c>
      <c r="BC144">
        <v>95.1</v>
      </c>
      <c r="BD144">
        <v>98.1</v>
      </c>
      <c r="BE144">
        <v>65.900000000000006</v>
      </c>
      <c r="BF144">
        <v>71.3</v>
      </c>
      <c r="BG144">
        <v>35.799999999999997</v>
      </c>
      <c r="BH144">
        <v>18.3</v>
      </c>
      <c r="BI144">
        <v>20.9</v>
      </c>
      <c r="BJ144">
        <v>1.7</v>
      </c>
      <c r="BK144">
        <v>20</v>
      </c>
      <c r="BL144">
        <v>33.4</v>
      </c>
      <c r="BM144">
        <v>51.3</v>
      </c>
      <c r="BN144">
        <v>67.7</v>
      </c>
      <c r="BO144">
        <v>58.5</v>
      </c>
      <c r="BP144">
        <v>76.2</v>
      </c>
      <c r="BQ144">
        <v>34</v>
      </c>
    </row>
    <row r="145" spans="2:69">
      <c r="B145">
        <v>5</v>
      </c>
      <c r="C145">
        <v>14</v>
      </c>
      <c r="D145">
        <v>54</v>
      </c>
      <c r="E145">
        <v>43.2</v>
      </c>
      <c r="F145">
        <v>44.7</v>
      </c>
      <c r="G145">
        <v>30.9</v>
      </c>
      <c r="H145">
        <v>26.6</v>
      </c>
      <c r="I145">
        <v>67.2</v>
      </c>
      <c r="J145">
        <v>107.2</v>
      </c>
      <c r="K145">
        <v>119</v>
      </c>
      <c r="L145">
        <v>145.80000000000001</v>
      </c>
      <c r="M145">
        <v>124.1</v>
      </c>
      <c r="N145">
        <v>76.900000000000006</v>
      </c>
      <c r="O145">
        <v>69.099999999999994</v>
      </c>
      <c r="P145">
        <v>56.9</v>
      </c>
      <c r="Q145">
        <v>30.5</v>
      </c>
      <c r="R145">
        <v>6.3</v>
      </c>
      <c r="S145">
        <v>24.7</v>
      </c>
      <c r="T145">
        <v>53.3</v>
      </c>
      <c r="U145">
        <v>65.2</v>
      </c>
      <c r="V145">
        <v>89.9</v>
      </c>
      <c r="W145">
        <v>77</v>
      </c>
      <c r="X145">
        <v>56.4</v>
      </c>
      <c r="Y145">
        <v>30.7</v>
      </c>
      <c r="Z145">
        <v>68.2</v>
      </c>
      <c r="AA145">
        <v>38.4</v>
      </c>
      <c r="AB145">
        <v>34.299999999999997</v>
      </c>
      <c r="AC145">
        <v>32.6</v>
      </c>
      <c r="AD145">
        <v>28.9</v>
      </c>
      <c r="AE145">
        <v>49.4</v>
      </c>
      <c r="AF145">
        <v>63.9</v>
      </c>
      <c r="AG145">
        <v>82.1</v>
      </c>
      <c r="AH145">
        <v>122.7</v>
      </c>
      <c r="AI145">
        <v>76.599999999999994</v>
      </c>
      <c r="AJ145">
        <v>116.9</v>
      </c>
      <c r="AK145">
        <v>107.4</v>
      </c>
      <c r="AL145">
        <v>60.1</v>
      </c>
      <c r="AM145">
        <v>36.200000000000003</v>
      </c>
      <c r="AN145">
        <v>24.2</v>
      </c>
      <c r="AO145">
        <v>56.5</v>
      </c>
      <c r="AP145">
        <v>127.7</v>
      </c>
      <c r="AQ145">
        <v>142</v>
      </c>
      <c r="AR145">
        <v>124.2</v>
      </c>
      <c r="AS145">
        <v>94.7</v>
      </c>
      <c r="AT145">
        <v>54.9</v>
      </c>
      <c r="AU145">
        <v>48.4</v>
      </c>
      <c r="AV145">
        <v>36.799999999999997</v>
      </c>
      <c r="AW145">
        <v>32.799999999999997</v>
      </c>
      <c r="AX145">
        <v>28.6</v>
      </c>
      <c r="AY145">
        <v>38.700000000000003</v>
      </c>
      <c r="AZ145">
        <v>48.8</v>
      </c>
      <c r="BA145">
        <v>99.3</v>
      </c>
      <c r="BB145">
        <v>90.2</v>
      </c>
      <c r="BC145">
        <v>95</v>
      </c>
      <c r="BD145">
        <v>98.6</v>
      </c>
      <c r="BE145">
        <v>65.5</v>
      </c>
      <c r="BF145">
        <v>70.3</v>
      </c>
      <c r="BG145">
        <v>35.200000000000003</v>
      </c>
      <c r="BH145">
        <v>17.8</v>
      </c>
      <c r="BI145">
        <v>20.9</v>
      </c>
      <c r="BJ145">
        <v>3</v>
      </c>
      <c r="BK145">
        <v>20.399999999999999</v>
      </c>
      <c r="BL145">
        <v>32.700000000000003</v>
      </c>
      <c r="BM145">
        <v>50.4</v>
      </c>
      <c r="BN145">
        <v>68.599999999999994</v>
      </c>
      <c r="BO145">
        <v>58.5</v>
      </c>
      <c r="BP145">
        <v>71.900000000000006</v>
      </c>
      <c r="BQ145">
        <v>33.4</v>
      </c>
    </row>
    <row r="146" spans="2:69">
      <c r="B146">
        <v>5</v>
      </c>
      <c r="C146">
        <v>15</v>
      </c>
      <c r="D146">
        <v>60.8</v>
      </c>
      <c r="E146">
        <v>37.9</v>
      </c>
      <c r="F146">
        <v>41.3</v>
      </c>
      <c r="G146">
        <v>31.7</v>
      </c>
      <c r="H146">
        <v>27.5</v>
      </c>
      <c r="I146">
        <v>63.3</v>
      </c>
      <c r="J146">
        <v>107</v>
      </c>
      <c r="K146">
        <v>120</v>
      </c>
      <c r="L146">
        <v>140</v>
      </c>
      <c r="M146">
        <v>129</v>
      </c>
      <c r="N146">
        <v>74.900000000000006</v>
      </c>
      <c r="O146">
        <v>71.900000000000006</v>
      </c>
      <c r="P146">
        <v>56.6</v>
      </c>
      <c r="Q146">
        <v>28.2</v>
      </c>
      <c r="R146">
        <v>6.4</v>
      </c>
      <c r="S146">
        <v>24</v>
      </c>
      <c r="T146">
        <v>51.8</v>
      </c>
      <c r="U146">
        <v>66.7</v>
      </c>
      <c r="V146">
        <v>116.6</v>
      </c>
      <c r="W146">
        <v>75.599999999999994</v>
      </c>
      <c r="X146">
        <v>60.1</v>
      </c>
      <c r="Y146">
        <v>30</v>
      </c>
      <c r="Z146">
        <v>73.900000000000006</v>
      </c>
      <c r="AA146">
        <v>39.799999999999997</v>
      </c>
      <c r="AB146">
        <v>34.6</v>
      </c>
      <c r="AC146">
        <v>31.6</v>
      </c>
      <c r="AD146">
        <v>25.7</v>
      </c>
      <c r="AE146">
        <v>50.9</v>
      </c>
      <c r="AF146">
        <v>66.599999999999994</v>
      </c>
      <c r="AG146">
        <v>83.8</v>
      </c>
      <c r="AH146">
        <v>125.4</v>
      </c>
      <c r="AI146">
        <v>79.400000000000006</v>
      </c>
      <c r="AJ146">
        <v>117.5</v>
      </c>
      <c r="AK146">
        <v>104.9</v>
      </c>
      <c r="AL146">
        <v>60.5</v>
      </c>
      <c r="AM146">
        <v>37.200000000000003</v>
      </c>
      <c r="AN146">
        <v>25.9</v>
      </c>
      <c r="AO146">
        <v>55.2</v>
      </c>
      <c r="AP146">
        <v>128.30000000000001</v>
      </c>
      <c r="AQ146">
        <v>142.5</v>
      </c>
      <c r="AR146">
        <v>122.6</v>
      </c>
      <c r="AS146">
        <v>87.6</v>
      </c>
      <c r="AT146">
        <v>53.3</v>
      </c>
      <c r="AU146">
        <v>52.2</v>
      </c>
      <c r="AV146">
        <v>37.6</v>
      </c>
      <c r="AW146">
        <v>33.299999999999997</v>
      </c>
      <c r="AX146">
        <v>32.9</v>
      </c>
      <c r="AY146">
        <v>39.6</v>
      </c>
      <c r="AZ146">
        <v>43.7</v>
      </c>
      <c r="BA146">
        <v>101.6</v>
      </c>
      <c r="BB146">
        <v>90.5</v>
      </c>
      <c r="BC146">
        <v>97.6</v>
      </c>
      <c r="BD146">
        <v>97.6</v>
      </c>
      <c r="BE146">
        <v>64.099999999999994</v>
      </c>
      <c r="BF146">
        <v>100.4</v>
      </c>
      <c r="BG146">
        <v>35.200000000000003</v>
      </c>
      <c r="BH146">
        <v>17.399999999999999</v>
      </c>
      <c r="BI146">
        <v>20.9</v>
      </c>
      <c r="BJ146">
        <v>5.9</v>
      </c>
      <c r="BK146">
        <v>19.100000000000001</v>
      </c>
      <c r="BL146">
        <v>35.4</v>
      </c>
      <c r="BM146">
        <v>51.4</v>
      </c>
      <c r="BN146">
        <v>73.400000000000006</v>
      </c>
      <c r="BO146">
        <v>59.1</v>
      </c>
      <c r="BP146">
        <v>70.599999999999994</v>
      </c>
      <c r="BQ146">
        <v>37.5</v>
      </c>
    </row>
    <row r="147" spans="2:69">
      <c r="B147">
        <v>5</v>
      </c>
      <c r="C147">
        <v>16</v>
      </c>
      <c r="D147">
        <v>61.2</v>
      </c>
      <c r="E147">
        <v>38.6</v>
      </c>
      <c r="F147">
        <v>37.5</v>
      </c>
      <c r="G147">
        <v>31.6</v>
      </c>
      <c r="H147">
        <v>27.6</v>
      </c>
      <c r="I147">
        <v>66.599999999999994</v>
      </c>
      <c r="J147">
        <v>106.5</v>
      </c>
      <c r="K147">
        <v>117.3</v>
      </c>
      <c r="L147">
        <v>137.69999999999999</v>
      </c>
      <c r="M147">
        <v>126.2</v>
      </c>
      <c r="N147">
        <v>78</v>
      </c>
      <c r="O147">
        <v>68.8</v>
      </c>
      <c r="P147">
        <v>54.7</v>
      </c>
      <c r="Q147">
        <v>29.2</v>
      </c>
      <c r="R147">
        <v>8.6</v>
      </c>
      <c r="S147">
        <v>23</v>
      </c>
      <c r="T147">
        <v>49.8</v>
      </c>
      <c r="U147">
        <v>67.2</v>
      </c>
      <c r="V147">
        <v>114.4</v>
      </c>
      <c r="W147">
        <v>77.400000000000006</v>
      </c>
      <c r="X147">
        <v>60.7</v>
      </c>
      <c r="Y147">
        <v>42.7</v>
      </c>
      <c r="Z147">
        <v>74.599999999999994</v>
      </c>
      <c r="AA147">
        <v>40.200000000000003</v>
      </c>
      <c r="AB147">
        <v>35.200000000000003</v>
      </c>
      <c r="AC147">
        <v>33.200000000000003</v>
      </c>
      <c r="AD147">
        <v>29.3</v>
      </c>
      <c r="AE147">
        <v>50.2</v>
      </c>
      <c r="AF147">
        <v>67.5</v>
      </c>
      <c r="AG147">
        <v>82.1</v>
      </c>
      <c r="AH147">
        <v>136.5</v>
      </c>
      <c r="AI147">
        <v>82.1</v>
      </c>
      <c r="AJ147">
        <v>114.2</v>
      </c>
      <c r="AK147">
        <v>102.2</v>
      </c>
      <c r="AL147">
        <v>59.7</v>
      </c>
      <c r="AM147">
        <v>38</v>
      </c>
      <c r="AN147">
        <v>24.2</v>
      </c>
      <c r="AO147">
        <v>59.1</v>
      </c>
      <c r="AP147">
        <v>126.6</v>
      </c>
      <c r="AQ147">
        <v>143.5</v>
      </c>
      <c r="AR147">
        <v>119.3</v>
      </c>
      <c r="AS147">
        <v>79.900000000000006</v>
      </c>
      <c r="AT147">
        <v>55.6</v>
      </c>
      <c r="AU147">
        <v>52.8</v>
      </c>
      <c r="AV147">
        <v>39</v>
      </c>
      <c r="AW147">
        <v>32.1</v>
      </c>
      <c r="AX147">
        <v>32.4</v>
      </c>
      <c r="AY147">
        <v>48.7</v>
      </c>
      <c r="AZ147">
        <v>40.299999999999997</v>
      </c>
      <c r="BA147">
        <v>101</v>
      </c>
      <c r="BB147">
        <v>89.9</v>
      </c>
      <c r="BC147">
        <v>96.2</v>
      </c>
      <c r="BD147">
        <v>96.7</v>
      </c>
      <c r="BE147">
        <v>61.2</v>
      </c>
      <c r="BF147">
        <v>98.3</v>
      </c>
      <c r="BG147">
        <v>34.5</v>
      </c>
      <c r="BH147">
        <v>17</v>
      </c>
      <c r="BI147">
        <v>20.5</v>
      </c>
      <c r="BJ147">
        <v>6.7</v>
      </c>
      <c r="BK147">
        <v>17.7</v>
      </c>
      <c r="BL147">
        <v>37.5</v>
      </c>
      <c r="BM147">
        <v>50</v>
      </c>
      <c r="BN147">
        <v>79.400000000000006</v>
      </c>
      <c r="BO147">
        <v>63.7</v>
      </c>
      <c r="BP147">
        <v>67.8</v>
      </c>
      <c r="BQ147">
        <v>38.6</v>
      </c>
    </row>
    <row r="148" spans="2:69">
      <c r="B148">
        <v>5</v>
      </c>
      <c r="C148">
        <v>17</v>
      </c>
      <c r="D148">
        <v>54.7</v>
      </c>
      <c r="E148">
        <v>41.8</v>
      </c>
      <c r="F148">
        <v>39.700000000000003</v>
      </c>
      <c r="G148">
        <v>32.299999999999997</v>
      </c>
      <c r="H148">
        <v>-100</v>
      </c>
      <c r="I148">
        <v>73.400000000000006</v>
      </c>
      <c r="J148">
        <v>104.3</v>
      </c>
      <c r="K148">
        <v>115.4</v>
      </c>
      <c r="L148">
        <v>128.9</v>
      </c>
      <c r="M148">
        <v>120.7</v>
      </c>
      <c r="N148">
        <v>77.3</v>
      </c>
      <c r="O148">
        <v>71.2</v>
      </c>
      <c r="P148">
        <v>54.9</v>
      </c>
      <c r="Q148">
        <v>31</v>
      </c>
      <c r="R148">
        <v>10.6</v>
      </c>
      <c r="S148">
        <v>22.1</v>
      </c>
      <c r="T148">
        <v>47.5</v>
      </c>
      <c r="U148">
        <v>67.400000000000006</v>
      </c>
      <c r="V148">
        <v>109.3</v>
      </c>
      <c r="W148">
        <v>81.599999999999994</v>
      </c>
      <c r="X148">
        <v>60.6</v>
      </c>
      <c r="Y148">
        <v>37.5</v>
      </c>
      <c r="Z148">
        <v>74.8</v>
      </c>
      <c r="AA148">
        <v>42.3</v>
      </c>
      <c r="AB148">
        <v>38.299999999999997</v>
      </c>
      <c r="AC148">
        <v>33.700000000000003</v>
      </c>
      <c r="AD148">
        <v>31</v>
      </c>
      <c r="AE148">
        <v>47.3</v>
      </c>
      <c r="AF148">
        <v>68</v>
      </c>
      <c r="AG148">
        <v>81.3</v>
      </c>
      <c r="AH148">
        <v>130.6</v>
      </c>
      <c r="AI148">
        <v>80.099999999999994</v>
      </c>
      <c r="AJ148">
        <v>118.2</v>
      </c>
      <c r="AK148">
        <v>107.6</v>
      </c>
      <c r="AL148">
        <v>62.3</v>
      </c>
      <c r="AM148">
        <v>34.9</v>
      </c>
      <c r="AN148">
        <v>20.7</v>
      </c>
      <c r="AO148">
        <v>61.6</v>
      </c>
      <c r="AP148">
        <v>124.4</v>
      </c>
      <c r="AQ148">
        <v>143.9</v>
      </c>
      <c r="AR148">
        <v>118.6</v>
      </c>
      <c r="AS148">
        <v>76.400000000000006</v>
      </c>
      <c r="AT148">
        <v>57.2</v>
      </c>
      <c r="AU148">
        <v>52.7</v>
      </c>
      <c r="AV148">
        <v>40.200000000000003</v>
      </c>
      <c r="AW148">
        <v>31.6</v>
      </c>
      <c r="AX148">
        <v>32</v>
      </c>
      <c r="AY148">
        <v>50.5</v>
      </c>
      <c r="AZ148">
        <v>49.2</v>
      </c>
      <c r="BA148">
        <v>99.5</v>
      </c>
      <c r="BB148">
        <v>88.3</v>
      </c>
      <c r="BC148">
        <v>94.1</v>
      </c>
      <c r="BD148">
        <v>95.3</v>
      </c>
      <c r="BE148">
        <v>61.1</v>
      </c>
      <c r="BF148">
        <v>90.2</v>
      </c>
      <c r="BG148">
        <v>32.200000000000003</v>
      </c>
      <c r="BH148">
        <v>16.399999999999999</v>
      </c>
      <c r="BI148">
        <v>19</v>
      </c>
      <c r="BJ148">
        <v>5.5</v>
      </c>
      <c r="BK148">
        <v>16.8</v>
      </c>
      <c r="BL148">
        <v>37</v>
      </c>
      <c r="BM148">
        <v>10045.6</v>
      </c>
      <c r="BN148">
        <v>81</v>
      </c>
      <c r="BO148">
        <v>64.2</v>
      </c>
      <c r="BP148">
        <v>67.900000000000006</v>
      </c>
      <c r="BQ148">
        <v>41.2</v>
      </c>
    </row>
    <row r="149" spans="2:69">
      <c r="B149">
        <v>5</v>
      </c>
      <c r="C149">
        <v>18</v>
      </c>
      <c r="D149">
        <v>47.9</v>
      </c>
      <c r="E149">
        <v>42.3</v>
      </c>
      <c r="F149">
        <v>40</v>
      </c>
      <c r="G149">
        <v>30.1</v>
      </c>
      <c r="H149">
        <v>-100</v>
      </c>
      <c r="I149">
        <v>69</v>
      </c>
      <c r="J149">
        <v>104.9</v>
      </c>
      <c r="K149">
        <v>115.6</v>
      </c>
      <c r="L149">
        <v>120.1</v>
      </c>
      <c r="M149">
        <v>110.6</v>
      </c>
      <c r="N149">
        <v>76.400000000000006</v>
      </c>
      <c r="O149">
        <v>68.099999999999994</v>
      </c>
      <c r="P149">
        <v>53.5</v>
      </c>
      <c r="Q149">
        <v>29.2</v>
      </c>
      <c r="R149">
        <v>10.1</v>
      </c>
      <c r="S149">
        <v>21.2</v>
      </c>
      <c r="T149">
        <v>47.7</v>
      </c>
      <c r="U149">
        <v>66.8</v>
      </c>
      <c r="V149">
        <v>100.8</v>
      </c>
      <c r="W149">
        <v>85.4</v>
      </c>
      <c r="X149">
        <v>65</v>
      </c>
      <c r="Y149">
        <v>34.1</v>
      </c>
      <c r="Z149">
        <v>71.7</v>
      </c>
      <c r="AA149">
        <v>43.9</v>
      </c>
      <c r="AB149">
        <v>40.799999999999997</v>
      </c>
      <c r="AC149">
        <v>32.4</v>
      </c>
      <c r="AD149">
        <v>29.4</v>
      </c>
      <c r="AE149">
        <v>44.2</v>
      </c>
      <c r="AF149">
        <v>68.400000000000006</v>
      </c>
      <c r="AG149">
        <v>79.599999999999994</v>
      </c>
      <c r="AH149">
        <v>152.6</v>
      </c>
      <c r="AI149">
        <v>82.1</v>
      </c>
      <c r="AJ149">
        <v>123.4</v>
      </c>
      <c r="AK149">
        <v>107.3</v>
      </c>
      <c r="AL149">
        <v>62.5</v>
      </c>
      <c r="AM149">
        <v>36</v>
      </c>
      <c r="AN149">
        <v>20.100000000000001</v>
      </c>
      <c r="AO149">
        <v>64.400000000000006</v>
      </c>
      <c r="AP149">
        <v>121.1</v>
      </c>
      <c r="AQ149">
        <v>142.30000000000001</v>
      </c>
      <c r="AR149">
        <v>117.1</v>
      </c>
      <c r="AS149">
        <v>74.400000000000006</v>
      </c>
      <c r="AT149">
        <v>58.1</v>
      </c>
      <c r="AU149">
        <v>51.6</v>
      </c>
      <c r="AV149">
        <v>39.200000000000003</v>
      </c>
      <c r="AW149">
        <v>30.7</v>
      </c>
      <c r="AX149">
        <v>29.9</v>
      </c>
      <c r="AY149">
        <v>50.1</v>
      </c>
      <c r="AZ149">
        <v>49.1</v>
      </c>
      <c r="BA149">
        <v>97.8</v>
      </c>
      <c r="BB149">
        <v>86.6</v>
      </c>
      <c r="BC149">
        <v>91.9</v>
      </c>
      <c r="BD149">
        <v>95.3</v>
      </c>
      <c r="BE149">
        <v>60.5</v>
      </c>
      <c r="BF149">
        <v>85.6</v>
      </c>
      <c r="BG149">
        <v>34.6</v>
      </c>
      <c r="BH149">
        <v>18</v>
      </c>
      <c r="BI149">
        <v>18.7</v>
      </c>
      <c r="BJ149">
        <v>5</v>
      </c>
      <c r="BK149">
        <v>16.8</v>
      </c>
      <c r="BL149">
        <v>35.799999999999997</v>
      </c>
      <c r="BM149">
        <v>10052</v>
      </c>
      <c r="BN149">
        <v>87.7</v>
      </c>
      <c r="BO149">
        <v>63.3</v>
      </c>
      <c r="BP149">
        <v>69.8</v>
      </c>
      <c r="BQ149">
        <v>42.6</v>
      </c>
    </row>
    <row r="150" spans="2:69">
      <c r="B150">
        <v>5</v>
      </c>
      <c r="C150">
        <v>19</v>
      </c>
      <c r="D150">
        <v>42.5</v>
      </c>
      <c r="E150">
        <v>42.4</v>
      </c>
      <c r="F150">
        <v>42.7</v>
      </c>
      <c r="G150">
        <v>30.3</v>
      </c>
      <c r="H150">
        <v>27.2</v>
      </c>
      <c r="I150">
        <v>66.8</v>
      </c>
      <c r="J150">
        <v>104.1</v>
      </c>
      <c r="K150">
        <v>113.7</v>
      </c>
      <c r="L150">
        <v>115.8</v>
      </c>
      <c r="M150">
        <v>105.1</v>
      </c>
      <c r="N150">
        <v>77.7</v>
      </c>
      <c r="O150">
        <v>70.400000000000006</v>
      </c>
      <c r="P150">
        <v>55</v>
      </c>
      <c r="Q150">
        <v>28</v>
      </c>
      <c r="R150">
        <v>9.9</v>
      </c>
      <c r="S150">
        <v>22.6</v>
      </c>
      <c r="T150">
        <v>47.6</v>
      </c>
      <c r="U150">
        <v>66.400000000000006</v>
      </c>
      <c r="V150">
        <v>99.4</v>
      </c>
      <c r="W150">
        <v>84.4</v>
      </c>
      <c r="X150">
        <v>63.2</v>
      </c>
      <c r="Y150">
        <v>29.8</v>
      </c>
      <c r="Z150">
        <v>66.7</v>
      </c>
      <c r="AA150">
        <v>46.1</v>
      </c>
      <c r="AB150">
        <v>42</v>
      </c>
      <c r="AC150">
        <v>32.700000000000003</v>
      </c>
      <c r="AD150">
        <v>26.3</v>
      </c>
      <c r="AE150">
        <v>43.9</v>
      </c>
      <c r="AF150">
        <v>72.2</v>
      </c>
      <c r="AG150">
        <v>79.8</v>
      </c>
      <c r="AH150">
        <v>151.5</v>
      </c>
      <c r="AI150">
        <v>84.1</v>
      </c>
      <c r="AJ150">
        <v>115.6</v>
      </c>
      <c r="AK150">
        <v>104.9</v>
      </c>
      <c r="AL150">
        <v>59.7</v>
      </c>
      <c r="AM150">
        <v>36.200000000000003</v>
      </c>
      <c r="AN150">
        <v>19.8</v>
      </c>
      <c r="AO150">
        <v>64.3</v>
      </c>
      <c r="AP150">
        <v>116.4</v>
      </c>
      <c r="AQ150">
        <v>146.5</v>
      </c>
      <c r="AR150">
        <v>115.8</v>
      </c>
      <c r="AS150">
        <v>76.599999999999994</v>
      </c>
      <c r="AT150">
        <v>58.6</v>
      </c>
      <c r="AU150">
        <v>49.5</v>
      </c>
      <c r="AV150">
        <v>38</v>
      </c>
      <c r="AW150">
        <v>30.5</v>
      </c>
      <c r="AX150">
        <v>28.8</v>
      </c>
      <c r="AY150">
        <v>50.7</v>
      </c>
      <c r="AZ150">
        <v>46.7</v>
      </c>
      <c r="BA150">
        <v>101.8</v>
      </c>
      <c r="BB150">
        <v>85.8</v>
      </c>
      <c r="BC150">
        <v>102.4</v>
      </c>
      <c r="BD150">
        <v>96.2</v>
      </c>
      <c r="BE150">
        <v>61.8</v>
      </c>
      <c r="BF150">
        <v>82.9</v>
      </c>
      <c r="BG150">
        <v>37.5</v>
      </c>
      <c r="BH150">
        <v>23.9</v>
      </c>
      <c r="BI150">
        <v>17.3</v>
      </c>
      <c r="BJ150">
        <v>3.7</v>
      </c>
      <c r="BK150">
        <v>18.7</v>
      </c>
      <c r="BL150">
        <v>36.200000000000003</v>
      </c>
      <c r="BM150">
        <v>52.1</v>
      </c>
      <c r="BN150">
        <v>87.2</v>
      </c>
      <c r="BO150">
        <v>63.2</v>
      </c>
      <c r="BP150">
        <v>73</v>
      </c>
      <c r="BQ150">
        <v>44.9</v>
      </c>
    </row>
    <row r="151" spans="2:69">
      <c r="B151">
        <v>5</v>
      </c>
      <c r="C151">
        <v>20</v>
      </c>
      <c r="D151">
        <v>38.4</v>
      </c>
      <c r="E151">
        <v>38.5</v>
      </c>
      <c r="F151">
        <v>40.1</v>
      </c>
      <c r="G151">
        <v>32.200000000000003</v>
      </c>
      <c r="H151">
        <v>28.6</v>
      </c>
      <c r="I151">
        <v>67.7</v>
      </c>
      <c r="J151">
        <v>102.5</v>
      </c>
      <c r="K151">
        <v>112</v>
      </c>
      <c r="L151">
        <v>112.8</v>
      </c>
      <c r="M151">
        <v>103.3</v>
      </c>
      <c r="N151">
        <v>79.8</v>
      </c>
      <c r="O151">
        <v>71.900000000000006</v>
      </c>
      <c r="P151">
        <v>54.9</v>
      </c>
      <c r="Q151">
        <v>25.9</v>
      </c>
      <c r="R151">
        <v>10.4</v>
      </c>
      <c r="S151">
        <v>23</v>
      </c>
      <c r="T151">
        <v>46.6</v>
      </c>
      <c r="U151">
        <v>65.599999999999994</v>
      </c>
      <c r="V151">
        <v>98.3</v>
      </c>
      <c r="W151">
        <v>78.3</v>
      </c>
      <c r="X151">
        <v>59.3</v>
      </c>
      <c r="Y151">
        <v>26.9</v>
      </c>
      <c r="Z151">
        <v>61.9</v>
      </c>
      <c r="AA151">
        <v>46.2</v>
      </c>
      <c r="AB151">
        <v>43.4</v>
      </c>
      <c r="AC151">
        <v>32.6</v>
      </c>
      <c r="AD151">
        <v>24.2</v>
      </c>
      <c r="AE151">
        <v>44.5</v>
      </c>
      <c r="AF151">
        <v>74</v>
      </c>
      <c r="AG151">
        <v>77.2</v>
      </c>
      <c r="AH151">
        <v>146.4</v>
      </c>
      <c r="AI151">
        <v>82.1</v>
      </c>
      <c r="AJ151">
        <v>108.1</v>
      </c>
      <c r="AK151">
        <v>102.3</v>
      </c>
      <c r="AL151">
        <v>57.6</v>
      </c>
      <c r="AM151">
        <v>38.4</v>
      </c>
      <c r="AN151">
        <v>20.399999999999999</v>
      </c>
      <c r="AO151">
        <v>62.9</v>
      </c>
      <c r="AP151">
        <v>115.3</v>
      </c>
      <c r="AQ151">
        <v>153.9</v>
      </c>
      <c r="AR151">
        <v>120.4</v>
      </c>
      <c r="AS151">
        <v>78.599999999999994</v>
      </c>
      <c r="AT151">
        <v>58.4</v>
      </c>
      <c r="AU151">
        <v>48</v>
      </c>
      <c r="AV151">
        <v>35</v>
      </c>
      <c r="AW151">
        <v>31.1</v>
      </c>
      <c r="AX151">
        <v>28.2</v>
      </c>
      <c r="AY151">
        <v>52.8</v>
      </c>
      <c r="AZ151">
        <v>48.1</v>
      </c>
      <c r="BA151">
        <v>101.6</v>
      </c>
      <c r="BB151">
        <v>85.7</v>
      </c>
      <c r="BC151">
        <v>104.7</v>
      </c>
      <c r="BD151">
        <v>96.5</v>
      </c>
      <c r="BE151">
        <v>63.4</v>
      </c>
      <c r="BF151">
        <v>79.5</v>
      </c>
      <c r="BG151">
        <v>35</v>
      </c>
      <c r="BH151">
        <v>23.6</v>
      </c>
      <c r="BI151">
        <v>18.8</v>
      </c>
      <c r="BJ151">
        <v>4.5</v>
      </c>
      <c r="BK151">
        <v>21.1</v>
      </c>
      <c r="BL151">
        <v>37.6</v>
      </c>
      <c r="BM151">
        <v>51.8</v>
      </c>
      <c r="BN151">
        <v>87.8</v>
      </c>
      <c r="BO151">
        <v>62.5</v>
      </c>
      <c r="BP151">
        <v>72.400000000000006</v>
      </c>
      <c r="BQ151">
        <v>50.1</v>
      </c>
    </row>
    <row r="152" spans="2:69">
      <c r="B152">
        <v>5</v>
      </c>
      <c r="C152">
        <v>21</v>
      </c>
      <c r="D152">
        <v>42.3</v>
      </c>
      <c r="E152">
        <v>38.9</v>
      </c>
      <c r="F152">
        <v>38.6</v>
      </c>
      <c r="G152">
        <v>30.2</v>
      </c>
      <c r="H152">
        <v>25.7</v>
      </c>
      <c r="I152">
        <v>69.5</v>
      </c>
      <c r="J152">
        <v>102</v>
      </c>
      <c r="K152">
        <v>108</v>
      </c>
      <c r="L152">
        <v>111.4</v>
      </c>
      <c r="M152">
        <v>102.3</v>
      </c>
      <c r="N152">
        <v>79.099999999999994</v>
      </c>
      <c r="O152">
        <v>70.3</v>
      </c>
      <c r="P152">
        <v>53.8</v>
      </c>
      <c r="Q152">
        <v>25.5</v>
      </c>
      <c r="R152">
        <v>11</v>
      </c>
      <c r="S152">
        <v>22</v>
      </c>
      <c r="T152">
        <v>44.8</v>
      </c>
      <c r="U152">
        <v>72.5</v>
      </c>
      <c r="V152">
        <v>95.1</v>
      </c>
      <c r="W152">
        <v>79.400000000000006</v>
      </c>
      <c r="X152">
        <v>58.6</v>
      </c>
      <c r="Y152">
        <v>25.1</v>
      </c>
      <c r="Z152">
        <v>66.099999999999994</v>
      </c>
      <c r="AA152">
        <v>45.3</v>
      </c>
      <c r="AB152">
        <v>42</v>
      </c>
      <c r="AC152">
        <v>35.200000000000003</v>
      </c>
      <c r="AD152">
        <v>23.1</v>
      </c>
      <c r="AE152">
        <v>49.1</v>
      </c>
      <c r="AF152">
        <v>78.5</v>
      </c>
      <c r="AG152">
        <v>76.2</v>
      </c>
      <c r="AH152">
        <v>136.30000000000001</v>
      </c>
      <c r="AI152">
        <v>80</v>
      </c>
      <c r="AJ152">
        <v>105.8</v>
      </c>
      <c r="AK152">
        <v>102.5</v>
      </c>
      <c r="AL152">
        <v>57.3</v>
      </c>
      <c r="AM152">
        <v>37.700000000000003</v>
      </c>
      <c r="AN152">
        <v>20.8</v>
      </c>
      <c r="AO152">
        <v>63.1</v>
      </c>
      <c r="AP152">
        <v>117.4</v>
      </c>
      <c r="AQ152">
        <v>10154.9</v>
      </c>
      <c r="AR152">
        <v>126.1</v>
      </c>
      <c r="AS152">
        <v>76.8</v>
      </c>
      <c r="AT152">
        <v>57.4</v>
      </c>
      <c r="AU152">
        <v>46.3</v>
      </c>
      <c r="AV152">
        <v>35</v>
      </c>
      <c r="AW152">
        <v>30.3</v>
      </c>
      <c r="AX152">
        <v>27.9</v>
      </c>
      <c r="AY152">
        <v>53.2</v>
      </c>
      <c r="AZ152">
        <v>48.2</v>
      </c>
      <c r="BA152">
        <v>103.1</v>
      </c>
      <c r="BB152">
        <v>86.4</v>
      </c>
      <c r="BC152">
        <v>103.7</v>
      </c>
      <c r="BD152">
        <v>96.1</v>
      </c>
      <c r="BE152">
        <v>63.5</v>
      </c>
      <c r="BF152">
        <v>75.3</v>
      </c>
      <c r="BG152">
        <v>33.6</v>
      </c>
      <c r="BH152">
        <v>24.1</v>
      </c>
      <c r="BI152">
        <v>23.5</v>
      </c>
      <c r="BJ152">
        <v>6.5</v>
      </c>
      <c r="BK152">
        <v>20.6</v>
      </c>
      <c r="BL152">
        <v>38.1</v>
      </c>
      <c r="BM152">
        <v>54.9</v>
      </c>
      <c r="BN152">
        <v>88.1</v>
      </c>
      <c r="BO152">
        <v>63.4</v>
      </c>
      <c r="BP152">
        <v>70.2</v>
      </c>
      <c r="BQ152">
        <v>48.4</v>
      </c>
    </row>
    <row r="153" spans="2:69">
      <c r="B153">
        <v>5</v>
      </c>
      <c r="C153">
        <v>22</v>
      </c>
      <c r="D153">
        <v>49.2</v>
      </c>
      <c r="E153">
        <v>34.799999999999997</v>
      </c>
      <c r="F153">
        <v>38.5</v>
      </c>
      <c r="G153">
        <v>29.5</v>
      </c>
      <c r="H153">
        <v>26.3</v>
      </c>
      <c r="I153">
        <v>69</v>
      </c>
      <c r="J153">
        <v>106.5</v>
      </c>
      <c r="K153">
        <v>111</v>
      </c>
      <c r="L153">
        <v>107.2</v>
      </c>
      <c r="M153">
        <v>103.7</v>
      </c>
      <c r="N153">
        <v>87.6</v>
      </c>
      <c r="O153">
        <v>64.8</v>
      </c>
      <c r="P153">
        <v>53.7</v>
      </c>
      <c r="Q153">
        <v>25</v>
      </c>
      <c r="R153">
        <v>11.2</v>
      </c>
      <c r="S153">
        <v>21.5</v>
      </c>
      <c r="T153">
        <v>44</v>
      </c>
      <c r="U153">
        <v>76.099999999999994</v>
      </c>
      <c r="V153">
        <v>90</v>
      </c>
      <c r="W153">
        <v>78.7</v>
      </c>
      <c r="X153">
        <v>53.4</v>
      </c>
      <c r="Y153">
        <v>19.899999999999999</v>
      </c>
      <c r="Z153">
        <v>61.7</v>
      </c>
      <c r="AA153">
        <v>45</v>
      </c>
      <c r="AB153">
        <v>41.3</v>
      </c>
      <c r="AC153">
        <v>41.4</v>
      </c>
      <c r="AD153">
        <v>26.3</v>
      </c>
      <c r="AE153">
        <v>48.3</v>
      </c>
      <c r="AF153">
        <v>82.4</v>
      </c>
      <c r="AG153">
        <v>76.900000000000006</v>
      </c>
      <c r="AH153">
        <v>128.19999999999999</v>
      </c>
      <c r="AI153">
        <v>78.400000000000006</v>
      </c>
      <c r="AJ153">
        <v>113.7</v>
      </c>
      <c r="AK153">
        <v>105.2</v>
      </c>
      <c r="AL153">
        <v>56.5</v>
      </c>
      <c r="AM153">
        <v>37.1</v>
      </c>
      <c r="AN153">
        <v>21.4</v>
      </c>
      <c r="AO153">
        <v>63.9</v>
      </c>
      <c r="AP153">
        <v>116.6</v>
      </c>
      <c r="AQ153">
        <v>10154.9</v>
      </c>
      <c r="AR153">
        <v>121.5</v>
      </c>
      <c r="AS153">
        <v>87.2</v>
      </c>
      <c r="AT153">
        <v>57.1</v>
      </c>
      <c r="AU153">
        <v>47.2</v>
      </c>
      <c r="AV153">
        <v>36.299999999999997</v>
      </c>
      <c r="AW153">
        <v>29.2</v>
      </c>
      <c r="AX153">
        <v>27.7</v>
      </c>
      <c r="AY153">
        <v>52.4</v>
      </c>
      <c r="AZ153">
        <v>52.1</v>
      </c>
      <c r="BA153">
        <v>110.6</v>
      </c>
      <c r="BB153">
        <v>88.5</v>
      </c>
      <c r="BC153">
        <v>103.7</v>
      </c>
      <c r="BD153">
        <v>97.3</v>
      </c>
      <c r="BE153">
        <v>63.8</v>
      </c>
      <c r="BF153">
        <v>72.2</v>
      </c>
      <c r="BG153">
        <v>34.299999999999997</v>
      </c>
      <c r="BH153">
        <v>30.5</v>
      </c>
      <c r="BI153">
        <v>26.1</v>
      </c>
      <c r="BJ153">
        <v>5.8</v>
      </c>
      <c r="BK153">
        <v>19.899999999999999</v>
      </c>
      <c r="BL153">
        <v>38.9</v>
      </c>
      <c r="BM153">
        <v>55.4</v>
      </c>
      <c r="BN153">
        <v>84.8</v>
      </c>
      <c r="BO153">
        <v>65.2</v>
      </c>
      <c r="BP153">
        <v>69.900000000000006</v>
      </c>
      <c r="BQ153">
        <v>44.6</v>
      </c>
    </row>
    <row r="154" spans="2:69">
      <c r="B154">
        <v>5</v>
      </c>
      <c r="C154">
        <v>23</v>
      </c>
      <c r="D154">
        <v>47</v>
      </c>
      <c r="E154">
        <v>35.299999999999997</v>
      </c>
      <c r="F154">
        <v>39.4</v>
      </c>
      <c r="G154">
        <v>29.3</v>
      </c>
      <c r="H154">
        <v>26.1</v>
      </c>
      <c r="I154">
        <v>66.099999999999994</v>
      </c>
      <c r="J154">
        <v>106.6</v>
      </c>
      <c r="K154">
        <v>107.7</v>
      </c>
      <c r="L154">
        <v>105.8</v>
      </c>
      <c r="M154">
        <v>117.3</v>
      </c>
      <c r="N154">
        <v>90.2</v>
      </c>
      <c r="O154">
        <v>64.8</v>
      </c>
      <c r="P154">
        <v>53.1</v>
      </c>
      <c r="Q154">
        <v>23.9</v>
      </c>
      <c r="R154">
        <v>13</v>
      </c>
      <c r="S154">
        <v>22.4</v>
      </c>
      <c r="T154">
        <v>42.7</v>
      </c>
      <c r="U154">
        <v>76.400000000000006</v>
      </c>
      <c r="V154">
        <v>90</v>
      </c>
      <c r="W154">
        <v>78.099999999999994</v>
      </c>
      <c r="X154">
        <v>49.2</v>
      </c>
      <c r="Y154">
        <v>22.4</v>
      </c>
      <c r="Z154">
        <v>56.4</v>
      </c>
      <c r="AA154">
        <v>47.9</v>
      </c>
      <c r="AB154">
        <v>39.200000000000003</v>
      </c>
      <c r="AC154">
        <v>44</v>
      </c>
      <c r="AD154">
        <v>29.2</v>
      </c>
      <c r="AE154">
        <v>45.6</v>
      </c>
      <c r="AF154">
        <v>84.3</v>
      </c>
      <c r="AG154">
        <v>76.5</v>
      </c>
      <c r="AH154">
        <v>124.7</v>
      </c>
      <c r="AI154">
        <v>76.900000000000006</v>
      </c>
      <c r="AJ154">
        <v>112.6</v>
      </c>
      <c r="AK154">
        <v>105.3</v>
      </c>
      <c r="AL154">
        <v>56.4</v>
      </c>
      <c r="AM154">
        <v>37</v>
      </c>
      <c r="AN154">
        <v>23.2</v>
      </c>
      <c r="AO154">
        <v>63.3</v>
      </c>
      <c r="AP154">
        <v>123.6</v>
      </c>
      <c r="AQ154">
        <v>157.6</v>
      </c>
      <c r="AR154">
        <v>111.9</v>
      </c>
      <c r="AS154">
        <v>89.6</v>
      </c>
      <c r="AT154">
        <v>57.3</v>
      </c>
      <c r="AU154">
        <v>51</v>
      </c>
      <c r="AV154">
        <v>36.6</v>
      </c>
      <c r="AW154">
        <v>29.7</v>
      </c>
      <c r="AX154">
        <v>27</v>
      </c>
      <c r="AY154">
        <v>52</v>
      </c>
      <c r="AZ154">
        <v>63.4</v>
      </c>
      <c r="BA154">
        <v>115.6</v>
      </c>
      <c r="BB154">
        <v>93.9</v>
      </c>
      <c r="BC154">
        <v>110.9</v>
      </c>
      <c r="BD154">
        <v>95.7</v>
      </c>
      <c r="BE154">
        <v>63.2</v>
      </c>
      <c r="BF154">
        <v>69</v>
      </c>
      <c r="BG154">
        <v>34.4</v>
      </c>
      <c r="BH154">
        <v>28</v>
      </c>
      <c r="BI154">
        <v>25.2</v>
      </c>
      <c r="BJ154">
        <v>5</v>
      </c>
      <c r="BK154">
        <v>20.2</v>
      </c>
      <c r="BL154">
        <v>38.299999999999997</v>
      </c>
      <c r="BM154">
        <v>53.6</v>
      </c>
      <c r="BN154">
        <v>84.2</v>
      </c>
      <c r="BO154">
        <v>72.7</v>
      </c>
      <c r="BP154">
        <v>70.900000000000006</v>
      </c>
      <c r="BQ154">
        <v>43.2</v>
      </c>
    </row>
    <row r="155" spans="2:69">
      <c r="B155">
        <v>5</v>
      </c>
      <c r="C155">
        <v>24</v>
      </c>
      <c r="D155">
        <v>64.900000000000006</v>
      </c>
      <c r="E155">
        <v>37.799999999999997</v>
      </c>
      <c r="F155">
        <v>38</v>
      </c>
      <c r="G155">
        <v>27.8</v>
      </c>
      <c r="H155">
        <v>28.9</v>
      </c>
      <c r="I155">
        <v>65.900000000000006</v>
      </c>
      <c r="J155">
        <v>104.5</v>
      </c>
      <c r="K155">
        <v>108.4</v>
      </c>
      <c r="L155">
        <v>105.8</v>
      </c>
      <c r="M155">
        <v>120.6</v>
      </c>
      <c r="N155">
        <v>83.6</v>
      </c>
      <c r="O155">
        <v>62</v>
      </c>
      <c r="P155">
        <v>54.9</v>
      </c>
      <c r="Q155">
        <v>25.3</v>
      </c>
      <c r="R155">
        <v>10.6</v>
      </c>
      <c r="S155">
        <v>22.3</v>
      </c>
      <c r="T155">
        <v>45.5</v>
      </c>
      <c r="U155">
        <v>73.099999999999994</v>
      </c>
      <c r="V155">
        <v>90.4</v>
      </c>
      <c r="W155">
        <v>79.400000000000006</v>
      </c>
      <c r="X155">
        <v>48</v>
      </c>
      <c r="Y155">
        <v>22.1</v>
      </c>
      <c r="Z155">
        <v>51.4</v>
      </c>
      <c r="AA155">
        <v>47.7</v>
      </c>
      <c r="AB155">
        <v>37.5</v>
      </c>
      <c r="AC155">
        <v>43</v>
      </c>
      <c r="AD155">
        <v>31</v>
      </c>
      <c r="AE155">
        <v>49.1</v>
      </c>
      <c r="AF155">
        <v>84.5</v>
      </c>
      <c r="AG155">
        <v>74.599999999999994</v>
      </c>
      <c r="AH155">
        <v>119.2</v>
      </c>
      <c r="AI155">
        <v>77.3</v>
      </c>
      <c r="AJ155">
        <v>111.6</v>
      </c>
      <c r="AK155">
        <v>106.2</v>
      </c>
      <c r="AL155">
        <v>57.2</v>
      </c>
      <c r="AM155">
        <v>36.200000000000003</v>
      </c>
      <c r="AN155">
        <v>24.6</v>
      </c>
      <c r="AO155">
        <v>61.8</v>
      </c>
      <c r="AP155">
        <v>134.4</v>
      </c>
      <c r="AQ155">
        <v>10150.799999999999</v>
      </c>
      <c r="AR155">
        <v>114.4</v>
      </c>
      <c r="AS155">
        <v>86.5</v>
      </c>
      <c r="AT155">
        <v>55.9</v>
      </c>
      <c r="AU155">
        <v>53.1</v>
      </c>
      <c r="AV155">
        <v>37.700000000000003</v>
      </c>
      <c r="AW155">
        <v>30.2</v>
      </c>
      <c r="AX155">
        <v>26.9</v>
      </c>
      <c r="AY155">
        <v>51.1</v>
      </c>
      <c r="AZ155">
        <v>63.6</v>
      </c>
      <c r="BA155">
        <v>123.8</v>
      </c>
      <c r="BB155">
        <v>96</v>
      </c>
      <c r="BC155">
        <v>107.4</v>
      </c>
      <c r="BD155">
        <v>95.2</v>
      </c>
      <c r="BE155">
        <v>63.3</v>
      </c>
      <c r="BF155">
        <v>65.099999999999994</v>
      </c>
      <c r="BG155">
        <v>32.299999999999997</v>
      </c>
      <c r="BH155">
        <v>25.8</v>
      </c>
      <c r="BI155">
        <v>25.3</v>
      </c>
      <c r="BJ155">
        <v>5.6</v>
      </c>
      <c r="BK155">
        <v>17.899999999999999</v>
      </c>
      <c r="BL155">
        <v>37.299999999999997</v>
      </c>
      <c r="BM155">
        <v>52.6</v>
      </c>
      <c r="BN155">
        <v>83.9</v>
      </c>
      <c r="BO155">
        <v>73.900000000000006</v>
      </c>
      <c r="BP155">
        <v>67.5</v>
      </c>
      <c r="BQ155">
        <v>41.1</v>
      </c>
    </row>
    <row r="156" spans="2:69">
      <c r="B156">
        <v>5</v>
      </c>
      <c r="C156">
        <v>25</v>
      </c>
      <c r="D156">
        <v>65.3</v>
      </c>
      <c r="E156">
        <v>37.200000000000003</v>
      </c>
      <c r="F156">
        <v>40.200000000000003</v>
      </c>
      <c r="G156">
        <v>26.4</v>
      </c>
      <c r="H156">
        <v>26.2</v>
      </c>
      <c r="I156">
        <v>65.900000000000006</v>
      </c>
      <c r="J156">
        <v>105</v>
      </c>
      <c r="K156">
        <v>105.5</v>
      </c>
      <c r="L156">
        <v>108.1</v>
      </c>
      <c r="M156">
        <v>116.9</v>
      </c>
      <c r="N156">
        <v>79.099999999999994</v>
      </c>
      <c r="O156">
        <v>62.2</v>
      </c>
      <c r="P156">
        <v>52.9</v>
      </c>
      <c r="Q156">
        <v>25.8</v>
      </c>
      <c r="R156">
        <v>10.9</v>
      </c>
      <c r="S156">
        <v>22.5</v>
      </c>
      <c r="T156">
        <v>60.6</v>
      </c>
      <c r="U156">
        <v>70.599999999999994</v>
      </c>
      <c r="V156">
        <v>88.5</v>
      </c>
      <c r="W156">
        <v>78.900000000000006</v>
      </c>
      <c r="X156">
        <v>47.8</v>
      </c>
      <c r="Y156">
        <v>23.8</v>
      </c>
      <c r="Z156">
        <v>46.4</v>
      </c>
      <c r="AA156">
        <v>46.2</v>
      </c>
      <c r="AB156">
        <v>35.1</v>
      </c>
      <c r="AC156">
        <v>40.200000000000003</v>
      </c>
      <c r="AD156">
        <v>30.9</v>
      </c>
      <c r="AE156">
        <v>47.7</v>
      </c>
      <c r="AF156">
        <v>83.2</v>
      </c>
      <c r="AG156">
        <v>79.5</v>
      </c>
      <c r="AH156">
        <v>116.2</v>
      </c>
      <c r="AI156">
        <v>77.8</v>
      </c>
      <c r="AJ156">
        <v>119.6</v>
      </c>
      <c r="AK156">
        <v>108.6</v>
      </c>
      <c r="AL156">
        <v>60</v>
      </c>
      <c r="AM156">
        <v>36.5</v>
      </c>
      <c r="AN156">
        <v>27</v>
      </c>
      <c r="AO156">
        <v>61</v>
      </c>
      <c r="AP156">
        <v>139.5</v>
      </c>
      <c r="AQ156">
        <v>10144.700000000001</v>
      </c>
      <c r="AR156">
        <v>115.5</v>
      </c>
      <c r="AS156">
        <v>83.2</v>
      </c>
      <c r="AT156">
        <v>54.6</v>
      </c>
      <c r="AU156">
        <v>55.5</v>
      </c>
      <c r="AV156">
        <v>37.700000000000003</v>
      </c>
      <c r="AW156">
        <v>31.6</v>
      </c>
      <c r="AX156">
        <v>26.7</v>
      </c>
      <c r="AY156">
        <v>49.3</v>
      </c>
      <c r="AZ156">
        <v>62.3</v>
      </c>
      <c r="BA156">
        <v>119.2</v>
      </c>
      <c r="BB156">
        <v>98.6</v>
      </c>
      <c r="BC156">
        <v>98.1</v>
      </c>
      <c r="BD156">
        <v>98.1</v>
      </c>
      <c r="BE156">
        <v>63.2</v>
      </c>
      <c r="BF156">
        <v>61.7</v>
      </c>
      <c r="BG156">
        <v>30.6</v>
      </c>
      <c r="BH156">
        <v>25.1</v>
      </c>
      <c r="BI156">
        <v>24.9</v>
      </c>
      <c r="BJ156">
        <v>4.7</v>
      </c>
      <c r="BK156">
        <v>14.8</v>
      </c>
      <c r="BL156">
        <v>36.1</v>
      </c>
      <c r="BM156">
        <v>53.6</v>
      </c>
      <c r="BN156">
        <v>87.2</v>
      </c>
      <c r="BO156">
        <v>71.599999999999994</v>
      </c>
      <c r="BP156">
        <v>65.599999999999994</v>
      </c>
      <c r="BQ156">
        <v>37.200000000000003</v>
      </c>
    </row>
    <row r="157" spans="2:69">
      <c r="B157">
        <v>5</v>
      </c>
      <c r="C157">
        <v>26</v>
      </c>
      <c r="D157">
        <v>69.400000000000006</v>
      </c>
      <c r="E157">
        <v>43.4</v>
      </c>
      <c r="F157">
        <v>42.5</v>
      </c>
      <c r="G157">
        <v>26.3</v>
      </c>
      <c r="H157">
        <v>21.3</v>
      </c>
      <c r="I157">
        <v>57.1</v>
      </c>
      <c r="J157">
        <v>112</v>
      </c>
      <c r="K157">
        <v>102.7</v>
      </c>
      <c r="L157">
        <v>103.9</v>
      </c>
      <c r="M157">
        <v>107.2</v>
      </c>
      <c r="N157">
        <v>79.8</v>
      </c>
      <c r="O157">
        <v>64.7</v>
      </c>
      <c r="P157">
        <v>55.5</v>
      </c>
      <c r="Q157">
        <v>26</v>
      </c>
      <c r="R157">
        <v>11.3</v>
      </c>
      <c r="S157">
        <v>27</v>
      </c>
      <c r="T157">
        <v>82.9</v>
      </c>
      <c r="U157">
        <v>67.7</v>
      </c>
      <c r="V157">
        <v>87.2</v>
      </c>
      <c r="W157">
        <v>76.599999999999994</v>
      </c>
      <c r="X157">
        <v>46.7</v>
      </c>
      <c r="Y157">
        <v>28.2</v>
      </c>
      <c r="Z157">
        <v>43.1</v>
      </c>
      <c r="AA157">
        <v>44.4</v>
      </c>
      <c r="AB157">
        <v>35.5</v>
      </c>
      <c r="AC157">
        <v>40.200000000000003</v>
      </c>
      <c r="AD157">
        <v>29.6</v>
      </c>
      <c r="AE157">
        <v>44.9</v>
      </c>
      <c r="AF157">
        <v>79.2</v>
      </c>
      <c r="AG157">
        <v>81.5</v>
      </c>
      <c r="AH157">
        <v>112.9</v>
      </c>
      <c r="AI157">
        <v>78.400000000000006</v>
      </c>
      <c r="AJ157">
        <v>115.3</v>
      </c>
      <c r="AK157">
        <v>106.3</v>
      </c>
      <c r="AL157">
        <v>58.7</v>
      </c>
      <c r="AM157">
        <v>36</v>
      </c>
      <c r="AN157">
        <v>27.2</v>
      </c>
      <c r="AO157">
        <v>61.5</v>
      </c>
      <c r="AP157">
        <v>137.6</v>
      </c>
      <c r="AQ157">
        <v>10150.5</v>
      </c>
      <c r="AR157">
        <v>120.1</v>
      </c>
      <c r="AS157">
        <v>80</v>
      </c>
      <c r="AT157">
        <v>54</v>
      </c>
      <c r="AU157">
        <v>53.6</v>
      </c>
      <c r="AV157">
        <v>38.1</v>
      </c>
      <c r="AW157">
        <v>31.4</v>
      </c>
      <c r="AX157">
        <v>29.4</v>
      </c>
      <c r="AY157">
        <v>46.4</v>
      </c>
      <c r="AZ157">
        <v>55.8</v>
      </c>
      <c r="BA157">
        <v>113.2</v>
      </c>
      <c r="BB157">
        <v>98.8</v>
      </c>
      <c r="BC157">
        <v>101.3</v>
      </c>
      <c r="BD157">
        <v>99</v>
      </c>
      <c r="BE157">
        <v>64.099999999999994</v>
      </c>
      <c r="BF157">
        <v>58.6</v>
      </c>
      <c r="BG157">
        <v>30</v>
      </c>
      <c r="BH157">
        <v>25.3</v>
      </c>
      <c r="BI157">
        <v>23.3</v>
      </c>
      <c r="BJ157">
        <v>2.9</v>
      </c>
      <c r="BK157">
        <v>17.8</v>
      </c>
      <c r="BL157">
        <v>34.799999999999997</v>
      </c>
      <c r="BM157">
        <v>50.5</v>
      </c>
      <c r="BN157">
        <v>92.1</v>
      </c>
      <c r="BO157">
        <v>71</v>
      </c>
      <c r="BP157">
        <v>61.6</v>
      </c>
      <c r="BQ157">
        <v>34.200000000000003</v>
      </c>
    </row>
    <row r="158" spans="2:69">
      <c r="B158">
        <v>5</v>
      </c>
      <c r="C158">
        <v>27</v>
      </c>
      <c r="D158">
        <v>69.099999999999994</v>
      </c>
      <c r="E158">
        <v>37.9</v>
      </c>
      <c r="F158">
        <v>43</v>
      </c>
      <c r="G158">
        <v>25.7</v>
      </c>
      <c r="H158">
        <v>27</v>
      </c>
      <c r="I158">
        <v>50.4</v>
      </c>
      <c r="J158">
        <v>116.3</v>
      </c>
      <c r="K158">
        <v>101.8</v>
      </c>
      <c r="L158">
        <v>106.9</v>
      </c>
      <c r="M158">
        <v>107.6</v>
      </c>
      <c r="N158">
        <v>79</v>
      </c>
      <c r="O158">
        <v>67.099999999999994</v>
      </c>
      <c r="P158">
        <v>53.6</v>
      </c>
      <c r="Q158">
        <v>25.2</v>
      </c>
      <c r="R158">
        <v>13.9</v>
      </c>
      <c r="S158">
        <v>35.4</v>
      </c>
      <c r="T158">
        <v>79.900000000000006</v>
      </c>
      <c r="U158">
        <v>64.599999999999994</v>
      </c>
      <c r="V158">
        <v>85.8</v>
      </c>
      <c r="W158">
        <v>77.7</v>
      </c>
      <c r="X158">
        <v>44.4</v>
      </c>
      <c r="Y158">
        <v>28.9</v>
      </c>
      <c r="Z158">
        <v>36.700000000000003</v>
      </c>
      <c r="AA158">
        <v>43</v>
      </c>
      <c r="AB158">
        <v>32.6</v>
      </c>
      <c r="AC158">
        <v>38.799999999999997</v>
      </c>
      <c r="AD158">
        <v>27.4</v>
      </c>
      <c r="AE158">
        <v>43.4</v>
      </c>
      <c r="AF158">
        <v>78.900000000000006</v>
      </c>
      <c r="AG158">
        <v>83.5</v>
      </c>
      <c r="AH158">
        <v>110.3</v>
      </c>
      <c r="AI158">
        <v>86.3</v>
      </c>
      <c r="AJ158">
        <v>114.2</v>
      </c>
      <c r="AK158">
        <v>109</v>
      </c>
      <c r="AL158">
        <v>56.5</v>
      </c>
      <c r="AM158">
        <v>37.1</v>
      </c>
      <c r="AN158">
        <v>27.6</v>
      </c>
      <c r="AO158">
        <v>60.4</v>
      </c>
      <c r="AP158">
        <v>137.19999999999999</v>
      </c>
      <c r="AQ158">
        <v>10148.6</v>
      </c>
      <c r="AR158">
        <v>121.6</v>
      </c>
      <c r="AS158">
        <v>79.900000000000006</v>
      </c>
      <c r="AT158">
        <v>55.1</v>
      </c>
      <c r="AU158">
        <v>51.1</v>
      </c>
      <c r="AV158">
        <v>38.5</v>
      </c>
      <c r="AW158">
        <v>30.1</v>
      </c>
      <c r="AX158">
        <v>29.1</v>
      </c>
      <c r="AY158">
        <v>45.3</v>
      </c>
      <c r="AZ158">
        <v>53.6</v>
      </c>
      <c r="BA158">
        <v>109.2</v>
      </c>
      <c r="BB158">
        <v>98.8</v>
      </c>
      <c r="BC158">
        <v>101.4</v>
      </c>
      <c r="BD158">
        <v>101.6</v>
      </c>
      <c r="BE158">
        <v>64.8</v>
      </c>
      <c r="BF158">
        <v>56.7</v>
      </c>
      <c r="BG158">
        <v>28.6</v>
      </c>
      <c r="BH158">
        <v>25.6</v>
      </c>
      <c r="BI158">
        <v>20.6</v>
      </c>
      <c r="BJ158">
        <v>2.9</v>
      </c>
      <c r="BK158">
        <v>17.8</v>
      </c>
      <c r="BL158">
        <v>37.4</v>
      </c>
      <c r="BM158">
        <v>49.5</v>
      </c>
      <c r="BN158">
        <v>85.5</v>
      </c>
      <c r="BO158">
        <v>69.5</v>
      </c>
      <c r="BP158">
        <v>60.2</v>
      </c>
      <c r="BQ158">
        <v>34.4</v>
      </c>
    </row>
    <row r="159" spans="2:69">
      <c r="B159">
        <v>5</v>
      </c>
      <c r="C159">
        <v>28</v>
      </c>
      <c r="D159">
        <v>65.3</v>
      </c>
      <c r="E159">
        <v>42.6</v>
      </c>
      <c r="F159">
        <v>41.1</v>
      </c>
      <c r="G159">
        <v>26.2</v>
      </c>
      <c r="H159">
        <v>27.4</v>
      </c>
      <c r="I159">
        <v>46.9</v>
      </c>
      <c r="J159">
        <v>114.4</v>
      </c>
      <c r="K159">
        <v>103.7</v>
      </c>
      <c r="L159">
        <v>100.2</v>
      </c>
      <c r="M159">
        <v>106.1</v>
      </c>
      <c r="N159">
        <v>79.5</v>
      </c>
      <c r="O159">
        <v>67.5</v>
      </c>
      <c r="P159">
        <v>56.5</v>
      </c>
      <c r="Q159">
        <v>25</v>
      </c>
      <c r="R159">
        <v>13.6</v>
      </c>
      <c r="S159">
        <v>31.4</v>
      </c>
      <c r="T159">
        <v>75.5</v>
      </c>
      <c r="U159">
        <v>65.099999999999994</v>
      </c>
      <c r="V159">
        <v>90</v>
      </c>
      <c r="W159">
        <v>77.400000000000006</v>
      </c>
      <c r="X159">
        <v>43.2</v>
      </c>
      <c r="Y159">
        <v>31.9</v>
      </c>
      <c r="Z159">
        <v>37.700000000000003</v>
      </c>
      <c r="AA159">
        <v>42.8</v>
      </c>
      <c r="AB159">
        <v>32.5</v>
      </c>
      <c r="AC159">
        <v>37.700000000000003</v>
      </c>
      <c r="AD159">
        <v>27.2</v>
      </c>
      <c r="AE159">
        <v>41.6</v>
      </c>
      <c r="AF159">
        <v>78.099999999999994</v>
      </c>
      <c r="AG159">
        <v>86.5</v>
      </c>
      <c r="AH159">
        <v>105</v>
      </c>
      <c r="AI159">
        <v>84.5</v>
      </c>
      <c r="AJ159">
        <v>111.1</v>
      </c>
      <c r="AK159">
        <v>108.2</v>
      </c>
      <c r="AL159">
        <v>55.9</v>
      </c>
      <c r="AM159">
        <v>35.4</v>
      </c>
      <c r="AN159">
        <v>31.3</v>
      </c>
      <c r="AO159">
        <v>59.6</v>
      </c>
      <c r="AP159">
        <v>135.1</v>
      </c>
      <c r="AQ159">
        <v>10148.1</v>
      </c>
      <c r="AR159">
        <v>131.19999999999999</v>
      </c>
      <c r="AS159">
        <v>84</v>
      </c>
      <c r="AT159">
        <v>59.3</v>
      </c>
      <c r="AU159">
        <v>49.5</v>
      </c>
      <c r="AV159">
        <v>37.299999999999997</v>
      </c>
      <c r="AW159">
        <v>30.9</v>
      </c>
      <c r="AX159">
        <v>28.9</v>
      </c>
      <c r="AY159">
        <v>43</v>
      </c>
      <c r="AZ159">
        <v>54</v>
      </c>
      <c r="BA159">
        <v>103.1</v>
      </c>
      <c r="BB159">
        <v>109.5</v>
      </c>
      <c r="BC159">
        <v>102.6</v>
      </c>
      <c r="BD159">
        <v>105.7</v>
      </c>
      <c r="BE159">
        <v>64.7</v>
      </c>
      <c r="BF159">
        <v>56.6</v>
      </c>
      <c r="BG159">
        <v>29.4</v>
      </c>
      <c r="BH159">
        <v>25.1</v>
      </c>
      <c r="BI159">
        <v>22.8</v>
      </c>
      <c r="BJ159">
        <v>3</v>
      </c>
      <c r="BK159">
        <v>18.100000000000001</v>
      </c>
      <c r="BL159">
        <v>41.4</v>
      </c>
      <c r="BM159">
        <v>49.2</v>
      </c>
      <c r="BN159">
        <v>81.2</v>
      </c>
      <c r="BO159">
        <v>69.099999999999994</v>
      </c>
      <c r="BP159">
        <v>59.6</v>
      </c>
      <c r="BQ159">
        <v>37.4</v>
      </c>
    </row>
    <row r="160" spans="2:69">
      <c r="B160">
        <v>5</v>
      </c>
      <c r="C160">
        <v>29</v>
      </c>
      <c r="D160">
        <v>62.4</v>
      </c>
      <c r="E160">
        <v>43</v>
      </c>
      <c r="F160">
        <v>-100</v>
      </c>
      <c r="G160">
        <v>25.9</v>
      </c>
      <c r="H160">
        <v>27.8</v>
      </c>
      <c r="I160">
        <v>44.8</v>
      </c>
      <c r="J160">
        <v>110.7</v>
      </c>
      <c r="K160">
        <v>111.8</v>
      </c>
      <c r="L160">
        <v>92.3</v>
      </c>
      <c r="M160">
        <v>118</v>
      </c>
      <c r="N160">
        <v>82.7</v>
      </c>
      <c r="O160">
        <v>68.400000000000006</v>
      </c>
      <c r="P160">
        <v>64.2</v>
      </c>
      <c r="Q160">
        <v>24.2</v>
      </c>
      <c r="R160">
        <v>14</v>
      </c>
      <c r="S160">
        <v>33</v>
      </c>
      <c r="T160">
        <v>72.5</v>
      </c>
      <c r="U160">
        <v>67.099999999999994</v>
      </c>
      <c r="V160">
        <v>92.4</v>
      </c>
      <c r="W160">
        <v>83.9</v>
      </c>
      <c r="X160">
        <v>40.700000000000003</v>
      </c>
      <c r="Y160">
        <v>38.299999999999997</v>
      </c>
      <c r="Z160">
        <v>41.9</v>
      </c>
      <c r="AA160">
        <v>48</v>
      </c>
      <c r="AB160">
        <v>34.299999999999997</v>
      </c>
      <c r="AC160">
        <v>39.6</v>
      </c>
      <c r="AD160">
        <v>29.5</v>
      </c>
      <c r="AE160">
        <v>46.4</v>
      </c>
      <c r="AF160">
        <v>78.900000000000006</v>
      </c>
      <c r="AG160">
        <v>87.6</v>
      </c>
      <c r="AH160">
        <v>100.3</v>
      </c>
      <c r="AI160">
        <v>82.1</v>
      </c>
      <c r="AJ160">
        <v>106.1</v>
      </c>
      <c r="AK160">
        <v>108.6</v>
      </c>
      <c r="AL160">
        <v>56.7</v>
      </c>
      <c r="AM160">
        <v>34.299999999999997</v>
      </c>
      <c r="AN160">
        <v>36.5</v>
      </c>
      <c r="AO160">
        <v>59.7</v>
      </c>
      <c r="AP160">
        <v>133.69999999999999</v>
      </c>
      <c r="AQ160">
        <v>10156.700000000001</v>
      </c>
      <c r="AR160">
        <v>143.4</v>
      </c>
      <c r="AS160">
        <v>88.3</v>
      </c>
      <c r="AT160">
        <v>60</v>
      </c>
      <c r="AU160">
        <v>51.3</v>
      </c>
      <c r="AV160">
        <v>40.299999999999997</v>
      </c>
      <c r="AW160">
        <v>30.2</v>
      </c>
      <c r="AX160">
        <v>28.4</v>
      </c>
      <c r="AY160">
        <v>46.1</v>
      </c>
      <c r="AZ160">
        <v>55.8</v>
      </c>
      <c r="BA160">
        <v>101.2</v>
      </c>
      <c r="BB160">
        <v>104.6</v>
      </c>
      <c r="BC160">
        <v>100.7</v>
      </c>
      <c r="BD160">
        <v>110.8</v>
      </c>
      <c r="BE160">
        <v>63.7</v>
      </c>
      <c r="BF160">
        <v>67.2</v>
      </c>
      <c r="BG160">
        <v>30.3</v>
      </c>
      <c r="BH160">
        <v>23.2</v>
      </c>
      <c r="BI160">
        <v>24.4</v>
      </c>
      <c r="BJ160">
        <v>5.4</v>
      </c>
      <c r="BK160">
        <v>25.3</v>
      </c>
      <c r="BL160">
        <v>44.5</v>
      </c>
      <c r="BM160">
        <v>49.4</v>
      </c>
      <c r="BN160">
        <v>78.400000000000006</v>
      </c>
      <c r="BO160">
        <v>66.900000000000006</v>
      </c>
      <c r="BP160">
        <v>61.2</v>
      </c>
      <c r="BQ160">
        <v>37.299999999999997</v>
      </c>
    </row>
    <row r="161" spans="2:69">
      <c r="B161">
        <v>5</v>
      </c>
      <c r="C161">
        <v>30</v>
      </c>
      <c r="D161">
        <v>53.4</v>
      </c>
      <c r="E161">
        <v>44</v>
      </c>
      <c r="F161">
        <v>-100</v>
      </c>
      <c r="G161">
        <v>26.2</v>
      </c>
      <c r="H161">
        <v>25.9</v>
      </c>
      <c r="I161">
        <v>50.6</v>
      </c>
      <c r="J161">
        <v>110.9</v>
      </c>
      <c r="K161">
        <v>122.4</v>
      </c>
      <c r="L161">
        <v>97.5</v>
      </c>
      <c r="M161">
        <v>122.1</v>
      </c>
      <c r="N161">
        <v>75.099999999999994</v>
      </c>
      <c r="O161">
        <v>68</v>
      </c>
      <c r="P161">
        <v>64.2</v>
      </c>
      <c r="Q161">
        <v>23</v>
      </c>
      <c r="R161">
        <v>14.6</v>
      </c>
      <c r="S161">
        <v>31.9</v>
      </c>
      <c r="T161">
        <v>69.400000000000006</v>
      </c>
      <c r="U161">
        <v>72.400000000000006</v>
      </c>
      <c r="V161">
        <v>91.6</v>
      </c>
      <c r="W161">
        <v>84.2</v>
      </c>
      <c r="X161">
        <v>45.8</v>
      </c>
      <c r="Y161">
        <v>44.4</v>
      </c>
      <c r="Z161">
        <v>42.6</v>
      </c>
      <c r="AA161">
        <v>48.7</v>
      </c>
      <c r="AB161">
        <v>35.9</v>
      </c>
      <c r="AC161">
        <v>40.4</v>
      </c>
      <c r="AD161">
        <v>31.7</v>
      </c>
      <c r="AE161">
        <v>54.4</v>
      </c>
      <c r="AF161">
        <v>87.8</v>
      </c>
      <c r="AG161">
        <v>87.5</v>
      </c>
      <c r="AH161">
        <v>100.3</v>
      </c>
      <c r="AI161">
        <v>83</v>
      </c>
      <c r="AJ161">
        <v>103.2</v>
      </c>
      <c r="AK161">
        <v>102.5</v>
      </c>
      <c r="AL161">
        <v>54.4</v>
      </c>
      <c r="AM161">
        <v>33.700000000000003</v>
      </c>
      <c r="AN161">
        <v>34.700000000000003</v>
      </c>
      <c r="AO161">
        <v>64.5</v>
      </c>
      <c r="AP161">
        <v>131.6</v>
      </c>
      <c r="AQ161">
        <v>161.80000000000001</v>
      </c>
      <c r="AR161">
        <v>144</v>
      </c>
      <c r="AS161">
        <v>87.5</v>
      </c>
      <c r="AT161">
        <v>58.2</v>
      </c>
      <c r="AU161">
        <v>53</v>
      </c>
      <c r="AV161">
        <v>39.299999999999997</v>
      </c>
      <c r="AW161">
        <v>27.9</v>
      </c>
      <c r="AX161">
        <v>27.3</v>
      </c>
      <c r="AY161">
        <v>48</v>
      </c>
      <c r="AZ161">
        <v>55.7</v>
      </c>
      <c r="BA161">
        <v>103</v>
      </c>
      <c r="BB161">
        <v>101.5</v>
      </c>
      <c r="BC161">
        <v>96.2</v>
      </c>
      <c r="BD161">
        <v>132.80000000000001</v>
      </c>
      <c r="BE161">
        <v>65</v>
      </c>
      <c r="BF161">
        <v>72</v>
      </c>
      <c r="BG161">
        <v>32.299999999999997</v>
      </c>
      <c r="BH161">
        <v>23.2</v>
      </c>
      <c r="BI161">
        <v>28.3</v>
      </c>
      <c r="BJ161">
        <v>4.8</v>
      </c>
      <c r="BK161">
        <v>25.7</v>
      </c>
      <c r="BL161">
        <v>45.6</v>
      </c>
      <c r="BM161">
        <v>51.7</v>
      </c>
      <c r="BN161">
        <v>76</v>
      </c>
      <c r="BO161">
        <v>70.3</v>
      </c>
      <c r="BP161">
        <v>62.4</v>
      </c>
      <c r="BQ161">
        <v>38.9</v>
      </c>
    </row>
    <row r="162" spans="2:69">
      <c r="B162">
        <v>5</v>
      </c>
      <c r="C162">
        <v>31</v>
      </c>
      <c r="D162">
        <v>50.3</v>
      </c>
      <c r="E162">
        <v>43.8</v>
      </c>
      <c r="F162">
        <v>-100</v>
      </c>
      <c r="G162">
        <v>28.1</v>
      </c>
      <c r="H162">
        <v>24.3</v>
      </c>
      <c r="I162">
        <v>52.9</v>
      </c>
      <c r="J162">
        <v>114.4</v>
      </c>
      <c r="K162">
        <v>121.3</v>
      </c>
      <c r="L162">
        <v>96</v>
      </c>
      <c r="M162">
        <v>118.6</v>
      </c>
      <c r="N162">
        <v>76.900000000000006</v>
      </c>
      <c r="O162">
        <v>71</v>
      </c>
      <c r="P162">
        <v>62.1</v>
      </c>
      <c r="Q162">
        <v>23.4</v>
      </c>
      <c r="R162">
        <v>13.7</v>
      </c>
      <c r="S162">
        <v>37.1</v>
      </c>
      <c r="T162">
        <v>73.900000000000006</v>
      </c>
      <c r="U162">
        <v>72.599999999999994</v>
      </c>
      <c r="V162">
        <v>91.1</v>
      </c>
      <c r="W162">
        <v>83.6</v>
      </c>
      <c r="X162">
        <v>45.2</v>
      </c>
      <c r="Y162">
        <v>55.6</v>
      </c>
      <c r="Z162">
        <v>40.799999999999997</v>
      </c>
      <c r="AA162">
        <v>54.1</v>
      </c>
      <c r="AB162">
        <v>35.4</v>
      </c>
      <c r="AC162">
        <v>40</v>
      </c>
      <c r="AD162">
        <v>32.5</v>
      </c>
      <c r="AE162">
        <v>60.7</v>
      </c>
      <c r="AF162">
        <v>85.2</v>
      </c>
      <c r="AG162">
        <v>87</v>
      </c>
      <c r="AH162">
        <v>101.9</v>
      </c>
      <c r="AI162">
        <v>82.9</v>
      </c>
      <c r="AJ162">
        <v>100.7</v>
      </c>
      <c r="AK162">
        <v>97.3</v>
      </c>
      <c r="AL162">
        <v>54.2</v>
      </c>
      <c r="AM162">
        <v>35.4</v>
      </c>
      <c r="AN162">
        <v>35.1</v>
      </c>
      <c r="AO162">
        <v>69.8</v>
      </c>
      <c r="AP162">
        <v>128.80000000000001</v>
      </c>
      <c r="AQ162">
        <v>159.19999999999999</v>
      </c>
      <c r="AR162">
        <v>149.5</v>
      </c>
      <c r="AS162">
        <v>85.3</v>
      </c>
      <c r="AT162">
        <v>55.8</v>
      </c>
      <c r="AU162">
        <v>54.5</v>
      </c>
      <c r="AV162">
        <v>41.9</v>
      </c>
      <c r="AW162">
        <v>27</v>
      </c>
      <c r="AX162">
        <v>26.3</v>
      </c>
      <c r="AY162">
        <v>45.4</v>
      </c>
      <c r="AZ162">
        <v>55.2</v>
      </c>
      <c r="BA162">
        <v>100.5</v>
      </c>
      <c r="BB162">
        <v>92.2</v>
      </c>
      <c r="BC162">
        <v>93.9</v>
      </c>
      <c r="BD162">
        <v>138.1</v>
      </c>
      <c r="BE162">
        <v>66.400000000000006</v>
      </c>
      <c r="BF162">
        <v>68.5</v>
      </c>
      <c r="BG162">
        <v>34.700000000000003</v>
      </c>
      <c r="BH162">
        <v>22.2</v>
      </c>
      <c r="BI162">
        <v>28.9</v>
      </c>
      <c r="BJ162">
        <v>4.7</v>
      </c>
      <c r="BK162">
        <v>23.9</v>
      </c>
      <c r="BL162">
        <v>46.3</v>
      </c>
      <c r="BM162">
        <v>63.4</v>
      </c>
      <c r="BN162">
        <v>73.099999999999994</v>
      </c>
      <c r="BO162">
        <v>75.2</v>
      </c>
      <c r="BP162">
        <v>63.6</v>
      </c>
      <c r="BQ162">
        <v>37.5</v>
      </c>
    </row>
    <row r="163" spans="2:69">
      <c r="B163">
        <v>6</v>
      </c>
      <c r="C163">
        <v>1</v>
      </c>
      <c r="D163">
        <v>46.3</v>
      </c>
      <c r="E163">
        <v>43.1</v>
      </c>
      <c r="F163">
        <v>34</v>
      </c>
      <c r="G163">
        <v>29.6</v>
      </c>
      <c r="H163">
        <v>24</v>
      </c>
      <c r="I163">
        <v>49.9</v>
      </c>
      <c r="J163">
        <v>116.4</v>
      </c>
      <c r="K163">
        <v>122.6</v>
      </c>
      <c r="L163">
        <v>87.7</v>
      </c>
      <c r="M163">
        <v>110.3</v>
      </c>
      <c r="N163">
        <v>78.2</v>
      </c>
      <c r="O163">
        <v>74</v>
      </c>
      <c r="P163">
        <v>62.8</v>
      </c>
      <c r="Q163">
        <v>24</v>
      </c>
      <c r="R163">
        <v>13.3</v>
      </c>
      <c r="S163">
        <v>50.4</v>
      </c>
      <c r="T163">
        <v>74.2</v>
      </c>
      <c r="U163">
        <v>72.7</v>
      </c>
      <c r="V163">
        <v>90.6</v>
      </c>
      <c r="W163">
        <v>89.4</v>
      </c>
      <c r="X163">
        <v>45.7</v>
      </c>
      <c r="Y163">
        <v>49.6</v>
      </c>
      <c r="Z163">
        <v>38.299999999999997</v>
      </c>
      <c r="AA163">
        <v>51.3</v>
      </c>
      <c r="AB163">
        <v>35</v>
      </c>
      <c r="AC163">
        <v>37.700000000000003</v>
      </c>
      <c r="AD163">
        <v>34.5</v>
      </c>
      <c r="AE163">
        <v>58.6</v>
      </c>
      <c r="AF163">
        <v>74.5</v>
      </c>
      <c r="AG163">
        <v>89.6</v>
      </c>
      <c r="AH163">
        <v>107.4</v>
      </c>
      <c r="AI163">
        <v>83.5</v>
      </c>
      <c r="AJ163">
        <v>100.7</v>
      </c>
      <c r="AK163">
        <v>92.3</v>
      </c>
      <c r="AL163">
        <v>53.8</v>
      </c>
      <c r="AM163">
        <v>36.9</v>
      </c>
      <c r="AN163">
        <v>36</v>
      </c>
      <c r="AO163">
        <v>64.400000000000006</v>
      </c>
      <c r="AP163">
        <v>126.2</v>
      </c>
      <c r="AQ163">
        <v>155.69999999999999</v>
      </c>
      <c r="AR163">
        <v>165.4</v>
      </c>
      <c r="AS163">
        <v>82.6</v>
      </c>
      <c r="AT163">
        <v>55.2</v>
      </c>
      <c r="AU163">
        <v>56.7</v>
      </c>
      <c r="AV163">
        <v>41.7</v>
      </c>
      <c r="AW163">
        <v>27.7</v>
      </c>
      <c r="AX163">
        <v>25.4</v>
      </c>
      <c r="AY163">
        <v>41.4</v>
      </c>
      <c r="AZ163">
        <v>53.1</v>
      </c>
      <c r="BA163">
        <v>100.9</v>
      </c>
      <c r="BB163">
        <v>88.8</v>
      </c>
      <c r="BC163">
        <v>90.5</v>
      </c>
      <c r="BD163">
        <v>129.1</v>
      </c>
      <c r="BE163">
        <v>64.2</v>
      </c>
      <c r="BF163">
        <v>66.2</v>
      </c>
      <c r="BG163">
        <v>36</v>
      </c>
      <c r="BH163">
        <v>22.5</v>
      </c>
      <c r="BI163">
        <v>29.1</v>
      </c>
      <c r="BJ163">
        <v>3</v>
      </c>
      <c r="BK163">
        <v>20.6</v>
      </c>
      <c r="BL163">
        <v>45.1</v>
      </c>
      <c r="BM163">
        <v>61.1</v>
      </c>
      <c r="BN163">
        <v>76.599999999999994</v>
      </c>
      <c r="BO163">
        <v>71.099999999999994</v>
      </c>
      <c r="BP163">
        <v>62.2</v>
      </c>
      <c r="BQ163">
        <v>36.700000000000003</v>
      </c>
    </row>
    <row r="164" spans="2:69">
      <c r="B164">
        <v>6</v>
      </c>
      <c r="C164">
        <v>2</v>
      </c>
      <c r="D164">
        <v>51.9</v>
      </c>
      <c r="E164">
        <v>41.9</v>
      </c>
      <c r="F164">
        <v>34.799999999999997</v>
      </c>
      <c r="G164">
        <v>29.9</v>
      </c>
      <c r="H164">
        <v>25.5</v>
      </c>
      <c r="I164">
        <v>50.9</v>
      </c>
      <c r="J164">
        <v>114</v>
      </c>
      <c r="K164">
        <v>122.7</v>
      </c>
      <c r="L164">
        <v>87.2</v>
      </c>
      <c r="M164">
        <v>106.1</v>
      </c>
      <c r="N164">
        <v>81.400000000000006</v>
      </c>
      <c r="O164">
        <v>71.099999999999994</v>
      </c>
      <c r="P164">
        <v>64.5</v>
      </c>
      <c r="Q164">
        <v>24.4</v>
      </c>
      <c r="R164">
        <v>13.1</v>
      </c>
      <c r="S164">
        <v>44.1</v>
      </c>
      <c r="T164">
        <v>69</v>
      </c>
      <c r="U164">
        <v>72.7</v>
      </c>
      <c r="V164">
        <v>88.3</v>
      </c>
      <c r="W164">
        <v>101.5</v>
      </c>
      <c r="X164">
        <v>49.4</v>
      </c>
      <c r="Y164">
        <v>44.7</v>
      </c>
      <c r="Z164">
        <v>39</v>
      </c>
      <c r="AA164">
        <v>51.6</v>
      </c>
      <c r="AB164">
        <v>38.4</v>
      </c>
      <c r="AC164">
        <v>35.700000000000003</v>
      </c>
      <c r="AD164">
        <v>35.200000000000003</v>
      </c>
      <c r="AE164">
        <v>69</v>
      </c>
      <c r="AF164">
        <v>72.3</v>
      </c>
      <c r="AG164">
        <v>87.7</v>
      </c>
      <c r="AH164">
        <v>105.8</v>
      </c>
      <c r="AI164">
        <v>83</v>
      </c>
      <c r="AJ164">
        <v>101.4</v>
      </c>
      <c r="AK164">
        <v>94.9</v>
      </c>
      <c r="AL164">
        <v>53.9</v>
      </c>
      <c r="AM164">
        <v>36.799999999999997</v>
      </c>
      <c r="AN164">
        <v>35.200000000000003</v>
      </c>
      <c r="AO164">
        <v>63.3</v>
      </c>
      <c r="AP164">
        <v>124.7</v>
      </c>
      <c r="AQ164">
        <v>153.4</v>
      </c>
      <c r="AR164">
        <v>163</v>
      </c>
      <c r="AS164">
        <v>81.599999999999994</v>
      </c>
      <c r="AT164">
        <v>53.4</v>
      </c>
      <c r="AU164">
        <v>57.4</v>
      </c>
      <c r="AV164">
        <v>42.9</v>
      </c>
      <c r="AW164">
        <v>27.4</v>
      </c>
      <c r="AX164">
        <v>24.6</v>
      </c>
      <c r="AY164">
        <v>38.299999999999997</v>
      </c>
      <c r="AZ164">
        <v>53.3</v>
      </c>
      <c r="BA164">
        <v>100.7</v>
      </c>
      <c r="BB164">
        <v>93.7</v>
      </c>
      <c r="BC164">
        <v>92.4</v>
      </c>
      <c r="BD164">
        <v>118.2</v>
      </c>
      <c r="BE164">
        <v>63.5</v>
      </c>
      <c r="BF164">
        <v>64.400000000000006</v>
      </c>
      <c r="BG164">
        <v>35.700000000000003</v>
      </c>
      <c r="BH164">
        <v>25.9</v>
      </c>
      <c r="BI164">
        <v>26.7</v>
      </c>
      <c r="BJ164">
        <v>3.7</v>
      </c>
      <c r="BK164">
        <v>20.100000000000001</v>
      </c>
      <c r="BL164">
        <v>43.6</v>
      </c>
      <c r="BM164">
        <v>61.3</v>
      </c>
      <c r="BN164">
        <v>78.7</v>
      </c>
      <c r="BO164">
        <v>67.2</v>
      </c>
      <c r="BP164">
        <v>61.7</v>
      </c>
      <c r="BQ164">
        <v>32.5</v>
      </c>
    </row>
    <row r="165" spans="2:69">
      <c r="B165">
        <v>6</v>
      </c>
      <c r="C165">
        <v>3</v>
      </c>
      <c r="D165">
        <v>54.8</v>
      </c>
      <c r="E165">
        <v>39.200000000000003</v>
      </c>
      <c r="F165">
        <v>40.6</v>
      </c>
      <c r="G165">
        <v>30.6</v>
      </c>
      <c r="H165">
        <v>28.4</v>
      </c>
      <c r="I165">
        <v>50.3</v>
      </c>
      <c r="J165">
        <v>110.6</v>
      </c>
      <c r="K165">
        <v>110.2</v>
      </c>
      <c r="L165">
        <v>90.8</v>
      </c>
      <c r="M165">
        <v>102.8</v>
      </c>
      <c r="N165">
        <v>82.4</v>
      </c>
      <c r="O165">
        <v>70.599999999999994</v>
      </c>
      <c r="P165">
        <v>64.3</v>
      </c>
      <c r="Q165">
        <v>24.4</v>
      </c>
      <c r="R165">
        <v>12.6</v>
      </c>
      <c r="S165">
        <v>41.2</v>
      </c>
      <c r="T165">
        <v>64.099999999999994</v>
      </c>
      <c r="U165">
        <v>71.599999999999994</v>
      </c>
      <c r="V165">
        <v>86.8</v>
      </c>
      <c r="W165">
        <v>99.5</v>
      </c>
      <c r="X165">
        <v>51.7</v>
      </c>
      <c r="Y165">
        <v>41.7</v>
      </c>
      <c r="Z165">
        <v>41.7</v>
      </c>
      <c r="AA165">
        <v>51.7</v>
      </c>
      <c r="AB165">
        <v>36.700000000000003</v>
      </c>
      <c r="AC165">
        <v>35.1</v>
      </c>
      <c r="AD165">
        <v>36.1</v>
      </c>
      <c r="AE165">
        <v>78.900000000000006</v>
      </c>
      <c r="AF165">
        <v>71.099999999999994</v>
      </c>
      <c r="AG165">
        <v>86.6</v>
      </c>
      <c r="AH165">
        <v>105.5</v>
      </c>
      <c r="AI165">
        <v>82.3</v>
      </c>
      <c r="AJ165">
        <v>103.3</v>
      </c>
      <c r="AK165">
        <v>98.5</v>
      </c>
      <c r="AL165">
        <v>54.4</v>
      </c>
      <c r="AM165">
        <v>35.6</v>
      </c>
      <c r="AN165">
        <v>34.700000000000003</v>
      </c>
      <c r="AO165">
        <v>62.5</v>
      </c>
      <c r="AP165">
        <v>122.1</v>
      </c>
      <c r="AQ165">
        <v>149.5</v>
      </c>
      <c r="AR165">
        <v>161</v>
      </c>
      <c r="AS165">
        <v>80.900000000000006</v>
      </c>
      <c r="AT165">
        <v>53.2</v>
      </c>
      <c r="AU165">
        <v>58.1</v>
      </c>
      <c r="AV165">
        <v>42.6</v>
      </c>
      <c r="AW165">
        <v>26.8</v>
      </c>
      <c r="AX165">
        <v>23.2</v>
      </c>
      <c r="AY165">
        <v>41.1</v>
      </c>
      <c r="AZ165">
        <v>54.5</v>
      </c>
      <c r="BA165">
        <v>98.3</v>
      </c>
      <c r="BB165">
        <v>93.4</v>
      </c>
      <c r="BC165">
        <v>93.6</v>
      </c>
      <c r="BD165">
        <v>111.7</v>
      </c>
      <c r="BE165">
        <v>62.9</v>
      </c>
      <c r="BF165">
        <v>61.7</v>
      </c>
      <c r="BG165">
        <v>35</v>
      </c>
      <c r="BH165">
        <v>25.7</v>
      </c>
      <c r="BI165">
        <v>25.5</v>
      </c>
      <c r="BJ165">
        <v>3.9</v>
      </c>
      <c r="BK165">
        <v>22.3</v>
      </c>
      <c r="BL165">
        <v>41.9</v>
      </c>
      <c r="BM165">
        <v>59.4</v>
      </c>
      <c r="BN165">
        <v>77.8</v>
      </c>
      <c r="BO165">
        <v>65.900000000000006</v>
      </c>
      <c r="BP165">
        <v>61.3</v>
      </c>
      <c r="BQ165">
        <v>28.3</v>
      </c>
    </row>
    <row r="166" spans="2:69">
      <c r="B166">
        <v>6</v>
      </c>
      <c r="C166">
        <v>4</v>
      </c>
      <c r="D166">
        <v>54.5</v>
      </c>
      <c r="E166">
        <v>38.9</v>
      </c>
      <c r="F166">
        <v>42.8</v>
      </c>
      <c r="G166">
        <v>29.2</v>
      </c>
      <c r="H166">
        <v>29.7</v>
      </c>
      <c r="I166">
        <v>49.2</v>
      </c>
      <c r="J166">
        <v>110.1</v>
      </c>
      <c r="K166">
        <v>107</v>
      </c>
      <c r="L166">
        <v>89.2</v>
      </c>
      <c r="M166">
        <v>106</v>
      </c>
      <c r="N166">
        <v>80.599999999999994</v>
      </c>
      <c r="O166">
        <v>70.2</v>
      </c>
      <c r="P166">
        <v>59.7</v>
      </c>
      <c r="Q166">
        <v>23.6</v>
      </c>
      <c r="R166">
        <v>14.4</v>
      </c>
      <c r="S166">
        <v>38.9</v>
      </c>
      <c r="T166">
        <v>61.4</v>
      </c>
      <c r="U166">
        <v>68.599999999999994</v>
      </c>
      <c r="V166">
        <v>85.2</v>
      </c>
      <c r="W166">
        <v>96.1</v>
      </c>
      <c r="X166">
        <v>51.5</v>
      </c>
      <c r="Y166">
        <v>40.1</v>
      </c>
      <c r="Z166">
        <v>41.4</v>
      </c>
      <c r="AA166">
        <v>48.1</v>
      </c>
      <c r="AB166">
        <v>35</v>
      </c>
      <c r="AC166">
        <v>36.5</v>
      </c>
      <c r="AD166">
        <v>34.5</v>
      </c>
      <c r="AE166">
        <v>74.5</v>
      </c>
      <c r="AF166">
        <v>71</v>
      </c>
      <c r="AG166">
        <v>86.9</v>
      </c>
      <c r="AH166">
        <v>102.3</v>
      </c>
      <c r="AI166">
        <v>81.599999999999994</v>
      </c>
      <c r="AJ166">
        <v>102.5</v>
      </c>
      <c r="AK166">
        <v>95.5</v>
      </c>
      <c r="AL166">
        <v>53.5</v>
      </c>
      <c r="AM166">
        <v>36.1</v>
      </c>
      <c r="AN166">
        <v>34.700000000000003</v>
      </c>
      <c r="AO166">
        <v>62.3</v>
      </c>
      <c r="AP166">
        <v>120.3</v>
      </c>
      <c r="AQ166">
        <v>149.4</v>
      </c>
      <c r="AR166">
        <v>166.3</v>
      </c>
      <c r="AS166">
        <v>78.7</v>
      </c>
      <c r="AT166">
        <v>59.2</v>
      </c>
      <c r="AU166">
        <v>58.8</v>
      </c>
      <c r="AV166">
        <v>41.3</v>
      </c>
      <c r="AW166">
        <v>27.1</v>
      </c>
      <c r="AX166">
        <v>23</v>
      </c>
      <c r="AY166">
        <v>41.4</v>
      </c>
      <c r="AZ166">
        <v>55.1</v>
      </c>
      <c r="BA166">
        <v>95.4</v>
      </c>
      <c r="BB166">
        <v>90.6</v>
      </c>
      <c r="BC166">
        <v>93.3</v>
      </c>
      <c r="BD166">
        <v>108.5</v>
      </c>
      <c r="BE166">
        <v>61.8</v>
      </c>
      <c r="BF166">
        <v>60.1</v>
      </c>
      <c r="BG166">
        <v>34.799999999999997</v>
      </c>
      <c r="BH166">
        <v>23.3</v>
      </c>
      <c r="BI166">
        <v>24.7</v>
      </c>
      <c r="BJ166">
        <v>7.9</v>
      </c>
      <c r="BK166">
        <v>24</v>
      </c>
      <c r="BL166">
        <v>40</v>
      </c>
      <c r="BM166">
        <v>60</v>
      </c>
      <c r="BN166">
        <v>76.5</v>
      </c>
      <c r="BO166">
        <v>64.099999999999994</v>
      </c>
      <c r="BP166">
        <v>60.3</v>
      </c>
      <c r="BQ166">
        <v>26.4</v>
      </c>
    </row>
    <row r="167" spans="2:69">
      <c r="B167">
        <v>6</v>
      </c>
      <c r="C167">
        <v>5</v>
      </c>
      <c r="D167">
        <v>55.2</v>
      </c>
      <c r="E167">
        <v>40.1</v>
      </c>
      <c r="F167">
        <v>43.5</v>
      </c>
      <c r="G167">
        <v>27.9</v>
      </c>
      <c r="H167">
        <v>32.1</v>
      </c>
      <c r="I167">
        <v>51.4</v>
      </c>
      <c r="J167">
        <v>112.9</v>
      </c>
      <c r="K167">
        <v>106.9</v>
      </c>
      <c r="L167">
        <v>94.4</v>
      </c>
      <c r="M167">
        <v>119.6</v>
      </c>
      <c r="N167">
        <v>80</v>
      </c>
      <c r="O167">
        <v>67.2</v>
      </c>
      <c r="P167">
        <v>56.8</v>
      </c>
      <c r="Q167">
        <v>24</v>
      </c>
      <c r="R167">
        <v>14.7</v>
      </c>
      <c r="S167">
        <v>36.700000000000003</v>
      </c>
      <c r="T167">
        <v>59.9</v>
      </c>
      <c r="U167">
        <v>66.7</v>
      </c>
      <c r="V167">
        <v>85.5</v>
      </c>
      <c r="W167">
        <v>92.6</v>
      </c>
      <c r="X167">
        <v>50.3</v>
      </c>
      <c r="Y167">
        <v>40.200000000000003</v>
      </c>
      <c r="Z167">
        <v>42.8</v>
      </c>
      <c r="AA167">
        <v>44.6</v>
      </c>
      <c r="AB167">
        <v>34.6</v>
      </c>
      <c r="AC167">
        <v>36.6</v>
      </c>
      <c r="AD167">
        <v>33.200000000000003</v>
      </c>
      <c r="AE167">
        <v>69.900000000000006</v>
      </c>
      <c r="AF167">
        <v>70</v>
      </c>
      <c r="AG167">
        <v>82</v>
      </c>
      <c r="AH167">
        <v>99.5</v>
      </c>
      <c r="AI167">
        <v>81.2</v>
      </c>
      <c r="AJ167">
        <v>100.4</v>
      </c>
      <c r="AK167">
        <v>97</v>
      </c>
      <c r="AL167">
        <v>53.4</v>
      </c>
      <c r="AM167">
        <v>35.799999999999997</v>
      </c>
      <c r="AN167">
        <v>31.6</v>
      </c>
      <c r="AO167">
        <v>63.6</v>
      </c>
      <c r="AP167">
        <v>120.4</v>
      </c>
      <c r="AQ167">
        <v>149.80000000000001</v>
      </c>
      <c r="AR167">
        <v>188.7</v>
      </c>
      <c r="AS167">
        <v>77.900000000000006</v>
      </c>
      <c r="AT167">
        <v>63</v>
      </c>
      <c r="AU167">
        <v>58.2</v>
      </c>
      <c r="AV167">
        <v>38.299999999999997</v>
      </c>
      <c r="AW167">
        <v>26.4</v>
      </c>
      <c r="AX167">
        <v>21.5</v>
      </c>
      <c r="AY167">
        <v>43.1</v>
      </c>
      <c r="AZ167">
        <v>56.2</v>
      </c>
      <c r="BA167">
        <v>104.9</v>
      </c>
      <c r="BB167">
        <v>87.6</v>
      </c>
      <c r="BC167">
        <v>92.7</v>
      </c>
      <c r="BD167">
        <v>106.5</v>
      </c>
      <c r="BE167">
        <v>61.8</v>
      </c>
      <c r="BF167">
        <v>58.2</v>
      </c>
      <c r="BG167">
        <v>34.200000000000003</v>
      </c>
      <c r="BH167">
        <v>22.4</v>
      </c>
      <c r="BI167">
        <v>22.9</v>
      </c>
      <c r="BJ167">
        <v>4.2</v>
      </c>
      <c r="BK167">
        <v>22.5</v>
      </c>
      <c r="BL167">
        <v>53.4</v>
      </c>
      <c r="BM167">
        <v>59.3</v>
      </c>
      <c r="BN167">
        <v>75.599999999999994</v>
      </c>
      <c r="BO167">
        <v>62.7</v>
      </c>
      <c r="BP167">
        <v>59.9</v>
      </c>
      <c r="BQ167">
        <v>28.8</v>
      </c>
    </row>
    <row r="168" spans="2:69">
      <c r="B168">
        <v>6</v>
      </c>
      <c r="C168">
        <v>6</v>
      </c>
      <c r="D168">
        <v>53.6</v>
      </c>
      <c r="E168">
        <v>41.3</v>
      </c>
      <c r="F168">
        <v>43.9</v>
      </c>
      <c r="G168">
        <v>27.1</v>
      </c>
      <c r="H168">
        <v>32.700000000000003</v>
      </c>
      <c r="I168">
        <v>58.4</v>
      </c>
      <c r="J168">
        <v>112.2</v>
      </c>
      <c r="K168">
        <v>111.1</v>
      </c>
      <c r="L168">
        <v>92.4</v>
      </c>
      <c r="M168">
        <v>122.3</v>
      </c>
      <c r="N168">
        <v>77.900000000000006</v>
      </c>
      <c r="O168">
        <v>66.900000000000006</v>
      </c>
      <c r="P168">
        <v>55.8</v>
      </c>
      <c r="Q168">
        <v>22.8</v>
      </c>
      <c r="R168">
        <v>15</v>
      </c>
      <c r="S168">
        <v>34.299999999999997</v>
      </c>
      <c r="T168">
        <v>66</v>
      </c>
      <c r="U168">
        <v>65</v>
      </c>
      <c r="V168">
        <v>87.6</v>
      </c>
      <c r="W168">
        <v>92.9</v>
      </c>
      <c r="X168">
        <v>49.1</v>
      </c>
      <c r="Y168">
        <v>38.4</v>
      </c>
      <c r="Z168">
        <v>42.3</v>
      </c>
      <c r="AA168">
        <v>40.799999999999997</v>
      </c>
      <c r="AB168">
        <v>34.1</v>
      </c>
      <c r="AC168">
        <v>35.9</v>
      </c>
      <c r="AD168">
        <v>33.1</v>
      </c>
      <c r="AE168">
        <v>64.3</v>
      </c>
      <c r="AF168">
        <v>69.7</v>
      </c>
      <c r="AG168">
        <v>83.5</v>
      </c>
      <c r="AH168">
        <v>97.8</v>
      </c>
      <c r="AI168">
        <v>82.5</v>
      </c>
      <c r="AJ168">
        <v>98.1</v>
      </c>
      <c r="AK168">
        <v>99.6</v>
      </c>
      <c r="AL168">
        <v>55.6</v>
      </c>
      <c r="AM168">
        <v>36.4</v>
      </c>
      <c r="AN168">
        <v>30.8</v>
      </c>
      <c r="AO168">
        <v>65.3</v>
      </c>
      <c r="AP168">
        <v>120.9</v>
      </c>
      <c r="AQ168">
        <v>148.80000000000001</v>
      </c>
      <c r="AR168">
        <v>182.2</v>
      </c>
      <c r="AS168">
        <v>78.2</v>
      </c>
      <c r="AT168">
        <v>63.2</v>
      </c>
      <c r="AU168">
        <v>56.6</v>
      </c>
      <c r="AV168">
        <v>35.799999999999997</v>
      </c>
      <c r="AW168">
        <v>30.7</v>
      </c>
      <c r="AX168">
        <v>21.1</v>
      </c>
      <c r="AY168">
        <v>47.4</v>
      </c>
      <c r="AZ168">
        <v>56.8</v>
      </c>
      <c r="BA168">
        <v>107.1</v>
      </c>
      <c r="BB168">
        <v>87.9</v>
      </c>
      <c r="BC168">
        <v>92.8</v>
      </c>
      <c r="BD168">
        <v>107.5</v>
      </c>
      <c r="BE168">
        <v>61.3</v>
      </c>
      <c r="BF168">
        <v>57.5</v>
      </c>
      <c r="BG168">
        <v>32.4</v>
      </c>
      <c r="BH168">
        <v>21.7</v>
      </c>
      <c r="BI168">
        <v>23</v>
      </c>
      <c r="BJ168">
        <v>4</v>
      </c>
      <c r="BK168">
        <v>21.4</v>
      </c>
      <c r="BL168">
        <v>48.3</v>
      </c>
      <c r="BM168">
        <v>62</v>
      </c>
      <c r="BN168">
        <v>77.7</v>
      </c>
      <c r="BO168">
        <v>61.8</v>
      </c>
      <c r="BP168">
        <v>61.2</v>
      </c>
      <c r="BQ168">
        <v>31.3</v>
      </c>
    </row>
    <row r="169" spans="2:69">
      <c r="B169">
        <v>6</v>
      </c>
      <c r="C169">
        <v>7</v>
      </c>
      <c r="D169">
        <v>49.5</v>
      </c>
      <c r="E169">
        <v>36.5</v>
      </c>
      <c r="F169">
        <v>44</v>
      </c>
      <c r="G169">
        <v>29.1</v>
      </c>
      <c r="H169">
        <v>36.9</v>
      </c>
      <c r="I169">
        <v>65</v>
      </c>
      <c r="J169">
        <v>113.1</v>
      </c>
      <c r="K169">
        <v>113.2</v>
      </c>
      <c r="L169">
        <v>91.9</v>
      </c>
      <c r="M169">
        <v>119.4</v>
      </c>
      <c r="N169">
        <v>80.599999999999994</v>
      </c>
      <c r="O169">
        <v>69.599999999999994</v>
      </c>
      <c r="P169">
        <v>59</v>
      </c>
      <c r="Q169">
        <v>22.5</v>
      </c>
      <c r="R169">
        <v>12.9</v>
      </c>
      <c r="S169">
        <v>35</v>
      </c>
      <c r="T169">
        <v>73.400000000000006</v>
      </c>
      <c r="U169">
        <v>64.400000000000006</v>
      </c>
      <c r="V169">
        <v>87.7</v>
      </c>
      <c r="W169">
        <v>93.5</v>
      </c>
      <c r="X169">
        <v>47.9</v>
      </c>
      <c r="Y169">
        <v>37.700000000000003</v>
      </c>
      <c r="Z169">
        <v>41.4</v>
      </c>
      <c r="AA169">
        <v>39</v>
      </c>
      <c r="AB169">
        <v>32</v>
      </c>
      <c r="AC169">
        <v>34.799999999999997</v>
      </c>
      <c r="AD169">
        <v>31</v>
      </c>
      <c r="AE169">
        <v>62.4</v>
      </c>
      <c r="AF169">
        <v>94.5</v>
      </c>
      <c r="AG169">
        <v>90.8</v>
      </c>
      <c r="AH169">
        <v>101.9</v>
      </c>
      <c r="AI169">
        <v>85.8</v>
      </c>
      <c r="AJ169">
        <v>95.1</v>
      </c>
      <c r="AK169">
        <v>100</v>
      </c>
      <c r="AL169">
        <v>57.6</v>
      </c>
      <c r="AM169">
        <v>35.6</v>
      </c>
      <c r="AN169">
        <v>33.1</v>
      </c>
      <c r="AO169">
        <v>65.900000000000006</v>
      </c>
      <c r="AP169">
        <v>124.3</v>
      </c>
      <c r="AQ169">
        <v>146.30000000000001</v>
      </c>
      <c r="AR169">
        <v>178.8</v>
      </c>
      <c r="AS169">
        <v>78.3</v>
      </c>
      <c r="AT169">
        <v>62.2</v>
      </c>
      <c r="AU169">
        <v>55.2</v>
      </c>
      <c r="AV169">
        <v>34.5</v>
      </c>
      <c r="AW169">
        <v>31.8</v>
      </c>
      <c r="AX169">
        <v>25.5</v>
      </c>
      <c r="AY169">
        <v>53.9</v>
      </c>
      <c r="AZ169">
        <v>54.7</v>
      </c>
      <c r="BA169">
        <v>108.8</v>
      </c>
      <c r="BB169">
        <v>89.8</v>
      </c>
      <c r="BC169">
        <v>92.8</v>
      </c>
      <c r="BD169">
        <v>106.9</v>
      </c>
      <c r="BE169">
        <v>65.5</v>
      </c>
      <c r="BF169">
        <v>59.6</v>
      </c>
      <c r="BG169">
        <v>33.6</v>
      </c>
      <c r="BH169">
        <v>21</v>
      </c>
      <c r="BI169">
        <v>23.9</v>
      </c>
      <c r="BJ169">
        <v>4.8</v>
      </c>
      <c r="BK169">
        <v>20.3</v>
      </c>
      <c r="BL169">
        <v>46.6</v>
      </c>
      <c r="BM169">
        <v>60.7</v>
      </c>
      <c r="BN169">
        <v>81.599999999999994</v>
      </c>
      <c r="BO169">
        <v>65.400000000000006</v>
      </c>
      <c r="BP169">
        <v>59.4</v>
      </c>
      <c r="BQ169">
        <v>32</v>
      </c>
    </row>
    <row r="170" spans="2:69">
      <c r="B170">
        <v>6</v>
      </c>
      <c r="C170">
        <v>8</v>
      </c>
      <c r="D170">
        <v>47.6</v>
      </c>
      <c r="E170">
        <v>38.1</v>
      </c>
      <c r="F170">
        <v>43.5</v>
      </c>
      <c r="G170">
        <v>29.3</v>
      </c>
      <c r="H170">
        <v>36.1</v>
      </c>
      <c r="I170">
        <v>70.099999999999994</v>
      </c>
      <c r="J170">
        <v>108.2</v>
      </c>
      <c r="K170">
        <v>114.1</v>
      </c>
      <c r="L170">
        <v>92.3</v>
      </c>
      <c r="M170">
        <v>116.4</v>
      </c>
      <c r="N170">
        <v>80.099999999999994</v>
      </c>
      <c r="O170">
        <v>65.7</v>
      </c>
      <c r="P170">
        <v>57.4</v>
      </c>
      <c r="Q170">
        <v>25.1</v>
      </c>
      <c r="R170">
        <v>13.8</v>
      </c>
      <c r="S170">
        <v>36.299999999999997</v>
      </c>
      <c r="T170">
        <v>71.3</v>
      </c>
      <c r="U170">
        <v>64</v>
      </c>
      <c r="V170">
        <v>94.7</v>
      </c>
      <c r="W170">
        <v>94.1</v>
      </c>
      <c r="X170">
        <v>47</v>
      </c>
      <c r="Y170">
        <v>37.4</v>
      </c>
      <c r="Z170">
        <v>40.200000000000003</v>
      </c>
      <c r="AA170">
        <v>36.1</v>
      </c>
      <c r="AB170">
        <v>29.7</v>
      </c>
      <c r="AC170">
        <v>34.200000000000003</v>
      </c>
      <c r="AD170">
        <v>29.3</v>
      </c>
      <c r="AE170">
        <v>55.2</v>
      </c>
      <c r="AF170">
        <v>96.3</v>
      </c>
      <c r="AG170">
        <v>99.4</v>
      </c>
      <c r="AH170">
        <v>107.2</v>
      </c>
      <c r="AI170">
        <v>85.9</v>
      </c>
      <c r="AJ170">
        <v>92.8</v>
      </c>
      <c r="AK170">
        <v>96.9</v>
      </c>
      <c r="AL170">
        <v>57.9</v>
      </c>
      <c r="AM170">
        <v>37.1</v>
      </c>
      <c r="AN170">
        <v>33.9</v>
      </c>
      <c r="AO170">
        <v>64.400000000000006</v>
      </c>
      <c r="AP170">
        <v>124.9</v>
      </c>
      <c r="AQ170">
        <v>148</v>
      </c>
      <c r="AR170">
        <v>186.5</v>
      </c>
      <c r="AS170">
        <v>77.599999999999994</v>
      </c>
      <c r="AT170">
        <v>60</v>
      </c>
      <c r="AU170">
        <v>53.4</v>
      </c>
      <c r="AV170">
        <v>33.9</v>
      </c>
      <c r="AW170">
        <v>32.200000000000003</v>
      </c>
      <c r="AX170">
        <v>26.9</v>
      </c>
      <c r="AY170">
        <v>50</v>
      </c>
      <c r="AZ170">
        <v>52.9</v>
      </c>
      <c r="BA170">
        <v>121.1</v>
      </c>
      <c r="BB170">
        <v>90.5</v>
      </c>
      <c r="BC170">
        <v>93</v>
      </c>
      <c r="BD170">
        <v>107.8</v>
      </c>
      <c r="BE170">
        <v>63.7</v>
      </c>
      <c r="BF170">
        <v>59.6</v>
      </c>
      <c r="BG170">
        <v>34.200000000000003</v>
      </c>
      <c r="BH170">
        <v>23.2</v>
      </c>
      <c r="BI170">
        <v>22.9</v>
      </c>
      <c r="BJ170">
        <v>5.6</v>
      </c>
      <c r="BK170">
        <v>20.5</v>
      </c>
      <c r="BL170">
        <v>48.2</v>
      </c>
      <c r="BM170">
        <v>61.2</v>
      </c>
      <c r="BN170">
        <v>84.3</v>
      </c>
      <c r="BO170">
        <v>79.099999999999994</v>
      </c>
      <c r="BP170">
        <v>62.1</v>
      </c>
      <c r="BQ170">
        <v>30.5</v>
      </c>
    </row>
    <row r="171" spans="2:69">
      <c r="B171">
        <v>6</v>
      </c>
      <c r="C171">
        <v>9</v>
      </c>
      <c r="D171">
        <v>51.8</v>
      </c>
      <c r="E171">
        <v>45.6</v>
      </c>
      <c r="F171">
        <v>41.7</v>
      </c>
      <c r="G171">
        <v>28.2</v>
      </c>
      <c r="H171">
        <v>35.4</v>
      </c>
      <c r="I171">
        <v>70.099999999999994</v>
      </c>
      <c r="J171">
        <v>102.4</v>
      </c>
      <c r="K171">
        <v>115.5</v>
      </c>
      <c r="L171">
        <v>88.7</v>
      </c>
      <c r="M171">
        <v>108.2</v>
      </c>
      <c r="N171">
        <v>80.400000000000006</v>
      </c>
      <c r="O171">
        <v>66.400000000000006</v>
      </c>
      <c r="P171">
        <v>56.1</v>
      </c>
      <c r="Q171">
        <v>27.6</v>
      </c>
      <c r="R171">
        <v>18.7</v>
      </c>
      <c r="S171">
        <v>33.9</v>
      </c>
      <c r="T171">
        <v>67.2</v>
      </c>
      <c r="U171">
        <v>71</v>
      </c>
      <c r="V171">
        <v>104.1</v>
      </c>
      <c r="W171">
        <v>96.1</v>
      </c>
      <c r="X171">
        <v>46.1</v>
      </c>
      <c r="Y171">
        <v>36.299999999999997</v>
      </c>
      <c r="Z171">
        <v>40.4</v>
      </c>
      <c r="AA171">
        <v>36.9</v>
      </c>
      <c r="AB171">
        <v>29.9</v>
      </c>
      <c r="AC171">
        <v>33.4</v>
      </c>
      <c r="AD171">
        <v>29.3</v>
      </c>
      <c r="AE171">
        <v>50.5</v>
      </c>
      <c r="AF171">
        <v>91.4</v>
      </c>
      <c r="AG171">
        <v>105.2</v>
      </c>
      <c r="AH171">
        <v>105.8</v>
      </c>
      <c r="AI171">
        <v>99</v>
      </c>
      <c r="AJ171">
        <v>95.3</v>
      </c>
      <c r="AK171">
        <v>96.2</v>
      </c>
      <c r="AL171">
        <v>59.4</v>
      </c>
      <c r="AM171">
        <v>36.6</v>
      </c>
      <c r="AN171">
        <v>33.5</v>
      </c>
      <c r="AO171">
        <v>63.4</v>
      </c>
      <c r="AP171">
        <v>139.6</v>
      </c>
      <c r="AQ171">
        <v>148</v>
      </c>
      <c r="AR171">
        <v>201.3</v>
      </c>
      <c r="AS171">
        <v>76</v>
      </c>
      <c r="AT171">
        <v>56.4</v>
      </c>
      <c r="AU171">
        <v>50.5</v>
      </c>
      <c r="AV171">
        <v>34.299999999999997</v>
      </c>
      <c r="AW171">
        <v>32.799999999999997</v>
      </c>
      <c r="AX171">
        <v>25.2</v>
      </c>
      <c r="AY171">
        <v>46.3</v>
      </c>
      <c r="AZ171">
        <v>48.4</v>
      </c>
      <c r="BA171">
        <v>132.6</v>
      </c>
      <c r="BB171">
        <v>92.1</v>
      </c>
      <c r="BC171">
        <v>90.4</v>
      </c>
      <c r="BD171">
        <v>108.5</v>
      </c>
      <c r="BE171">
        <v>65.599999999999994</v>
      </c>
      <c r="BF171">
        <v>58.2</v>
      </c>
      <c r="BG171">
        <v>35.6</v>
      </c>
      <c r="BH171">
        <v>24.2</v>
      </c>
      <c r="BI171">
        <v>21.7</v>
      </c>
      <c r="BJ171">
        <v>4.0999999999999996</v>
      </c>
      <c r="BK171">
        <v>20.3</v>
      </c>
      <c r="BL171">
        <v>47.6</v>
      </c>
      <c r="BM171">
        <v>61.3</v>
      </c>
      <c r="BN171">
        <v>82.7</v>
      </c>
      <c r="BO171">
        <v>75.599999999999994</v>
      </c>
      <c r="BP171">
        <v>61.5</v>
      </c>
      <c r="BQ171">
        <v>28.5</v>
      </c>
    </row>
    <row r="172" spans="2:69">
      <c r="B172">
        <v>6</v>
      </c>
      <c r="C172">
        <v>10</v>
      </c>
      <c r="D172">
        <v>51</v>
      </c>
      <c r="E172">
        <v>44.5</v>
      </c>
      <c r="F172">
        <v>39.799999999999997</v>
      </c>
      <c r="G172">
        <v>27.4</v>
      </c>
      <c r="H172">
        <v>32.1</v>
      </c>
      <c r="I172">
        <v>68</v>
      </c>
      <c r="J172">
        <v>101.1</v>
      </c>
      <c r="K172">
        <v>110</v>
      </c>
      <c r="L172">
        <v>85.7</v>
      </c>
      <c r="M172">
        <v>105.2</v>
      </c>
      <c r="N172">
        <v>81</v>
      </c>
      <c r="O172">
        <v>69.099999999999994</v>
      </c>
      <c r="P172">
        <v>56.2</v>
      </c>
      <c r="Q172">
        <v>29.1</v>
      </c>
      <c r="R172">
        <v>16.399999999999999</v>
      </c>
      <c r="S172">
        <v>31</v>
      </c>
      <c r="T172">
        <v>63.8</v>
      </c>
      <c r="U172">
        <v>70.8</v>
      </c>
      <c r="V172">
        <v>109.4</v>
      </c>
      <c r="W172">
        <v>94.8</v>
      </c>
      <c r="X172">
        <v>44.6</v>
      </c>
      <c r="Y172">
        <v>33.200000000000003</v>
      </c>
      <c r="Z172">
        <v>39.5</v>
      </c>
      <c r="AA172">
        <v>38.200000000000003</v>
      </c>
      <c r="AB172">
        <v>30.2</v>
      </c>
      <c r="AC172">
        <v>31</v>
      </c>
      <c r="AD172">
        <v>29.1</v>
      </c>
      <c r="AE172">
        <v>47.4</v>
      </c>
      <c r="AF172">
        <v>89.2</v>
      </c>
      <c r="AG172">
        <v>106.4</v>
      </c>
      <c r="AH172">
        <v>103.9</v>
      </c>
      <c r="AI172">
        <v>109.9</v>
      </c>
      <c r="AJ172">
        <v>103.7</v>
      </c>
      <c r="AK172">
        <v>96.2</v>
      </c>
      <c r="AL172">
        <v>58.6</v>
      </c>
      <c r="AM172">
        <v>36.700000000000003</v>
      </c>
      <c r="AN172">
        <v>31.5</v>
      </c>
      <c r="AO172">
        <v>61.7</v>
      </c>
      <c r="AP172">
        <v>131.1</v>
      </c>
      <c r="AQ172">
        <v>147.80000000000001</v>
      </c>
      <c r="AR172">
        <v>204.7</v>
      </c>
      <c r="AS172">
        <v>79.400000000000006</v>
      </c>
      <c r="AT172">
        <v>55.2</v>
      </c>
      <c r="AU172">
        <v>48.4</v>
      </c>
      <c r="AV172">
        <v>37.200000000000003</v>
      </c>
      <c r="AW172">
        <v>32.6</v>
      </c>
      <c r="AX172">
        <v>27</v>
      </c>
      <c r="AY172">
        <v>44.8</v>
      </c>
      <c r="AZ172">
        <v>45.4</v>
      </c>
      <c r="BA172">
        <v>130.1</v>
      </c>
      <c r="BB172">
        <v>92.1</v>
      </c>
      <c r="BC172">
        <v>93.3</v>
      </c>
      <c r="BD172">
        <v>109.7</v>
      </c>
      <c r="BE172">
        <v>69</v>
      </c>
      <c r="BF172">
        <v>56.3</v>
      </c>
      <c r="BG172">
        <v>34.700000000000003</v>
      </c>
      <c r="BH172">
        <v>22.5</v>
      </c>
      <c r="BI172">
        <v>21.6</v>
      </c>
      <c r="BJ172">
        <v>4.0999999999999996</v>
      </c>
      <c r="BK172">
        <v>21.2</v>
      </c>
      <c r="BL172">
        <v>55.3</v>
      </c>
      <c r="BM172">
        <v>62.3</v>
      </c>
      <c r="BN172">
        <v>84</v>
      </c>
      <c r="BO172">
        <v>69.900000000000006</v>
      </c>
      <c r="BP172">
        <v>60.1</v>
      </c>
      <c r="BQ172">
        <v>27.8</v>
      </c>
    </row>
    <row r="173" spans="2:69">
      <c r="B173">
        <v>6</v>
      </c>
      <c r="C173">
        <v>11</v>
      </c>
      <c r="D173">
        <v>51.8</v>
      </c>
      <c r="E173">
        <v>42.5</v>
      </c>
      <c r="F173">
        <v>40.299999999999997</v>
      </c>
      <c r="G173">
        <v>27.2</v>
      </c>
      <c r="H173">
        <v>28.5</v>
      </c>
      <c r="I173">
        <v>75.599999999999994</v>
      </c>
      <c r="J173">
        <v>99.6</v>
      </c>
      <c r="K173">
        <v>110</v>
      </c>
      <c r="L173">
        <v>93.5</v>
      </c>
      <c r="M173">
        <v>101.1</v>
      </c>
      <c r="N173">
        <v>82.5</v>
      </c>
      <c r="O173">
        <v>69.8</v>
      </c>
      <c r="P173">
        <v>58.5</v>
      </c>
      <c r="Q173">
        <v>28.5</v>
      </c>
      <c r="R173">
        <v>14.5</v>
      </c>
      <c r="S173">
        <v>29</v>
      </c>
      <c r="T173">
        <v>59.6</v>
      </c>
      <c r="U173">
        <v>86.5</v>
      </c>
      <c r="V173">
        <v>106.1</v>
      </c>
      <c r="W173">
        <v>92.3</v>
      </c>
      <c r="X173">
        <v>42.8</v>
      </c>
      <c r="Y173">
        <v>33.1</v>
      </c>
      <c r="Z173">
        <v>43.4</v>
      </c>
      <c r="AA173">
        <v>43.9</v>
      </c>
      <c r="AB173">
        <v>30</v>
      </c>
      <c r="AC173">
        <v>29.7</v>
      </c>
      <c r="AD173">
        <v>30.2</v>
      </c>
      <c r="AE173">
        <v>52.9</v>
      </c>
      <c r="AF173">
        <v>85.9</v>
      </c>
      <c r="AG173">
        <v>110.7</v>
      </c>
      <c r="AH173">
        <v>102.4</v>
      </c>
      <c r="AI173">
        <v>113.3</v>
      </c>
      <c r="AJ173">
        <v>103.8</v>
      </c>
      <c r="AK173">
        <v>96.6</v>
      </c>
      <c r="AL173">
        <v>57.6</v>
      </c>
      <c r="AM173">
        <v>37.5</v>
      </c>
      <c r="AN173">
        <v>32.799999999999997</v>
      </c>
      <c r="AO173">
        <v>59.5</v>
      </c>
      <c r="AP173">
        <v>129.9</v>
      </c>
      <c r="AQ173">
        <v>146.30000000000001</v>
      </c>
      <c r="AR173">
        <v>10202.799999999999</v>
      </c>
      <c r="AS173">
        <v>82.1</v>
      </c>
      <c r="AT173">
        <v>58.3</v>
      </c>
      <c r="AU173">
        <v>49.4</v>
      </c>
      <c r="AV173">
        <v>37.700000000000003</v>
      </c>
      <c r="AW173">
        <v>32.200000000000003</v>
      </c>
      <c r="AX173">
        <v>28.2</v>
      </c>
      <c r="AY173">
        <v>43</v>
      </c>
      <c r="AZ173">
        <v>38.1</v>
      </c>
      <c r="BA173">
        <v>126.5</v>
      </c>
      <c r="BB173">
        <v>90.9</v>
      </c>
      <c r="BC173">
        <v>97.8</v>
      </c>
      <c r="BD173">
        <v>110.1</v>
      </c>
      <c r="BE173">
        <v>69.3</v>
      </c>
      <c r="BF173">
        <v>54.4</v>
      </c>
      <c r="BG173">
        <v>34.5</v>
      </c>
      <c r="BH173">
        <v>21.9</v>
      </c>
      <c r="BI173">
        <v>19.7</v>
      </c>
      <c r="BJ173">
        <v>3.5</v>
      </c>
      <c r="BK173">
        <v>20.3</v>
      </c>
      <c r="BL173">
        <v>55.3</v>
      </c>
      <c r="BM173">
        <v>59.3</v>
      </c>
      <c r="BN173">
        <v>80.7</v>
      </c>
      <c r="BO173">
        <v>66.8</v>
      </c>
      <c r="BP173">
        <v>57.4</v>
      </c>
      <c r="BQ173">
        <v>29</v>
      </c>
    </row>
    <row r="174" spans="2:69">
      <c r="B174">
        <v>6</v>
      </c>
      <c r="C174">
        <v>12</v>
      </c>
      <c r="D174">
        <v>54.2</v>
      </c>
      <c r="E174">
        <v>40.6</v>
      </c>
      <c r="F174">
        <v>39.4</v>
      </c>
      <c r="G174">
        <v>29.9</v>
      </c>
      <c r="H174">
        <v>29.4</v>
      </c>
      <c r="I174">
        <v>76.099999999999994</v>
      </c>
      <c r="J174">
        <v>97.5</v>
      </c>
      <c r="K174">
        <v>111.2</v>
      </c>
      <c r="L174">
        <v>99.1</v>
      </c>
      <c r="M174">
        <v>104</v>
      </c>
      <c r="N174">
        <v>82.7</v>
      </c>
      <c r="O174">
        <v>69.2</v>
      </c>
      <c r="P174">
        <v>58.6</v>
      </c>
      <c r="Q174">
        <v>26.9</v>
      </c>
      <c r="R174">
        <v>15.4</v>
      </c>
      <c r="S174">
        <v>27.9</v>
      </c>
      <c r="T174">
        <v>57.8</v>
      </c>
      <c r="U174">
        <v>90.1</v>
      </c>
      <c r="V174">
        <v>106.7</v>
      </c>
      <c r="W174">
        <v>91.3</v>
      </c>
      <c r="X174">
        <v>40.799999999999997</v>
      </c>
      <c r="Y174">
        <v>35.299999999999997</v>
      </c>
      <c r="Z174">
        <v>44.2</v>
      </c>
      <c r="AA174">
        <v>44.1</v>
      </c>
      <c r="AB174">
        <v>33.6</v>
      </c>
      <c r="AC174">
        <v>29.4</v>
      </c>
      <c r="AD174">
        <v>30.8</v>
      </c>
      <c r="AE174">
        <v>49.4</v>
      </c>
      <c r="AF174">
        <v>85.9</v>
      </c>
      <c r="AG174">
        <v>106.3</v>
      </c>
      <c r="AH174">
        <v>102.1</v>
      </c>
      <c r="AI174">
        <v>113.9</v>
      </c>
      <c r="AJ174">
        <v>101.6</v>
      </c>
      <c r="AK174">
        <v>94.4</v>
      </c>
      <c r="AL174">
        <v>55.9</v>
      </c>
      <c r="AM174">
        <v>37.6</v>
      </c>
      <c r="AN174">
        <v>31.6</v>
      </c>
      <c r="AO174">
        <v>57.1</v>
      </c>
      <c r="AP174">
        <v>130.9</v>
      </c>
      <c r="AQ174">
        <v>147.69999999999999</v>
      </c>
      <c r="AR174">
        <v>10189.1</v>
      </c>
      <c r="AS174">
        <v>80.2</v>
      </c>
      <c r="AT174">
        <v>58.2</v>
      </c>
      <c r="AU174">
        <v>50</v>
      </c>
      <c r="AV174">
        <v>38</v>
      </c>
      <c r="AW174">
        <v>30.3</v>
      </c>
      <c r="AX174">
        <v>27.8</v>
      </c>
      <c r="AY174">
        <v>46.5</v>
      </c>
      <c r="AZ174">
        <v>34.200000000000003</v>
      </c>
      <c r="BA174">
        <v>124</v>
      </c>
      <c r="BB174">
        <v>91</v>
      </c>
      <c r="BC174">
        <v>96.8</v>
      </c>
      <c r="BD174">
        <v>108.5</v>
      </c>
      <c r="BE174">
        <v>68</v>
      </c>
      <c r="BF174">
        <v>61.5</v>
      </c>
      <c r="BG174">
        <v>33.6</v>
      </c>
      <c r="BH174">
        <v>19.100000000000001</v>
      </c>
      <c r="BI174">
        <v>19.100000000000001</v>
      </c>
      <c r="BJ174">
        <v>2.6</v>
      </c>
      <c r="BK174">
        <v>20.100000000000001</v>
      </c>
      <c r="BL174">
        <v>50.2</v>
      </c>
      <c r="BM174">
        <v>55.3</v>
      </c>
      <c r="BN174">
        <v>78</v>
      </c>
      <c r="BO174">
        <v>65.400000000000006</v>
      </c>
      <c r="BP174">
        <v>55.3</v>
      </c>
      <c r="BQ174">
        <v>31.2</v>
      </c>
    </row>
    <row r="175" spans="2:69">
      <c r="B175">
        <v>6</v>
      </c>
      <c r="C175">
        <v>13</v>
      </c>
      <c r="D175">
        <v>56</v>
      </c>
      <c r="E175">
        <v>38.799999999999997</v>
      </c>
      <c r="F175">
        <v>37.9</v>
      </c>
      <c r="G175">
        <v>30.5</v>
      </c>
      <c r="H175">
        <v>30.9</v>
      </c>
      <c r="I175">
        <v>72.7</v>
      </c>
      <c r="J175">
        <v>95.7</v>
      </c>
      <c r="K175">
        <v>108.3</v>
      </c>
      <c r="L175">
        <v>99.5</v>
      </c>
      <c r="M175">
        <v>99.2</v>
      </c>
      <c r="N175">
        <v>79.2</v>
      </c>
      <c r="O175">
        <v>65.599999999999994</v>
      </c>
      <c r="P175">
        <v>58</v>
      </c>
      <c r="Q175">
        <v>25</v>
      </c>
      <c r="R175">
        <v>15.3</v>
      </c>
      <c r="S175">
        <v>25.6</v>
      </c>
      <c r="T175">
        <v>55.8</v>
      </c>
      <c r="U175">
        <v>81.400000000000006</v>
      </c>
      <c r="V175">
        <v>104.8</v>
      </c>
      <c r="W175">
        <v>89.6</v>
      </c>
      <c r="X175">
        <v>39</v>
      </c>
      <c r="Y175">
        <v>34.299999999999997</v>
      </c>
      <c r="Z175">
        <v>44.6</v>
      </c>
      <c r="AA175">
        <v>48.2</v>
      </c>
      <c r="AB175">
        <v>34.1</v>
      </c>
      <c r="AC175">
        <v>28</v>
      </c>
      <c r="AD175">
        <v>30.8</v>
      </c>
      <c r="AE175">
        <v>46.7</v>
      </c>
      <c r="AF175">
        <v>86.9</v>
      </c>
      <c r="AG175">
        <v>103.6</v>
      </c>
      <c r="AH175">
        <v>101.7</v>
      </c>
      <c r="AI175">
        <v>125.6</v>
      </c>
      <c r="AJ175">
        <v>107.2</v>
      </c>
      <c r="AK175">
        <v>92.7</v>
      </c>
      <c r="AL175">
        <v>55.3</v>
      </c>
      <c r="AM175">
        <v>36.799999999999997</v>
      </c>
      <c r="AN175">
        <v>32</v>
      </c>
      <c r="AO175">
        <v>59.3</v>
      </c>
      <c r="AP175">
        <v>133</v>
      </c>
      <c r="AQ175">
        <v>156.19999999999999</v>
      </c>
      <c r="AR175">
        <v>237.7</v>
      </c>
      <c r="AS175">
        <v>77.400000000000006</v>
      </c>
      <c r="AT175">
        <v>57.4</v>
      </c>
      <c r="AU175">
        <v>49</v>
      </c>
      <c r="AV175">
        <v>36.5</v>
      </c>
      <c r="AW175">
        <v>30.2</v>
      </c>
      <c r="AX175">
        <v>28</v>
      </c>
      <c r="AY175">
        <v>47.2</v>
      </c>
      <c r="AZ175">
        <v>29.4</v>
      </c>
      <c r="BA175">
        <v>121</v>
      </c>
      <c r="BB175">
        <v>89.1</v>
      </c>
      <c r="BC175">
        <v>94.3</v>
      </c>
      <c r="BD175">
        <v>104.7</v>
      </c>
      <c r="BE175">
        <v>67.8</v>
      </c>
      <c r="BF175">
        <v>64</v>
      </c>
      <c r="BG175">
        <v>33.5</v>
      </c>
      <c r="BH175">
        <v>18.8</v>
      </c>
      <c r="BI175">
        <v>18.5</v>
      </c>
      <c r="BJ175">
        <v>3</v>
      </c>
      <c r="BK175">
        <v>20</v>
      </c>
      <c r="BL175">
        <v>48.2</v>
      </c>
      <c r="BM175">
        <v>52.9</v>
      </c>
      <c r="BN175">
        <v>74.599999999999994</v>
      </c>
      <c r="BO175">
        <v>63.8</v>
      </c>
      <c r="BP175">
        <v>57.2</v>
      </c>
      <c r="BQ175">
        <v>36.5</v>
      </c>
    </row>
    <row r="176" spans="2:69">
      <c r="B176">
        <v>6</v>
      </c>
      <c r="C176">
        <v>14</v>
      </c>
      <c r="D176">
        <v>53.6</v>
      </c>
      <c r="E176">
        <v>-100</v>
      </c>
      <c r="F176">
        <v>37.799999999999997</v>
      </c>
      <c r="G176">
        <v>30.2</v>
      </c>
      <c r="H176">
        <v>30.5</v>
      </c>
      <c r="I176">
        <v>68</v>
      </c>
      <c r="J176">
        <v>95.7</v>
      </c>
      <c r="K176">
        <v>109</v>
      </c>
      <c r="L176">
        <v>96.2</v>
      </c>
      <c r="M176">
        <v>102.2</v>
      </c>
      <c r="N176">
        <v>76.3</v>
      </c>
      <c r="O176">
        <v>64.099999999999994</v>
      </c>
      <c r="P176">
        <v>59.5</v>
      </c>
      <c r="Q176">
        <v>25.3</v>
      </c>
      <c r="R176">
        <v>14.6</v>
      </c>
      <c r="S176">
        <v>25.2</v>
      </c>
      <c r="T176">
        <v>56</v>
      </c>
      <c r="U176">
        <v>78.3</v>
      </c>
      <c r="V176">
        <v>104</v>
      </c>
      <c r="W176">
        <v>87.5</v>
      </c>
      <c r="X176">
        <v>38.799999999999997</v>
      </c>
      <c r="Y176">
        <v>32.799999999999997</v>
      </c>
      <c r="Z176">
        <v>45.3</v>
      </c>
      <c r="AA176">
        <v>50.6</v>
      </c>
      <c r="AB176">
        <v>34.700000000000003</v>
      </c>
      <c r="AC176">
        <v>31.4</v>
      </c>
      <c r="AD176">
        <v>30.3</v>
      </c>
      <c r="AE176">
        <v>46.3</v>
      </c>
      <c r="AF176">
        <v>85.8</v>
      </c>
      <c r="AG176">
        <v>99.1</v>
      </c>
      <c r="AH176">
        <v>99.3</v>
      </c>
      <c r="AI176">
        <v>131.69999999999999</v>
      </c>
      <c r="AJ176">
        <v>105.4</v>
      </c>
      <c r="AK176">
        <v>90.5</v>
      </c>
      <c r="AL176">
        <v>54</v>
      </c>
      <c r="AM176">
        <v>36.1</v>
      </c>
      <c r="AN176">
        <v>30.2</v>
      </c>
      <c r="AO176">
        <v>58.3</v>
      </c>
      <c r="AP176">
        <v>144.1</v>
      </c>
      <c r="AQ176">
        <v>157.9</v>
      </c>
      <c r="AR176">
        <v>228.4</v>
      </c>
      <c r="AS176">
        <v>75.099999999999994</v>
      </c>
      <c r="AT176">
        <v>57.1</v>
      </c>
      <c r="AU176">
        <v>49.3</v>
      </c>
      <c r="AV176">
        <v>35</v>
      </c>
      <c r="AW176">
        <v>27.7</v>
      </c>
      <c r="AX176">
        <v>28.2</v>
      </c>
      <c r="AY176">
        <v>49.7</v>
      </c>
      <c r="AZ176">
        <v>27.1</v>
      </c>
      <c r="BA176">
        <v>116.9</v>
      </c>
      <c r="BB176">
        <v>87.3</v>
      </c>
      <c r="BC176">
        <v>93</v>
      </c>
      <c r="BD176">
        <v>101.3</v>
      </c>
      <c r="BE176">
        <v>64</v>
      </c>
      <c r="BF176">
        <v>62.5</v>
      </c>
      <c r="BG176">
        <v>33.799999999999997</v>
      </c>
      <c r="BH176">
        <v>20.399999999999999</v>
      </c>
      <c r="BI176">
        <v>18.2</v>
      </c>
      <c r="BJ176">
        <v>5.2</v>
      </c>
      <c r="BK176">
        <v>19.100000000000001</v>
      </c>
      <c r="BL176">
        <v>50.4</v>
      </c>
      <c r="BM176">
        <v>53.3</v>
      </c>
      <c r="BN176">
        <v>73.599999999999994</v>
      </c>
      <c r="BO176">
        <v>64.900000000000006</v>
      </c>
      <c r="BP176">
        <v>61.3</v>
      </c>
      <c r="BQ176">
        <v>43.1</v>
      </c>
    </row>
    <row r="177" spans="2:69">
      <c r="B177">
        <v>6</v>
      </c>
      <c r="C177">
        <v>15</v>
      </c>
      <c r="D177">
        <v>73.099999999999994</v>
      </c>
      <c r="E177">
        <v>39.4</v>
      </c>
      <c r="F177">
        <v>35.200000000000003</v>
      </c>
      <c r="G177">
        <v>29.4</v>
      </c>
      <c r="H177">
        <v>30.1</v>
      </c>
      <c r="I177">
        <v>66.400000000000006</v>
      </c>
      <c r="J177">
        <v>96.6</v>
      </c>
      <c r="K177">
        <v>105.1</v>
      </c>
      <c r="L177">
        <v>104.9</v>
      </c>
      <c r="M177">
        <v>97</v>
      </c>
      <c r="N177">
        <v>79</v>
      </c>
      <c r="O177">
        <v>62.4</v>
      </c>
      <c r="P177">
        <v>58.6</v>
      </c>
      <c r="Q177">
        <v>26.4</v>
      </c>
      <c r="R177">
        <v>15.2</v>
      </c>
      <c r="S177">
        <v>24.8</v>
      </c>
      <c r="T177">
        <v>59.8</v>
      </c>
      <c r="U177">
        <v>77</v>
      </c>
      <c r="V177">
        <v>104.8</v>
      </c>
      <c r="W177">
        <v>88.4</v>
      </c>
      <c r="X177">
        <v>37.200000000000003</v>
      </c>
      <c r="Y177">
        <v>30.8</v>
      </c>
      <c r="Z177">
        <v>45.6</v>
      </c>
      <c r="AA177">
        <v>54.8</v>
      </c>
      <c r="AB177">
        <v>35.1</v>
      </c>
      <c r="AC177">
        <v>31.4</v>
      </c>
      <c r="AD177">
        <v>27.5</v>
      </c>
      <c r="AE177">
        <v>43.7</v>
      </c>
      <c r="AF177">
        <v>83.7</v>
      </c>
      <c r="AG177">
        <v>96.1</v>
      </c>
      <c r="AH177">
        <v>99.4</v>
      </c>
      <c r="AI177">
        <v>132.80000000000001</v>
      </c>
      <c r="AJ177">
        <v>100.6</v>
      </c>
      <c r="AK177">
        <v>90.4</v>
      </c>
      <c r="AL177">
        <v>55.3</v>
      </c>
      <c r="AM177">
        <v>34.9</v>
      </c>
      <c r="AN177">
        <v>30.4</v>
      </c>
      <c r="AO177">
        <v>57</v>
      </c>
      <c r="AP177">
        <v>141.5</v>
      </c>
      <c r="AQ177">
        <v>160.80000000000001</v>
      </c>
      <c r="AR177">
        <v>10199.9</v>
      </c>
      <c r="AS177">
        <v>72.599999999999994</v>
      </c>
      <c r="AT177">
        <v>56.1</v>
      </c>
      <c r="AU177">
        <v>48</v>
      </c>
      <c r="AV177">
        <v>34.700000000000003</v>
      </c>
      <c r="AW177">
        <v>28.1</v>
      </c>
      <c r="AX177">
        <v>27.4</v>
      </c>
      <c r="AY177">
        <v>49.5</v>
      </c>
      <c r="AZ177">
        <v>25.1</v>
      </c>
      <c r="BA177">
        <v>113.2</v>
      </c>
      <c r="BB177">
        <v>86.3</v>
      </c>
      <c r="BC177">
        <v>91.4</v>
      </c>
      <c r="BD177">
        <v>101</v>
      </c>
      <c r="BE177">
        <v>63.4</v>
      </c>
      <c r="BF177">
        <v>65.400000000000006</v>
      </c>
      <c r="BG177">
        <v>34.9</v>
      </c>
      <c r="BH177">
        <v>22.6</v>
      </c>
      <c r="BI177">
        <v>24.4</v>
      </c>
      <c r="BJ177">
        <v>2.7</v>
      </c>
      <c r="BK177">
        <v>20.100000000000001</v>
      </c>
      <c r="BL177">
        <v>49.9</v>
      </c>
      <c r="BM177">
        <v>51.6</v>
      </c>
      <c r="BN177">
        <v>72</v>
      </c>
      <c r="BO177">
        <v>68.400000000000006</v>
      </c>
      <c r="BP177">
        <v>68.5</v>
      </c>
      <c r="BQ177">
        <v>46.8</v>
      </c>
    </row>
    <row r="178" spans="2:69">
      <c r="B178">
        <v>6</v>
      </c>
      <c r="C178">
        <v>16</v>
      </c>
      <c r="D178">
        <v>81.5</v>
      </c>
      <c r="E178">
        <v>37.299999999999997</v>
      </c>
      <c r="F178">
        <v>34</v>
      </c>
      <c r="G178">
        <v>28.4</v>
      </c>
      <c r="H178">
        <v>28.7</v>
      </c>
      <c r="I178">
        <v>65.8</v>
      </c>
      <c r="J178">
        <v>100.3</v>
      </c>
      <c r="K178">
        <v>99.4</v>
      </c>
      <c r="L178">
        <v>105.6</v>
      </c>
      <c r="M178">
        <v>95.5</v>
      </c>
      <c r="N178">
        <v>77.400000000000006</v>
      </c>
      <c r="O178">
        <v>62.3</v>
      </c>
      <c r="P178">
        <v>57.5</v>
      </c>
      <c r="Q178">
        <v>29.6</v>
      </c>
      <c r="R178">
        <v>27.3</v>
      </c>
      <c r="S178">
        <v>24.3</v>
      </c>
      <c r="T178">
        <v>58.4</v>
      </c>
      <c r="U178">
        <v>75.900000000000006</v>
      </c>
      <c r="V178">
        <v>104</v>
      </c>
      <c r="W178">
        <v>88.2</v>
      </c>
      <c r="X178">
        <v>37.5</v>
      </c>
      <c r="Y178">
        <v>33.1</v>
      </c>
      <c r="Z178">
        <v>46.4</v>
      </c>
      <c r="AA178">
        <v>56.7</v>
      </c>
      <c r="AB178">
        <v>36.200000000000003</v>
      </c>
      <c r="AC178">
        <v>32</v>
      </c>
      <c r="AD178">
        <v>27.2</v>
      </c>
      <c r="AE178">
        <v>45.8</v>
      </c>
      <c r="AF178">
        <v>82.6</v>
      </c>
      <c r="AG178">
        <v>93.2</v>
      </c>
      <c r="AH178">
        <v>100.2</v>
      </c>
      <c r="AI178">
        <v>130.19999999999999</v>
      </c>
      <c r="AJ178">
        <v>98.1</v>
      </c>
      <c r="AK178">
        <v>96.3</v>
      </c>
      <c r="AL178">
        <v>53.3</v>
      </c>
      <c r="AM178">
        <v>35.4</v>
      </c>
      <c r="AN178">
        <v>29.6</v>
      </c>
      <c r="AO178">
        <v>56</v>
      </c>
      <c r="AP178">
        <v>137.5</v>
      </c>
      <c r="AQ178">
        <v>156.30000000000001</v>
      </c>
      <c r="AR178">
        <v>10202.700000000001</v>
      </c>
      <c r="AS178">
        <v>72.2</v>
      </c>
      <c r="AT178">
        <v>56.6</v>
      </c>
      <c r="AU178">
        <v>46.1</v>
      </c>
      <c r="AV178">
        <v>35.200000000000003</v>
      </c>
      <c r="AW178">
        <v>29.5</v>
      </c>
      <c r="AX178">
        <v>27.5</v>
      </c>
      <c r="AY178">
        <v>52.6</v>
      </c>
      <c r="AZ178">
        <v>31.3</v>
      </c>
      <c r="BA178">
        <v>109</v>
      </c>
      <c r="BB178">
        <v>85.8</v>
      </c>
      <c r="BC178">
        <v>91.6</v>
      </c>
      <c r="BD178">
        <v>109.2</v>
      </c>
      <c r="BE178">
        <v>64</v>
      </c>
      <c r="BF178">
        <v>69</v>
      </c>
      <c r="BG178">
        <v>34.6</v>
      </c>
      <c r="BH178">
        <v>22.2</v>
      </c>
      <c r="BI178">
        <v>27.1</v>
      </c>
      <c r="BJ178">
        <v>3.4</v>
      </c>
      <c r="BK178">
        <v>21.8</v>
      </c>
      <c r="BL178">
        <v>50.2</v>
      </c>
      <c r="BM178">
        <v>54.8</v>
      </c>
      <c r="BN178">
        <v>72.400000000000006</v>
      </c>
      <c r="BO178">
        <v>72.099999999999994</v>
      </c>
      <c r="BP178">
        <v>66.8</v>
      </c>
      <c r="BQ178">
        <v>50.3</v>
      </c>
    </row>
    <row r="179" spans="2:69">
      <c r="B179">
        <v>6</v>
      </c>
      <c r="C179">
        <v>17</v>
      </c>
      <c r="D179">
        <v>80.5</v>
      </c>
      <c r="E179">
        <v>34</v>
      </c>
      <c r="F179">
        <v>35.6</v>
      </c>
      <c r="G179">
        <v>32.6</v>
      </c>
      <c r="H179">
        <v>27</v>
      </c>
      <c r="I179">
        <v>63.6</v>
      </c>
      <c r="J179">
        <v>102.2</v>
      </c>
      <c r="K179">
        <v>96.4</v>
      </c>
      <c r="L179">
        <v>98.2</v>
      </c>
      <c r="M179">
        <v>93.3</v>
      </c>
      <c r="N179">
        <v>79.5</v>
      </c>
      <c r="O179">
        <v>64</v>
      </c>
      <c r="P179">
        <v>57</v>
      </c>
      <c r="Q179">
        <v>26.5</v>
      </c>
      <c r="R179">
        <v>24</v>
      </c>
      <c r="S179">
        <v>25.4</v>
      </c>
      <c r="T179">
        <v>59.1</v>
      </c>
      <c r="U179">
        <v>81.599999999999994</v>
      </c>
      <c r="V179">
        <v>105.2</v>
      </c>
      <c r="W179">
        <v>92.5</v>
      </c>
      <c r="X179">
        <v>40.5</v>
      </c>
      <c r="Y179">
        <v>41.8</v>
      </c>
      <c r="Z179">
        <v>46.9</v>
      </c>
      <c r="AA179">
        <v>55.4</v>
      </c>
      <c r="AB179">
        <v>35.6</v>
      </c>
      <c r="AC179">
        <v>37.200000000000003</v>
      </c>
      <c r="AD179">
        <v>30.6</v>
      </c>
      <c r="AE179">
        <v>48.1</v>
      </c>
      <c r="AF179">
        <v>82.6</v>
      </c>
      <c r="AG179">
        <v>92.1</v>
      </c>
      <c r="AH179">
        <v>107.9</v>
      </c>
      <c r="AI179">
        <v>125.1</v>
      </c>
      <c r="AJ179">
        <v>95.4</v>
      </c>
      <c r="AK179">
        <v>96</v>
      </c>
      <c r="AL179">
        <v>52.5</v>
      </c>
      <c r="AM179">
        <v>35.299999999999997</v>
      </c>
      <c r="AN179">
        <v>28.8</v>
      </c>
      <c r="AO179">
        <v>56.7</v>
      </c>
      <c r="AP179">
        <v>131.80000000000001</v>
      </c>
      <c r="AQ179">
        <v>152.1</v>
      </c>
      <c r="AR179">
        <v>190.2</v>
      </c>
      <c r="AS179">
        <v>73.099999999999994</v>
      </c>
      <c r="AT179">
        <v>55.6</v>
      </c>
      <c r="AU179">
        <v>48.5</v>
      </c>
      <c r="AV179">
        <v>36.5</v>
      </c>
      <c r="AW179">
        <v>29.5</v>
      </c>
      <c r="AX179">
        <v>27.2</v>
      </c>
      <c r="AY179">
        <v>50.1</v>
      </c>
      <c r="AZ179">
        <v>36.4</v>
      </c>
      <c r="BA179">
        <v>106.1</v>
      </c>
      <c r="BB179">
        <v>85</v>
      </c>
      <c r="BC179">
        <v>90.4</v>
      </c>
      <c r="BD179">
        <v>108.7</v>
      </c>
      <c r="BE179">
        <v>64.599999999999994</v>
      </c>
      <c r="BF179">
        <v>71</v>
      </c>
      <c r="BG179">
        <v>35.4</v>
      </c>
      <c r="BH179">
        <v>22.1</v>
      </c>
      <c r="BI179">
        <v>26.4</v>
      </c>
      <c r="BJ179">
        <v>4</v>
      </c>
      <c r="BK179">
        <v>21.8</v>
      </c>
      <c r="BL179">
        <v>61</v>
      </c>
      <c r="BM179">
        <v>71.8</v>
      </c>
      <c r="BN179">
        <v>72.099999999999994</v>
      </c>
      <c r="BO179">
        <v>73.3</v>
      </c>
      <c r="BP179">
        <v>64</v>
      </c>
      <c r="BQ179">
        <v>51</v>
      </c>
    </row>
    <row r="180" spans="2:69">
      <c r="B180">
        <v>6</v>
      </c>
      <c r="C180">
        <v>18</v>
      </c>
      <c r="D180">
        <v>90</v>
      </c>
      <c r="E180">
        <v>32</v>
      </c>
      <c r="F180">
        <v>36.5</v>
      </c>
      <c r="G180">
        <v>33.700000000000003</v>
      </c>
      <c r="H180">
        <v>26.2</v>
      </c>
      <c r="I180">
        <v>61.7</v>
      </c>
      <c r="J180">
        <v>107.1</v>
      </c>
      <c r="K180">
        <v>97.5</v>
      </c>
      <c r="L180">
        <v>102.3</v>
      </c>
      <c r="M180">
        <v>95.8</v>
      </c>
      <c r="N180">
        <v>80.099999999999994</v>
      </c>
      <c r="O180">
        <v>63.5</v>
      </c>
      <c r="P180">
        <v>56.2</v>
      </c>
      <c r="Q180">
        <v>26.3</v>
      </c>
      <c r="R180">
        <v>23.3</v>
      </c>
      <c r="S180">
        <v>26.9</v>
      </c>
      <c r="T180">
        <v>57</v>
      </c>
      <c r="U180">
        <v>84.4</v>
      </c>
      <c r="V180">
        <v>104.8</v>
      </c>
      <c r="W180">
        <v>99.8</v>
      </c>
      <c r="X180">
        <v>40.799999999999997</v>
      </c>
      <c r="Y180">
        <v>61.2</v>
      </c>
      <c r="Z180">
        <v>47.7</v>
      </c>
      <c r="AA180">
        <v>54.2</v>
      </c>
      <c r="AB180">
        <v>35.1</v>
      </c>
      <c r="AC180">
        <v>39.299999999999997</v>
      </c>
      <c r="AD180">
        <v>29.4</v>
      </c>
      <c r="AE180">
        <v>47</v>
      </c>
      <c r="AF180">
        <v>83.1</v>
      </c>
      <c r="AG180">
        <v>90.2</v>
      </c>
      <c r="AH180">
        <v>107.7</v>
      </c>
      <c r="AI180">
        <v>118.4</v>
      </c>
      <c r="AJ180">
        <v>94.7</v>
      </c>
      <c r="AK180">
        <v>99.4</v>
      </c>
      <c r="AL180">
        <v>52.6</v>
      </c>
      <c r="AM180">
        <v>35.1</v>
      </c>
      <c r="AN180">
        <v>30.7</v>
      </c>
      <c r="AO180">
        <v>58.4</v>
      </c>
      <c r="AP180">
        <v>128.19999999999999</v>
      </c>
      <c r="AQ180">
        <v>147.9</v>
      </c>
      <c r="AR180">
        <v>189.8</v>
      </c>
      <c r="AS180">
        <v>73.7</v>
      </c>
      <c r="AT180">
        <v>54.1</v>
      </c>
      <c r="AU180">
        <v>49.9</v>
      </c>
      <c r="AV180">
        <v>34.9</v>
      </c>
      <c r="AW180">
        <v>29.9</v>
      </c>
      <c r="AX180">
        <v>28.2</v>
      </c>
      <c r="AY180">
        <v>51.1</v>
      </c>
      <c r="AZ180">
        <v>41.1</v>
      </c>
      <c r="BA180">
        <v>105.2</v>
      </c>
      <c r="BB180">
        <v>88.5</v>
      </c>
      <c r="BC180">
        <v>92</v>
      </c>
      <c r="BD180">
        <v>110.8</v>
      </c>
      <c r="BE180">
        <v>63.3</v>
      </c>
      <c r="BF180">
        <v>66.400000000000006</v>
      </c>
      <c r="BG180">
        <v>33.700000000000003</v>
      </c>
      <c r="BH180">
        <v>21.5</v>
      </c>
      <c r="BI180">
        <v>26.3</v>
      </c>
      <c r="BJ180">
        <v>3.5</v>
      </c>
      <c r="BK180">
        <v>22.5</v>
      </c>
      <c r="BL180">
        <v>62.9</v>
      </c>
      <c r="BM180">
        <v>68.400000000000006</v>
      </c>
      <c r="BN180">
        <v>70.2</v>
      </c>
      <c r="BO180">
        <v>82</v>
      </c>
      <c r="BP180">
        <v>63.8</v>
      </c>
      <c r="BQ180">
        <v>48.3</v>
      </c>
    </row>
    <row r="181" spans="2:69">
      <c r="B181">
        <v>6</v>
      </c>
      <c r="C181">
        <v>19</v>
      </c>
      <c r="D181">
        <v>90</v>
      </c>
      <c r="E181">
        <v>28.7</v>
      </c>
      <c r="F181">
        <v>36.1</v>
      </c>
      <c r="G181">
        <v>31.7</v>
      </c>
      <c r="H181">
        <v>29.1</v>
      </c>
      <c r="I181">
        <v>57.7</v>
      </c>
      <c r="J181">
        <v>108.2</v>
      </c>
      <c r="K181">
        <v>92.5</v>
      </c>
      <c r="L181">
        <v>104.5</v>
      </c>
      <c r="M181">
        <v>102.7</v>
      </c>
      <c r="N181">
        <v>79.2</v>
      </c>
      <c r="O181">
        <v>64</v>
      </c>
      <c r="P181">
        <v>58.6</v>
      </c>
      <c r="Q181">
        <v>28.3</v>
      </c>
      <c r="R181">
        <v>20.7</v>
      </c>
      <c r="S181">
        <v>28.8</v>
      </c>
      <c r="T181">
        <v>56</v>
      </c>
      <c r="U181">
        <v>83.8</v>
      </c>
      <c r="V181">
        <v>109</v>
      </c>
      <c r="W181">
        <v>104.5</v>
      </c>
      <c r="X181">
        <v>40.299999999999997</v>
      </c>
      <c r="Y181">
        <v>55.6</v>
      </c>
      <c r="Z181">
        <v>46.6</v>
      </c>
      <c r="AA181">
        <v>53.9</v>
      </c>
      <c r="AB181">
        <v>35.5</v>
      </c>
      <c r="AC181">
        <v>40.700000000000003</v>
      </c>
      <c r="AD181">
        <v>29.5</v>
      </c>
      <c r="AE181">
        <v>45.8</v>
      </c>
      <c r="AF181">
        <v>81.7</v>
      </c>
      <c r="AG181">
        <v>88.5</v>
      </c>
      <c r="AH181">
        <v>104.8</v>
      </c>
      <c r="AI181">
        <v>114.5</v>
      </c>
      <c r="AJ181">
        <v>96.1</v>
      </c>
      <c r="AK181">
        <v>100.4</v>
      </c>
      <c r="AL181">
        <v>51.1</v>
      </c>
      <c r="AM181">
        <v>34.9</v>
      </c>
      <c r="AN181">
        <v>31.4</v>
      </c>
      <c r="AO181">
        <v>59.9</v>
      </c>
      <c r="AP181">
        <v>123.7</v>
      </c>
      <c r="AQ181">
        <v>145.19999999999999</v>
      </c>
      <c r="AR181">
        <v>174.2</v>
      </c>
      <c r="AS181">
        <v>75</v>
      </c>
      <c r="AT181">
        <v>54.6</v>
      </c>
      <c r="AU181">
        <v>55.8</v>
      </c>
      <c r="AV181">
        <v>35.700000000000003</v>
      </c>
      <c r="AW181">
        <v>30.1</v>
      </c>
      <c r="AX181">
        <v>29.6</v>
      </c>
      <c r="AY181">
        <v>52.4</v>
      </c>
      <c r="AZ181">
        <v>42.2</v>
      </c>
      <c r="BA181">
        <v>110.4</v>
      </c>
      <c r="BB181">
        <v>91.9</v>
      </c>
      <c r="BC181">
        <v>95</v>
      </c>
      <c r="BD181">
        <v>116.2</v>
      </c>
      <c r="BE181">
        <v>65.099999999999994</v>
      </c>
      <c r="BF181">
        <v>61.6</v>
      </c>
      <c r="BG181">
        <v>33</v>
      </c>
      <c r="BH181">
        <v>20.5</v>
      </c>
      <c r="BI181">
        <v>25.6</v>
      </c>
      <c r="BJ181">
        <v>4.0999999999999996</v>
      </c>
      <c r="BK181">
        <v>21.8</v>
      </c>
      <c r="BL181">
        <v>58.4</v>
      </c>
      <c r="BM181">
        <v>63</v>
      </c>
      <c r="BN181">
        <v>69.400000000000006</v>
      </c>
      <c r="BO181">
        <v>86.5</v>
      </c>
      <c r="BP181">
        <v>61.2</v>
      </c>
      <c r="BQ181">
        <v>43.7</v>
      </c>
    </row>
    <row r="182" spans="2:69">
      <c r="B182">
        <v>6</v>
      </c>
      <c r="C182">
        <v>20</v>
      </c>
      <c r="D182">
        <v>88.5</v>
      </c>
      <c r="E182">
        <v>27.2</v>
      </c>
      <c r="F182">
        <v>37.9</v>
      </c>
      <c r="G182">
        <v>31</v>
      </c>
      <c r="H182">
        <v>30.4</v>
      </c>
      <c r="I182">
        <v>52.6</v>
      </c>
      <c r="J182">
        <v>106.5</v>
      </c>
      <c r="K182">
        <v>99.8</v>
      </c>
      <c r="L182">
        <v>107.5</v>
      </c>
      <c r="M182">
        <v>101.2</v>
      </c>
      <c r="N182">
        <v>81.2</v>
      </c>
      <c r="O182">
        <v>65.5</v>
      </c>
      <c r="P182">
        <v>59.7</v>
      </c>
      <c r="Q182">
        <v>25.6</v>
      </c>
      <c r="R182">
        <v>18.7</v>
      </c>
      <c r="S182">
        <v>31.1</v>
      </c>
      <c r="T182">
        <v>53.6</v>
      </c>
      <c r="U182">
        <v>82.7</v>
      </c>
      <c r="V182">
        <v>109.6</v>
      </c>
      <c r="W182">
        <v>104.6</v>
      </c>
      <c r="X182">
        <v>39.1</v>
      </c>
      <c r="Y182">
        <v>50.5</v>
      </c>
      <c r="Z182">
        <v>45.5</v>
      </c>
      <c r="AA182">
        <v>57.3</v>
      </c>
      <c r="AB182">
        <v>34.6</v>
      </c>
      <c r="AC182">
        <v>39.4</v>
      </c>
      <c r="AD182">
        <v>35.799999999999997</v>
      </c>
      <c r="AE182">
        <v>46.4</v>
      </c>
      <c r="AF182">
        <v>82.2</v>
      </c>
      <c r="AG182">
        <v>87.4</v>
      </c>
      <c r="AH182">
        <v>102.2</v>
      </c>
      <c r="AI182">
        <v>115.4</v>
      </c>
      <c r="AJ182">
        <v>95.8</v>
      </c>
      <c r="AK182">
        <v>96.6</v>
      </c>
      <c r="AL182">
        <v>51.2</v>
      </c>
      <c r="AM182">
        <v>33.6</v>
      </c>
      <c r="AN182">
        <v>33.1</v>
      </c>
      <c r="AO182">
        <v>62.8</v>
      </c>
      <c r="AP182">
        <v>121.7</v>
      </c>
      <c r="AQ182">
        <v>143.30000000000001</v>
      </c>
      <c r="AR182">
        <v>160.4</v>
      </c>
      <c r="AS182">
        <v>74.099999999999994</v>
      </c>
      <c r="AT182">
        <v>52.2</v>
      </c>
      <c r="AU182">
        <v>58.7</v>
      </c>
      <c r="AV182">
        <v>36.4</v>
      </c>
      <c r="AW182">
        <v>30</v>
      </c>
      <c r="AX182">
        <v>28.6</v>
      </c>
      <c r="AY182">
        <v>53.1</v>
      </c>
      <c r="AZ182">
        <v>47.5</v>
      </c>
      <c r="BA182">
        <v>112.9</v>
      </c>
      <c r="BB182">
        <v>93.7</v>
      </c>
      <c r="BC182">
        <v>92</v>
      </c>
      <c r="BD182">
        <v>121.7</v>
      </c>
      <c r="BE182">
        <v>68.099999999999994</v>
      </c>
      <c r="BF182">
        <v>59.9</v>
      </c>
      <c r="BG182">
        <v>29.9</v>
      </c>
      <c r="BH182">
        <v>19.399999999999999</v>
      </c>
      <c r="BI182">
        <v>25.4</v>
      </c>
      <c r="BJ182">
        <v>3.9</v>
      </c>
      <c r="BK182">
        <v>21</v>
      </c>
      <c r="BL182">
        <v>56.3</v>
      </c>
      <c r="BM182">
        <v>58.1</v>
      </c>
      <c r="BN182">
        <v>69</v>
      </c>
      <c r="BO182">
        <v>86.8</v>
      </c>
      <c r="BP182">
        <v>59.4</v>
      </c>
      <c r="BQ182">
        <v>37.299999999999997</v>
      </c>
    </row>
    <row r="183" spans="2:69">
      <c r="B183">
        <v>6</v>
      </c>
      <c r="C183">
        <v>21</v>
      </c>
      <c r="D183">
        <v>92.4</v>
      </c>
      <c r="E183">
        <v>26.5</v>
      </c>
      <c r="F183">
        <v>40</v>
      </c>
      <c r="G183">
        <v>31</v>
      </c>
      <c r="H183">
        <v>28.2</v>
      </c>
      <c r="I183">
        <v>48.2</v>
      </c>
      <c r="J183">
        <v>105.5</v>
      </c>
      <c r="K183">
        <v>100.4</v>
      </c>
      <c r="L183">
        <v>115.1</v>
      </c>
      <c r="M183">
        <v>98.5</v>
      </c>
      <c r="N183">
        <v>83.8</v>
      </c>
      <c r="O183">
        <v>66.599999999999994</v>
      </c>
      <c r="P183">
        <v>54.7</v>
      </c>
      <c r="Q183">
        <v>28.5</v>
      </c>
      <c r="R183">
        <v>20.100000000000001</v>
      </c>
      <c r="S183">
        <v>30.3</v>
      </c>
      <c r="T183">
        <v>52.5</v>
      </c>
      <c r="U183">
        <v>82.8</v>
      </c>
      <c r="V183">
        <v>109</v>
      </c>
      <c r="W183">
        <v>98</v>
      </c>
      <c r="X183">
        <v>38.299999999999997</v>
      </c>
      <c r="Y183">
        <v>46</v>
      </c>
      <c r="Z183">
        <v>44.3</v>
      </c>
      <c r="AA183">
        <v>56.4</v>
      </c>
      <c r="AB183">
        <v>32.700000000000003</v>
      </c>
      <c r="AC183">
        <v>42.3</v>
      </c>
      <c r="AD183">
        <v>34.299999999999997</v>
      </c>
      <c r="AE183">
        <v>47.2</v>
      </c>
      <c r="AF183">
        <v>84.7</v>
      </c>
      <c r="AG183">
        <v>88.9</v>
      </c>
      <c r="AH183">
        <v>105.4</v>
      </c>
      <c r="AI183">
        <v>116.1</v>
      </c>
      <c r="AJ183">
        <v>95.6</v>
      </c>
      <c r="AK183">
        <v>94.9</v>
      </c>
      <c r="AL183">
        <v>54.5</v>
      </c>
      <c r="AM183">
        <v>32.9</v>
      </c>
      <c r="AN183">
        <v>32.799999999999997</v>
      </c>
      <c r="AO183">
        <v>61.6</v>
      </c>
      <c r="AP183">
        <v>131.5</v>
      </c>
      <c r="AQ183">
        <v>139.80000000000001</v>
      </c>
      <c r="AR183">
        <v>152.9</v>
      </c>
      <c r="AS183">
        <v>76.8</v>
      </c>
      <c r="AT183">
        <v>50.2</v>
      </c>
      <c r="AU183">
        <v>55.4</v>
      </c>
      <c r="AV183">
        <v>37.299999999999997</v>
      </c>
      <c r="AW183">
        <v>29.3</v>
      </c>
      <c r="AX183">
        <v>27.9</v>
      </c>
      <c r="AY183">
        <v>55</v>
      </c>
      <c r="AZ183">
        <v>47.1</v>
      </c>
      <c r="BA183">
        <v>112.5</v>
      </c>
      <c r="BB183">
        <v>91.4</v>
      </c>
      <c r="BC183">
        <v>90.8</v>
      </c>
      <c r="BD183">
        <v>122.4</v>
      </c>
      <c r="BE183">
        <v>68</v>
      </c>
      <c r="BF183">
        <v>59.8</v>
      </c>
      <c r="BG183">
        <v>29.2</v>
      </c>
      <c r="BH183">
        <v>17.5</v>
      </c>
      <c r="BI183">
        <v>23.7</v>
      </c>
      <c r="BJ183">
        <v>4.9000000000000004</v>
      </c>
      <c r="BK183">
        <v>24.1</v>
      </c>
      <c r="BL183">
        <v>53.4</v>
      </c>
      <c r="BM183">
        <v>57.5</v>
      </c>
      <c r="BN183">
        <v>67.5</v>
      </c>
      <c r="BO183">
        <v>83.7</v>
      </c>
      <c r="BP183">
        <v>61.5</v>
      </c>
      <c r="BQ183">
        <v>34.1</v>
      </c>
    </row>
    <row r="184" spans="2:69">
      <c r="B184">
        <v>6</v>
      </c>
      <c r="C184">
        <v>22</v>
      </c>
      <c r="D184">
        <v>80.400000000000006</v>
      </c>
      <c r="E184">
        <v>32</v>
      </c>
      <c r="F184">
        <v>41.1</v>
      </c>
      <c r="G184">
        <v>30.3</v>
      </c>
      <c r="H184">
        <v>27.8</v>
      </c>
      <c r="I184">
        <v>46.9</v>
      </c>
      <c r="J184">
        <v>112.1</v>
      </c>
      <c r="K184">
        <v>102.7</v>
      </c>
      <c r="L184">
        <v>114.5</v>
      </c>
      <c r="M184">
        <v>99</v>
      </c>
      <c r="N184">
        <v>80.3</v>
      </c>
      <c r="O184">
        <v>66.900000000000006</v>
      </c>
      <c r="P184">
        <v>54.2</v>
      </c>
      <c r="Q184">
        <v>28.4</v>
      </c>
      <c r="R184">
        <v>18.899999999999999</v>
      </c>
      <c r="S184">
        <v>30.1</v>
      </c>
      <c r="T184">
        <v>51.9</v>
      </c>
      <c r="U184">
        <v>78.2</v>
      </c>
      <c r="V184">
        <v>105.3</v>
      </c>
      <c r="W184">
        <v>93.1</v>
      </c>
      <c r="X184">
        <v>37.6</v>
      </c>
      <c r="Y184">
        <v>44.4</v>
      </c>
      <c r="Z184">
        <v>42.8</v>
      </c>
      <c r="AA184">
        <v>55</v>
      </c>
      <c r="AB184">
        <v>31.4</v>
      </c>
      <c r="AC184">
        <v>42</v>
      </c>
      <c r="AD184">
        <v>36.5</v>
      </c>
      <c r="AE184">
        <v>47.8</v>
      </c>
      <c r="AF184">
        <v>85.9</v>
      </c>
      <c r="AG184">
        <v>90.1</v>
      </c>
      <c r="AH184">
        <v>109</v>
      </c>
      <c r="AI184">
        <v>114</v>
      </c>
      <c r="AJ184">
        <v>99.2</v>
      </c>
      <c r="AK184">
        <v>93.1</v>
      </c>
      <c r="AL184">
        <v>56.8</v>
      </c>
      <c r="AM184">
        <v>33.4</v>
      </c>
      <c r="AN184">
        <v>35.299999999999997</v>
      </c>
      <c r="AO184">
        <v>61.9</v>
      </c>
      <c r="AP184">
        <v>124.5</v>
      </c>
      <c r="AQ184">
        <v>136.9</v>
      </c>
      <c r="AR184">
        <v>147.6</v>
      </c>
      <c r="AS184">
        <v>78.099999999999994</v>
      </c>
      <c r="AT184">
        <v>48.7</v>
      </c>
      <c r="AU184">
        <v>52.4</v>
      </c>
      <c r="AV184">
        <v>37.4</v>
      </c>
      <c r="AW184">
        <v>28.3</v>
      </c>
      <c r="AX184">
        <v>27.5</v>
      </c>
      <c r="AY184">
        <v>53.6</v>
      </c>
      <c r="AZ184">
        <v>47.4</v>
      </c>
      <c r="BA184">
        <v>106.7</v>
      </c>
      <c r="BB184">
        <v>90</v>
      </c>
      <c r="BC184">
        <v>87.9</v>
      </c>
      <c r="BD184">
        <v>124.1</v>
      </c>
      <c r="BE184">
        <v>66.8</v>
      </c>
      <c r="BF184">
        <v>61.5</v>
      </c>
      <c r="BG184">
        <v>29.4</v>
      </c>
      <c r="BH184">
        <v>17.899999999999999</v>
      </c>
      <c r="BI184">
        <v>22.6</v>
      </c>
      <c r="BJ184">
        <v>6.4</v>
      </c>
      <c r="BK184">
        <v>24.6</v>
      </c>
      <c r="BL184">
        <v>54.6</v>
      </c>
      <c r="BM184">
        <v>57.5</v>
      </c>
      <c r="BN184">
        <v>67.8</v>
      </c>
      <c r="BO184">
        <v>80.400000000000006</v>
      </c>
      <c r="BP184">
        <v>74.099999999999994</v>
      </c>
      <c r="BQ184">
        <v>31.7</v>
      </c>
    </row>
    <row r="185" spans="2:69">
      <c r="B185">
        <v>6</v>
      </c>
      <c r="C185">
        <v>23</v>
      </c>
      <c r="D185">
        <v>77.3</v>
      </c>
      <c r="E185">
        <v>-100</v>
      </c>
      <c r="F185">
        <v>40.5</v>
      </c>
      <c r="G185">
        <v>30.5</v>
      </c>
      <c r="H185">
        <v>26.9</v>
      </c>
      <c r="I185">
        <v>50.2</v>
      </c>
      <c r="J185">
        <v>122.2</v>
      </c>
      <c r="K185">
        <v>98.6</v>
      </c>
      <c r="L185">
        <v>104.6</v>
      </c>
      <c r="M185">
        <v>100.1</v>
      </c>
      <c r="N185">
        <v>79.599999999999994</v>
      </c>
      <c r="O185">
        <v>65.900000000000006</v>
      </c>
      <c r="P185">
        <v>52.4</v>
      </c>
      <c r="Q185">
        <v>25.9</v>
      </c>
      <c r="R185">
        <v>18.899999999999999</v>
      </c>
      <c r="S185">
        <v>31.2</v>
      </c>
      <c r="T185">
        <v>50.4</v>
      </c>
      <c r="U185">
        <v>74.5</v>
      </c>
      <c r="V185">
        <v>102.9</v>
      </c>
      <c r="W185">
        <v>89.9</v>
      </c>
      <c r="X185">
        <v>36.4</v>
      </c>
      <c r="Y185">
        <v>47.6</v>
      </c>
      <c r="Z185">
        <v>42.1</v>
      </c>
      <c r="AA185">
        <v>55.2</v>
      </c>
      <c r="AB185">
        <v>29.5</v>
      </c>
      <c r="AC185">
        <v>40</v>
      </c>
      <c r="AD185">
        <v>34.799999999999997</v>
      </c>
      <c r="AE185">
        <v>46.3</v>
      </c>
      <c r="AF185">
        <v>86.5</v>
      </c>
      <c r="AG185">
        <v>91.2</v>
      </c>
      <c r="AH185">
        <v>104.3</v>
      </c>
      <c r="AI185">
        <v>110.1</v>
      </c>
      <c r="AJ185">
        <v>98</v>
      </c>
      <c r="AK185">
        <v>92.1</v>
      </c>
      <c r="AL185">
        <v>54.8</v>
      </c>
      <c r="AM185">
        <v>32.299999999999997</v>
      </c>
      <c r="AN185">
        <v>35.5</v>
      </c>
      <c r="AO185">
        <v>59.8</v>
      </c>
      <c r="AP185">
        <v>118.3</v>
      </c>
      <c r="AQ185">
        <v>134.9</v>
      </c>
      <c r="AR185">
        <v>150</v>
      </c>
      <c r="AS185">
        <v>76.3</v>
      </c>
      <c r="AT185">
        <v>49.2</v>
      </c>
      <c r="AU185">
        <v>50.1</v>
      </c>
      <c r="AV185">
        <v>36.6</v>
      </c>
      <c r="AW185">
        <v>28.4</v>
      </c>
      <c r="AX185">
        <v>29.4</v>
      </c>
      <c r="AY185">
        <v>53.4</v>
      </c>
      <c r="AZ185">
        <v>49.3</v>
      </c>
      <c r="BA185">
        <v>105.4</v>
      </c>
      <c r="BB185">
        <v>89.6</v>
      </c>
      <c r="BC185">
        <v>85.2</v>
      </c>
      <c r="BD185">
        <v>126.3</v>
      </c>
      <c r="BE185">
        <v>65</v>
      </c>
      <c r="BF185">
        <v>55.6</v>
      </c>
      <c r="BG185">
        <v>29.7</v>
      </c>
      <c r="BH185">
        <v>19.399999999999999</v>
      </c>
      <c r="BI185">
        <v>20.399999999999999</v>
      </c>
      <c r="BJ185">
        <v>5.3</v>
      </c>
      <c r="BK185">
        <v>22.1</v>
      </c>
      <c r="BL185">
        <v>66.2</v>
      </c>
      <c r="BM185">
        <v>54</v>
      </c>
      <c r="BN185">
        <v>75.5</v>
      </c>
      <c r="BO185">
        <v>79.5</v>
      </c>
      <c r="BP185">
        <v>102.7</v>
      </c>
      <c r="BQ185">
        <v>39.700000000000003</v>
      </c>
    </row>
    <row r="186" spans="2:69">
      <c r="B186">
        <v>6</v>
      </c>
      <c r="C186">
        <v>24</v>
      </c>
      <c r="D186">
        <v>72.099999999999994</v>
      </c>
      <c r="E186">
        <v>-100</v>
      </c>
      <c r="F186">
        <v>39.6</v>
      </c>
      <c r="G186">
        <v>-100</v>
      </c>
      <c r="H186">
        <v>26</v>
      </c>
      <c r="I186">
        <v>47.3</v>
      </c>
      <c r="J186">
        <v>127.1</v>
      </c>
      <c r="K186">
        <v>96.2</v>
      </c>
      <c r="L186">
        <v>102.3</v>
      </c>
      <c r="M186">
        <v>101.6</v>
      </c>
      <c r="N186">
        <v>75.099999999999994</v>
      </c>
      <c r="O186">
        <v>68.3</v>
      </c>
      <c r="P186">
        <v>49.8</v>
      </c>
      <c r="Q186">
        <v>26.4</v>
      </c>
      <c r="R186">
        <v>17.600000000000001</v>
      </c>
      <c r="S186">
        <v>33.5</v>
      </c>
      <c r="T186">
        <v>49.8</v>
      </c>
      <c r="U186">
        <v>72.5</v>
      </c>
      <c r="V186">
        <v>103.3</v>
      </c>
      <c r="W186">
        <v>93.1</v>
      </c>
      <c r="X186">
        <v>36.1</v>
      </c>
      <c r="Y186">
        <v>45.1</v>
      </c>
      <c r="Z186">
        <v>41.6</v>
      </c>
      <c r="AA186">
        <v>53.2</v>
      </c>
      <c r="AB186">
        <v>28.7</v>
      </c>
      <c r="AC186">
        <v>39.200000000000003</v>
      </c>
      <c r="AD186">
        <v>34.5</v>
      </c>
      <c r="AE186">
        <v>42.6</v>
      </c>
      <c r="AF186">
        <v>89.6</v>
      </c>
      <c r="AG186">
        <v>105.5</v>
      </c>
      <c r="AH186">
        <v>101.5</v>
      </c>
      <c r="AI186">
        <v>107.4</v>
      </c>
      <c r="AJ186">
        <v>97.7</v>
      </c>
      <c r="AK186">
        <v>92</v>
      </c>
      <c r="AL186">
        <v>53.9</v>
      </c>
      <c r="AM186">
        <v>32.9</v>
      </c>
      <c r="AN186">
        <v>36.700000000000003</v>
      </c>
      <c r="AO186">
        <v>66.7</v>
      </c>
      <c r="AP186">
        <v>112.6</v>
      </c>
      <c r="AQ186">
        <v>137.19999999999999</v>
      </c>
      <c r="AR186">
        <v>153.19999999999999</v>
      </c>
      <c r="AS186">
        <v>77.2</v>
      </c>
      <c r="AT186">
        <v>55.4</v>
      </c>
      <c r="AU186">
        <v>47.1</v>
      </c>
      <c r="AV186">
        <v>36.4</v>
      </c>
      <c r="AW186">
        <v>27.6</v>
      </c>
      <c r="AX186">
        <v>30.2</v>
      </c>
      <c r="AY186">
        <v>53.2</v>
      </c>
      <c r="AZ186">
        <v>47.3</v>
      </c>
      <c r="BA186">
        <v>112.2</v>
      </c>
      <c r="BB186">
        <v>88.6</v>
      </c>
      <c r="BC186">
        <v>87.2</v>
      </c>
      <c r="BD186">
        <v>124.7</v>
      </c>
      <c r="BE186">
        <v>65.2</v>
      </c>
      <c r="BF186">
        <v>58.5</v>
      </c>
      <c r="BG186">
        <v>31.6</v>
      </c>
      <c r="BH186">
        <v>20.2</v>
      </c>
      <c r="BI186">
        <v>18.899999999999999</v>
      </c>
      <c r="BJ186">
        <v>6.2</v>
      </c>
      <c r="BK186">
        <v>21.4</v>
      </c>
      <c r="BL186">
        <v>72.2</v>
      </c>
      <c r="BM186">
        <v>52.3</v>
      </c>
      <c r="BN186">
        <v>83.9</v>
      </c>
      <c r="BO186">
        <v>78.2</v>
      </c>
      <c r="BP186">
        <v>98.7</v>
      </c>
      <c r="BQ186">
        <v>40.299999999999997</v>
      </c>
    </row>
    <row r="187" spans="2:69">
      <c r="B187">
        <v>6</v>
      </c>
      <c r="C187">
        <v>25</v>
      </c>
      <c r="D187">
        <v>65.599999999999994</v>
      </c>
      <c r="E187">
        <v>-100</v>
      </c>
      <c r="F187">
        <v>40.1</v>
      </c>
      <c r="G187">
        <v>29</v>
      </c>
      <c r="H187">
        <v>28.1</v>
      </c>
      <c r="I187">
        <v>47.7</v>
      </c>
      <c r="J187">
        <v>127.8</v>
      </c>
      <c r="K187">
        <v>94.9</v>
      </c>
      <c r="L187">
        <v>99.1</v>
      </c>
      <c r="M187">
        <v>102</v>
      </c>
      <c r="N187">
        <v>75.2</v>
      </c>
      <c r="O187">
        <v>69.7</v>
      </c>
      <c r="P187">
        <v>52</v>
      </c>
      <c r="Q187">
        <v>26</v>
      </c>
      <c r="R187">
        <v>18.100000000000001</v>
      </c>
      <c r="S187">
        <v>36.200000000000003</v>
      </c>
      <c r="T187">
        <v>54.4</v>
      </c>
      <c r="U187">
        <v>70.900000000000006</v>
      </c>
      <c r="V187">
        <v>104</v>
      </c>
      <c r="W187">
        <v>90.9</v>
      </c>
      <c r="X187">
        <v>34.299999999999997</v>
      </c>
      <c r="Y187">
        <v>41.7</v>
      </c>
      <c r="Z187">
        <v>44</v>
      </c>
      <c r="AA187">
        <v>50.2</v>
      </c>
      <c r="AB187">
        <v>27.5</v>
      </c>
      <c r="AC187">
        <v>43.9</v>
      </c>
      <c r="AD187">
        <v>33.799999999999997</v>
      </c>
      <c r="AE187">
        <v>49.5</v>
      </c>
      <c r="AF187">
        <v>88</v>
      </c>
      <c r="AG187">
        <v>108.1</v>
      </c>
      <c r="AH187">
        <v>95</v>
      </c>
      <c r="AI187">
        <v>108.3</v>
      </c>
      <c r="AJ187">
        <v>95.5</v>
      </c>
      <c r="AK187">
        <v>88.5</v>
      </c>
      <c r="AL187">
        <v>56.2</v>
      </c>
      <c r="AM187">
        <v>33.200000000000003</v>
      </c>
      <c r="AN187">
        <v>36.6</v>
      </c>
      <c r="AO187">
        <v>70.8</v>
      </c>
      <c r="AP187">
        <v>113.2</v>
      </c>
      <c r="AQ187">
        <v>138.69999999999999</v>
      </c>
      <c r="AR187">
        <v>153.9</v>
      </c>
      <c r="AS187">
        <v>10076.9</v>
      </c>
      <c r="AT187">
        <v>56.9</v>
      </c>
      <c r="AU187">
        <v>45.2</v>
      </c>
      <c r="AV187">
        <v>36.299999999999997</v>
      </c>
      <c r="AW187">
        <v>28.2</v>
      </c>
      <c r="AX187">
        <v>30.3</v>
      </c>
      <c r="AY187">
        <v>56.3</v>
      </c>
      <c r="AZ187">
        <v>48.6</v>
      </c>
      <c r="BA187">
        <v>108.3</v>
      </c>
      <c r="BB187">
        <v>88.4</v>
      </c>
      <c r="BC187">
        <v>86.9</v>
      </c>
      <c r="BD187">
        <v>123.2</v>
      </c>
      <c r="BE187">
        <v>63.5</v>
      </c>
      <c r="BF187">
        <v>60.5</v>
      </c>
      <c r="BG187">
        <v>30.1</v>
      </c>
      <c r="BH187">
        <v>19.899999999999999</v>
      </c>
      <c r="BI187">
        <v>19.100000000000001</v>
      </c>
      <c r="BJ187">
        <v>8.8000000000000007</v>
      </c>
      <c r="BK187">
        <v>21.5</v>
      </c>
      <c r="BL187">
        <v>67.900000000000006</v>
      </c>
      <c r="BM187">
        <v>53.1</v>
      </c>
      <c r="BN187">
        <v>78.7</v>
      </c>
      <c r="BO187">
        <v>76.900000000000006</v>
      </c>
      <c r="BP187">
        <v>108.4</v>
      </c>
      <c r="BQ187">
        <v>42.5</v>
      </c>
    </row>
    <row r="188" spans="2:69">
      <c r="B188">
        <v>6</v>
      </c>
      <c r="C188">
        <v>26</v>
      </c>
      <c r="D188">
        <v>60.7</v>
      </c>
      <c r="E188">
        <v>45.4</v>
      </c>
      <c r="F188">
        <v>37.4</v>
      </c>
      <c r="G188">
        <v>28</v>
      </c>
      <c r="H188">
        <v>28.1</v>
      </c>
      <c r="I188">
        <v>47.8</v>
      </c>
      <c r="J188">
        <v>124.5</v>
      </c>
      <c r="K188">
        <v>93.8</v>
      </c>
      <c r="L188">
        <v>95.8</v>
      </c>
      <c r="M188">
        <v>96.9</v>
      </c>
      <c r="N188">
        <v>74.2</v>
      </c>
      <c r="O188">
        <v>68.5</v>
      </c>
      <c r="P188">
        <v>54.4</v>
      </c>
      <c r="Q188">
        <v>26.1</v>
      </c>
      <c r="R188">
        <v>20.5</v>
      </c>
      <c r="S188">
        <v>36</v>
      </c>
      <c r="T188">
        <v>55.1</v>
      </c>
      <c r="U188">
        <v>72.2</v>
      </c>
      <c r="V188">
        <v>102.9</v>
      </c>
      <c r="W188">
        <v>86.9</v>
      </c>
      <c r="X188">
        <v>34.9</v>
      </c>
      <c r="Y188">
        <v>39.1</v>
      </c>
      <c r="Z188">
        <v>41.4</v>
      </c>
      <c r="AA188">
        <v>49.6</v>
      </c>
      <c r="AB188">
        <v>27.7</v>
      </c>
      <c r="AC188">
        <v>43.3</v>
      </c>
      <c r="AD188">
        <v>32.299999999999997</v>
      </c>
      <c r="AE188">
        <v>65.5</v>
      </c>
      <c r="AF188">
        <v>85.6</v>
      </c>
      <c r="AG188">
        <v>106.3</v>
      </c>
      <c r="AH188">
        <v>96.2</v>
      </c>
      <c r="AI188">
        <v>108.1</v>
      </c>
      <c r="AJ188">
        <v>96.1</v>
      </c>
      <c r="AK188">
        <v>89.2</v>
      </c>
      <c r="AL188">
        <v>56.1</v>
      </c>
      <c r="AM188">
        <v>33.799999999999997</v>
      </c>
      <c r="AN188">
        <v>35.299999999999997</v>
      </c>
      <c r="AO188">
        <v>68.2</v>
      </c>
      <c r="AP188">
        <v>114.9</v>
      </c>
      <c r="AQ188">
        <v>139.1</v>
      </c>
      <c r="AR188">
        <v>152.9</v>
      </c>
      <c r="AS188">
        <v>10077.700000000001</v>
      </c>
      <c r="AT188">
        <v>55.6</v>
      </c>
      <c r="AU188">
        <v>44.1</v>
      </c>
      <c r="AV188">
        <v>38.799999999999997</v>
      </c>
      <c r="AW188">
        <v>27.2</v>
      </c>
      <c r="AX188">
        <v>30.1</v>
      </c>
      <c r="AY188">
        <v>55.9</v>
      </c>
      <c r="AZ188">
        <v>51.2</v>
      </c>
      <c r="BA188">
        <v>111.4</v>
      </c>
      <c r="BB188">
        <v>88.7</v>
      </c>
      <c r="BC188">
        <v>86.2</v>
      </c>
      <c r="BD188">
        <v>116.2</v>
      </c>
      <c r="BE188">
        <v>65.2</v>
      </c>
      <c r="BF188">
        <v>59.7</v>
      </c>
      <c r="BG188">
        <v>30.1</v>
      </c>
      <c r="BH188">
        <v>20</v>
      </c>
      <c r="BI188">
        <v>26.2</v>
      </c>
      <c r="BJ188">
        <v>8.4</v>
      </c>
      <c r="BK188">
        <v>23.4</v>
      </c>
      <c r="BL188">
        <v>61.8</v>
      </c>
      <c r="BM188">
        <v>52</v>
      </c>
      <c r="BN188">
        <v>80.3</v>
      </c>
      <c r="BO188">
        <v>77.2</v>
      </c>
      <c r="BP188">
        <v>98</v>
      </c>
      <c r="BQ188">
        <v>42.2</v>
      </c>
    </row>
    <row r="189" spans="2:69">
      <c r="B189">
        <v>6</v>
      </c>
      <c r="C189">
        <v>27</v>
      </c>
      <c r="D189">
        <v>52.2</v>
      </c>
      <c r="E189">
        <v>47.1</v>
      </c>
      <c r="F189">
        <v>36.200000000000003</v>
      </c>
      <c r="G189">
        <v>-100</v>
      </c>
      <c r="H189">
        <v>29.4</v>
      </c>
      <c r="I189">
        <v>49.5</v>
      </c>
      <c r="J189">
        <v>125</v>
      </c>
      <c r="K189">
        <v>92.5</v>
      </c>
      <c r="L189">
        <v>97.9</v>
      </c>
      <c r="M189">
        <v>99.8</v>
      </c>
      <c r="N189">
        <v>71.8</v>
      </c>
      <c r="O189">
        <v>69</v>
      </c>
      <c r="P189">
        <v>55.7</v>
      </c>
      <c r="Q189">
        <v>24.3</v>
      </c>
      <c r="R189">
        <v>18.5</v>
      </c>
      <c r="S189">
        <v>33.700000000000003</v>
      </c>
      <c r="T189">
        <v>60.4</v>
      </c>
      <c r="U189">
        <v>73.5</v>
      </c>
      <c r="V189">
        <v>100.9</v>
      </c>
      <c r="W189">
        <v>93.3</v>
      </c>
      <c r="X189">
        <v>33.5</v>
      </c>
      <c r="Y189">
        <v>40.299999999999997</v>
      </c>
      <c r="Z189">
        <v>38</v>
      </c>
      <c r="AA189">
        <v>54.7</v>
      </c>
      <c r="AB189">
        <v>27.5</v>
      </c>
      <c r="AC189">
        <v>44</v>
      </c>
      <c r="AD189">
        <v>34.4</v>
      </c>
      <c r="AE189">
        <v>66.2</v>
      </c>
      <c r="AF189">
        <v>82.7</v>
      </c>
      <c r="AG189">
        <v>103.6</v>
      </c>
      <c r="AH189">
        <v>104.2</v>
      </c>
      <c r="AI189">
        <v>105</v>
      </c>
      <c r="AJ189">
        <v>98.7</v>
      </c>
      <c r="AK189">
        <v>83.5</v>
      </c>
      <c r="AL189">
        <v>54.8</v>
      </c>
      <c r="AM189">
        <v>34.299999999999997</v>
      </c>
      <c r="AN189">
        <v>36.4</v>
      </c>
      <c r="AO189">
        <v>61.5</v>
      </c>
      <c r="AP189">
        <v>116.5</v>
      </c>
      <c r="AQ189">
        <v>138.5</v>
      </c>
      <c r="AR189">
        <v>150.4</v>
      </c>
      <c r="AS189">
        <v>76</v>
      </c>
      <c r="AT189">
        <v>51.2</v>
      </c>
      <c r="AU189">
        <v>48.8</v>
      </c>
      <c r="AV189">
        <v>38.799999999999997</v>
      </c>
      <c r="AW189">
        <v>26.8</v>
      </c>
      <c r="AX189">
        <v>29.4</v>
      </c>
      <c r="AY189">
        <v>52.8</v>
      </c>
      <c r="AZ189">
        <v>65.400000000000006</v>
      </c>
      <c r="BA189">
        <v>108</v>
      </c>
      <c r="BB189">
        <v>88</v>
      </c>
      <c r="BC189">
        <v>84.4</v>
      </c>
      <c r="BD189">
        <v>116.5</v>
      </c>
      <c r="BE189">
        <v>63.4</v>
      </c>
      <c r="BF189">
        <v>56.4</v>
      </c>
      <c r="BG189">
        <v>29.9</v>
      </c>
      <c r="BH189">
        <v>20.8</v>
      </c>
      <c r="BI189">
        <v>25.5</v>
      </c>
      <c r="BJ189">
        <v>6.6</v>
      </c>
      <c r="BK189">
        <v>24.4</v>
      </c>
      <c r="BL189">
        <v>56.5</v>
      </c>
      <c r="BM189">
        <v>52.9</v>
      </c>
      <c r="BN189">
        <v>77</v>
      </c>
      <c r="BO189">
        <v>76.3</v>
      </c>
      <c r="BP189">
        <v>94.2</v>
      </c>
      <c r="BQ189">
        <v>42.4</v>
      </c>
    </row>
    <row r="190" spans="2:69">
      <c r="B190">
        <v>6</v>
      </c>
      <c r="C190">
        <v>28</v>
      </c>
      <c r="D190">
        <v>53.9</v>
      </c>
      <c r="E190">
        <v>46.9</v>
      </c>
      <c r="F190">
        <v>36.4</v>
      </c>
      <c r="G190">
        <v>27.8</v>
      </c>
      <c r="H190">
        <v>29.7</v>
      </c>
      <c r="I190">
        <v>51.2</v>
      </c>
      <c r="J190">
        <v>127.1</v>
      </c>
      <c r="K190">
        <v>100.6</v>
      </c>
      <c r="L190">
        <v>101.8</v>
      </c>
      <c r="M190">
        <v>122.1</v>
      </c>
      <c r="N190">
        <v>73.900000000000006</v>
      </c>
      <c r="O190">
        <v>70.900000000000006</v>
      </c>
      <c r="P190">
        <v>56.3</v>
      </c>
      <c r="Q190">
        <v>24.3</v>
      </c>
      <c r="R190">
        <v>15.9</v>
      </c>
      <c r="S190">
        <v>34.200000000000003</v>
      </c>
      <c r="T190">
        <v>68.900000000000006</v>
      </c>
      <c r="U190">
        <v>69.8</v>
      </c>
      <c r="V190">
        <v>99</v>
      </c>
      <c r="W190">
        <v>91.8</v>
      </c>
      <c r="X190">
        <v>34.1</v>
      </c>
      <c r="Y190">
        <v>41.6</v>
      </c>
      <c r="Z190">
        <v>34.299999999999997</v>
      </c>
      <c r="AA190">
        <v>53.5</v>
      </c>
      <c r="AB190">
        <v>27.3</v>
      </c>
      <c r="AC190">
        <v>42.6</v>
      </c>
      <c r="AD190">
        <v>40.700000000000003</v>
      </c>
      <c r="AE190">
        <v>60.5</v>
      </c>
      <c r="AF190">
        <v>79.599999999999994</v>
      </c>
      <c r="AG190">
        <v>100</v>
      </c>
      <c r="AH190">
        <v>110</v>
      </c>
      <c r="AI190">
        <v>104.8</v>
      </c>
      <c r="AJ190">
        <v>98.2</v>
      </c>
      <c r="AK190">
        <v>88.8</v>
      </c>
      <c r="AL190">
        <v>53.7</v>
      </c>
      <c r="AM190">
        <v>37.6</v>
      </c>
      <c r="AN190">
        <v>35.299999999999997</v>
      </c>
      <c r="AO190">
        <v>59.8</v>
      </c>
      <c r="AP190">
        <v>115.9</v>
      </c>
      <c r="AQ190">
        <v>137.4</v>
      </c>
      <c r="AR190">
        <v>148.5</v>
      </c>
      <c r="AS190">
        <v>77.7</v>
      </c>
      <c r="AT190">
        <v>49.9</v>
      </c>
      <c r="AU190">
        <v>48.2</v>
      </c>
      <c r="AV190">
        <v>36.9</v>
      </c>
      <c r="AW190">
        <v>29.7</v>
      </c>
      <c r="AX190">
        <v>28.7</v>
      </c>
      <c r="AY190">
        <v>49.9</v>
      </c>
      <c r="AZ190">
        <v>65.599999999999994</v>
      </c>
      <c r="BA190">
        <v>105.3</v>
      </c>
      <c r="BB190">
        <v>86.9</v>
      </c>
      <c r="BC190">
        <v>83.9</v>
      </c>
      <c r="BD190">
        <v>115.5</v>
      </c>
      <c r="BE190">
        <v>61.9</v>
      </c>
      <c r="BF190">
        <v>54.8</v>
      </c>
      <c r="BG190">
        <v>31.3</v>
      </c>
      <c r="BH190">
        <v>19.5</v>
      </c>
      <c r="BI190">
        <v>24</v>
      </c>
      <c r="BJ190">
        <v>8</v>
      </c>
      <c r="BK190">
        <v>23</v>
      </c>
      <c r="BL190">
        <v>52.6</v>
      </c>
      <c r="BM190">
        <v>53</v>
      </c>
      <c r="BN190">
        <v>83.3</v>
      </c>
      <c r="BO190">
        <v>74.400000000000006</v>
      </c>
      <c r="BP190">
        <v>86.7</v>
      </c>
      <c r="BQ190">
        <v>40.9</v>
      </c>
    </row>
    <row r="191" spans="2:69">
      <c r="B191">
        <v>6</v>
      </c>
      <c r="C191">
        <v>29</v>
      </c>
      <c r="D191">
        <v>56.3</v>
      </c>
      <c r="E191">
        <v>47.7</v>
      </c>
      <c r="F191">
        <v>36.299999999999997</v>
      </c>
      <c r="G191">
        <v>30.1</v>
      </c>
      <c r="H191">
        <v>28.2</v>
      </c>
      <c r="I191">
        <v>49.9</v>
      </c>
      <c r="J191">
        <v>126.4</v>
      </c>
      <c r="K191">
        <v>109.2</v>
      </c>
      <c r="L191">
        <v>102.6</v>
      </c>
      <c r="M191">
        <v>115.7</v>
      </c>
      <c r="N191">
        <v>78.599999999999994</v>
      </c>
      <c r="O191">
        <v>70.2</v>
      </c>
      <c r="P191">
        <v>56.3</v>
      </c>
      <c r="Q191">
        <v>23.4</v>
      </c>
      <c r="R191">
        <v>18.2</v>
      </c>
      <c r="S191">
        <v>40.1</v>
      </c>
      <c r="T191">
        <v>69.8</v>
      </c>
      <c r="U191">
        <v>68.3</v>
      </c>
      <c r="V191">
        <v>97.2</v>
      </c>
      <c r="W191">
        <v>87.9</v>
      </c>
      <c r="X191">
        <v>36</v>
      </c>
      <c r="Y191">
        <v>41.4</v>
      </c>
      <c r="Z191">
        <v>34.5</v>
      </c>
      <c r="AA191">
        <v>52.2</v>
      </c>
      <c r="AB191">
        <v>26.1</v>
      </c>
      <c r="AC191">
        <v>41.5</v>
      </c>
      <c r="AD191">
        <v>43.4</v>
      </c>
      <c r="AE191">
        <v>56.9</v>
      </c>
      <c r="AF191">
        <v>75.8</v>
      </c>
      <c r="AG191">
        <v>96.4</v>
      </c>
      <c r="AH191">
        <v>107.6</v>
      </c>
      <c r="AI191">
        <v>107.1</v>
      </c>
      <c r="AJ191">
        <v>98.9</v>
      </c>
      <c r="AK191">
        <v>92.9</v>
      </c>
      <c r="AL191">
        <v>53</v>
      </c>
      <c r="AM191">
        <v>37.1</v>
      </c>
      <c r="AN191">
        <v>34.700000000000003</v>
      </c>
      <c r="AO191">
        <v>65.2</v>
      </c>
      <c r="AP191">
        <v>113.3</v>
      </c>
      <c r="AQ191">
        <v>137.9</v>
      </c>
      <c r="AR191">
        <v>149.30000000000001</v>
      </c>
      <c r="AS191">
        <v>77.3</v>
      </c>
      <c r="AT191">
        <v>51</v>
      </c>
      <c r="AU191">
        <v>47.3</v>
      </c>
      <c r="AV191">
        <v>40.299999999999997</v>
      </c>
      <c r="AW191">
        <v>32</v>
      </c>
      <c r="AX191">
        <v>27.9</v>
      </c>
      <c r="AY191">
        <v>47</v>
      </c>
      <c r="AZ191">
        <v>58.8</v>
      </c>
      <c r="BA191">
        <v>101.4</v>
      </c>
      <c r="BB191">
        <v>87.7</v>
      </c>
      <c r="BC191">
        <v>83.4</v>
      </c>
      <c r="BD191">
        <v>112.6</v>
      </c>
      <c r="BE191">
        <v>64.3</v>
      </c>
      <c r="BF191">
        <v>56.1</v>
      </c>
      <c r="BG191">
        <v>34.200000000000003</v>
      </c>
      <c r="BH191">
        <v>20.5</v>
      </c>
      <c r="BI191">
        <v>23.5</v>
      </c>
      <c r="BJ191">
        <v>7.4</v>
      </c>
      <c r="BK191">
        <v>21.5</v>
      </c>
      <c r="BL191">
        <v>52.2</v>
      </c>
      <c r="BM191">
        <v>52.8</v>
      </c>
      <c r="BN191">
        <v>75.400000000000006</v>
      </c>
      <c r="BO191">
        <v>75.2</v>
      </c>
      <c r="BP191">
        <v>81.5</v>
      </c>
      <c r="BQ191">
        <v>39</v>
      </c>
    </row>
    <row r="192" spans="2:69">
      <c r="B192">
        <v>6</v>
      </c>
      <c r="C192">
        <v>30</v>
      </c>
      <c r="D192">
        <v>56.5</v>
      </c>
      <c r="E192">
        <v>39</v>
      </c>
      <c r="F192">
        <v>38.799999999999997</v>
      </c>
      <c r="G192">
        <v>28.9</v>
      </c>
      <c r="H192">
        <v>28.3</v>
      </c>
      <c r="I192">
        <v>48.8</v>
      </c>
      <c r="J192">
        <v>132.19999999999999</v>
      </c>
      <c r="K192">
        <v>108.5</v>
      </c>
      <c r="L192">
        <v>100.6</v>
      </c>
      <c r="M192">
        <v>122.2</v>
      </c>
      <c r="N192">
        <v>77.8</v>
      </c>
      <c r="O192">
        <v>70.7</v>
      </c>
      <c r="P192">
        <v>56.9</v>
      </c>
      <c r="Q192">
        <v>24.4</v>
      </c>
      <c r="R192">
        <v>18.100000000000001</v>
      </c>
      <c r="S192">
        <v>41.1</v>
      </c>
      <c r="T192">
        <v>69.099999999999994</v>
      </c>
      <c r="U192">
        <v>72.099999999999994</v>
      </c>
      <c r="V192">
        <v>94.6</v>
      </c>
      <c r="W192">
        <v>86.3</v>
      </c>
      <c r="X192">
        <v>38</v>
      </c>
      <c r="Y192">
        <v>39.1</v>
      </c>
      <c r="Z192">
        <v>38.799999999999997</v>
      </c>
      <c r="AA192">
        <v>51.4</v>
      </c>
      <c r="AB192">
        <v>27.7</v>
      </c>
      <c r="AC192">
        <v>40.1</v>
      </c>
      <c r="AD192">
        <v>44</v>
      </c>
      <c r="AE192">
        <v>62.3</v>
      </c>
      <c r="AF192">
        <v>72.099999999999994</v>
      </c>
      <c r="AG192">
        <v>94.1</v>
      </c>
      <c r="AH192">
        <v>111.7</v>
      </c>
      <c r="AI192">
        <v>107.2</v>
      </c>
      <c r="AJ192">
        <v>97.8</v>
      </c>
      <c r="AK192">
        <v>92.1</v>
      </c>
      <c r="AL192">
        <v>52</v>
      </c>
      <c r="AM192">
        <v>36.5</v>
      </c>
      <c r="AN192">
        <v>34.799999999999997</v>
      </c>
      <c r="AO192">
        <v>69.400000000000006</v>
      </c>
      <c r="AP192">
        <v>111.2</v>
      </c>
      <c r="AQ192">
        <v>136.5</v>
      </c>
      <c r="AR192">
        <v>153.4</v>
      </c>
      <c r="AS192">
        <v>77.3</v>
      </c>
      <c r="AT192">
        <v>49.6</v>
      </c>
      <c r="AU192">
        <v>49.6</v>
      </c>
      <c r="AV192">
        <v>40.4</v>
      </c>
      <c r="AW192">
        <v>30.8</v>
      </c>
      <c r="AX192">
        <v>25.9</v>
      </c>
      <c r="AY192">
        <v>44.1</v>
      </c>
      <c r="AZ192">
        <v>54.7</v>
      </c>
      <c r="BA192">
        <v>96.9</v>
      </c>
      <c r="BB192">
        <v>86.9</v>
      </c>
      <c r="BC192">
        <v>83.3</v>
      </c>
      <c r="BD192">
        <v>112.5</v>
      </c>
      <c r="BE192">
        <v>64.900000000000006</v>
      </c>
      <c r="BF192">
        <v>54.5</v>
      </c>
      <c r="BG192">
        <v>31.9</v>
      </c>
      <c r="BH192">
        <v>21</v>
      </c>
      <c r="BI192">
        <v>22.5</v>
      </c>
      <c r="BJ192">
        <v>7.4</v>
      </c>
      <c r="BK192">
        <v>21.6</v>
      </c>
      <c r="BL192">
        <v>50.9</v>
      </c>
      <c r="BM192">
        <v>53.7</v>
      </c>
      <c r="BN192">
        <v>74</v>
      </c>
      <c r="BO192">
        <v>75.7</v>
      </c>
      <c r="BP192">
        <v>71.3</v>
      </c>
      <c r="BQ192">
        <v>35.799999999999997</v>
      </c>
    </row>
    <row r="193" spans="2:69">
      <c r="B193">
        <v>6</v>
      </c>
      <c r="C193">
        <v>31</v>
      </c>
      <c r="D193">
        <v>-1000</v>
      </c>
      <c r="E193">
        <v>-1000</v>
      </c>
      <c r="F193">
        <v>-1000</v>
      </c>
      <c r="G193">
        <v>-1000</v>
      </c>
      <c r="H193">
        <v>-1000</v>
      </c>
      <c r="I193">
        <v>-1000</v>
      </c>
      <c r="J193">
        <v>-1000</v>
      </c>
      <c r="K193">
        <v>-1000</v>
      </c>
      <c r="L193">
        <v>-1000</v>
      </c>
      <c r="M193">
        <v>-1000</v>
      </c>
      <c r="N193">
        <v>-1000</v>
      </c>
      <c r="O193">
        <v>-1000</v>
      </c>
      <c r="P193">
        <v>-1000</v>
      </c>
      <c r="Q193">
        <v>-1000</v>
      </c>
      <c r="R193">
        <v>-1000</v>
      </c>
      <c r="S193">
        <v>-1000</v>
      </c>
      <c r="T193">
        <v>-1000</v>
      </c>
      <c r="U193">
        <v>-1000</v>
      </c>
      <c r="V193">
        <v>-1000</v>
      </c>
      <c r="W193">
        <v>-1000</v>
      </c>
      <c r="X193">
        <v>-1000</v>
      </c>
      <c r="Y193">
        <v>-1000</v>
      </c>
      <c r="Z193">
        <v>-1000</v>
      </c>
      <c r="AA193">
        <v>-1000</v>
      </c>
      <c r="AB193">
        <v>-1000</v>
      </c>
      <c r="AC193">
        <v>-1000</v>
      </c>
      <c r="AD193">
        <v>-1000</v>
      </c>
      <c r="AE193">
        <v>-1000</v>
      </c>
      <c r="AF193">
        <v>-1000</v>
      </c>
      <c r="AG193">
        <v>-1000</v>
      </c>
      <c r="AH193">
        <v>-1000</v>
      </c>
      <c r="AI193">
        <v>-1000</v>
      </c>
      <c r="AJ193">
        <v>-1000</v>
      </c>
      <c r="AK193">
        <v>-1000</v>
      </c>
      <c r="AL193">
        <v>-1000</v>
      </c>
      <c r="AM193">
        <v>-1000</v>
      </c>
      <c r="AN193">
        <v>-1000</v>
      </c>
      <c r="AO193">
        <v>-1000</v>
      </c>
      <c r="AP193">
        <v>-1000</v>
      </c>
      <c r="AQ193">
        <v>-1000</v>
      </c>
      <c r="AR193">
        <v>-1000</v>
      </c>
      <c r="AS193">
        <v>-1000</v>
      </c>
      <c r="AT193">
        <v>-1000</v>
      </c>
      <c r="AU193">
        <v>-1000</v>
      </c>
      <c r="AV193">
        <v>-1000</v>
      </c>
      <c r="AW193">
        <v>-1000</v>
      </c>
      <c r="AX193">
        <v>-1000</v>
      </c>
      <c r="AY193">
        <v>-1000</v>
      </c>
      <c r="AZ193">
        <v>-1000</v>
      </c>
      <c r="BA193">
        <v>-1000</v>
      </c>
      <c r="BB193">
        <v>-1000</v>
      </c>
      <c r="BC193">
        <v>-1000</v>
      </c>
      <c r="BD193">
        <v>-1000</v>
      </c>
      <c r="BE193">
        <v>-1000</v>
      </c>
      <c r="BF193">
        <v>-1000</v>
      </c>
      <c r="BG193">
        <v>-1000</v>
      </c>
      <c r="BH193">
        <v>-1000</v>
      </c>
      <c r="BI193">
        <v>-1000</v>
      </c>
      <c r="BJ193">
        <v>-1000</v>
      </c>
      <c r="BK193">
        <v>-1000</v>
      </c>
      <c r="BL193">
        <v>-1000</v>
      </c>
      <c r="BM193">
        <v>-1000</v>
      </c>
      <c r="BN193">
        <v>-1000</v>
      </c>
      <c r="BO193">
        <v>-1000</v>
      </c>
      <c r="BP193">
        <v>-1000</v>
      </c>
      <c r="BQ193">
        <v>-1000</v>
      </c>
    </row>
    <row r="194" spans="2:69">
      <c r="B194">
        <v>7</v>
      </c>
      <c r="C194">
        <v>1</v>
      </c>
      <c r="D194">
        <v>52.7</v>
      </c>
      <c r="E194">
        <v>36.700000000000003</v>
      </c>
      <c r="F194">
        <v>41.5</v>
      </c>
      <c r="G194">
        <v>26.1</v>
      </c>
      <c r="H194">
        <v>29.9</v>
      </c>
      <c r="I194">
        <v>47.5</v>
      </c>
      <c r="J194">
        <v>131.4</v>
      </c>
      <c r="K194">
        <v>114.1</v>
      </c>
      <c r="L194">
        <v>101.7</v>
      </c>
      <c r="M194">
        <v>120.5</v>
      </c>
      <c r="N194">
        <v>74.7</v>
      </c>
      <c r="O194">
        <v>69</v>
      </c>
      <c r="P194">
        <v>55.7</v>
      </c>
      <c r="Q194">
        <v>20.399999999999999</v>
      </c>
      <c r="R194">
        <v>19.399999999999999</v>
      </c>
      <c r="S194">
        <v>39.200000000000003</v>
      </c>
      <c r="T194">
        <v>66</v>
      </c>
      <c r="U194">
        <v>70.7</v>
      </c>
      <c r="V194">
        <v>96.5</v>
      </c>
      <c r="W194">
        <v>86.3</v>
      </c>
      <c r="X194">
        <v>43.6</v>
      </c>
      <c r="Y194">
        <v>38.200000000000003</v>
      </c>
      <c r="Z194">
        <v>39.5</v>
      </c>
      <c r="AA194">
        <v>50.6</v>
      </c>
      <c r="AB194">
        <v>28.5</v>
      </c>
      <c r="AC194">
        <v>40.700000000000003</v>
      </c>
      <c r="AD194">
        <v>45.6</v>
      </c>
      <c r="AE194">
        <v>57.4</v>
      </c>
      <c r="AF194">
        <v>69.5</v>
      </c>
      <c r="AG194">
        <v>91.6</v>
      </c>
      <c r="AH194">
        <v>112.7</v>
      </c>
      <c r="AI194">
        <v>106.5</v>
      </c>
      <c r="AJ194">
        <v>97.1</v>
      </c>
      <c r="AK194">
        <v>91</v>
      </c>
      <c r="AL194">
        <v>51</v>
      </c>
      <c r="AM194">
        <v>35.4</v>
      </c>
      <c r="AN194">
        <v>35.200000000000003</v>
      </c>
      <c r="AO194">
        <v>69.900000000000006</v>
      </c>
      <c r="AP194">
        <v>120.3</v>
      </c>
      <c r="AQ194">
        <v>133.30000000000001</v>
      </c>
      <c r="AR194">
        <v>160.4</v>
      </c>
      <c r="AS194">
        <v>72.8</v>
      </c>
      <c r="AT194">
        <v>55.4</v>
      </c>
      <c r="AU194">
        <v>54.9</v>
      </c>
      <c r="AV194">
        <v>40.200000000000003</v>
      </c>
      <c r="AW194">
        <v>29.4</v>
      </c>
      <c r="AX194">
        <v>24.4</v>
      </c>
      <c r="AY194">
        <v>42.6</v>
      </c>
      <c r="AZ194">
        <v>54.1</v>
      </c>
      <c r="BA194">
        <v>95.6</v>
      </c>
      <c r="BB194">
        <v>87.7</v>
      </c>
      <c r="BC194">
        <v>84.4</v>
      </c>
      <c r="BD194">
        <v>111.3</v>
      </c>
      <c r="BE194">
        <v>63.6</v>
      </c>
      <c r="BF194">
        <v>54.3</v>
      </c>
      <c r="BG194">
        <v>29.3</v>
      </c>
      <c r="BH194">
        <v>20.3</v>
      </c>
      <c r="BI194">
        <v>21.9</v>
      </c>
      <c r="BJ194">
        <v>6.9</v>
      </c>
      <c r="BK194">
        <v>21.8</v>
      </c>
      <c r="BL194">
        <v>49.5</v>
      </c>
      <c r="BM194">
        <v>54.5</v>
      </c>
      <c r="BN194">
        <v>71.8</v>
      </c>
      <c r="BO194">
        <v>74.7</v>
      </c>
      <c r="BP194">
        <v>67.7</v>
      </c>
      <c r="BQ194">
        <v>37.299999999999997</v>
      </c>
    </row>
    <row r="195" spans="2:69">
      <c r="B195">
        <v>7</v>
      </c>
      <c r="C195">
        <v>2</v>
      </c>
      <c r="D195">
        <v>47</v>
      </c>
      <c r="E195">
        <v>49.7</v>
      </c>
      <c r="F195">
        <v>40.6</v>
      </c>
      <c r="G195">
        <v>26.1</v>
      </c>
      <c r="H195">
        <v>30.7</v>
      </c>
      <c r="I195">
        <v>46</v>
      </c>
      <c r="J195">
        <v>133.5</v>
      </c>
      <c r="K195">
        <v>118.2</v>
      </c>
      <c r="L195">
        <v>96.8</v>
      </c>
      <c r="M195">
        <v>111</v>
      </c>
      <c r="N195">
        <v>76.900000000000006</v>
      </c>
      <c r="O195">
        <v>69.400000000000006</v>
      </c>
      <c r="P195">
        <v>56.7</v>
      </c>
      <c r="Q195">
        <v>20.5</v>
      </c>
      <c r="R195">
        <v>19.8</v>
      </c>
      <c r="S195">
        <v>40.1</v>
      </c>
      <c r="T195">
        <v>66.900000000000006</v>
      </c>
      <c r="U195">
        <v>69.400000000000006</v>
      </c>
      <c r="V195">
        <v>95.2</v>
      </c>
      <c r="W195">
        <v>97.2</v>
      </c>
      <c r="X195">
        <v>46.4</v>
      </c>
      <c r="Y195">
        <v>35.5</v>
      </c>
      <c r="Z195">
        <v>38.1</v>
      </c>
      <c r="AA195">
        <v>47.3</v>
      </c>
      <c r="AB195">
        <v>29</v>
      </c>
      <c r="AC195">
        <v>40.299999999999997</v>
      </c>
      <c r="AD195">
        <v>46.6</v>
      </c>
      <c r="AE195">
        <v>54.1</v>
      </c>
      <c r="AF195">
        <v>65.8</v>
      </c>
      <c r="AG195">
        <v>94.1</v>
      </c>
      <c r="AH195">
        <v>108.7</v>
      </c>
      <c r="AI195">
        <v>107.8</v>
      </c>
      <c r="AJ195">
        <v>95.2</v>
      </c>
      <c r="AK195">
        <v>92.2</v>
      </c>
      <c r="AL195">
        <v>50.1</v>
      </c>
      <c r="AM195">
        <v>36.1</v>
      </c>
      <c r="AN195">
        <v>35.299999999999997</v>
      </c>
      <c r="AO195">
        <v>70.099999999999994</v>
      </c>
      <c r="AP195">
        <v>123.7</v>
      </c>
      <c r="AQ195">
        <v>129.30000000000001</v>
      </c>
      <c r="AR195">
        <v>169.7</v>
      </c>
      <c r="AS195">
        <v>69.400000000000006</v>
      </c>
      <c r="AT195">
        <v>65</v>
      </c>
      <c r="AU195">
        <v>56.5</v>
      </c>
      <c r="AV195">
        <v>38.9</v>
      </c>
      <c r="AW195">
        <v>31</v>
      </c>
      <c r="AX195">
        <v>24</v>
      </c>
      <c r="AY195">
        <v>44.8</v>
      </c>
      <c r="AZ195">
        <v>55.7</v>
      </c>
      <c r="BA195">
        <v>97.1</v>
      </c>
      <c r="BB195">
        <v>89.2</v>
      </c>
      <c r="BC195">
        <v>86.4</v>
      </c>
      <c r="BD195">
        <v>109.4</v>
      </c>
      <c r="BE195">
        <v>63.5</v>
      </c>
      <c r="BF195">
        <v>56.1</v>
      </c>
      <c r="BG195">
        <v>29.4</v>
      </c>
      <c r="BH195">
        <v>19.8</v>
      </c>
      <c r="BI195">
        <v>21.9</v>
      </c>
      <c r="BJ195">
        <v>6.2</v>
      </c>
      <c r="BK195">
        <v>22.4</v>
      </c>
      <c r="BL195">
        <v>48.2</v>
      </c>
      <c r="BM195">
        <v>54.2</v>
      </c>
      <c r="BN195">
        <v>71.900000000000006</v>
      </c>
      <c r="BO195">
        <v>72.8</v>
      </c>
      <c r="BP195">
        <v>66.3</v>
      </c>
      <c r="BQ195">
        <v>37.1</v>
      </c>
    </row>
    <row r="196" spans="2:69">
      <c r="B196">
        <v>7</v>
      </c>
      <c r="C196">
        <v>3</v>
      </c>
      <c r="D196">
        <v>56.1</v>
      </c>
      <c r="E196">
        <v>54.7</v>
      </c>
      <c r="F196">
        <v>38.200000000000003</v>
      </c>
      <c r="G196">
        <v>27</v>
      </c>
      <c r="H196">
        <v>31.2</v>
      </c>
      <c r="I196">
        <v>45.4</v>
      </c>
      <c r="J196">
        <v>140.9</v>
      </c>
      <c r="K196">
        <v>118.2</v>
      </c>
      <c r="L196">
        <v>100.6</v>
      </c>
      <c r="M196">
        <v>111.2</v>
      </c>
      <c r="N196">
        <v>78.3</v>
      </c>
      <c r="O196">
        <v>68.2</v>
      </c>
      <c r="P196">
        <v>55.4</v>
      </c>
      <c r="Q196">
        <v>22.8</v>
      </c>
      <c r="R196">
        <v>19.5</v>
      </c>
      <c r="S196">
        <v>36.1</v>
      </c>
      <c r="T196">
        <v>63.2</v>
      </c>
      <c r="U196">
        <v>66.8</v>
      </c>
      <c r="V196">
        <v>94.7</v>
      </c>
      <c r="W196">
        <v>99.8</v>
      </c>
      <c r="X196">
        <v>47.3</v>
      </c>
      <c r="Y196">
        <v>34.200000000000003</v>
      </c>
      <c r="Z196">
        <v>35.6</v>
      </c>
      <c r="AA196">
        <v>48.5</v>
      </c>
      <c r="AB196">
        <v>28</v>
      </c>
      <c r="AC196">
        <v>40.200000000000003</v>
      </c>
      <c r="AD196">
        <v>45.5</v>
      </c>
      <c r="AE196">
        <v>52.6</v>
      </c>
      <c r="AF196">
        <v>67.099999999999994</v>
      </c>
      <c r="AG196">
        <v>92.2</v>
      </c>
      <c r="AH196">
        <v>105.6</v>
      </c>
      <c r="AI196">
        <v>108.2</v>
      </c>
      <c r="AJ196">
        <v>93.2</v>
      </c>
      <c r="AK196">
        <v>92.6</v>
      </c>
      <c r="AL196">
        <v>49.2</v>
      </c>
      <c r="AM196">
        <v>34.6</v>
      </c>
      <c r="AN196">
        <v>34.299999999999997</v>
      </c>
      <c r="AO196">
        <v>68.8</v>
      </c>
      <c r="AP196">
        <v>117.9</v>
      </c>
      <c r="AQ196">
        <v>127.9</v>
      </c>
      <c r="AR196">
        <v>185.1</v>
      </c>
      <c r="AS196">
        <v>66.8</v>
      </c>
      <c r="AT196">
        <v>62.6</v>
      </c>
      <c r="AU196">
        <v>56.3</v>
      </c>
      <c r="AV196">
        <v>38.200000000000003</v>
      </c>
      <c r="AW196">
        <v>32.799999999999997</v>
      </c>
      <c r="AX196">
        <v>22.7</v>
      </c>
      <c r="AY196">
        <v>47.3</v>
      </c>
      <c r="AZ196">
        <v>54.8</v>
      </c>
      <c r="BA196">
        <v>97.3</v>
      </c>
      <c r="BB196">
        <v>93.3</v>
      </c>
      <c r="BC196">
        <v>86.8</v>
      </c>
      <c r="BD196">
        <v>110</v>
      </c>
      <c r="BE196">
        <v>62.1</v>
      </c>
      <c r="BF196">
        <v>54.7</v>
      </c>
      <c r="BG196">
        <v>29.9</v>
      </c>
      <c r="BH196">
        <v>19.5</v>
      </c>
      <c r="BI196">
        <v>21.4</v>
      </c>
      <c r="BJ196">
        <v>5.7</v>
      </c>
      <c r="BK196">
        <v>23.8</v>
      </c>
      <c r="BL196">
        <v>47.2</v>
      </c>
      <c r="BM196">
        <v>54.8</v>
      </c>
      <c r="BN196">
        <v>71.5</v>
      </c>
      <c r="BO196">
        <v>71</v>
      </c>
      <c r="BP196">
        <v>66.099999999999994</v>
      </c>
      <c r="BQ196">
        <v>35.9</v>
      </c>
    </row>
    <row r="197" spans="2:69">
      <c r="B197">
        <v>7</v>
      </c>
      <c r="C197">
        <v>4</v>
      </c>
      <c r="D197">
        <v>60</v>
      </c>
      <c r="E197">
        <v>48.4</v>
      </c>
      <c r="F197">
        <v>35.299999999999997</v>
      </c>
      <c r="G197">
        <v>-100</v>
      </c>
      <c r="H197">
        <v>33.5</v>
      </c>
      <c r="I197">
        <v>42.5</v>
      </c>
      <c r="J197">
        <v>134</v>
      </c>
      <c r="K197">
        <v>116.9</v>
      </c>
      <c r="L197">
        <v>104.5</v>
      </c>
      <c r="M197">
        <v>111.5</v>
      </c>
      <c r="N197">
        <v>80.099999999999994</v>
      </c>
      <c r="O197">
        <v>68.599999999999994</v>
      </c>
      <c r="P197">
        <v>56.5</v>
      </c>
      <c r="Q197">
        <v>23.3</v>
      </c>
      <c r="R197">
        <v>19</v>
      </c>
      <c r="S197">
        <v>34.4</v>
      </c>
      <c r="T197">
        <v>61.1</v>
      </c>
      <c r="U197">
        <v>69.7</v>
      </c>
      <c r="V197">
        <v>92.7</v>
      </c>
      <c r="W197">
        <v>99</v>
      </c>
      <c r="X197">
        <v>45.1</v>
      </c>
      <c r="Y197">
        <v>35.5</v>
      </c>
      <c r="Z197">
        <v>36.5</v>
      </c>
      <c r="AA197">
        <v>55.1</v>
      </c>
      <c r="AB197">
        <v>28.9</v>
      </c>
      <c r="AC197">
        <v>40.200000000000003</v>
      </c>
      <c r="AD197">
        <v>43.3</v>
      </c>
      <c r="AE197">
        <v>53</v>
      </c>
      <c r="AF197">
        <v>66</v>
      </c>
      <c r="AG197">
        <v>93.4</v>
      </c>
      <c r="AH197">
        <v>102.5</v>
      </c>
      <c r="AI197">
        <v>109.2</v>
      </c>
      <c r="AJ197">
        <v>91.2</v>
      </c>
      <c r="AK197">
        <v>92</v>
      </c>
      <c r="AL197">
        <v>54.3</v>
      </c>
      <c r="AM197">
        <v>34.6</v>
      </c>
      <c r="AN197">
        <v>35.5</v>
      </c>
      <c r="AO197">
        <v>67.400000000000006</v>
      </c>
      <c r="AP197">
        <v>117.4</v>
      </c>
      <c r="AQ197">
        <v>130.4</v>
      </c>
      <c r="AR197">
        <v>188.3</v>
      </c>
      <c r="AS197">
        <v>65.599999999999994</v>
      </c>
      <c r="AT197">
        <v>60.6</v>
      </c>
      <c r="AU197">
        <v>54.3</v>
      </c>
      <c r="AV197">
        <v>36.799999999999997</v>
      </c>
      <c r="AW197">
        <v>31.2</v>
      </c>
      <c r="AX197">
        <v>23.3</v>
      </c>
      <c r="AY197">
        <v>43.4</v>
      </c>
      <c r="AZ197">
        <v>49.9</v>
      </c>
      <c r="BA197">
        <v>98.4</v>
      </c>
      <c r="BB197">
        <v>94.1</v>
      </c>
      <c r="BC197">
        <v>85.2</v>
      </c>
      <c r="BD197">
        <v>109.5</v>
      </c>
      <c r="BE197">
        <v>60.6</v>
      </c>
      <c r="BF197">
        <v>53.1</v>
      </c>
      <c r="BG197">
        <v>29.7</v>
      </c>
      <c r="BH197">
        <v>21.1</v>
      </c>
      <c r="BI197">
        <v>20.399999999999999</v>
      </c>
      <c r="BJ197">
        <v>4.7</v>
      </c>
      <c r="BK197">
        <v>22.4</v>
      </c>
      <c r="BL197">
        <v>48.8</v>
      </c>
      <c r="BM197">
        <v>59</v>
      </c>
      <c r="BN197">
        <v>72</v>
      </c>
      <c r="BO197">
        <v>69.900000000000006</v>
      </c>
      <c r="BP197">
        <v>63.3</v>
      </c>
      <c r="BQ197">
        <v>34.1</v>
      </c>
    </row>
    <row r="198" spans="2:69">
      <c r="B198">
        <v>7</v>
      </c>
      <c r="C198">
        <v>5</v>
      </c>
      <c r="D198">
        <v>53.2</v>
      </c>
      <c r="E198">
        <v>43.1</v>
      </c>
      <c r="F198">
        <v>36.200000000000003</v>
      </c>
      <c r="G198">
        <v>-100</v>
      </c>
      <c r="H198">
        <v>34.4</v>
      </c>
      <c r="I198">
        <v>41</v>
      </c>
      <c r="J198">
        <v>137.9</v>
      </c>
      <c r="K198">
        <v>115.8</v>
      </c>
      <c r="L198">
        <v>101.7</v>
      </c>
      <c r="M198">
        <v>106.6</v>
      </c>
      <c r="N198">
        <v>80.7</v>
      </c>
      <c r="O198">
        <v>67.900000000000006</v>
      </c>
      <c r="P198">
        <v>57.3</v>
      </c>
      <c r="Q198">
        <v>26.1</v>
      </c>
      <c r="R198">
        <v>20.7</v>
      </c>
      <c r="S198">
        <v>33.200000000000003</v>
      </c>
      <c r="T198">
        <v>59.7</v>
      </c>
      <c r="U198">
        <v>67.3</v>
      </c>
      <c r="V198">
        <v>91.8</v>
      </c>
      <c r="W198">
        <v>98.5</v>
      </c>
      <c r="X198">
        <v>43</v>
      </c>
      <c r="Y198">
        <v>34.299999999999997</v>
      </c>
      <c r="Z198">
        <v>35.700000000000003</v>
      </c>
      <c r="AA198">
        <v>58.9</v>
      </c>
      <c r="AB198">
        <v>28.5</v>
      </c>
      <c r="AC198">
        <v>38.700000000000003</v>
      </c>
      <c r="AD198">
        <v>40.6</v>
      </c>
      <c r="AE198">
        <v>59</v>
      </c>
      <c r="AF198">
        <v>69.400000000000006</v>
      </c>
      <c r="AG198">
        <v>94.1</v>
      </c>
      <c r="AH198">
        <v>99</v>
      </c>
      <c r="AI198">
        <v>106.2</v>
      </c>
      <c r="AJ198">
        <v>90</v>
      </c>
      <c r="AK198">
        <v>90.9</v>
      </c>
      <c r="AL198">
        <v>57.5</v>
      </c>
      <c r="AM198">
        <v>34.700000000000003</v>
      </c>
      <c r="AN198">
        <v>34.9</v>
      </c>
      <c r="AO198">
        <v>65.7</v>
      </c>
      <c r="AP198">
        <v>117.1</v>
      </c>
      <c r="AQ198">
        <v>135.4</v>
      </c>
      <c r="AR198">
        <v>187.5</v>
      </c>
      <c r="AS198">
        <v>65.099999999999994</v>
      </c>
      <c r="AT198">
        <v>57.7</v>
      </c>
      <c r="AU198">
        <v>50.4</v>
      </c>
      <c r="AV198">
        <v>35.9</v>
      </c>
      <c r="AW198">
        <v>28.4</v>
      </c>
      <c r="AX198">
        <v>23.6</v>
      </c>
      <c r="AY198">
        <v>51.7</v>
      </c>
      <c r="AZ198">
        <v>46.7</v>
      </c>
      <c r="BA198">
        <v>97.9</v>
      </c>
      <c r="BB198">
        <v>93.8</v>
      </c>
      <c r="BC198">
        <v>85.4</v>
      </c>
      <c r="BD198">
        <v>106.8</v>
      </c>
      <c r="BE198">
        <v>60.6</v>
      </c>
      <c r="BF198">
        <v>51.4</v>
      </c>
      <c r="BG198">
        <v>31.5</v>
      </c>
      <c r="BH198">
        <v>20.9</v>
      </c>
      <c r="BI198">
        <v>19.7</v>
      </c>
      <c r="BJ198">
        <v>3.5</v>
      </c>
      <c r="BK198">
        <v>19</v>
      </c>
      <c r="BL198">
        <v>46.4</v>
      </c>
      <c r="BM198">
        <v>68.2</v>
      </c>
      <c r="BN198">
        <v>73.7</v>
      </c>
      <c r="BO198">
        <v>69.599999999999994</v>
      </c>
      <c r="BP198">
        <v>65.5</v>
      </c>
      <c r="BQ198">
        <v>30.6</v>
      </c>
    </row>
    <row r="199" spans="2:69">
      <c r="B199">
        <v>7</v>
      </c>
      <c r="C199">
        <v>6</v>
      </c>
      <c r="D199">
        <v>56.4</v>
      </c>
      <c r="E199">
        <v>45.1</v>
      </c>
      <c r="F199">
        <v>38.799999999999997</v>
      </c>
      <c r="G199">
        <v>29.1</v>
      </c>
      <c r="H199">
        <v>34.5</v>
      </c>
      <c r="I199">
        <v>41.8</v>
      </c>
      <c r="J199">
        <v>136</v>
      </c>
      <c r="K199">
        <v>116.3</v>
      </c>
      <c r="L199">
        <v>99.7</v>
      </c>
      <c r="M199">
        <v>105.3</v>
      </c>
      <c r="N199">
        <v>84.2</v>
      </c>
      <c r="O199">
        <v>66.599999999999994</v>
      </c>
      <c r="P199">
        <v>59.2</v>
      </c>
      <c r="Q199">
        <v>27</v>
      </c>
      <c r="R199">
        <v>19.100000000000001</v>
      </c>
      <c r="S199">
        <v>32.200000000000003</v>
      </c>
      <c r="T199">
        <v>58.4</v>
      </c>
      <c r="U199">
        <v>67.2</v>
      </c>
      <c r="V199">
        <v>91.2</v>
      </c>
      <c r="W199">
        <v>96.1</v>
      </c>
      <c r="X199">
        <v>45.7</v>
      </c>
      <c r="Y199">
        <v>34.1</v>
      </c>
      <c r="Z199">
        <v>32.9</v>
      </c>
      <c r="AA199">
        <v>67.599999999999994</v>
      </c>
      <c r="AB199">
        <v>27.4</v>
      </c>
      <c r="AC199">
        <v>38.1</v>
      </c>
      <c r="AD199">
        <v>38.4</v>
      </c>
      <c r="AE199">
        <v>56.8</v>
      </c>
      <c r="AF199">
        <v>72.2</v>
      </c>
      <c r="AG199">
        <v>92.3</v>
      </c>
      <c r="AH199">
        <v>95</v>
      </c>
      <c r="AI199">
        <v>108.9</v>
      </c>
      <c r="AJ199">
        <v>88.8</v>
      </c>
      <c r="AK199">
        <v>87.8</v>
      </c>
      <c r="AL199">
        <v>57.3</v>
      </c>
      <c r="AM199">
        <v>34.1</v>
      </c>
      <c r="AN199">
        <v>35.200000000000003</v>
      </c>
      <c r="AO199">
        <v>65.8</v>
      </c>
      <c r="AP199">
        <v>117</v>
      </c>
      <c r="AQ199">
        <v>135</v>
      </c>
      <c r="AR199">
        <v>185.3</v>
      </c>
      <c r="AS199">
        <v>66.5</v>
      </c>
      <c r="AT199">
        <v>55.8</v>
      </c>
      <c r="AU199">
        <v>48.5</v>
      </c>
      <c r="AV199">
        <v>35.700000000000003</v>
      </c>
      <c r="AW199">
        <v>26.9</v>
      </c>
      <c r="AX199">
        <v>24.6</v>
      </c>
      <c r="AY199">
        <v>51.2</v>
      </c>
      <c r="AZ199">
        <v>43.1</v>
      </c>
      <c r="BA199">
        <v>98.2</v>
      </c>
      <c r="BB199">
        <v>91.1</v>
      </c>
      <c r="BC199">
        <v>89.5</v>
      </c>
      <c r="BD199">
        <v>104.6</v>
      </c>
      <c r="BE199">
        <v>59.7</v>
      </c>
      <c r="BF199">
        <v>49.8</v>
      </c>
      <c r="BG199">
        <v>31.8</v>
      </c>
      <c r="BH199">
        <v>20.399999999999999</v>
      </c>
      <c r="BI199">
        <v>18.7</v>
      </c>
      <c r="BJ199">
        <v>3</v>
      </c>
      <c r="BK199">
        <v>20.5</v>
      </c>
      <c r="BL199">
        <v>47.1</v>
      </c>
      <c r="BM199">
        <v>68.099999999999994</v>
      </c>
      <c r="BN199">
        <v>76.2</v>
      </c>
      <c r="BO199">
        <v>68.8</v>
      </c>
      <c r="BP199">
        <v>64.099999999999994</v>
      </c>
      <c r="BQ199">
        <v>29</v>
      </c>
    </row>
    <row r="200" spans="2:69">
      <c r="B200">
        <v>7</v>
      </c>
      <c r="C200">
        <v>7</v>
      </c>
      <c r="D200">
        <v>53.1</v>
      </c>
      <c r="E200">
        <v>45.2</v>
      </c>
      <c r="F200">
        <v>-100</v>
      </c>
      <c r="G200">
        <v>28.6</v>
      </c>
      <c r="H200">
        <v>31.4</v>
      </c>
      <c r="I200">
        <v>44.4</v>
      </c>
      <c r="J200">
        <v>132.80000000000001</v>
      </c>
      <c r="K200">
        <v>112.7</v>
      </c>
      <c r="L200">
        <v>96.9</v>
      </c>
      <c r="M200">
        <v>102.8</v>
      </c>
      <c r="N200">
        <v>85</v>
      </c>
      <c r="O200">
        <v>68.3</v>
      </c>
      <c r="P200">
        <v>59.2</v>
      </c>
      <c r="Q200">
        <v>27.7</v>
      </c>
      <c r="R200">
        <v>19.100000000000001</v>
      </c>
      <c r="S200">
        <v>10029.5</v>
      </c>
      <c r="T200">
        <v>56.1</v>
      </c>
      <c r="U200">
        <v>66.5</v>
      </c>
      <c r="V200">
        <v>91.8</v>
      </c>
      <c r="W200">
        <v>93.5</v>
      </c>
      <c r="X200">
        <v>43.9</v>
      </c>
      <c r="Y200">
        <v>33.5</v>
      </c>
      <c r="Z200">
        <v>30.6</v>
      </c>
      <c r="AA200">
        <v>76.7</v>
      </c>
      <c r="AB200">
        <v>34.799999999999997</v>
      </c>
      <c r="AC200">
        <v>36.5</v>
      </c>
      <c r="AD200">
        <v>37.9</v>
      </c>
      <c r="AE200">
        <v>51.8</v>
      </c>
      <c r="AF200">
        <v>102.1</v>
      </c>
      <c r="AG200">
        <v>90.6</v>
      </c>
      <c r="AH200">
        <v>92.5</v>
      </c>
      <c r="AI200">
        <v>105.4</v>
      </c>
      <c r="AJ200">
        <v>86.6</v>
      </c>
      <c r="AK200">
        <v>86.6</v>
      </c>
      <c r="AL200">
        <v>59.1</v>
      </c>
      <c r="AM200">
        <v>33.5</v>
      </c>
      <c r="AN200">
        <v>35</v>
      </c>
      <c r="AO200">
        <v>66.599999999999994</v>
      </c>
      <c r="AP200">
        <v>118</v>
      </c>
      <c r="AQ200">
        <v>130.80000000000001</v>
      </c>
      <c r="AR200">
        <v>183.2</v>
      </c>
      <c r="AS200">
        <v>65.5</v>
      </c>
      <c r="AT200">
        <v>56.7</v>
      </c>
      <c r="AU200">
        <v>45.8</v>
      </c>
      <c r="AV200">
        <v>34.799999999999997</v>
      </c>
      <c r="AW200">
        <v>25.6</v>
      </c>
      <c r="AX200">
        <v>28.3</v>
      </c>
      <c r="AY200">
        <v>50.6</v>
      </c>
      <c r="AZ200">
        <v>46.2</v>
      </c>
      <c r="BA200">
        <v>98</v>
      </c>
      <c r="BB200">
        <v>88.8</v>
      </c>
      <c r="BC200">
        <v>92.6</v>
      </c>
      <c r="BD200">
        <v>105.6</v>
      </c>
      <c r="BE200">
        <v>58.9</v>
      </c>
      <c r="BF200">
        <v>49.6</v>
      </c>
      <c r="BG200">
        <v>33.4</v>
      </c>
      <c r="BH200">
        <v>19.899999999999999</v>
      </c>
      <c r="BI200">
        <v>17.7</v>
      </c>
      <c r="BJ200">
        <v>4.0999999999999996</v>
      </c>
      <c r="BK200">
        <v>20.7</v>
      </c>
      <c r="BL200">
        <v>49.2</v>
      </c>
      <c r="BM200">
        <v>68.099999999999994</v>
      </c>
      <c r="BN200">
        <v>76.099999999999994</v>
      </c>
      <c r="BO200">
        <v>67.7</v>
      </c>
      <c r="BP200">
        <v>64</v>
      </c>
      <c r="BQ200">
        <v>30.4</v>
      </c>
    </row>
    <row r="201" spans="2:69">
      <c r="B201">
        <v>7</v>
      </c>
      <c r="C201">
        <v>8</v>
      </c>
      <c r="D201">
        <v>50</v>
      </c>
      <c r="E201">
        <v>41.7</v>
      </c>
      <c r="F201">
        <v>38.799999999999997</v>
      </c>
      <c r="G201">
        <v>28.7</v>
      </c>
      <c r="H201">
        <v>31.7</v>
      </c>
      <c r="I201">
        <v>49.2</v>
      </c>
      <c r="J201">
        <v>129.4</v>
      </c>
      <c r="K201">
        <v>126.5</v>
      </c>
      <c r="L201">
        <v>98.3</v>
      </c>
      <c r="M201">
        <v>101.3</v>
      </c>
      <c r="N201">
        <v>83.2</v>
      </c>
      <c r="O201">
        <v>64.900000000000006</v>
      </c>
      <c r="P201">
        <v>58.7</v>
      </c>
      <c r="Q201">
        <v>30.8</v>
      </c>
      <c r="R201">
        <v>19.899999999999999</v>
      </c>
      <c r="S201">
        <v>10031.799999999999</v>
      </c>
      <c r="T201">
        <v>56</v>
      </c>
      <c r="U201">
        <v>66.3</v>
      </c>
      <c r="V201">
        <v>92.8</v>
      </c>
      <c r="W201">
        <v>91.1</v>
      </c>
      <c r="X201">
        <v>41.5</v>
      </c>
      <c r="Y201">
        <v>31.6</v>
      </c>
      <c r="Z201">
        <v>31.1</v>
      </c>
      <c r="AA201">
        <v>76.7</v>
      </c>
      <c r="AB201">
        <v>29.7</v>
      </c>
      <c r="AC201">
        <v>34.5</v>
      </c>
      <c r="AD201">
        <v>40.1</v>
      </c>
      <c r="AE201">
        <v>49.2</v>
      </c>
      <c r="AF201">
        <v>103.2</v>
      </c>
      <c r="AG201">
        <v>90.7</v>
      </c>
      <c r="AH201">
        <v>92.5</v>
      </c>
      <c r="AI201">
        <v>105.6</v>
      </c>
      <c r="AJ201">
        <v>85.8</v>
      </c>
      <c r="AK201">
        <v>83.4</v>
      </c>
      <c r="AL201">
        <v>58.7</v>
      </c>
      <c r="AM201">
        <v>34</v>
      </c>
      <c r="AN201">
        <v>35.5</v>
      </c>
      <c r="AO201">
        <v>66.900000000000006</v>
      </c>
      <c r="AP201">
        <v>115.1</v>
      </c>
      <c r="AQ201">
        <v>126.6</v>
      </c>
      <c r="AR201">
        <v>181.9</v>
      </c>
      <c r="AS201">
        <v>65.599999999999994</v>
      </c>
      <c r="AT201">
        <v>55</v>
      </c>
      <c r="AU201">
        <v>44</v>
      </c>
      <c r="AV201">
        <v>33.700000000000003</v>
      </c>
      <c r="AW201">
        <v>29.3</v>
      </c>
      <c r="AX201">
        <v>30.1</v>
      </c>
      <c r="AY201">
        <v>46.3</v>
      </c>
      <c r="AZ201">
        <v>49.6</v>
      </c>
      <c r="BA201">
        <v>97.3</v>
      </c>
      <c r="BB201">
        <v>89.2</v>
      </c>
      <c r="BC201">
        <v>94</v>
      </c>
      <c r="BD201">
        <v>103.4</v>
      </c>
      <c r="BE201">
        <v>58</v>
      </c>
      <c r="BF201">
        <v>50.7</v>
      </c>
      <c r="BG201">
        <v>34.799999999999997</v>
      </c>
      <c r="BH201">
        <v>18</v>
      </c>
      <c r="BI201">
        <v>17.8</v>
      </c>
      <c r="BJ201">
        <v>5.2</v>
      </c>
      <c r="BK201">
        <v>21.2</v>
      </c>
      <c r="BL201">
        <v>45.5</v>
      </c>
      <c r="BM201">
        <v>69.8</v>
      </c>
      <c r="BN201">
        <v>72.8</v>
      </c>
      <c r="BO201">
        <v>68.599999999999994</v>
      </c>
      <c r="BP201">
        <v>63.1</v>
      </c>
      <c r="BQ201">
        <v>38.299999999999997</v>
      </c>
    </row>
    <row r="202" spans="2:69">
      <c r="B202">
        <v>7</v>
      </c>
      <c r="C202">
        <v>9</v>
      </c>
      <c r="D202">
        <v>53.4</v>
      </c>
      <c r="E202">
        <v>38.200000000000003</v>
      </c>
      <c r="F202">
        <v>40.5</v>
      </c>
      <c r="G202">
        <v>31.1</v>
      </c>
      <c r="H202">
        <v>30.8</v>
      </c>
      <c r="I202">
        <v>53.6</v>
      </c>
      <c r="J202">
        <v>125.2</v>
      </c>
      <c r="K202">
        <v>142.5</v>
      </c>
      <c r="L202">
        <v>97.1</v>
      </c>
      <c r="M202">
        <v>103.5</v>
      </c>
      <c r="N202">
        <v>83.5</v>
      </c>
      <c r="O202">
        <v>63.5</v>
      </c>
      <c r="P202">
        <v>57</v>
      </c>
      <c r="Q202">
        <v>30.5</v>
      </c>
      <c r="R202">
        <v>19.7</v>
      </c>
      <c r="S202">
        <v>44.7</v>
      </c>
      <c r="T202">
        <v>56.7</v>
      </c>
      <c r="U202">
        <v>65</v>
      </c>
      <c r="V202">
        <v>94.7</v>
      </c>
      <c r="W202">
        <v>93.3</v>
      </c>
      <c r="X202">
        <v>40.700000000000003</v>
      </c>
      <c r="Y202">
        <v>27.4</v>
      </c>
      <c r="Z202">
        <v>39.799999999999997</v>
      </c>
      <c r="AA202">
        <v>69.8</v>
      </c>
      <c r="AB202">
        <v>33.200000000000003</v>
      </c>
      <c r="AC202">
        <v>33.799999999999997</v>
      </c>
      <c r="AD202">
        <v>39.700000000000003</v>
      </c>
      <c r="AE202">
        <v>48.2</v>
      </c>
      <c r="AF202">
        <v>97.2</v>
      </c>
      <c r="AG202">
        <v>91.6</v>
      </c>
      <c r="AH202">
        <v>92.9</v>
      </c>
      <c r="AI202">
        <v>104.8</v>
      </c>
      <c r="AJ202">
        <v>86.6</v>
      </c>
      <c r="AK202">
        <v>81</v>
      </c>
      <c r="AL202">
        <v>56.3</v>
      </c>
      <c r="AM202">
        <v>32.799999999999997</v>
      </c>
      <c r="AN202">
        <v>36</v>
      </c>
      <c r="AO202">
        <v>66.8</v>
      </c>
      <c r="AP202">
        <v>113.2</v>
      </c>
      <c r="AQ202">
        <v>128.1</v>
      </c>
      <c r="AR202">
        <v>207</v>
      </c>
      <c r="AS202">
        <v>67.3</v>
      </c>
      <c r="AT202">
        <v>54.6</v>
      </c>
      <c r="AU202">
        <v>43.1</v>
      </c>
      <c r="AV202">
        <v>33</v>
      </c>
      <c r="AW202">
        <v>28.9</v>
      </c>
      <c r="AX202">
        <v>31.1</v>
      </c>
      <c r="AY202">
        <v>41.5</v>
      </c>
      <c r="AZ202">
        <v>44.6</v>
      </c>
      <c r="BA202">
        <v>97.5</v>
      </c>
      <c r="BB202">
        <v>89</v>
      </c>
      <c r="BC202">
        <v>93.2</v>
      </c>
      <c r="BD202">
        <v>103</v>
      </c>
      <c r="BE202">
        <v>56.8</v>
      </c>
      <c r="BF202">
        <v>50.2</v>
      </c>
      <c r="BG202">
        <v>33.299999999999997</v>
      </c>
      <c r="BH202">
        <v>17.399999999999999</v>
      </c>
      <c r="BI202">
        <v>16.5</v>
      </c>
      <c r="BJ202">
        <v>4.5999999999999996</v>
      </c>
      <c r="BK202">
        <v>21.2</v>
      </c>
      <c r="BL202">
        <v>42.8</v>
      </c>
      <c r="BM202">
        <v>73.3</v>
      </c>
      <c r="BN202">
        <v>73.5</v>
      </c>
      <c r="BO202">
        <v>70.2</v>
      </c>
      <c r="BP202">
        <v>61.5</v>
      </c>
      <c r="BQ202">
        <v>38.5</v>
      </c>
    </row>
    <row r="203" spans="2:69">
      <c r="B203">
        <v>7</v>
      </c>
      <c r="C203">
        <v>10</v>
      </c>
      <c r="D203">
        <v>59</v>
      </c>
      <c r="E203">
        <v>36.700000000000003</v>
      </c>
      <c r="F203">
        <v>40.700000000000003</v>
      </c>
      <c r="G203">
        <v>29.8</v>
      </c>
      <c r="H203">
        <v>25.5</v>
      </c>
      <c r="I203">
        <v>56.7</v>
      </c>
      <c r="J203">
        <v>121.1</v>
      </c>
      <c r="K203">
        <v>138.5</v>
      </c>
      <c r="L203">
        <v>97.8</v>
      </c>
      <c r="M203">
        <v>95.5</v>
      </c>
      <c r="N203">
        <v>80.900000000000006</v>
      </c>
      <c r="O203">
        <v>65.099999999999994</v>
      </c>
      <c r="P203">
        <v>55.1</v>
      </c>
      <c r="Q203">
        <v>30.1</v>
      </c>
      <c r="R203">
        <v>22.1</v>
      </c>
      <c r="S203">
        <v>42</v>
      </c>
      <c r="T203">
        <v>55.4</v>
      </c>
      <c r="U203">
        <v>68.3</v>
      </c>
      <c r="V203">
        <v>97</v>
      </c>
      <c r="W203">
        <v>94.5</v>
      </c>
      <c r="X203">
        <v>38.9</v>
      </c>
      <c r="Y203">
        <v>27.8</v>
      </c>
      <c r="Z203">
        <v>42.7</v>
      </c>
      <c r="AA203">
        <v>64.7</v>
      </c>
      <c r="AB203">
        <v>33.5</v>
      </c>
      <c r="AC203">
        <v>32.9</v>
      </c>
      <c r="AD203">
        <v>41.2</v>
      </c>
      <c r="AE203">
        <v>49.4</v>
      </c>
      <c r="AF203">
        <v>93.4</v>
      </c>
      <c r="AG203">
        <v>91</v>
      </c>
      <c r="AH203">
        <v>92.9</v>
      </c>
      <c r="AI203">
        <v>107.5</v>
      </c>
      <c r="AJ203">
        <v>85</v>
      </c>
      <c r="AK203">
        <v>87.9</v>
      </c>
      <c r="AL203">
        <v>55.3</v>
      </c>
      <c r="AM203">
        <v>33</v>
      </c>
      <c r="AN203">
        <v>35</v>
      </c>
      <c r="AO203">
        <v>66.900000000000006</v>
      </c>
      <c r="AP203">
        <v>114.9</v>
      </c>
      <c r="AQ203">
        <v>133.30000000000001</v>
      </c>
      <c r="AR203">
        <v>191.8</v>
      </c>
      <c r="AS203">
        <v>67.5</v>
      </c>
      <c r="AT203">
        <v>56.3</v>
      </c>
      <c r="AU203">
        <v>43.1</v>
      </c>
      <c r="AV203">
        <v>33.4</v>
      </c>
      <c r="AW203">
        <v>28.8</v>
      </c>
      <c r="AX203">
        <v>31.8</v>
      </c>
      <c r="AY203">
        <v>39.9</v>
      </c>
      <c r="AZ203">
        <v>42.8</v>
      </c>
      <c r="BA203">
        <v>104.5</v>
      </c>
      <c r="BB203">
        <v>87.1</v>
      </c>
      <c r="BC203">
        <v>93.4</v>
      </c>
      <c r="BD203">
        <v>104.2</v>
      </c>
      <c r="BE203">
        <v>58.4</v>
      </c>
      <c r="BF203">
        <v>59.5</v>
      </c>
      <c r="BG203">
        <v>42.9</v>
      </c>
      <c r="BH203">
        <v>19.899999999999999</v>
      </c>
      <c r="BI203">
        <v>18.100000000000001</v>
      </c>
      <c r="BJ203">
        <v>5.7</v>
      </c>
      <c r="BK203">
        <v>21.1</v>
      </c>
      <c r="BL203">
        <v>43.4</v>
      </c>
      <c r="BM203">
        <v>68</v>
      </c>
      <c r="BN203">
        <v>79.400000000000006</v>
      </c>
      <c r="BO203">
        <v>71.900000000000006</v>
      </c>
      <c r="BP203">
        <v>58.5</v>
      </c>
      <c r="BQ203">
        <v>43.2</v>
      </c>
    </row>
    <row r="204" spans="2:69">
      <c r="B204">
        <v>7</v>
      </c>
      <c r="C204">
        <v>11</v>
      </c>
      <c r="D204">
        <v>69.3</v>
      </c>
      <c r="E204">
        <v>35.6</v>
      </c>
      <c r="F204">
        <v>39.299999999999997</v>
      </c>
      <c r="G204">
        <v>-100</v>
      </c>
      <c r="H204">
        <v>25.1</v>
      </c>
      <c r="I204">
        <v>61</v>
      </c>
      <c r="J204">
        <v>118.9</v>
      </c>
      <c r="K204">
        <v>127.4</v>
      </c>
      <c r="L204">
        <v>100.7</v>
      </c>
      <c r="M204">
        <v>94.8</v>
      </c>
      <c r="N204">
        <v>79.099999999999994</v>
      </c>
      <c r="O204">
        <v>65.3</v>
      </c>
      <c r="P204">
        <v>53.1</v>
      </c>
      <c r="Q204">
        <v>29.2</v>
      </c>
      <c r="R204">
        <v>20.8</v>
      </c>
      <c r="S204">
        <v>38.6</v>
      </c>
      <c r="T204">
        <v>55.7</v>
      </c>
      <c r="U204">
        <v>79.400000000000006</v>
      </c>
      <c r="V204">
        <v>96.4</v>
      </c>
      <c r="W204">
        <v>90.3</v>
      </c>
      <c r="X204">
        <v>35.799999999999997</v>
      </c>
      <c r="Y204">
        <v>25.5</v>
      </c>
      <c r="Z204">
        <v>42.7</v>
      </c>
      <c r="AA204">
        <v>61.5</v>
      </c>
      <c r="AB204">
        <v>33.9</v>
      </c>
      <c r="AC204">
        <v>31.7</v>
      </c>
      <c r="AD204">
        <v>42</v>
      </c>
      <c r="AE204">
        <v>45.3</v>
      </c>
      <c r="AF204">
        <v>88.7</v>
      </c>
      <c r="AG204">
        <v>91.4</v>
      </c>
      <c r="AH204">
        <v>92.9</v>
      </c>
      <c r="AI204">
        <v>114.6</v>
      </c>
      <c r="AJ204">
        <v>84.9</v>
      </c>
      <c r="AK204">
        <v>86.6</v>
      </c>
      <c r="AL204">
        <v>55.3</v>
      </c>
      <c r="AM204">
        <v>34</v>
      </c>
      <c r="AN204">
        <v>35.299999999999997</v>
      </c>
      <c r="AO204">
        <v>67.099999999999994</v>
      </c>
      <c r="AP204">
        <v>116.1</v>
      </c>
      <c r="AQ204">
        <v>137.80000000000001</v>
      </c>
      <c r="AR204">
        <v>183.8</v>
      </c>
      <c r="AS204">
        <v>67.099999999999994</v>
      </c>
      <c r="AT204">
        <v>56.3</v>
      </c>
      <c r="AU204">
        <v>41.4</v>
      </c>
      <c r="AV204">
        <v>32.299999999999997</v>
      </c>
      <c r="AW204">
        <v>28.2</v>
      </c>
      <c r="AX204">
        <v>31.6</v>
      </c>
      <c r="AY204">
        <v>40.4</v>
      </c>
      <c r="AZ204">
        <v>40.299999999999997</v>
      </c>
      <c r="BA204">
        <v>112.8</v>
      </c>
      <c r="BB204">
        <v>86.8</v>
      </c>
      <c r="BC204">
        <v>93.3</v>
      </c>
      <c r="BD204">
        <v>102.9</v>
      </c>
      <c r="BE204">
        <v>60.1</v>
      </c>
      <c r="BF204">
        <v>67</v>
      </c>
      <c r="BG204">
        <v>52.7</v>
      </c>
      <c r="BH204">
        <v>22.9</v>
      </c>
      <c r="BI204">
        <v>18.399999999999999</v>
      </c>
      <c r="BJ204">
        <v>6.8</v>
      </c>
      <c r="BK204">
        <v>21</v>
      </c>
      <c r="BL204">
        <v>53.2</v>
      </c>
      <c r="BM204">
        <v>63.3</v>
      </c>
      <c r="BN204">
        <v>78.5</v>
      </c>
      <c r="BO204">
        <v>71.599999999999994</v>
      </c>
      <c r="BP204">
        <v>61.5</v>
      </c>
      <c r="BQ204">
        <v>44.7</v>
      </c>
    </row>
    <row r="205" spans="2:69">
      <c r="B205">
        <v>7</v>
      </c>
      <c r="C205">
        <v>12</v>
      </c>
      <c r="D205">
        <v>55.9</v>
      </c>
      <c r="E205">
        <v>34.6</v>
      </c>
      <c r="F205">
        <v>41.5</v>
      </c>
      <c r="G205">
        <v>34.4</v>
      </c>
      <c r="H205">
        <v>28.3</v>
      </c>
      <c r="I205">
        <v>62</v>
      </c>
      <c r="J205">
        <v>115</v>
      </c>
      <c r="K205">
        <v>115.4</v>
      </c>
      <c r="L205">
        <v>135.9</v>
      </c>
      <c r="M205">
        <v>97</v>
      </c>
      <c r="N205">
        <v>74.400000000000006</v>
      </c>
      <c r="O205">
        <v>68</v>
      </c>
      <c r="P205">
        <v>61.5</v>
      </c>
      <c r="Q205">
        <v>27.3</v>
      </c>
      <c r="R205">
        <v>19.5</v>
      </c>
      <c r="S205">
        <v>41.2</v>
      </c>
      <c r="T205">
        <v>56.6</v>
      </c>
      <c r="U205">
        <v>82.6</v>
      </c>
      <c r="V205">
        <v>95.3</v>
      </c>
      <c r="W205">
        <v>85.8</v>
      </c>
      <c r="X205">
        <v>35.299999999999997</v>
      </c>
      <c r="Y205">
        <v>26.1</v>
      </c>
      <c r="Z205">
        <v>41.9</v>
      </c>
      <c r="AA205">
        <v>59.9</v>
      </c>
      <c r="AB205">
        <v>31.4</v>
      </c>
      <c r="AC205">
        <v>31</v>
      </c>
      <c r="AD205">
        <v>42</v>
      </c>
      <c r="AE205">
        <v>43.5</v>
      </c>
      <c r="AF205">
        <v>85.4</v>
      </c>
      <c r="AG205">
        <v>93.7</v>
      </c>
      <c r="AH205">
        <v>92.7</v>
      </c>
      <c r="AI205">
        <v>128.80000000000001</v>
      </c>
      <c r="AJ205">
        <v>85.2</v>
      </c>
      <c r="AK205">
        <v>86.9</v>
      </c>
      <c r="AL205">
        <v>65.099999999999994</v>
      </c>
      <c r="AM205">
        <v>34.5</v>
      </c>
      <c r="AN205">
        <v>34.1</v>
      </c>
      <c r="AO205">
        <v>71.599999999999994</v>
      </c>
      <c r="AP205">
        <v>113.1</v>
      </c>
      <c r="AQ205">
        <v>133.1</v>
      </c>
      <c r="AR205">
        <v>184.9</v>
      </c>
      <c r="AS205">
        <v>73</v>
      </c>
      <c r="AT205">
        <v>58.2</v>
      </c>
      <c r="AU205">
        <v>40.1</v>
      </c>
      <c r="AV205">
        <v>34.6</v>
      </c>
      <c r="AW205">
        <v>29.4</v>
      </c>
      <c r="AX205">
        <v>31.3</v>
      </c>
      <c r="AY205">
        <v>43</v>
      </c>
      <c r="AZ205">
        <v>35.700000000000003</v>
      </c>
      <c r="BA205">
        <v>111.6</v>
      </c>
      <c r="BB205">
        <v>84.4</v>
      </c>
      <c r="BC205">
        <v>92.4</v>
      </c>
      <c r="BD205">
        <v>104.1</v>
      </c>
      <c r="BE205">
        <v>66</v>
      </c>
      <c r="BF205">
        <v>66.7</v>
      </c>
      <c r="BG205">
        <v>47.8</v>
      </c>
      <c r="BH205">
        <v>23.5</v>
      </c>
      <c r="BI205">
        <v>21</v>
      </c>
      <c r="BJ205">
        <v>5.9</v>
      </c>
      <c r="BK205">
        <v>20.399999999999999</v>
      </c>
      <c r="BL205">
        <v>58</v>
      </c>
      <c r="BM205">
        <v>62.8</v>
      </c>
      <c r="BN205">
        <v>76.5</v>
      </c>
      <c r="BO205">
        <v>68.8</v>
      </c>
      <c r="BP205">
        <v>62.8</v>
      </c>
      <c r="BQ205">
        <v>48</v>
      </c>
    </row>
    <row r="206" spans="2:69">
      <c r="B206">
        <v>7</v>
      </c>
      <c r="C206">
        <v>13</v>
      </c>
      <c r="D206">
        <v>46.1</v>
      </c>
      <c r="E206">
        <v>33.200000000000003</v>
      </c>
      <c r="F206">
        <v>43.3</v>
      </c>
      <c r="G206">
        <v>32.299999999999997</v>
      </c>
      <c r="H206">
        <v>30.8</v>
      </c>
      <c r="I206">
        <v>61.6</v>
      </c>
      <c r="J206">
        <v>109.4</v>
      </c>
      <c r="K206">
        <v>117.7</v>
      </c>
      <c r="L206">
        <v>136.80000000000001</v>
      </c>
      <c r="M206">
        <v>104.4</v>
      </c>
      <c r="N206">
        <v>91.2</v>
      </c>
      <c r="O206">
        <v>66.7</v>
      </c>
      <c r="P206">
        <v>60.6</v>
      </c>
      <c r="Q206">
        <v>28.7</v>
      </c>
      <c r="R206">
        <v>25.1</v>
      </c>
      <c r="S206">
        <v>40.799999999999997</v>
      </c>
      <c r="T206">
        <v>53.6</v>
      </c>
      <c r="U206">
        <v>85</v>
      </c>
      <c r="V206">
        <v>96.5</v>
      </c>
      <c r="W206">
        <v>82.9</v>
      </c>
      <c r="X206">
        <v>39.5</v>
      </c>
      <c r="Y206">
        <v>23.4</v>
      </c>
      <c r="Z206">
        <v>41.3</v>
      </c>
      <c r="AA206">
        <v>59.9</v>
      </c>
      <c r="AB206">
        <v>30.7</v>
      </c>
      <c r="AC206">
        <v>31.2</v>
      </c>
      <c r="AD206">
        <v>41.4</v>
      </c>
      <c r="AE206">
        <v>58.3</v>
      </c>
      <c r="AF206">
        <v>85.2</v>
      </c>
      <c r="AG206">
        <v>93.8</v>
      </c>
      <c r="AH206">
        <v>92.5</v>
      </c>
      <c r="AI206">
        <v>140</v>
      </c>
      <c r="AJ206">
        <v>85.9</v>
      </c>
      <c r="AK206">
        <v>88.7</v>
      </c>
      <c r="AL206">
        <v>68.099999999999994</v>
      </c>
      <c r="AM206">
        <v>33.799999999999997</v>
      </c>
      <c r="AN206">
        <v>35.1</v>
      </c>
      <c r="AO206">
        <v>75.599999999999994</v>
      </c>
      <c r="AP206">
        <v>114.1</v>
      </c>
      <c r="AQ206">
        <v>130.9</v>
      </c>
      <c r="AR206">
        <v>195.5</v>
      </c>
      <c r="AS206">
        <v>79.900000000000006</v>
      </c>
      <c r="AT206">
        <v>57</v>
      </c>
      <c r="AU206">
        <v>40.5</v>
      </c>
      <c r="AV206">
        <v>38.4</v>
      </c>
      <c r="AW206">
        <v>31.6</v>
      </c>
      <c r="AX206">
        <v>30.5</v>
      </c>
      <c r="AY206">
        <v>43.3</v>
      </c>
      <c r="AZ206">
        <v>31</v>
      </c>
      <c r="BA206">
        <v>125</v>
      </c>
      <c r="BB206">
        <v>82.9</v>
      </c>
      <c r="BC206">
        <v>88.9</v>
      </c>
      <c r="BD206">
        <v>105.1</v>
      </c>
      <c r="BE206">
        <v>67.8</v>
      </c>
      <c r="BF206">
        <v>73.2</v>
      </c>
      <c r="BG206">
        <v>42.6</v>
      </c>
      <c r="BH206">
        <v>21.2</v>
      </c>
      <c r="BI206">
        <v>22.5</v>
      </c>
      <c r="BJ206">
        <v>4.0999999999999996</v>
      </c>
      <c r="BK206">
        <v>20.2</v>
      </c>
      <c r="BL206">
        <v>54</v>
      </c>
      <c r="BM206">
        <v>61.2</v>
      </c>
      <c r="BN206">
        <v>86.4</v>
      </c>
      <c r="BO206">
        <v>68.400000000000006</v>
      </c>
      <c r="BP206">
        <v>72.099999999999994</v>
      </c>
      <c r="BQ206">
        <v>49.9</v>
      </c>
    </row>
    <row r="207" spans="2:69">
      <c r="B207">
        <v>7</v>
      </c>
      <c r="C207">
        <v>14</v>
      </c>
      <c r="D207">
        <v>46.3</v>
      </c>
      <c r="E207">
        <v>32.5</v>
      </c>
      <c r="F207">
        <v>44</v>
      </c>
      <c r="G207">
        <v>31.9</v>
      </c>
      <c r="H207">
        <v>27.9</v>
      </c>
      <c r="I207">
        <v>69</v>
      </c>
      <c r="J207">
        <v>108.8</v>
      </c>
      <c r="K207">
        <v>122.3</v>
      </c>
      <c r="L207">
        <v>133.4</v>
      </c>
      <c r="M207">
        <v>104.6</v>
      </c>
      <c r="N207">
        <v>120.5</v>
      </c>
      <c r="O207">
        <v>65.2</v>
      </c>
      <c r="P207">
        <v>59.7</v>
      </c>
      <c r="Q207">
        <v>28.6</v>
      </c>
      <c r="R207">
        <v>22.7</v>
      </c>
      <c r="S207">
        <v>39.700000000000003</v>
      </c>
      <c r="T207">
        <v>52.6</v>
      </c>
      <c r="U207">
        <v>86</v>
      </c>
      <c r="V207">
        <v>99.8</v>
      </c>
      <c r="W207">
        <v>84.1</v>
      </c>
      <c r="X207">
        <v>39</v>
      </c>
      <c r="Y207">
        <v>21.1</v>
      </c>
      <c r="Z207">
        <v>42</v>
      </c>
      <c r="AA207">
        <v>60.3</v>
      </c>
      <c r="AB207">
        <v>33.700000000000003</v>
      </c>
      <c r="AC207">
        <v>30.4</v>
      </c>
      <c r="AD207">
        <v>38.1</v>
      </c>
      <c r="AE207">
        <v>73.3</v>
      </c>
      <c r="AF207">
        <v>85.8</v>
      </c>
      <c r="AG207">
        <v>93.3</v>
      </c>
      <c r="AH207">
        <v>93</v>
      </c>
      <c r="AI207">
        <v>205.7</v>
      </c>
      <c r="AJ207">
        <v>84.3</v>
      </c>
      <c r="AK207">
        <v>89.1</v>
      </c>
      <c r="AL207">
        <v>63.4</v>
      </c>
      <c r="AM207">
        <v>34.6</v>
      </c>
      <c r="AN207">
        <v>35.700000000000003</v>
      </c>
      <c r="AO207">
        <v>72.3</v>
      </c>
      <c r="AP207">
        <v>112.6</v>
      </c>
      <c r="AQ207">
        <v>130.5</v>
      </c>
      <c r="AR207">
        <v>193.8</v>
      </c>
      <c r="AS207">
        <v>77.5</v>
      </c>
      <c r="AT207">
        <v>58.2</v>
      </c>
      <c r="AU207">
        <v>43.7</v>
      </c>
      <c r="AV207">
        <v>39.6</v>
      </c>
      <c r="AW207">
        <v>32.1</v>
      </c>
      <c r="AX207">
        <v>29.8</v>
      </c>
      <c r="AY207">
        <v>42.3</v>
      </c>
      <c r="AZ207">
        <v>31.8</v>
      </c>
      <c r="BA207">
        <v>10123</v>
      </c>
      <c r="BB207">
        <v>81.5</v>
      </c>
      <c r="BC207">
        <v>88.4</v>
      </c>
      <c r="BD207">
        <v>107.3</v>
      </c>
      <c r="BE207">
        <v>66.400000000000006</v>
      </c>
      <c r="BF207">
        <v>71.5</v>
      </c>
      <c r="BG207">
        <v>42.5</v>
      </c>
      <c r="BH207">
        <v>22.8</v>
      </c>
      <c r="BI207">
        <v>23.7</v>
      </c>
      <c r="BJ207">
        <v>5.9</v>
      </c>
      <c r="BK207">
        <v>21.7</v>
      </c>
      <c r="BL207">
        <v>51.8</v>
      </c>
      <c r="BM207">
        <v>62.1</v>
      </c>
      <c r="BN207">
        <v>80.900000000000006</v>
      </c>
      <c r="BO207">
        <v>73.900000000000006</v>
      </c>
      <c r="BP207">
        <v>69.8</v>
      </c>
      <c r="BQ207">
        <v>50.2</v>
      </c>
    </row>
    <row r="208" spans="2:69">
      <c r="B208">
        <v>7</v>
      </c>
      <c r="C208">
        <v>15</v>
      </c>
      <c r="D208">
        <v>45.3</v>
      </c>
      <c r="E208">
        <v>32</v>
      </c>
      <c r="F208">
        <v>40.799999999999997</v>
      </c>
      <c r="G208">
        <v>34.4</v>
      </c>
      <c r="H208">
        <v>29.7</v>
      </c>
      <c r="I208">
        <v>68.400000000000006</v>
      </c>
      <c r="J208">
        <v>107.2</v>
      </c>
      <c r="K208">
        <v>117.6</v>
      </c>
      <c r="L208">
        <v>153.30000000000001</v>
      </c>
      <c r="M208">
        <v>121.1</v>
      </c>
      <c r="N208">
        <v>114</v>
      </c>
      <c r="O208">
        <v>66.7</v>
      </c>
      <c r="P208">
        <v>58.4</v>
      </c>
      <c r="Q208">
        <v>27.4</v>
      </c>
      <c r="R208">
        <v>21</v>
      </c>
      <c r="S208">
        <v>39.200000000000003</v>
      </c>
      <c r="T208">
        <v>54.8</v>
      </c>
      <c r="U208">
        <v>81.7</v>
      </c>
      <c r="V208">
        <v>100.1</v>
      </c>
      <c r="W208">
        <v>85.1</v>
      </c>
      <c r="X208">
        <v>38.299999999999997</v>
      </c>
      <c r="Y208">
        <v>19.8</v>
      </c>
      <c r="Z208">
        <v>42</v>
      </c>
      <c r="AA208">
        <v>58.6</v>
      </c>
      <c r="AB208">
        <v>33.1</v>
      </c>
      <c r="AC208">
        <v>33.299999999999997</v>
      </c>
      <c r="AD208">
        <v>39.1</v>
      </c>
      <c r="AE208">
        <v>79.2</v>
      </c>
      <c r="AF208">
        <v>82.5</v>
      </c>
      <c r="AG208">
        <v>92.8</v>
      </c>
      <c r="AH208">
        <v>92.3</v>
      </c>
      <c r="AI208">
        <v>186.3</v>
      </c>
      <c r="AJ208">
        <v>83</v>
      </c>
      <c r="AK208">
        <v>87.9</v>
      </c>
      <c r="AL208">
        <v>60.4</v>
      </c>
      <c r="AM208">
        <v>34.799999999999997</v>
      </c>
      <c r="AN208">
        <v>35.799999999999997</v>
      </c>
      <c r="AO208">
        <v>68.599999999999994</v>
      </c>
      <c r="AP208">
        <v>109.7</v>
      </c>
      <c r="AQ208">
        <v>134.9</v>
      </c>
      <c r="AR208">
        <v>184.6</v>
      </c>
      <c r="AS208">
        <v>73.7</v>
      </c>
      <c r="AT208">
        <v>57</v>
      </c>
      <c r="AU208">
        <v>51.8</v>
      </c>
      <c r="AV208">
        <v>38.799999999999997</v>
      </c>
      <c r="AW208">
        <v>32.700000000000003</v>
      </c>
      <c r="AX208">
        <v>30.9</v>
      </c>
      <c r="AY208">
        <v>42.5</v>
      </c>
      <c r="AZ208">
        <v>26.3</v>
      </c>
      <c r="BA208">
        <v>10146.200000000001</v>
      </c>
      <c r="BB208">
        <v>79.7</v>
      </c>
      <c r="BC208">
        <v>87</v>
      </c>
      <c r="BD208">
        <v>106.2</v>
      </c>
      <c r="BE208">
        <v>66.400000000000006</v>
      </c>
      <c r="BF208">
        <v>70.8</v>
      </c>
      <c r="BG208">
        <v>39.799999999999997</v>
      </c>
      <c r="BH208">
        <v>24.2</v>
      </c>
      <c r="BI208">
        <v>25.8</v>
      </c>
      <c r="BJ208">
        <v>6.6</v>
      </c>
      <c r="BK208">
        <v>23.4</v>
      </c>
      <c r="BL208">
        <v>52.2</v>
      </c>
      <c r="BM208">
        <v>84.6</v>
      </c>
      <c r="BN208">
        <v>79.599999999999994</v>
      </c>
      <c r="BO208">
        <v>77.599999999999994</v>
      </c>
      <c r="BP208">
        <v>65.5</v>
      </c>
      <c r="BQ208">
        <v>48.6</v>
      </c>
    </row>
    <row r="209" spans="2:69">
      <c r="B209">
        <v>7</v>
      </c>
      <c r="C209">
        <v>16</v>
      </c>
      <c r="D209">
        <v>48.3</v>
      </c>
      <c r="E209">
        <v>30.7</v>
      </c>
      <c r="F209">
        <v>38.700000000000003</v>
      </c>
      <c r="G209">
        <v>33.5</v>
      </c>
      <c r="H209">
        <v>29.2</v>
      </c>
      <c r="I209">
        <v>64.099999999999994</v>
      </c>
      <c r="J209">
        <v>106.4</v>
      </c>
      <c r="K209">
        <v>110.5</v>
      </c>
      <c r="L209">
        <v>182.6</v>
      </c>
      <c r="M209">
        <v>111.8</v>
      </c>
      <c r="N209">
        <v>108.1</v>
      </c>
      <c r="O209">
        <v>65.400000000000006</v>
      </c>
      <c r="P209">
        <v>59.3</v>
      </c>
      <c r="Q209">
        <v>28.1</v>
      </c>
      <c r="R209">
        <v>18.7</v>
      </c>
      <c r="S209">
        <v>37.6</v>
      </c>
      <c r="T209">
        <v>55.4</v>
      </c>
      <c r="U209">
        <v>80</v>
      </c>
      <c r="V209">
        <v>98.6</v>
      </c>
      <c r="W209">
        <v>83.7</v>
      </c>
      <c r="X209">
        <v>36.700000000000003</v>
      </c>
      <c r="Y209">
        <v>15.1</v>
      </c>
      <c r="Z209">
        <v>42.5</v>
      </c>
      <c r="AA209">
        <v>56.4</v>
      </c>
      <c r="AB209">
        <v>34.5</v>
      </c>
      <c r="AC209">
        <v>35.4</v>
      </c>
      <c r="AD209">
        <v>42.3</v>
      </c>
      <c r="AE209">
        <v>73.5</v>
      </c>
      <c r="AF209">
        <v>81.2</v>
      </c>
      <c r="AG209">
        <v>91.5</v>
      </c>
      <c r="AH209">
        <v>93.1</v>
      </c>
      <c r="AI209">
        <v>174.4</v>
      </c>
      <c r="AJ209">
        <v>83.5</v>
      </c>
      <c r="AK209">
        <v>88.7</v>
      </c>
      <c r="AL209">
        <v>59.3</v>
      </c>
      <c r="AM209">
        <v>35.6</v>
      </c>
      <c r="AN209">
        <v>34.799999999999997</v>
      </c>
      <c r="AO209">
        <v>68.7</v>
      </c>
      <c r="AP209">
        <v>109.4</v>
      </c>
      <c r="AQ209">
        <v>132.4</v>
      </c>
      <c r="AR209">
        <v>178.9</v>
      </c>
      <c r="AS209">
        <v>69.5</v>
      </c>
      <c r="AT209">
        <v>53.9</v>
      </c>
      <c r="AU209">
        <v>52.9</v>
      </c>
      <c r="AV209">
        <v>37.9</v>
      </c>
      <c r="AW209">
        <v>32.1</v>
      </c>
      <c r="AX209">
        <v>29.8</v>
      </c>
      <c r="AY209">
        <v>41.9</v>
      </c>
      <c r="AZ209">
        <v>27</v>
      </c>
      <c r="BA209">
        <v>165.8</v>
      </c>
      <c r="BB209">
        <v>79.8</v>
      </c>
      <c r="BC209">
        <v>86.2</v>
      </c>
      <c r="BD209">
        <v>103.4</v>
      </c>
      <c r="BE209">
        <v>69.8</v>
      </c>
      <c r="BF209">
        <v>73.8</v>
      </c>
      <c r="BG209">
        <v>38</v>
      </c>
      <c r="BH209">
        <v>23.4</v>
      </c>
      <c r="BI209">
        <v>24.1</v>
      </c>
      <c r="BJ209">
        <v>5.9</v>
      </c>
      <c r="BK209">
        <v>22.7</v>
      </c>
      <c r="BL209">
        <v>49.5</v>
      </c>
      <c r="BM209">
        <v>87.7</v>
      </c>
      <c r="BN209">
        <v>77.2</v>
      </c>
      <c r="BO209">
        <v>76.5</v>
      </c>
      <c r="BP209">
        <v>68.2</v>
      </c>
      <c r="BQ209">
        <v>46.2</v>
      </c>
    </row>
    <row r="210" spans="2:69">
      <c r="B210">
        <v>7</v>
      </c>
      <c r="C210">
        <v>17</v>
      </c>
      <c r="D210">
        <v>53.2</v>
      </c>
      <c r="E210">
        <v>28.6</v>
      </c>
      <c r="F210">
        <v>39.299999999999997</v>
      </c>
      <c r="G210">
        <v>31</v>
      </c>
      <c r="H210">
        <v>28.4</v>
      </c>
      <c r="I210">
        <v>60.5</v>
      </c>
      <c r="J210">
        <v>107.6</v>
      </c>
      <c r="K210">
        <v>113.1</v>
      </c>
      <c r="L210">
        <v>158.1</v>
      </c>
      <c r="M210">
        <v>114.4</v>
      </c>
      <c r="N210">
        <v>103.8</v>
      </c>
      <c r="O210">
        <v>62.9</v>
      </c>
      <c r="P210">
        <v>60.1</v>
      </c>
      <c r="Q210">
        <v>29.2</v>
      </c>
      <c r="R210">
        <v>17.899999999999999</v>
      </c>
      <c r="S210">
        <v>35.700000000000003</v>
      </c>
      <c r="T210">
        <v>50.5</v>
      </c>
      <c r="U210">
        <v>74.5</v>
      </c>
      <c r="V210">
        <v>96</v>
      </c>
      <c r="W210">
        <v>86</v>
      </c>
      <c r="X210">
        <v>36.200000000000003</v>
      </c>
      <c r="Y210">
        <v>19.600000000000001</v>
      </c>
      <c r="Z210">
        <v>42.2</v>
      </c>
      <c r="AA210">
        <v>55.5</v>
      </c>
      <c r="AB210">
        <v>36.799999999999997</v>
      </c>
      <c r="AC210">
        <v>36</v>
      </c>
      <c r="AD210">
        <v>42.7</v>
      </c>
      <c r="AE210">
        <v>65</v>
      </c>
      <c r="AF210">
        <v>84.8</v>
      </c>
      <c r="AG210">
        <v>90.4</v>
      </c>
      <c r="AH210">
        <v>94.3</v>
      </c>
      <c r="AI210">
        <v>167.6</v>
      </c>
      <c r="AJ210">
        <v>83.7</v>
      </c>
      <c r="AK210">
        <v>89.4</v>
      </c>
      <c r="AL210">
        <v>58.7</v>
      </c>
      <c r="AM210">
        <v>35</v>
      </c>
      <c r="AN210">
        <v>36.6</v>
      </c>
      <c r="AO210">
        <v>70.099999999999994</v>
      </c>
      <c r="AP210">
        <v>110.5</v>
      </c>
      <c r="AQ210">
        <v>136.4</v>
      </c>
      <c r="AR210">
        <v>168.4</v>
      </c>
      <c r="AS210">
        <v>66.8</v>
      </c>
      <c r="AT210">
        <v>51.8</v>
      </c>
      <c r="AU210">
        <v>52.8</v>
      </c>
      <c r="AV210">
        <v>39.4</v>
      </c>
      <c r="AW210">
        <v>29.7</v>
      </c>
      <c r="AX210">
        <v>28.4</v>
      </c>
      <c r="AY210">
        <v>41.7</v>
      </c>
      <c r="AZ210">
        <v>33.700000000000003</v>
      </c>
      <c r="BA210">
        <v>152.4</v>
      </c>
      <c r="BB210">
        <v>82</v>
      </c>
      <c r="BC210">
        <v>85.4</v>
      </c>
      <c r="BD210">
        <v>103.5</v>
      </c>
      <c r="BE210">
        <v>71.5</v>
      </c>
      <c r="BF210">
        <v>100.5</v>
      </c>
      <c r="BG210">
        <v>38.5</v>
      </c>
      <c r="BH210">
        <v>21.5</v>
      </c>
      <c r="BI210">
        <v>21.9</v>
      </c>
      <c r="BJ210">
        <v>4.2</v>
      </c>
      <c r="BK210">
        <v>22.4</v>
      </c>
      <c r="BL210">
        <v>47.4</v>
      </c>
      <c r="BM210">
        <v>77.900000000000006</v>
      </c>
      <c r="BN210">
        <v>72.3</v>
      </c>
      <c r="BO210">
        <v>74.900000000000006</v>
      </c>
      <c r="BP210">
        <v>66.900000000000006</v>
      </c>
      <c r="BQ210">
        <v>41.6</v>
      </c>
    </row>
    <row r="211" spans="2:69">
      <c r="B211">
        <v>7</v>
      </c>
      <c r="C211">
        <v>18</v>
      </c>
      <c r="D211">
        <v>57.4</v>
      </c>
      <c r="E211">
        <v>27.9</v>
      </c>
      <c r="F211">
        <v>40.299999999999997</v>
      </c>
      <c r="G211">
        <v>-100</v>
      </c>
      <c r="H211">
        <v>25.5</v>
      </c>
      <c r="I211">
        <v>55.8</v>
      </c>
      <c r="J211">
        <v>-100</v>
      </c>
      <c r="K211">
        <v>110.6</v>
      </c>
      <c r="L211">
        <v>10206</v>
      </c>
      <c r="M211">
        <v>113.6</v>
      </c>
      <c r="N211">
        <v>10096</v>
      </c>
      <c r="O211">
        <v>64.2</v>
      </c>
      <c r="P211">
        <v>59.8</v>
      </c>
      <c r="Q211">
        <v>32.799999999999997</v>
      </c>
      <c r="R211">
        <v>15.9</v>
      </c>
      <c r="S211">
        <v>34.700000000000003</v>
      </c>
      <c r="T211">
        <v>52.9</v>
      </c>
      <c r="U211">
        <v>72.5</v>
      </c>
      <c r="V211">
        <v>93.3</v>
      </c>
      <c r="W211">
        <v>86</v>
      </c>
      <c r="X211">
        <v>37.4</v>
      </c>
      <c r="Y211">
        <v>20.9</v>
      </c>
      <c r="Z211">
        <v>40.299999999999997</v>
      </c>
      <c r="AA211">
        <v>58.7</v>
      </c>
      <c r="AB211">
        <v>36.6</v>
      </c>
      <c r="AC211">
        <v>37.1</v>
      </c>
      <c r="AD211">
        <v>41.2</v>
      </c>
      <c r="AE211">
        <v>57.2</v>
      </c>
      <c r="AF211">
        <v>88.8</v>
      </c>
      <c r="AG211">
        <v>92.2</v>
      </c>
      <c r="AH211">
        <v>96.7</v>
      </c>
      <c r="AI211">
        <v>158.5</v>
      </c>
      <c r="AJ211">
        <v>86.1</v>
      </c>
      <c r="AK211">
        <v>91</v>
      </c>
      <c r="AL211">
        <v>58.5</v>
      </c>
      <c r="AM211">
        <v>34</v>
      </c>
      <c r="AN211">
        <v>37.9</v>
      </c>
      <c r="AO211">
        <v>69.7</v>
      </c>
      <c r="AP211">
        <v>109</v>
      </c>
      <c r="AQ211">
        <v>131.30000000000001</v>
      </c>
      <c r="AR211">
        <v>150.1</v>
      </c>
      <c r="AS211">
        <v>64.2</v>
      </c>
      <c r="AT211">
        <v>50.1</v>
      </c>
      <c r="AU211">
        <v>52</v>
      </c>
      <c r="AV211">
        <v>39.299999999999997</v>
      </c>
      <c r="AW211">
        <v>29.2</v>
      </c>
      <c r="AX211">
        <v>29</v>
      </c>
      <c r="AY211">
        <v>40.700000000000003</v>
      </c>
      <c r="AZ211">
        <v>34.6</v>
      </c>
      <c r="BA211">
        <v>144.30000000000001</v>
      </c>
      <c r="BB211">
        <v>80.7</v>
      </c>
      <c r="BC211">
        <v>99.1</v>
      </c>
      <c r="BD211">
        <v>101.1</v>
      </c>
      <c r="BE211">
        <v>69.5</v>
      </c>
      <c r="BF211">
        <v>94.8</v>
      </c>
      <c r="BG211">
        <v>37.299999999999997</v>
      </c>
      <c r="BH211">
        <v>20.100000000000001</v>
      </c>
      <c r="BI211">
        <v>20</v>
      </c>
      <c r="BJ211">
        <v>3.3</v>
      </c>
      <c r="BK211">
        <v>21.1</v>
      </c>
      <c r="BL211">
        <v>46.3</v>
      </c>
      <c r="BM211">
        <v>73.2</v>
      </c>
      <c r="BN211">
        <v>70.099999999999994</v>
      </c>
      <c r="BO211">
        <v>71.5</v>
      </c>
      <c r="BP211">
        <v>64.8</v>
      </c>
      <c r="BQ211">
        <v>38.4</v>
      </c>
    </row>
    <row r="212" spans="2:69">
      <c r="B212">
        <v>7</v>
      </c>
      <c r="C212">
        <v>19</v>
      </c>
      <c r="D212">
        <v>61</v>
      </c>
      <c r="E212">
        <v>26.3</v>
      </c>
      <c r="F212">
        <v>42.3</v>
      </c>
      <c r="G212">
        <v>29.3</v>
      </c>
      <c r="H212">
        <v>23.3</v>
      </c>
      <c r="I212">
        <v>51.7</v>
      </c>
      <c r="J212">
        <v>108.2</v>
      </c>
      <c r="K212">
        <v>110.2</v>
      </c>
      <c r="L212">
        <v>183.2</v>
      </c>
      <c r="M212">
        <v>113.4</v>
      </c>
      <c r="N212">
        <v>115.4</v>
      </c>
      <c r="O212">
        <v>65.900000000000006</v>
      </c>
      <c r="P212">
        <v>53.2</v>
      </c>
      <c r="Q212">
        <v>32.5</v>
      </c>
      <c r="R212">
        <v>24.2</v>
      </c>
      <c r="S212">
        <v>35.1</v>
      </c>
      <c r="T212">
        <v>50.9</v>
      </c>
      <c r="U212">
        <v>72.599999999999994</v>
      </c>
      <c r="V212">
        <v>91.6</v>
      </c>
      <c r="W212">
        <v>85.8</v>
      </c>
      <c r="X212">
        <v>43.4</v>
      </c>
      <c r="Y212">
        <v>25.5</v>
      </c>
      <c r="Z212">
        <v>38.1</v>
      </c>
      <c r="AA212">
        <v>62.5</v>
      </c>
      <c r="AB212">
        <v>33.9</v>
      </c>
      <c r="AC212">
        <v>37.6</v>
      </c>
      <c r="AD212">
        <v>43.1</v>
      </c>
      <c r="AE212">
        <v>51.7</v>
      </c>
      <c r="AF212">
        <v>87.8</v>
      </c>
      <c r="AG212">
        <v>103.1</v>
      </c>
      <c r="AH212">
        <v>94.9</v>
      </c>
      <c r="AI212">
        <v>152.4</v>
      </c>
      <c r="AJ212">
        <v>89</v>
      </c>
      <c r="AK212">
        <v>90.2</v>
      </c>
      <c r="AL212">
        <v>57.1</v>
      </c>
      <c r="AM212">
        <v>34.299999999999997</v>
      </c>
      <c r="AN212">
        <v>37.5</v>
      </c>
      <c r="AO212">
        <v>67.400000000000006</v>
      </c>
      <c r="AP212">
        <v>106.9</v>
      </c>
      <c r="AQ212">
        <v>126.4</v>
      </c>
      <c r="AR212">
        <v>147.1</v>
      </c>
      <c r="AS212">
        <v>63.5</v>
      </c>
      <c r="AT212">
        <v>47.9</v>
      </c>
      <c r="AU212">
        <v>48.3</v>
      </c>
      <c r="AV212">
        <v>37.5</v>
      </c>
      <c r="AW212">
        <v>27.7</v>
      </c>
      <c r="AX212">
        <v>29.7</v>
      </c>
      <c r="AY212">
        <v>40.200000000000003</v>
      </c>
      <c r="AZ212">
        <v>35.9</v>
      </c>
      <c r="BA212">
        <v>136.19999999999999</v>
      </c>
      <c r="BB212">
        <v>82.1</v>
      </c>
      <c r="BC212">
        <v>97.1</v>
      </c>
      <c r="BD212">
        <v>100.4</v>
      </c>
      <c r="BE212">
        <v>67.099999999999994</v>
      </c>
      <c r="BF212">
        <v>84.9</v>
      </c>
      <c r="BG212">
        <v>36.700000000000003</v>
      </c>
      <c r="BH212">
        <v>19.8</v>
      </c>
      <c r="BI212">
        <v>21.6</v>
      </c>
      <c r="BJ212">
        <v>2.5</v>
      </c>
      <c r="BK212">
        <v>19.8</v>
      </c>
      <c r="BL212">
        <v>48.1</v>
      </c>
      <c r="BM212">
        <v>78.7</v>
      </c>
      <c r="BN212">
        <v>68.5</v>
      </c>
      <c r="BO212">
        <v>70.7</v>
      </c>
      <c r="BP212">
        <v>63.9</v>
      </c>
      <c r="BQ212">
        <v>36.1</v>
      </c>
    </row>
    <row r="213" spans="2:69">
      <c r="B213">
        <v>7</v>
      </c>
      <c r="C213">
        <v>20</v>
      </c>
      <c r="D213">
        <v>59.9</v>
      </c>
      <c r="E213">
        <v>27.1</v>
      </c>
      <c r="F213">
        <v>41.2</v>
      </c>
      <c r="G213">
        <v>29.5</v>
      </c>
      <c r="H213">
        <v>23.9</v>
      </c>
      <c r="I213">
        <v>47.7</v>
      </c>
      <c r="J213">
        <v>114.9</v>
      </c>
      <c r="K213">
        <v>106.9</v>
      </c>
      <c r="L213">
        <v>165</v>
      </c>
      <c r="M213">
        <v>113.6</v>
      </c>
      <c r="N213">
        <v>110.3</v>
      </c>
      <c r="O213">
        <v>63.6</v>
      </c>
      <c r="P213">
        <v>53.5</v>
      </c>
      <c r="Q213">
        <v>31.4</v>
      </c>
      <c r="R213">
        <v>24</v>
      </c>
      <c r="S213">
        <v>36</v>
      </c>
      <c r="T213">
        <v>49.3</v>
      </c>
      <c r="U213">
        <v>72.7</v>
      </c>
      <c r="V213">
        <v>90.9</v>
      </c>
      <c r="W213">
        <v>83.3</v>
      </c>
      <c r="X213">
        <v>44.2</v>
      </c>
      <c r="Y213">
        <v>28.8</v>
      </c>
      <c r="Z213">
        <v>36.6</v>
      </c>
      <c r="AA213">
        <v>61.2</v>
      </c>
      <c r="AB213">
        <v>30.5</v>
      </c>
      <c r="AC213">
        <v>38</v>
      </c>
      <c r="AD213">
        <v>44.4</v>
      </c>
      <c r="AE213">
        <v>53.1</v>
      </c>
      <c r="AF213">
        <v>88</v>
      </c>
      <c r="AG213">
        <v>100.5</v>
      </c>
      <c r="AH213">
        <v>94.2</v>
      </c>
      <c r="AI213">
        <v>140.1</v>
      </c>
      <c r="AJ213">
        <v>90.2</v>
      </c>
      <c r="AK213">
        <v>87.3</v>
      </c>
      <c r="AL213">
        <v>57.6</v>
      </c>
      <c r="AM213">
        <v>33.1</v>
      </c>
      <c r="AN213">
        <v>37.9</v>
      </c>
      <c r="AO213">
        <v>68.7</v>
      </c>
      <c r="AP213">
        <v>106.5</v>
      </c>
      <c r="AQ213">
        <v>127.1</v>
      </c>
      <c r="AR213">
        <v>157.5</v>
      </c>
      <c r="AS213">
        <v>65.8</v>
      </c>
      <c r="AT213">
        <v>48.1</v>
      </c>
      <c r="AU213">
        <v>45.8</v>
      </c>
      <c r="AV213">
        <v>38.4</v>
      </c>
      <c r="AW213">
        <v>26</v>
      </c>
      <c r="AX213">
        <v>29.7</v>
      </c>
      <c r="AY213">
        <v>41.1</v>
      </c>
      <c r="AZ213">
        <v>37.299999999999997</v>
      </c>
      <c r="BA213">
        <v>142</v>
      </c>
      <c r="BB213">
        <v>82.3</v>
      </c>
      <c r="BC213">
        <v>110.6</v>
      </c>
      <c r="BD213">
        <v>101.9</v>
      </c>
      <c r="BE213">
        <v>69.599999999999994</v>
      </c>
      <c r="BF213">
        <v>71.2</v>
      </c>
      <c r="BG213">
        <v>36.1</v>
      </c>
      <c r="BH213">
        <v>19.899999999999999</v>
      </c>
      <c r="BI213">
        <v>20.100000000000001</v>
      </c>
      <c r="BJ213">
        <v>2.6</v>
      </c>
      <c r="BK213">
        <v>19.100000000000001</v>
      </c>
      <c r="BL213">
        <v>51</v>
      </c>
      <c r="BM213">
        <v>86.7</v>
      </c>
      <c r="BN213">
        <v>66.2</v>
      </c>
      <c r="BO213">
        <v>69.900000000000006</v>
      </c>
      <c r="BP213">
        <v>63.4</v>
      </c>
      <c r="BQ213">
        <v>46.5</v>
      </c>
    </row>
    <row r="214" spans="2:69">
      <c r="B214">
        <v>7</v>
      </c>
      <c r="C214">
        <v>21</v>
      </c>
      <c r="D214">
        <v>60.3</v>
      </c>
      <c r="E214">
        <v>30.6</v>
      </c>
      <c r="F214">
        <v>38.200000000000003</v>
      </c>
      <c r="G214">
        <v>28.5</v>
      </c>
      <c r="H214">
        <v>21.7</v>
      </c>
      <c r="I214">
        <v>47.7</v>
      </c>
      <c r="J214">
        <v>114.3</v>
      </c>
      <c r="K214">
        <v>107.6</v>
      </c>
      <c r="L214">
        <v>159.30000000000001</v>
      </c>
      <c r="M214">
        <v>111.3</v>
      </c>
      <c r="N214">
        <v>10110.700000000001</v>
      </c>
      <c r="O214">
        <v>62</v>
      </c>
      <c r="P214">
        <v>55.7</v>
      </c>
      <c r="Q214">
        <v>28.5</v>
      </c>
      <c r="R214">
        <v>22.5</v>
      </c>
      <c r="S214">
        <v>35.9</v>
      </c>
      <c r="T214">
        <v>48.5</v>
      </c>
      <c r="U214">
        <v>70.900000000000006</v>
      </c>
      <c r="V214">
        <v>93.3</v>
      </c>
      <c r="W214">
        <v>83.7</v>
      </c>
      <c r="X214">
        <v>45.2</v>
      </c>
      <c r="Y214">
        <v>30.5</v>
      </c>
      <c r="Z214">
        <v>35.6</v>
      </c>
      <c r="AA214">
        <v>63.2</v>
      </c>
      <c r="AB214">
        <v>31.3</v>
      </c>
      <c r="AC214">
        <v>38.200000000000003</v>
      </c>
      <c r="AD214">
        <v>44.3</v>
      </c>
      <c r="AE214">
        <v>50.8</v>
      </c>
      <c r="AF214">
        <v>87.1</v>
      </c>
      <c r="AG214">
        <v>100</v>
      </c>
      <c r="AH214">
        <v>93.6</v>
      </c>
      <c r="AI214">
        <v>133.1</v>
      </c>
      <c r="AJ214">
        <v>90.6</v>
      </c>
      <c r="AK214">
        <v>85.1</v>
      </c>
      <c r="AL214">
        <v>56.8</v>
      </c>
      <c r="AM214">
        <v>37.200000000000003</v>
      </c>
      <c r="AN214">
        <v>38.700000000000003</v>
      </c>
      <c r="AO214">
        <v>74.900000000000006</v>
      </c>
      <c r="AP214">
        <v>101.9</v>
      </c>
      <c r="AQ214">
        <v>127.4</v>
      </c>
      <c r="AR214">
        <v>161.9</v>
      </c>
      <c r="AS214">
        <v>71.400000000000006</v>
      </c>
      <c r="AT214">
        <v>50.5</v>
      </c>
      <c r="AU214">
        <v>43.5</v>
      </c>
      <c r="AV214">
        <v>38.5</v>
      </c>
      <c r="AW214">
        <v>26.2</v>
      </c>
      <c r="AX214">
        <v>29.6</v>
      </c>
      <c r="AY214">
        <v>42.3</v>
      </c>
      <c r="AZ214">
        <v>38.200000000000003</v>
      </c>
      <c r="BA214">
        <v>137.6</v>
      </c>
      <c r="BB214">
        <v>83</v>
      </c>
      <c r="BC214">
        <v>107.2</v>
      </c>
      <c r="BD214">
        <v>101.8</v>
      </c>
      <c r="BE214">
        <v>67.900000000000006</v>
      </c>
      <c r="BF214">
        <v>60.5</v>
      </c>
      <c r="BG214">
        <v>35.299999999999997</v>
      </c>
      <c r="BH214">
        <v>22.5</v>
      </c>
      <c r="BI214">
        <v>19.2</v>
      </c>
      <c r="BJ214">
        <v>5.5</v>
      </c>
      <c r="BK214">
        <v>20.9</v>
      </c>
      <c r="BL214">
        <v>53.1</v>
      </c>
      <c r="BM214">
        <v>87.3</v>
      </c>
      <c r="BN214">
        <v>66.8</v>
      </c>
      <c r="BO214">
        <v>67.8</v>
      </c>
      <c r="BP214">
        <v>62.9</v>
      </c>
      <c r="BQ214">
        <v>-100</v>
      </c>
    </row>
    <row r="215" spans="2:69">
      <c r="B215">
        <v>7</v>
      </c>
      <c r="C215">
        <v>22</v>
      </c>
      <c r="D215">
        <v>58.9</v>
      </c>
      <c r="E215">
        <v>33.9</v>
      </c>
      <c r="F215">
        <v>36.9</v>
      </c>
      <c r="G215">
        <v>27.3</v>
      </c>
      <c r="H215">
        <v>21</v>
      </c>
      <c r="I215">
        <v>47</v>
      </c>
      <c r="J215">
        <v>114.2</v>
      </c>
      <c r="K215">
        <v>120.4</v>
      </c>
      <c r="L215">
        <v>152.80000000000001</v>
      </c>
      <c r="M215">
        <v>108.3</v>
      </c>
      <c r="N215">
        <v>109.9</v>
      </c>
      <c r="O215">
        <v>62.4</v>
      </c>
      <c r="P215">
        <v>57.6</v>
      </c>
      <c r="Q215">
        <v>28.2</v>
      </c>
      <c r="R215">
        <v>21.9</v>
      </c>
      <c r="S215">
        <v>31.8</v>
      </c>
      <c r="T215">
        <v>48.2</v>
      </c>
      <c r="U215">
        <v>70.400000000000006</v>
      </c>
      <c r="V215">
        <v>93.4</v>
      </c>
      <c r="W215">
        <v>83.9</v>
      </c>
      <c r="X215">
        <v>43.2</v>
      </c>
      <c r="Y215">
        <v>31.5</v>
      </c>
      <c r="Z215">
        <v>33.1</v>
      </c>
      <c r="AA215">
        <v>60.8</v>
      </c>
      <c r="AB215">
        <v>30.8</v>
      </c>
      <c r="AC215">
        <v>39.5</v>
      </c>
      <c r="AD215">
        <v>42.6</v>
      </c>
      <c r="AE215">
        <v>49.5</v>
      </c>
      <c r="AF215">
        <v>85.5</v>
      </c>
      <c r="AG215">
        <v>99</v>
      </c>
      <c r="AH215">
        <v>92.6</v>
      </c>
      <c r="AI215">
        <v>132.6</v>
      </c>
      <c r="AJ215">
        <v>87.3</v>
      </c>
      <c r="AK215">
        <v>85.1</v>
      </c>
      <c r="AL215">
        <v>56.8</v>
      </c>
      <c r="AM215">
        <v>34.799999999999997</v>
      </c>
      <c r="AN215">
        <v>38.1</v>
      </c>
      <c r="AO215">
        <v>78</v>
      </c>
      <c r="AP215">
        <v>98.6</v>
      </c>
      <c r="AQ215">
        <v>127.6</v>
      </c>
      <c r="AR215">
        <v>168</v>
      </c>
      <c r="AS215">
        <v>71.900000000000006</v>
      </c>
      <c r="AT215">
        <v>50.9</v>
      </c>
      <c r="AU215">
        <v>42.9</v>
      </c>
      <c r="AV215">
        <v>37.9</v>
      </c>
      <c r="AW215">
        <v>26.5</v>
      </c>
      <c r="AX215">
        <v>28.6</v>
      </c>
      <c r="AY215">
        <v>44.6</v>
      </c>
      <c r="AZ215">
        <v>44.6</v>
      </c>
      <c r="BA215">
        <v>135</v>
      </c>
      <c r="BB215">
        <v>82.3</v>
      </c>
      <c r="BC215">
        <v>104.6</v>
      </c>
      <c r="BD215">
        <v>101.6</v>
      </c>
      <c r="BE215">
        <v>68.8</v>
      </c>
      <c r="BF215">
        <v>60.4</v>
      </c>
      <c r="BG215">
        <v>34.5</v>
      </c>
      <c r="BH215">
        <v>24.4</v>
      </c>
      <c r="BI215">
        <v>21.6</v>
      </c>
      <c r="BJ215">
        <v>5.2</v>
      </c>
      <c r="BK215">
        <v>19.899999999999999</v>
      </c>
      <c r="BL215">
        <v>51.8</v>
      </c>
      <c r="BM215">
        <v>86.2</v>
      </c>
      <c r="BN215">
        <v>66.7</v>
      </c>
      <c r="BO215">
        <v>64.400000000000006</v>
      </c>
      <c r="BP215">
        <v>63.1</v>
      </c>
      <c r="BQ215">
        <v>-100</v>
      </c>
    </row>
    <row r="216" spans="2:69">
      <c r="B216">
        <v>7</v>
      </c>
      <c r="C216">
        <v>23</v>
      </c>
      <c r="D216">
        <v>61.7</v>
      </c>
      <c r="E216">
        <v>35</v>
      </c>
      <c r="F216">
        <v>35.799999999999997</v>
      </c>
      <c r="G216">
        <v>26.9</v>
      </c>
      <c r="H216">
        <v>21.2</v>
      </c>
      <c r="I216">
        <v>50.8</v>
      </c>
      <c r="J216">
        <v>115.6</v>
      </c>
      <c r="K216">
        <v>108.4</v>
      </c>
      <c r="L216">
        <v>146.19999999999999</v>
      </c>
      <c r="M216">
        <v>106.3</v>
      </c>
      <c r="N216">
        <v>107.4</v>
      </c>
      <c r="O216">
        <v>62.6</v>
      </c>
      <c r="P216">
        <v>54.4</v>
      </c>
      <c r="Q216">
        <v>26.8</v>
      </c>
      <c r="R216">
        <v>21.9</v>
      </c>
      <c r="S216">
        <v>33.5</v>
      </c>
      <c r="T216">
        <v>48.2</v>
      </c>
      <c r="U216">
        <v>69.8</v>
      </c>
      <c r="V216">
        <v>92</v>
      </c>
      <c r="W216">
        <v>85.9</v>
      </c>
      <c r="X216">
        <v>39.6</v>
      </c>
      <c r="Y216">
        <v>33.799999999999997</v>
      </c>
      <c r="Z216">
        <v>31</v>
      </c>
      <c r="AA216">
        <v>60.7</v>
      </c>
      <c r="AB216">
        <v>32.700000000000003</v>
      </c>
      <c r="AC216">
        <v>39.700000000000003</v>
      </c>
      <c r="AD216">
        <v>40.6</v>
      </c>
      <c r="AE216">
        <v>50.7</v>
      </c>
      <c r="AF216">
        <v>85</v>
      </c>
      <c r="AG216">
        <v>97.5</v>
      </c>
      <c r="AH216">
        <v>99.5</v>
      </c>
      <c r="AI216">
        <v>125.7</v>
      </c>
      <c r="AJ216">
        <v>92.2</v>
      </c>
      <c r="AK216">
        <v>84.1</v>
      </c>
      <c r="AL216">
        <v>56.1</v>
      </c>
      <c r="AM216">
        <v>33.799999999999997</v>
      </c>
      <c r="AN216">
        <v>37.799999999999997</v>
      </c>
      <c r="AO216">
        <v>79</v>
      </c>
      <c r="AP216">
        <v>100.5</v>
      </c>
      <c r="AQ216">
        <v>129.69999999999999</v>
      </c>
      <c r="AR216">
        <v>170.7</v>
      </c>
      <c r="AS216">
        <v>72.900000000000006</v>
      </c>
      <c r="AT216">
        <v>49.1</v>
      </c>
      <c r="AU216">
        <v>42.5</v>
      </c>
      <c r="AV216">
        <v>36.5</v>
      </c>
      <c r="AW216">
        <v>25.4</v>
      </c>
      <c r="AX216">
        <v>26.6</v>
      </c>
      <c r="AY216">
        <v>44.5</v>
      </c>
      <c r="AZ216">
        <v>45.4</v>
      </c>
      <c r="BA216">
        <v>133.69999999999999</v>
      </c>
      <c r="BB216">
        <v>84.9</v>
      </c>
      <c r="BC216">
        <v>105.8</v>
      </c>
      <c r="BD216">
        <v>101.2</v>
      </c>
      <c r="BE216">
        <v>85.1</v>
      </c>
      <c r="BF216">
        <v>60.1</v>
      </c>
      <c r="BG216">
        <v>33.1</v>
      </c>
      <c r="BH216">
        <v>24.1</v>
      </c>
      <c r="BI216">
        <v>24.3</v>
      </c>
      <c r="BJ216">
        <v>6.5</v>
      </c>
      <c r="BK216">
        <v>21.2</v>
      </c>
      <c r="BL216">
        <v>48.9</v>
      </c>
      <c r="BM216">
        <v>85.9</v>
      </c>
      <c r="BN216">
        <v>67</v>
      </c>
      <c r="BO216">
        <v>61.8</v>
      </c>
      <c r="BP216">
        <v>60.8</v>
      </c>
      <c r="BQ216">
        <v>-100</v>
      </c>
    </row>
    <row r="217" spans="2:69">
      <c r="B217">
        <v>7</v>
      </c>
      <c r="C217">
        <v>24</v>
      </c>
      <c r="D217">
        <v>60.2</v>
      </c>
      <c r="E217">
        <v>37.9</v>
      </c>
      <c r="F217">
        <v>36.700000000000003</v>
      </c>
      <c r="G217">
        <v>25.5</v>
      </c>
      <c r="H217">
        <v>23.8</v>
      </c>
      <c r="I217">
        <v>48</v>
      </c>
      <c r="J217">
        <v>109.7</v>
      </c>
      <c r="K217">
        <v>109.6</v>
      </c>
      <c r="L217">
        <v>144.1</v>
      </c>
      <c r="M217">
        <v>106.3</v>
      </c>
      <c r="N217">
        <v>102.8</v>
      </c>
      <c r="O217">
        <v>65.8</v>
      </c>
      <c r="P217">
        <v>54.3</v>
      </c>
      <c r="Q217">
        <v>26.9</v>
      </c>
      <c r="R217">
        <v>21.5</v>
      </c>
      <c r="S217">
        <v>33</v>
      </c>
      <c r="T217">
        <v>51</v>
      </c>
      <c r="U217">
        <v>69.7</v>
      </c>
      <c r="V217">
        <v>90</v>
      </c>
      <c r="W217">
        <v>93.3</v>
      </c>
      <c r="X217">
        <v>38.6</v>
      </c>
      <c r="Y217">
        <v>32.9</v>
      </c>
      <c r="Z217">
        <v>28.6</v>
      </c>
      <c r="AA217">
        <v>63</v>
      </c>
      <c r="AB217">
        <v>29.4</v>
      </c>
      <c r="AC217">
        <v>39.5</v>
      </c>
      <c r="AD217">
        <v>37.200000000000003</v>
      </c>
      <c r="AE217">
        <v>49.9</v>
      </c>
      <c r="AF217">
        <v>84.1</v>
      </c>
      <c r="AG217">
        <v>95.4</v>
      </c>
      <c r="AH217">
        <v>106.5</v>
      </c>
      <c r="AI217">
        <v>124.5</v>
      </c>
      <c r="AJ217">
        <v>93.6</v>
      </c>
      <c r="AK217">
        <v>89.7</v>
      </c>
      <c r="AL217">
        <v>55.6</v>
      </c>
      <c r="AM217">
        <v>33.700000000000003</v>
      </c>
      <c r="AN217">
        <v>38.5</v>
      </c>
      <c r="AO217">
        <v>76.900000000000006</v>
      </c>
      <c r="AP217">
        <v>101</v>
      </c>
      <c r="AQ217">
        <v>129.30000000000001</v>
      </c>
      <c r="AR217">
        <v>166.7</v>
      </c>
      <c r="AS217">
        <v>71.400000000000006</v>
      </c>
      <c r="AT217">
        <v>45.2</v>
      </c>
      <c r="AU217">
        <v>41.3</v>
      </c>
      <c r="AV217">
        <v>35.700000000000003</v>
      </c>
      <c r="AW217">
        <v>24.6</v>
      </c>
      <c r="AX217">
        <v>26.2</v>
      </c>
      <c r="AY217">
        <v>44.7</v>
      </c>
      <c r="AZ217">
        <v>48.8</v>
      </c>
      <c r="BA217">
        <v>130.69999999999999</v>
      </c>
      <c r="BB217">
        <v>87.4</v>
      </c>
      <c r="BC217">
        <v>104.5</v>
      </c>
      <c r="BD217">
        <v>100.3</v>
      </c>
      <c r="BE217">
        <v>91.4</v>
      </c>
      <c r="BF217">
        <v>59.7</v>
      </c>
      <c r="BG217">
        <v>32.799999999999997</v>
      </c>
      <c r="BH217">
        <v>23.4</v>
      </c>
      <c r="BI217">
        <v>22.6</v>
      </c>
      <c r="BJ217">
        <v>6.3</v>
      </c>
      <c r="BK217">
        <v>23.9</v>
      </c>
      <c r="BL217">
        <v>46.3</v>
      </c>
      <c r="BM217">
        <v>81.8</v>
      </c>
      <c r="BN217">
        <v>65.7</v>
      </c>
      <c r="BO217">
        <v>61.5</v>
      </c>
      <c r="BP217">
        <v>61.5</v>
      </c>
      <c r="BQ217">
        <v>-100</v>
      </c>
    </row>
    <row r="218" spans="2:69">
      <c r="B218">
        <v>7</v>
      </c>
      <c r="C218">
        <v>25</v>
      </c>
      <c r="D218">
        <v>57.9</v>
      </c>
      <c r="E218">
        <v>37.5</v>
      </c>
      <c r="F218">
        <v>38</v>
      </c>
      <c r="G218">
        <v>26.9</v>
      </c>
      <c r="H218">
        <v>29.3</v>
      </c>
      <c r="I218">
        <v>52.4</v>
      </c>
      <c r="J218">
        <v>105.5</v>
      </c>
      <c r="K218">
        <v>110.7</v>
      </c>
      <c r="L218">
        <v>138.30000000000001</v>
      </c>
      <c r="M218">
        <v>104.2</v>
      </c>
      <c r="N218">
        <v>101.3</v>
      </c>
      <c r="O218">
        <v>66.7</v>
      </c>
      <c r="P218">
        <v>56.3</v>
      </c>
      <c r="Q218">
        <v>25.2</v>
      </c>
      <c r="R218">
        <v>20.2</v>
      </c>
      <c r="S218">
        <v>33</v>
      </c>
      <c r="T218">
        <v>49.5</v>
      </c>
      <c r="U218">
        <v>68.5</v>
      </c>
      <c r="V218">
        <v>87.9</v>
      </c>
      <c r="W218">
        <v>115.6</v>
      </c>
      <c r="X218">
        <v>35.700000000000003</v>
      </c>
      <c r="Y218">
        <v>35.1</v>
      </c>
      <c r="Z218">
        <v>27.3</v>
      </c>
      <c r="AA218">
        <v>61.8</v>
      </c>
      <c r="AB218">
        <v>30.6</v>
      </c>
      <c r="AC218">
        <v>38.4</v>
      </c>
      <c r="AD218">
        <v>35.4</v>
      </c>
      <c r="AE218">
        <v>48.7</v>
      </c>
      <c r="AF218">
        <v>82.3</v>
      </c>
      <c r="AG218">
        <v>97.4</v>
      </c>
      <c r="AH218">
        <v>114.9</v>
      </c>
      <c r="AI218">
        <v>121.9</v>
      </c>
      <c r="AJ218">
        <v>91.8</v>
      </c>
      <c r="AK218">
        <v>96.1</v>
      </c>
      <c r="AL218">
        <v>55</v>
      </c>
      <c r="AM218">
        <v>35.700000000000003</v>
      </c>
      <c r="AN218">
        <v>43.2</v>
      </c>
      <c r="AO218">
        <v>72.7</v>
      </c>
      <c r="AP218">
        <v>10101.5</v>
      </c>
      <c r="AQ218">
        <v>129.80000000000001</v>
      </c>
      <c r="AR218">
        <v>164.7</v>
      </c>
      <c r="AS218">
        <v>69.5</v>
      </c>
      <c r="AT218">
        <v>45.3</v>
      </c>
      <c r="AU218">
        <v>40.5</v>
      </c>
      <c r="AV218">
        <v>39.1</v>
      </c>
      <c r="AW218">
        <v>27.9</v>
      </c>
      <c r="AX218">
        <v>24.9</v>
      </c>
      <c r="AY218">
        <v>44.3</v>
      </c>
      <c r="AZ218">
        <v>47.3</v>
      </c>
      <c r="BA218">
        <v>126.7</v>
      </c>
      <c r="BB218">
        <v>89.7</v>
      </c>
      <c r="BC218">
        <v>103.9</v>
      </c>
      <c r="BD218">
        <v>98.6</v>
      </c>
      <c r="BE218">
        <v>88.2</v>
      </c>
      <c r="BF218">
        <v>59.8</v>
      </c>
      <c r="BG218">
        <v>34</v>
      </c>
      <c r="BH218">
        <v>22.1</v>
      </c>
      <c r="BI218">
        <v>22.2</v>
      </c>
      <c r="BJ218">
        <v>6.1</v>
      </c>
      <c r="BK218">
        <v>24.4</v>
      </c>
      <c r="BL218">
        <v>46.1</v>
      </c>
      <c r="BM218">
        <v>76.099999999999994</v>
      </c>
      <c r="BN218">
        <v>63.6</v>
      </c>
      <c r="BO218">
        <v>62.5</v>
      </c>
      <c r="BP218">
        <v>60.5</v>
      </c>
      <c r="BQ218">
        <v>-100</v>
      </c>
    </row>
    <row r="219" spans="2:69">
      <c r="B219">
        <v>7</v>
      </c>
      <c r="C219">
        <v>26</v>
      </c>
      <c r="D219">
        <v>54.9</v>
      </c>
      <c r="E219">
        <v>38.200000000000003</v>
      </c>
      <c r="F219">
        <v>35.6</v>
      </c>
      <c r="G219">
        <v>31.7</v>
      </c>
      <c r="H219">
        <v>32.9</v>
      </c>
      <c r="I219">
        <v>-100</v>
      </c>
      <c r="J219">
        <v>104.5</v>
      </c>
      <c r="K219">
        <v>109.9</v>
      </c>
      <c r="L219">
        <v>133.6</v>
      </c>
      <c r="M219">
        <v>103</v>
      </c>
      <c r="N219">
        <v>100.8</v>
      </c>
      <c r="O219">
        <v>66.7</v>
      </c>
      <c r="P219">
        <v>54.5</v>
      </c>
      <c r="Q219">
        <v>23.9</v>
      </c>
      <c r="R219">
        <v>20.3</v>
      </c>
      <c r="S219">
        <v>33.9</v>
      </c>
      <c r="T219">
        <v>53.6</v>
      </c>
      <c r="U219">
        <v>67.599999999999994</v>
      </c>
      <c r="V219">
        <v>88.6</v>
      </c>
      <c r="W219">
        <v>107.4</v>
      </c>
      <c r="X219">
        <v>31.9</v>
      </c>
      <c r="Y219">
        <v>37.200000000000003</v>
      </c>
      <c r="Z219">
        <v>29.3</v>
      </c>
      <c r="AA219">
        <v>60.2</v>
      </c>
      <c r="AB219">
        <v>35</v>
      </c>
      <c r="AC219">
        <v>37.4</v>
      </c>
      <c r="AD219">
        <v>34.5</v>
      </c>
      <c r="AE219">
        <v>46.6</v>
      </c>
      <c r="AF219">
        <v>80</v>
      </c>
      <c r="AG219">
        <v>112</v>
      </c>
      <c r="AH219">
        <v>133.5</v>
      </c>
      <c r="AI219">
        <v>112.7</v>
      </c>
      <c r="AJ219">
        <v>87.9</v>
      </c>
      <c r="AK219">
        <v>97.3</v>
      </c>
      <c r="AL219">
        <v>55.2</v>
      </c>
      <c r="AM219">
        <v>36.4</v>
      </c>
      <c r="AN219">
        <v>44</v>
      </c>
      <c r="AO219">
        <v>70.900000000000006</v>
      </c>
      <c r="AP219">
        <v>10102.799999999999</v>
      </c>
      <c r="AQ219">
        <v>129.30000000000001</v>
      </c>
      <c r="AR219">
        <v>163</v>
      </c>
      <c r="AS219">
        <v>68.099999999999994</v>
      </c>
      <c r="AT219">
        <v>40.9</v>
      </c>
      <c r="AU219">
        <v>42</v>
      </c>
      <c r="AV219">
        <v>40.1</v>
      </c>
      <c r="AW219">
        <v>29.1</v>
      </c>
      <c r="AX219">
        <v>23.6</v>
      </c>
      <c r="AY219">
        <v>42.4</v>
      </c>
      <c r="AZ219">
        <v>45.9</v>
      </c>
      <c r="BA219">
        <v>124.5</v>
      </c>
      <c r="BB219">
        <v>89.2</v>
      </c>
      <c r="BC219">
        <v>108.3</v>
      </c>
      <c r="BD219">
        <v>101.1</v>
      </c>
      <c r="BE219">
        <v>85.9</v>
      </c>
      <c r="BF219">
        <v>57.4</v>
      </c>
      <c r="BG219">
        <v>35.299999999999997</v>
      </c>
      <c r="BH219">
        <v>21.8</v>
      </c>
      <c r="BI219">
        <v>21.7</v>
      </c>
      <c r="BJ219">
        <v>5.5</v>
      </c>
      <c r="BK219">
        <v>23.2</v>
      </c>
      <c r="BL219">
        <v>44.1</v>
      </c>
      <c r="BM219">
        <v>75.3</v>
      </c>
      <c r="BN219">
        <v>65.8</v>
      </c>
      <c r="BO219">
        <v>62.2</v>
      </c>
      <c r="BP219">
        <v>62.4</v>
      </c>
      <c r="BQ219">
        <v>-100</v>
      </c>
    </row>
    <row r="220" spans="2:69">
      <c r="B220">
        <v>7</v>
      </c>
      <c r="C220">
        <v>27</v>
      </c>
      <c r="D220">
        <v>52.8</v>
      </c>
      <c r="E220">
        <v>39</v>
      </c>
      <c r="F220">
        <v>38.299999999999997</v>
      </c>
      <c r="G220">
        <v>28.7</v>
      </c>
      <c r="H220">
        <v>33.799999999999997</v>
      </c>
      <c r="I220">
        <v>55</v>
      </c>
      <c r="J220">
        <v>100</v>
      </c>
      <c r="K220">
        <v>115.6</v>
      </c>
      <c r="L220">
        <v>131.4</v>
      </c>
      <c r="M220">
        <v>104.6</v>
      </c>
      <c r="N220">
        <v>116.1</v>
      </c>
      <c r="O220">
        <v>66.599999999999994</v>
      </c>
      <c r="P220">
        <v>54</v>
      </c>
      <c r="Q220">
        <v>23.7</v>
      </c>
      <c r="R220">
        <v>21.5</v>
      </c>
      <c r="S220">
        <v>39.299999999999997</v>
      </c>
      <c r="T220">
        <v>51.8</v>
      </c>
      <c r="U220">
        <v>68.2</v>
      </c>
      <c r="V220">
        <v>93.9</v>
      </c>
      <c r="W220">
        <v>103.4</v>
      </c>
      <c r="X220">
        <v>34.1</v>
      </c>
      <c r="Y220">
        <v>36.1</v>
      </c>
      <c r="Z220">
        <v>36.6</v>
      </c>
      <c r="AA220">
        <v>55.2</v>
      </c>
      <c r="AB220">
        <v>36</v>
      </c>
      <c r="AC220">
        <v>36.4</v>
      </c>
      <c r="AD220">
        <v>33.6</v>
      </c>
      <c r="AE220">
        <v>44.2</v>
      </c>
      <c r="AF220">
        <v>75.8</v>
      </c>
      <c r="AG220">
        <v>110.9</v>
      </c>
      <c r="AH220">
        <v>122.9</v>
      </c>
      <c r="AI220">
        <v>107.3</v>
      </c>
      <c r="AJ220">
        <v>85.8</v>
      </c>
      <c r="AK220">
        <v>94.8</v>
      </c>
      <c r="AL220">
        <v>53.9</v>
      </c>
      <c r="AM220">
        <v>35.700000000000003</v>
      </c>
      <c r="AN220">
        <v>41.4</v>
      </c>
      <c r="AO220">
        <v>77.7</v>
      </c>
      <c r="AP220">
        <v>102.8</v>
      </c>
      <c r="AQ220">
        <v>128.4</v>
      </c>
      <c r="AR220">
        <v>159.5</v>
      </c>
      <c r="AS220">
        <v>66.599999999999994</v>
      </c>
      <c r="AT220">
        <v>42.3</v>
      </c>
      <c r="AU220">
        <v>44.4</v>
      </c>
      <c r="AV220">
        <v>38.5</v>
      </c>
      <c r="AW220">
        <v>27.9</v>
      </c>
      <c r="AX220">
        <v>23.3</v>
      </c>
      <c r="AY220">
        <v>41.1</v>
      </c>
      <c r="AZ220">
        <v>52.3</v>
      </c>
      <c r="BA220">
        <v>122.3</v>
      </c>
      <c r="BB220">
        <v>87</v>
      </c>
      <c r="BC220">
        <v>109.9</v>
      </c>
      <c r="BD220">
        <v>105.7</v>
      </c>
      <c r="BE220">
        <v>115</v>
      </c>
      <c r="BF220">
        <v>58</v>
      </c>
      <c r="BG220">
        <v>34.4</v>
      </c>
      <c r="BH220">
        <v>22.8</v>
      </c>
      <c r="BI220">
        <v>21.1</v>
      </c>
      <c r="BJ220">
        <v>6.3</v>
      </c>
      <c r="BK220">
        <v>23</v>
      </c>
      <c r="BL220">
        <v>43.2</v>
      </c>
      <c r="BM220">
        <v>76.099999999999994</v>
      </c>
      <c r="BN220">
        <v>65.400000000000006</v>
      </c>
      <c r="BO220">
        <v>63.4</v>
      </c>
      <c r="BP220">
        <v>63.3</v>
      </c>
      <c r="BQ220">
        <v>-100</v>
      </c>
    </row>
    <row r="221" spans="2:69">
      <c r="B221">
        <v>7</v>
      </c>
      <c r="C221">
        <v>28</v>
      </c>
      <c r="D221">
        <v>54.4</v>
      </c>
      <c r="E221">
        <v>32.1</v>
      </c>
      <c r="F221">
        <v>39.299999999999997</v>
      </c>
      <c r="G221">
        <v>27.1</v>
      </c>
      <c r="H221">
        <v>34.9</v>
      </c>
      <c r="I221">
        <v>54.2</v>
      </c>
      <c r="J221">
        <v>106.9</v>
      </c>
      <c r="K221">
        <v>119.3</v>
      </c>
      <c r="L221">
        <v>127.1</v>
      </c>
      <c r="M221">
        <v>103.6</v>
      </c>
      <c r="N221">
        <v>115.2</v>
      </c>
      <c r="O221">
        <v>69.400000000000006</v>
      </c>
      <c r="P221">
        <v>53.9</v>
      </c>
      <c r="Q221">
        <v>23</v>
      </c>
      <c r="R221">
        <v>22.2</v>
      </c>
      <c r="S221">
        <v>42.2</v>
      </c>
      <c r="T221">
        <v>50.8</v>
      </c>
      <c r="U221">
        <v>65.099999999999994</v>
      </c>
      <c r="V221">
        <v>93.4</v>
      </c>
      <c r="W221">
        <v>100.7</v>
      </c>
      <c r="X221">
        <v>34.6</v>
      </c>
      <c r="Y221">
        <v>34.1</v>
      </c>
      <c r="Z221">
        <v>37.9</v>
      </c>
      <c r="AA221">
        <v>49.1</v>
      </c>
      <c r="AB221">
        <v>37.700000000000003</v>
      </c>
      <c r="AC221">
        <v>35.200000000000003</v>
      </c>
      <c r="AD221">
        <v>32.1</v>
      </c>
      <c r="AE221">
        <v>42.5</v>
      </c>
      <c r="AF221">
        <v>73.8</v>
      </c>
      <c r="AG221">
        <v>104</v>
      </c>
      <c r="AH221">
        <v>115.3</v>
      </c>
      <c r="AI221">
        <v>105.7</v>
      </c>
      <c r="AJ221">
        <v>84.9</v>
      </c>
      <c r="AK221">
        <v>91.5</v>
      </c>
      <c r="AL221">
        <v>53.4</v>
      </c>
      <c r="AM221">
        <v>34.4</v>
      </c>
      <c r="AN221">
        <v>40.299999999999997</v>
      </c>
      <c r="AO221">
        <v>78.599999999999994</v>
      </c>
      <c r="AP221">
        <v>103.2</v>
      </c>
      <c r="AQ221">
        <v>140.9</v>
      </c>
      <c r="AR221">
        <v>158.69999999999999</v>
      </c>
      <c r="AS221">
        <v>65.599999999999994</v>
      </c>
      <c r="AT221">
        <v>48.6</v>
      </c>
      <c r="AU221">
        <v>47.9</v>
      </c>
      <c r="AV221">
        <v>39.1</v>
      </c>
      <c r="AW221">
        <v>27.3</v>
      </c>
      <c r="AX221">
        <v>23.3</v>
      </c>
      <c r="AY221">
        <v>40.5</v>
      </c>
      <c r="AZ221">
        <v>54.7</v>
      </c>
      <c r="BA221">
        <v>123.6</v>
      </c>
      <c r="BB221">
        <v>85.9</v>
      </c>
      <c r="BC221">
        <v>116.2</v>
      </c>
      <c r="BD221">
        <v>102.7</v>
      </c>
      <c r="BE221">
        <v>95.1</v>
      </c>
      <c r="BF221">
        <v>59.9</v>
      </c>
      <c r="BG221">
        <v>36.1</v>
      </c>
      <c r="BH221">
        <v>20.8</v>
      </c>
      <c r="BI221">
        <v>21.4</v>
      </c>
      <c r="BJ221">
        <v>4.9000000000000004</v>
      </c>
      <c r="BK221">
        <v>24</v>
      </c>
      <c r="BL221">
        <v>42.8</v>
      </c>
      <c r="BM221">
        <v>80.5</v>
      </c>
      <c r="BN221">
        <v>68</v>
      </c>
      <c r="BO221">
        <v>64.3</v>
      </c>
      <c r="BP221">
        <v>60.1</v>
      </c>
      <c r="BQ221">
        <v>-100</v>
      </c>
    </row>
    <row r="222" spans="2:69">
      <c r="B222">
        <v>7</v>
      </c>
      <c r="C222">
        <v>29</v>
      </c>
      <c r="D222">
        <v>63.4</v>
      </c>
      <c r="E222">
        <v>31.7</v>
      </c>
      <c r="F222">
        <v>39.799999999999997</v>
      </c>
      <c r="G222">
        <v>24.8</v>
      </c>
      <c r="H222">
        <v>34.299999999999997</v>
      </c>
      <c r="I222">
        <v>49.9</v>
      </c>
      <c r="J222">
        <v>108.6</v>
      </c>
      <c r="K222">
        <v>115.4</v>
      </c>
      <c r="L222">
        <v>123.4</v>
      </c>
      <c r="M222">
        <v>99.7</v>
      </c>
      <c r="N222">
        <v>108.1</v>
      </c>
      <c r="O222">
        <v>67.400000000000006</v>
      </c>
      <c r="P222">
        <v>57.6</v>
      </c>
      <c r="Q222">
        <v>24.1</v>
      </c>
      <c r="R222">
        <v>23.5</v>
      </c>
      <c r="S222">
        <v>42.2</v>
      </c>
      <c r="T222">
        <v>59.4</v>
      </c>
      <c r="U222">
        <v>63.5</v>
      </c>
      <c r="V222">
        <v>92.2</v>
      </c>
      <c r="W222">
        <v>100.4</v>
      </c>
      <c r="X222">
        <v>35.299999999999997</v>
      </c>
      <c r="Y222">
        <v>40.1</v>
      </c>
      <c r="Z222">
        <v>38</v>
      </c>
      <c r="AA222">
        <v>44.1</v>
      </c>
      <c r="AB222">
        <v>36.700000000000003</v>
      </c>
      <c r="AC222">
        <v>35</v>
      </c>
      <c r="AD222">
        <v>37.4</v>
      </c>
      <c r="AE222">
        <v>41.3</v>
      </c>
      <c r="AF222">
        <v>74.099999999999994</v>
      </c>
      <c r="AG222">
        <v>103.1</v>
      </c>
      <c r="AH222">
        <v>111.9</v>
      </c>
      <c r="AI222">
        <v>107.4</v>
      </c>
      <c r="AJ222">
        <v>86.1</v>
      </c>
      <c r="AK222">
        <v>90.7</v>
      </c>
      <c r="AL222">
        <v>52.7</v>
      </c>
      <c r="AM222">
        <v>34.6</v>
      </c>
      <c r="AN222">
        <v>43.5</v>
      </c>
      <c r="AO222">
        <v>77.599999999999994</v>
      </c>
      <c r="AP222">
        <v>105.3</v>
      </c>
      <c r="AQ222">
        <v>141</v>
      </c>
      <c r="AR222">
        <v>155.1</v>
      </c>
      <c r="AS222">
        <v>64.7</v>
      </c>
      <c r="AT222">
        <v>49.2</v>
      </c>
      <c r="AU222">
        <v>50</v>
      </c>
      <c r="AV222">
        <v>38.5</v>
      </c>
      <c r="AW222">
        <v>28.5</v>
      </c>
      <c r="AX222">
        <v>23</v>
      </c>
      <c r="AY222">
        <v>38.4</v>
      </c>
      <c r="AZ222">
        <v>53.6</v>
      </c>
      <c r="BA222">
        <v>125.3</v>
      </c>
      <c r="BB222">
        <v>86</v>
      </c>
      <c r="BC222">
        <v>120.4</v>
      </c>
      <c r="BD222">
        <v>102.5</v>
      </c>
      <c r="BE222">
        <v>87.5</v>
      </c>
      <c r="BF222">
        <v>63.7</v>
      </c>
      <c r="BG222">
        <v>33.5</v>
      </c>
      <c r="BH222">
        <v>23.3</v>
      </c>
      <c r="BI222">
        <v>19.3</v>
      </c>
      <c r="BJ222">
        <v>5.2</v>
      </c>
      <c r="BK222">
        <v>24</v>
      </c>
      <c r="BL222">
        <v>44.3</v>
      </c>
      <c r="BM222">
        <v>73.900000000000006</v>
      </c>
      <c r="BN222">
        <v>69.900000000000006</v>
      </c>
      <c r="BO222">
        <v>63.8</v>
      </c>
      <c r="BP222">
        <v>56.4</v>
      </c>
      <c r="BQ222">
        <v>-100</v>
      </c>
    </row>
    <row r="223" spans="2:69">
      <c r="B223">
        <v>7</v>
      </c>
      <c r="C223">
        <v>30</v>
      </c>
      <c r="D223">
        <v>69.7</v>
      </c>
      <c r="E223">
        <v>29.4</v>
      </c>
      <c r="F223">
        <v>39.700000000000003</v>
      </c>
      <c r="G223">
        <v>24</v>
      </c>
      <c r="H223">
        <v>34.4</v>
      </c>
      <c r="I223">
        <v>49.8</v>
      </c>
      <c r="J223">
        <v>106.6</v>
      </c>
      <c r="K223">
        <v>116</v>
      </c>
      <c r="L223">
        <v>119.6</v>
      </c>
      <c r="M223">
        <v>104.6</v>
      </c>
      <c r="N223">
        <v>103.4</v>
      </c>
      <c r="O223">
        <v>67</v>
      </c>
      <c r="P223">
        <v>61.2</v>
      </c>
      <c r="Q223">
        <v>26.1</v>
      </c>
      <c r="R223">
        <v>23</v>
      </c>
      <c r="S223">
        <v>41.6</v>
      </c>
      <c r="T223">
        <v>62.7</v>
      </c>
      <c r="U223">
        <v>65.2</v>
      </c>
      <c r="V223">
        <v>89.6</v>
      </c>
      <c r="W223">
        <v>100.1</v>
      </c>
      <c r="X223">
        <v>35</v>
      </c>
      <c r="Y223">
        <v>42.9</v>
      </c>
      <c r="Z223">
        <v>37.5</v>
      </c>
      <c r="AA223">
        <v>38.4</v>
      </c>
      <c r="AB223">
        <v>35.5</v>
      </c>
      <c r="AC223">
        <v>36.200000000000003</v>
      </c>
      <c r="AD223">
        <v>37.299999999999997</v>
      </c>
      <c r="AE223">
        <v>40.200000000000003</v>
      </c>
      <c r="AF223">
        <v>75.8</v>
      </c>
      <c r="AG223">
        <v>100.3</v>
      </c>
      <c r="AH223">
        <v>105.7</v>
      </c>
      <c r="AI223">
        <v>113.9</v>
      </c>
      <c r="AJ223">
        <v>85.1</v>
      </c>
      <c r="AK223">
        <v>89.2</v>
      </c>
      <c r="AL223">
        <v>54.8</v>
      </c>
      <c r="AM223">
        <v>35.200000000000003</v>
      </c>
      <c r="AN223">
        <v>42.2</v>
      </c>
      <c r="AO223">
        <v>78.2</v>
      </c>
      <c r="AP223">
        <v>106.3</v>
      </c>
      <c r="AQ223">
        <v>138.9</v>
      </c>
      <c r="AR223">
        <v>154</v>
      </c>
      <c r="AS223">
        <v>62.7</v>
      </c>
      <c r="AT223">
        <v>52.2</v>
      </c>
      <c r="AU223">
        <v>52</v>
      </c>
      <c r="AV223">
        <v>36.200000000000003</v>
      </c>
      <c r="AW223">
        <v>31.1</v>
      </c>
      <c r="AX223">
        <v>21.1</v>
      </c>
      <c r="AY223">
        <v>36.299999999999997</v>
      </c>
      <c r="AZ223">
        <v>51.1</v>
      </c>
      <c r="BA223">
        <v>121</v>
      </c>
      <c r="BB223">
        <v>88.6</v>
      </c>
      <c r="BC223">
        <v>124</v>
      </c>
      <c r="BD223">
        <v>103.8</v>
      </c>
      <c r="BE223">
        <v>83.6</v>
      </c>
      <c r="BF223">
        <v>66.5</v>
      </c>
      <c r="BG223">
        <v>32.700000000000003</v>
      </c>
      <c r="BH223">
        <v>25.3</v>
      </c>
      <c r="BI223">
        <v>19.100000000000001</v>
      </c>
      <c r="BJ223">
        <v>6.1</v>
      </c>
      <c r="BK223">
        <v>23.4</v>
      </c>
      <c r="BL223">
        <v>45.1</v>
      </c>
      <c r="BM223">
        <v>74.2</v>
      </c>
      <c r="BN223">
        <v>71.7</v>
      </c>
      <c r="BO223">
        <v>62.1</v>
      </c>
      <c r="BP223">
        <v>54.4</v>
      </c>
      <c r="BQ223">
        <v>-100</v>
      </c>
    </row>
    <row r="224" spans="2:69">
      <c r="B224">
        <v>7</v>
      </c>
      <c r="C224">
        <v>31</v>
      </c>
      <c r="D224">
        <v>68.2</v>
      </c>
      <c r="E224">
        <v>31</v>
      </c>
      <c r="F224">
        <v>38.6</v>
      </c>
      <c r="G224">
        <v>21.5</v>
      </c>
      <c r="H224">
        <v>35.799999999999997</v>
      </c>
      <c r="I224">
        <v>51.4</v>
      </c>
      <c r="J224">
        <v>103.7</v>
      </c>
      <c r="K224">
        <v>112.8</v>
      </c>
      <c r="L224">
        <v>118.9</v>
      </c>
      <c r="M224">
        <v>104.9</v>
      </c>
      <c r="N224">
        <v>101.3</v>
      </c>
      <c r="O224">
        <v>68</v>
      </c>
      <c r="P224">
        <v>62.4</v>
      </c>
      <c r="Q224">
        <v>26.4</v>
      </c>
      <c r="R224">
        <v>23.8</v>
      </c>
      <c r="S224">
        <v>40.4</v>
      </c>
      <c r="T224">
        <v>64</v>
      </c>
      <c r="U224">
        <v>63.4</v>
      </c>
      <c r="V224">
        <v>89.9</v>
      </c>
      <c r="W224">
        <v>97.8</v>
      </c>
      <c r="X224">
        <v>36.5</v>
      </c>
      <c r="Y224">
        <v>42.5</v>
      </c>
      <c r="Z224">
        <v>42.7</v>
      </c>
      <c r="AA224">
        <v>37.700000000000003</v>
      </c>
      <c r="AB224">
        <v>34.799999999999997</v>
      </c>
      <c r="AC224">
        <v>34.700000000000003</v>
      </c>
      <c r="AD224">
        <v>37</v>
      </c>
      <c r="AE224">
        <v>36.799999999999997</v>
      </c>
      <c r="AF224">
        <v>73.099999999999994</v>
      </c>
      <c r="AG224">
        <v>97.8</v>
      </c>
      <c r="AH224">
        <v>102.4</v>
      </c>
      <c r="AI224">
        <v>120.5</v>
      </c>
      <c r="AJ224">
        <v>83.3</v>
      </c>
      <c r="AK224">
        <v>91</v>
      </c>
      <c r="AL224">
        <v>57.2</v>
      </c>
      <c r="AM224">
        <v>36.799999999999997</v>
      </c>
      <c r="AN224">
        <v>41.8</v>
      </c>
      <c r="AO224">
        <v>78.3</v>
      </c>
      <c r="AP224">
        <v>105.8</v>
      </c>
      <c r="AQ224">
        <v>136</v>
      </c>
      <c r="AR224">
        <v>150.9</v>
      </c>
      <c r="AS224">
        <v>61.9</v>
      </c>
      <c r="AT224">
        <v>54.8</v>
      </c>
      <c r="AU224">
        <v>51.2</v>
      </c>
      <c r="AV224">
        <v>38</v>
      </c>
      <c r="AW224">
        <v>32.200000000000003</v>
      </c>
      <c r="AX224">
        <v>23.7</v>
      </c>
      <c r="AY224">
        <v>38.799999999999997</v>
      </c>
      <c r="AZ224">
        <v>52.7</v>
      </c>
      <c r="BA224">
        <v>114.1</v>
      </c>
      <c r="BB224">
        <v>86.5</v>
      </c>
      <c r="BC224">
        <v>122.1</v>
      </c>
      <c r="BD224">
        <v>103</v>
      </c>
      <c r="BE224">
        <v>81.599999999999994</v>
      </c>
      <c r="BF224">
        <v>64.599999999999994</v>
      </c>
      <c r="BG224">
        <v>34.299999999999997</v>
      </c>
      <c r="BH224">
        <v>24.2</v>
      </c>
      <c r="BI224">
        <v>18.8</v>
      </c>
      <c r="BJ224">
        <v>5</v>
      </c>
      <c r="BK224">
        <v>23</v>
      </c>
      <c r="BL224">
        <v>48.5</v>
      </c>
      <c r="BM224">
        <v>71</v>
      </c>
      <c r="BN224">
        <v>71</v>
      </c>
      <c r="BO224">
        <v>60.8</v>
      </c>
      <c r="BP224">
        <v>56.2</v>
      </c>
      <c r="BQ224">
        <v>-100</v>
      </c>
    </row>
    <row r="225" spans="2:69">
      <c r="B225">
        <v>8</v>
      </c>
      <c r="C225">
        <v>1</v>
      </c>
      <c r="D225">
        <v>67.3</v>
      </c>
      <c r="E225">
        <v>36.5</v>
      </c>
      <c r="F225">
        <v>39</v>
      </c>
      <c r="G225">
        <v>-100</v>
      </c>
      <c r="H225">
        <v>37.200000000000003</v>
      </c>
      <c r="I225">
        <v>49</v>
      </c>
      <c r="J225">
        <v>102.6</v>
      </c>
      <c r="K225">
        <v>114</v>
      </c>
      <c r="L225">
        <v>118.1</v>
      </c>
      <c r="M225">
        <v>104.3</v>
      </c>
      <c r="N225">
        <v>100.1</v>
      </c>
      <c r="O225">
        <v>71.099999999999994</v>
      </c>
      <c r="P225">
        <v>60.2</v>
      </c>
      <c r="Q225">
        <v>26.3</v>
      </c>
      <c r="R225">
        <v>21.6</v>
      </c>
      <c r="S225">
        <v>40.1</v>
      </c>
      <c r="T225">
        <v>62.3</v>
      </c>
      <c r="U225">
        <v>62.9</v>
      </c>
      <c r="V225">
        <v>88.6</v>
      </c>
      <c r="W225">
        <v>90</v>
      </c>
      <c r="X225">
        <v>34.700000000000003</v>
      </c>
      <c r="Y225">
        <v>40.200000000000003</v>
      </c>
      <c r="Z225">
        <v>50</v>
      </c>
      <c r="AA225">
        <v>37.4</v>
      </c>
      <c r="AB225">
        <v>33.5</v>
      </c>
      <c r="AC225">
        <v>35.1</v>
      </c>
      <c r="AD225">
        <v>37.799999999999997</v>
      </c>
      <c r="AE225">
        <v>36.299999999999997</v>
      </c>
      <c r="AF225">
        <v>77.3</v>
      </c>
      <c r="AG225">
        <v>94.4</v>
      </c>
      <c r="AH225">
        <v>99.2</v>
      </c>
      <c r="AI225">
        <v>118</v>
      </c>
      <c r="AJ225">
        <v>81.8</v>
      </c>
      <c r="AK225">
        <v>88.6</v>
      </c>
      <c r="AL225">
        <v>60.3</v>
      </c>
      <c r="AM225">
        <v>36.5</v>
      </c>
      <c r="AN225">
        <v>41.9</v>
      </c>
      <c r="AO225">
        <v>77.900000000000006</v>
      </c>
      <c r="AP225">
        <v>105.7</v>
      </c>
      <c r="AQ225">
        <v>135.6</v>
      </c>
      <c r="AR225">
        <v>149.5</v>
      </c>
      <c r="AS225">
        <v>60</v>
      </c>
      <c r="AT225">
        <v>55</v>
      </c>
      <c r="AU225">
        <v>49.4</v>
      </c>
      <c r="AV225">
        <v>37.1</v>
      </c>
      <c r="AW225">
        <v>31.2</v>
      </c>
      <c r="AX225">
        <v>26.9</v>
      </c>
      <c r="AY225">
        <v>38.700000000000003</v>
      </c>
      <c r="AZ225">
        <v>49.7</v>
      </c>
      <c r="BA225">
        <v>110.3</v>
      </c>
      <c r="BB225">
        <v>90</v>
      </c>
      <c r="BC225">
        <v>122.7</v>
      </c>
      <c r="BD225">
        <v>101.9</v>
      </c>
      <c r="BE225">
        <v>82.5</v>
      </c>
      <c r="BF225">
        <v>65.400000000000006</v>
      </c>
      <c r="BG225">
        <v>34.200000000000003</v>
      </c>
      <c r="BH225">
        <v>24.3</v>
      </c>
      <c r="BI225">
        <v>19</v>
      </c>
      <c r="BJ225">
        <v>3.5</v>
      </c>
      <c r="BK225">
        <v>21.5</v>
      </c>
      <c r="BL225">
        <v>48.2</v>
      </c>
      <c r="BM225">
        <v>72.5</v>
      </c>
      <c r="BN225">
        <v>70.599999999999994</v>
      </c>
      <c r="BO225">
        <v>61.5</v>
      </c>
      <c r="BP225">
        <v>57.5</v>
      </c>
      <c r="BQ225">
        <v>-100</v>
      </c>
    </row>
    <row r="226" spans="2:69">
      <c r="B226">
        <v>8</v>
      </c>
      <c r="C226">
        <v>2</v>
      </c>
      <c r="D226">
        <v>64.2</v>
      </c>
      <c r="E226">
        <v>39.200000000000003</v>
      </c>
      <c r="F226">
        <v>38.6</v>
      </c>
      <c r="G226">
        <v>23.1</v>
      </c>
      <c r="H226">
        <v>35.5</v>
      </c>
      <c r="I226">
        <v>46.9</v>
      </c>
      <c r="J226">
        <v>104.1</v>
      </c>
      <c r="K226">
        <v>108.4</v>
      </c>
      <c r="L226">
        <v>123</v>
      </c>
      <c r="M226">
        <v>99</v>
      </c>
      <c r="N226">
        <v>93.4</v>
      </c>
      <c r="O226">
        <v>69.5</v>
      </c>
      <c r="P226">
        <v>58.8</v>
      </c>
      <c r="Q226">
        <v>26.3</v>
      </c>
      <c r="R226">
        <v>21.9</v>
      </c>
      <c r="S226">
        <v>37.200000000000003</v>
      </c>
      <c r="T226">
        <v>61.3</v>
      </c>
      <c r="U226">
        <v>62.2</v>
      </c>
      <c r="V226">
        <v>87</v>
      </c>
      <c r="W226">
        <v>86.7</v>
      </c>
      <c r="X226">
        <v>34.299999999999997</v>
      </c>
      <c r="Y226">
        <v>39.200000000000003</v>
      </c>
      <c r="Z226">
        <v>47.7</v>
      </c>
      <c r="AA226">
        <v>36.4</v>
      </c>
      <c r="AB226">
        <v>32.799999999999997</v>
      </c>
      <c r="AC226">
        <v>35.1</v>
      </c>
      <c r="AD226">
        <v>39.700000000000003</v>
      </c>
      <c r="AE226">
        <v>35.799999999999997</v>
      </c>
      <c r="AF226">
        <v>86</v>
      </c>
      <c r="AG226">
        <v>92.3</v>
      </c>
      <c r="AH226">
        <v>98.3</v>
      </c>
      <c r="AI226">
        <v>119.9</v>
      </c>
      <c r="AJ226">
        <v>84.3</v>
      </c>
      <c r="AK226">
        <v>86.9</v>
      </c>
      <c r="AL226">
        <v>58</v>
      </c>
      <c r="AM226">
        <v>36.299999999999997</v>
      </c>
      <c r="AN226">
        <v>40.799999999999997</v>
      </c>
      <c r="AO226">
        <v>75.3</v>
      </c>
      <c r="AP226">
        <v>104</v>
      </c>
      <c r="AQ226">
        <v>146.5</v>
      </c>
      <c r="AR226">
        <v>151.6</v>
      </c>
      <c r="AS226">
        <v>58.6</v>
      </c>
      <c r="AT226">
        <v>53.9</v>
      </c>
      <c r="AU226">
        <v>47.1</v>
      </c>
      <c r="AV226">
        <v>35.9</v>
      </c>
      <c r="AW226">
        <v>29.4</v>
      </c>
      <c r="AX226">
        <v>27.2</v>
      </c>
      <c r="AY226">
        <v>38.799999999999997</v>
      </c>
      <c r="AZ226">
        <v>48.1</v>
      </c>
      <c r="BA226">
        <v>109.9</v>
      </c>
      <c r="BB226">
        <v>92.1</v>
      </c>
      <c r="BC226">
        <v>129.19999999999999</v>
      </c>
      <c r="BD226">
        <v>100.8</v>
      </c>
      <c r="BE226">
        <v>82.8</v>
      </c>
      <c r="BF226">
        <v>70.599999999999994</v>
      </c>
      <c r="BG226">
        <v>33.6</v>
      </c>
      <c r="BH226">
        <v>23.5</v>
      </c>
      <c r="BI226">
        <v>18.600000000000001</v>
      </c>
      <c r="BJ226">
        <v>2.8</v>
      </c>
      <c r="BK226">
        <v>21</v>
      </c>
      <c r="BL226">
        <v>46.1</v>
      </c>
      <c r="BM226">
        <v>75.2</v>
      </c>
      <c r="BN226">
        <v>69.900000000000006</v>
      </c>
      <c r="BO226">
        <v>61.9</v>
      </c>
      <c r="BP226">
        <v>57.5</v>
      </c>
      <c r="BQ226">
        <v>-100</v>
      </c>
    </row>
    <row r="227" spans="2:69">
      <c r="B227">
        <v>8</v>
      </c>
      <c r="C227">
        <v>3</v>
      </c>
      <c r="D227">
        <v>62.9</v>
      </c>
      <c r="E227">
        <v>37.4</v>
      </c>
      <c r="F227">
        <v>39</v>
      </c>
      <c r="G227">
        <v>21.9</v>
      </c>
      <c r="H227">
        <v>33.299999999999997</v>
      </c>
      <c r="I227">
        <v>45.1</v>
      </c>
      <c r="J227">
        <v>103.2</v>
      </c>
      <c r="K227">
        <v>109.1</v>
      </c>
      <c r="L227">
        <v>123.5</v>
      </c>
      <c r="M227">
        <v>100.4</v>
      </c>
      <c r="N227">
        <v>89.8</v>
      </c>
      <c r="O227">
        <v>68</v>
      </c>
      <c r="P227">
        <v>55.9</v>
      </c>
      <c r="Q227">
        <v>25.3</v>
      </c>
      <c r="R227">
        <v>20</v>
      </c>
      <c r="S227">
        <v>36.4</v>
      </c>
      <c r="T227">
        <v>60.6</v>
      </c>
      <c r="U227">
        <v>65.099999999999994</v>
      </c>
      <c r="V227">
        <v>88.5</v>
      </c>
      <c r="W227">
        <v>89.8</v>
      </c>
      <c r="X227">
        <v>31.9</v>
      </c>
      <c r="Y227">
        <v>39</v>
      </c>
      <c r="Z227">
        <v>50.2</v>
      </c>
      <c r="AA227">
        <v>38.6</v>
      </c>
      <c r="AB227">
        <v>34</v>
      </c>
      <c r="AC227">
        <v>34.4</v>
      </c>
      <c r="AD227">
        <v>40.799999999999997</v>
      </c>
      <c r="AE227">
        <v>36.5</v>
      </c>
      <c r="AF227">
        <v>84.8</v>
      </c>
      <c r="AG227">
        <v>89</v>
      </c>
      <c r="AH227">
        <v>101.6</v>
      </c>
      <c r="AI227">
        <v>122.1</v>
      </c>
      <c r="AJ227">
        <v>89.5</v>
      </c>
      <c r="AK227">
        <v>87.2</v>
      </c>
      <c r="AL227">
        <v>58.8</v>
      </c>
      <c r="AM227">
        <v>37.799999999999997</v>
      </c>
      <c r="AN227">
        <v>42.6</v>
      </c>
      <c r="AO227">
        <v>75.599999999999994</v>
      </c>
      <c r="AP227">
        <v>102.8</v>
      </c>
      <c r="AQ227">
        <v>145.69999999999999</v>
      </c>
      <c r="AR227">
        <v>151.1</v>
      </c>
      <c r="AS227">
        <v>59.9</v>
      </c>
      <c r="AT227">
        <v>53.1</v>
      </c>
      <c r="AU227">
        <v>45.8</v>
      </c>
      <c r="AV227">
        <v>33.4</v>
      </c>
      <c r="AW227">
        <v>27.9</v>
      </c>
      <c r="AX227">
        <v>27.2</v>
      </c>
      <c r="AY227">
        <v>38</v>
      </c>
      <c r="AZ227">
        <v>49</v>
      </c>
      <c r="BA227">
        <v>109.6</v>
      </c>
      <c r="BB227">
        <v>95.6</v>
      </c>
      <c r="BC227">
        <v>121.8</v>
      </c>
      <c r="BD227">
        <v>99.4</v>
      </c>
      <c r="BE227">
        <v>86.7</v>
      </c>
      <c r="BF227">
        <v>71.099999999999994</v>
      </c>
      <c r="BG227">
        <v>33</v>
      </c>
      <c r="BH227">
        <v>24.3</v>
      </c>
      <c r="BI227">
        <v>17.7</v>
      </c>
      <c r="BJ227">
        <v>3.1</v>
      </c>
      <c r="BK227">
        <v>23.4</v>
      </c>
      <c r="BL227">
        <v>46</v>
      </c>
      <c r="BM227">
        <v>75.400000000000006</v>
      </c>
      <c r="BN227">
        <v>70.400000000000006</v>
      </c>
      <c r="BO227">
        <v>64.099999999999994</v>
      </c>
      <c r="BP227">
        <v>58.7</v>
      </c>
      <c r="BQ227">
        <v>-100</v>
      </c>
    </row>
    <row r="228" spans="2:69">
      <c r="B228">
        <v>8</v>
      </c>
      <c r="C228">
        <v>4</v>
      </c>
      <c r="D228">
        <v>54.8</v>
      </c>
      <c r="E228">
        <v>41.2</v>
      </c>
      <c r="F228">
        <v>39.4</v>
      </c>
      <c r="G228">
        <v>22.9</v>
      </c>
      <c r="H228">
        <v>30.6</v>
      </c>
      <c r="I228">
        <v>45.3</v>
      </c>
      <c r="J228">
        <v>120.8</v>
      </c>
      <c r="K228">
        <v>107.2</v>
      </c>
      <c r="L228">
        <v>123.8</v>
      </c>
      <c r="M228">
        <v>98.3</v>
      </c>
      <c r="N228">
        <v>87.8</v>
      </c>
      <c r="O228">
        <v>66</v>
      </c>
      <c r="P228">
        <v>57</v>
      </c>
      <c r="Q228">
        <v>27.3</v>
      </c>
      <c r="R228">
        <v>18.899999999999999</v>
      </c>
      <c r="S228">
        <v>43.5</v>
      </c>
      <c r="T228">
        <v>59.4</v>
      </c>
      <c r="U228">
        <v>68.8</v>
      </c>
      <c r="V228">
        <v>91</v>
      </c>
      <c r="W228">
        <v>88.9</v>
      </c>
      <c r="X228">
        <v>32.200000000000003</v>
      </c>
      <c r="Y228">
        <v>10067.4</v>
      </c>
      <c r="Z228">
        <v>48.2</v>
      </c>
      <c r="AA228">
        <v>42.5</v>
      </c>
      <c r="AB228">
        <v>32.700000000000003</v>
      </c>
      <c r="AC228">
        <v>35</v>
      </c>
      <c r="AD228">
        <v>39</v>
      </c>
      <c r="AE228">
        <v>36.799999999999997</v>
      </c>
      <c r="AF228">
        <v>83.1</v>
      </c>
      <c r="AG228">
        <v>89.4</v>
      </c>
      <c r="AH228">
        <v>101.1</v>
      </c>
      <c r="AI228">
        <v>121.8</v>
      </c>
      <c r="AJ228">
        <v>91.9</v>
      </c>
      <c r="AK228">
        <v>86.4</v>
      </c>
      <c r="AL228">
        <v>58.6</v>
      </c>
      <c r="AM228">
        <v>38.6</v>
      </c>
      <c r="AN228">
        <v>42.1</v>
      </c>
      <c r="AO228">
        <v>74.599999999999994</v>
      </c>
      <c r="AP228">
        <v>102.1</v>
      </c>
      <c r="AQ228">
        <v>140.9</v>
      </c>
      <c r="AR228">
        <v>149.69999999999999</v>
      </c>
      <c r="AS228">
        <v>63.8</v>
      </c>
      <c r="AT228">
        <v>54.2</v>
      </c>
      <c r="AU228">
        <v>43.8</v>
      </c>
      <c r="AV228">
        <v>33.799999999999997</v>
      </c>
      <c r="AW228">
        <v>26.3</v>
      </c>
      <c r="AX228">
        <v>25.5</v>
      </c>
      <c r="AY228">
        <v>37.299999999999997</v>
      </c>
      <c r="AZ228">
        <v>44.7</v>
      </c>
      <c r="BA228">
        <v>111.1</v>
      </c>
      <c r="BB228">
        <v>95.5</v>
      </c>
      <c r="BC228">
        <v>115.6</v>
      </c>
      <c r="BD228">
        <v>98.2</v>
      </c>
      <c r="BE228">
        <v>87.9</v>
      </c>
      <c r="BF228">
        <v>67.400000000000006</v>
      </c>
      <c r="BG228">
        <v>32.6</v>
      </c>
      <c r="BH228">
        <v>22.8</v>
      </c>
      <c r="BI228">
        <v>16.899999999999999</v>
      </c>
      <c r="BJ228">
        <v>4.4000000000000004</v>
      </c>
      <c r="BK228">
        <v>39.6</v>
      </c>
      <c r="BL228">
        <v>45.9</v>
      </c>
      <c r="BM228">
        <v>74.7</v>
      </c>
      <c r="BN228">
        <v>72.5</v>
      </c>
      <c r="BO228">
        <v>64.400000000000006</v>
      </c>
      <c r="BP228">
        <v>56.9</v>
      </c>
      <c r="BQ228">
        <v>-100</v>
      </c>
    </row>
    <row r="229" spans="2:69">
      <c r="B229">
        <v>8</v>
      </c>
      <c r="C229">
        <v>5</v>
      </c>
      <c r="D229">
        <v>51</v>
      </c>
      <c r="E229">
        <v>42.3</v>
      </c>
      <c r="F229">
        <v>38.700000000000003</v>
      </c>
      <c r="G229">
        <v>23.9</v>
      </c>
      <c r="H229">
        <v>32.5</v>
      </c>
      <c r="I229">
        <v>46</v>
      </c>
      <c r="J229">
        <v>133.69999999999999</v>
      </c>
      <c r="K229">
        <v>108.8</v>
      </c>
      <c r="L229">
        <v>137.4</v>
      </c>
      <c r="M229">
        <v>93.6</v>
      </c>
      <c r="N229">
        <v>86.8</v>
      </c>
      <c r="O229">
        <v>66.599999999999994</v>
      </c>
      <c r="P229">
        <v>54.6</v>
      </c>
      <c r="Q229">
        <v>29.2</v>
      </c>
      <c r="R229">
        <v>18.3</v>
      </c>
      <c r="S229">
        <v>42</v>
      </c>
      <c r="T229">
        <v>61.3</v>
      </c>
      <c r="U229">
        <v>67.400000000000006</v>
      </c>
      <c r="V229">
        <v>91</v>
      </c>
      <c r="W229">
        <v>85.2</v>
      </c>
      <c r="X229">
        <v>32</v>
      </c>
      <c r="Y229">
        <v>10129.299999999999</v>
      </c>
      <c r="Z229">
        <v>44.8</v>
      </c>
      <c r="AA229">
        <v>45.1</v>
      </c>
      <c r="AB229">
        <v>37.1</v>
      </c>
      <c r="AC229">
        <v>34.200000000000003</v>
      </c>
      <c r="AD229">
        <v>40.299999999999997</v>
      </c>
      <c r="AE229">
        <v>38.299999999999997</v>
      </c>
      <c r="AF229">
        <v>80.3</v>
      </c>
      <c r="AG229">
        <v>91.3</v>
      </c>
      <c r="AH229">
        <v>100.1</v>
      </c>
      <c r="AI229">
        <v>121.6</v>
      </c>
      <c r="AJ229">
        <v>87.8</v>
      </c>
      <c r="AK229">
        <v>85.3</v>
      </c>
      <c r="AL229">
        <v>57.2</v>
      </c>
      <c r="AM229">
        <v>37</v>
      </c>
      <c r="AN229">
        <v>43.6</v>
      </c>
      <c r="AO229">
        <v>70.900000000000006</v>
      </c>
      <c r="AP229">
        <v>101.4</v>
      </c>
      <c r="AQ229">
        <v>136.69999999999999</v>
      </c>
      <c r="AR229">
        <v>146.80000000000001</v>
      </c>
      <c r="AS229">
        <v>69.099999999999994</v>
      </c>
      <c r="AT229">
        <v>53</v>
      </c>
      <c r="AU229">
        <v>41.9</v>
      </c>
      <c r="AV229">
        <v>35.1</v>
      </c>
      <c r="AW229">
        <v>24.3</v>
      </c>
      <c r="AX229">
        <v>25.3</v>
      </c>
      <c r="AY229">
        <v>40.700000000000003</v>
      </c>
      <c r="AZ229">
        <v>41.6</v>
      </c>
      <c r="BA229">
        <v>118.8</v>
      </c>
      <c r="BB229">
        <v>92.3</v>
      </c>
      <c r="BC229">
        <v>113.8</v>
      </c>
      <c r="BD229">
        <v>100.4</v>
      </c>
      <c r="BE229">
        <v>84.7</v>
      </c>
      <c r="BF229">
        <v>68.099999999999994</v>
      </c>
      <c r="BG229">
        <v>31.9</v>
      </c>
      <c r="BH229">
        <v>20.8</v>
      </c>
      <c r="BI229">
        <v>16.5</v>
      </c>
      <c r="BJ229">
        <v>8.1999999999999993</v>
      </c>
      <c r="BK229">
        <v>37.799999999999997</v>
      </c>
      <c r="BL229">
        <v>48.8</v>
      </c>
      <c r="BM229">
        <v>75.2</v>
      </c>
      <c r="BN229">
        <v>74.3</v>
      </c>
      <c r="BO229">
        <v>65.900000000000006</v>
      </c>
      <c r="BP229">
        <v>56.2</v>
      </c>
      <c r="BQ229">
        <v>-100</v>
      </c>
    </row>
    <row r="230" spans="2:69">
      <c r="B230">
        <v>8</v>
      </c>
      <c r="C230">
        <v>6</v>
      </c>
      <c r="D230">
        <v>48.1</v>
      </c>
      <c r="E230">
        <v>39.5</v>
      </c>
      <c r="F230">
        <v>42.1</v>
      </c>
      <c r="G230">
        <v>27.2</v>
      </c>
      <c r="H230">
        <v>34.4</v>
      </c>
      <c r="I230">
        <v>49.5</v>
      </c>
      <c r="J230">
        <v>131.5</v>
      </c>
      <c r="K230">
        <v>111.1</v>
      </c>
      <c r="L230">
        <v>136</v>
      </c>
      <c r="M230">
        <v>92.6</v>
      </c>
      <c r="N230">
        <v>86</v>
      </c>
      <c r="O230">
        <v>66.5</v>
      </c>
      <c r="P230">
        <v>52</v>
      </c>
      <c r="Q230">
        <v>28.6</v>
      </c>
      <c r="R230">
        <v>16.899999999999999</v>
      </c>
      <c r="S230">
        <v>37.1</v>
      </c>
      <c r="T230">
        <v>61.2</v>
      </c>
      <c r="U230">
        <v>69.099999999999994</v>
      </c>
      <c r="V230">
        <v>90</v>
      </c>
      <c r="W230">
        <v>82.4</v>
      </c>
      <c r="X230">
        <v>31.3</v>
      </c>
      <c r="Y230">
        <v>101</v>
      </c>
      <c r="Z230">
        <v>40</v>
      </c>
      <c r="AA230">
        <v>47.9</v>
      </c>
      <c r="AB230">
        <v>42.4</v>
      </c>
      <c r="AC230">
        <v>33.1</v>
      </c>
      <c r="AD230">
        <v>41.4</v>
      </c>
      <c r="AE230">
        <v>39.200000000000003</v>
      </c>
      <c r="AF230">
        <v>74.5</v>
      </c>
      <c r="AG230">
        <v>95.8</v>
      </c>
      <c r="AH230">
        <v>99</v>
      </c>
      <c r="AI230">
        <v>122.6</v>
      </c>
      <c r="AJ230">
        <v>92.7</v>
      </c>
      <c r="AK230">
        <v>84.6</v>
      </c>
      <c r="AL230">
        <v>56.8</v>
      </c>
      <c r="AM230">
        <v>36.6</v>
      </c>
      <c r="AN230">
        <v>43.3</v>
      </c>
      <c r="AO230">
        <v>75.2</v>
      </c>
      <c r="AP230">
        <v>101.1</v>
      </c>
      <c r="AQ230">
        <v>134</v>
      </c>
      <c r="AR230">
        <v>151.69999999999999</v>
      </c>
      <c r="AS230">
        <v>76.599999999999994</v>
      </c>
      <c r="AT230">
        <v>54.9</v>
      </c>
      <c r="AU230">
        <v>39.1</v>
      </c>
      <c r="AV230">
        <v>35.200000000000003</v>
      </c>
      <c r="AW230">
        <v>24.8</v>
      </c>
      <c r="AX230">
        <v>25.2</v>
      </c>
      <c r="AY230">
        <v>44.3</v>
      </c>
      <c r="AZ230">
        <v>44</v>
      </c>
      <c r="BA230">
        <v>122.8</v>
      </c>
      <c r="BB230">
        <v>92.4</v>
      </c>
      <c r="BC230">
        <v>108.9</v>
      </c>
      <c r="BD230">
        <v>99</v>
      </c>
      <c r="BE230">
        <v>81.5</v>
      </c>
      <c r="BF230">
        <v>74.099999999999994</v>
      </c>
      <c r="BG230">
        <v>32.6</v>
      </c>
      <c r="BH230">
        <v>20.3</v>
      </c>
      <c r="BI230">
        <v>17.3</v>
      </c>
      <c r="BJ230">
        <v>11.5</v>
      </c>
      <c r="BK230">
        <v>32.700000000000003</v>
      </c>
      <c r="BL230">
        <v>63.8</v>
      </c>
      <c r="BM230">
        <v>74.599999999999994</v>
      </c>
      <c r="BN230">
        <v>73.900000000000006</v>
      </c>
      <c r="BO230">
        <v>64.900000000000006</v>
      </c>
      <c r="BP230">
        <v>55.7</v>
      </c>
      <c r="BQ230">
        <v>-100</v>
      </c>
    </row>
    <row r="231" spans="2:69">
      <c r="B231">
        <v>8</v>
      </c>
      <c r="C231">
        <v>7</v>
      </c>
      <c r="D231">
        <v>45</v>
      </c>
      <c r="E231">
        <v>40.5</v>
      </c>
      <c r="F231">
        <v>39.4</v>
      </c>
      <c r="G231">
        <v>27.9</v>
      </c>
      <c r="H231">
        <v>36.700000000000003</v>
      </c>
      <c r="I231">
        <v>48.5</v>
      </c>
      <c r="J231">
        <v>129.69999999999999</v>
      </c>
      <c r="K231">
        <v>104.2</v>
      </c>
      <c r="L231">
        <v>137.6</v>
      </c>
      <c r="M231">
        <v>91</v>
      </c>
      <c r="N231">
        <v>86.2</v>
      </c>
      <c r="O231">
        <v>65.7</v>
      </c>
      <c r="P231">
        <v>53.4</v>
      </c>
      <c r="Q231">
        <v>29.3</v>
      </c>
      <c r="R231">
        <v>17.399999999999999</v>
      </c>
      <c r="S231">
        <v>35.9</v>
      </c>
      <c r="T231">
        <v>61</v>
      </c>
      <c r="U231">
        <v>75.3</v>
      </c>
      <c r="V231">
        <v>87.5</v>
      </c>
      <c r="W231">
        <v>80.5</v>
      </c>
      <c r="X231">
        <v>32.200000000000003</v>
      </c>
      <c r="Y231">
        <v>10080.5</v>
      </c>
      <c r="Z231">
        <v>38.4</v>
      </c>
      <c r="AA231">
        <v>50.8</v>
      </c>
      <c r="AB231">
        <v>42.8</v>
      </c>
      <c r="AC231">
        <v>32.6</v>
      </c>
      <c r="AD231">
        <v>41.6</v>
      </c>
      <c r="AE231">
        <v>39.1</v>
      </c>
      <c r="AF231">
        <v>74.5</v>
      </c>
      <c r="AG231">
        <v>95.7</v>
      </c>
      <c r="AH231">
        <v>96.6</v>
      </c>
      <c r="AI231">
        <v>138.19999999999999</v>
      </c>
      <c r="AJ231">
        <v>94.5</v>
      </c>
      <c r="AK231">
        <v>83.5</v>
      </c>
      <c r="AL231">
        <v>57</v>
      </c>
      <c r="AM231">
        <v>36.299999999999997</v>
      </c>
      <c r="AN231">
        <v>42.9</v>
      </c>
      <c r="AO231">
        <v>73.2</v>
      </c>
      <c r="AP231">
        <v>100.3</v>
      </c>
      <c r="AQ231">
        <v>134.6</v>
      </c>
      <c r="AR231">
        <v>150.80000000000001</v>
      </c>
      <c r="AS231">
        <v>76.900000000000006</v>
      </c>
      <c r="AT231">
        <v>54.1</v>
      </c>
      <c r="AU231">
        <v>38</v>
      </c>
      <c r="AV231">
        <v>37.9</v>
      </c>
      <c r="AW231">
        <v>23.1</v>
      </c>
      <c r="AX231">
        <v>25.3</v>
      </c>
      <c r="AY231">
        <v>43.4</v>
      </c>
      <c r="AZ231">
        <v>48.7</v>
      </c>
      <c r="BA231">
        <v>121.8</v>
      </c>
      <c r="BB231">
        <v>92.6</v>
      </c>
      <c r="BC231">
        <v>110.3</v>
      </c>
      <c r="BD231">
        <v>98.9</v>
      </c>
      <c r="BE231">
        <v>79.099999999999994</v>
      </c>
      <c r="BF231">
        <v>82.9</v>
      </c>
      <c r="BG231">
        <v>34.1</v>
      </c>
      <c r="BH231">
        <v>23.5</v>
      </c>
      <c r="BI231">
        <v>17.399999999999999</v>
      </c>
      <c r="BJ231">
        <v>10.199999999999999</v>
      </c>
      <c r="BK231">
        <v>29</v>
      </c>
      <c r="BL231">
        <v>60.3</v>
      </c>
      <c r="BM231">
        <v>73.099999999999994</v>
      </c>
      <c r="BN231">
        <v>72.3</v>
      </c>
      <c r="BO231">
        <v>64.5</v>
      </c>
      <c r="BP231">
        <v>60.9</v>
      </c>
      <c r="BQ231">
        <v>-100</v>
      </c>
    </row>
    <row r="232" spans="2:69">
      <c r="B232">
        <v>8</v>
      </c>
      <c r="C232">
        <v>8</v>
      </c>
      <c r="D232">
        <v>43.9</v>
      </c>
      <c r="E232">
        <v>39.4</v>
      </c>
      <c r="F232">
        <v>39.799999999999997</v>
      </c>
      <c r="G232">
        <v>-100</v>
      </c>
      <c r="H232">
        <v>32.299999999999997</v>
      </c>
      <c r="I232">
        <v>-100</v>
      </c>
      <c r="J232">
        <v>126.7</v>
      </c>
      <c r="K232">
        <v>103.8</v>
      </c>
      <c r="L232">
        <v>133.30000000000001</v>
      </c>
      <c r="M232">
        <v>92.1</v>
      </c>
      <c r="N232">
        <v>87.7</v>
      </c>
      <c r="O232">
        <v>68</v>
      </c>
      <c r="P232">
        <v>50</v>
      </c>
      <c r="Q232">
        <v>30.1</v>
      </c>
      <c r="R232">
        <v>18.600000000000001</v>
      </c>
      <c r="S232">
        <v>34.9</v>
      </c>
      <c r="T232">
        <v>60.7</v>
      </c>
      <c r="U232">
        <v>76.599999999999994</v>
      </c>
      <c r="V232">
        <v>86.9</v>
      </c>
      <c r="W232">
        <v>77.099999999999994</v>
      </c>
      <c r="X232">
        <v>31.1</v>
      </c>
      <c r="Y232">
        <v>10073.700000000001</v>
      </c>
      <c r="Z232">
        <v>39.200000000000003</v>
      </c>
      <c r="AA232">
        <v>52.3</v>
      </c>
      <c r="AB232">
        <v>40.9</v>
      </c>
      <c r="AC232">
        <v>33.200000000000003</v>
      </c>
      <c r="AD232">
        <v>41.8</v>
      </c>
      <c r="AE232">
        <v>38.5</v>
      </c>
      <c r="AF232">
        <v>75.3</v>
      </c>
      <c r="AG232">
        <v>94.5</v>
      </c>
      <c r="AH232">
        <v>97.2</v>
      </c>
      <c r="AI232">
        <v>139.19999999999999</v>
      </c>
      <c r="AJ232">
        <v>96.9</v>
      </c>
      <c r="AK232">
        <v>85</v>
      </c>
      <c r="AL232">
        <v>57.2</v>
      </c>
      <c r="AM232">
        <v>35.9</v>
      </c>
      <c r="AN232">
        <v>41.9</v>
      </c>
      <c r="AO232">
        <v>70.8</v>
      </c>
      <c r="AP232">
        <v>100.4</v>
      </c>
      <c r="AQ232">
        <v>133.6</v>
      </c>
      <c r="AR232">
        <v>146.4</v>
      </c>
      <c r="AS232">
        <v>78.3</v>
      </c>
      <c r="AT232">
        <v>55</v>
      </c>
      <c r="AU232">
        <v>39.4</v>
      </c>
      <c r="AV232">
        <v>39.9</v>
      </c>
      <c r="AW232">
        <v>26.1</v>
      </c>
      <c r="AX232">
        <v>26</v>
      </c>
      <c r="AY232">
        <v>41.2</v>
      </c>
      <c r="AZ232">
        <v>48.2</v>
      </c>
      <c r="BA232">
        <v>120.6</v>
      </c>
      <c r="BB232">
        <v>90.8</v>
      </c>
      <c r="BC232">
        <v>106.3</v>
      </c>
      <c r="BD232">
        <v>98.6</v>
      </c>
      <c r="BE232">
        <v>73.5</v>
      </c>
      <c r="BF232">
        <v>77.7</v>
      </c>
      <c r="BG232">
        <v>35.299999999999997</v>
      </c>
      <c r="BH232">
        <v>23.3</v>
      </c>
      <c r="BI232">
        <v>15.8</v>
      </c>
      <c r="BJ232">
        <v>10.5</v>
      </c>
      <c r="BK232">
        <v>26.6</v>
      </c>
      <c r="BL232">
        <v>51.5</v>
      </c>
      <c r="BM232">
        <v>72.400000000000006</v>
      </c>
      <c r="BN232">
        <v>70.099999999999994</v>
      </c>
      <c r="BO232">
        <v>68.099999999999994</v>
      </c>
      <c r="BP232">
        <v>60.4</v>
      </c>
      <c r="BQ232">
        <v>-100</v>
      </c>
    </row>
    <row r="233" spans="2:69">
      <c r="B233">
        <v>8</v>
      </c>
      <c r="C233">
        <v>9</v>
      </c>
      <c r="D233">
        <v>44.6</v>
      </c>
      <c r="E233">
        <v>38.799999999999997</v>
      </c>
      <c r="F233">
        <v>41.3</v>
      </c>
      <c r="G233">
        <v>-100</v>
      </c>
      <c r="H233">
        <v>31.7</v>
      </c>
      <c r="I233">
        <v>-100</v>
      </c>
      <c r="J233">
        <v>121.8</v>
      </c>
      <c r="K233">
        <v>96.4</v>
      </c>
      <c r="L233">
        <v>133.6</v>
      </c>
      <c r="M233">
        <v>94.8</v>
      </c>
      <c r="N233">
        <v>87.3</v>
      </c>
      <c r="O233">
        <v>70.099999999999994</v>
      </c>
      <c r="P233">
        <v>51.2</v>
      </c>
      <c r="Q233">
        <v>27.1</v>
      </c>
      <c r="R233">
        <v>19.5</v>
      </c>
      <c r="S233">
        <v>34.799999999999997</v>
      </c>
      <c r="T233">
        <v>61.7</v>
      </c>
      <c r="U233">
        <v>78.5</v>
      </c>
      <c r="V233">
        <v>89.4</v>
      </c>
      <c r="W233">
        <v>76.099999999999994</v>
      </c>
      <c r="X233">
        <v>33.4</v>
      </c>
      <c r="Y233">
        <v>79.099999999999994</v>
      </c>
      <c r="Z233">
        <v>39.799999999999997</v>
      </c>
      <c r="AA233">
        <v>57.1</v>
      </c>
      <c r="AB233">
        <v>38.5</v>
      </c>
      <c r="AC233">
        <v>32.6</v>
      </c>
      <c r="AD233">
        <v>45.7</v>
      </c>
      <c r="AE233">
        <v>37.700000000000003</v>
      </c>
      <c r="AF233">
        <v>74.5</v>
      </c>
      <c r="AG233">
        <v>92.5</v>
      </c>
      <c r="AH233">
        <v>95.8</v>
      </c>
      <c r="AI233">
        <v>137</v>
      </c>
      <c r="AJ233">
        <v>97.5</v>
      </c>
      <c r="AK233">
        <v>85.6</v>
      </c>
      <c r="AL233">
        <v>56.9</v>
      </c>
      <c r="AM233">
        <v>35.4</v>
      </c>
      <c r="AN233">
        <v>41</v>
      </c>
      <c r="AO233">
        <v>70</v>
      </c>
      <c r="AP233">
        <v>99.9</v>
      </c>
      <c r="AQ233">
        <v>131.1</v>
      </c>
      <c r="AR233">
        <v>139.19999999999999</v>
      </c>
      <c r="AS233">
        <v>80.5</v>
      </c>
      <c r="AT233">
        <v>55.6</v>
      </c>
      <c r="AU233">
        <v>41</v>
      </c>
      <c r="AV233">
        <v>40.200000000000003</v>
      </c>
      <c r="AW233">
        <v>30.9</v>
      </c>
      <c r="AX233">
        <v>26.6</v>
      </c>
      <c r="AY233">
        <v>40</v>
      </c>
      <c r="AZ233">
        <v>47.8</v>
      </c>
      <c r="BA233">
        <v>119.6</v>
      </c>
      <c r="BB233">
        <v>89</v>
      </c>
      <c r="BC233">
        <v>105.8</v>
      </c>
      <c r="BD233">
        <v>100</v>
      </c>
      <c r="BE233">
        <v>69.2</v>
      </c>
      <c r="BF233">
        <v>71.900000000000006</v>
      </c>
      <c r="BG233">
        <v>33.700000000000003</v>
      </c>
      <c r="BH233">
        <v>21.8</v>
      </c>
      <c r="BI233">
        <v>19.7</v>
      </c>
      <c r="BJ233">
        <v>9</v>
      </c>
      <c r="BK233">
        <v>25</v>
      </c>
      <c r="BL233">
        <v>50</v>
      </c>
      <c r="BM233">
        <v>71.5</v>
      </c>
      <c r="BN233">
        <v>68.5</v>
      </c>
      <c r="BO233">
        <v>67.099999999999994</v>
      </c>
      <c r="BP233">
        <v>60.3</v>
      </c>
      <c r="BQ233">
        <v>-100</v>
      </c>
    </row>
    <row r="234" spans="2:69">
      <c r="B234">
        <v>8</v>
      </c>
      <c r="C234">
        <v>10</v>
      </c>
      <c r="D234">
        <v>45</v>
      </c>
      <c r="E234">
        <v>36.1</v>
      </c>
      <c r="F234">
        <v>42.4</v>
      </c>
      <c r="G234">
        <v>24.6</v>
      </c>
      <c r="H234">
        <v>26.1</v>
      </c>
      <c r="I234">
        <v>47</v>
      </c>
      <c r="J234">
        <v>114.1</v>
      </c>
      <c r="K234">
        <v>94.1</v>
      </c>
      <c r="L234">
        <v>131.5</v>
      </c>
      <c r="M234">
        <v>95.4</v>
      </c>
      <c r="N234">
        <v>85.9</v>
      </c>
      <c r="O234">
        <v>67.3</v>
      </c>
      <c r="P234">
        <v>54.9</v>
      </c>
      <c r="Q234">
        <v>26.1</v>
      </c>
      <c r="R234">
        <v>19.3</v>
      </c>
      <c r="S234">
        <v>34.4</v>
      </c>
      <c r="T234">
        <v>60.2</v>
      </c>
      <c r="U234">
        <v>76.2</v>
      </c>
      <c r="V234">
        <v>89.4</v>
      </c>
      <c r="W234">
        <v>76.2</v>
      </c>
      <c r="X234">
        <v>37.4</v>
      </c>
      <c r="Y234">
        <v>72.2</v>
      </c>
      <c r="Z234">
        <v>37.799999999999997</v>
      </c>
      <c r="AA234">
        <v>57.9</v>
      </c>
      <c r="AB234">
        <v>38</v>
      </c>
      <c r="AC234">
        <v>32.6</v>
      </c>
      <c r="AD234">
        <v>45</v>
      </c>
      <c r="AE234">
        <v>37.799999999999997</v>
      </c>
      <c r="AF234">
        <v>73.099999999999994</v>
      </c>
      <c r="AG234">
        <v>90.7</v>
      </c>
      <c r="AH234">
        <v>110</v>
      </c>
      <c r="AI234">
        <v>139.4</v>
      </c>
      <c r="AJ234">
        <v>97</v>
      </c>
      <c r="AK234">
        <v>84</v>
      </c>
      <c r="AL234">
        <v>57.8</v>
      </c>
      <c r="AM234">
        <v>35</v>
      </c>
      <c r="AN234">
        <v>39.299999999999997</v>
      </c>
      <c r="AO234">
        <v>70.3</v>
      </c>
      <c r="AP234">
        <v>111</v>
      </c>
      <c r="AQ234">
        <v>130.6</v>
      </c>
      <c r="AR234">
        <v>140.4</v>
      </c>
      <c r="AS234">
        <v>81.2</v>
      </c>
      <c r="AT234">
        <v>55.6</v>
      </c>
      <c r="AU234">
        <v>42.7</v>
      </c>
      <c r="AV234">
        <v>39.700000000000003</v>
      </c>
      <c r="AW234">
        <v>33.200000000000003</v>
      </c>
      <c r="AX234">
        <v>27.9</v>
      </c>
      <c r="AY234">
        <v>44</v>
      </c>
      <c r="AZ234">
        <v>47.3</v>
      </c>
      <c r="BA234">
        <v>123.8</v>
      </c>
      <c r="BB234">
        <v>88.6</v>
      </c>
      <c r="BC234">
        <v>104</v>
      </c>
      <c r="BD234">
        <v>100.5</v>
      </c>
      <c r="BE234">
        <v>68.900000000000006</v>
      </c>
      <c r="BF234">
        <v>71</v>
      </c>
      <c r="BG234">
        <v>33.299999999999997</v>
      </c>
      <c r="BH234">
        <v>21.8</v>
      </c>
      <c r="BI234">
        <v>22.3</v>
      </c>
      <c r="BJ234">
        <v>8</v>
      </c>
      <c r="BK234">
        <v>24.3</v>
      </c>
      <c r="BL234">
        <v>47.8</v>
      </c>
      <c r="BM234">
        <v>71.2</v>
      </c>
      <c r="BN234">
        <v>69.900000000000006</v>
      </c>
      <c r="BO234">
        <v>64.900000000000006</v>
      </c>
      <c r="BP234">
        <v>60.1</v>
      </c>
      <c r="BQ234">
        <v>-100</v>
      </c>
    </row>
    <row r="235" spans="2:69">
      <c r="B235">
        <v>8</v>
      </c>
      <c r="C235">
        <v>11</v>
      </c>
      <c r="D235">
        <v>51.1</v>
      </c>
      <c r="E235">
        <v>37.1</v>
      </c>
      <c r="F235">
        <v>38.4</v>
      </c>
      <c r="G235">
        <v>20.3</v>
      </c>
      <c r="H235">
        <v>27.4</v>
      </c>
      <c r="I235">
        <v>53.1</v>
      </c>
      <c r="J235">
        <v>115.7</v>
      </c>
      <c r="K235">
        <v>100.7</v>
      </c>
      <c r="L235">
        <v>122</v>
      </c>
      <c r="M235">
        <v>94.2</v>
      </c>
      <c r="N235">
        <v>84.2</v>
      </c>
      <c r="O235">
        <v>66.3</v>
      </c>
      <c r="P235">
        <v>52</v>
      </c>
      <c r="Q235">
        <v>28.4</v>
      </c>
      <c r="R235">
        <v>18.5</v>
      </c>
      <c r="S235">
        <v>34.6</v>
      </c>
      <c r="T235">
        <v>63.4</v>
      </c>
      <c r="U235">
        <v>73.5</v>
      </c>
      <c r="V235">
        <v>88.4</v>
      </c>
      <c r="W235">
        <v>76.5</v>
      </c>
      <c r="X235">
        <v>41.1</v>
      </c>
      <c r="Y235">
        <v>66.599999999999994</v>
      </c>
      <c r="Z235">
        <v>36.6</v>
      </c>
      <c r="AA235">
        <v>55.8</v>
      </c>
      <c r="AB235">
        <v>36.4</v>
      </c>
      <c r="AC235">
        <v>29.9</v>
      </c>
      <c r="AD235">
        <v>44.4</v>
      </c>
      <c r="AE235">
        <v>36</v>
      </c>
      <c r="AF235">
        <v>75.7</v>
      </c>
      <c r="AG235">
        <v>89.1</v>
      </c>
      <c r="AH235">
        <v>115</v>
      </c>
      <c r="AI235">
        <v>140.69999999999999</v>
      </c>
      <c r="AJ235">
        <v>96</v>
      </c>
      <c r="AK235">
        <v>83.8</v>
      </c>
      <c r="AL235">
        <v>56.8</v>
      </c>
      <c r="AM235">
        <v>34.799999999999997</v>
      </c>
      <c r="AN235">
        <v>36.700000000000003</v>
      </c>
      <c r="AO235">
        <v>70.2</v>
      </c>
      <c r="AP235">
        <v>116.2</v>
      </c>
      <c r="AQ235">
        <v>130.1</v>
      </c>
      <c r="AR235">
        <v>139.6</v>
      </c>
      <c r="AS235">
        <v>78.7</v>
      </c>
      <c r="AT235">
        <v>54.9</v>
      </c>
      <c r="AU235">
        <v>47.9</v>
      </c>
      <c r="AV235">
        <v>39</v>
      </c>
      <c r="AW235">
        <v>34.799999999999997</v>
      </c>
      <c r="AX235">
        <v>27.2</v>
      </c>
      <c r="AY235">
        <v>44.7</v>
      </c>
      <c r="AZ235">
        <v>46.3</v>
      </c>
      <c r="BA235">
        <v>127.4</v>
      </c>
      <c r="BB235">
        <v>86.3</v>
      </c>
      <c r="BC235">
        <v>102.4</v>
      </c>
      <c r="BD235">
        <v>100.4</v>
      </c>
      <c r="BE235">
        <v>66.2</v>
      </c>
      <c r="BF235">
        <v>71.8</v>
      </c>
      <c r="BG235">
        <v>32.299999999999997</v>
      </c>
      <c r="BH235">
        <v>22.5</v>
      </c>
      <c r="BI235">
        <v>22.4</v>
      </c>
      <c r="BJ235">
        <v>5.0999999999999996</v>
      </c>
      <c r="BK235">
        <v>25.1</v>
      </c>
      <c r="BL235">
        <v>45.9</v>
      </c>
      <c r="BM235">
        <v>72.400000000000006</v>
      </c>
      <c r="BN235">
        <v>71.400000000000006</v>
      </c>
      <c r="BO235">
        <v>66.5</v>
      </c>
      <c r="BP235">
        <v>69.400000000000006</v>
      </c>
      <c r="BQ235">
        <v>-100</v>
      </c>
    </row>
    <row r="236" spans="2:69">
      <c r="B236">
        <v>8</v>
      </c>
      <c r="C236">
        <v>12</v>
      </c>
      <c r="D236">
        <v>53.6</v>
      </c>
      <c r="E236">
        <v>38</v>
      </c>
      <c r="F236">
        <v>38.4</v>
      </c>
      <c r="G236">
        <v>18.399999999999999</v>
      </c>
      <c r="H236">
        <v>31.3</v>
      </c>
      <c r="I236">
        <v>61.4</v>
      </c>
      <c r="J236">
        <v>116.2</v>
      </c>
      <c r="K236">
        <v>96.5</v>
      </c>
      <c r="L236">
        <v>123.8</v>
      </c>
      <c r="M236">
        <v>98.8</v>
      </c>
      <c r="N236">
        <v>84.3</v>
      </c>
      <c r="O236">
        <v>63.9</v>
      </c>
      <c r="P236">
        <v>50.7</v>
      </c>
      <c r="Q236">
        <v>31.6</v>
      </c>
      <c r="R236">
        <v>20.399999999999999</v>
      </c>
      <c r="S236">
        <v>33.9</v>
      </c>
      <c r="T236">
        <v>61.3</v>
      </c>
      <c r="U236">
        <v>68.400000000000006</v>
      </c>
      <c r="V236">
        <v>87.6</v>
      </c>
      <c r="W236">
        <v>77</v>
      </c>
      <c r="X236">
        <v>45.5</v>
      </c>
      <c r="Y236">
        <v>60.5</v>
      </c>
      <c r="Z236">
        <v>35</v>
      </c>
      <c r="AA236">
        <v>55</v>
      </c>
      <c r="AB236">
        <v>33</v>
      </c>
      <c r="AC236">
        <v>29.8</v>
      </c>
      <c r="AD236">
        <v>40.4</v>
      </c>
      <c r="AE236">
        <v>36.9</v>
      </c>
      <c r="AF236">
        <v>78.8</v>
      </c>
      <c r="AG236">
        <v>89.6</v>
      </c>
      <c r="AH236">
        <v>112.7</v>
      </c>
      <c r="AI236">
        <v>140.4</v>
      </c>
      <c r="AJ236">
        <v>90.9</v>
      </c>
      <c r="AK236">
        <v>84</v>
      </c>
      <c r="AL236">
        <v>55.6</v>
      </c>
      <c r="AM236">
        <v>33.4</v>
      </c>
      <c r="AN236">
        <v>37.799999999999997</v>
      </c>
      <c r="AO236">
        <v>71.400000000000006</v>
      </c>
      <c r="AP236">
        <v>114.5</v>
      </c>
      <c r="AQ236">
        <v>128.19999999999999</v>
      </c>
      <c r="AR236">
        <v>138</v>
      </c>
      <c r="AS236">
        <v>75.5</v>
      </c>
      <c r="AT236">
        <v>53.4</v>
      </c>
      <c r="AU236">
        <v>50.7</v>
      </c>
      <c r="AV236">
        <v>39.9</v>
      </c>
      <c r="AW236">
        <v>35</v>
      </c>
      <c r="AX236">
        <v>27.3</v>
      </c>
      <c r="AY236">
        <v>44.1</v>
      </c>
      <c r="AZ236">
        <v>43.6</v>
      </c>
      <c r="BA236">
        <v>130.30000000000001</v>
      </c>
      <c r="BB236">
        <v>86.4</v>
      </c>
      <c r="BC236">
        <v>98.1</v>
      </c>
      <c r="BD236">
        <v>99.9</v>
      </c>
      <c r="BE236">
        <v>63.8</v>
      </c>
      <c r="BF236">
        <v>67.900000000000006</v>
      </c>
      <c r="BG236">
        <v>31.5</v>
      </c>
      <c r="BH236">
        <v>21.9</v>
      </c>
      <c r="BI236">
        <v>23</v>
      </c>
      <c r="BJ236">
        <v>5.6</v>
      </c>
      <c r="BK236">
        <v>25.8</v>
      </c>
      <c r="BL236">
        <v>47.7</v>
      </c>
      <c r="BM236">
        <v>70.7</v>
      </c>
      <c r="BN236">
        <v>71</v>
      </c>
      <c r="BO236">
        <v>68.900000000000006</v>
      </c>
      <c r="BP236">
        <v>71.7</v>
      </c>
      <c r="BQ236">
        <v>-100</v>
      </c>
    </row>
    <row r="237" spans="2:69">
      <c r="B237">
        <v>8</v>
      </c>
      <c r="C237">
        <v>13</v>
      </c>
      <c r="D237">
        <v>64.599999999999994</v>
      </c>
      <c r="E237">
        <v>34.4</v>
      </c>
      <c r="F237">
        <v>43.4</v>
      </c>
      <c r="G237">
        <v>21.9</v>
      </c>
      <c r="H237">
        <v>31.4</v>
      </c>
      <c r="I237">
        <v>65.900000000000006</v>
      </c>
      <c r="J237">
        <v>94.9</v>
      </c>
      <c r="K237">
        <v>91.8</v>
      </c>
      <c r="L237">
        <v>122.3</v>
      </c>
      <c r="M237">
        <v>97</v>
      </c>
      <c r="N237">
        <v>86.2</v>
      </c>
      <c r="O237">
        <v>60.3</v>
      </c>
      <c r="P237">
        <v>53.4</v>
      </c>
      <c r="Q237">
        <v>30.4</v>
      </c>
      <c r="R237">
        <v>17.8</v>
      </c>
      <c r="S237">
        <v>33.1</v>
      </c>
      <c r="T237">
        <v>54.8</v>
      </c>
      <c r="U237">
        <v>61</v>
      </c>
      <c r="V237">
        <v>86.7</v>
      </c>
      <c r="W237">
        <v>78.3</v>
      </c>
      <c r="X237">
        <v>45.9</v>
      </c>
      <c r="Y237">
        <v>54.9</v>
      </c>
      <c r="Z237">
        <v>35.5</v>
      </c>
      <c r="AA237">
        <v>55</v>
      </c>
      <c r="AB237">
        <v>31.1</v>
      </c>
      <c r="AC237">
        <v>30.3</v>
      </c>
      <c r="AD237">
        <v>37.4</v>
      </c>
      <c r="AE237">
        <v>36.5</v>
      </c>
      <c r="AF237">
        <v>83.8</v>
      </c>
      <c r="AG237">
        <v>90.6</v>
      </c>
      <c r="AH237">
        <v>110.6</v>
      </c>
      <c r="AI237">
        <v>135.19999999999999</v>
      </c>
      <c r="AJ237">
        <v>85.7</v>
      </c>
      <c r="AK237">
        <v>82.2</v>
      </c>
      <c r="AL237">
        <v>58.2</v>
      </c>
      <c r="AM237">
        <v>33.700000000000003</v>
      </c>
      <c r="AN237">
        <v>37.1</v>
      </c>
      <c r="AO237">
        <v>70.900000000000006</v>
      </c>
      <c r="AP237">
        <v>111.9</v>
      </c>
      <c r="AQ237">
        <v>126.2</v>
      </c>
      <c r="AR237">
        <v>142.80000000000001</v>
      </c>
      <c r="AS237">
        <v>72.3</v>
      </c>
      <c r="AT237">
        <v>50.9</v>
      </c>
      <c r="AU237">
        <v>50.1</v>
      </c>
      <c r="AV237">
        <v>38.6</v>
      </c>
      <c r="AW237">
        <v>34.799999999999997</v>
      </c>
      <c r="AX237">
        <v>26.9</v>
      </c>
      <c r="AY237">
        <v>42.4</v>
      </c>
      <c r="AZ237">
        <v>42.7</v>
      </c>
      <c r="BA237">
        <v>125.7</v>
      </c>
      <c r="BB237">
        <v>88.2</v>
      </c>
      <c r="BC237">
        <v>97.2</v>
      </c>
      <c r="BD237">
        <v>99.2</v>
      </c>
      <c r="BE237">
        <v>61.4</v>
      </c>
      <c r="BF237">
        <v>69.099999999999994</v>
      </c>
      <c r="BG237">
        <v>31.2</v>
      </c>
      <c r="BH237">
        <v>20.9</v>
      </c>
      <c r="BI237">
        <v>22.9</v>
      </c>
      <c r="BJ237">
        <v>5.0999999999999996</v>
      </c>
      <c r="BK237">
        <v>25</v>
      </c>
      <c r="BL237">
        <v>46.8</v>
      </c>
      <c r="BM237">
        <v>73.5</v>
      </c>
      <c r="BN237">
        <v>69.400000000000006</v>
      </c>
      <c r="BO237">
        <v>69.8</v>
      </c>
      <c r="BP237">
        <v>64.900000000000006</v>
      </c>
      <c r="BQ237">
        <v>-100</v>
      </c>
    </row>
    <row r="238" spans="2:69">
      <c r="B238">
        <v>8</v>
      </c>
      <c r="C238">
        <v>14</v>
      </c>
      <c r="D238">
        <v>70.599999999999994</v>
      </c>
      <c r="E238">
        <v>30.8</v>
      </c>
      <c r="F238">
        <v>41.9</v>
      </c>
      <c r="G238">
        <v>25.6</v>
      </c>
      <c r="H238">
        <v>32.299999999999997</v>
      </c>
      <c r="I238">
        <v>63</v>
      </c>
      <c r="J238">
        <v>91.1</v>
      </c>
      <c r="K238">
        <v>94</v>
      </c>
      <c r="L238">
        <v>120.9</v>
      </c>
      <c r="M238">
        <v>96.8</v>
      </c>
      <c r="N238">
        <v>82.9</v>
      </c>
      <c r="O238">
        <v>61.2</v>
      </c>
      <c r="P238">
        <v>49.9</v>
      </c>
      <c r="Q238">
        <v>30.3</v>
      </c>
      <c r="R238">
        <v>17.8</v>
      </c>
      <c r="S238">
        <v>35.299999999999997</v>
      </c>
      <c r="T238">
        <v>55.6</v>
      </c>
      <c r="U238">
        <v>64.900000000000006</v>
      </c>
      <c r="V238">
        <v>85.4</v>
      </c>
      <c r="W238">
        <v>76.8</v>
      </c>
      <c r="X238">
        <v>45.6</v>
      </c>
      <c r="Y238">
        <v>52.9</v>
      </c>
      <c r="Z238">
        <v>35.700000000000003</v>
      </c>
      <c r="AA238">
        <v>55.9</v>
      </c>
      <c r="AB238">
        <v>38.200000000000003</v>
      </c>
      <c r="AC238">
        <v>32.799999999999997</v>
      </c>
      <c r="AD238">
        <v>41.4</v>
      </c>
      <c r="AE238">
        <v>34.299999999999997</v>
      </c>
      <c r="AF238">
        <v>87.2</v>
      </c>
      <c r="AG238">
        <v>92.1</v>
      </c>
      <c r="AH238">
        <v>107.7</v>
      </c>
      <c r="AI238">
        <v>131.30000000000001</v>
      </c>
      <c r="AJ238">
        <v>85.3</v>
      </c>
      <c r="AK238">
        <v>83.8</v>
      </c>
      <c r="AL238">
        <v>57.4</v>
      </c>
      <c r="AM238">
        <v>33</v>
      </c>
      <c r="AN238">
        <v>38.200000000000003</v>
      </c>
      <c r="AO238">
        <v>70.900000000000006</v>
      </c>
      <c r="AP238">
        <v>119.2</v>
      </c>
      <c r="AQ238">
        <v>129.19999999999999</v>
      </c>
      <c r="AR238">
        <v>139.69999999999999</v>
      </c>
      <c r="AS238">
        <v>70</v>
      </c>
      <c r="AT238">
        <v>49</v>
      </c>
      <c r="AU238">
        <v>46.8</v>
      </c>
      <c r="AV238">
        <v>39</v>
      </c>
      <c r="AW238">
        <v>33.1</v>
      </c>
      <c r="AX238">
        <v>24.5</v>
      </c>
      <c r="AY238">
        <v>43.1</v>
      </c>
      <c r="AZ238">
        <v>43.4</v>
      </c>
      <c r="BA238">
        <v>121.9</v>
      </c>
      <c r="BB238">
        <v>88.6</v>
      </c>
      <c r="BC238">
        <v>94</v>
      </c>
      <c r="BD238">
        <v>97.1</v>
      </c>
      <c r="BE238">
        <v>63.1</v>
      </c>
      <c r="BF238">
        <v>68.900000000000006</v>
      </c>
      <c r="BG238">
        <v>30.2</v>
      </c>
      <c r="BH238">
        <v>18.5</v>
      </c>
      <c r="BI238">
        <v>21.9</v>
      </c>
      <c r="BJ238">
        <v>5.2</v>
      </c>
      <c r="BK238">
        <v>24.4</v>
      </c>
      <c r="BL238">
        <v>46.9</v>
      </c>
      <c r="BM238">
        <v>73.400000000000006</v>
      </c>
      <c r="BN238">
        <v>67.599999999999994</v>
      </c>
      <c r="BO238">
        <v>68</v>
      </c>
      <c r="BP238">
        <v>64.7</v>
      </c>
      <c r="BQ238">
        <v>-100</v>
      </c>
    </row>
    <row r="239" spans="2:69">
      <c r="B239">
        <v>8</v>
      </c>
      <c r="C239">
        <v>15</v>
      </c>
      <c r="D239">
        <v>68.099999999999994</v>
      </c>
      <c r="E239">
        <v>25</v>
      </c>
      <c r="F239">
        <v>41.9</v>
      </c>
      <c r="G239">
        <v>-100</v>
      </c>
      <c r="H239">
        <v>35.799999999999997</v>
      </c>
      <c r="I239">
        <v>58.2</v>
      </c>
      <c r="J239">
        <v>84.9</v>
      </c>
      <c r="K239">
        <v>97.7</v>
      </c>
      <c r="L239">
        <v>119.6</v>
      </c>
      <c r="M239">
        <v>106</v>
      </c>
      <c r="N239">
        <v>81.3</v>
      </c>
      <c r="O239">
        <v>63.6</v>
      </c>
      <c r="P239">
        <v>54.4</v>
      </c>
      <c r="Q239">
        <v>28.3</v>
      </c>
      <c r="R239">
        <v>18</v>
      </c>
      <c r="S239">
        <v>36.299999999999997</v>
      </c>
      <c r="T239">
        <v>56.2</v>
      </c>
      <c r="U239">
        <v>69.900000000000006</v>
      </c>
      <c r="V239">
        <v>87</v>
      </c>
      <c r="W239">
        <v>76.2</v>
      </c>
      <c r="X239">
        <v>43.4</v>
      </c>
      <c r="Y239">
        <v>51.5</v>
      </c>
      <c r="Z239">
        <v>35.5</v>
      </c>
      <c r="AA239">
        <v>54.2</v>
      </c>
      <c r="AB239">
        <v>40.1</v>
      </c>
      <c r="AC239">
        <v>36.6</v>
      </c>
      <c r="AD239">
        <v>42.7</v>
      </c>
      <c r="AE239">
        <v>33.4</v>
      </c>
      <c r="AF239">
        <v>86</v>
      </c>
      <c r="AG239">
        <v>93.7</v>
      </c>
      <c r="AH239">
        <v>105.5</v>
      </c>
      <c r="AI239">
        <v>126.9</v>
      </c>
      <c r="AJ239">
        <v>89.9</v>
      </c>
      <c r="AK239">
        <v>83.6</v>
      </c>
      <c r="AL239">
        <v>55.6</v>
      </c>
      <c r="AM239">
        <v>32.700000000000003</v>
      </c>
      <c r="AN239">
        <v>39</v>
      </c>
      <c r="AO239">
        <v>72.599999999999994</v>
      </c>
      <c r="AP239">
        <v>127</v>
      </c>
      <c r="AQ239">
        <v>130.5</v>
      </c>
      <c r="AR239">
        <v>139.6</v>
      </c>
      <c r="AS239">
        <v>68.400000000000006</v>
      </c>
      <c r="AT239">
        <v>49.8</v>
      </c>
      <c r="AU239">
        <v>45.6</v>
      </c>
      <c r="AV239">
        <v>37.700000000000003</v>
      </c>
      <c r="AW239">
        <v>33</v>
      </c>
      <c r="AX239">
        <v>23.8</v>
      </c>
      <c r="AY239">
        <v>44.1</v>
      </c>
      <c r="AZ239">
        <v>43.6</v>
      </c>
      <c r="BA239">
        <v>123.4</v>
      </c>
      <c r="BB239">
        <v>85.2</v>
      </c>
      <c r="BC239">
        <v>94.2</v>
      </c>
      <c r="BD239">
        <v>98.2</v>
      </c>
      <c r="BE239">
        <v>64.8</v>
      </c>
      <c r="BF239">
        <v>66.7</v>
      </c>
      <c r="BG239">
        <v>30.2</v>
      </c>
      <c r="BH239">
        <v>20</v>
      </c>
      <c r="BI239">
        <v>21.2</v>
      </c>
      <c r="BJ239">
        <v>4.9000000000000004</v>
      </c>
      <c r="BK239">
        <v>23.7</v>
      </c>
      <c r="BL239">
        <v>46.1</v>
      </c>
      <c r="BM239">
        <v>72.2</v>
      </c>
      <c r="BN239">
        <v>66.3</v>
      </c>
      <c r="BO239">
        <v>66.7</v>
      </c>
      <c r="BP239">
        <v>70.900000000000006</v>
      </c>
      <c r="BQ239">
        <v>-100</v>
      </c>
    </row>
    <row r="240" spans="2:69">
      <c r="B240">
        <v>8</v>
      </c>
      <c r="C240">
        <v>16</v>
      </c>
      <c r="D240">
        <v>78.2</v>
      </c>
      <c r="E240">
        <v>26</v>
      </c>
      <c r="F240">
        <v>41.4</v>
      </c>
      <c r="G240">
        <v>27.6</v>
      </c>
      <c r="H240">
        <v>34.200000000000003</v>
      </c>
      <c r="I240">
        <v>56.2</v>
      </c>
      <c r="J240">
        <v>90.5</v>
      </c>
      <c r="K240">
        <v>94.5</v>
      </c>
      <c r="L240">
        <v>126.5</v>
      </c>
      <c r="M240">
        <v>106.3</v>
      </c>
      <c r="N240">
        <v>78.099999999999994</v>
      </c>
      <c r="O240">
        <v>63.5</v>
      </c>
      <c r="P240">
        <v>47.6</v>
      </c>
      <c r="Q240">
        <v>27.3</v>
      </c>
      <c r="R240">
        <v>26.1</v>
      </c>
      <c r="S240">
        <v>36.1</v>
      </c>
      <c r="T240">
        <v>54.9</v>
      </c>
      <c r="U240">
        <v>70.099999999999994</v>
      </c>
      <c r="V240">
        <v>88.8</v>
      </c>
      <c r="W240">
        <v>81.400000000000006</v>
      </c>
      <c r="X240">
        <v>41.9</v>
      </c>
      <c r="Y240">
        <v>50.8</v>
      </c>
      <c r="Z240">
        <v>33.799999999999997</v>
      </c>
      <c r="AA240">
        <v>53.1</v>
      </c>
      <c r="AB240">
        <v>40.6</v>
      </c>
      <c r="AC240">
        <v>35.9</v>
      </c>
      <c r="AD240">
        <v>42.6</v>
      </c>
      <c r="AE240">
        <v>33.9</v>
      </c>
      <c r="AF240">
        <v>83.2</v>
      </c>
      <c r="AG240">
        <v>96.7</v>
      </c>
      <c r="AH240">
        <v>103.1</v>
      </c>
      <c r="AI240">
        <v>124</v>
      </c>
      <c r="AJ240">
        <v>93.7</v>
      </c>
      <c r="AK240">
        <v>82.9</v>
      </c>
      <c r="AL240">
        <v>54.7</v>
      </c>
      <c r="AM240">
        <v>32.200000000000003</v>
      </c>
      <c r="AN240">
        <v>39.299999999999997</v>
      </c>
      <c r="AO240">
        <v>71.599999999999994</v>
      </c>
      <c r="AP240">
        <v>10114.4</v>
      </c>
      <c r="AQ240">
        <v>140.4</v>
      </c>
      <c r="AR240">
        <v>140.9</v>
      </c>
      <c r="AS240">
        <v>69.099999999999994</v>
      </c>
      <c r="AT240">
        <v>50.4</v>
      </c>
      <c r="AU240">
        <v>45.1</v>
      </c>
      <c r="AV240">
        <v>36.799999999999997</v>
      </c>
      <c r="AW240">
        <v>31.9</v>
      </c>
      <c r="AX240">
        <v>24</v>
      </c>
      <c r="AY240">
        <v>42.9</v>
      </c>
      <c r="AZ240">
        <v>50.1</v>
      </c>
      <c r="BA240">
        <v>120.3</v>
      </c>
      <c r="BB240">
        <v>83.3</v>
      </c>
      <c r="BC240">
        <v>97.2</v>
      </c>
      <c r="BD240">
        <v>100.4</v>
      </c>
      <c r="BE240">
        <v>63.7</v>
      </c>
      <c r="BF240">
        <v>66.7</v>
      </c>
      <c r="BG240">
        <v>30.3</v>
      </c>
      <c r="BH240">
        <v>21.2</v>
      </c>
      <c r="BI240">
        <v>18.600000000000001</v>
      </c>
      <c r="BJ240">
        <v>3.7</v>
      </c>
      <c r="BK240">
        <v>23.5</v>
      </c>
      <c r="BL240">
        <v>49.4</v>
      </c>
      <c r="BM240">
        <v>71.2</v>
      </c>
      <c r="BN240">
        <v>65.900000000000006</v>
      </c>
      <c r="BO240">
        <v>64</v>
      </c>
      <c r="BP240">
        <v>71.400000000000006</v>
      </c>
      <c r="BQ240">
        <v>-100</v>
      </c>
    </row>
    <row r="241" spans="2:69">
      <c r="B241">
        <v>8</v>
      </c>
      <c r="C241">
        <v>17</v>
      </c>
      <c r="D241">
        <v>74.599999999999994</v>
      </c>
      <c r="E241">
        <v>30.8</v>
      </c>
      <c r="F241">
        <v>41.4</v>
      </c>
      <c r="G241">
        <v>27.3</v>
      </c>
      <c r="H241">
        <v>34.6</v>
      </c>
      <c r="I241">
        <v>49.4</v>
      </c>
      <c r="J241">
        <v>88.4</v>
      </c>
      <c r="K241">
        <v>107.1</v>
      </c>
      <c r="L241">
        <v>113.8</v>
      </c>
      <c r="M241">
        <v>108.3</v>
      </c>
      <c r="N241">
        <v>79.7</v>
      </c>
      <c r="O241">
        <v>62.2</v>
      </c>
      <c r="P241">
        <v>51.9</v>
      </c>
      <c r="Q241">
        <v>26.2</v>
      </c>
      <c r="R241">
        <v>24.7</v>
      </c>
      <c r="S241">
        <v>34.6</v>
      </c>
      <c r="T241">
        <v>60.1</v>
      </c>
      <c r="U241">
        <v>72.900000000000006</v>
      </c>
      <c r="V241">
        <v>83.6</v>
      </c>
      <c r="W241">
        <v>102.4</v>
      </c>
      <c r="X241">
        <v>39</v>
      </c>
      <c r="Y241">
        <v>47.7</v>
      </c>
      <c r="Z241">
        <v>33.200000000000003</v>
      </c>
      <c r="AA241">
        <v>50.9</v>
      </c>
      <c r="AB241">
        <v>40.200000000000003</v>
      </c>
      <c r="AC241">
        <v>38.6</v>
      </c>
      <c r="AD241">
        <v>42.4</v>
      </c>
      <c r="AE241">
        <v>33.5</v>
      </c>
      <c r="AF241">
        <v>83.4</v>
      </c>
      <c r="AG241">
        <v>101.5</v>
      </c>
      <c r="AH241">
        <v>102.8</v>
      </c>
      <c r="AI241">
        <v>123.4</v>
      </c>
      <c r="AJ241">
        <v>93.3</v>
      </c>
      <c r="AK241">
        <v>80.8</v>
      </c>
      <c r="AL241">
        <v>54.1</v>
      </c>
      <c r="AM241">
        <v>31.5</v>
      </c>
      <c r="AN241">
        <v>40.700000000000003</v>
      </c>
      <c r="AO241">
        <v>69.5</v>
      </c>
      <c r="AP241">
        <v>10125.700000000001</v>
      </c>
      <c r="AQ241">
        <v>142</v>
      </c>
      <c r="AR241">
        <v>145.1</v>
      </c>
      <c r="AS241">
        <v>69.5</v>
      </c>
      <c r="AT241">
        <v>57.7</v>
      </c>
      <c r="AU241">
        <v>45.1</v>
      </c>
      <c r="AV241">
        <v>36.6</v>
      </c>
      <c r="AW241">
        <v>31.1</v>
      </c>
      <c r="AX241">
        <v>22.6</v>
      </c>
      <c r="AY241">
        <v>42.7</v>
      </c>
      <c r="AZ241">
        <v>53</v>
      </c>
      <c r="BA241">
        <v>115</v>
      </c>
      <c r="BB241">
        <v>88.3</v>
      </c>
      <c r="BC241">
        <v>97.5</v>
      </c>
      <c r="BD241">
        <v>102.4</v>
      </c>
      <c r="BE241">
        <v>68.8</v>
      </c>
      <c r="BF241">
        <v>64.400000000000006</v>
      </c>
      <c r="BG241">
        <v>34.6</v>
      </c>
      <c r="BH241">
        <v>21.1</v>
      </c>
      <c r="BI241">
        <v>17.7</v>
      </c>
      <c r="BJ241">
        <v>4.0999999999999996</v>
      </c>
      <c r="BK241">
        <v>22.8</v>
      </c>
      <c r="BL241">
        <v>48.4</v>
      </c>
      <c r="BM241">
        <v>69.8</v>
      </c>
      <c r="BN241">
        <v>65.099999999999994</v>
      </c>
      <c r="BO241">
        <v>63.1</v>
      </c>
      <c r="BP241">
        <v>69.2</v>
      </c>
      <c r="BQ241">
        <v>-100</v>
      </c>
    </row>
    <row r="242" spans="2:69">
      <c r="B242">
        <v>8</v>
      </c>
      <c r="C242">
        <v>18</v>
      </c>
      <c r="D242">
        <v>79.400000000000006</v>
      </c>
      <c r="E242">
        <v>34.299999999999997</v>
      </c>
      <c r="F242">
        <v>40.799999999999997</v>
      </c>
      <c r="G242">
        <v>25.4</v>
      </c>
      <c r="H242">
        <v>29.1</v>
      </c>
      <c r="I242">
        <v>45.5</v>
      </c>
      <c r="J242">
        <v>85.3</v>
      </c>
      <c r="K242">
        <v>117.7</v>
      </c>
      <c r="L242">
        <v>114.6</v>
      </c>
      <c r="M242">
        <v>105</v>
      </c>
      <c r="N242">
        <v>80.400000000000006</v>
      </c>
      <c r="O242">
        <v>60.6</v>
      </c>
      <c r="P242">
        <v>61.1</v>
      </c>
      <c r="Q242">
        <v>25.8</v>
      </c>
      <c r="R242">
        <v>23.8</v>
      </c>
      <c r="S242">
        <v>33.5</v>
      </c>
      <c r="T242">
        <v>62</v>
      </c>
      <c r="U242">
        <v>73.7</v>
      </c>
      <c r="V242">
        <v>82.8</v>
      </c>
      <c r="W242">
        <v>97.1</v>
      </c>
      <c r="X242">
        <v>37.700000000000003</v>
      </c>
      <c r="Y242">
        <v>47.3</v>
      </c>
      <c r="Z242">
        <v>30.1</v>
      </c>
      <c r="AA242">
        <v>48.6</v>
      </c>
      <c r="AB242">
        <v>37.299999999999997</v>
      </c>
      <c r="AC242">
        <v>40.6</v>
      </c>
      <c r="AD242">
        <v>41.2</v>
      </c>
      <c r="AE242">
        <v>38.9</v>
      </c>
      <c r="AF242">
        <v>89.8</v>
      </c>
      <c r="AG242">
        <v>99.7</v>
      </c>
      <c r="AH242">
        <v>102.8</v>
      </c>
      <c r="AI242">
        <v>121.6</v>
      </c>
      <c r="AJ242">
        <v>91.8</v>
      </c>
      <c r="AK242">
        <v>78.599999999999994</v>
      </c>
      <c r="AL242">
        <v>52.7</v>
      </c>
      <c r="AM242">
        <v>31.8</v>
      </c>
      <c r="AN242">
        <v>39.9</v>
      </c>
      <c r="AO242">
        <v>68</v>
      </c>
      <c r="AP242">
        <v>128</v>
      </c>
      <c r="AQ242">
        <v>141.9</v>
      </c>
      <c r="AR242">
        <v>145</v>
      </c>
      <c r="AS242">
        <v>70.3</v>
      </c>
      <c r="AT242">
        <v>58.6</v>
      </c>
      <c r="AU242">
        <v>43</v>
      </c>
      <c r="AV242">
        <v>37.9</v>
      </c>
      <c r="AW242">
        <v>30.1</v>
      </c>
      <c r="AX242">
        <v>23.4</v>
      </c>
      <c r="AY242">
        <v>40.799999999999997</v>
      </c>
      <c r="AZ242">
        <v>55.2</v>
      </c>
      <c r="BA242">
        <v>111.2</v>
      </c>
      <c r="BB242">
        <v>104.9</v>
      </c>
      <c r="BC242">
        <v>99.5</v>
      </c>
      <c r="BD242">
        <v>105.2</v>
      </c>
      <c r="BE242">
        <v>67.2</v>
      </c>
      <c r="BF242">
        <v>62.3</v>
      </c>
      <c r="BG242">
        <v>36.299999999999997</v>
      </c>
      <c r="BH242">
        <v>19.8</v>
      </c>
      <c r="BI242">
        <v>20.2</v>
      </c>
      <c r="BJ242">
        <v>4.5999999999999996</v>
      </c>
      <c r="BK242">
        <v>22.3</v>
      </c>
      <c r="BL242">
        <v>48.5</v>
      </c>
      <c r="BM242">
        <v>66.900000000000006</v>
      </c>
      <c r="BN242">
        <v>65.3</v>
      </c>
      <c r="BO242">
        <v>63.6</v>
      </c>
      <c r="BP242">
        <v>65.3</v>
      </c>
      <c r="BQ242">
        <v>-100</v>
      </c>
    </row>
    <row r="243" spans="2:69">
      <c r="B243">
        <v>8</v>
      </c>
      <c r="C243">
        <v>19</v>
      </c>
      <c r="D243">
        <v>74.599999999999994</v>
      </c>
      <c r="E243">
        <v>35.9</v>
      </c>
      <c r="F243">
        <v>39.700000000000003</v>
      </c>
      <c r="G243">
        <v>26.3</v>
      </c>
      <c r="H243">
        <v>24.5</v>
      </c>
      <c r="I243">
        <v>42.6</v>
      </c>
      <c r="J243">
        <v>77.2</v>
      </c>
      <c r="K243">
        <v>111.4</v>
      </c>
      <c r="L243">
        <v>120.4</v>
      </c>
      <c r="M243">
        <v>102</v>
      </c>
      <c r="N243">
        <v>81.3</v>
      </c>
      <c r="O243">
        <v>62.1</v>
      </c>
      <c r="P243">
        <v>56</v>
      </c>
      <c r="Q243">
        <v>24.4</v>
      </c>
      <c r="R243">
        <v>24.3</v>
      </c>
      <c r="S243">
        <v>35.1</v>
      </c>
      <c r="T243">
        <v>61.4</v>
      </c>
      <c r="U243">
        <v>73.8</v>
      </c>
      <c r="V243">
        <v>83.4</v>
      </c>
      <c r="W243">
        <v>88.7</v>
      </c>
      <c r="X243">
        <v>39.4</v>
      </c>
      <c r="Y243">
        <v>50.6</v>
      </c>
      <c r="Z243">
        <v>27.5</v>
      </c>
      <c r="AA243">
        <v>47.5</v>
      </c>
      <c r="AB243">
        <v>34.6</v>
      </c>
      <c r="AC243">
        <v>39.9</v>
      </c>
      <c r="AD243">
        <v>41.5</v>
      </c>
      <c r="AE243">
        <v>49</v>
      </c>
      <c r="AF243">
        <v>94.9</v>
      </c>
      <c r="AG243">
        <v>99.7</v>
      </c>
      <c r="AH243">
        <v>101</v>
      </c>
      <c r="AI243">
        <v>121</v>
      </c>
      <c r="AJ243">
        <v>87.9</v>
      </c>
      <c r="AK243">
        <v>80</v>
      </c>
      <c r="AL243">
        <v>53</v>
      </c>
      <c r="AM243">
        <v>32.1</v>
      </c>
      <c r="AN243">
        <v>40.1</v>
      </c>
      <c r="AO243">
        <v>66.599999999999994</v>
      </c>
      <c r="AP243">
        <v>136.5</v>
      </c>
      <c r="AQ243">
        <v>140</v>
      </c>
      <c r="AR243">
        <v>164</v>
      </c>
      <c r="AS243">
        <v>69.8</v>
      </c>
      <c r="AT243">
        <v>55.5</v>
      </c>
      <c r="AU243">
        <v>40.799999999999997</v>
      </c>
      <c r="AV243">
        <v>34.700000000000003</v>
      </c>
      <c r="AW243">
        <v>29.2</v>
      </c>
      <c r="AX243">
        <v>24.6</v>
      </c>
      <c r="AY243">
        <v>42.8</v>
      </c>
      <c r="AZ243">
        <v>60</v>
      </c>
      <c r="BA243">
        <v>106.6</v>
      </c>
      <c r="BB243">
        <v>99.6</v>
      </c>
      <c r="BC243">
        <v>112.1</v>
      </c>
      <c r="BD243">
        <v>103.4</v>
      </c>
      <c r="BE243">
        <v>64.3</v>
      </c>
      <c r="BF243">
        <v>61.1</v>
      </c>
      <c r="BG243">
        <v>36.700000000000003</v>
      </c>
      <c r="BH243">
        <v>22.6</v>
      </c>
      <c r="BI243">
        <v>21.7</v>
      </c>
      <c r="BJ243">
        <v>5.4</v>
      </c>
      <c r="BK243">
        <v>23.2</v>
      </c>
      <c r="BL243">
        <v>45</v>
      </c>
      <c r="BM243">
        <v>69</v>
      </c>
      <c r="BN243">
        <v>64.599999999999994</v>
      </c>
      <c r="BO243">
        <v>63.6</v>
      </c>
      <c r="BP243">
        <v>60.9</v>
      </c>
      <c r="BQ243">
        <v>-100</v>
      </c>
    </row>
    <row r="244" spans="2:69">
      <c r="B244">
        <v>8</v>
      </c>
      <c r="C244">
        <v>20</v>
      </c>
      <c r="D244">
        <v>67.2</v>
      </c>
      <c r="E244">
        <v>33.9</v>
      </c>
      <c r="F244">
        <v>37.700000000000003</v>
      </c>
      <c r="G244">
        <v>26.3</v>
      </c>
      <c r="H244">
        <v>21.7</v>
      </c>
      <c r="I244">
        <v>41.6</v>
      </c>
      <c r="J244">
        <v>74.2</v>
      </c>
      <c r="K244">
        <v>107.2</v>
      </c>
      <c r="L244">
        <v>140.5</v>
      </c>
      <c r="M244">
        <v>102</v>
      </c>
      <c r="N244">
        <v>81</v>
      </c>
      <c r="O244">
        <v>59.3</v>
      </c>
      <c r="P244">
        <v>59.3</v>
      </c>
      <c r="Q244">
        <v>23.1</v>
      </c>
      <c r="R244">
        <v>23.4</v>
      </c>
      <c r="S244">
        <v>35.799999999999997</v>
      </c>
      <c r="T244">
        <v>61.8</v>
      </c>
      <c r="U244">
        <v>74.2</v>
      </c>
      <c r="V244">
        <v>80.8</v>
      </c>
      <c r="W244">
        <v>87.1</v>
      </c>
      <c r="X244">
        <v>39.700000000000003</v>
      </c>
      <c r="Y244">
        <v>51</v>
      </c>
      <c r="Z244">
        <v>24.8</v>
      </c>
      <c r="AA244">
        <v>50.9</v>
      </c>
      <c r="AB244">
        <v>31.9</v>
      </c>
      <c r="AC244">
        <v>39.299999999999997</v>
      </c>
      <c r="AD244">
        <v>40</v>
      </c>
      <c r="AE244">
        <v>46.4</v>
      </c>
      <c r="AF244">
        <v>124.1</v>
      </c>
      <c r="AG244">
        <v>100.1</v>
      </c>
      <c r="AH244">
        <v>97.5</v>
      </c>
      <c r="AI244">
        <v>121</v>
      </c>
      <c r="AJ244">
        <v>88.3</v>
      </c>
      <c r="AK244">
        <v>79.5</v>
      </c>
      <c r="AL244">
        <v>54.5</v>
      </c>
      <c r="AM244">
        <v>31</v>
      </c>
      <c r="AN244">
        <v>39.6</v>
      </c>
      <c r="AO244">
        <v>67.400000000000006</v>
      </c>
      <c r="AP244">
        <v>139.1</v>
      </c>
      <c r="AQ244">
        <v>138.6</v>
      </c>
      <c r="AR244">
        <v>160.5</v>
      </c>
      <c r="AS244">
        <v>69.5</v>
      </c>
      <c r="AT244">
        <v>52.7</v>
      </c>
      <c r="AU244">
        <v>40</v>
      </c>
      <c r="AV244">
        <v>33.1</v>
      </c>
      <c r="AW244">
        <v>28.2</v>
      </c>
      <c r="AX244">
        <v>23.3</v>
      </c>
      <c r="AY244">
        <v>44.6</v>
      </c>
      <c r="AZ244">
        <v>75</v>
      </c>
      <c r="BA244">
        <v>105.4</v>
      </c>
      <c r="BB244">
        <v>96.9</v>
      </c>
      <c r="BC244">
        <v>116.1</v>
      </c>
      <c r="BD244">
        <v>100</v>
      </c>
      <c r="BE244">
        <v>60.1</v>
      </c>
      <c r="BF244">
        <v>60.5</v>
      </c>
      <c r="BG244">
        <v>47.2</v>
      </c>
      <c r="BH244">
        <v>24.5</v>
      </c>
      <c r="BI244">
        <v>19.899999999999999</v>
      </c>
      <c r="BJ244">
        <v>6.4</v>
      </c>
      <c r="BK244">
        <v>21.9</v>
      </c>
      <c r="BL244">
        <v>42.3</v>
      </c>
      <c r="BM244">
        <v>70.8</v>
      </c>
      <c r="BN244">
        <v>65.099999999999994</v>
      </c>
      <c r="BO244">
        <v>63.9</v>
      </c>
      <c r="BP244">
        <v>62</v>
      </c>
      <c r="BQ244">
        <v>-100</v>
      </c>
    </row>
    <row r="245" spans="2:69">
      <c r="B245">
        <v>8</v>
      </c>
      <c r="C245">
        <v>21</v>
      </c>
      <c r="D245">
        <v>66.5</v>
      </c>
      <c r="E245">
        <v>38</v>
      </c>
      <c r="F245">
        <v>36.299999999999997</v>
      </c>
      <c r="G245">
        <v>25.7</v>
      </c>
      <c r="H245">
        <v>20.9</v>
      </c>
      <c r="I245">
        <v>50.3</v>
      </c>
      <c r="J245">
        <v>70</v>
      </c>
      <c r="K245">
        <v>102.8</v>
      </c>
      <c r="L245">
        <v>135.1</v>
      </c>
      <c r="M245">
        <v>94.5</v>
      </c>
      <c r="N245">
        <v>74.599999999999994</v>
      </c>
      <c r="O245">
        <v>61.4</v>
      </c>
      <c r="P245">
        <v>59.9</v>
      </c>
      <c r="Q245">
        <v>22.2</v>
      </c>
      <c r="R245">
        <v>22.9</v>
      </c>
      <c r="S245">
        <v>34.6</v>
      </c>
      <c r="T245">
        <v>60.7</v>
      </c>
      <c r="U245">
        <v>72.3</v>
      </c>
      <c r="V245">
        <v>79.3</v>
      </c>
      <c r="W245">
        <v>87.9</v>
      </c>
      <c r="X245">
        <v>36.700000000000003</v>
      </c>
      <c r="Y245">
        <v>52.8</v>
      </c>
      <c r="Z245">
        <v>24.8</v>
      </c>
      <c r="AA245">
        <v>52.5</v>
      </c>
      <c r="AB245">
        <v>31.8</v>
      </c>
      <c r="AC245">
        <v>38.799999999999997</v>
      </c>
      <c r="AD245">
        <v>38.799999999999997</v>
      </c>
      <c r="AE245">
        <v>47.9</v>
      </c>
      <c r="AF245">
        <v>10126.200000000001</v>
      </c>
      <c r="AG245">
        <v>96.5</v>
      </c>
      <c r="AH245">
        <v>94.2</v>
      </c>
      <c r="AI245">
        <v>120.2</v>
      </c>
      <c r="AJ245">
        <v>84.5</v>
      </c>
      <c r="AK245">
        <v>79.900000000000006</v>
      </c>
      <c r="AL245">
        <v>53.2</v>
      </c>
      <c r="AM245">
        <v>35</v>
      </c>
      <c r="AN245">
        <v>37</v>
      </c>
      <c r="AO245">
        <v>69.599999999999994</v>
      </c>
      <c r="AP245">
        <v>134.19999999999999</v>
      </c>
      <c r="AQ245">
        <v>139.6</v>
      </c>
      <c r="AR245">
        <v>155.5</v>
      </c>
      <c r="AS245">
        <v>72.7</v>
      </c>
      <c r="AT245">
        <v>50.7</v>
      </c>
      <c r="AU245">
        <v>39.9</v>
      </c>
      <c r="AV245">
        <v>32.4</v>
      </c>
      <c r="AW245">
        <v>28.8</v>
      </c>
      <c r="AX245">
        <v>23</v>
      </c>
      <c r="AY245">
        <v>47</v>
      </c>
      <c r="AZ245">
        <v>76.900000000000006</v>
      </c>
      <c r="BA245">
        <v>102.8</v>
      </c>
      <c r="BB245">
        <v>93.9</v>
      </c>
      <c r="BC245">
        <v>111.4</v>
      </c>
      <c r="BD245">
        <v>98.8</v>
      </c>
      <c r="BE245">
        <v>65.5</v>
      </c>
      <c r="BF245">
        <v>60.8</v>
      </c>
      <c r="BG245">
        <v>46.2</v>
      </c>
      <c r="BH245">
        <v>23</v>
      </c>
      <c r="BI245">
        <v>18.600000000000001</v>
      </c>
      <c r="BJ245">
        <v>7.4</v>
      </c>
      <c r="BK245">
        <v>22.3</v>
      </c>
      <c r="BL245">
        <v>42.3</v>
      </c>
      <c r="BM245">
        <v>71</v>
      </c>
      <c r="BN245">
        <v>67.5</v>
      </c>
      <c r="BO245">
        <v>61.9</v>
      </c>
      <c r="BP245">
        <v>61.6</v>
      </c>
      <c r="BQ245">
        <v>-100</v>
      </c>
    </row>
    <row r="246" spans="2:69">
      <c r="B246">
        <v>8</v>
      </c>
      <c r="C246">
        <v>22</v>
      </c>
      <c r="D246">
        <v>69.7</v>
      </c>
      <c r="E246">
        <v>41.6</v>
      </c>
      <c r="F246">
        <v>34</v>
      </c>
      <c r="G246">
        <v>25</v>
      </c>
      <c r="H246">
        <v>26.6</v>
      </c>
      <c r="I246">
        <v>54.6</v>
      </c>
      <c r="J246">
        <v>78.900000000000006</v>
      </c>
      <c r="K246">
        <v>111.4</v>
      </c>
      <c r="L246">
        <v>139.5</v>
      </c>
      <c r="M246">
        <v>88.9</v>
      </c>
      <c r="N246">
        <v>76.099999999999994</v>
      </c>
      <c r="O246">
        <v>63.3</v>
      </c>
      <c r="P246">
        <v>62.5</v>
      </c>
      <c r="Q246">
        <v>22.1</v>
      </c>
      <c r="R246">
        <v>24.2</v>
      </c>
      <c r="S246">
        <v>34.4</v>
      </c>
      <c r="T246">
        <v>60.5</v>
      </c>
      <c r="U246">
        <v>70</v>
      </c>
      <c r="V246">
        <v>78.3</v>
      </c>
      <c r="W246">
        <v>88.8</v>
      </c>
      <c r="X246">
        <v>32.4</v>
      </c>
      <c r="Y246">
        <v>52.7</v>
      </c>
      <c r="Z246">
        <v>24</v>
      </c>
      <c r="AA246">
        <v>52.8</v>
      </c>
      <c r="AB246">
        <v>35.1</v>
      </c>
      <c r="AC246">
        <v>38.299999999999997</v>
      </c>
      <c r="AD246">
        <v>36.799999999999997</v>
      </c>
      <c r="AE246">
        <v>48</v>
      </c>
      <c r="AF246">
        <v>10119.799999999999</v>
      </c>
      <c r="AG246">
        <v>96.7</v>
      </c>
      <c r="AH246">
        <v>91</v>
      </c>
      <c r="AI246">
        <v>118.9</v>
      </c>
      <c r="AJ246">
        <v>85.8</v>
      </c>
      <c r="AK246">
        <v>82.3</v>
      </c>
      <c r="AL246">
        <v>53.3</v>
      </c>
      <c r="AM246">
        <v>35.700000000000003</v>
      </c>
      <c r="AN246">
        <v>39.4</v>
      </c>
      <c r="AO246">
        <v>72.599999999999994</v>
      </c>
      <c r="AP246">
        <v>130.30000000000001</v>
      </c>
      <c r="AQ246">
        <v>140.5</v>
      </c>
      <c r="AR246">
        <v>153.19999999999999</v>
      </c>
      <c r="AS246">
        <v>77.900000000000006</v>
      </c>
      <c r="AT246">
        <v>50</v>
      </c>
      <c r="AU246">
        <v>38.9</v>
      </c>
      <c r="AV246">
        <v>33.200000000000003</v>
      </c>
      <c r="AW246">
        <v>27.3</v>
      </c>
      <c r="AX246">
        <v>22.9</v>
      </c>
      <c r="AY246">
        <v>49.4</v>
      </c>
      <c r="AZ246">
        <v>78.5</v>
      </c>
      <c r="BA246">
        <v>102.1</v>
      </c>
      <c r="BB246">
        <v>95.7</v>
      </c>
      <c r="BC246">
        <v>111.2</v>
      </c>
      <c r="BD246">
        <v>98.5</v>
      </c>
      <c r="BE246">
        <v>67.099999999999994</v>
      </c>
      <c r="BF246">
        <v>59.4</v>
      </c>
      <c r="BG246">
        <v>45.6</v>
      </c>
      <c r="BH246">
        <v>20.8</v>
      </c>
      <c r="BI246">
        <v>17.3</v>
      </c>
      <c r="BJ246">
        <v>6.3</v>
      </c>
      <c r="BK246">
        <v>22.2</v>
      </c>
      <c r="BL246">
        <v>43.4</v>
      </c>
      <c r="BM246">
        <v>70.099999999999994</v>
      </c>
      <c r="BN246">
        <v>67.7</v>
      </c>
      <c r="BO246">
        <v>58.7</v>
      </c>
      <c r="BP246">
        <v>61.8</v>
      </c>
      <c r="BQ246">
        <v>-100</v>
      </c>
    </row>
    <row r="247" spans="2:69">
      <c r="B247">
        <v>8</v>
      </c>
      <c r="C247">
        <v>23</v>
      </c>
      <c r="D247">
        <v>65.5</v>
      </c>
      <c r="E247">
        <v>41.6</v>
      </c>
      <c r="F247">
        <v>33.799999999999997</v>
      </c>
      <c r="G247">
        <v>25.4</v>
      </c>
      <c r="H247">
        <v>31.4</v>
      </c>
      <c r="I247">
        <v>52</v>
      </c>
      <c r="J247">
        <v>81.099999999999994</v>
      </c>
      <c r="K247">
        <v>115.4</v>
      </c>
      <c r="L247">
        <v>138.9</v>
      </c>
      <c r="M247">
        <v>92.9</v>
      </c>
      <c r="N247">
        <v>74.5</v>
      </c>
      <c r="O247">
        <v>65.5</v>
      </c>
      <c r="P247">
        <v>63</v>
      </c>
      <c r="Q247">
        <v>21.8</v>
      </c>
      <c r="R247">
        <v>23.4</v>
      </c>
      <c r="S247">
        <v>39.799999999999997</v>
      </c>
      <c r="T247">
        <v>60.6</v>
      </c>
      <c r="U247">
        <v>70.2</v>
      </c>
      <c r="V247">
        <v>80.3</v>
      </c>
      <c r="W247">
        <v>87.8</v>
      </c>
      <c r="X247">
        <v>32.5</v>
      </c>
      <c r="Y247">
        <v>50</v>
      </c>
      <c r="Z247">
        <v>23.7</v>
      </c>
      <c r="AA247">
        <v>51.7</v>
      </c>
      <c r="AB247">
        <v>37.6</v>
      </c>
      <c r="AC247">
        <v>35.700000000000003</v>
      </c>
      <c r="AD247">
        <v>34.200000000000003</v>
      </c>
      <c r="AE247">
        <v>45.2</v>
      </c>
      <c r="AF247">
        <v>116.5</v>
      </c>
      <c r="AG247">
        <v>94.6</v>
      </c>
      <c r="AH247">
        <v>95.5</v>
      </c>
      <c r="AI247">
        <v>121.2</v>
      </c>
      <c r="AJ247">
        <v>85.4</v>
      </c>
      <c r="AK247">
        <v>82.9</v>
      </c>
      <c r="AL247">
        <v>52.8</v>
      </c>
      <c r="AM247">
        <v>34.299999999999997</v>
      </c>
      <c r="AN247">
        <v>40.9</v>
      </c>
      <c r="AO247">
        <v>70.7</v>
      </c>
      <c r="AP247">
        <v>131.69999999999999</v>
      </c>
      <c r="AQ247">
        <v>134.5</v>
      </c>
      <c r="AR247">
        <v>149.9</v>
      </c>
      <c r="AS247">
        <v>88.8</v>
      </c>
      <c r="AT247">
        <v>46.2</v>
      </c>
      <c r="AU247">
        <v>37.5</v>
      </c>
      <c r="AV247">
        <v>34.6</v>
      </c>
      <c r="AW247">
        <v>28.6</v>
      </c>
      <c r="AX247">
        <v>22.2</v>
      </c>
      <c r="AY247">
        <v>63.8</v>
      </c>
      <c r="AZ247">
        <v>77.3</v>
      </c>
      <c r="BA247">
        <v>101.4</v>
      </c>
      <c r="BB247">
        <v>99.2</v>
      </c>
      <c r="BC247">
        <v>114</v>
      </c>
      <c r="BD247">
        <v>98</v>
      </c>
      <c r="BE247">
        <v>66.5</v>
      </c>
      <c r="BF247">
        <v>56.6</v>
      </c>
      <c r="BG247">
        <v>42</v>
      </c>
      <c r="BH247">
        <v>20.399999999999999</v>
      </c>
      <c r="BI247">
        <v>16.2</v>
      </c>
      <c r="BJ247">
        <v>5.4</v>
      </c>
      <c r="BK247">
        <v>22.1</v>
      </c>
      <c r="BL247">
        <v>43.2</v>
      </c>
      <c r="BM247">
        <v>65.400000000000006</v>
      </c>
      <c r="BN247">
        <v>66.7</v>
      </c>
      <c r="BO247">
        <v>58.7</v>
      </c>
      <c r="BP247">
        <v>59.9</v>
      </c>
      <c r="BQ247">
        <v>-100</v>
      </c>
    </row>
    <row r="248" spans="2:69">
      <c r="B248">
        <v>8</v>
      </c>
      <c r="C248">
        <v>24</v>
      </c>
      <c r="D248">
        <v>60.3</v>
      </c>
      <c r="E248">
        <v>40.4</v>
      </c>
      <c r="F248">
        <v>35.700000000000003</v>
      </c>
      <c r="G248">
        <v>25.8</v>
      </c>
      <c r="H248">
        <v>29.7</v>
      </c>
      <c r="I248">
        <v>60.8</v>
      </c>
      <c r="J248">
        <v>75.599999999999994</v>
      </c>
      <c r="K248">
        <v>128.6</v>
      </c>
      <c r="L248">
        <v>135.5</v>
      </c>
      <c r="M248">
        <v>90.6</v>
      </c>
      <c r="N248">
        <v>73.599999999999994</v>
      </c>
      <c r="O248">
        <v>65.8</v>
      </c>
      <c r="P248">
        <v>61.4</v>
      </c>
      <c r="Q248">
        <v>21.8</v>
      </c>
      <c r="R248">
        <v>25.7</v>
      </c>
      <c r="S248">
        <v>40.299999999999997</v>
      </c>
      <c r="T248">
        <v>61.3</v>
      </c>
      <c r="U248">
        <v>72</v>
      </c>
      <c r="V248">
        <v>80.099999999999994</v>
      </c>
      <c r="W248">
        <v>85.7</v>
      </c>
      <c r="X248">
        <v>35.700000000000003</v>
      </c>
      <c r="Y248">
        <v>47.8</v>
      </c>
      <c r="Z248">
        <v>24.2</v>
      </c>
      <c r="AA248">
        <v>47.8</v>
      </c>
      <c r="AB248">
        <v>39</v>
      </c>
      <c r="AC248">
        <v>38.700000000000003</v>
      </c>
      <c r="AD248">
        <v>33.6</v>
      </c>
      <c r="AE248">
        <v>39.200000000000003</v>
      </c>
      <c r="AF248">
        <v>116.9</v>
      </c>
      <c r="AG248">
        <v>92.4</v>
      </c>
      <c r="AH248">
        <v>101.8</v>
      </c>
      <c r="AI248">
        <v>121.7</v>
      </c>
      <c r="AJ248">
        <v>84.6</v>
      </c>
      <c r="AK248">
        <v>83.2</v>
      </c>
      <c r="AL248">
        <v>53.1</v>
      </c>
      <c r="AM248">
        <v>34.6</v>
      </c>
      <c r="AN248">
        <v>42</v>
      </c>
      <c r="AO248">
        <v>69.599999999999994</v>
      </c>
      <c r="AP248">
        <v>128</v>
      </c>
      <c r="AQ248">
        <v>135.1</v>
      </c>
      <c r="AR248">
        <v>146</v>
      </c>
      <c r="AS248">
        <v>74.400000000000006</v>
      </c>
      <c r="AT248">
        <v>50.2</v>
      </c>
      <c r="AU248">
        <v>41</v>
      </c>
      <c r="AV248">
        <v>33.9</v>
      </c>
      <c r="AW248">
        <v>28.3</v>
      </c>
      <c r="AX248">
        <v>22.2</v>
      </c>
      <c r="AY248">
        <v>10063.4</v>
      </c>
      <c r="AZ248">
        <v>74.400000000000006</v>
      </c>
      <c r="BA248">
        <v>103.7</v>
      </c>
      <c r="BB248">
        <v>98.3</v>
      </c>
      <c r="BC248">
        <v>10112</v>
      </c>
      <c r="BD248">
        <v>95.7</v>
      </c>
      <c r="BE248">
        <v>63.7</v>
      </c>
      <c r="BF248">
        <v>73.2</v>
      </c>
      <c r="BG248">
        <v>40.299999999999997</v>
      </c>
      <c r="BH248">
        <v>18.899999999999999</v>
      </c>
      <c r="BI248">
        <v>15.5</v>
      </c>
      <c r="BJ248">
        <v>3.9</v>
      </c>
      <c r="BK248">
        <v>24.3</v>
      </c>
      <c r="BL248">
        <v>44.6</v>
      </c>
      <c r="BM248">
        <v>66</v>
      </c>
      <c r="BN248">
        <v>76.8</v>
      </c>
      <c r="BO248">
        <v>58.1</v>
      </c>
      <c r="BP248">
        <v>57</v>
      </c>
      <c r="BQ248">
        <v>-100</v>
      </c>
    </row>
    <row r="249" spans="2:69">
      <c r="B249">
        <v>8</v>
      </c>
      <c r="C249">
        <v>25</v>
      </c>
      <c r="D249">
        <v>57.7</v>
      </c>
      <c r="E249">
        <v>34.200000000000003</v>
      </c>
      <c r="F249">
        <v>36.6</v>
      </c>
      <c r="G249">
        <v>23.7</v>
      </c>
      <c r="H249">
        <v>32.4</v>
      </c>
      <c r="I249">
        <v>65.5</v>
      </c>
      <c r="J249">
        <v>81.400000000000006</v>
      </c>
      <c r="K249">
        <v>132.1</v>
      </c>
      <c r="L249">
        <v>117.7</v>
      </c>
      <c r="M249">
        <v>94.9</v>
      </c>
      <c r="N249">
        <v>76.3</v>
      </c>
      <c r="O249">
        <v>63.5</v>
      </c>
      <c r="P249">
        <v>62</v>
      </c>
      <c r="Q249">
        <v>25</v>
      </c>
      <c r="R249">
        <v>25</v>
      </c>
      <c r="S249">
        <v>37.9</v>
      </c>
      <c r="T249">
        <v>62.1</v>
      </c>
      <c r="U249">
        <v>69.8</v>
      </c>
      <c r="V249">
        <v>81.400000000000006</v>
      </c>
      <c r="W249">
        <v>85</v>
      </c>
      <c r="X249">
        <v>30.2</v>
      </c>
      <c r="Y249">
        <v>45.3</v>
      </c>
      <c r="Z249">
        <v>24</v>
      </c>
      <c r="AA249">
        <v>44.3</v>
      </c>
      <c r="AB249">
        <v>37.200000000000003</v>
      </c>
      <c r="AC249">
        <v>39</v>
      </c>
      <c r="AD249">
        <v>33.200000000000003</v>
      </c>
      <c r="AE249">
        <v>34.799999999999997</v>
      </c>
      <c r="AF249">
        <v>120.3</v>
      </c>
      <c r="AG249">
        <v>92.2</v>
      </c>
      <c r="AH249">
        <v>100.5</v>
      </c>
      <c r="AI249">
        <v>122.9</v>
      </c>
      <c r="AJ249">
        <v>84.7</v>
      </c>
      <c r="AK249">
        <v>83.9</v>
      </c>
      <c r="AL249">
        <v>54.8</v>
      </c>
      <c r="AM249">
        <v>33.9</v>
      </c>
      <c r="AN249">
        <v>51.6</v>
      </c>
      <c r="AO249">
        <v>73.099999999999994</v>
      </c>
      <c r="AP249">
        <v>127.4</v>
      </c>
      <c r="AQ249">
        <v>130.9</v>
      </c>
      <c r="AR249">
        <v>142.4</v>
      </c>
      <c r="AS249">
        <v>63.9</v>
      </c>
      <c r="AT249">
        <v>52.4</v>
      </c>
      <c r="AU249">
        <v>41.7</v>
      </c>
      <c r="AV249">
        <v>35.4</v>
      </c>
      <c r="AW249">
        <v>29.4</v>
      </c>
      <c r="AX249">
        <v>22.3</v>
      </c>
      <c r="AY249">
        <v>10060.5</v>
      </c>
      <c r="AZ249">
        <v>75.5</v>
      </c>
      <c r="BA249">
        <v>104.4</v>
      </c>
      <c r="BB249">
        <v>96</v>
      </c>
      <c r="BC249">
        <v>10111.799999999999</v>
      </c>
      <c r="BD249">
        <v>96.8</v>
      </c>
      <c r="BE249">
        <v>58.5</v>
      </c>
      <c r="BF249">
        <v>83.2</v>
      </c>
      <c r="BG249">
        <v>35.6</v>
      </c>
      <c r="BH249">
        <v>18.100000000000001</v>
      </c>
      <c r="BI249">
        <v>15.1</v>
      </c>
      <c r="BJ249">
        <v>5.0999999999999996</v>
      </c>
      <c r="BK249">
        <v>25.7</v>
      </c>
      <c r="BL249">
        <v>42.7</v>
      </c>
      <c r="BM249">
        <v>65.8</v>
      </c>
      <c r="BN249">
        <v>73.400000000000006</v>
      </c>
      <c r="BO249">
        <v>56.1</v>
      </c>
      <c r="BP249">
        <v>56.7</v>
      </c>
      <c r="BQ249">
        <v>-100</v>
      </c>
    </row>
    <row r="250" spans="2:69">
      <c r="B250">
        <v>8</v>
      </c>
      <c r="C250">
        <v>26</v>
      </c>
      <c r="D250">
        <v>56.3</v>
      </c>
      <c r="E250">
        <v>35.5</v>
      </c>
      <c r="F250">
        <v>34.5</v>
      </c>
      <c r="G250">
        <v>22.3</v>
      </c>
      <c r="H250">
        <v>33.4</v>
      </c>
      <c r="I250">
        <v>61.2</v>
      </c>
      <c r="J250">
        <v>85.7</v>
      </c>
      <c r="K250">
        <v>123.4</v>
      </c>
      <c r="L250">
        <v>119.6</v>
      </c>
      <c r="M250">
        <v>91.7</v>
      </c>
      <c r="N250">
        <v>76.900000000000006</v>
      </c>
      <c r="O250">
        <v>65.900000000000006</v>
      </c>
      <c r="P250">
        <v>62.8</v>
      </c>
      <c r="Q250">
        <v>24.1</v>
      </c>
      <c r="R250">
        <v>25.3</v>
      </c>
      <c r="S250">
        <v>36.4</v>
      </c>
      <c r="T250">
        <v>63.7</v>
      </c>
      <c r="U250">
        <v>69.599999999999994</v>
      </c>
      <c r="V250">
        <v>81.8</v>
      </c>
      <c r="W250">
        <v>85.5</v>
      </c>
      <c r="X250">
        <v>30.4</v>
      </c>
      <c r="Y250">
        <v>43.4</v>
      </c>
      <c r="Z250">
        <v>24.7</v>
      </c>
      <c r="AA250">
        <v>42.7</v>
      </c>
      <c r="AB250">
        <v>37</v>
      </c>
      <c r="AC250">
        <v>37.6</v>
      </c>
      <c r="AD250">
        <v>32.700000000000003</v>
      </c>
      <c r="AE250">
        <v>32.700000000000003</v>
      </c>
      <c r="AF250">
        <v>118</v>
      </c>
      <c r="AG250">
        <v>91.1</v>
      </c>
      <c r="AH250">
        <v>97.2</v>
      </c>
      <c r="AI250">
        <v>122.5</v>
      </c>
      <c r="AJ250">
        <v>84.6</v>
      </c>
      <c r="AK250">
        <v>82.4</v>
      </c>
      <c r="AL250">
        <v>56.7</v>
      </c>
      <c r="AM250">
        <v>33.6</v>
      </c>
      <c r="AN250">
        <v>47.6</v>
      </c>
      <c r="AO250">
        <v>92.4</v>
      </c>
      <c r="AP250">
        <v>128.5</v>
      </c>
      <c r="AQ250">
        <v>135.19999999999999</v>
      </c>
      <c r="AR250">
        <v>139.5</v>
      </c>
      <c r="AS250">
        <v>62.9</v>
      </c>
      <c r="AT250">
        <v>53.3</v>
      </c>
      <c r="AU250">
        <v>40.9</v>
      </c>
      <c r="AV250">
        <v>34.9</v>
      </c>
      <c r="AW250">
        <v>31.2</v>
      </c>
      <c r="AX250">
        <v>21.3</v>
      </c>
      <c r="AY250">
        <v>82</v>
      </c>
      <c r="AZ250">
        <v>74</v>
      </c>
      <c r="BA250">
        <v>102.1</v>
      </c>
      <c r="BB250">
        <v>99.1</v>
      </c>
      <c r="BC250">
        <v>114.2</v>
      </c>
      <c r="BD250">
        <v>99</v>
      </c>
      <c r="BE250">
        <v>58.8</v>
      </c>
      <c r="BF250">
        <v>73.2</v>
      </c>
      <c r="BG250">
        <v>33.700000000000003</v>
      </c>
      <c r="BH250">
        <v>20.399999999999999</v>
      </c>
      <c r="BI250">
        <v>14.8</v>
      </c>
      <c r="BJ250">
        <v>5.9</v>
      </c>
      <c r="BK250">
        <v>24.7</v>
      </c>
      <c r="BL250">
        <v>41.9</v>
      </c>
      <c r="BM250">
        <v>67.2</v>
      </c>
      <c r="BN250">
        <v>72</v>
      </c>
      <c r="BO250">
        <v>55.8</v>
      </c>
      <c r="BP250">
        <v>66.3</v>
      </c>
      <c r="BQ250">
        <v>-100</v>
      </c>
    </row>
    <row r="251" spans="2:69">
      <c r="B251">
        <v>8</v>
      </c>
      <c r="C251">
        <v>27</v>
      </c>
      <c r="D251">
        <v>55.4</v>
      </c>
      <c r="E251">
        <v>35.1</v>
      </c>
      <c r="F251">
        <v>35</v>
      </c>
      <c r="G251">
        <v>22.8</v>
      </c>
      <c r="H251">
        <v>34.299999999999997</v>
      </c>
      <c r="I251">
        <v>59.3</v>
      </c>
      <c r="J251">
        <v>95.6</v>
      </c>
      <c r="K251">
        <v>128.1</v>
      </c>
      <c r="L251">
        <v>114</v>
      </c>
      <c r="M251">
        <v>92.4</v>
      </c>
      <c r="N251">
        <v>79.8</v>
      </c>
      <c r="O251">
        <v>73.8</v>
      </c>
      <c r="P251">
        <v>57.8</v>
      </c>
      <c r="Q251">
        <v>23.7</v>
      </c>
      <c r="R251">
        <v>25.2</v>
      </c>
      <c r="S251">
        <v>34.9</v>
      </c>
      <c r="T251">
        <v>62.3</v>
      </c>
      <c r="U251">
        <v>66</v>
      </c>
      <c r="V251">
        <v>82.5</v>
      </c>
      <c r="W251">
        <v>83.8</v>
      </c>
      <c r="X251">
        <v>29.9</v>
      </c>
      <c r="Y251">
        <v>48.6</v>
      </c>
      <c r="Z251">
        <v>25.8</v>
      </c>
      <c r="AA251">
        <v>43.8</v>
      </c>
      <c r="AB251">
        <v>34.6</v>
      </c>
      <c r="AC251">
        <v>36.299999999999997</v>
      </c>
      <c r="AD251">
        <v>31.3</v>
      </c>
      <c r="AE251">
        <v>36.5</v>
      </c>
      <c r="AF251">
        <v>112</v>
      </c>
      <c r="AG251">
        <v>92.6</v>
      </c>
      <c r="AH251">
        <v>94.3</v>
      </c>
      <c r="AI251">
        <v>123.9</v>
      </c>
      <c r="AJ251">
        <v>82.6</v>
      </c>
      <c r="AK251">
        <v>81.099999999999994</v>
      </c>
      <c r="AL251">
        <v>57</v>
      </c>
      <c r="AM251">
        <v>35.1</v>
      </c>
      <c r="AN251">
        <v>53.8</v>
      </c>
      <c r="AO251">
        <v>81.3</v>
      </c>
      <c r="AP251">
        <v>120.6</v>
      </c>
      <c r="AQ251">
        <v>143.80000000000001</v>
      </c>
      <c r="AR251">
        <v>135.6</v>
      </c>
      <c r="AS251">
        <v>63.6</v>
      </c>
      <c r="AT251">
        <v>51.3</v>
      </c>
      <c r="AU251">
        <v>41.6</v>
      </c>
      <c r="AV251">
        <v>33.700000000000003</v>
      </c>
      <c r="AW251">
        <v>32.4</v>
      </c>
      <c r="AX251">
        <v>20.8</v>
      </c>
      <c r="AY251">
        <v>88.5</v>
      </c>
      <c r="AZ251">
        <v>69.5</v>
      </c>
      <c r="BA251">
        <v>100.6</v>
      </c>
      <c r="BB251">
        <v>102.6</v>
      </c>
      <c r="BC251">
        <v>114.8</v>
      </c>
      <c r="BD251">
        <v>99.4</v>
      </c>
      <c r="BE251">
        <v>58.4</v>
      </c>
      <c r="BF251">
        <v>68.3</v>
      </c>
      <c r="BG251">
        <v>32.9</v>
      </c>
      <c r="BH251">
        <v>24.7</v>
      </c>
      <c r="BI251">
        <v>15.1</v>
      </c>
      <c r="BJ251">
        <v>5.6</v>
      </c>
      <c r="BK251">
        <v>25</v>
      </c>
      <c r="BL251">
        <v>44.2</v>
      </c>
      <c r="BM251">
        <v>66.8</v>
      </c>
      <c r="BN251">
        <v>70.7</v>
      </c>
      <c r="BO251">
        <v>55.1</v>
      </c>
      <c r="BP251">
        <v>68.8</v>
      </c>
      <c r="BQ251">
        <v>-100</v>
      </c>
    </row>
    <row r="252" spans="2:69">
      <c r="B252">
        <v>8</v>
      </c>
      <c r="C252">
        <v>28</v>
      </c>
      <c r="D252">
        <v>53.3</v>
      </c>
      <c r="E252">
        <v>35.799999999999997</v>
      </c>
      <c r="F252">
        <v>36</v>
      </c>
      <c r="G252">
        <v>24.3</v>
      </c>
      <c r="H252">
        <v>27.7</v>
      </c>
      <c r="I252">
        <v>56.3</v>
      </c>
      <c r="J252">
        <v>101.2</v>
      </c>
      <c r="K252">
        <v>127.8</v>
      </c>
      <c r="L252">
        <v>112.1</v>
      </c>
      <c r="M252">
        <v>97.2</v>
      </c>
      <c r="N252">
        <v>79</v>
      </c>
      <c r="O252">
        <v>64.7</v>
      </c>
      <c r="P252">
        <v>59.5</v>
      </c>
      <c r="Q252">
        <v>24.1</v>
      </c>
      <c r="R252">
        <v>24.2</v>
      </c>
      <c r="S252">
        <v>34</v>
      </c>
      <c r="T252">
        <v>61</v>
      </c>
      <c r="U252">
        <v>66.599999999999994</v>
      </c>
      <c r="V252">
        <v>80.900000000000006</v>
      </c>
      <c r="W252">
        <v>80.599999999999994</v>
      </c>
      <c r="X252">
        <v>33.799999999999997</v>
      </c>
      <c r="Y252">
        <v>47.6</v>
      </c>
      <c r="Z252">
        <v>26.3</v>
      </c>
      <c r="AA252">
        <v>43.5</v>
      </c>
      <c r="AB252">
        <v>37.5</v>
      </c>
      <c r="AC252">
        <v>37.299999999999997</v>
      </c>
      <c r="AD252">
        <v>31.4</v>
      </c>
      <c r="AE252">
        <v>38.200000000000003</v>
      </c>
      <c r="AF252">
        <v>104.9</v>
      </c>
      <c r="AG252">
        <v>93.5</v>
      </c>
      <c r="AH252">
        <v>92.4</v>
      </c>
      <c r="AI252">
        <v>125</v>
      </c>
      <c r="AJ252">
        <v>80.7</v>
      </c>
      <c r="AK252">
        <v>81.3</v>
      </c>
      <c r="AL252">
        <v>56.5</v>
      </c>
      <c r="AM252">
        <v>35.1</v>
      </c>
      <c r="AN252">
        <v>56.1</v>
      </c>
      <c r="AO252">
        <v>79.900000000000006</v>
      </c>
      <c r="AP252">
        <v>130.5</v>
      </c>
      <c r="AQ252">
        <v>136.30000000000001</v>
      </c>
      <c r="AR252">
        <v>147.9</v>
      </c>
      <c r="AS252">
        <v>60.1</v>
      </c>
      <c r="AT252">
        <v>53</v>
      </c>
      <c r="AU252">
        <v>41.2</v>
      </c>
      <c r="AV252">
        <v>34.200000000000003</v>
      </c>
      <c r="AW252">
        <v>31.6</v>
      </c>
      <c r="AX252">
        <v>23.9</v>
      </c>
      <c r="AY252">
        <v>75.400000000000006</v>
      </c>
      <c r="AZ252">
        <v>66.599999999999994</v>
      </c>
      <c r="BA252">
        <v>101.4</v>
      </c>
      <c r="BB252">
        <v>122.6</v>
      </c>
      <c r="BC252">
        <v>117.7</v>
      </c>
      <c r="BD252">
        <v>98.4</v>
      </c>
      <c r="BE252">
        <v>59</v>
      </c>
      <c r="BF252">
        <v>66.5</v>
      </c>
      <c r="BG252">
        <v>33.6</v>
      </c>
      <c r="BH252">
        <v>25.5</v>
      </c>
      <c r="BI252">
        <v>15</v>
      </c>
      <c r="BJ252">
        <v>5</v>
      </c>
      <c r="BK252">
        <v>25.2</v>
      </c>
      <c r="BL252">
        <v>44.1</v>
      </c>
      <c r="BM252">
        <v>64.8</v>
      </c>
      <c r="BN252">
        <v>69</v>
      </c>
      <c r="BO252">
        <v>59.2</v>
      </c>
      <c r="BP252">
        <v>65.5</v>
      </c>
      <c r="BQ252">
        <v>-100</v>
      </c>
    </row>
    <row r="253" spans="2:69">
      <c r="B253">
        <v>8</v>
      </c>
      <c r="C253">
        <v>29</v>
      </c>
      <c r="D253">
        <v>50.2</v>
      </c>
      <c r="E253">
        <v>34.200000000000003</v>
      </c>
      <c r="F253">
        <v>33.5</v>
      </c>
      <c r="G253">
        <v>26.1</v>
      </c>
      <c r="H253">
        <v>32.6</v>
      </c>
      <c r="I253">
        <v>55.5</v>
      </c>
      <c r="J253">
        <v>98</v>
      </c>
      <c r="K253">
        <v>125.5</v>
      </c>
      <c r="L253">
        <v>116.5</v>
      </c>
      <c r="M253">
        <v>109.4</v>
      </c>
      <c r="N253">
        <v>76.5</v>
      </c>
      <c r="O253">
        <v>63.7</v>
      </c>
      <c r="P253">
        <v>59.9</v>
      </c>
      <c r="Q253">
        <v>23.6</v>
      </c>
      <c r="R253">
        <v>21.3</v>
      </c>
      <c r="S253">
        <v>34.1</v>
      </c>
      <c r="T253">
        <v>59.7</v>
      </c>
      <c r="U253">
        <v>66</v>
      </c>
      <c r="V253">
        <v>78.900000000000006</v>
      </c>
      <c r="W253">
        <v>81.2</v>
      </c>
      <c r="X253">
        <v>36.6</v>
      </c>
      <c r="Y253">
        <v>45.6</v>
      </c>
      <c r="Z253">
        <v>25.9</v>
      </c>
      <c r="AA253">
        <v>43</v>
      </c>
      <c r="AB253">
        <v>35.299999999999997</v>
      </c>
      <c r="AC253">
        <v>37.5</v>
      </c>
      <c r="AD253">
        <v>29.3</v>
      </c>
      <c r="AE253">
        <v>40.1</v>
      </c>
      <c r="AF253">
        <v>110.3</v>
      </c>
      <c r="AG253">
        <v>92.9</v>
      </c>
      <c r="AH253">
        <v>91.8</v>
      </c>
      <c r="AI253">
        <v>126.6</v>
      </c>
      <c r="AJ253">
        <v>80</v>
      </c>
      <c r="AK253">
        <v>78.8</v>
      </c>
      <c r="AL253">
        <v>57</v>
      </c>
      <c r="AM253">
        <v>34.6</v>
      </c>
      <c r="AN253">
        <v>53.5</v>
      </c>
      <c r="AO253">
        <v>81.099999999999994</v>
      </c>
      <c r="AP253">
        <v>123.6</v>
      </c>
      <c r="AQ253">
        <v>134</v>
      </c>
      <c r="AR253">
        <v>144.4</v>
      </c>
      <c r="AS253">
        <v>59.2</v>
      </c>
      <c r="AT253">
        <v>52.1</v>
      </c>
      <c r="AU253">
        <v>41.8</v>
      </c>
      <c r="AV253">
        <v>32.1</v>
      </c>
      <c r="AW253">
        <v>32.799999999999997</v>
      </c>
      <c r="AX253">
        <v>24</v>
      </c>
      <c r="AY253">
        <v>65.900000000000006</v>
      </c>
      <c r="AZ253">
        <v>64.900000000000006</v>
      </c>
      <c r="BA253">
        <v>104.1</v>
      </c>
      <c r="BB253">
        <v>121.7</v>
      </c>
      <c r="BC253">
        <v>116.2</v>
      </c>
      <c r="BD253">
        <v>99.6</v>
      </c>
      <c r="BE253">
        <v>58.4</v>
      </c>
      <c r="BF253">
        <v>62</v>
      </c>
      <c r="BG253">
        <v>34.299999999999997</v>
      </c>
      <c r="BH253">
        <v>24.1</v>
      </c>
      <c r="BI253">
        <v>14.8</v>
      </c>
      <c r="BJ253">
        <v>4.9000000000000004</v>
      </c>
      <c r="BK253">
        <v>24</v>
      </c>
      <c r="BL253">
        <v>42.4</v>
      </c>
      <c r="BM253">
        <v>63.1</v>
      </c>
      <c r="BN253">
        <v>67.099999999999994</v>
      </c>
      <c r="BO253">
        <v>66.400000000000006</v>
      </c>
      <c r="BP253">
        <v>63.6</v>
      </c>
      <c r="BQ253">
        <v>-100</v>
      </c>
    </row>
    <row r="254" spans="2:69">
      <c r="B254">
        <v>8</v>
      </c>
      <c r="C254">
        <v>30</v>
      </c>
      <c r="D254">
        <v>48.5</v>
      </c>
      <c r="E254">
        <v>36.9</v>
      </c>
      <c r="F254">
        <v>32.6</v>
      </c>
      <c r="G254">
        <v>26.9</v>
      </c>
      <c r="H254">
        <v>32.5</v>
      </c>
      <c r="I254">
        <v>54</v>
      </c>
      <c r="J254">
        <v>148.30000000000001</v>
      </c>
      <c r="K254">
        <v>118.2</v>
      </c>
      <c r="L254">
        <v>118.2</v>
      </c>
      <c r="M254">
        <v>102.5</v>
      </c>
      <c r="N254">
        <v>76.599999999999994</v>
      </c>
      <c r="O254">
        <v>63.8</v>
      </c>
      <c r="P254">
        <v>55.5</v>
      </c>
      <c r="Q254">
        <v>22.5</v>
      </c>
      <c r="R254">
        <v>21.2</v>
      </c>
      <c r="S254">
        <v>46.3</v>
      </c>
      <c r="T254">
        <v>58.6</v>
      </c>
      <c r="U254">
        <v>64.5</v>
      </c>
      <c r="V254">
        <v>77.400000000000006</v>
      </c>
      <c r="W254">
        <v>80.8</v>
      </c>
      <c r="X254">
        <v>34.200000000000003</v>
      </c>
      <c r="Y254">
        <v>44.4</v>
      </c>
      <c r="Z254">
        <v>25.3</v>
      </c>
      <c r="AA254">
        <v>45.9</v>
      </c>
      <c r="AB254">
        <v>34.299999999999997</v>
      </c>
      <c r="AC254">
        <v>35</v>
      </c>
      <c r="AD254">
        <v>27.5</v>
      </c>
      <c r="AE254">
        <v>41.2</v>
      </c>
      <c r="AF254">
        <v>111.3</v>
      </c>
      <c r="AG254">
        <v>93.1</v>
      </c>
      <c r="AH254">
        <v>93.7</v>
      </c>
      <c r="AI254">
        <v>127.2</v>
      </c>
      <c r="AJ254">
        <v>86.8</v>
      </c>
      <c r="AK254">
        <v>77.900000000000006</v>
      </c>
      <c r="AL254">
        <v>56.9</v>
      </c>
      <c r="AM254">
        <v>34.299999999999997</v>
      </c>
      <c r="AN254">
        <v>50.4</v>
      </c>
      <c r="AO254">
        <v>79.400000000000006</v>
      </c>
      <c r="AP254">
        <v>120.3</v>
      </c>
      <c r="AQ254">
        <v>132.80000000000001</v>
      </c>
      <c r="AR254">
        <v>142.30000000000001</v>
      </c>
      <c r="AS254">
        <v>57.1</v>
      </c>
      <c r="AT254">
        <v>52.8</v>
      </c>
      <c r="AU254">
        <v>41</v>
      </c>
      <c r="AV254">
        <v>31.7</v>
      </c>
      <c r="AW254">
        <v>31.5</v>
      </c>
      <c r="AX254">
        <v>24.8</v>
      </c>
      <c r="AY254">
        <v>60</v>
      </c>
      <c r="AZ254">
        <v>61.8</v>
      </c>
      <c r="BA254">
        <v>103.6</v>
      </c>
      <c r="BB254">
        <v>119.3</v>
      </c>
      <c r="BC254">
        <v>114.6</v>
      </c>
      <c r="BD254">
        <v>101.4</v>
      </c>
      <c r="BE254">
        <v>59.8</v>
      </c>
      <c r="BF254">
        <v>61.9</v>
      </c>
      <c r="BG254">
        <v>40.799999999999997</v>
      </c>
      <c r="BH254">
        <v>23.4</v>
      </c>
      <c r="BI254">
        <v>15.8</v>
      </c>
      <c r="BJ254">
        <v>5.4</v>
      </c>
      <c r="BK254">
        <v>22.1</v>
      </c>
      <c r="BL254">
        <v>41</v>
      </c>
      <c r="BM254">
        <v>60.9</v>
      </c>
      <c r="BN254">
        <v>70.900000000000006</v>
      </c>
      <c r="BO254">
        <v>61.4</v>
      </c>
      <c r="BP254">
        <v>60</v>
      </c>
      <c r="BQ254">
        <v>-100</v>
      </c>
    </row>
    <row r="255" spans="2:69">
      <c r="B255">
        <v>8</v>
      </c>
      <c r="C255">
        <v>31</v>
      </c>
      <c r="D255">
        <v>41.1</v>
      </c>
      <c r="E255">
        <v>39</v>
      </c>
      <c r="F255">
        <v>33</v>
      </c>
      <c r="G255">
        <v>24.9</v>
      </c>
      <c r="H255">
        <v>33</v>
      </c>
      <c r="I255">
        <v>10054.1</v>
      </c>
      <c r="J255">
        <v>145</v>
      </c>
      <c r="K255">
        <v>117</v>
      </c>
      <c r="L255">
        <v>128.30000000000001</v>
      </c>
      <c r="M255">
        <v>104</v>
      </c>
      <c r="N255">
        <v>78.7</v>
      </c>
      <c r="O255">
        <v>67.8</v>
      </c>
      <c r="P255">
        <v>53.4</v>
      </c>
      <c r="Q255">
        <v>22.3</v>
      </c>
      <c r="R255">
        <v>22.9</v>
      </c>
      <c r="S255">
        <v>71.599999999999994</v>
      </c>
      <c r="T255">
        <v>57.6</v>
      </c>
      <c r="U255">
        <v>64.900000000000006</v>
      </c>
      <c r="V255">
        <v>75.400000000000006</v>
      </c>
      <c r="W255">
        <v>80.099999999999994</v>
      </c>
      <c r="X255">
        <v>38.799999999999997</v>
      </c>
      <c r="Y255">
        <v>43.1</v>
      </c>
      <c r="Z255">
        <v>24.4</v>
      </c>
      <c r="AA255">
        <v>48.1</v>
      </c>
      <c r="AB255">
        <v>33.5</v>
      </c>
      <c r="AC255">
        <v>33.700000000000003</v>
      </c>
      <c r="AD255">
        <v>33.1</v>
      </c>
      <c r="AE255">
        <v>40.9</v>
      </c>
      <c r="AF255">
        <v>106.2</v>
      </c>
      <c r="AG255">
        <v>92.3</v>
      </c>
      <c r="AH255">
        <v>96.3</v>
      </c>
      <c r="AI255">
        <v>126.4</v>
      </c>
      <c r="AJ255">
        <v>87.4</v>
      </c>
      <c r="AK255">
        <v>77.599999999999994</v>
      </c>
      <c r="AL255">
        <v>57.2</v>
      </c>
      <c r="AM255">
        <v>32.9</v>
      </c>
      <c r="AN255">
        <v>52.4</v>
      </c>
      <c r="AO255">
        <v>76.7</v>
      </c>
      <c r="AP255">
        <v>118</v>
      </c>
      <c r="AQ255">
        <v>133.30000000000001</v>
      </c>
      <c r="AR255">
        <v>143.6</v>
      </c>
      <c r="AS255">
        <v>55.7</v>
      </c>
      <c r="AT255">
        <v>53.4</v>
      </c>
      <c r="AU255">
        <v>42</v>
      </c>
      <c r="AV255">
        <v>31.9</v>
      </c>
      <c r="AW255">
        <v>28.5</v>
      </c>
      <c r="AX255">
        <v>25.6</v>
      </c>
      <c r="AY255">
        <v>54.5</v>
      </c>
      <c r="AZ255">
        <v>62.7</v>
      </c>
      <c r="BA255">
        <v>102.1</v>
      </c>
      <c r="BB255">
        <v>114.7</v>
      </c>
      <c r="BC255">
        <v>110.3</v>
      </c>
      <c r="BD255">
        <v>99.9</v>
      </c>
      <c r="BE255">
        <v>61.2</v>
      </c>
      <c r="BF255">
        <v>65</v>
      </c>
      <c r="BG255">
        <v>40.6</v>
      </c>
      <c r="BH255">
        <v>22.5</v>
      </c>
      <c r="BI255">
        <v>14.4</v>
      </c>
      <c r="BJ255">
        <v>5.6</v>
      </c>
      <c r="BK255">
        <v>23.3</v>
      </c>
      <c r="BL255">
        <v>40.1</v>
      </c>
      <c r="BM255">
        <v>60</v>
      </c>
      <c r="BN255">
        <v>71.599999999999994</v>
      </c>
      <c r="BO255">
        <v>60.8</v>
      </c>
      <c r="BP255">
        <v>58.8</v>
      </c>
      <c r="BQ255">
        <v>-100</v>
      </c>
    </row>
    <row r="256" spans="2:69">
      <c r="B256">
        <v>9</v>
      </c>
      <c r="C256">
        <v>1</v>
      </c>
      <c r="D256">
        <v>40.4</v>
      </c>
      <c r="E256">
        <v>34.6</v>
      </c>
      <c r="F256">
        <v>33.5</v>
      </c>
      <c r="G256">
        <v>22.2</v>
      </c>
      <c r="H256">
        <v>33</v>
      </c>
      <c r="I256">
        <v>63.5</v>
      </c>
      <c r="J256">
        <v>135.1</v>
      </c>
      <c r="K256">
        <v>114</v>
      </c>
      <c r="L256">
        <v>118.9</v>
      </c>
      <c r="M256">
        <v>97.8</v>
      </c>
      <c r="N256">
        <v>76.2</v>
      </c>
      <c r="O256">
        <v>67.599999999999994</v>
      </c>
      <c r="P256">
        <v>51.6</v>
      </c>
      <c r="Q256">
        <v>23.5</v>
      </c>
      <c r="R256">
        <v>22.5</v>
      </c>
      <c r="S256">
        <v>66.5</v>
      </c>
      <c r="T256">
        <v>60.3</v>
      </c>
      <c r="U256">
        <v>66.400000000000006</v>
      </c>
      <c r="V256">
        <v>73.900000000000006</v>
      </c>
      <c r="W256">
        <v>76.599999999999994</v>
      </c>
      <c r="X256">
        <v>10026.200000000001</v>
      </c>
      <c r="Y256">
        <v>41.9</v>
      </c>
      <c r="Z256">
        <v>23.2</v>
      </c>
      <c r="AA256">
        <v>45.8</v>
      </c>
      <c r="AB256">
        <v>32.799999999999997</v>
      </c>
      <c r="AC256">
        <v>32.4</v>
      </c>
      <c r="AD256">
        <v>34.4</v>
      </c>
      <c r="AE256">
        <v>40.700000000000003</v>
      </c>
      <c r="AF256">
        <v>96.2</v>
      </c>
      <c r="AG256">
        <v>89.4</v>
      </c>
      <c r="AH256">
        <v>96.1</v>
      </c>
      <c r="AI256">
        <v>124.7</v>
      </c>
      <c r="AJ256">
        <v>87.1</v>
      </c>
      <c r="AK256">
        <v>76.400000000000006</v>
      </c>
      <c r="AL256">
        <v>56.5</v>
      </c>
      <c r="AM256">
        <v>31.6</v>
      </c>
      <c r="AN256">
        <v>52.3</v>
      </c>
      <c r="AO256">
        <v>80.5</v>
      </c>
      <c r="AP256">
        <v>116.1</v>
      </c>
      <c r="AQ256">
        <v>134.80000000000001</v>
      </c>
      <c r="AR256">
        <v>141.5</v>
      </c>
      <c r="AS256">
        <v>52.9</v>
      </c>
      <c r="AT256">
        <v>51.3</v>
      </c>
      <c r="AU256">
        <v>39.799999999999997</v>
      </c>
      <c r="AV256">
        <v>31.4</v>
      </c>
      <c r="AW256">
        <v>25.4</v>
      </c>
      <c r="AX256">
        <v>25.3</v>
      </c>
      <c r="AY256">
        <v>48.6</v>
      </c>
      <c r="AZ256">
        <v>60.3</v>
      </c>
      <c r="BA256">
        <v>100.5</v>
      </c>
      <c r="BB256">
        <v>109.6</v>
      </c>
      <c r="BC256">
        <v>106.7</v>
      </c>
      <c r="BD256">
        <v>99.2</v>
      </c>
      <c r="BE256">
        <v>63.7</v>
      </c>
      <c r="BF256">
        <v>63.5</v>
      </c>
      <c r="BG256">
        <v>39.5</v>
      </c>
      <c r="BH256">
        <v>22</v>
      </c>
      <c r="BI256">
        <v>13.2</v>
      </c>
      <c r="BJ256">
        <v>5.6</v>
      </c>
      <c r="BK256">
        <v>24.7</v>
      </c>
      <c r="BL256">
        <v>38.799999999999997</v>
      </c>
      <c r="BM256">
        <v>59.4</v>
      </c>
      <c r="BN256">
        <v>72.8</v>
      </c>
      <c r="BO256">
        <v>60.2</v>
      </c>
      <c r="BP256">
        <v>56.9</v>
      </c>
      <c r="BQ256">
        <v>-100</v>
      </c>
    </row>
    <row r="257" spans="2:69">
      <c r="B257">
        <v>9</v>
      </c>
      <c r="C257">
        <v>2</v>
      </c>
      <c r="D257">
        <v>36.4</v>
      </c>
      <c r="E257">
        <v>-100</v>
      </c>
      <c r="F257">
        <v>30.8</v>
      </c>
      <c r="G257">
        <v>23</v>
      </c>
      <c r="H257">
        <v>29.7</v>
      </c>
      <c r="I257">
        <v>76.2</v>
      </c>
      <c r="J257">
        <v>138.69999999999999</v>
      </c>
      <c r="K257">
        <v>107.3</v>
      </c>
      <c r="L257">
        <v>115.2</v>
      </c>
      <c r="M257">
        <v>96.6</v>
      </c>
      <c r="N257">
        <v>76.599999999999994</v>
      </c>
      <c r="O257">
        <v>66.5</v>
      </c>
      <c r="P257">
        <v>53.9</v>
      </c>
      <c r="Q257">
        <v>23.1</v>
      </c>
      <c r="R257">
        <v>20.7</v>
      </c>
      <c r="S257">
        <v>62.4</v>
      </c>
      <c r="T257">
        <v>62.2</v>
      </c>
      <c r="U257">
        <v>68.5</v>
      </c>
      <c r="V257">
        <v>75.400000000000006</v>
      </c>
      <c r="W257">
        <v>79.2</v>
      </c>
      <c r="X257">
        <v>10021.700000000001</v>
      </c>
      <c r="Y257">
        <v>43.9</v>
      </c>
      <c r="Z257">
        <v>22.5</v>
      </c>
      <c r="AA257">
        <v>44.9</v>
      </c>
      <c r="AB257">
        <v>34.700000000000003</v>
      </c>
      <c r="AC257">
        <v>32.5</v>
      </c>
      <c r="AD257">
        <v>34.1</v>
      </c>
      <c r="AE257">
        <v>40.1</v>
      </c>
      <c r="AF257">
        <v>90.5</v>
      </c>
      <c r="AG257">
        <v>87.8</v>
      </c>
      <c r="AH257">
        <v>94.1</v>
      </c>
      <c r="AI257">
        <v>123.5</v>
      </c>
      <c r="AJ257">
        <v>87.2</v>
      </c>
      <c r="AK257">
        <v>75.5</v>
      </c>
      <c r="AL257">
        <v>54.3</v>
      </c>
      <c r="AM257">
        <v>33.200000000000003</v>
      </c>
      <c r="AN257">
        <v>50.7</v>
      </c>
      <c r="AO257">
        <v>77.599999999999994</v>
      </c>
      <c r="AP257">
        <v>116.7</v>
      </c>
      <c r="AQ257">
        <v>133.30000000000001</v>
      </c>
      <c r="AR257">
        <v>138</v>
      </c>
      <c r="AS257">
        <v>53.3</v>
      </c>
      <c r="AT257">
        <v>50.7</v>
      </c>
      <c r="AU257">
        <v>35.6</v>
      </c>
      <c r="AV257">
        <v>31.4</v>
      </c>
      <c r="AW257">
        <v>22.8</v>
      </c>
      <c r="AX257">
        <v>24.4</v>
      </c>
      <c r="AY257">
        <v>44.7</v>
      </c>
      <c r="AZ257">
        <v>60.1</v>
      </c>
      <c r="BA257">
        <v>101.1</v>
      </c>
      <c r="BB257">
        <v>104.2</v>
      </c>
      <c r="BC257">
        <v>105.4</v>
      </c>
      <c r="BD257">
        <v>99.6</v>
      </c>
      <c r="BE257">
        <v>62.5</v>
      </c>
      <c r="BF257">
        <v>65.400000000000006</v>
      </c>
      <c r="BG257">
        <v>40</v>
      </c>
      <c r="BH257">
        <v>22.8</v>
      </c>
      <c r="BI257">
        <v>12.8</v>
      </c>
      <c r="BJ257">
        <v>4.8</v>
      </c>
      <c r="BK257">
        <v>22.4</v>
      </c>
      <c r="BL257">
        <v>37</v>
      </c>
      <c r="BM257">
        <v>59.9</v>
      </c>
      <c r="BN257">
        <v>71.5</v>
      </c>
      <c r="BO257">
        <v>59.8</v>
      </c>
      <c r="BP257">
        <v>55</v>
      </c>
      <c r="BQ257">
        <v>-100</v>
      </c>
    </row>
    <row r="258" spans="2:69">
      <c r="B258">
        <v>9</v>
      </c>
      <c r="C258">
        <v>3</v>
      </c>
      <c r="D258">
        <v>38.299999999999997</v>
      </c>
      <c r="E258">
        <v>-100</v>
      </c>
      <c r="F258">
        <v>35.1</v>
      </c>
      <c r="G258">
        <v>22.2</v>
      </c>
      <c r="H258">
        <v>30.3</v>
      </c>
      <c r="I258">
        <v>81.400000000000006</v>
      </c>
      <c r="J258">
        <v>149.19999999999999</v>
      </c>
      <c r="K258">
        <v>105.9</v>
      </c>
      <c r="L258">
        <v>117.7</v>
      </c>
      <c r="M258">
        <v>92</v>
      </c>
      <c r="N258">
        <v>76.400000000000006</v>
      </c>
      <c r="O258">
        <v>66.599999999999994</v>
      </c>
      <c r="P258">
        <v>53.3</v>
      </c>
      <c r="Q258">
        <v>21.8</v>
      </c>
      <c r="R258">
        <v>19.3</v>
      </c>
      <c r="S258">
        <v>65.599999999999994</v>
      </c>
      <c r="T258">
        <v>62.1</v>
      </c>
      <c r="U258">
        <v>77.2</v>
      </c>
      <c r="V258">
        <v>77.3</v>
      </c>
      <c r="W258">
        <v>80</v>
      </c>
      <c r="X258">
        <v>31.2</v>
      </c>
      <c r="Y258">
        <v>42.2</v>
      </c>
      <c r="Z258">
        <v>25.9</v>
      </c>
      <c r="AA258">
        <v>44.8</v>
      </c>
      <c r="AB258">
        <v>35.1</v>
      </c>
      <c r="AC258">
        <v>32.1</v>
      </c>
      <c r="AD258">
        <v>33.6</v>
      </c>
      <c r="AE258">
        <v>38.9</v>
      </c>
      <c r="AF258">
        <v>78.3</v>
      </c>
      <c r="AG258">
        <v>87.8</v>
      </c>
      <c r="AH258">
        <v>94.4</v>
      </c>
      <c r="AI258">
        <v>123.5</v>
      </c>
      <c r="AJ258">
        <v>85.5</v>
      </c>
      <c r="AK258">
        <v>75.400000000000006</v>
      </c>
      <c r="AL258">
        <v>51.9</v>
      </c>
      <c r="AM258">
        <v>33.5</v>
      </c>
      <c r="AN258">
        <v>49.4</v>
      </c>
      <c r="AO258">
        <v>75.8</v>
      </c>
      <c r="AP258">
        <v>116.8</v>
      </c>
      <c r="AQ258">
        <v>133.19999999999999</v>
      </c>
      <c r="AR258">
        <v>135.80000000000001</v>
      </c>
      <c r="AS258">
        <v>61.7</v>
      </c>
      <c r="AT258">
        <v>51.5</v>
      </c>
      <c r="AU258">
        <v>33.200000000000003</v>
      </c>
      <c r="AV258">
        <v>31.3</v>
      </c>
      <c r="AW258">
        <v>21.5</v>
      </c>
      <c r="AX258">
        <v>26.1</v>
      </c>
      <c r="AY258">
        <v>40.799999999999997</v>
      </c>
      <c r="AZ258">
        <v>60.8</v>
      </c>
      <c r="BA258">
        <v>104.8</v>
      </c>
      <c r="BB258">
        <v>101.3</v>
      </c>
      <c r="BC258">
        <v>105.3</v>
      </c>
      <c r="BD258">
        <v>99.5</v>
      </c>
      <c r="BE258">
        <v>61.4</v>
      </c>
      <c r="BF258">
        <v>70.099999999999994</v>
      </c>
      <c r="BG258">
        <v>41.6</v>
      </c>
      <c r="BH258">
        <v>22.5</v>
      </c>
      <c r="BI258">
        <v>16.5</v>
      </c>
      <c r="BJ258">
        <v>3.6</v>
      </c>
      <c r="BK258">
        <v>21.8</v>
      </c>
      <c r="BL258">
        <v>37.5</v>
      </c>
      <c r="BM258">
        <v>62.6</v>
      </c>
      <c r="BN258">
        <v>77.8</v>
      </c>
      <c r="BO258">
        <v>58.2</v>
      </c>
      <c r="BP258">
        <v>54.6</v>
      </c>
      <c r="BQ258">
        <v>-100</v>
      </c>
    </row>
    <row r="259" spans="2:69">
      <c r="B259">
        <v>9</v>
      </c>
      <c r="C259">
        <v>4</v>
      </c>
      <c r="D259">
        <v>43.7</v>
      </c>
      <c r="E259">
        <v>-100</v>
      </c>
      <c r="F259">
        <v>37</v>
      </c>
      <c r="G259">
        <v>22.4</v>
      </c>
      <c r="H259">
        <v>31.9</v>
      </c>
      <c r="I259">
        <v>74.8</v>
      </c>
      <c r="J259">
        <v>143.69999999999999</v>
      </c>
      <c r="K259">
        <v>117.1</v>
      </c>
      <c r="L259">
        <v>134</v>
      </c>
      <c r="M259">
        <v>106.6</v>
      </c>
      <c r="N259">
        <v>75.8</v>
      </c>
      <c r="O259">
        <v>72.400000000000006</v>
      </c>
      <c r="P259">
        <v>51.3</v>
      </c>
      <c r="Q259">
        <v>21.2</v>
      </c>
      <c r="R259">
        <v>22.5</v>
      </c>
      <c r="S259">
        <v>75.900000000000006</v>
      </c>
      <c r="T259">
        <v>61.8</v>
      </c>
      <c r="U259">
        <v>84</v>
      </c>
      <c r="V259">
        <v>75.599999999999994</v>
      </c>
      <c r="W259">
        <v>80.400000000000006</v>
      </c>
      <c r="X259">
        <v>30</v>
      </c>
      <c r="Y259">
        <v>39.200000000000003</v>
      </c>
      <c r="Z259">
        <v>28.1</v>
      </c>
      <c r="AA259">
        <v>46.9</v>
      </c>
      <c r="AB259">
        <v>34.1</v>
      </c>
      <c r="AC259">
        <v>31</v>
      </c>
      <c r="AD259">
        <v>33.299999999999997</v>
      </c>
      <c r="AE259">
        <v>37.200000000000003</v>
      </c>
      <c r="AF259">
        <v>77</v>
      </c>
      <c r="AG259">
        <v>90.9</v>
      </c>
      <c r="AH259">
        <v>94.6</v>
      </c>
      <c r="AI259">
        <v>123.7</v>
      </c>
      <c r="AJ259">
        <v>85</v>
      </c>
      <c r="AK259">
        <v>81.599999999999994</v>
      </c>
      <c r="AL259">
        <v>51</v>
      </c>
      <c r="AM259">
        <v>32.4</v>
      </c>
      <c r="AN259">
        <v>47.4</v>
      </c>
      <c r="AO259">
        <v>74.8</v>
      </c>
      <c r="AP259">
        <v>125.9</v>
      </c>
      <c r="AQ259">
        <v>132.80000000000001</v>
      </c>
      <c r="AR259">
        <v>134.9</v>
      </c>
      <c r="AS259">
        <v>71.099999999999994</v>
      </c>
      <c r="AT259">
        <v>53.8</v>
      </c>
      <c r="AU259">
        <v>35.1</v>
      </c>
      <c r="AV259">
        <v>30.5</v>
      </c>
      <c r="AW259">
        <v>23.9</v>
      </c>
      <c r="AX259">
        <v>27.9</v>
      </c>
      <c r="AY259">
        <v>39.799999999999997</v>
      </c>
      <c r="AZ259">
        <v>61</v>
      </c>
      <c r="BA259">
        <v>102.6</v>
      </c>
      <c r="BB259">
        <v>97.1</v>
      </c>
      <c r="BC259">
        <v>105.7</v>
      </c>
      <c r="BD259">
        <v>101.1</v>
      </c>
      <c r="BE259">
        <v>61.1</v>
      </c>
      <c r="BF259">
        <v>69.900000000000006</v>
      </c>
      <c r="BG259">
        <v>41.9</v>
      </c>
      <c r="BH259">
        <v>20.5</v>
      </c>
      <c r="BI259">
        <v>19.2</v>
      </c>
      <c r="BJ259">
        <v>5.7</v>
      </c>
      <c r="BK259">
        <v>20.399999999999999</v>
      </c>
      <c r="BL259">
        <v>39.700000000000003</v>
      </c>
      <c r="BM259">
        <v>70.8</v>
      </c>
      <c r="BN259">
        <v>80</v>
      </c>
      <c r="BO259">
        <v>56.4</v>
      </c>
      <c r="BP259">
        <v>55.2</v>
      </c>
      <c r="BQ259">
        <v>-100</v>
      </c>
    </row>
    <row r="260" spans="2:69">
      <c r="B260">
        <v>9</v>
      </c>
      <c r="C260">
        <v>5</v>
      </c>
      <c r="D260">
        <v>44.5</v>
      </c>
      <c r="E260">
        <v>-100</v>
      </c>
      <c r="F260">
        <v>36.299999999999997</v>
      </c>
      <c r="G260">
        <v>24.4</v>
      </c>
      <c r="H260">
        <v>30.3</v>
      </c>
      <c r="I260">
        <v>69.2</v>
      </c>
      <c r="J260">
        <v>141.6</v>
      </c>
      <c r="K260">
        <v>114.6</v>
      </c>
      <c r="L260">
        <v>137</v>
      </c>
      <c r="M260">
        <v>112.1</v>
      </c>
      <c r="N260">
        <v>73.099999999999994</v>
      </c>
      <c r="O260">
        <v>72.7</v>
      </c>
      <c r="P260">
        <v>49.1</v>
      </c>
      <c r="Q260">
        <v>19.399999999999999</v>
      </c>
      <c r="R260">
        <v>22.1</v>
      </c>
      <c r="S260">
        <v>70.5</v>
      </c>
      <c r="T260">
        <v>61.8</v>
      </c>
      <c r="U260">
        <v>83.3</v>
      </c>
      <c r="V260">
        <v>76</v>
      </c>
      <c r="W260">
        <v>79.400000000000006</v>
      </c>
      <c r="X260">
        <v>30.9</v>
      </c>
      <c r="Y260">
        <v>40.1</v>
      </c>
      <c r="Z260">
        <v>26.5</v>
      </c>
      <c r="AA260">
        <v>47.2</v>
      </c>
      <c r="AB260">
        <v>31.6</v>
      </c>
      <c r="AC260">
        <v>29.6</v>
      </c>
      <c r="AD260">
        <v>31.2</v>
      </c>
      <c r="AE260">
        <v>34.9</v>
      </c>
      <c r="AF260">
        <v>76.400000000000006</v>
      </c>
      <c r="AG260">
        <v>92.4</v>
      </c>
      <c r="AH260">
        <v>90.8</v>
      </c>
      <c r="AI260">
        <v>123.7</v>
      </c>
      <c r="AJ260">
        <v>83</v>
      </c>
      <c r="AK260">
        <v>86.2</v>
      </c>
      <c r="AL260">
        <v>51.3</v>
      </c>
      <c r="AM260">
        <v>32</v>
      </c>
      <c r="AN260">
        <v>46.2</v>
      </c>
      <c r="AO260">
        <v>72.5</v>
      </c>
      <c r="AP260">
        <v>136.9</v>
      </c>
      <c r="AQ260">
        <v>129.80000000000001</v>
      </c>
      <c r="AR260">
        <v>133.4</v>
      </c>
      <c r="AS260">
        <v>79.099999999999994</v>
      </c>
      <c r="AT260">
        <v>52.2</v>
      </c>
      <c r="AU260">
        <v>38.200000000000003</v>
      </c>
      <c r="AV260">
        <v>30.5</v>
      </c>
      <c r="AW260">
        <v>28.5</v>
      </c>
      <c r="AX260">
        <v>26.2</v>
      </c>
      <c r="AY260">
        <v>35.700000000000003</v>
      </c>
      <c r="AZ260">
        <v>66.3</v>
      </c>
      <c r="BA260">
        <v>101.1</v>
      </c>
      <c r="BB260">
        <v>94.8</v>
      </c>
      <c r="BC260">
        <v>104.4</v>
      </c>
      <c r="BD260">
        <v>100.9</v>
      </c>
      <c r="BE260">
        <v>58.3</v>
      </c>
      <c r="BF260">
        <v>68.7</v>
      </c>
      <c r="BG260">
        <v>41.1</v>
      </c>
      <c r="BH260">
        <v>20.8</v>
      </c>
      <c r="BI260">
        <v>19.8</v>
      </c>
      <c r="BJ260">
        <v>5.3</v>
      </c>
      <c r="BK260">
        <v>19.100000000000001</v>
      </c>
      <c r="BL260">
        <v>40.200000000000003</v>
      </c>
      <c r="BM260">
        <v>80.900000000000006</v>
      </c>
      <c r="BN260">
        <v>77.5</v>
      </c>
      <c r="BO260">
        <v>61.4</v>
      </c>
      <c r="BP260">
        <v>57.6</v>
      </c>
      <c r="BQ260">
        <v>-100</v>
      </c>
    </row>
    <row r="261" spans="2:69">
      <c r="B261">
        <v>9</v>
      </c>
      <c r="C261">
        <v>6</v>
      </c>
      <c r="D261">
        <v>43.9</v>
      </c>
      <c r="E261">
        <v>-100</v>
      </c>
      <c r="F261">
        <v>35.9</v>
      </c>
      <c r="G261">
        <v>25.4</v>
      </c>
      <c r="H261">
        <v>35.5</v>
      </c>
      <c r="I261">
        <v>60</v>
      </c>
      <c r="J261">
        <v>136.30000000000001</v>
      </c>
      <c r="K261">
        <v>116.8</v>
      </c>
      <c r="L261">
        <v>133.5</v>
      </c>
      <c r="M261">
        <v>116.4</v>
      </c>
      <c r="N261">
        <v>71.5</v>
      </c>
      <c r="O261">
        <v>75.099999999999994</v>
      </c>
      <c r="P261">
        <v>52</v>
      </c>
      <c r="Q261">
        <v>19.100000000000001</v>
      </c>
      <c r="R261">
        <v>20.5</v>
      </c>
      <c r="S261">
        <v>68.2</v>
      </c>
      <c r="T261">
        <v>57.7</v>
      </c>
      <c r="U261">
        <v>83.6</v>
      </c>
      <c r="V261">
        <v>80.400000000000006</v>
      </c>
      <c r="W261">
        <v>78.2</v>
      </c>
      <c r="X261">
        <v>31.8</v>
      </c>
      <c r="Y261">
        <v>39.799999999999997</v>
      </c>
      <c r="Z261">
        <v>26.3</v>
      </c>
      <c r="AA261">
        <v>48.4</v>
      </c>
      <c r="AB261">
        <v>31.2</v>
      </c>
      <c r="AC261">
        <v>29.4</v>
      </c>
      <c r="AD261">
        <v>31.5</v>
      </c>
      <c r="AE261">
        <v>38.799999999999997</v>
      </c>
      <c r="AF261">
        <v>76.3</v>
      </c>
      <c r="AG261">
        <v>97.1</v>
      </c>
      <c r="AH261">
        <v>90</v>
      </c>
      <c r="AI261">
        <v>147.30000000000001</v>
      </c>
      <c r="AJ261">
        <v>82.3</v>
      </c>
      <c r="AK261">
        <v>87.1</v>
      </c>
      <c r="AL261">
        <v>49.7</v>
      </c>
      <c r="AM261">
        <v>30.7</v>
      </c>
      <c r="AN261">
        <v>46.1</v>
      </c>
      <c r="AO261">
        <v>70.900000000000006</v>
      </c>
      <c r="AP261">
        <v>146.80000000000001</v>
      </c>
      <c r="AQ261">
        <v>130.1</v>
      </c>
      <c r="AR261">
        <v>130.4</v>
      </c>
      <c r="AS261">
        <v>79.8</v>
      </c>
      <c r="AT261">
        <v>51.5</v>
      </c>
      <c r="AU261">
        <v>40.200000000000003</v>
      </c>
      <c r="AV261">
        <v>36.299999999999997</v>
      </c>
      <c r="AW261">
        <v>34</v>
      </c>
      <c r="AX261">
        <v>25.2</v>
      </c>
      <c r="AY261">
        <v>35.9</v>
      </c>
      <c r="AZ261">
        <v>66.5</v>
      </c>
      <c r="BA261">
        <v>101.8</v>
      </c>
      <c r="BB261">
        <v>92</v>
      </c>
      <c r="BC261">
        <v>102.5</v>
      </c>
      <c r="BD261">
        <v>99.4</v>
      </c>
      <c r="BE261">
        <v>56.3</v>
      </c>
      <c r="BF261">
        <v>67</v>
      </c>
      <c r="BG261">
        <v>37.5</v>
      </c>
      <c r="BH261">
        <v>22.4</v>
      </c>
      <c r="BI261">
        <v>20.6</v>
      </c>
      <c r="BJ261">
        <v>3.8</v>
      </c>
      <c r="BK261">
        <v>19.399999999999999</v>
      </c>
      <c r="BL261">
        <v>39.1</v>
      </c>
      <c r="BM261">
        <v>77.8</v>
      </c>
      <c r="BN261">
        <v>75.8</v>
      </c>
      <c r="BO261">
        <v>68.599999999999994</v>
      </c>
      <c r="BP261">
        <v>58.7</v>
      </c>
      <c r="BQ261">
        <v>-100</v>
      </c>
    </row>
    <row r="262" spans="2:69">
      <c r="B262">
        <v>9</v>
      </c>
      <c r="C262">
        <v>7</v>
      </c>
      <c r="D262">
        <v>47.9</v>
      </c>
      <c r="E262">
        <v>-100</v>
      </c>
      <c r="F262">
        <v>35.5</v>
      </c>
      <c r="G262">
        <v>26.8</v>
      </c>
      <c r="H262">
        <v>34.700000000000003</v>
      </c>
      <c r="I262">
        <v>49.5</v>
      </c>
      <c r="J262">
        <v>134.19999999999999</v>
      </c>
      <c r="K262">
        <v>110.8</v>
      </c>
      <c r="L262">
        <v>130.1</v>
      </c>
      <c r="M262">
        <v>112.2</v>
      </c>
      <c r="N262">
        <v>71.400000000000006</v>
      </c>
      <c r="O262">
        <v>71.400000000000006</v>
      </c>
      <c r="P262">
        <v>51.2</v>
      </c>
      <c r="Q262">
        <v>24.3</v>
      </c>
      <c r="R262">
        <v>19.8</v>
      </c>
      <c r="S262">
        <v>64</v>
      </c>
      <c r="T262">
        <v>57.1</v>
      </c>
      <c r="U262">
        <v>91.6</v>
      </c>
      <c r="V262">
        <v>80.400000000000006</v>
      </c>
      <c r="W262">
        <v>77</v>
      </c>
      <c r="X262">
        <v>35.1</v>
      </c>
      <c r="Y262">
        <v>41.8</v>
      </c>
      <c r="Z262">
        <v>25.9</v>
      </c>
      <c r="AA262">
        <v>48.3</v>
      </c>
      <c r="AB262">
        <v>32.200000000000003</v>
      </c>
      <c r="AC262">
        <v>27.5</v>
      </c>
      <c r="AD262">
        <v>31.6</v>
      </c>
      <c r="AE262">
        <v>37</v>
      </c>
      <c r="AF262">
        <v>74.3</v>
      </c>
      <c r="AG262">
        <v>98.7</v>
      </c>
      <c r="AH262">
        <v>92</v>
      </c>
      <c r="AI262">
        <v>154.1</v>
      </c>
      <c r="AJ262">
        <v>81.5</v>
      </c>
      <c r="AK262">
        <v>86.9</v>
      </c>
      <c r="AL262">
        <v>48.9</v>
      </c>
      <c r="AM262">
        <v>30.1</v>
      </c>
      <c r="AN262">
        <v>46.1</v>
      </c>
      <c r="AO262">
        <v>71.8</v>
      </c>
      <c r="AP262">
        <v>148.80000000000001</v>
      </c>
      <c r="AQ262">
        <v>130.30000000000001</v>
      </c>
      <c r="AR262">
        <v>126.1</v>
      </c>
      <c r="AS262">
        <v>79.599999999999994</v>
      </c>
      <c r="AT262">
        <v>51.4</v>
      </c>
      <c r="AU262">
        <v>43.3</v>
      </c>
      <c r="AV262">
        <v>37.5</v>
      </c>
      <c r="AW262">
        <v>34.700000000000003</v>
      </c>
      <c r="AX262">
        <v>24.3</v>
      </c>
      <c r="AY262">
        <v>36.700000000000003</v>
      </c>
      <c r="AZ262">
        <v>67.400000000000006</v>
      </c>
      <c r="BA262">
        <v>105.3</v>
      </c>
      <c r="BB262">
        <v>94.2</v>
      </c>
      <c r="BC262">
        <v>100.9</v>
      </c>
      <c r="BD262">
        <v>97.3</v>
      </c>
      <c r="BE262">
        <v>56.7</v>
      </c>
      <c r="BF262">
        <v>64.3</v>
      </c>
      <c r="BG262">
        <v>35.6</v>
      </c>
      <c r="BH262">
        <v>21.7</v>
      </c>
      <c r="BI262">
        <v>19.600000000000001</v>
      </c>
      <c r="BJ262">
        <v>3.2</v>
      </c>
      <c r="BK262">
        <v>22.4</v>
      </c>
      <c r="BL262">
        <v>39.700000000000003</v>
      </c>
      <c r="BM262">
        <v>70</v>
      </c>
      <c r="BN262">
        <v>73.3</v>
      </c>
      <c r="BO262">
        <v>76.5</v>
      </c>
      <c r="BP262">
        <v>63.8</v>
      </c>
      <c r="BQ262">
        <v>-100</v>
      </c>
    </row>
    <row r="263" spans="2:69">
      <c r="B263">
        <v>9</v>
      </c>
      <c r="C263">
        <v>8</v>
      </c>
      <c r="D263">
        <v>46.1</v>
      </c>
      <c r="E263">
        <v>-100</v>
      </c>
      <c r="F263">
        <v>37</v>
      </c>
      <c r="G263">
        <v>25.1</v>
      </c>
      <c r="H263">
        <v>32.200000000000003</v>
      </c>
      <c r="I263">
        <v>49</v>
      </c>
      <c r="J263">
        <v>133.69999999999999</v>
      </c>
      <c r="K263">
        <v>112.7</v>
      </c>
      <c r="L263">
        <v>118.8</v>
      </c>
      <c r="M263">
        <v>110.8</v>
      </c>
      <c r="N263">
        <v>72.8</v>
      </c>
      <c r="O263">
        <v>69.3</v>
      </c>
      <c r="P263">
        <v>50.1</v>
      </c>
      <c r="Q263">
        <v>25.9</v>
      </c>
      <c r="R263">
        <v>18.7</v>
      </c>
      <c r="S263">
        <v>54.6</v>
      </c>
      <c r="T263">
        <v>58.6</v>
      </c>
      <c r="U263">
        <v>82.5</v>
      </c>
      <c r="V263">
        <v>79.2</v>
      </c>
      <c r="W263">
        <v>80.2</v>
      </c>
      <c r="X263">
        <v>39.200000000000003</v>
      </c>
      <c r="Y263">
        <v>42</v>
      </c>
      <c r="Z263">
        <v>23.3</v>
      </c>
      <c r="AA263">
        <v>47</v>
      </c>
      <c r="AB263">
        <v>33.1</v>
      </c>
      <c r="AC263">
        <v>26.3</v>
      </c>
      <c r="AD263">
        <v>30.4</v>
      </c>
      <c r="AE263">
        <v>38.1</v>
      </c>
      <c r="AF263">
        <v>71.7</v>
      </c>
      <c r="AG263">
        <v>97.5</v>
      </c>
      <c r="AH263">
        <v>93.1</v>
      </c>
      <c r="AI263">
        <v>149.80000000000001</v>
      </c>
      <c r="AJ263">
        <v>80.599999999999994</v>
      </c>
      <c r="AK263">
        <v>85.1</v>
      </c>
      <c r="AL263">
        <v>48.9</v>
      </c>
      <c r="AM263">
        <v>30.9</v>
      </c>
      <c r="AN263">
        <v>46</v>
      </c>
      <c r="AO263">
        <v>71.099999999999994</v>
      </c>
      <c r="AP263">
        <v>139.1</v>
      </c>
      <c r="AQ263">
        <v>128.80000000000001</v>
      </c>
      <c r="AR263">
        <v>123.8</v>
      </c>
      <c r="AS263">
        <v>77.7</v>
      </c>
      <c r="AT263">
        <v>51.8</v>
      </c>
      <c r="AU263">
        <v>45.1</v>
      </c>
      <c r="AV263">
        <v>38.299999999999997</v>
      </c>
      <c r="AW263">
        <v>37.700000000000003</v>
      </c>
      <c r="AX263">
        <v>25.1</v>
      </c>
      <c r="AY263">
        <v>33.4</v>
      </c>
      <c r="AZ263">
        <v>66.900000000000006</v>
      </c>
      <c r="BA263">
        <v>107.1</v>
      </c>
      <c r="BB263">
        <v>93.1</v>
      </c>
      <c r="BC263">
        <v>111.5</v>
      </c>
      <c r="BD263">
        <v>95.6</v>
      </c>
      <c r="BE263">
        <v>56.3</v>
      </c>
      <c r="BF263">
        <v>61.3</v>
      </c>
      <c r="BG263">
        <v>34.6</v>
      </c>
      <c r="BH263">
        <v>20.8</v>
      </c>
      <c r="BI263">
        <v>18.8</v>
      </c>
      <c r="BJ263">
        <v>3.7</v>
      </c>
      <c r="BK263">
        <v>24.9</v>
      </c>
      <c r="BL263">
        <v>38.9</v>
      </c>
      <c r="BM263">
        <v>65</v>
      </c>
      <c r="BN263">
        <v>71.3</v>
      </c>
      <c r="BO263">
        <v>77.7</v>
      </c>
      <c r="BP263">
        <v>70.2</v>
      </c>
      <c r="BQ263">
        <v>-100</v>
      </c>
    </row>
    <row r="264" spans="2:69">
      <c r="B264">
        <v>9</v>
      </c>
      <c r="C264">
        <v>9</v>
      </c>
      <c r="D264">
        <v>47.8</v>
      </c>
      <c r="E264">
        <v>-100</v>
      </c>
      <c r="F264">
        <v>38.9</v>
      </c>
      <c r="G264">
        <v>22.6</v>
      </c>
      <c r="H264">
        <v>31.1</v>
      </c>
      <c r="I264">
        <v>64.2</v>
      </c>
      <c r="J264">
        <v>130.19999999999999</v>
      </c>
      <c r="K264">
        <v>111.1</v>
      </c>
      <c r="L264">
        <v>119.9</v>
      </c>
      <c r="M264">
        <v>106.9</v>
      </c>
      <c r="N264">
        <v>73.8</v>
      </c>
      <c r="O264">
        <v>68</v>
      </c>
      <c r="P264">
        <v>51.9</v>
      </c>
      <c r="Q264">
        <v>26.4</v>
      </c>
      <c r="R264">
        <v>17</v>
      </c>
      <c r="S264">
        <v>46.1</v>
      </c>
      <c r="T264">
        <v>53.5</v>
      </c>
      <c r="U264">
        <v>79</v>
      </c>
      <c r="V264">
        <v>79.5</v>
      </c>
      <c r="W264">
        <v>82.5</v>
      </c>
      <c r="X264">
        <v>40.6</v>
      </c>
      <c r="Y264">
        <v>40.1</v>
      </c>
      <c r="Z264">
        <v>29</v>
      </c>
      <c r="AA264">
        <v>51.3</v>
      </c>
      <c r="AB264">
        <v>36.1</v>
      </c>
      <c r="AC264">
        <v>29.3</v>
      </c>
      <c r="AD264">
        <v>28.4</v>
      </c>
      <c r="AE264">
        <v>41.2</v>
      </c>
      <c r="AF264">
        <v>70.3</v>
      </c>
      <c r="AG264">
        <v>95.3</v>
      </c>
      <c r="AH264">
        <v>99.9</v>
      </c>
      <c r="AI264">
        <v>144.6</v>
      </c>
      <c r="AJ264">
        <v>83.9</v>
      </c>
      <c r="AK264">
        <v>83.9</v>
      </c>
      <c r="AL264">
        <v>49.5</v>
      </c>
      <c r="AM264">
        <v>30.4</v>
      </c>
      <c r="AN264">
        <v>44.6</v>
      </c>
      <c r="AO264">
        <v>69.599999999999994</v>
      </c>
      <c r="AP264">
        <v>138.4</v>
      </c>
      <c r="AQ264">
        <v>126.9</v>
      </c>
      <c r="AR264">
        <v>126.5</v>
      </c>
      <c r="AS264">
        <v>93.9</v>
      </c>
      <c r="AT264">
        <v>50.9</v>
      </c>
      <c r="AU264">
        <v>44.6</v>
      </c>
      <c r="AV264">
        <v>37.6</v>
      </c>
      <c r="AW264">
        <v>38.5</v>
      </c>
      <c r="AX264">
        <v>26.4</v>
      </c>
      <c r="AY264">
        <v>35.6</v>
      </c>
      <c r="AZ264">
        <v>65</v>
      </c>
      <c r="BA264">
        <v>108.8</v>
      </c>
      <c r="BB264">
        <v>90.2</v>
      </c>
      <c r="BC264">
        <v>107.9</v>
      </c>
      <c r="BD264">
        <v>98.3</v>
      </c>
      <c r="BE264">
        <v>56.4</v>
      </c>
      <c r="BF264">
        <v>64.7</v>
      </c>
      <c r="BG264">
        <v>34.4</v>
      </c>
      <c r="BH264">
        <v>19.3</v>
      </c>
      <c r="BI264">
        <v>18.600000000000001</v>
      </c>
      <c r="BJ264">
        <v>4.3</v>
      </c>
      <c r="BK264">
        <v>22.9</v>
      </c>
      <c r="BL264">
        <v>40.799999999999997</v>
      </c>
      <c r="BM264">
        <v>62.6</v>
      </c>
      <c r="BN264">
        <v>69.2</v>
      </c>
      <c r="BO264">
        <v>77.3</v>
      </c>
      <c r="BP264">
        <v>69.900000000000006</v>
      </c>
      <c r="BQ264">
        <v>-100</v>
      </c>
    </row>
    <row r="265" spans="2:69">
      <c r="B265">
        <v>9</v>
      </c>
      <c r="C265">
        <v>10</v>
      </c>
      <c r="D265">
        <v>42.4</v>
      </c>
      <c r="E265">
        <v>-100</v>
      </c>
      <c r="F265">
        <v>40.1</v>
      </c>
      <c r="G265">
        <v>24.8</v>
      </c>
      <c r="H265">
        <v>28.4</v>
      </c>
      <c r="I265">
        <v>66.099999999999994</v>
      </c>
      <c r="J265">
        <v>121.1</v>
      </c>
      <c r="K265">
        <v>109.2</v>
      </c>
      <c r="L265">
        <v>119</v>
      </c>
      <c r="M265">
        <v>104.3</v>
      </c>
      <c r="N265">
        <v>76.7</v>
      </c>
      <c r="O265">
        <v>70</v>
      </c>
      <c r="P265">
        <v>47.3</v>
      </c>
      <c r="Q265">
        <v>26.7</v>
      </c>
      <c r="R265">
        <v>15</v>
      </c>
      <c r="S265">
        <v>41.8</v>
      </c>
      <c r="T265">
        <v>49.9</v>
      </c>
      <c r="U265">
        <v>74.900000000000006</v>
      </c>
      <c r="V265">
        <v>79.3</v>
      </c>
      <c r="W265">
        <v>79.8</v>
      </c>
      <c r="X265">
        <v>41.6</v>
      </c>
      <c r="Y265">
        <v>38.5</v>
      </c>
      <c r="Z265">
        <v>34.799999999999997</v>
      </c>
      <c r="AA265">
        <v>51.2</v>
      </c>
      <c r="AB265">
        <v>37.200000000000003</v>
      </c>
      <c r="AC265">
        <v>31.9</v>
      </c>
      <c r="AD265">
        <v>26.8</v>
      </c>
      <c r="AE265">
        <v>39.4</v>
      </c>
      <c r="AF265">
        <v>72</v>
      </c>
      <c r="AG265">
        <v>94.1</v>
      </c>
      <c r="AH265">
        <v>104</v>
      </c>
      <c r="AI265">
        <v>137.6</v>
      </c>
      <c r="AJ265">
        <v>84.3</v>
      </c>
      <c r="AK265">
        <v>81.5</v>
      </c>
      <c r="AL265">
        <v>49.1</v>
      </c>
      <c r="AM265">
        <v>31.7</v>
      </c>
      <c r="AN265">
        <v>44</v>
      </c>
      <c r="AO265">
        <v>68.5</v>
      </c>
      <c r="AP265">
        <v>138.1</v>
      </c>
      <c r="AQ265">
        <v>126.6</v>
      </c>
      <c r="AR265">
        <v>125.1</v>
      </c>
      <c r="AS265">
        <v>101.4</v>
      </c>
      <c r="AT265">
        <v>50.2</v>
      </c>
      <c r="AU265">
        <v>42.6</v>
      </c>
      <c r="AV265">
        <v>35.200000000000003</v>
      </c>
      <c r="AW265">
        <v>40</v>
      </c>
      <c r="AX265">
        <v>26.4</v>
      </c>
      <c r="AY265">
        <v>33.4</v>
      </c>
      <c r="AZ265">
        <v>64.8</v>
      </c>
      <c r="BA265">
        <v>106.6</v>
      </c>
      <c r="BB265">
        <v>88.4</v>
      </c>
      <c r="BC265">
        <v>104.8</v>
      </c>
      <c r="BD265">
        <v>99.5</v>
      </c>
      <c r="BE265">
        <v>58.7</v>
      </c>
      <c r="BF265">
        <v>74.7</v>
      </c>
      <c r="BG265">
        <v>34.4</v>
      </c>
      <c r="BH265">
        <v>18.3</v>
      </c>
      <c r="BI265">
        <v>16.7</v>
      </c>
      <c r="BJ265">
        <v>4.4000000000000004</v>
      </c>
      <c r="BK265">
        <v>25.2</v>
      </c>
      <c r="BL265">
        <v>52.4</v>
      </c>
      <c r="BM265">
        <v>62.1</v>
      </c>
      <c r="BN265">
        <v>67.599999999999994</v>
      </c>
      <c r="BO265">
        <v>77</v>
      </c>
      <c r="BP265">
        <v>66.8</v>
      </c>
      <c r="BQ265">
        <v>-100</v>
      </c>
    </row>
    <row r="266" spans="2:69">
      <c r="B266">
        <v>9</v>
      </c>
      <c r="C266">
        <v>11</v>
      </c>
      <c r="D266">
        <v>-100</v>
      </c>
      <c r="E266">
        <v>-100</v>
      </c>
      <c r="F266">
        <v>38</v>
      </c>
      <c r="G266">
        <v>25.3</v>
      </c>
      <c r="H266">
        <v>26.7</v>
      </c>
      <c r="I266">
        <v>61</v>
      </c>
      <c r="J266">
        <v>115.8</v>
      </c>
      <c r="K266">
        <v>110.7</v>
      </c>
      <c r="L266">
        <v>113.4</v>
      </c>
      <c r="M266">
        <v>103.6</v>
      </c>
      <c r="N266">
        <v>80.400000000000006</v>
      </c>
      <c r="O266">
        <v>71.5</v>
      </c>
      <c r="P266">
        <v>45.4</v>
      </c>
      <c r="Q266">
        <v>25.7</v>
      </c>
      <c r="R266">
        <v>15.6</v>
      </c>
      <c r="S266">
        <v>40.4</v>
      </c>
      <c r="T266">
        <v>56.4</v>
      </c>
      <c r="U266">
        <v>74.7</v>
      </c>
      <c r="V266">
        <v>77.8</v>
      </c>
      <c r="W266">
        <v>77.8</v>
      </c>
      <c r="X266">
        <v>40</v>
      </c>
      <c r="Y266">
        <v>39.1</v>
      </c>
      <c r="Z266">
        <v>34.299999999999997</v>
      </c>
      <c r="AA266">
        <v>50.8</v>
      </c>
      <c r="AB266">
        <v>38</v>
      </c>
      <c r="AC266">
        <v>30.3</v>
      </c>
      <c r="AD266">
        <v>30</v>
      </c>
      <c r="AE266">
        <v>35.4</v>
      </c>
      <c r="AF266">
        <v>71</v>
      </c>
      <c r="AG266">
        <v>94.1</v>
      </c>
      <c r="AH266">
        <v>101.1</v>
      </c>
      <c r="AI266">
        <v>136.5</v>
      </c>
      <c r="AJ266">
        <v>85.3</v>
      </c>
      <c r="AK266">
        <v>81.8</v>
      </c>
      <c r="AL266">
        <v>46.7</v>
      </c>
      <c r="AM266">
        <v>33.200000000000003</v>
      </c>
      <c r="AN266">
        <v>45.1</v>
      </c>
      <c r="AO266">
        <v>67.2</v>
      </c>
      <c r="AP266">
        <v>136.4</v>
      </c>
      <c r="AQ266">
        <v>128.9</v>
      </c>
      <c r="AR266">
        <v>127</v>
      </c>
      <c r="AS266">
        <v>92.8</v>
      </c>
      <c r="AT266">
        <v>49.2</v>
      </c>
      <c r="AU266">
        <v>40.700000000000003</v>
      </c>
      <c r="AV266">
        <v>35.299999999999997</v>
      </c>
      <c r="AW266">
        <v>39.6</v>
      </c>
      <c r="AX266">
        <v>27.7</v>
      </c>
      <c r="AY266">
        <v>31.5</v>
      </c>
      <c r="AZ266">
        <v>61.8</v>
      </c>
      <c r="BA266">
        <v>106.8</v>
      </c>
      <c r="BB266">
        <v>86</v>
      </c>
      <c r="BC266">
        <v>104.8</v>
      </c>
      <c r="BD266">
        <v>99.1</v>
      </c>
      <c r="BE266">
        <v>59.3</v>
      </c>
      <c r="BF266">
        <v>122.2</v>
      </c>
      <c r="BG266">
        <v>33.299999999999997</v>
      </c>
      <c r="BH266">
        <v>17.7</v>
      </c>
      <c r="BI266">
        <v>16.600000000000001</v>
      </c>
      <c r="BJ266">
        <v>5</v>
      </c>
      <c r="BK266">
        <v>23.6</v>
      </c>
      <c r="BL266">
        <v>55.1</v>
      </c>
      <c r="BM266">
        <v>60.3</v>
      </c>
      <c r="BN266">
        <v>67.2</v>
      </c>
      <c r="BO266">
        <v>76.7</v>
      </c>
      <c r="BP266">
        <v>70.2</v>
      </c>
      <c r="BQ266">
        <v>-100</v>
      </c>
    </row>
    <row r="267" spans="2:69">
      <c r="B267">
        <v>9</v>
      </c>
      <c r="C267">
        <v>12</v>
      </c>
      <c r="D267">
        <v>53.8</v>
      </c>
      <c r="E267">
        <v>38.299999999999997</v>
      </c>
      <c r="F267">
        <v>39</v>
      </c>
      <c r="G267">
        <v>27.2</v>
      </c>
      <c r="H267">
        <v>26.5</v>
      </c>
      <c r="I267">
        <v>61.5</v>
      </c>
      <c r="J267">
        <v>110.7</v>
      </c>
      <c r="K267">
        <v>108.1</v>
      </c>
      <c r="L267">
        <v>114.5</v>
      </c>
      <c r="M267">
        <v>106.4</v>
      </c>
      <c r="N267">
        <v>85.1</v>
      </c>
      <c r="O267">
        <v>72.400000000000006</v>
      </c>
      <c r="P267">
        <v>47.5</v>
      </c>
      <c r="Q267">
        <v>24.2</v>
      </c>
      <c r="R267">
        <v>19.399999999999999</v>
      </c>
      <c r="S267">
        <v>40</v>
      </c>
      <c r="T267">
        <v>56.7</v>
      </c>
      <c r="U267">
        <v>76.2</v>
      </c>
      <c r="V267">
        <v>77.400000000000006</v>
      </c>
      <c r="W267">
        <v>77.2</v>
      </c>
      <c r="X267">
        <v>40.5</v>
      </c>
      <c r="Y267">
        <v>36.4</v>
      </c>
      <c r="Z267">
        <v>32.4</v>
      </c>
      <c r="AA267">
        <v>52.3</v>
      </c>
      <c r="AB267">
        <v>39.4</v>
      </c>
      <c r="AC267">
        <v>31</v>
      </c>
      <c r="AD267">
        <v>34.9</v>
      </c>
      <c r="AE267">
        <v>30.5</v>
      </c>
      <c r="AF267">
        <v>71.3</v>
      </c>
      <c r="AG267">
        <v>93.3</v>
      </c>
      <c r="AH267">
        <v>98.9</v>
      </c>
      <c r="AI267">
        <v>135.69999999999999</v>
      </c>
      <c r="AJ267">
        <v>85.1</v>
      </c>
      <c r="AK267">
        <v>81.099999999999994</v>
      </c>
      <c r="AL267">
        <v>45.6</v>
      </c>
      <c r="AM267">
        <v>41.6</v>
      </c>
      <c r="AN267">
        <v>48.5</v>
      </c>
      <c r="AO267">
        <v>65.599999999999994</v>
      </c>
      <c r="AP267">
        <v>136.69999999999999</v>
      </c>
      <c r="AQ267">
        <v>129.4</v>
      </c>
      <c r="AR267">
        <v>125.2</v>
      </c>
      <c r="AS267">
        <v>88.1</v>
      </c>
      <c r="AT267">
        <v>48.4</v>
      </c>
      <c r="AU267">
        <v>39.1</v>
      </c>
      <c r="AV267">
        <v>34.9</v>
      </c>
      <c r="AW267">
        <v>37.4</v>
      </c>
      <c r="AX267">
        <v>26.4</v>
      </c>
      <c r="AY267">
        <v>33.799999999999997</v>
      </c>
      <c r="AZ267">
        <v>61.8</v>
      </c>
      <c r="BA267">
        <v>107.9</v>
      </c>
      <c r="BB267">
        <v>84.5</v>
      </c>
      <c r="BC267">
        <v>104.2</v>
      </c>
      <c r="BD267">
        <v>99.3</v>
      </c>
      <c r="BE267">
        <v>55</v>
      </c>
      <c r="BF267">
        <v>126.3</v>
      </c>
      <c r="BG267">
        <v>33.200000000000003</v>
      </c>
      <c r="BH267">
        <v>15.9</v>
      </c>
      <c r="BI267">
        <v>15.6</v>
      </c>
      <c r="BJ267">
        <v>5.3</v>
      </c>
      <c r="BK267">
        <v>23.5</v>
      </c>
      <c r="BL267">
        <v>53.8</v>
      </c>
      <c r="BM267">
        <v>58.6</v>
      </c>
      <c r="BN267">
        <v>66.599999999999994</v>
      </c>
      <c r="BO267">
        <v>86.4</v>
      </c>
      <c r="BP267">
        <v>71.900000000000006</v>
      </c>
      <c r="BQ267">
        <v>-100</v>
      </c>
    </row>
    <row r="268" spans="2:69">
      <c r="B268">
        <v>9</v>
      </c>
      <c r="C268">
        <v>13</v>
      </c>
      <c r="D268">
        <v>53.2</v>
      </c>
      <c r="E268">
        <v>42.7</v>
      </c>
      <c r="F268">
        <v>38.6</v>
      </c>
      <c r="G268">
        <v>27.5</v>
      </c>
      <c r="H268">
        <v>27.8</v>
      </c>
      <c r="I268">
        <v>59.6</v>
      </c>
      <c r="J268">
        <v>116</v>
      </c>
      <c r="K268">
        <v>101.9</v>
      </c>
      <c r="L268">
        <v>116.5</v>
      </c>
      <c r="M268">
        <v>99.9</v>
      </c>
      <c r="N268">
        <v>84.7</v>
      </c>
      <c r="O268">
        <v>73</v>
      </c>
      <c r="P268">
        <v>44.8</v>
      </c>
      <c r="Q268">
        <v>22.6</v>
      </c>
      <c r="R268">
        <v>23.3</v>
      </c>
      <c r="S268">
        <v>39.700000000000003</v>
      </c>
      <c r="T268">
        <v>57</v>
      </c>
      <c r="U268">
        <v>76.8</v>
      </c>
      <c r="V268">
        <v>76.900000000000006</v>
      </c>
      <c r="W268">
        <v>77.5</v>
      </c>
      <c r="X268">
        <v>42.1</v>
      </c>
      <c r="Y268">
        <v>36.4</v>
      </c>
      <c r="Z268">
        <v>32.299999999999997</v>
      </c>
      <c r="AA268">
        <v>56.4</v>
      </c>
      <c r="AB268">
        <v>39</v>
      </c>
      <c r="AC268">
        <v>32.5</v>
      </c>
      <c r="AD268">
        <v>43.9</v>
      </c>
      <c r="AE268">
        <v>30.7</v>
      </c>
      <c r="AF268">
        <v>76.900000000000006</v>
      </c>
      <c r="AG268">
        <v>95</v>
      </c>
      <c r="AH268">
        <v>95.4</v>
      </c>
      <c r="AI268">
        <v>133</v>
      </c>
      <c r="AJ268">
        <v>85.4</v>
      </c>
      <c r="AK268">
        <v>80.099999999999994</v>
      </c>
      <c r="AL268">
        <v>44</v>
      </c>
      <c r="AM268">
        <v>38.700000000000003</v>
      </c>
      <c r="AN268">
        <v>48.7</v>
      </c>
      <c r="AO268">
        <v>64.2</v>
      </c>
      <c r="AP268">
        <v>138.4</v>
      </c>
      <c r="AQ268">
        <v>127.6</v>
      </c>
      <c r="AR268">
        <v>125.2</v>
      </c>
      <c r="AS268">
        <v>83.3</v>
      </c>
      <c r="AT268">
        <v>47.5</v>
      </c>
      <c r="AU268">
        <v>38.1</v>
      </c>
      <c r="AV268">
        <v>36.700000000000003</v>
      </c>
      <c r="AW268">
        <v>37.1</v>
      </c>
      <c r="AX268">
        <v>26.6</v>
      </c>
      <c r="AY268">
        <v>36.799999999999997</v>
      </c>
      <c r="AZ268">
        <v>69.8</v>
      </c>
      <c r="BA268">
        <v>103.3</v>
      </c>
      <c r="BB268">
        <v>86.4</v>
      </c>
      <c r="BC268">
        <v>100.9</v>
      </c>
      <c r="BD268">
        <v>98.4</v>
      </c>
      <c r="BE268">
        <v>54.6</v>
      </c>
      <c r="BF268">
        <v>129.19999999999999</v>
      </c>
      <c r="BG268">
        <v>32.5</v>
      </c>
      <c r="BH268">
        <v>15.4</v>
      </c>
      <c r="BI268">
        <v>15.8</v>
      </c>
      <c r="BJ268">
        <v>2.9</v>
      </c>
      <c r="BK268">
        <v>23.9</v>
      </c>
      <c r="BL268">
        <v>54.1</v>
      </c>
      <c r="BM268">
        <v>62</v>
      </c>
      <c r="BN268">
        <v>65.3</v>
      </c>
      <c r="BO268">
        <v>100.1</v>
      </c>
      <c r="BP268">
        <v>70.099999999999994</v>
      </c>
      <c r="BQ268">
        <v>-100</v>
      </c>
    </row>
    <row r="269" spans="2:69">
      <c r="B269">
        <v>9</v>
      </c>
      <c r="C269">
        <v>14</v>
      </c>
      <c r="D269">
        <v>58.7</v>
      </c>
      <c r="E269">
        <v>43.7</v>
      </c>
      <c r="F269">
        <v>38.200000000000003</v>
      </c>
      <c r="G269">
        <v>25.6</v>
      </c>
      <c r="H269">
        <v>26.2</v>
      </c>
      <c r="I269">
        <v>56</v>
      </c>
      <c r="J269">
        <v>118.2</v>
      </c>
      <c r="K269">
        <v>97.2</v>
      </c>
      <c r="L269">
        <v>113.3</v>
      </c>
      <c r="M269">
        <v>96.4</v>
      </c>
      <c r="N269">
        <v>84.2</v>
      </c>
      <c r="O269">
        <v>70.099999999999994</v>
      </c>
      <c r="P269">
        <v>44.2</v>
      </c>
      <c r="Q269">
        <v>22.2</v>
      </c>
      <c r="R269">
        <v>20.5</v>
      </c>
      <c r="S269">
        <v>43.5</v>
      </c>
      <c r="T269">
        <v>59.2</v>
      </c>
      <c r="U269">
        <v>77.400000000000006</v>
      </c>
      <c r="V269">
        <v>76.3</v>
      </c>
      <c r="W269">
        <v>82.2</v>
      </c>
      <c r="X269">
        <v>43.8</v>
      </c>
      <c r="Y269">
        <v>41.2</v>
      </c>
      <c r="Z269">
        <v>27.1</v>
      </c>
      <c r="AA269">
        <v>67.900000000000006</v>
      </c>
      <c r="AB269">
        <v>37.5</v>
      </c>
      <c r="AC269">
        <v>32.799999999999997</v>
      </c>
      <c r="AD269">
        <v>46.4</v>
      </c>
      <c r="AE269">
        <v>35.299999999999997</v>
      </c>
      <c r="AF269">
        <v>80.7</v>
      </c>
      <c r="AG269">
        <v>94.2</v>
      </c>
      <c r="AH269">
        <v>94.2</v>
      </c>
      <c r="AI269">
        <v>135.69999999999999</v>
      </c>
      <c r="AJ269">
        <v>85.9</v>
      </c>
      <c r="AK269">
        <v>79.5</v>
      </c>
      <c r="AL269">
        <v>45.7</v>
      </c>
      <c r="AM269">
        <v>35.9</v>
      </c>
      <c r="AN269">
        <v>48.7</v>
      </c>
      <c r="AO269">
        <v>63.4</v>
      </c>
      <c r="AP269">
        <v>139</v>
      </c>
      <c r="AQ269">
        <v>126.7</v>
      </c>
      <c r="AR269">
        <v>130.1</v>
      </c>
      <c r="AS269">
        <v>80.599999999999994</v>
      </c>
      <c r="AT269">
        <v>48.5</v>
      </c>
      <c r="AU269">
        <v>39.299999999999997</v>
      </c>
      <c r="AV269">
        <v>35.299999999999997</v>
      </c>
      <c r="AW269">
        <v>35.1</v>
      </c>
      <c r="AX269">
        <v>25.9</v>
      </c>
      <c r="AY269">
        <v>35.4</v>
      </c>
      <c r="AZ269">
        <v>71.5</v>
      </c>
      <c r="BA269">
        <v>103.9</v>
      </c>
      <c r="BB269">
        <v>90.9</v>
      </c>
      <c r="BC269">
        <v>96.8</v>
      </c>
      <c r="BD269">
        <v>96.9</v>
      </c>
      <c r="BE269">
        <v>74.900000000000006</v>
      </c>
      <c r="BF269">
        <v>120.1</v>
      </c>
      <c r="BG269">
        <v>31.6</v>
      </c>
      <c r="BH269">
        <v>14.8</v>
      </c>
      <c r="BI269">
        <v>15.4</v>
      </c>
      <c r="BJ269">
        <v>5.7</v>
      </c>
      <c r="BK269">
        <v>23.6</v>
      </c>
      <c r="BL269">
        <v>55.2</v>
      </c>
      <c r="BM269">
        <v>61.6</v>
      </c>
      <c r="BN269">
        <v>64.2</v>
      </c>
      <c r="BO269">
        <v>91.4</v>
      </c>
      <c r="BP269">
        <v>69.900000000000006</v>
      </c>
      <c r="BQ269">
        <v>-100</v>
      </c>
    </row>
    <row r="270" spans="2:69">
      <c r="B270">
        <v>9</v>
      </c>
      <c r="C270">
        <v>15</v>
      </c>
      <c r="D270">
        <v>58</v>
      </c>
      <c r="E270">
        <v>44.4</v>
      </c>
      <c r="F270">
        <v>41.3</v>
      </c>
      <c r="G270">
        <v>27.7</v>
      </c>
      <c r="H270">
        <v>24.5</v>
      </c>
      <c r="I270">
        <v>54.5</v>
      </c>
      <c r="J270">
        <v>112.7</v>
      </c>
      <c r="K270">
        <v>92.3</v>
      </c>
      <c r="L270">
        <v>111.1</v>
      </c>
      <c r="M270">
        <v>95.4</v>
      </c>
      <c r="N270">
        <v>82.8</v>
      </c>
      <c r="O270">
        <v>71.3</v>
      </c>
      <c r="P270">
        <v>50.2</v>
      </c>
      <c r="Q270">
        <v>21.9</v>
      </c>
      <c r="R270">
        <v>18.5</v>
      </c>
      <c r="S270">
        <v>55.8</v>
      </c>
      <c r="T270">
        <v>58.6</v>
      </c>
      <c r="U270">
        <v>79.5</v>
      </c>
      <c r="V270">
        <v>79.8</v>
      </c>
      <c r="W270">
        <v>82.3</v>
      </c>
      <c r="X270">
        <v>41.2</v>
      </c>
      <c r="Y270">
        <v>39.200000000000003</v>
      </c>
      <c r="Z270">
        <v>26.4</v>
      </c>
      <c r="AA270">
        <v>69.7</v>
      </c>
      <c r="AB270">
        <v>37.200000000000003</v>
      </c>
      <c r="AC270">
        <v>35.6</v>
      </c>
      <c r="AD270">
        <v>44.9</v>
      </c>
      <c r="AE270">
        <v>35.1</v>
      </c>
      <c r="AF270">
        <v>87.1</v>
      </c>
      <c r="AG270">
        <v>97.1</v>
      </c>
      <c r="AH270">
        <v>92.6</v>
      </c>
      <c r="AI270">
        <v>131.80000000000001</v>
      </c>
      <c r="AJ270">
        <v>85.5</v>
      </c>
      <c r="AK270">
        <v>79.099999999999994</v>
      </c>
      <c r="AL270">
        <v>46.7</v>
      </c>
      <c r="AM270">
        <v>33.9</v>
      </c>
      <c r="AN270">
        <v>50.2</v>
      </c>
      <c r="AO270">
        <v>63.9</v>
      </c>
      <c r="AP270">
        <v>137.1</v>
      </c>
      <c r="AQ270">
        <v>127.4</v>
      </c>
      <c r="AR270">
        <v>130.4</v>
      </c>
      <c r="AS270">
        <v>78.900000000000006</v>
      </c>
      <c r="AT270">
        <v>48.8</v>
      </c>
      <c r="AU270">
        <v>42.1</v>
      </c>
      <c r="AV270">
        <v>33</v>
      </c>
      <c r="AW270">
        <v>33.4</v>
      </c>
      <c r="AX270">
        <v>25.4</v>
      </c>
      <c r="AY270">
        <v>33.9</v>
      </c>
      <c r="AZ270">
        <v>72.900000000000006</v>
      </c>
      <c r="BA270">
        <v>111.1</v>
      </c>
      <c r="BB270">
        <v>91.8</v>
      </c>
      <c r="BC270">
        <v>91.6</v>
      </c>
      <c r="BD270">
        <v>95.8</v>
      </c>
      <c r="BE270">
        <v>77.400000000000006</v>
      </c>
      <c r="BF270">
        <v>121.9</v>
      </c>
      <c r="BG270">
        <v>32.5</v>
      </c>
      <c r="BH270">
        <v>18.600000000000001</v>
      </c>
      <c r="BI270">
        <v>16.5</v>
      </c>
      <c r="BJ270">
        <v>6.5</v>
      </c>
      <c r="BK270">
        <v>27.7</v>
      </c>
      <c r="BL270">
        <v>53.4</v>
      </c>
      <c r="BM270">
        <v>61.6</v>
      </c>
      <c r="BN270">
        <v>64.2</v>
      </c>
      <c r="BO270">
        <v>81.5</v>
      </c>
      <c r="BP270">
        <v>66.5</v>
      </c>
      <c r="BQ270">
        <v>-100</v>
      </c>
    </row>
    <row r="271" spans="2:69">
      <c r="B271">
        <v>9</v>
      </c>
      <c r="C271">
        <v>16</v>
      </c>
      <c r="D271">
        <v>52.7</v>
      </c>
      <c r="E271">
        <v>44.4</v>
      </c>
      <c r="F271">
        <v>41.9</v>
      </c>
      <c r="G271">
        <v>28.9</v>
      </c>
      <c r="H271">
        <v>21.2</v>
      </c>
      <c r="I271">
        <v>51.5</v>
      </c>
      <c r="J271">
        <v>108</v>
      </c>
      <c r="K271">
        <v>108.5</v>
      </c>
      <c r="L271">
        <v>108.5</v>
      </c>
      <c r="M271">
        <v>93.5</v>
      </c>
      <c r="N271">
        <v>82</v>
      </c>
      <c r="O271">
        <v>69.400000000000006</v>
      </c>
      <c r="P271">
        <v>55</v>
      </c>
      <c r="Q271">
        <v>24.1</v>
      </c>
      <c r="R271">
        <v>19.3</v>
      </c>
      <c r="S271">
        <v>60.1</v>
      </c>
      <c r="T271">
        <v>57.3</v>
      </c>
      <c r="U271">
        <v>79</v>
      </c>
      <c r="V271">
        <v>78.5</v>
      </c>
      <c r="W271">
        <v>82.2</v>
      </c>
      <c r="X271">
        <v>39.1</v>
      </c>
      <c r="Y271">
        <v>36.299999999999997</v>
      </c>
      <c r="Z271">
        <v>27.8</v>
      </c>
      <c r="AA271">
        <v>78</v>
      </c>
      <c r="AB271">
        <v>36.700000000000003</v>
      </c>
      <c r="AC271">
        <v>36.6</v>
      </c>
      <c r="AD271">
        <v>44.6</v>
      </c>
      <c r="AE271">
        <v>36.799999999999997</v>
      </c>
      <c r="AF271">
        <v>91.5</v>
      </c>
      <c r="AG271">
        <v>95.9</v>
      </c>
      <c r="AH271">
        <v>90.9</v>
      </c>
      <c r="AI271">
        <v>131.9</v>
      </c>
      <c r="AJ271">
        <v>88</v>
      </c>
      <c r="AK271">
        <v>78.7</v>
      </c>
      <c r="AL271">
        <v>47.3</v>
      </c>
      <c r="AM271">
        <v>34.6</v>
      </c>
      <c r="AN271">
        <v>48.4</v>
      </c>
      <c r="AO271">
        <v>66.099999999999994</v>
      </c>
      <c r="AP271">
        <v>132.4</v>
      </c>
      <c r="AQ271">
        <v>126.2</v>
      </c>
      <c r="AR271">
        <v>124.9</v>
      </c>
      <c r="AS271">
        <v>75</v>
      </c>
      <c r="AT271">
        <v>47.2</v>
      </c>
      <c r="AU271">
        <v>45.8</v>
      </c>
      <c r="AV271">
        <v>35.5</v>
      </c>
      <c r="AW271">
        <v>31.1</v>
      </c>
      <c r="AX271">
        <v>25.1</v>
      </c>
      <c r="AY271">
        <v>33.9</v>
      </c>
      <c r="AZ271">
        <v>75.599999999999994</v>
      </c>
      <c r="BA271">
        <v>111.6</v>
      </c>
      <c r="BB271">
        <v>90.9</v>
      </c>
      <c r="BC271">
        <v>93</v>
      </c>
      <c r="BD271">
        <v>96.4</v>
      </c>
      <c r="BE271">
        <v>75.099999999999994</v>
      </c>
      <c r="BF271">
        <v>116</v>
      </c>
      <c r="BG271">
        <v>34</v>
      </c>
      <c r="BH271">
        <v>19.899999999999999</v>
      </c>
      <c r="BI271">
        <v>16.600000000000001</v>
      </c>
      <c r="BJ271">
        <v>5.8</v>
      </c>
      <c r="BK271">
        <v>32.700000000000003</v>
      </c>
      <c r="BL271">
        <v>49.5</v>
      </c>
      <c r="BM271">
        <v>59.6</v>
      </c>
      <c r="BN271">
        <v>65</v>
      </c>
      <c r="BO271">
        <v>76.5</v>
      </c>
      <c r="BP271">
        <v>65.7</v>
      </c>
      <c r="BQ271">
        <v>-100</v>
      </c>
    </row>
    <row r="272" spans="2:69">
      <c r="B272">
        <v>9</v>
      </c>
      <c r="C272">
        <v>17</v>
      </c>
      <c r="D272">
        <v>55.9</v>
      </c>
      <c r="E272">
        <v>44.3</v>
      </c>
      <c r="F272">
        <v>38.4</v>
      </c>
      <c r="G272">
        <v>28.4</v>
      </c>
      <c r="H272">
        <v>18.600000000000001</v>
      </c>
      <c r="I272">
        <v>50.3</v>
      </c>
      <c r="J272">
        <v>92.9</v>
      </c>
      <c r="K272">
        <v>116.2</v>
      </c>
      <c r="L272">
        <v>106.4</v>
      </c>
      <c r="M272">
        <v>101.3</v>
      </c>
      <c r="N272">
        <v>76.7</v>
      </c>
      <c r="O272">
        <v>69.3</v>
      </c>
      <c r="P272">
        <v>63.2</v>
      </c>
      <c r="Q272">
        <v>25.4</v>
      </c>
      <c r="R272">
        <v>21.6</v>
      </c>
      <c r="S272">
        <v>59.8</v>
      </c>
      <c r="T272">
        <v>55.3</v>
      </c>
      <c r="U272">
        <v>77.3</v>
      </c>
      <c r="V272">
        <v>79.099999999999994</v>
      </c>
      <c r="W272">
        <v>80.400000000000006</v>
      </c>
      <c r="X272">
        <v>38.299999999999997</v>
      </c>
      <c r="Y272">
        <v>34.1</v>
      </c>
      <c r="Z272">
        <v>27.8</v>
      </c>
      <c r="AA272">
        <v>74.5</v>
      </c>
      <c r="AB272">
        <v>36.200000000000003</v>
      </c>
      <c r="AC272">
        <v>35.799999999999997</v>
      </c>
      <c r="AD272">
        <v>44.1</v>
      </c>
      <c r="AE272">
        <v>35.299999999999997</v>
      </c>
      <c r="AF272">
        <v>102.4</v>
      </c>
      <c r="AG272">
        <v>97</v>
      </c>
      <c r="AH272">
        <v>88.3</v>
      </c>
      <c r="AI272">
        <v>127.8</v>
      </c>
      <c r="AJ272">
        <v>85.9</v>
      </c>
      <c r="AK272">
        <v>77.400000000000006</v>
      </c>
      <c r="AL272">
        <v>48.1</v>
      </c>
      <c r="AM272">
        <v>35.799999999999997</v>
      </c>
      <c r="AN272">
        <v>48.5</v>
      </c>
      <c r="AO272">
        <v>67.099999999999994</v>
      </c>
      <c r="AP272">
        <v>131.5</v>
      </c>
      <c r="AQ272">
        <v>125.2</v>
      </c>
      <c r="AR272">
        <v>121.4</v>
      </c>
      <c r="AS272">
        <v>76.8</v>
      </c>
      <c r="AT272">
        <v>43.4</v>
      </c>
      <c r="AU272">
        <v>47.5</v>
      </c>
      <c r="AV272">
        <v>33.5</v>
      </c>
      <c r="AW272">
        <v>30.1</v>
      </c>
      <c r="AX272">
        <v>25.8</v>
      </c>
      <c r="AY272">
        <v>37.9</v>
      </c>
      <c r="AZ272">
        <v>72.900000000000006</v>
      </c>
      <c r="BA272">
        <v>108.9</v>
      </c>
      <c r="BB272">
        <v>88.2</v>
      </c>
      <c r="BC272">
        <v>93.7</v>
      </c>
      <c r="BD272">
        <v>99.8</v>
      </c>
      <c r="BE272">
        <v>75.7</v>
      </c>
      <c r="BF272">
        <v>104.6</v>
      </c>
      <c r="BG272">
        <v>34.4</v>
      </c>
      <c r="BH272">
        <v>19.399999999999999</v>
      </c>
      <c r="BI272">
        <v>17.399999999999999</v>
      </c>
      <c r="BJ272">
        <v>4.7</v>
      </c>
      <c r="BK272">
        <v>30.7</v>
      </c>
      <c r="BL272">
        <v>50.6</v>
      </c>
      <c r="BM272">
        <v>59.3</v>
      </c>
      <c r="BN272">
        <v>66.400000000000006</v>
      </c>
      <c r="BO272">
        <v>71.900000000000006</v>
      </c>
      <c r="BP272">
        <v>66</v>
      </c>
      <c r="BQ272">
        <v>-100</v>
      </c>
    </row>
    <row r="273" spans="2:69">
      <c r="B273">
        <v>9</v>
      </c>
      <c r="C273">
        <v>18</v>
      </c>
      <c r="D273">
        <v>58.1</v>
      </c>
      <c r="E273">
        <v>42.6</v>
      </c>
      <c r="F273">
        <v>37.1</v>
      </c>
      <c r="G273">
        <v>29.5</v>
      </c>
      <c r="H273">
        <v>19.3</v>
      </c>
      <c r="I273">
        <v>48.4</v>
      </c>
      <c r="J273">
        <v>92.6</v>
      </c>
      <c r="K273">
        <v>113.1</v>
      </c>
      <c r="L273">
        <v>104.6</v>
      </c>
      <c r="M273">
        <v>97.4</v>
      </c>
      <c r="N273">
        <v>75.900000000000006</v>
      </c>
      <c r="O273">
        <v>67.400000000000006</v>
      </c>
      <c r="P273">
        <v>66</v>
      </c>
      <c r="Q273">
        <v>25.8</v>
      </c>
      <c r="R273">
        <v>21.8</v>
      </c>
      <c r="S273">
        <v>59.2</v>
      </c>
      <c r="T273">
        <v>60.1</v>
      </c>
      <c r="U273">
        <v>76.599999999999994</v>
      </c>
      <c r="V273">
        <v>81.5</v>
      </c>
      <c r="W273">
        <v>77.3</v>
      </c>
      <c r="X273">
        <v>38.1</v>
      </c>
      <c r="Y273">
        <v>32.5</v>
      </c>
      <c r="Z273">
        <v>26.5</v>
      </c>
      <c r="AA273">
        <v>68.7</v>
      </c>
      <c r="AB273">
        <v>38.5</v>
      </c>
      <c r="AC273">
        <v>36.9</v>
      </c>
      <c r="AD273">
        <v>41.2</v>
      </c>
      <c r="AE273">
        <v>34.6</v>
      </c>
      <c r="AF273">
        <v>110.6</v>
      </c>
      <c r="AG273">
        <v>97.2</v>
      </c>
      <c r="AH273">
        <v>86.7</v>
      </c>
      <c r="AI273">
        <v>125.6</v>
      </c>
      <c r="AJ273">
        <v>84.1</v>
      </c>
      <c r="AK273">
        <v>77</v>
      </c>
      <c r="AL273">
        <v>48.8</v>
      </c>
      <c r="AM273">
        <v>35.799999999999997</v>
      </c>
      <c r="AN273">
        <v>47.8</v>
      </c>
      <c r="AO273">
        <v>67.3</v>
      </c>
      <c r="AP273">
        <v>138.1</v>
      </c>
      <c r="AQ273">
        <v>125.4</v>
      </c>
      <c r="AR273">
        <v>120.6</v>
      </c>
      <c r="AS273">
        <v>72.400000000000006</v>
      </c>
      <c r="AT273">
        <v>40.6</v>
      </c>
      <c r="AU273">
        <v>47.3</v>
      </c>
      <c r="AV273">
        <v>34.1</v>
      </c>
      <c r="AW273">
        <v>29.7</v>
      </c>
      <c r="AX273">
        <v>29.1</v>
      </c>
      <c r="AY273">
        <v>41.7</v>
      </c>
      <c r="AZ273">
        <v>72.400000000000006</v>
      </c>
      <c r="BA273">
        <v>132.6</v>
      </c>
      <c r="BB273">
        <v>87.9</v>
      </c>
      <c r="BC273">
        <v>96.8</v>
      </c>
      <c r="BD273">
        <v>99</v>
      </c>
      <c r="BE273">
        <v>75.400000000000006</v>
      </c>
      <c r="BF273">
        <v>92.1</v>
      </c>
      <c r="BG273">
        <v>36.700000000000003</v>
      </c>
      <c r="BH273">
        <v>17.600000000000001</v>
      </c>
      <c r="BI273">
        <v>15.7</v>
      </c>
      <c r="BJ273">
        <v>4.4000000000000004</v>
      </c>
      <c r="BK273">
        <v>28.3</v>
      </c>
      <c r="BL273">
        <v>56.4</v>
      </c>
      <c r="BM273">
        <v>59</v>
      </c>
      <c r="BN273">
        <v>66.5</v>
      </c>
      <c r="BO273">
        <v>72.900000000000006</v>
      </c>
      <c r="BP273">
        <v>64.7</v>
      </c>
      <c r="BQ273">
        <v>-100</v>
      </c>
    </row>
    <row r="274" spans="2:69">
      <c r="B274">
        <v>9</v>
      </c>
      <c r="C274">
        <v>19</v>
      </c>
      <c r="D274">
        <v>55.5</v>
      </c>
      <c r="E274">
        <v>44.9</v>
      </c>
      <c r="F274">
        <v>36.200000000000003</v>
      </c>
      <c r="G274">
        <v>28.4</v>
      </c>
      <c r="H274">
        <v>20.9</v>
      </c>
      <c r="I274">
        <v>50.8</v>
      </c>
      <c r="J274">
        <v>94.8</v>
      </c>
      <c r="K274">
        <v>108.8</v>
      </c>
      <c r="L274">
        <v>118.4</v>
      </c>
      <c r="M274">
        <v>92</v>
      </c>
      <c r="N274">
        <v>78.400000000000006</v>
      </c>
      <c r="O274">
        <v>67.599999999999994</v>
      </c>
      <c r="P274">
        <v>65.3</v>
      </c>
      <c r="Q274">
        <v>23.8</v>
      </c>
      <c r="R274">
        <v>21.1</v>
      </c>
      <c r="S274">
        <v>62</v>
      </c>
      <c r="T274">
        <v>57.8</v>
      </c>
      <c r="U274">
        <v>73.400000000000006</v>
      </c>
      <c r="V274">
        <v>82.7</v>
      </c>
      <c r="W274">
        <v>75.900000000000006</v>
      </c>
      <c r="X274">
        <v>38.200000000000003</v>
      </c>
      <c r="Y274">
        <v>29.1</v>
      </c>
      <c r="Z274">
        <v>25</v>
      </c>
      <c r="AA274">
        <v>70.099999999999994</v>
      </c>
      <c r="AB274">
        <v>42.4</v>
      </c>
      <c r="AC274">
        <v>37.6</v>
      </c>
      <c r="AD274">
        <v>10038.799999999999</v>
      </c>
      <c r="AE274">
        <v>34.5</v>
      </c>
      <c r="AF274">
        <v>117.5</v>
      </c>
      <c r="AG274">
        <v>95.3</v>
      </c>
      <c r="AH274">
        <v>92.1</v>
      </c>
      <c r="AI274">
        <v>130.5</v>
      </c>
      <c r="AJ274">
        <v>84.7</v>
      </c>
      <c r="AK274">
        <v>78.8</v>
      </c>
      <c r="AL274">
        <v>51.1</v>
      </c>
      <c r="AM274">
        <v>34.299999999999997</v>
      </c>
      <c r="AN274">
        <v>46.7</v>
      </c>
      <c r="AO274">
        <v>69.3</v>
      </c>
      <c r="AP274">
        <v>153.69999999999999</v>
      </c>
      <c r="AQ274">
        <v>128.30000000000001</v>
      </c>
      <c r="AR274">
        <v>122.9</v>
      </c>
      <c r="AS274">
        <v>67.099999999999994</v>
      </c>
      <c r="AT274">
        <v>38.5</v>
      </c>
      <c r="AU274">
        <v>44.5</v>
      </c>
      <c r="AV274">
        <v>35.799999999999997</v>
      </c>
      <c r="AW274">
        <v>28.8</v>
      </c>
      <c r="AX274">
        <v>29.4</v>
      </c>
      <c r="AY274">
        <v>42.5</v>
      </c>
      <c r="AZ274">
        <v>70.5</v>
      </c>
      <c r="BA274">
        <v>124.9</v>
      </c>
      <c r="BB274">
        <v>89.2</v>
      </c>
      <c r="BC274">
        <v>99.8</v>
      </c>
      <c r="BD274">
        <v>96.4</v>
      </c>
      <c r="BE274">
        <v>73.900000000000006</v>
      </c>
      <c r="BF274">
        <v>86.5</v>
      </c>
      <c r="BG274">
        <v>36</v>
      </c>
      <c r="BH274">
        <v>18.600000000000001</v>
      </c>
      <c r="BI274">
        <v>14.8</v>
      </c>
      <c r="BJ274">
        <v>2.9</v>
      </c>
      <c r="BK274">
        <v>26.4</v>
      </c>
      <c r="BL274">
        <v>46.2</v>
      </c>
      <c r="BM274">
        <v>61.6</v>
      </c>
      <c r="BN274">
        <v>66.900000000000006</v>
      </c>
      <c r="BO274">
        <v>66</v>
      </c>
      <c r="BP274">
        <v>57.4</v>
      </c>
      <c r="BQ274">
        <v>-100</v>
      </c>
    </row>
    <row r="275" spans="2:69">
      <c r="B275">
        <v>9</v>
      </c>
      <c r="C275">
        <v>20</v>
      </c>
      <c r="D275">
        <v>51.5</v>
      </c>
      <c r="E275">
        <v>43.5</v>
      </c>
      <c r="F275">
        <v>36.4</v>
      </c>
      <c r="G275">
        <v>25.4</v>
      </c>
      <c r="H275">
        <v>21.6</v>
      </c>
      <c r="I275">
        <v>49.2</v>
      </c>
      <c r="J275">
        <v>91.1</v>
      </c>
      <c r="K275">
        <v>107.2</v>
      </c>
      <c r="L275">
        <v>117.9</v>
      </c>
      <c r="M275">
        <v>93</v>
      </c>
      <c r="N275">
        <v>76.099999999999994</v>
      </c>
      <c r="O275">
        <v>66.7</v>
      </c>
      <c r="P275">
        <v>60.1</v>
      </c>
      <c r="Q275">
        <v>22.6</v>
      </c>
      <c r="R275">
        <v>19.899999999999999</v>
      </c>
      <c r="S275">
        <v>63.6</v>
      </c>
      <c r="T275">
        <v>64.900000000000006</v>
      </c>
      <c r="U275">
        <v>70.599999999999994</v>
      </c>
      <c r="V275">
        <v>81.3</v>
      </c>
      <c r="W275">
        <v>74.900000000000006</v>
      </c>
      <c r="X275">
        <v>39.299999999999997</v>
      </c>
      <c r="Y275">
        <v>26.2</v>
      </c>
      <c r="Z275">
        <v>22.4</v>
      </c>
      <c r="AA275">
        <v>60.8</v>
      </c>
      <c r="AB275">
        <v>41.1</v>
      </c>
      <c r="AC275">
        <v>40.799999999999997</v>
      </c>
      <c r="AD275">
        <v>10038.700000000001</v>
      </c>
      <c r="AE275">
        <v>34.1</v>
      </c>
      <c r="AF275">
        <v>122.1</v>
      </c>
      <c r="AG275">
        <v>95.2</v>
      </c>
      <c r="AH275">
        <v>89.9</v>
      </c>
      <c r="AI275">
        <v>134.6</v>
      </c>
      <c r="AJ275">
        <v>87.1</v>
      </c>
      <c r="AK275">
        <v>80.7</v>
      </c>
      <c r="AL275">
        <v>51.5</v>
      </c>
      <c r="AM275">
        <v>32.700000000000003</v>
      </c>
      <c r="AN275">
        <v>49.3</v>
      </c>
      <c r="AO275">
        <v>71.400000000000006</v>
      </c>
      <c r="AP275">
        <v>148.30000000000001</v>
      </c>
      <c r="AQ275">
        <v>128.9</v>
      </c>
      <c r="AR275">
        <v>121.8</v>
      </c>
      <c r="AS275">
        <v>66.5</v>
      </c>
      <c r="AT275">
        <v>36.5</v>
      </c>
      <c r="AU275">
        <v>43.5</v>
      </c>
      <c r="AV275">
        <v>35.700000000000003</v>
      </c>
      <c r="AW275">
        <v>29.1</v>
      </c>
      <c r="AX275">
        <v>28.4</v>
      </c>
      <c r="AY275">
        <v>42</v>
      </c>
      <c r="AZ275">
        <v>72.5</v>
      </c>
      <c r="BA275">
        <v>117.1</v>
      </c>
      <c r="BB275">
        <v>87.8</v>
      </c>
      <c r="BC275">
        <v>101.8</v>
      </c>
      <c r="BD275">
        <v>95.2</v>
      </c>
      <c r="BE275">
        <v>69.2</v>
      </c>
      <c r="BF275">
        <v>80.900000000000006</v>
      </c>
      <c r="BG275">
        <v>32.6</v>
      </c>
      <c r="BH275">
        <v>19.100000000000001</v>
      </c>
      <c r="BI275">
        <v>14.8</v>
      </c>
      <c r="BJ275">
        <v>3</v>
      </c>
      <c r="BK275">
        <v>25.1</v>
      </c>
      <c r="BL275">
        <v>45.2</v>
      </c>
      <c r="BM275">
        <v>60.8</v>
      </c>
      <c r="BN275">
        <v>66.099999999999994</v>
      </c>
      <c r="BO275">
        <v>58.3</v>
      </c>
      <c r="BP275">
        <v>60.8</v>
      </c>
      <c r="BQ275">
        <v>-100</v>
      </c>
    </row>
    <row r="276" spans="2:69">
      <c r="B276">
        <v>9</v>
      </c>
      <c r="C276">
        <v>21</v>
      </c>
      <c r="D276">
        <v>55</v>
      </c>
      <c r="E276">
        <v>43</v>
      </c>
      <c r="F276">
        <v>37.4</v>
      </c>
      <c r="G276">
        <v>25.3</v>
      </c>
      <c r="H276">
        <v>22.9</v>
      </c>
      <c r="I276">
        <v>52.5</v>
      </c>
      <c r="J276">
        <v>93.1</v>
      </c>
      <c r="K276">
        <v>106.8</v>
      </c>
      <c r="L276">
        <v>113.5</v>
      </c>
      <c r="M276">
        <v>92.8</v>
      </c>
      <c r="N276">
        <v>76.3</v>
      </c>
      <c r="O276">
        <v>66.900000000000006</v>
      </c>
      <c r="P276">
        <v>59.1</v>
      </c>
      <c r="Q276">
        <v>24.8</v>
      </c>
      <c r="R276">
        <v>19.2</v>
      </c>
      <c r="S276">
        <v>60.4</v>
      </c>
      <c r="T276">
        <v>68.7</v>
      </c>
      <c r="U276">
        <v>69.3</v>
      </c>
      <c r="V276">
        <v>79.2</v>
      </c>
      <c r="W276">
        <v>73.8</v>
      </c>
      <c r="X276">
        <v>38.9</v>
      </c>
      <c r="Y276">
        <v>25.4</v>
      </c>
      <c r="Z276">
        <v>23.8</v>
      </c>
      <c r="AA276">
        <v>56.2</v>
      </c>
      <c r="AB276">
        <v>40.4</v>
      </c>
      <c r="AC276">
        <v>42.2</v>
      </c>
      <c r="AD276">
        <v>41.5</v>
      </c>
      <c r="AE276">
        <v>33</v>
      </c>
      <c r="AF276">
        <v>120.7</v>
      </c>
      <c r="AG276">
        <v>94.4</v>
      </c>
      <c r="AH276">
        <v>89.1</v>
      </c>
      <c r="AI276">
        <v>150.6</v>
      </c>
      <c r="AJ276">
        <v>85.7</v>
      </c>
      <c r="AK276">
        <v>78</v>
      </c>
      <c r="AL276">
        <v>50.1</v>
      </c>
      <c r="AM276">
        <v>32.1</v>
      </c>
      <c r="AN276">
        <v>49.2</v>
      </c>
      <c r="AO276">
        <v>78.599999999999994</v>
      </c>
      <c r="AP276">
        <v>141.80000000000001</v>
      </c>
      <c r="AQ276">
        <v>128.1</v>
      </c>
      <c r="AR276">
        <v>120.3</v>
      </c>
      <c r="AS276">
        <v>69.599999999999994</v>
      </c>
      <c r="AT276">
        <v>38.799999999999997</v>
      </c>
      <c r="AU276">
        <v>43.7</v>
      </c>
      <c r="AV276">
        <v>37.4</v>
      </c>
      <c r="AW276">
        <v>29.7</v>
      </c>
      <c r="AX276">
        <v>24.2</v>
      </c>
      <c r="AY276">
        <v>42.6</v>
      </c>
      <c r="AZ276">
        <v>74.599999999999994</v>
      </c>
      <c r="BA276">
        <v>112.6</v>
      </c>
      <c r="BB276">
        <v>88</v>
      </c>
      <c r="BC276">
        <v>102</v>
      </c>
      <c r="BD276">
        <v>94.7</v>
      </c>
      <c r="BE276">
        <v>68.599999999999994</v>
      </c>
      <c r="BF276">
        <v>77.099999999999994</v>
      </c>
      <c r="BG276">
        <v>31.2</v>
      </c>
      <c r="BH276">
        <v>20.5</v>
      </c>
      <c r="BI276">
        <v>16</v>
      </c>
      <c r="BJ276">
        <v>4.8</v>
      </c>
      <c r="BK276">
        <v>25.9</v>
      </c>
      <c r="BL276">
        <v>42.8</v>
      </c>
      <c r="BM276">
        <v>60.3</v>
      </c>
      <c r="BN276">
        <v>63.5</v>
      </c>
      <c r="BO276">
        <v>52.6</v>
      </c>
      <c r="BP276">
        <v>56.7</v>
      </c>
      <c r="BQ276">
        <v>-100</v>
      </c>
    </row>
    <row r="277" spans="2:69">
      <c r="B277">
        <v>9</v>
      </c>
      <c r="C277">
        <v>22</v>
      </c>
      <c r="D277">
        <v>49.1</v>
      </c>
      <c r="E277">
        <v>42.4</v>
      </c>
      <c r="F277">
        <v>36.5</v>
      </c>
      <c r="G277">
        <v>26.7</v>
      </c>
      <c r="H277">
        <v>29.1</v>
      </c>
      <c r="I277">
        <v>54.4</v>
      </c>
      <c r="J277">
        <v>101.8</v>
      </c>
      <c r="K277">
        <v>101.8</v>
      </c>
      <c r="L277">
        <v>112.1</v>
      </c>
      <c r="M277">
        <v>90.1</v>
      </c>
      <c r="N277">
        <v>75.900000000000006</v>
      </c>
      <c r="O277">
        <v>68.8</v>
      </c>
      <c r="P277">
        <v>73.3</v>
      </c>
      <c r="Q277">
        <v>27.7</v>
      </c>
      <c r="R277">
        <v>18.100000000000001</v>
      </c>
      <c r="S277">
        <v>58.5</v>
      </c>
      <c r="T277">
        <v>64.599999999999994</v>
      </c>
      <c r="U277">
        <v>70.5</v>
      </c>
      <c r="V277">
        <v>78.7</v>
      </c>
      <c r="W277">
        <v>71.099999999999994</v>
      </c>
      <c r="X277">
        <v>37</v>
      </c>
      <c r="Y277">
        <v>26</v>
      </c>
      <c r="Z277">
        <v>24.2</v>
      </c>
      <c r="AA277">
        <v>54</v>
      </c>
      <c r="AB277">
        <v>40.1</v>
      </c>
      <c r="AC277">
        <v>41.4</v>
      </c>
      <c r="AD277">
        <v>62.4</v>
      </c>
      <c r="AE277">
        <v>33.1</v>
      </c>
      <c r="AF277">
        <v>116.2</v>
      </c>
      <c r="AG277">
        <v>92.3</v>
      </c>
      <c r="AH277">
        <v>87.9</v>
      </c>
      <c r="AI277">
        <v>161.80000000000001</v>
      </c>
      <c r="AJ277">
        <v>83.9</v>
      </c>
      <c r="AK277">
        <v>76.900000000000006</v>
      </c>
      <c r="AL277">
        <v>49.5</v>
      </c>
      <c r="AM277">
        <v>32.700000000000003</v>
      </c>
      <c r="AN277">
        <v>46.8</v>
      </c>
      <c r="AO277">
        <v>79.5</v>
      </c>
      <c r="AP277">
        <v>130</v>
      </c>
      <c r="AQ277">
        <v>127.1</v>
      </c>
      <c r="AR277">
        <v>118.9</v>
      </c>
      <c r="AS277">
        <v>68.2</v>
      </c>
      <c r="AT277">
        <v>38.9</v>
      </c>
      <c r="AU277">
        <v>43.1</v>
      </c>
      <c r="AV277">
        <v>36.299999999999997</v>
      </c>
      <c r="AW277">
        <v>29.8</v>
      </c>
      <c r="AX277">
        <v>23.2</v>
      </c>
      <c r="AY277">
        <v>42</v>
      </c>
      <c r="AZ277">
        <v>73.2</v>
      </c>
      <c r="BA277">
        <v>109.7</v>
      </c>
      <c r="BB277">
        <v>87.3</v>
      </c>
      <c r="BC277">
        <v>105.1</v>
      </c>
      <c r="BD277">
        <v>92.7</v>
      </c>
      <c r="BE277">
        <v>72.400000000000006</v>
      </c>
      <c r="BF277">
        <v>74.7</v>
      </c>
      <c r="BG277">
        <v>30.9</v>
      </c>
      <c r="BH277">
        <v>23.3</v>
      </c>
      <c r="BI277">
        <v>15</v>
      </c>
      <c r="BJ277">
        <v>4.0999999999999996</v>
      </c>
      <c r="BK277">
        <v>26.4</v>
      </c>
      <c r="BL277">
        <v>39.799999999999997</v>
      </c>
      <c r="BM277">
        <v>59.8</v>
      </c>
      <c r="BN277">
        <v>63.1</v>
      </c>
      <c r="BO277">
        <v>49</v>
      </c>
      <c r="BP277">
        <v>58.8</v>
      </c>
      <c r="BQ277">
        <v>-100</v>
      </c>
    </row>
    <row r="278" spans="2:69">
      <c r="B278">
        <v>9</v>
      </c>
      <c r="C278">
        <v>23</v>
      </c>
      <c r="D278">
        <v>46.8</v>
      </c>
      <c r="E278">
        <v>38.799999999999997</v>
      </c>
      <c r="F278">
        <v>37.5</v>
      </c>
      <c r="G278">
        <v>26.2</v>
      </c>
      <c r="H278">
        <v>28.9</v>
      </c>
      <c r="I278">
        <v>52.8</v>
      </c>
      <c r="J278">
        <v>117.5</v>
      </c>
      <c r="K278">
        <v>99.3</v>
      </c>
      <c r="L278">
        <v>109.1</v>
      </c>
      <c r="M278">
        <v>95.9</v>
      </c>
      <c r="N278">
        <v>76.599999999999994</v>
      </c>
      <c r="O278">
        <v>65.3</v>
      </c>
      <c r="P278">
        <v>101.9</v>
      </c>
      <c r="Q278">
        <v>26.4</v>
      </c>
      <c r="R278">
        <v>22.5</v>
      </c>
      <c r="S278">
        <v>61.6</v>
      </c>
      <c r="T278">
        <v>64.3</v>
      </c>
      <c r="U278">
        <v>73.400000000000006</v>
      </c>
      <c r="V278">
        <v>79.7</v>
      </c>
      <c r="W278">
        <v>69.400000000000006</v>
      </c>
      <c r="X278">
        <v>33.799999999999997</v>
      </c>
      <c r="Y278">
        <v>28.1</v>
      </c>
      <c r="Z278">
        <v>26.2</v>
      </c>
      <c r="AA278">
        <v>46.8</v>
      </c>
      <c r="AB278">
        <v>40.4</v>
      </c>
      <c r="AC278">
        <v>41.8</v>
      </c>
      <c r="AD278">
        <v>64.599999999999994</v>
      </c>
      <c r="AE278">
        <v>10024.700000000001</v>
      </c>
      <c r="AF278">
        <v>112.8</v>
      </c>
      <c r="AG278">
        <v>93.9</v>
      </c>
      <c r="AH278">
        <v>84.7</v>
      </c>
      <c r="AI278">
        <v>155</v>
      </c>
      <c r="AJ278">
        <v>82.6</v>
      </c>
      <c r="AK278">
        <v>80.5</v>
      </c>
      <c r="AL278">
        <v>50.2</v>
      </c>
      <c r="AM278">
        <v>32.9</v>
      </c>
      <c r="AN278">
        <v>43.1</v>
      </c>
      <c r="AO278">
        <v>79.400000000000006</v>
      </c>
      <c r="AP278">
        <v>126.7</v>
      </c>
      <c r="AQ278">
        <v>125.6</v>
      </c>
      <c r="AR278">
        <v>116.8</v>
      </c>
      <c r="AS278">
        <v>65.400000000000006</v>
      </c>
      <c r="AT278">
        <v>40.9</v>
      </c>
      <c r="AU278">
        <v>42.9</v>
      </c>
      <c r="AV278">
        <v>36.799999999999997</v>
      </c>
      <c r="AW278">
        <v>28.4</v>
      </c>
      <c r="AX278">
        <v>23.9</v>
      </c>
      <c r="AY278">
        <v>43.4</v>
      </c>
      <c r="AZ278">
        <v>67.400000000000006</v>
      </c>
      <c r="BA278">
        <v>106.2</v>
      </c>
      <c r="BB278">
        <v>88.2</v>
      </c>
      <c r="BC278">
        <v>106.2</v>
      </c>
      <c r="BD278">
        <v>89</v>
      </c>
      <c r="BE278">
        <v>70</v>
      </c>
      <c r="BF278">
        <v>74.2</v>
      </c>
      <c r="BG278">
        <v>31</v>
      </c>
      <c r="BH278">
        <v>24.1</v>
      </c>
      <c r="BI278">
        <v>14.4</v>
      </c>
      <c r="BJ278">
        <v>1.6</v>
      </c>
      <c r="BK278">
        <v>27.2</v>
      </c>
      <c r="BL278">
        <v>40.299999999999997</v>
      </c>
      <c r="BM278">
        <v>56.7</v>
      </c>
      <c r="BN278">
        <v>62.3</v>
      </c>
      <c r="BO278">
        <v>51.4</v>
      </c>
      <c r="BP278">
        <v>61.2</v>
      </c>
      <c r="BQ278">
        <v>-100</v>
      </c>
    </row>
    <row r="279" spans="2:69">
      <c r="B279">
        <v>9</v>
      </c>
      <c r="C279">
        <v>24</v>
      </c>
      <c r="D279">
        <v>45.3</v>
      </c>
      <c r="E279">
        <v>37.700000000000003</v>
      </c>
      <c r="F279">
        <v>40.5</v>
      </c>
      <c r="G279">
        <v>23.7</v>
      </c>
      <c r="H279">
        <v>30.5</v>
      </c>
      <c r="I279">
        <v>54.7</v>
      </c>
      <c r="J279">
        <v>110.7</v>
      </c>
      <c r="K279">
        <v>101.9</v>
      </c>
      <c r="L279">
        <v>103.7</v>
      </c>
      <c r="M279">
        <v>96.4</v>
      </c>
      <c r="N279">
        <v>76.2</v>
      </c>
      <c r="O279">
        <v>65.3</v>
      </c>
      <c r="P279">
        <v>93.4</v>
      </c>
      <c r="Q279">
        <v>25.9</v>
      </c>
      <c r="R279">
        <v>24.5</v>
      </c>
      <c r="S279">
        <v>77.7</v>
      </c>
      <c r="T279">
        <v>63.4</v>
      </c>
      <c r="U279">
        <v>72.3</v>
      </c>
      <c r="V279">
        <v>78</v>
      </c>
      <c r="W279">
        <v>68.7</v>
      </c>
      <c r="X279">
        <v>30</v>
      </c>
      <c r="Y279">
        <v>27.2</v>
      </c>
      <c r="Z279">
        <v>27.5</v>
      </c>
      <c r="AA279">
        <v>45.9</v>
      </c>
      <c r="AB279">
        <v>38</v>
      </c>
      <c r="AC279">
        <v>39.700000000000003</v>
      </c>
      <c r="AD279">
        <v>10042.700000000001</v>
      </c>
      <c r="AE279">
        <v>10029.700000000001</v>
      </c>
      <c r="AF279">
        <v>107</v>
      </c>
      <c r="AG279">
        <v>93.2</v>
      </c>
      <c r="AH279">
        <v>88.4</v>
      </c>
      <c r="AI279">
        <v>149.30000000000001</v>
      </c>
      <c r="AJ279">
        <v>82.9</v>
      </c>
      <c r="AK279">
        <v>81.099999999999994</v>
      </c>
      <c r="AL279">
        <v>50.4</v>
      </c>
      <c r="AM279">
        <v>31.6</v>
      </c>
      <c r="AN279">
        <v>51.3</v>
      </c>
      <c r="AO279">
        <v>77.5</v>
      </c>
      <c r="AP279">
        <v>122</v>
      </c>
      <c r="AQ279">
        <v>123.7</v>
      </c>
      <c r="AR279">
        <v>115.7</v>
      </c>
      <c r="AS279">
        <v>64.3</v>
      </c>
      <c r="AT279">
        <v>53.3</v>
      </c>
      <c r="AU279">
        <v>41.3</v>
      </c>
      <c r="AV279">
        <v>34.799999999999997</v>
      </c>
      <c r="AW279">
        <v>27.4</v>
      </c>
      <c r="AX279">
        <v>25.6</v>
      </c>
      <c r="AY279">
        <v>41.6</v>
      </c>
      <c r="AZ279">
        <v>67.599999999999994</v>
      </c>
      <c r="BA279">
        <v>100.9</v>
      </c>
      <c r="BB279">
        <v>90.8</v>
      </c>
      <c r="BC279">
        <v>105.1</v>
      </c>
      <c r="BD279">
        <v>86.3</v>
      </c>
      <c r="BE279">
        <v>64.3</v>
      </c>
      <c r="BF279">
        <v>70.400000000000006</v>
      </c>
      <c r="BG279">
        <v>32.700000000000003</v>
      </c>
      <c r="BH279">
        <v>23.9</v>
      </c>
      <c r="BI279">
        <v>13.9</v>
      </c>
      <c r="BJ279">
        <v>-0.1</v>
      </c>
      <c r="BK279">
        <v>29.2</v>
      </c>
      <c r="BL279">
        <v>40.9</v>
      </c>
      <c r="BM279">
        <v>55.5</v>
      </c>
      <c r="BN279">
        <v>63.8</v>
      </c>
      <c r="BO279">
        <v>54.1</v>
      </c>
      <c r="BP279">
        <v>62.5</v>
      </c>
      <c r="BQ279">
        <v>-100</v>
      </c>
    </row>
    <row r="280" spans="2:69">
      <c r="B280">
        <v>9</v>
      </c>
      <c r="C280">
        <v>25</v>
      </c>
      <c r="D280">
        <v>50.5</v>
      </c>
      <c r="E280">
        <v>40.4</v>
      </c>
      <c r="F280">
        <v>42.8</v>
      </c>
      <c r="G280">
        <v>24.4</v>
      </c>
      <c r="H280">
        <v>29.3</v>
      </c>
      <c r="I280">
        <v>54.2</v>
      </c>
      <c r="J280">
        <v>107.2</v>
      </c>
      <c r="K280">
        <v>107.4</v>
      </c>
      <c r="L280">
        <v>106.2</v>
      </c>
      <c r="M280">
        <v>96.2</v>
      </c>
      <c r="N280">
        <v>74.099999999999994</v>
      </c>
      <c r="O280">
        <v>64.8</v>
      </c>
      <c r="P280">
        <v>79.599999999999994</v>
      </c>
      <c r="Q280">
        <v>24.4</v>
      </c>
      <c r="R280">
        <v>23.9</v>
      </c>
      <c r="S280">
        <v>77.7</v>
      </c>
      <c r="T280">
        <v>59.2</v>
      </c>
      <c r="U280">
        <v>70.2</v>
      </c>
      <c r="V280">
        <v>77.2</v>
      </c>
      <c r="W280">
        <v>67.099999999999994</v>
      </c>
      <c r="X280">
        <v>27.8</v>
      </c>
      <c r="Y280">
        <v>25.1</v>
      </c>
      <c r="Z280">
        <v>27.8</v>
      </c>
      <c r="AA280">
        <v>48.5</v>
      </c>
      <c r="AB280">
        <v>36.4</v>
      </c>
      <c r="AC280">
        <v>37.799999999999997</v>
      </c>
      <c r="AD280">
        <v>10040</v>
      </c>
      <c r="AE280">
        <v>38.299999999999997</v>
      </c>
      <c r="AF280">
        <v>100.9</v>
      </c>
      <c r="AG280">
        <v>92.7</v>
      </c>
      <c r="AH280">
        <v>94</v>
      </c>
      <c r="AI280">
        <v>146.6</v>
      </c>
      <c r="AJ280">
        <v>82.4</v>
      </c>
      <c r="AK280">
        <v>80.900000000000006</v>
      </c>
      <c r="AL280">
        <v>50.3</v>
      </c>
      <c r="AM280">
        <v>31.3</v>
      </c>
      <c r="AN280">
        <v>50.6</v>
      </c>
      <c r="AO280">
        <v>75.099999999999994</v>
      </c>
      <c r="AP280">
        <v>116.9</v>
      </c>
      <c r="AQ280">
        <v>121.8</v>
      </c>
      <c r="AR280">
        <v>115.3</v>
      </c>
      <c r="AS280">
        <v>61.5</v>
      </c>
      <c r="AT280">
        <v>57.6</v>
      </c>
      <c r="AU280">
        <v>39.6</v>
      </c>
      <c r="AV280">
        <v>34</v>
      </c>
      <c r="AW280">
        <v>27.5</v>
      </c>
      <c r="AX280">
        <v>26.8</v>
      </c>
      <c r="AY280">
        <v>79.8</v>
      </c>
      <c r="AZ280">
        <v>67.5</v>
      </c>
      <c r="BA280">
        <v>101.9</v>
      </c>
      <c r="BB280">
        <v>94.1</v>
      </c>
      <c r="BC280">
        <v>99</v>
      </c>
      <c r="BD280">
        <v>87.2</v>
      </c>
      <c r="BE280">
        <v>63.6</v>
      </c>
      <c r="BF280">
        <v>70.900000000000006</v>
      </c>
      <c r="BG280">
        <v>34.5</v>
      </c>
      <c r="BH280">
        <v>23.1</v>
      </c>
      <c r="BI280">
        <v>13.7</v>
      </c>
      <c r="BJ280">
        <v>0</v>
      </c>
      <c r="BK280">
        <v>28.4</v>
      </c>
      <c r="BL280">
        <v>40.700000000000003</v>
      </c>
      <c r="BM280">
        <v>55.2</v>
      </c>
      <c r="BN280">
        <v>62.3</v>
      </c>
      <c r="BO280">
        <v>59.6</v>
      </c>
      <c r="BP280">
        <v>62.1</v>
      </c>
      <c r="BQ280">
        <v>-100</v>
      </c>
    </row>
    <row r="281" spans="2:69">
      <c r="B281">
        <v>9</v>
      </c>
      <c r="C281">
        <v>26</v>
      </c>
      <c r="D281">
        <v>44.7</v>
      </c>
      <c r="E281">
        <v>43.2</v>
      </c>
      <c r="F281">
        <v>41.3</v>
      </c>
      <c r="G281">
        <v>25</v>
      </c>
      <c r="H281">
        <v>33</v>
      </c>
      <c r="I281">
        <v>52.3</v>
      </c>
      <c r="J281">
        <v>101.7</v>
      </c>
      <c r="K281">
        <v>106.2</v>
      </c>
      <c r="L281">
        <v>106.3</v>
      </c>
      <c r="M281">
        <v>95.4</v>
      </c>
      <c r="N281">
        <v>75.7</v>
      </c>
      <c r="O281">
        <v>64.7</v>
      </c>
      <c r="P281">
        <v>72.3</v>
      </c>
      <c r="Q281">
        <v>23.7</v>
      </c>
      <c r="R281">
        <v>21.7</v>
      </c>
      <c r="S281">
        <v>71.400000000000006</v>
      </c>
      <c r="T281">
        <v>60</v>
      </c>
      <c r="U281">
        <v>68.7</v>
      </c>
      <c r="V281">
        <v>75.099999999999994</v>
      </c>
      <c r="W281">
        <v>66.5</v>
      </c>
      <c r="X281">
        <v>34.1</v>
      </c>
      <c r="Y281">
        <v>24.2</v>
      </c>
      <c r="Z281">
        <v>31.5</v>
      </c>
      <c r="AA281">
        <v>47.5</v>
      </c>
      <c r="AB281">
        <v>35.5</v>
      </c>
      <c r="AC281">
        <v>37.4</v>
      </c>
      <c r="AD281">
        <v>31.4</v>
      </c>
      <c r="AE281">
        <v>43.2</v>
      </c>
      <c r="AF281">
        <v>96</v>
      </c>
      <c r="AG281">
        <v>91.8</v>
      </c>
      <c r="AH281">
        <v>96.1</v>
      </c>
      <c r="AI281">
        <v>149.1</v>
      </c>
      <c r="AJ281">
        <v>81.099999999999994</v>
      </c>
      <c r="AK281">
        <v>79.900000000000006</v>
      </c>
      <c r="AL281">
        <v>49.5</v>
      </c>
      <c r="AM281">
        <v>32.5</v>
      </c>
      <c r="AN281">
        <v>52.2</v>
      </c>
      <c r="AO281">
        <v>74.599999999999994</v>
      </c>
      <c r="AP281">
        <v>116.5</v>
      </c>
      <c r="AQ281">
        <v>122.5</v>
      </c>
      <c r="AR281">
        <v>113.6</v>
      </c>
      <c r="AS281">
        <v>58.5</v>
      </c>
      <c r="AT281">
        <v>61.1</v>
      </c>
      <c r="AU281">
        <v>38.5</v>
      </c>
      <c r="AV281">
        <v>31.3</v>
      </c>
      <c r="AW281">
        <v>28</v>
      </c>
      <c r="AX281">
        <v>27.2</v>
      </c>
      <c r="AY281">
        <v>74</v>
      </c>
      <c r="AZ281">
        <v>65.599999999999994</v>
      </c>
      <c r="BA281">
        <v>102.5</v>
      </c>
      <c r="BB281">
        <v>125.4</v>
      </c>
      <c r="BC281">
        <v>97.7</v>
      </c>
      <c r="BD281">
        <v>86.8</v>
      </c>
      <c r="BE281">
        <v>62.3</v>
      </c>
      <c r="BF281">
        <v>70.8</v>
      </c>
      <c r="BG281">
        <v>33.6</v>
      </c>
      <c r="BH281">
        <v>21.9</v>
      </c>
      <c r="BI281">
        <v>14.4</v>
      </c>
      <c r="BJ281">
        <v>-0.2</v>
      </c>
      <c r="BK281">
        <v>28.2</v>
      </c>
      <c r="BL281">
        <v>53.4</v>
      </c>
      <c r="BM281">
        <v>58.4</v>
      </c>
      <c r="BN281">
        <v>62.5</v>
      </c>
      <c r="BO281">
        <v>62.5</v>
      </c>
      <c r="BP281">
        <v>59.8</v>
      </c>
      <c r="BQ281">
        <v>-100</v>
      </c>
    </row>
    <row r="282" spans="2:69">
      <c r="B282">
        <v>9</v>
      </c>
      <c r="C282">
        <v>27</v>
      </c>
      <c r="D282">
        <v>46.8</v>
      </c>
      <c r="E282">
        <v>49.7</v>
      </c>
      <c r="F282">
        <v>-100</v>
      </c>
      <c r="G282">
        <v>22.1</v>
      </c>
      <c r="H282">
        <v>35.1</v>
      </c>
      <c r="I282">
        <v>54</v>
      </c>
      <c r="J282">
        <v>102.6</v>
      </c>
      <c r="K282">
        <v>104.8</v>
      </c>
      <c r="L282">
        <v>109.2</v>
      </c>
      <c r="M282">
        <v>102.4</v>
      </c>
      <c r="N282">
        <v>74</v>
      </c>
      <c r="O282">
        <v>64.7</v>
      </c>
      <c r="P282">
        <v>68.7</v>
      </c>
      <c r="Q282">
        <v>24.2</v>
      </c>
      <c r="R282">
        <v>21.9</v>
      </c>
      <c r="S282">
        <v>64.900000000000006</v>
      </c>
      <c r="T282">
        <v>56.8</v>
      </c>
      <c r="U282">
        <v>65.3</v>
      </c>
      <c r="V282">
        <v>73.400000000000006</v>
      </c>
      <c r="W282">
        <v>66</v>
      </c>
      <c r="X282">
        <v>34.9</v>
      </c>
      <c r="Y282">
        <v>24.9</v>
      </c>
      <c r="Z282">
        <v>30.7</v>
      </c>
      <c r="AA282">
        <v>49.9</v>
      </c>
      <c r="AB282">
        <v>36.5</v>
      </c>
      <c r="AC282">
        <v>36.6</v>
      </c>
      <c r="AD282">
        <v>33.299999999999997</v>
      </c>
      <c r="AE282">
        <v>49.7</v>
      </c>
      <c r="AF282">
        <v>91.8</v>
      </c>
      <c r="AG282">
        <v>89.4</v>
      </c>
      <c r="AH282">
        <v>97.1</v>
      </c>
      <c r="AI282">
        <v>145</v>
      </c>
      <c r="AJ282">
        <v>80.400000000000006</v>
      </c>
      <c r="AK282">
        <v>81</v>
      </c>
      <c r="AL282">
        <v>48.1</v>
      </c>
      <c r="AM282">
        <v>32.1</v>
      </c>
      <c r="AN282">
        <v>55</v>
      </c>
      <c r="AO282">
        <v>73</v>
      </c>
      <c r="AP282">
        <v>116.9</v>
      </c>
      <c r="AQ282">
        <v>121.9</v>
      </c>
      <c r="AR282">
        <v>113.5</v>
      </c>
      <c r="AS282">
        <v>56.5</v>
      </c>
      <c r="AT282">
        <v>60.9</v>
      </c>
      <c r="AU282">
        <v>34.6</v>
      </c>
      <c r="AV282">
        <v>30.3</v>
      </c>
      <c r="AW282">
        <v>30</v>
      </c>
      <c r="AX282">
        <v>27.3</v>
      </c>
      <c r="AY282">
        <v>60.8</v>
      </c>
      <c r="AZ282">
        <v>65.099999999999994</v>
      </c>
      <c r="BA282">
        <v>101.4</v>
      </c>
      <c r="BB282">
        <v>119.4</v>
      </c>
      <c r="BC282">
        <v>102.1</v>
      </c>
      <c r="BD282">
        <v>85</v>
      </c>
      <c r="BE282">
        <v>62</v>
      </c>
      <c r="BF282">
        <v>68.2</v>
      </c>
      <c r="BG282">
        <v>32.200000000000003</v>
      </c>
      <c r="BH282">
        <v>19.8</v>
      </c>
      <c r="BI282">
        <v>14.2</v>
      </c>
      <c r="BJ282">
        <v>2.6</v>
      </c>
      <c r="BK282">
        <v>29.2</v>
      </c>
      <c r="BL282">
        <v>67.400000000000006</v>
      </c>
      <c r="BM282">
        <v>61.1</v>
      </c>
      <c r="BN282">
        <v>61.2</v>
      </c>
      <c r="BO282">
        <v>64.5</v>
      </c>
      <c r="BP282">
        <v>58.8</v>
      </c>
      <c r="BQ282">
        <v>-100</v>
      </c>
    </row>
    <row r="283" spans="2:69">
      <c r="B283">
        <v>9</v>
      </c>
      <c r="C283">
        <v>28</v>
      </c>
      <c r="D283">
        <v>46.2</v>
      </c>
      <c r="E283">
        <v>49</v>
      </c>
      <c r="F283">
        <v>-100</v>
      </c>
      <c r="G283">
        <v>26.9</v>
      </c>
      <c r="H283">
        <v>31.3</v>
      </c>
      <c r="I283">
        <v>52.3</v>
      </c>
      <c r="J283">
        <v>104.1</v>
      </c>
      <c r="K283">
        <v>99.9</v>
      </c>
      <c r="L283">
        <v>110</v>
      </c>
      <c r="M283">
        <v>104.3</v>
      </c>
      <c r="N283">
        <v>74</v>
      </c>
      <c r="O283">
        <v>64.900000000000006</v>
      </c>
      <c r="P283">
        <v>68</v>
      </c>
      <c r="Q283">
        <v>24.9</v>
      </c>
      <c r="R283">
        <v>22.6</v>
      </c>
      <c r="S283">
        <v>62.3</v>
      </c>
      <c r="T283">
        <v>54.4</v>
      </c>
      <c r="U283">
        <v>65.099999999999994</v>
      </c>
      <c r="V283">
        <v>89.4</v>
      </c>
      <c r="W283">
        <v>66.599999999999994</v>
      </c>
      <c r="X283">
        <v>38.299999999999997</v>
      </c>
      <c r="Y283">
        <v>25.5</v>
      </c>
      <c r="Z283">
        <v>28.2</v>
      </c>
      <c r="AA283">
        <v>49.5</v>
      </c>
      <c r="AB283">
        <v>36.299999999999997</v>
      </c>
      <c r="AC283">
        <v>35.4</v>
      </c>
      <c r="AD283">
        <v>33.1</v>
      </c>
      <c r="AE283">
        <v>47.6</v>
      </c>
      <c r="AF283">
        <v>88.4</v>
      </c>
      <c r="AG283">
        <v>91.2</v>
      </c>
      <c r="AH283">
        <v>93.5</v>
      </c>
      <c r="AI283">
        <v>143.9</v>
      </c>
      <c r="AJ283">
        <v>79.8</v>
      </c>
      <c r="AK283">
        <v>80.3</v>
      </c>
      <c r="AL283">
        <v>47.9</v>
      </c>
      <c r="AM283">
        <v>31</v>
      </c>
      <c r="AN283">
        <v>51.4</v>
      </c>
      <c r="AO283">
        <v>71.900000000000006</v>
      </c>
      <c r="AP283">
        <v>115.8</v>
      </c>
      <c r="AQ283">
        <v>121.1</v>
      </c>
      <c r="AR283">
        <v>116.2</v>
      </c>
      <c r="AS283">
        <v>55.6</v>
      </c>
      <c r="AT283">
        <v>59.1</v>
      </c>
      <c r="AU283">
        <v>33.799999999999997</v>
      </c>
      <c r="AV283">
        <v>32.1</v>
      </c>
      <c r="AW283">
        <v>28.7</v>
      </c>
      <c r="AX283">
        <v>28.4</v>
      </c>
      <c r="AY283">
        <v>54.9</v>
      </c>
      <c r="AZ283">
        <v>69.2</v>
      </c>
      <c r="BA283">
        <v>100.7</v>
      </c>
      <c r="BB283">
        <v>113.8</v>
      </c>
      <c r="BC283">
        <v>102.6</v>
      </c>
      <c r="BD283">
        <v>83.7</v>
      </c>
      <c r="BE283">
        <v>61.1</v>
      </c>
      <c r="BF283">
        <v>66.5</v>
      </c>
      <c r="BG283">
        <v>32.799999999999997</v>
      </c>
      <c r="BH283">
        <v>21.7</v>
      </c>
      <c r="BI283">
        <v>13.5</v>
      </c>
      <c r="BJ283">
        <v>1.8</v>
      </c>
      <c r="BK283">
        <v>28.9</v>
      </c>
      <c r="BL283">
        <v>64.8</v>
      </c>
      <c r="BM283">
        <v>56.7</v>
      </c>
      <c r="BN283">
        <v>59.8</v>
      </c>
      <c r="BO283">
        <v>66.900000000000006</v>
      </c>
      <c r="BP283">
        <v>58.1</v>
      </c>
      <c r="BQ283">
        <v>-100</v>
      </c>
    </row>
    <row r="284" spans="2:69">
      <c r="B284">
        <v>9</v>
      </c>
      <c r="C284">
        <v>29</v>
      </c>
      <c r="D284">
        <v>44.9</v>
      </c>
      <c r="E284">
        <v>49</v>
      </c>
      <c r="F284">
        <v>41.6</v>
      </c>
      <c r="G284">
        <v>28.3</v>
      </c>
      <c r="H284">
        <v>31.2</v>
      </c>
      <c r="I284">
        <v>55.4</v>
      </c>
      <c r="J284">
        <v>119.9</v>
      </c>
      <c r="K284">
        <v>98.8</v>
      </c>
      <c r="L284">
        <v>109.1</v>
      </c>
      <c r="M284">
        <v>104.1</v>
      </c>
      <c r="N284">
        <v>69.900000000000006</v>
      </c>
      <c r="O284">
        <v>65.900000000000006</v>
      </c>
      <c r="P284">
        <v>77.099999999999994</v>
      </c>
      <c r="Q284">
        <v>26.5</v>
      </c>
      <c r="R284">
        <v>21.6</v>
      </c>
      <c r="S284">
        <v>62</v>
      </c>
      <c r="T284">
        <v>53.6</v>
      </c>
      <c r="U284">
        <v>10068.9</v>
      </c>
      <c r="V284">
        <v>89.3</v>
      </c>
      <c r="W284">
        <v>66.599999999999994</v>
      </c>
      <c r="X284">
        <v>36.200000000000003</v>
      </c>
      <c r="Y284">
        <v>21.2</v>
      </c>
      <c r="Z284">
        <v>27.7</v>
      </c>
      <c r="AA284">
        <v>47.9</v>
      </c>
      <c r="AB284">
        <v>36.299999999999997</v>
      </c>
      <c r="AC284">
        <v>34.299999999999997</v>
      </c>
      <c r="AD284">
        <v>32.799999999999997</v>
      </c>
      <c r="AE284">
        <v>67.3</v>
      </c>
      <c r="AF284">
        <v>89</v>
      </c>
      <c r="AG284">
        <v>94.4</v>
      </c>
      <c r="AH284">
        <v>90.7</v>
      </c>
      <c r="AI284">
        <v>142</v>
      </c>
      <c r="AJ284">
        <v>79.599999999999994</v>
      </c>
      <c r="AK284">
        <v>76.400000000000006</v>
      </c>
      <c r="AL284">
        <v>47.9</v>
      </c>
      <c r="AM284">
        <v>31.7</v>
      </c>
      <c r="AN284">
        <v>49.6</v>
      </c>
      <c r="AO284">
        <v>77.900000000000006</v>
      </c>
      <c r="AP284">
        <v>9896.6</v>
      </c>
      <c r="AQ284">
        <v>119</v>
      </c>
      <c r="AR284">
        <v>115.6</v>
      </c>
      <c r="AS284">
        <v>64</v>
      </c>
      <c r="AT284">
        <v>57</v>
      </c>
      <c r="AU284">
        <v>32.6</v>
      </c>
      <c r="AV284">
        <v>32.6</v>
      </c>
      <c r="AW284">
        <v>26.2</v>
      </c>
      <c r="AX284">
        <v>28.1</v>
      </c>
      <c r="AY284">
        <v>48.8</v>
      </c>
      <c r="AZ284">
        <v>71.599999999999994</v>
      </c>
      <c r="BA284">
        <v>102</v>
      </c>
      <c r="BB284">
        <v>110</v>
      </c>
      <c r="BC284">
        <v>99</v>
      </c>
      <c r="BD284">
        <v>83.7</v>
      </c>
      <c r="BE284">
        <v>59.6</v>
      </c>
      <c r="BF284">
        <v>64.599999999999994</v>
      </c>
      <c r="BG284">
        <v>32.299999999999997</v>
      </c>
      <c r="BH284">
        <v>22.4</v>
      </c>
      <c r="BI284">
        <v>13.8</v>
      </c>
      <c r="BJ284">
        <v>1.7</v>
      </c>
      <c r="BK284">
        <v>27.1</v>
      </c>
      <c r="BL284">
        <v>63.1</v>
      </c>
      <c r="BM284">
        <v>55</v>
      </c>
      <c r="BN284">
        <v>60.6</v>
      </c>
      <c r="BO284">
        <v>68.400000000000006</v>
      </c>
      <c r="BP284">
        <v>58.8</v>
      </c>
      <c r="BQ284">
        <v>-100</v>
      </c>
    </row>
    <row r="285" spans="2:69">
      <c r="B285">
        <v>9</v>
      </c>
      <c r="C285">
        <v>30</v>
      </c>
      <c r="D285">
        <v>41.2</v>
      </c>
      <c r="E285">
        <v>46.6</v>
      </c>
      <c r="F285">
        <v>38.9</v>
      </c>
      <c r="G285">
        <v>30.5</v>
      </c>
      <c r="H285">
        <v>31.8</v>
      </c>
      <c r="I285">
        <v>54.6</v>
      </c>
      <c r="J285">
        <v>139.80000000000001</v>
      </c>
      <c r="K285">
        <v>99.9</v>
      </c>
      <c r="L285">
        <v>106.9</v>
      </c>
      <c r="M285">
        <v>104.9</v>
      </c>
      <c r="N285">
        <v>69.900000000000006</v>
      </c>
      <c r="O285">
        <v>68.3</v>
      </c>
      <c r="P285">
        <v>71.900000000000006</v>
      </c>
      <c r="Q285">
        <v>25.8</v>
      </c>
      <c r="R285">
        <v>19.399999999999999</v>
      </c>
      <c r="S285">
        <v>60.7</v>
      </c>
      <c r="T285">
        <v>54.7</v>
      </c>
      <c r="U285">
        <v>10073.1</v>
      </c>
      <c r="V285">
        <v>99.6</v>
      </c>
      <c r="W285">
        <v>68.5</v>
      </c>
      <c r="X285">
        <v>34.9</v>
      </c>
      <c r="Y285">
        <v>21.4</v>
      </c>
      <c r="Z285">
        <v>24.8</v>
      </c>
      <c r="AA285">
        <v>50.2</v>
      </c>
      <c r="AB285">
        <v>36</v>
      </c>
      <c r="AC285">
        <v>34.799999999999997</v>
      </c>
      <c r="AD285">
        <v>34.6</v>
      </c>
      <c r="AE285">
        <v>67.400000000000006</v>
      </c>
      <c r="AF285">
        <v>85.3</v>
      </c>
      <c r="AG285">
        <v>94.1</v>
      </c>
      <c r="AH285">
        <v>95.7</v>
      </c>
      <c r="AI285">
        <v>138.4</v>
      </c>
      <c r="AJ285">
        <v>80.3</v>
      </c>
      <c r="AK285">
        <v>76.400000000000006</v>
      </c>
      <c r="AL285">
        <v>46.8</v>
      </c>
      <c r="AM285">
        <v>30.2</v>
      </c>
      <c r="AN285">
        <v>51</v>
      </c>
      <c r="AO285">
        <v>78.8</v>
      </c>
      <c r="AP285">
        <v>10100.1</v>
      </c>
      <c r="AQ285">
        <v>116.7</v>
      </c>
      <c r="AR285">
        <v>112</v>
      </c>
      <c r="AS285">
        <v>68.599999999999994</v>
      </c>
      <c r="AT285">
        <v>55.9</v>
      </c>
      <c r="AU285">
        <v>31</v>
      </c>
      <c r="AV285">
        <v>33.5</v>
      </c>
      <c r="AW285">
        <v>25.4</v>
      </c>
      <c r="AX285">
        <v>28.5</v>
      </c>
      <c r="AY285">
        <v>44.7</v>
      </c>
      <c r="AZ285">
        <v>70</v>
      </c>
      <c r="BA285">
        <v>99.7</v>
      </c>
      <c r="BB285">
        <v>120.1</v>
      </c>
      <c r="BC285">
        <v>97.6</v>
      </c>
      <c r="BD285">
        <v>86.7</v>
      </c>
      <c r="BE285">
        <v>59.7</v>
      </c>
      <c r="BF285">
        <v>63.7</v>
      </c>
      <c r="BG285">
        <v>33.6</v>
      </c>
      <c r="BH285">
        <v>23.1</v>
      </c>
      <c r="BI285">
        <v>13.1</v>
      </c>
      <c r="BJ285">
        <v>2.7</v>
      </c>
      <c r="BK285">
        <v>24.4</v>
      </c>
      <c r="BL285">
        <v>59.8</v>
      </c>
      <c r="BM285">
        <v>57.1</v>
      </c>
      <c r="BN285">
        <v>60.3</v>
      </c>
      <c r="BO285">
        <v>74.5</v>
      </c>
      <c r="BP285">
        <v>58.8</v>
      </c>
      <c r="BQ285">
        <v>-100</v>
      </c>
    </row>
    <row r="286" spans="2:69">
      <c r="B286">
        <v>9</v>
      </c>
      <c r="C286">
        <v>31</v>
      </c>
      <c r="D286">
        <v>-1000</v>
      </c>
      <c r="E286">
        <v>-1000</v>
      </c>
      <c r="F286">
        <v>-1000</v>
      </c>
      <c r="G286">
        <v>-1000</v>
      </c>
      <c r="H286">
        <v>-1000</v>
      </c>
      <c r="I286">
        <v>-1000</v>
      </c>
      <c r="J286">
        <v>-1000</v>
      </c>
      <c r="K286">
        <v>-1000</v>
      </c>
      <c r="L286">
        <v>-1000</v>
      </c>
      <c r="M286">
        <v>-1000</v>
      </c>
      <c r="N286">
        <v>-1000</v>
      </c>
      <c r="O286">
        <v>-1000</v>
      </c>
      <c r="P286">
        <v>-1000</v>
      </c>
      <c r="Q286">
        <v>-1000</v>
      </c>
      <c r="R286">
        <v>-1000</v>
      </c>
      <c r="S286">
        <v>-1000</v>
      </c>
      <c r="T286">
        <v>-1000</v>
      </c>
      <c r="U286">
        <v>-1000</v>
      </c>
      <c r="V286">
        <v>-1000</v>
      </c>
      <c r="W286">
        <v>-1000</v>
      </c>
      <c r="X286">
        <v>-1000</v>
      </c>
      <c r="Y286">
        <v>-1000</v>
      </c>
      <c r="Z286">
        <v>-1000</v>
      </c>
      <c r="AA286">
        <v>-1000</v>
      </c>
      <c r="AB286">
        <v>-1000</v>
      </c>
      <c r="AC286">
        <v>-1000</v>
      </c>
      <c r="AD286">
        <v>-1000</v>
      </c>
      <c r="AE286">
        <v>-1000</v>
      </c>
      <c r="AF286">
        <v>-1000</v>
      </c>
      <c r="AG286">
        <v>-1000</v>
      </c>
      <c r="AH286">
        <v>-1000</v>
      </c>
      <c r="AI286">
        <v>-1000</v>
      </c>
      <c r="AJ286">
        <v>-1000</v>
      </c>
      <c r="AK286">
        <v>-1000</v>
      </c>
      <c r="AL286">
        <v>-1000</v>
      </c>
      <c r="AM286">
        <v>-1000</v>
      </c>
      <c r="AN286">
        <v>-1000</v>
      </c>
      <c r="AO286">
        <v>-1000</v>
      </c>
      <c r="AP286">
        <v>-1000</v>
      </c>
      <c r="AQ286">
        <v>-1000</v>
      </c>
      <c r="AR286">
        <v>-1000</v>
      </c>
      <c r="AS286">
        <v>-1000</v>
      </c>
      <c r="AT286">
        <v>-1000</v>
      </c>
      <c r="AU286">
        <v>-1000</v>
      </c>
      <c r="AV286">
        <v>-1000</v>
      </c>
      <c r="AW286">
        <v>-1000</v>
      </c>
      <c r="AX286">
        <v>-1000</v>
      </c>
      <c r="AY286">
        <v>-1000</v>
      </c>
      <c r="AZ286">
        <v>-1000</v>
      </c>
      <c r="BA286">
        <v>-1000</v>
      </c>
      <c r="BB286">
        <v>-1000</v>
      </c>
      <c r="BC286">
        <v>-1000</v>
      </c>
      <c r="BD286">
        <v>-1000</v>
      </c>
      <c r="BE286">
        <v>-1000</v>
      </c>
      <c r="BF286">
        <v>-1000</v>
      </c>
      <c r="BG286">
        <v>-1000</v>
      </c>
      <c r="BH286">
        <v>-1000</v>
      </c>
      <c r="BI286">
        <v>-1000</v>
      </c>
      <c r="BJ286">
        <v>-1000</v>
      </c>
      <c r="BK286">
        <v>-1000</v>
      </c>
      <c r="BL286">
        <v>-1000</v>
      </c>
      <c r="BM286">
        <v>-1000</v>
      </c>
      <c r="BN286">
        <v>-1000</v>
      </c>
      <c r="BO286">
        <v>-1000</v>
      </c>
      <c r="BP286">
        <v>-1000</v>
      </c>
      <c r="BQ286">
        <v>-1000</v>
      </c>
    </row>
    <row r="287" spans="2:69">
      <c r="B287">
        <v>10</v>
      </c>
      <c r="C287">
        <v>1</v>
      </c>
      <c r="D287">
        <v>35</v>
      </c>
      <c r="E287">
        <v>43.5</v>
      </c>
      <c r="F287">
        <v>36.9</v>
      </c>
      <c r="G287">
        <v>30.1</v>
      </c>
      <c r="H287">
        <v>31.4</v>
      </c>
      <c r="I287">
        <v>52.4</v>
      </c>
      <c r="J287">
        <v>123.2</v>
      </c>
      <c r="K287">
        <v>111</v>
      </c>
      <c r="L287">
        <v>106.9</v>
      </c>
      <c r="M287">
        <v>105.7</v>
      </c>
      <c r="N287">
        <v>95.2</v>
      </c>
      <c r="O287">
        <v>76.7</v>
      </c>
      <c r="P287">
        <v>67.7</v>
      </c>
      <c r="Q287">
        <v>24</v>
      </c>
      <c r="R287">
        <v>20.100000000000001</v>
      </c>
      <c r="S287">
        <v>59.8</v>
      </c>
      <c r="T287">
        <v>54.3</v>
      </c>
      <c r="U287">
        <v>81.2</v>
      </c>
      <c r="V287">
        <v>91.9</v>
      </c>
      <c r="W287">
        <v>69.599999999999994</v>
      </c>
      <c r="X287">
        <v>33.9</v>
      </c>
      <c r="Y287">
        <v>24.5</v>
      </c>
      <c r="Z287">
        <v>24.7</v>
      </c>
      <c r="AA287">
        <v>49.8</v>
      </c>
      <c r="AB287">
        <v>36.200000000000003</v>
      </c>
      <c r="AC287">
        <v>34.799999999999997</v>
      </c>
      <c r="AD287">
        <v>37.1</v>
      </c>
      <c r="AE287">
        <v>62</v>
      </c>
      <c r="AF287">
        <v>81.599999999999994</v>
      </c>
      <c r="AG287">
        <v>92.6</v>
      </c>
      <c r="AH287">
        <v>95.2</v>
      </c>
      <c r="AI287">
        <v>134.19999999999999</v>
      </c>
      <c r="AJ287">
        <v>80.8</v>
      </c>
      <c r="AK287">
        <v>75</v>
      </c>
      <c r="AL287">
        <v>47.4</v>
      </c>
      <c r="AM287">
        <v>30.2</v>
      </c>
      <c r="AN287">
        <v>49.4</v>
      </c>
      <c r="AO287">
        <v>77.2</v>
      </c>
      <c r="AP287">
        <v>115.7</v>
      </c>
      <c r="AQ287">
        <v>114.3</v>
      </c>
      <c r="AR287">
        <v>114</v>
      </c>
      <c r="AS287">
        <v>65.2</v>
      </c>
      <c r="AT287">
        <v>55</v>
      </c>
      <c r="AU287">
        <v>32.6</v>
      </c>
      <c r="AV287">
        <v>31.8</v>
      </c>
      <c r="AW287">
        <v>24.6</v>
      </c>
      <c r="AX287">
        <v>32.799999999999997</v>
      </c>
      <c r="AY287">
        <v>42.9</v>
      </c>
      <c r="AZ287">
        <v>67.900000000000006</v>
      </c>
      <c r="BA287">
        <v>101.5</v>
      </c>
      <c r="BB287">
        <v>121.3</v>
      </c>
      <c r="BC287">
        <v>102.3</v>
      </c>
      <c r="BD287">
        <v>85.8</v>
      </c>
      <c r="BE287">
        <v>58.3</v>
      </c>
      <c r="BF287">
        <v>64.400000000000006</v>
      </c>
      <c r="BG287">
        <v>35.299999999999997</v>
      </c>
      <c r="BH287">
        <v>21.2</v>
      </c>
      <c r="BI287">
        <v>14.2</v>
      </c>
      <c r="BJ287">
        <v>3</v>
      </c>
      <c r="BK287">
        <v>24.5</v>
      </c>
      <c r="BL287">
        <v>55.9</v>
      </c>
      <c r="BM287">
        <v>63.7</v>
      </c>
      <c r="BN287">
        <v>61.8</v>
      </c>
      <c r="BO287">
        <v>75.5</v>
      </c>
      <c r="BP287">
        <v>57.3</v>
      </c>
      <c r="BQ287">
        <v>-100</v>
      </c>
    </row>
    <row r="288" spans="2:69">
      <c r="B288">
        <v>10</v>
      </c>
      <c r="C288">
        <v>2</v>
      </c>
      <c r="D288">
        <v>26.8</v>
      </c>
      <c r="E288">
        <v>41.6</v>
      </c>
      <c r="F288">
        <v>34.5</v>
      </c>
      <c r="G288">
        <v>32.5</v>
      </c>
      <c r="H288">
        <v>30.8</v>
      </c>
      <c r="I288">
        <v>46</v>
      </c>
      <c r="J288">
        <v>120.2</v>
      </c>
      <c r="K288">
        <v>107.9</v>
      </c>
      <c r="L288">
        <v>108.5</v>
      </c>
      <c r="M288">
        <v>107.1</v>
      </c>
      <c r="N288">
        <v>91.4</v>
      </c>
      <c r="O288">
        <v>79.400000000000006</v>
      </c>
      <c r="P288">
        <v>68.099999999999994</v>
      </c>
      <c r="Q288">
        <v>22.9</v>
      </c>
      <c r="R288">
        <v>21.8</v>
      </c>
      <c r="S288">
        <v>61.2</v>
      </c>
      <c r="T288">
        <v>54</v>
      </c>
      <c r="U288">
        <v>89.3</v>
      </c>
      <c r="V288">
        <v>82.7</v>
      </c>
      <c r="W288">
        <v>70.599999999999994</v>
      </c>
      <c r="X288">
        <v>33.9</v>
      </c>
      <c r="Y288">
        <v>27.7</v>
      </c>
      <c r="Z288">
        <v>28.5</v>
      </c>
      <c r="AA288">
        <v>50.5</v>
      </c>
      <c r="AB288">
        <v>35.5</v>
      </c>
      <c r="AC288">
        <v>34.5</v>
      </c>
      <c r="AD288">
        <v>38.799999999999997</v>
      </c>
      <c r="AE288">
        <v>56.9</v>
      </c>
      <c r="AF288">
        <v>79.900000000000006</v>
      </c>
      <c r="AG288">
        <v>93.2</v>
      </c>
      <c r="AH288">
        <v>95.3</v>
      </c>
      <c r="AI288">
        <v>132.6</v>
      </c>
      <c r="AJ288">
        <v>79.7</v>
      </c>
      <c r="AK288">
        <v>75.099999999999994</v>
      </c>
      <c r="AL288">
        <v>45.9</v>
      </c>
      <c r="AM288">
        <v>29.5</v>
      </c>
      <c r="AN288">
        <v>48</v>
      </c>
      <c r="AO288">
        <v>75.8</v>
      </c>
      <c r="AP288">
        <v>120.7</v>
      </c>
      <c r="AQ288">
        <v>113.8</v>
      </c>
      <c r="AR288">
        <v>123.5</v>
      </c>
      <c r="AS288">
        <v>61.9</v>
      </c>
      <c r="AT288">
        <v>53.6</v>
      </c>
      <c r="AU288">
        <v>35.200000000000003</v>
      </c>
      <c r="AV288">
        <v>31.1</v>
      </c>
      <c r="AW288">
        <v>27.4</v>
      </c>
      <c r="AX288">
        <v>37.200000000000003</v>
      </c>
      <c r="AY288">
        <v>42</v>
      </c>
      <c r="AZ288">
        <v>66.2</v>
      </c>
      <c r="BA288">
        <v>99.4</v>
      </c>
      <c r="BB288">
        <v>123.4</v>
      </c>
      <c r="BC288">
        <v>96.4</v>
      </c>
      <c r="BD288">
        <v>81.8</v>
      </c>
      <c r="BE288">
        <v>57.6</v>
      </c>
      <c r="BF288">
        <v>62.9</v>
      </c>
      <c r="BG288">
        <v>34.700000000000003</v>
      </c>
      <c r="BH288">
        <v>19.8</v>
      </c>
      <c r="BI288">
        <v>17</v>
      </c>
      <c r="BJ288">
        <v>2.8</v>
      </c>
      <c r="BK288">
        <v>24.2</v>
      </c>
      <c r="BL288">
        <v>56.5</v>
      </c>
      <c r="BM288">
        <v>67.2</v>
      </c>
      <c r="BN288">
        <v>71.2</v>
      </c>
      <c r="BO288">
        <v>74.3</v>
      </c>
      <c r="BP288">
        <v>59.8</v>
      </c>
      <c r="BQ288">
        <v>-100</v>
      </c>
    </row>
    <row r="289" spans="2:69">
      <c r="B289">
        <v>10</v>
      </c>
      <c r="C289">
        <v>3</v>
      </c>
      <c r="D289">
        <v>24.3</v>
      </c>
      <c r="E289">
        <v>38.5</v>
      </c>
      <c r="F289">
        <v>36.4</v>
      </c>
      <c r="G289">
        <v>30</v>
      </c>
      <c r="H289">
        <v>32.5</v>
      </c>
      <c r="I289">
        <v>46.4</v>
      </c>
      <c r="J289">
        <v>113.8</v>
      </c>
      <c r="K289">
        <v>102.5</v>
      </c>
      <c r="L289">
        <v>109</v>
      </c>
      <c r="M289">
        <v>94.5</v>
      </c>
      <c r="N289">
        <v>83.7</v>
      </c>
      <c r="O289">
        <v>76.3</v>
      </c>
      <c r="P289">
        <v>65.599999999999994</v>
      </c>
      <c r="Q289">
        <v>23.5</v>
      </c>
      <c r="R289">
        <v>22.1</v>
      </c>
      <c r="S289">
        <v>60.4</v>
      </c>
      <c r="T289">
        <v>54.1</v>
      </c>
      <c r="U289">
        <v>97.1</v>
      </c>
      <c r="V289">
        <v>86.6</v>
      </c>
      <c r="W289">
        <v>71.8</v>
      </c>
      <c r="X289">
        <v>34.200000000000003</v>
      </c>
      <c r="Y289">
        <v>29.5</v>
      </c>
      <c r="Z289">
        <v>32.5</v>
      </c>
      <c r="AA289">
        <v>50.2</v>
      </c>
      <c r="AB289">
        <v>35</v>
      </c>
      <c r="AC289">
        <v>33</v>
      </c>
      <c r="AD289">
        <v>37.1</v>
      </c>
      <c r="AE289">
        <v>51.5</v>
      </c>
      <c r="AF289">
        <v>81.900000000000006</v>
      </c>
      <c r="AG289">
        <v>95.1</v>
      </c>
      <c r="AH289">
        <v>108.4</v>
      </c>
      <c r="AI289">
        <v>133.69999999999999</v>
      </c>
      <c r="AJ289">
        <v>78.400000000000006</v>
      </c>
      <c r="AK289">
        <v>76</v>
      </c>
      <c r="AL289">
        <v>50</v>
      </c>
      <c r="AM289">
        <v>29</v>
      </c>
      <c r="AN289">
        <v>48.9</v>
      </c>
      <c r="AO289">
        <v>72.7</v>
      </c>
      <c r="AP289">
        <v>123.4</v>
      </c>
      <c r="AQ289">
        <v>114.2</v>
      </c>
      <c r="AR289">
        <v>123.8</v>
      </c>
      <c r="AS289">
        <v>63.1</v>
      </c>
      <c r="AT289">
        <v>53.2</v>
      </c>
      <c r="AU289">
        <v>37.799999999999997</v>
      </c>
      <c r="AV289">
        <v>32.6</v>
      </c>
      <c r="AW289">
        <v>31.4</v>
      </c>
      <c r="AX289">
        <v>30.4</v>
      </c>
      <c r="AY289">
        <v>41.8</v>
      </c>
      <c r="AZ289">
        <v>66.400000000000006</v>
      </c>
      <c r="BA289">
        <v>101.2</v>
      </c>
      <c r="BB289">
        <v>118.8</v>
      </c>
      <c r="BC289">
        <v>104.5</v>
      </c>
      <c r="BD289">
        <v>83.4</v>
      </c>
      <c r="BE289">
        <v>56.8</v>
      </c>
      <c r="BF289">
        <v>60.1</v>
      </c>
      <c r="BG289">
        <v>33.1</v>
      </c>
      <c r="BH289">
        <v>21.4</v>
      </c>
      <c r="BI289">
        <v>18.3</v>
      </c>
      <c r="BJ289">
        <v>1.6</v>
      </c>
      <c r="BK289">
        <v>23.2</v>
      </c>
      <c r="BL289">
        <v>55.1</v>
      </c>
      <c r="BM289">
        <v>62.2</v>
      </c>
      <c r="BN289">
        <v>69.099999999999994</v>
      </c>
      <c r="BO289">
        <v>72.900000000000006</v>
      </c>
      <c r="BP289">
        <v>63.2</v>
      </c>
      <c r="BQ289">
        <v>-100</v>
      </c>
    </row>
    <row r="290" spans="2:69">
      <c r="B290">
        <v>10</v>
      </c>
      <c r="C290">
        <v>4</v>
      </c>
      <c r="D290">
        <v>31.8</v>
      </c>
      <c r="E290">
        <v>36.299999999999997</v>
      </c>
      <c r="F290">
        <v>37.700000000000003</v>
      </c>
      <c r="G290">
        <v>28.2</v>
      </c>
      <c r="H290">
        <v>33.1</v>
      </c>
      <c r="I290">
        <v>48.4</v>
      </c>
      <c r="J290">
        <v>110.2</v>
      </c>
      <c r="K290">
        <v>104</v>
      </c>
      <c r="L290">
        <v>110.5</v>
      </c>
      <c r="M290">
        <v>92</v>
      </c>
      <c r="N290">
        <v>80.900000000000006</v>
      </c>
      <c r="O290">
        <v>70.3</v>
      </c>
      <c r="P290">
        <v>63.9</v>
      </c>
      <c r="Q290">
        <v>25.9</v>
      </c>
      <c r="R290">
        <v>18.7</v>
      </c>
      <c r="S290">
        <v>55.2</v>
      </c>
      <c r="T290">
        <v>57.1</v>
      </c>
      <c r="U290">
        <v>92.3</v>
      </c>
      <c r="V290">
        <v>86.1</v>
      </c>
      <c r="W290">
        <v>73.5</v>
      </c>
      <c r="X290">
        <v>33.9</v>
      </c>
      <c r="Y290">
        <v>30</v>
      </c>
      <c r="Z290">
        <v>32.200000000000003</v>
      </c>
      <c r="AA290">
        <v>50.6</v>
      </c>
      <c r="AB290">
        <v>32.799999999999997</v>
      </c>
      <c r="AC290">
        <v>30.3</v>
      </c>
      <c r="AD290">
        <v>36.4</v>
      </c>
      <c r="AE290">
        <v>51.1</v>
      </c>
      <c r="AF290">
        <v>81.099999999999994</v>
      </c>
      <c r="AG290">
        <v>100</v>
      </c>
      <c r="AH290">
        <v>107.6</v>
      </c>
      <c r="AI290">
        <v>134.6</v>
      </c>
      <c r="AJ290">
        <v>79.8</v>
      </c>
      <c r="AK290">
        <v>77.099999999999994</v>
      </c>
      <c r="AL290">
        <v>50.1</v>
      </c>
      <c r="AM290">
        <v>30.5</v>
      </c>
      <c r="AN290">
        <v>49</v>
      </c>
      <c r="AO290">
        <v>71.8</v>
      </c>
      <c r="AP290">
        <v>120.3</v>
      </c>
      <c r="AQ290">
        <v>118.2</v>
      </c>
      <c r="AR290">
        <v>119.3</v>
      </c>
      <c r="AS290">
        <v>56.9</v>
      </c>
      <c r="AT290">
        <v>52</v>
      </c>
      <c r="AU290">
        <v>43.8</v>
      </c>
      <c r="AV290">
        <v>36.200000000000003</v>
      </c>
      <c r="AW290">
        <v>32.9</v>
      </c>
      <c r="AX290">
        <v>29</v>
      </c>
      <c r="AY290">
        <v>39.1</v>
      </c>
      <c r="AZ290">
        <v>65.8</v>
      </c>
      <c r="BA290">
        <v>103.6</v>
      </c>
      <c r="BB290">
        <v>115.6</v>
      </c>
      <c r="BC290">
        <v>102.4</v>
      </c>
      <c r="BD290">
        <v>84.5</v>
      </c>
      <c r="BE290">
        <v>55.5</v>
      </c>
      <c r="BF290">
        <v>57</v>
      </c>
      <c r="BG290">
        <v>32.1</v>
      </c>
      <c r="BH290">
        <v>20.8</v>
      </c>
      <c r="BI290">
        <v>18.7</v>
      </c>
      <c r="BJ290">
        <v>3.2</v>
      </c>
      <c r="BK290">
        <v>21.9</v>
      </c>
      <c r="BL290">
        <v>52.5</v>
      </c>
      <c r="BM290">
        <v>59.2</v>
      </c>
      <c r="BN290">
        <v>64.5</v>
      </c>
      <c r="BO290">
        <v>74.3</v>
      </c>
      <c r="BP290">
        <v>65.5</v>
      </c>
      <c r="BQ290">
        <v>-100</v>
      </c>
    </row>
    <row r="291" spans="2:69">
      <c r="B291">
        <v>10</v>
      </c>
      <c r="C291">
        <v>5</v>
      </c>
      <c r="D291">
        <v>34.299999999999997</v>
      </c>
      <c r="E291">
        <v>36.299999999999997</v>
      </c>
      <c r="F291">
        <v>36.799999999999997</v>
      </c>
      <c r="G291">
        <v>27</v>
      </c>
      <c r="H291">
        <v>33.5</v>
      </c>
      <c r="I291">
        <v>51.7</v>
      </c>
      <c r="J291">
        <v>107.3</v>
      </c>
      <c r="K291">
        <v>99.4</v>
      </c>
      <c r="L291">
        <v>108.7</v>
      </c>
      <c r="M291">
        <v>98.2</v>
      </c>
      <c r="N291">
        <v>78.2</v>
      </c>
      <c r="O291">
        <v>72.400000000000006</v>
      </c>
      <c r="P291">
        <v>63.1</v>
      </c>
      <c r="Q291">
        <v>27.8</v>
      </c>
      <c r="R291">
        <v>20.3</v>
      </c>
      <c r="S291">
        <v>50.1</v>
      </c>
      <c r="T291">
        <v>57.1</v>
      </c>
      <c r="U291">
        <v>87.4</v>
      </c>
      <c r="V291">
        <v>82.7</v>
      </c>
      <c r="W291">
        <v>72.8</v>
      </c>
      <c r="X291">
        <v>34.200000000000003</v>
      </c>
      <c r="Y291">
        <v>29.2</v>
      </c>
      <c r="Z291">
        <v>31.5</v>
      </c>
      <c r="AA291">
        <v>53</v>
      </c>
      <c r="AB291">
        <v>30.3</v>
      </c>
      <c r="AC291">
        <v>32</v>
      </c>
      <c r="AD291">
        <v>34.9</v>
      </c>
      <c r="AE291">
        <v>52.8</v>
      </c>
      <c r="AF291">
        <v>78.5</v>
      </c>
      <c r="AG291">
        <v>104.1</v>
      </c>
      <c r="AH291">
        <v>103.5</v>
      </c>
      <c r="AI291">
        <v>135.6</v>
      </c>
      <c r="AJ291">
        <v>80.099999999999994</v>
      </c>
      <c r="AK291">
        <v>76.7</v>
      </c>
      <c r="AL291">
        <v>52.1</v>
      </c>
      <c r="AM291">
        <v>30.7</v>
      </c>
      <c r="AN291">
        <v>46.7</v>
      </c>
      <c r="AO291">
        <v>74.599999999999994</v>
      </c>
      <c r="AP291">
        <v>122</v>
      </c>
      <c r="AQ291">
        <v>118.7</v>
      </c>
      <c r="AR291">
        <v>121.5</v>
      </c>
      <c r="AS291">
        <v>59.8</v>
      </c>
      <c r="AT291">
        <v>53.7</v>
      </c>
      <c r="AU291">
        <v>46.4</v>
      </c>
      <c r="AV291">
        <v>37.6</v>
      </c>
      <c r="AW291">
        <v>34.6</v>
      </c>
      <c r="AX291">
        <v>28</v>
      </c>
      <c r="AY291">
        <v>35.1</v>
      </c>
      <c r="AZ291">
        <v>66.7</v>
      </c>
      <c r="BA291">
        <v>105.7</v>
      </c>
      <c r="BB291">
        <v>108.8</v>
      </c>
      <c r="BC291">
        <v>98.8</v>
      </c>
      <c r="BD291">
        <v>84.7</v>
      </c>
      <c r="BE291">
        <v>53.8</v>
      </c>
      <c r="BF291">
        <v>56.6</v>
      </c>
      <c r="BG291">
        <v>30</v>
      </c>
      <c r="BH291">
        <v>20.100000000000001</v>
      </c>
      <c r="BI291">
        <v>19</v>
      </c>
      <c r="BJ291">
        <v>5.2</v>
      </c>
      <c r="BK291">
        <v>22.6</v>
      </c>
      <c r="BL291">
        <v>56.5</v>
      </c>
      <c r="BM291">
        <v>57</v>
      </c>
      <c r="BN291">
        <v>62.1</v>
      </c>
      <c r="BO291">
        <v>75.900000000000006</v>
      </c>
      <c r="BP291">
        <v>62.9</v>
      </c>
      <c r="BQ291">
        <v>-100</v>
      </c>
    </row>
    <row r="292" spans="2:69">
      <c r="B292">
        <v>10</v>
      </c>
      <c r="C292">
        <v>6</v>
      </c>
      <c r="D292">
        <v>36.9</v>
      </c>
      <c r="E292">
        <v>36.5</v>
      </c>
      <c r="F292">
        <v>35.6</v>
      </c>
      <c r="G292">
        <v>24.9</v>
      </c>
      <c r="H292">
        <v>33.6</v>
      </c>
      <c r="I292">
        <v>56.3</v>
      </c>
      <c r="J292">
        <v>110.3</v>
      </c>
      <c r="K292">
        <v>96.5</v>
      </c>
      <c r="L292">
        <v>107.1</v>
      </c>
      <c r="M292">
        <v>119.2</v>
      </c>
      <c r="N292">
        <v>76.8</v>
      </c>
      <c r="O292">
        <v>71.2</v>
      </c>
      <c r="P292">
        <v>65</v>
      </c>
      <c r="Q292">
        <v>27.6</v>
      </c>
      <c r="R292">
        <v>21</v>
      </c>
      <c r="S292">
        <v>46.3</v>
      </c>
      <c r="T292">
        <v>56.2</v>
      </c>
      <c r="U292">
        <v>89.6</v>
      </c>
      <c r="V292">
        <v>80.5</v>
      </c>
      <c r="W292">
        <v>72.5</v>
      </c>
      <c r="X292">
        <v>51.1</v>
      </c>
      <c r="Y292">
        <v>27.3</v>
      </c>
      <c r="Z292">
        <v>31.8</v>
      </c>
      <c r="AA292">
        <v>56.4</v>
      </c>
      <c r="AB292">
        <v>32.799999999999997</v>
      </c>
      <c r="AC292">
        <v>31.8</v>
      </c>
      <c r="AD292">
        <v>33.299999999999997</v>
      </c>
      <c r="AE292">
        <v>50.8</v>
      </c>
      <c r="AF292">
        <v>79.900000000000006</v>
      </c>
      <c r="AG292">
        <v>103</v>
      </c>
      <c r="AH292">
        <v>102</v>
      </c>
      <c r="AI292">
        <v>135.4</v>
      </c>
      <c r="AJ292">
        <v>79.2</v>
      </c>
      <c r="AK292">
        <v>87.8</v>
      </c>
      <c r="AL292">
        <v>51.9</v>
      </c>
      <c r="AM292">
        <v>30.7</v>
      </c>
      <c r="AN292">
        <v>45.4</v>
      </c>
      <c r="AO292">
        <v>81.5</v>
      </c>
      <c r="AP292">
        <v>126.3</v>
      </c>
      <c r="AQ292">
        <v>118</v>
      </c>
      <c r="AR292">
        <v>124.3</v>
      </c>
      <c r="AS292">
        <v>66.8</v>
      </c>
      <c r="AT292">
        <v>55.9</v>
      </c>
      <c r="AU292">
        <v>44.8</v>
      </c>
      <c r="AV292">
        <v>36.5</v>
      </c>
      <c r="AW292">
        <v>35.4</v>
      </c>
      <c r="AX292">
        <v>28.1</v>
      </c>
      <c r="AY292">
        <v>30.8</v>
      </c>
      <c r="AZ292">
        <v>65.599999999999994</v>
      </c>
      <c r="BA292">
        <v>105.5</v>
      </c>
      <c r="BB292">
        <v>105.3</v>
      </c>
      <c r="BC292">
        <v>96.9</v>
      </c>
      <c r="BD292">
        <v>90.4</v>
      </c>
      <c r="BE292">
        <v>52.8</v>
      </c>
      <c r="BF292">
        <v>55.3</v>
      </c>
      <c r="BG292">
        <v>29</v>
      </c>
      <c r="BH292">
        <v>18.7</v>
      </c>
      <c r="BI292">
        <v>15.5</v>
      </c>
      <c r="BJ292">
        <v>4.4000000000000004</v>
      </c>
      <c r="BK292">
        <v>28.2</v>
      </c>
      <c r="BL292">
        <v>59.6</v>
      </c>
      <c r="BM292">
        <v>56.7</v>
      </c>
      <c r="BN292">
        <v>59.5</v>
      </c>
      <c r="BO292">
        <v>75.3</v>
      </c>
      <c r="BP292">
        <v>64</v>
      </c>
      <c r="BQ292">
        <v>-100</v>
      </c>
    </row>
    <row r="293" spans="2:69">
      <c r="B293">
        <v>10</v>
      </c>
      <c r="C293">
        <v>7</v>
      </c>
      <c r="D293">
        <v>38.299999999999997</v>
      </c>
      <c r="E293">
        <v>38.9</v>
      </c>
      <c r="F293">
        <v>36.6</v>
      </c>
      <c r="G293">
        <v>24</v>
      </c>
      <c r="H293">
        <v>35.9</v>
      </c>
      <c r="I293">
        <v>59.8</v>
      </c>
      <c r="J293">
        <v>111.2</v>
      </c>
      <c r="K293">
        <v>105.4</v>
      </c>
      <c r="L293">
        <v>108</v>
      </c>
      <c r="M293">
        <v>116.4</v>
      </c>
      <c r="N293">
        <v>77.900000000000006</v>
      </c>
      <c r="O293">
        <v>68.5</v>
      </c>
      <c r="P293">
        <v>63.4</v>
      </c>
      <c r="Q293">
        <v>26.4</v>
      </c>
      <c r="R293">
        <v>22.1</v>
      </c>
      <c r="S293">
        <v>45.1</v>
      </c>
      <c r="T293">
        <v>56.1</v>
      </c>
      <c r="U293">
        <v>90.6</v>
      </c>
      <c r="V293">
        <v>79.5</v>
      </c>
      <c r="W293">
        <v>72.400000000000006</v>
      </c>
      <c r="X293">
        <v>53</v>
      </c>
      <c r="Y293">
        <v>26.7</v>
      </c>
      <c r="Z293">
        <v>32</v>
      </c>
      <c r="AA293">
        <v>57</v>
      </c>
      <c r="AB293">
        <v>33.799999999999997</v>
      </c>
      <c r="AC293">
        <v>32</v>
      </c>
      <c r="AD293">
        <v>30.1</v>
      </c>
      <c r="AE293">
        <v>46.8</v>
      </c>
      <c r="AF293">
        <v>98.2</v>
      </c>
      <c r="AG293">
        <v>100.7</v>
      </c>
      <c r="AH293">
        <v>98.2</v>
      </c>
      <c r="AI293">
        <v>131.9</v>
      </c>
      <c r="AJ293">
        <v>79.5</v>
      </c>
      <c r="AK293">
        <v>80.8</v>
      </c>
      <c r="AL293">
        <v>50.1</v>
      </c>
      <c r="AM293">
        <v>29.1</v>
      </c>
      <c r="AN293">
        <v>45.3</v>
      </c>
      <c r="AO293">
        <v>80.5</v>
      </c>
      <c r="AP293">
        <v>125.7</v>
      </c>
      <c r="AQ293">
        <v>118.2</v>
      </c>
      <c r="AR293">
        <v>119.5</v>
      </c>
      <c r="AS293">
        <v>68.8</v>
      </c>
      <c r="AT293">
        <v>56.4</v>
      </c>
      <c r="AU293">
        <v>45.7</v>
      </c>
      <c r="AV293">
        <v>38.4</v>
      </c>
      <c r="AW293">
        <v>37.6</v>
      </c>
      <c r="AX293">
        <v>30.8</v>
      </c>
      <c r="AY293">
        <v>30.8</v>
      </c>
      <c r="AZ293">
        <v>64.2</v>
      </c>
      <c r="BA293">
        <v>106.8</v>
      </c>
      <c r="BB293">
        <v>102.5</v>
      </c>
      <c r="BC293">
        <v>92.4</v>
      </c>
      <c r="BD293">
        <v>93.4</v>
      </c>
      <c r="BE293">
        <v>52.4</v>
      </c>
      <c r="BF293">
        <v>54.9</v>
      </c>
      <c r="BG293">
        <v>28.7</v>
      </c>
      <c r="BH293">
        <v>17.600000000000001</v>
      </c>
      <c r="BI293">
        <v>14.8</v>
      </c>
      <c r="BJ293">
        <v>3.3</v>
      </c>
      <c r="BK293">
        <v>26.8</v>
      </c>
      <c r="BL293">
        <v>56.5</v>
      </c>
      <c r="BM293">
        <v>61.7</v>
      </c>
      <c r="BN293">
        <v>59</v>
      </c>
      <c r="BO293">
        <v>73.2</v>
      </c>
      <c r="BP293">
        <v>65.400000000000006</v>
      </c>
      <c r="BQ293">
        <v>-100</v>
      </c>
    </row>
    <row r="294" spans="2:69">
      <c r="B294">
        <v>10</v>
      </c>
      <c r="C294">
        <v>8</v>
      </c>
      <c r="D294">
        <v>46.4</v>
      </c>
      <c r="E294">
        <v>38.299999999999997</v>
      </c>
      <c r="F294">
        <v>37.1</v>
      </c>
      <c r="G294">
        <v>22.2</v>
      </c>
      <c r="H294">
        <v>36.200000000000003</v>
      </c>
      <c r="I294">
        <v>59.1</v>
      </c>
      <c r="J294">
        <v>105.8</v>
      </c>
      <c r="K294">
        <v>109</v>
      </c>
      <c r="L294">
        <v>106.8</v>
      </c>
      <c r="M294">
        <v>109.4</v>
      </c>
      <c r="N294">
        <v>75.7</v>
      </c>
      <c r="O294">
        <v>72.900000000000006</v>
      </c>
      <c r="P294">
        <v>51.4</v>
      </c>
      <c r="Q294">
        <v>25.9</v>
      </c>
      <c r="R294">
        <v>28.6</v>
      </c>
      <c r="S294">
        <v>45.6</v>
      </c>
      <c r="T294">
        <v>58.3</v>
      </c>
      <c r="U294">
        <v>89.3</v>
      </c>
      <c r="V294">
        <v>79.599999999999994</v>
      </c>
      <c r="W294">
        <v>71.400000000000006</v>
      </c>
      <c r="X294">
        <v>48.1</v>
      </c>
      <c r="Y294">
        <v>28.5</v>
      </c>
      <c r="Z294">
        <v>29</v>
      </c>
      <c r="AA294">
        <v>56.6</v>
      </c>
      <c r="AB294">
        <v>36.5</v>
      </c>
      <c r="AC294">
        <v>33.700000000000003</v>
      </c>
      <c r="AD294">
        <v>27.5</v>
      </c>
      <c r="AE294">
        <v>42.4</v>
      </c>
      <c r="AF294">
        <v>98.4</v>
      </c>
      <c r="AG294">
        <v>101.7</v>
      </c>
      <c r="AH294">
        <v>93.3</v>
      </c>
      <c r="AI294">
        <v>130</v>
      </c>
      <c r="AJ294">
        <v>83.7</v>
      </c>
      <c r="AK294">
        <v>80</v>
      </c>
      <c r="AL294">
        <v>48.5</v>
      </c>
      <c r="AM294">
        <v>27.4</v>
      </c>
      <c r="AN294">
        <v>46.7</v>
      </c>
      <c r="AO294">
        <v>76</v>
      </c>
      <c r="AP294">
        <v>132.19999999999999</v>
      </c>
      <c r="AQ294">
        <v>118.5</v>
      </c>
      <c r="AR294">
        <v>114.8</v>
      </c>
      <c r="AS294">
        <v>67.400000000000006</v>
      </c>
      <c r="AT294">
        <v>55.1</v>
      </c>
      <c r="AU294">
        <v>45.6</v>
      </c>
      <c r="AV294">
        <v>38.200000000000003</v>
      </c>
      <c r="AW294">
        <v>38.700000000000003</v>
      </c>
      <c r="AX294">
        <v>31.1</v>
      </c>
      <c r="AY294">
        <v>34.299999999999997</v>
      </c>
      <c r="AZ294">
        <v>63.7</v>
      </c>
      <c r="BA294">
        <v>104</v>
      </c>
      <c r="BB294">
        <v>101.5</v>
      </c>
      <c r="BC294">
        <v>91.8</v>
      </c>
      <c r="BD294">
        <v>93.3</v>
      </c>
      <c r="BE294">
        <v>52.1</v>
      </c>
      <c r="BF294">
        <v>58.7</v>
      </c>
      <c r="BG294">
        <v>30.5</v>
      </c>
      <c r="BH294">
        <v>17.3</v>
      </c>
      <c r="BI294">
        <v>14.4</v>
      </c>
      <c r="BJ294">
        <v>1.8</v>
      </c>
      <c r="BK294">
        <v>24</v>
      </c>
      <c r="BL294">
        <v>54.5</v>
      </c>
      <c r="BM294">
        <v>67.3</v>
      </c>
      <c r="BN294">
        <v>58.2</v>
      </c>
      <c r="BO294">
        <v>71.5</v>
      </c>
      <c r="BP294">
        <v>62.2</v>
      </c>
      <c r="BQ294">
        <v>-100</v>
      </c>
    </row>
    <row r="295" spans="2:69">
      <c r="B295">
        <v>10</v>
      </c>
      <c r="C295">
        <v>9</v>
      </c>
      <c r="D295">
        <v>47.3</v>
      </c>
      <c r="E295">
        <v>40.299999999999997</v>
      </c>
      <c r="F295">
        <v>41.4</v>
      </c>
      <c r="G295">
        <v>21.1</v>
      </c>
      <c r="H295">
        <v>36.9</v>
      </c>
      <c r="I295">
        <v>57.6</v>
      </c>
      <c r="J295">
        <v>98.4</v>
      </c>
      <c r="K295">
        <v>107</v>
      </c>
      <c r="L295">
        <v>102.8</v>
      </c>
      <c r="M295">
        <v>106.5</v>
      </c>
      <c r="N295">
        <v>76.599999999999994</v>
      </c>
      <c r="O295">
        <v>72.099999999999994</v>
      </c>
      <c r="P295">
        <v>49.4</v>
      </c>
      <c r="Q295">
        <v>25.8</v>
      </c>
      <c r="R295">
        <v>25.7</v>
      </c>
      <c r="S295">
        <v>45.4</v>
      </c>
      <c r="T295">
        <v>59.7</v>
      </c>
      <c r="U295">
        <v>83.3</v>
      </c>
      <c r="V295">
        <v>78.5</v>
      </c>
      <c r="W295">
        <v>71.5</v>
      </c>
      <c r="X295">
        <v>43.8</v>
      </c>
      <c r="Y295">
        <v>27.8</v>
      </c>
      <c r="Z295">
        <v>28.6</v>
      </c>
      <c r="AA295">
        <v>56.7</v>
      </c>
      <c r="AB295">
        <v>38.799999999999997</v>
      </c>
      <c r="AC295">
        <v>34</v>
      </c>
      <c r="AD295">
        <v>27.7</v>
      </c>
      <c r="AE295">
        <v>42.6</v>
      </c>
      <c r="AF295">
        <v>102.9</v>
      </c>
      <c r="AG295">
        <v>105.3</v>
      </c>
      <c r="AH295">
        <v>95.3</v>
      </c>
      <c r="AI295">
        <v>128.6</v>
      </c>
      <c r="AJ295">
        <v>87.7</v>
      </c>
      <c r="AK295">
        <v>80.400000000000006</v>
      </c>
      <c r="AL295">
        <v>47.6</v>
      </c>
      <c r="AM295">
        <v>28.1</v>
      </c>
      <c r="AN295">
        <v>47.7</v>
      </c>
      <c r="AO295">
        <v>71.2</v>
      </c>
      <c r="AP295">
        <v>134.30000000000001</v>
      </c>
      <c r="AQ295">
        <v>120.9</v>
      </c>
      <c r="AR295">
        <v>111.6</v>
      </c>
      <c r="AS295">
        <v>79.900000000000006</v>
      </c>
      <c r="AT295">
        <v>59.3</v>
      </c>
      <c r="AU295">
        <v>43.7</v>
      </c>
      <c r="AV295">
        <v>36.799999999999997</v>
      </c>
      <c r="AW295">
        <v>38.9</v>
      </c>
      <c r="AX295">
        <v>30</v>
      </c>
      <c r="AY295">
        <v>35.4</v>
      </c>
      <c r="AZ295">
        <v>61.7</v>
      </c>
      <c r="BA295">
        <v>101.8</v>
      </c>
      <c r="BB295">
        <v>104.7</v>
      </c>
      <c r="BC295">
        <v>89.8</v>
      </c>
      <c r="BD295">
        <v>94.6</v>
      </c>
      <c r="BE295">
        <v>51.7</v>
      </c>
      <c r="BF295">
        <v>60.1</v>
      </c>
      <c r="BG295">
        <v>30.5</v>
      </c>
      <c r="BH295">
        <v>16.100000000000001</v>
      </c>
      <c r="BI295">
        <v>14.1</v>
      </c>
      <c r="BJ295">
        <v>3</v>
      </c>
      <c r="BK295">
        <v>23.7</v>
      </c>
      <c r="BL295">
        <v>56.2</v>
      </c>
      <c r="BM295">
        <v>64.8</v>
      </c>
      <c r="BN295">
        <v>63.5</v>
      </c>
      <c r="BO295">
        <v>70.400000000000006</v>
      </c>
      <c r="BP295">
        <v>61.6</v>
      </c>
      <c r="BQ295">
        <v>-100</v>
      </c>
    </row>
    <row r="296" spans="2:69">
      <c r="B296">
        <v>10</v>
      </c>
      <c r="C296">
        <v>10</v>
      </c>
      <c r="D296">
        <v>51.3</v>
      </c>
      <c r="E296">
        <v>42.5</v>
      </c>
      <c r="F296">
        <v>40.9</v>
      </c>
      <c r="G296">
        <v>19.600000000000001</v>
      </c>
      <c r="H296">
        <v>34.6</v>
      </c>
      <c r="I296">
        <v>56.4</v>
      </c>
      <c r="J296">
        <v>91.1</v>
      </c>
      <c r="K296">
        <v>109.3</v>
      </c>
      <c r="L296">
        <v>100.4</v>
      </c>
      <c r="M296">
        <v>102.3</v>
      </c>
      <c r="N296">
        <v>76.900000000000006</v>
      </c>
      <c r="O296">
        <v>72</v>
      </c>
      <c r="P296">
        <v>50.9</v>
      </c>
      <c r="Q296">
        <v>24</v>
      </c>
      <c r="R296">
        <v>22.7</v>
      </c>
      <c r="S296">
        <v>46.7</v>
      </c>
      <c r="T296">
        <v>60.7</v>
      </c>
      <c r="U296">
        <v>79.3</v>
      </c>
      <c r="V296">
        <v>79.400000000000006</v>
      </c>
      <c r="W296">
        <v>69.8</v>
      </c>
      <c r="X296">
        <v>41.9</v>
      </c>
      <c r="Y296">
        <v>29.2</v>
      </c>
      <c r="Z296">
        <v>32.799999999999997</v>
      </c>
      <c r="AA296">
        <v>60.5</v>
      </c>
      <c r="AB296">
        <v>39.200000000000003</v>
      </c>
      <c r="AC296">
        <v>33.299999999999997</v>
      </c>
      <c r="AD296">
        <v>31.6</v>
      </c>
      <c r="AE296">
        <v>42.6</v>
      </c>
      <c r="AF296">
        <v>99.8</v>
      </c>
      <c r="AG296">
        <v>106.8</v>
      </c>
      <c r="AH296">
        <v>93.5</v>
      </c>
      <c r="AI296">
        <v>125.1</v>
      </c>
      <c r="AJ296">
        <v>87.6</v>
      </c>
      <c r="AK296">
        <v>80.7</v>
      </c>
      <c r="AL296">
        <v>46.2</v>
      </c>
      <c r="AM296">
        <v>26.1</v>
      </c>
      <c r="AN296">
        <v>47.1</v>
      </c>
      <c r="AO296">
        <v>79.2</v>
      </c>
      <c r="AP296">
        <v>137</v>
      </c>
      <c r="AQ296">
        <v>126</v>
      </c>
      <c r="AR296">
        <v>116.3</v>
      </c>
      <c r="AS296">
        <v>76</v>
      </c>
      <c r="AT296">
        <v>56.2</v>
      </c>
      <c r="AU296">
        <v>42.4</v>
      </c>
      <c r="AV296">
        <v>36.4</v>
      </c>
      <c r="AW296">
        <v>37.700000000000003</v>
      </c>
      <c r="AX296">
        <v>33.9</v>
      </c>
      <c r="AY296">
        <v>37</v>
      </c>
      <c r="AZ296">
        <v>67.599999999999994</v>
      </c>
      <c r="BA296">
        <v>97.3</v>
      </c>
      <c r="BB296">
        <v>94.7</v>
      </c>
      <c r="BC296">
        <v>86.9</v>
      </c>
      <c r="BD296">
        <v>93.7</v>
      </c>
      <c r="BE296">
        <v>52.5</v>
      </c>
      <c r="BF296">
        <v>64.8</v>
      </c>
      <c r="BG296">
        <v>29.7</v>
      </c>
      <c r="BH296">
        <v>15.9</v>
      </c>
      <c r="BI296">
        <v>12.9</v>
      </c>
      <c r="BJ296">
        <v>1.2</v>
      </c>
      <c r="BK296">
        <v>20.9</v>
      </c>
      <c r="BL296">
        <v>57.2</v>
      </c>
      <c r="BM296">
        <v>71.400000000000006</v>
      </c>
      <c r="BN296">
        <v>63.2</v>
      </c>
      <c r="BO296">
        <v>71.2</v>
      </c>
      <c r="BP296">
        <v>60.4</v>
      </c>
      <c r="BQ296">
        <v>-100</v>
      </c>
    </row>
    <row r="297" spans="2:69">
      <c r="B297">
        <v>10</v>
      </c>
      <c r="C297">
        <v>11</v>
      </c>
      <c r="D297">
        <v>63.4</v>
      </c>
      <c r="E297">
        <v>45.5</v>
      </c>
      <c r="F297">
        <v>40.299999999999997</v>
      </c>
      <c r="G297">
        <v>21.3</v>
      </c>
      <c r="H297">
        <v>29.1</v>
      </c>
      <c r="I297">
        <v>51.6</v>
      </c>
      <c r="J297">
        <v>93.4</v>
      </c>
      <c r="K297">
        <v>107.1</v>
      </c>
      <c r="L297">
        <v>102.5</v>
      </c>
      <c r="M297">
        <v>100.5</v>
      </c>
      <c r="N297">
        <v>75.099999999999994</v>
      </c>
      <c r="O297">
        <v>68.5</v>
      </c>
      <c r="P297">
        <v>47.4</v>
      </c>
      <c r="Q297">
        <v>22.6</v>
      </c>
      <c r="R297">
        <v>21.6</v>
      </c>
      <c r="S297">
        <v>46.2</v>
      </c>
      <c r="T297">
        <v>61.5</v>
      </c>
      <c r="U297">
        <v>78.599999999999994</v>
      </c>
      <c r="V297">
        <v>78.5</v>
      </c>
      <c r="W297">
        <v>67.7</v>
      </c>
      <c r="X297">
        <v>37.6</v>
      </c>
      <c r="Y297">
        <v>31</v>
      </c>
      <c r="Z297">
        <v>34</v>
      </c>
      <c r="AA297">
        <v>57.7</v>
      </c>
      <c r="AB297">
        <v>37.799999999999997</v>
      </c>
      <c r="AC297">
        <v>32.4</v>
      </c>
      <c r="AD297">
        <v>30.4</v>
      </c>
      <c r="AE297">
        <v>43.2</v>
      </c>
      <c r="AF297">
        <v>96.7</v>
      </c>
      <c r="AG297">
        <v>110.3</v>
      </c>
      <c r="AH297">
        <v>105.3</v>
      </c>
      <c r="AI297">
        <v>125.5</v>
      </c>
      <c r="AJ297">
        <v>85.1</v>
      </c>
      <c r="AK297">
        <v>79.3</v>
      </c>
      <c r="AL297">
        <v>46.4</v>
      </c>
      <c r="AM297">
        <v>25.2</v>
      </c>
      <c r="AN297">
        <v>50.5</v>
      </c>
      <c r="AO297">
        <v>81.8</v>
      </c>
      <c r="AP297">
        <v>136.4</v>
      </c>
      <c r="AQ297">
        <v>126</v>
      </c>
      <c r="AR297">
        <v>113.7</v>
      </c>
      <c r="AS297">
        <v>71.7</v>
      </c>
      <c r="AT297">
        <v>53.9</v>
      </c>
      <c r="AU297">
        <v>40.4</v>
      </c>
      <c r="AV297">
        <v>36.9</v>
      </c>
      <c r="AW297">
        <v>37.1</v>
      </c>
      <c r="AX297">
        <v>35.9</v>
      </c>
      <c r="AY297">
        <v>38</v>
      </c>
      <c r="AZ297">
        <v>71</v>
      </c>
      <c r="BA297">
        <v>90.9</v>
      </c>
      <c r="BB297">
        <v>91</v>
      </c>
      <c r="BC297">
        <v>87.3</v>
      </c>
      <c r="BD297">
        <v>91.2</v>
      </c>
      <c r="BE297">
        <v>51.6</v>
      </c>
      <c r="BF297">
        <v>65.2</v>
      </c>
      <c r="BG297">
        <v>29</v>
      </c>
      <c r="BH297">
        <v>15.4</v>
      </c>
      <c r="BI297">
        <v>13.8</v>
      </c>
      <c r="BJ297">
        <v>2.2000000000000002</v>
      </c>
      <c r="BK297">
        <v>24.1</v>
      </c>
      <c r="BL297">
        <v>56.5</v>
      </c>
      <c r="BM297">
        <v>67.3</v>
      </c>
      <c r="BN297">
        <v>59.1</v>
      </c>
      <c r="BO297">
        <v>69.099999999999994</v>
      </c>
      <c r="BP297">
        <v>63.4</v>
      </c>
      <c r="BQ297">
        <v>-100</v>
      </c>
    </row>
    <row r="298" spans="2:69">
      <c r="B298">
        <v>10</v>
      </c>
      <c r="C298">
        <v>12</v>
      </c>
      <c r="D298">
        <v>62.2</v>
      </c>
      <c r="E298">
        <v>48.2</v>
      </c>
      <c r="F298">
        <v>40.4</v>
      </c>
      <c r="G298">
        <v>21.9</v>
      </c>
      <c r="H298">
        <v>33.9</v>
      </c>
      <c r="I298">
        <v>49.3</v>
      </c>
      <c r="J298">
        <v>95</v>
      </c>
      <c r="K298">
        <v>108.2</v>
      </c>
      <c r="L298">
        <v>99.8</v>
      </c>
      <c r="M298">
        <v>99.1</v>
      </c>
      <c r="N298">
        <v>74.8</v>
      </c>
      <c r="O298">
        <v>66.5</v>
      </c>
      <c r="P298">
        <v>50.2</v>
      </c>
      <c r="Q298">
        <v>22.8</v>
      </c>
      <c r="R298">
        <v>19.399999999999999</v>
      </c>
      <c r="S298">
        <v>47.7</v>
      </c>
      <c r="T298">
        <v>59.9</v>
      </c>
      <c r="U298">
        <v>73.599999999999994</v>
      </c>
      <c r="V298">
        <v>77.099999999999994</v>
      </c>
      <c r="W298">
        <v>67.599999999999994</v>
      </c>
      <c r="X298">
        <v>34.299999999999997</v>
      </c>
      <c r="Y298">
        <v>33.799999999999997</v>
      </c>
      <c r="Z298">
        <v>32.6</v>
      </c>
      <c r="AA298">
        <v>56.5</v>
      </c>
      <c r="AB298">
        <v>38.299999999999997</v>
      </c>
      <c r="AC298">
        <v>34.200000000000003</v>
      </c>
      <c r="AD298">
        <v>34.5</v>
      </c>
      <c r="AE298">
        <v>47.7</v>
      </c>
      <c r="AF298">
        <v>93.4</v>
      </c>
      <c r="AG298">
        <v>103.2</v>
      </c>
      <c r="AH298">
        <v>10099.700000000001</v>
      </c>
      <c r="AI298">
        <v>127.8</v>
      </c>
      <c r="AJ298">
        <v>83</v>
      </c>
      <c r="AK298">
        <v>78.599999999999994</v>
      </c>
      <c r="AL298">
        <v>49.2</v>
      </c>
      <c r="AM298">
        <v>24.7</v>
      </c>
      <c r="AN298">
        <v>52.4</v>
      </c>
      <c r="AO298">
        <v>79</v>
      </c>
      <c r="AP298">
        <v>137</v>
      </c>
      <c r="AQ298">
        <v>124.5</v>
      </c>
      <c r="AR298">
        <v>111.1</v>
      </c>
      <c r="AS298">
        <v>72.599999999999994</v>
      </c>
      <c r="AT298">
        <v>51.2</v>
      </c>
      <c r="AU298">
        <v>39.9</v>
      </c>
      <c r="AV298">
        <v>33.6</v>
      </c>
      <c r="AW298">
        <v>36.4</v>
      </c>
      <c r="AX298">
        <v>34.1</v>
      </c>
      <c r="AY298">
        <v>37.6</v>
      </c>
      <c r="AZ298">
        <v>72</v>
      </c>
      <c r="BA298">
        <v>88.4</v>
      </c>
      <c r="BB298">
        <v>114.3</v>
      </c>
      <c r="BC298">
        <v>86.4</v>
      </c>
      <c r="BD298">
        <v>88</v>
      </c>
      <c r="BE298">
        <v>51.4</v>
      </c>
      <c r="BF298">
        <v>65</v>
      </c>
      <c r="BG298">
        <v>28.6</v>
      </c>
      <c r="BH298">
        <v>16.8</v>
      </c>
      <c r="BI298">
        <v>16.600000000000001</v>
      </c>
      <c r="BJ298">
        <v>4</v>
      </c>
      <c r="BK298">
        <v>26.3</v>
      </c>
      <c r="BL298">
        <v>55.5</v>
      </c>
      <c r="BM298">
        <v>72.900000000000006</v>
      </c>
      <c r="BN298">
        <v>57.3</v>
      </c>
      <c r="BO298">
        <v>66.400000000000006</v>
      </c>
      <c r="BP298">
        <v>64.400000000000006</v>
      </c>
      <c r="BQ298">
        <v>-100</v>
      </c>
    </row>
    <row r="299" spans="2:69">
      <c r="B299">
        <v>10</v>
      </c>
      <c r="C299">
        <v>13</v>
      </c>
      <c r="D299">
        <v>57.7</v>
      </c>
      <c r="E299">
        <v>47.5</v>
      </c>
      <c r="F299">
        <v>40</v>
      </c>
      <c r="G299">
        <v>23.3</v>
      </c>
      <c r="H299">
        <v>37.1</v>
      </c>
      <c r="I299">
        <v>46.7</v>
      </c>
      <c r="J299">
        <v>93.8</v>
      </c>
      <c r="K299">
        <v>111.8</v>
      </c>
      <c r="L299">
        <v>101.5</v>
      </c>
      <c r="M299">
        <v>101</v>
      </c>
      <c r="N299">
        <v>74.3</v>
      </c>
      <c r="O299">
        <v>64.3</v>
      </c>
      <c r="P299">
        <v>50.1</v>
      </c>
      <c r="Q299">
        <v>24</v>
      </c>
      <c r="R299">
        <v>18.5</v>
      </c>
      <c r="S299">
        <v>48.5</v>
      </c>
      <c r="T299">
        <v>57.5</v>
      </c>
      <c r="U299">
        <v>71.599999999999994</v>
      </c>
      <c r="V299">
        <v>79.099999999999994</v>
      </c>
      <c r="W299">
        <v>72.900000000000006</v>
      </c>
      <c r="X299">
        <v>34.4</v>
      </c>
      <c r="Y299">
        <v>32.1</v>
      </c>
      <c r="Z299">
        <v>31.2</v>
      </c>
      <c r="AA299">
        <v>61.5</v>
      </c>
      <c r="AB299">
        <v>37.299999999999997</v>
      </c>
      <c r="AC299">
        <v>36.799999999999997</v>
      </c>
      <c r="AD299">
        <v>36.799999999999997</v>
      </c>
      <c r="AE299">
        <v>51.7</v>
      </c>
      <c r="AF299">
        <v>87.3</v>
      </c>
      <c r="AG299">
        <v>102.6</v>
      </c>
      <c r="AH299">
        <v>10106.700000000001</v>
      </c>
      <c r="AI299">
        <v>127.4</v>
      </c>
      <c r="AJ299">
        <v>82.6</v>
      </c>
      <c r="AK299">
        <v>78.599999999999994</v>
      </c>
      <c r="AL299">
        <v>49.4</v>
      </c>
      <c r="AM299">
        <v>26.7</v>
      </c>
      <c r="AN299">
        <v>49.6</v>
      </c>
      <c r="AO299">
        <v>74.5</v>
      </c>
      <c r="AP299">
        <v>140.19999999999999</v>
      </c>
      <c r="AQ299">
        <v>121.7</v>
      </c>
      <c r="AR299">
        <v>108.9</v>
      </c>
      <c r="AS299">
        <v>72.3</v>
      </c>
      <c r="AT299">
        <v>46.2</v>
      </c>
      <c r="AU299">
        <v>40.700000000000003</v>
      </c>
      <c r="AV299">
        <v>33.299999999999997</v>
      </c>
      <c r="AW299">
        <v>36.799999999999997</v>
      </c>
      <c r="AX299">
        <v>31.1</v>
      </c>
      <c r="AY299">
        <v>37.5</v>
      </c>
      <c r="AZ299">
        <v>72.5</v>
      </c>
      <c r="BA299">
        <v>99</v>
      </c>
      <c r="BB299">
        <v>110.5</v>
      </c>
      <c r="BC299">
        <v>91.1</v>
      </c>
      <c r="BD299">
        <v>86.1</v>
      </c>
      <c r="BE299">
        <v>52.4</v>
      </c>
      <c r="BF299">
        <v>64.2</v>
      </c>
      <c r="BG299">
        <v>29.8</v>
      </c>
      <c r="BH299">
        <v>20</v>
      </c>
      <c r="BI299">
        <v>15.2</v>
      </c>
      <c r="BJ299">
        <v>2.6</v>
      </c>
      <c r="BK299">
        <v>26.1</v>
      </c>
      <c r="BL299">
        <v>53.7</v>
      </c>
      <c r="BM299">
        <v>73.7</v>
      </c>
      <c r="BN299">
        <v>59</v>
      </c>
      <c r="BO299">
        <v>66.400000000000006</v>
      </c>
      <c r="BP299">
        <v>63.7</v>
      </c>
      <c r="BQ299">
        <v>-100</v>
      </c>
    </row>
    <row r="300" spans="2:69">
      <c r="B300">
        <v>10</v>
      </c>
      <c r="C300">
        <v>14</v>
      </c>
      <c r="D300">
        <v>57.7</v>
      </c>
      <c r="E300">
        <v>45.1</v>
      </c>
      <c r="F300">
        <v>39.9</v>
      </c>
      <c r="G300">
        <v>22.6</v>
      </c>
      <c r="H300">
        <v>35.799999999999997</v>
      </c>
      <c r="I300">
        <v>46.9</v>
      </c>
      <c r="J300">
        <v>94.7</v>
      </c>
      <c r="K300">
        <v>110.5</v>
      </c>
      <c r="L300">
        <v>100.5</v>
      </c>
      <c r="M300">
        <v>104.4</v>
      </c>
      <c r="N300">
        <v>72.7</v>
      </c>
      <c r="O300">
        <v>60.6</v>
      </c>
      <c r="P300">
        <v>49.3</v>
      </c>
      <c r="Q300">
        <v>23.8</v>
      </c>
      <c r="R300">
        <v>18.100000000000001</v>
      </c>
      <c r="S300">
        <v>45.8</v>
      </c>
      <c r="T300">
        <v>55.4</v>
      </c>
      <c r="U300">
        <v>69.7</v>
      </c>
      <c r="V300">
        <v>78.2</v>
      </c>
      <c r="W300">
        <v>72</v>
      </c>
      <c r="X300">
        <v>33.6</v>
      </c>
      <c r="Y300">
        <v>30.1</v>
      </c>
      <c r="Z300">
        <v>30.1</v>
      </c>
      <c r="AA300">
        <v>58</v>
      </c>
      <c r="AB300">
        <v>36.700000000000003</v>
      </c>
      <c r="AC300">
        <v>37.4</v>
      </c>
      <c r="AD300">
        <v>36.6</v>
      </c>
      <c r="AE300">
        <v>54.1</v>
      </c>
      <c r="AF300">
        <v>87.1</v>
      </c>
      <c r="AG300">
        <v>101.4</v>
      </c>
      <c r="AH300">
        <v>132.69999999999999</v>
      </c>
      <c r="AI300">
        <v>125.3</v>
      </c>
      <c r="AJ300">
        <v>84.1</v>
      </c>
      <c r="AK300">
        <v>78.400000000000006</v>
      </c>
      <c r="AL300">
        <v>50.7</v>
      </c>
      <c r="AM300">
        <v>31.2</v>
      </c>
      <c r="AN300">
        <v>45.5</v>
      </c>
      <c r="AO300">
        <v>71.7</v>
      </c>
      <c r="AP300">
        <v>136.69999999999999</v>
      </c>
      <c r="AQ300">
        <v>120</v>
      </c>
      <c r="AR300">
        <v>107.2</v>
      </c>
      <c r="AS300">
        <v>73.900000000000006</v>
      </c>
      <c r="AT300">
        <v>41.6</v>
      </c>
      <c r="AU300">
        <v>44.6</v>
      </c>
      <c r="AV300">
        <v>32.5</v>
      </c>
      <c r="AW300">
        <v>36.299999999999997</v>
      </c>
      <c r="AX300">
        <v>27.8</v>
      </c>
      <c r="AY300">
        <v>37.9</v>
      </c>
      <c r="AZ300">
        <v>76.7</v>
      </c>
      <c r="BA300">
        <v>100.2</v>
      </c>
      <c r="BB300">
        <v>106.6</v>
      </c>
      <c r="BC300">
        <v>87.2</v>
      </c>
      <c r="BD300">
        <v>88.5</v>
      </c>
      <c r="BE300">
        <v>52.6</v>
      </c>
      <c r="BF300">
        <v>62</v>
      </c>
      <c r="BG300">
        <v>32.200000000000003</v>
      </c>
      <c r="BH300">
        <v>18.899999999999999</v>
      </c>
      <c r="BI300">
        <v>14.1</v>
      </c>
      <c r="BJ300">
        <v>1.1000000000000001</v>
      </c>
      <c r="BK300">
        <v>25.6</v>
      </c>
      <c r="BL300">
        <v>54.9</v>
      </c>
      <c r="BM300">
        <v>71.3</v>
      </c>
      <c r="BN300">
        <v>58.3</v>
      </c>
      <c r="BO300">
        <v>68.2</v>
      </c>
      <c r="BP300">
        <v>64.400000000000006</v>
      </c>
      <c r="BQ300">
        <v>-100</v>
      </c>
    </row>
    <row r="301" spans="2:69">
      <c r="B301">
        <v>10</v>
      </c>
      <c r="C301">
        <v>15</v>
      </c>
      <c r="D301">
        <v>57.5</v>
      </c>
      <c r="E301">
        <v>43.8</v>
      </c>
      <c r="F301">
        <v>39.799999999999997</v>
      </c>
      <c r="G301">
        <v>23.5</v>
      </c>
      <c r="H301">
        <v>33</v>
      </c>
      <c r="I301">
        <v>48.3</v>
      </c>
      <c r="J301">
        <v>98.5</v>
      </c>
      <c r="K301">
        <v>110.4</v>
      </c>
      <c r="L301">
        <v>99.9</v>
      </c>
      <c r="M301">
        <v>109</v>
      </c>
      <c r="N301">
        <v>71.900000000000006</v>
      </c>
      <c r="O301">
        <v>61.7</v>
      </c>
      <c r="P301">
        <v>53.6</v>
      </c>
      <c r="Q301">
        <v>23.3</v>
      </c>
      <c r="R301">
        <v>17</v>
      </c>
      <c r="S301">
        <v>45.6</v>
      </c>
      <c r="T301">
        <v>56.3</v>
      </c>
      <c r="U301">
        <v>70.3</v>
      </c>
      <c r="V301">
        <v>75.599999999999994</v>
      </c>
      <c r="W301">
        <v>73</v>
      </c>
      <c r="X301">
        <v>32.200000000000003</v>
      </c>
      <c r="Y301">
        <v>27.2</v>
      </c>
      <c r="Z301">
        <v>27.8</v>
      </c>
      <c r="AA301">
        <v>65.7</v>
      </c>
      <c r="AB301">
        <v>36.299999999999997</v>
      </c>
      <c r="AC301">
        <v>37.700000000000003</v>
      </c>
      <c r="AD301">
        <v>37.200000000000003</v>
      </c>
      <c r="AE301">
        <v>57.1</v>
      </c>
      <c r="AF301">
        <v>86.1</v>
      </c>
      <c r="AG301">
        <v>107.8</v>
      </c>
      <c r="AH301">
        <v>135.6</v>
      </c>
      <c r="AI301">
        <v>125.4</v>
      </c>
      <c r="AJ301">
        <v>84.1</v>
      </c>
      <c r="AK301">
        <v>77.8</v>
      </c>
      <c r="AL301">
        <v>50.2</v>
      </c>
      <c r="AM301">
        <v>31.4</v>
      </c>
      <c r="AN301">
        <v>45.8</v>
      </c>
      <c r="AO301">
        <v>70.7</v>
      </c>
      <c r="AP301">
        <v>139.9</v>
      </c>
      <c r="AQ301">
        <v>117.4</v>
      </c>
      <c r="AR301">
        <v>108.4</v>
      </c>
      <c r="AS301">
        <v>74.099999999999994</v>
      </c>
      <c r="AT301">
        <v>39.9</v>
      </c>
      <c r="AU301">
        <v>43.9</v>
      </c>
      <c r="AV301">
        <v>31.8</v>
      </c>
      <c r="AW301">
        <v>34.200000000000003</v>
      </c>
      <c r="AX301">
        <v>25.5</v>
      </c>
      <c r="AY301">
        <v>37.299999999999997</v>
      </c>
      <c r="AZ301">
        <v>82.5</v>
      </c>
      <c r="BA301">
        <v>94.6</v>
      </c>
      <c r="BB301">
        <v>103.9</v>
      </c>
      <c r="BC301">
        <v>86.7</v>
      </c>
      <c r="BD301">
        <v>91.5</v>
      </c>
      <c r="BE301">
        <v>50.5</v>
      </c>
      <c r="BF301">
        <v>59.5</v>
      </c>
      <c r="BG301">
        <v>31</v>
      </c>
      <c r="BH301">
        <v>19.3</v>
      </c>
      <c r="BI301">
        <v>14.4</v>
      </c>
      <c r="BJ301">
        <v>1.6</v>
      </c>
      <c r="BK301">
        <v>23.3</v>
      </c>
      <c r="BL301">
        <v>56.5</v>
      </c>
      <c r="BM301">
        <v>69.5</v>
      </c>
      <c r="BN301">
        <v>63.9</v>
      </c>
      <c r="BO301">
        <v>60.8</v>
      </c>
      <c r="BP301">
        <v>66.900000000000006</v>
      </c>
      <c r="BQ301">
        <v>-100</v>
      </c>
    </row>
    <row r="302" spans="2:69">
      <c r="B302">
        <v>10</v>
      </c>
      <c r="C302">
        <v>16</v>
      </c>
      <c r="D302">
        <v>59.8</v>
      </c>
      <c r="E302">
        <v>45.1</v>
      </c>
      <c r="F302">
        <v>37.1</v>
      </c>
      <c r="G302">
        <v>23.9</v>
      </c>
      <c r="H302">
        <v>33.200000000000003</v>
      </c>
      <c r="I302">
        <v>43.4</v>
      </c>
      <c r="J302">
        <v>98.8</v>
      </c>
      <c r="K302">
        <v>111.5</v>
      </c>
      <c r="L302">
        <v>98.7</v>
      </c>
      <c r="M302">
        <v>106.9</v>
      </c>
      <c r="N302">
        <v>70.099999999999994</v>
      </c>
      <c r="O302">
        <v>64.7</v>
      </c>
      <c r="P302">
        <v>52.2</v>
      </c>
      <c r="Q302">
        <v>24.1</v>
      </c>
      <c r="R302">
        <v>15.6</v>
      </c>
      <c r="S302">
        <v>54.4</v>
      </c>
      <c r="T302">
        <v>56.6</v>
      </c>
      <c r="U302">
        <v>71.400000000000006</v>
      </c>
      <c r="V302">
        <v>73.099999999999994</v>
      </c>
      <c r="W302">
        <v>76.5</v>
      </c>
      <c r="X302">
        <v>30.3</v>
      </c>
      <c r="Y302">
        <v>24.5</v>
      </c>
      <c r="Z302">
        <v>23.8</v>
      </c>
      <c r="AA302">
        <v>62.9</v>
      </c>
      <c r="AB302">
        <v>38.700000000000003</v>
      </c>
      <c r="AC302">
        <v>39</v>
      </c>
      <c r="AD302">
        <v>34.200000000000003</v>
      </c>
      <c r="AE302">
        <v>54.5</v>
      </c>
      <c r="AF302">
        <v>83.3</v>
      </c>
      <c r="AG302">
        <v>103.2</v>
      </c>
      <c r="AH302">
        <v>133</v>
      </c>
      <c r="AI302">
        <v>124</v>
      </c>
      <c r="AJ302">
        <v>85.2</v>
      </c>
      <c r="AK302">
        <v>77</v>
      </c>
      <c r="AL302">
        <v>49.1</v>
      </c>
      <c r="AM302">
        <v>30.5</v>
      </c>
      <c r="AN302">
        <v>47.2</v>
      </c>
      <c r="AO302">
        <v>77.2</v>
      </c>
      <c r="AP302">
        <v>137.9</v>
      </c>
      <c r="AQ302">
        <v>114.8</v>
      </c>
      <c r="AR302">
        <v>110.3</v>
      </c>
      <c r="AS302">
        <v>72.2</v>
      </c>
      <c r="AT302">
        <v>41.4</v>
      </c>
      <c r="AU302">
        <v>43.7</v>
      </c>
      <c r="AV302">
        <v>32.799999999999997</v>
      </c>
      <c r="AW302">
        <v>32.700000000000003</v>
      </c>
      <c r="AX302">
        <v>23.2</v>
      </c>
      <c r="AY302">
        <v>39.1</v>
      </c>
      <c r="AZ302">
        <v>83.8</v>
      </c>
      <c r="BA302">
        <v>93.2</v>
      </c>
      <c r="BB302">
        <v>100.8</v>
      </c>
      <c r="BC302">
        <v>89</v>
      </c>
      <c r="BD302">
        <v>90.4</v>
      </c>
      <c r="BE302">
        <v>49.2</v>
      </c>
      <c r="BF302">
        <v>56.9</v>
      </c>
      <c r="BG302">
        <v>30.1</v>
      </c>
      <c r="BH302">
        <v>19.399999999999999</v>
      </c>
      <c r="BI302">
        <v>13.6</v>
      </c>
      <c r="BJ302">
        <v>1.8</v>
      </c>
      <c r="BK302">
        <v>24.1</v>
      </c>
      <c r="BL302">
        <v>55.1</v>
      </c>
      <c r="BM302">
        <v>67.5</v>
      </c>
      <c r="BN302">
        <v>66</v>
      </c>
      <c r="BO302">
        <v>55.9</v>
      </c>
      <c r="BP302">
        <v>63.2</v>
      </c>
      <c r="BQ302">
        <v>-100</v>
      </c>
    </row>
    <row r="303" spans="2:69">
      <c r="B303">
        <v>10</v>
      </c>
      <c r="C303">
        <v>17</v>
      </c>
      <c r="D303">
        <v>55.5</v>
      </c>
      <c r="E303">
        <v>45.9</v>
      </c>
      <c r="F303">
        <v>37</v>
      </c>
      <c r="G303">
        <v>27.6</v>
      </c>
      <c r="H303">
        <v>35.700000000000003</v>
      </c>
      <c r="I303">
        <v>44.1</v>
      </c>
      <c r="J303">
        <v>99</v>
      </c>
      <c r="K303">
        <v>111.3</v>
      </c>
      <c r="L303">
        <v>98.7</v>
      </c>
      <c r="M303">
        <v>102.3</v>
      </c>
      <c r="N303">
        <v>69.599999999999994</v>
      </c>
      <c r="O303">
        <v>65.3</v>
      </c>
      <c r="P303">
        <v>49.5</v>
      </c>
      <c r="Q303">
        <v>23</v>
      </c>
      <c r="R303">
        <v>14.3</v>
      </c>
      <c r="S303">
        <v>51.9</v>
      </c>
      <c r="T303">
        <v>54.4</v>
      </c>
      <c r="U303">
        <v>78.3</v>
      </c>
      <c r="V303">
        <v>74.2</v>
      </c>
      <c r="W303">
        <v>84.1</v>
      </c>
      <c r="X303">
        <v>27.4</v>
      </c>
      <c r="Y303">
        <v>21.8</v>
      </c>
      <c r="Z303">
        <v>22.7</v>
      </c>
      <c r="AA303">
        <v>59.1</v>
      </c>
      <c r="AB303">
        <v>40.799999999999997</v>
      </c>
      <c r="AC303">
        <v>38.299999999999997</v>
      </c>
      <c r="AD303">
        <v>32.6</v>
      </c>
      <c r="AE303">
        <v>52.2</v>
      </c>
      <c r="AF303">
        <v>82.2</v>
      </c>
      <c r="AG303">
        <v>101.4</v>
      </c>
      <c r="AH303">
        <v>130</v>
      </c>
      <c r="AI303">
        <v>123.3</v>
      </c>
      <c r="AJ303">
        <v>84.9</v>
      </c>
      <c r="AK303">
        <v>76.099999999999994</v>
      </c>
      <c r="AL303">
        <v>49.3</v>
      </c>
      <c r="AM303">
        <v>29.2</v>
      </c>
      <c r="AN303">
        <v>49</v>
      </c>
      <c r="AO303">
        <v>76.900000000000006</v>
      </c>
      <c r="AP303">
        <v>138.19999999999999</v>
      </c>
      <c r="AQ303">
        <v>114.3</v>
      </c>
      <c r="AR303">
        <v>110.3</v>
      </c>
      <c r="AS303">
        <v>70.900000000000006</v>
      </c>
      <c r="AT303">
        <v>39.700000000000003</v>
      </c>
      <c r="AU303">
        <v>44.5</v>
      </c>
      <c r="AV303">
        <v>36.6</v>
      </c>
      <c r="AW303">
        <v>30.2</v>
      </c>
      <c r="AX303">
        <v>23.3</v>
      </c>
      <c r="AY303">
        <v>39.299999999999997</v>
      </c>
      <c r="AZ303">
        <v>84.3</v>
      </c>
      <c r="BA303">
        <v>92.3</v>
      </c>
      <c r="BB303">
        <v>97.9</v>
      </c>
      <c r="BC303">
        <v>92</v>
      </c>
      <c r="BD303">
        <v>87.7</v>
      </c>
      <c r="BE303">
        <v>48.3</v>
      </c>
      <c r="BF303">
        <v>55</v>
      </c>
      <c r="BG303">
        <v>29</v>
      </c>
      <c r="BH303">
        <v>18.399999999999999</v>
      </c>
      <c r="BI303">
        <v>12.8</v>
      </c>
      <c r="BJ303">
        <v>0.6</v>
      </c>
      <c r="BK303">
        <v>27.9</v>
      </c>
      <c r="BL303">
        <v>51.3</v>
      </c>
      <c r="BM303">
        <v>65.400000000000006</v>
      </c>
      <c r="BN303">
        <v>64.099999999999994</v>
      </c>
      <c r="BO303">
        <v>52.6</v>
      </c>
      <c r="BP303">
        <v>61.1</v>
      </c>
      <c r="BQ303">
        <v>-100</v>
      </c>
    </row>
    <row r="304" spans="2:69">
      <c r="B304">
        <v>10</v>
      </c>
      <c r="C304">
        <v>18</v>
      </c>
      <c r="D304">
        <v>58.8</v>
      </c>
      <c r="E304">
        <v>44.5</v>
      </c>
      <c r="F304">
        <v>37.5</v>
      </c>
      <c r="G304">
        <v>30.6</v>
      </c>
      <c r="H304">
        <v>36.299999999999997</v>
      </c>
      <c r="I304">
        <v>41.9</v>
      </c>
      <c r="J304">
        <v>101.1</v>
      </c>
      <c r="K304">
        <v>110</v>
      </c>
      <c r="L304">
        <v>97.3</v>
      </c>
      <c r="M304">
        <v>97.6</v>
      </c>
      <c r="N304">
        <v>69.5</v>
      </c>
      <c r="O304">
        <v>64.099999999999994</v>
      </c>
      <c r="P304">
        <v>48</v>
      </c>
      <c r="Q304">
        <v>26</v>
      </c>
      <c r="R304">
        <v>15.1</v>
      </c>
      <c r="S304">
        <v>44.2</v>
      </c>
      <c r="T304">
        <v>54.3</v>
      </c>
      <c r="U304">
        <v>79</v>
      </c>
      <c r="V304">
        <v>74.400000000000006</v>
      </c>
      <c r="W304">
        <v>81.400000000000006</v>
      </c>
      <c r="X304">
        <v>25.8</v>
      </c>
      <c r="Y304">
        <v>21.2</v>
      </c>
      <c r="Z304">
        <v>22.4</v>
      </c>
      <c r="AA304">
        <v>53.2</v>
      </c>
      <c r="AB304">
        <v>43.1</v>
      </c>
      <c r="AC304">
        <v>36.1</v>
      </c>
      <c r="AD304">
        <v>33.299999999999997</v>
      </c>
      <c r="AE304">
        <v>48.3</v>
      </c>
      <c r="AF304">
        <v>80.099999999999994</v>
      </c>
      <c r="AG304">
        <v>105.4</v>
      </c>
      <c r="AH304">
        <v>124.2</v>
      </c>
      <c r="AI304">
        <v>126.6</v>
      </c>
      <c r="AJ304">
        <v>84.7</v>
      </c>
      <c r="AK304">
        <v>77.2</v>
      </c>
      <c r="AL304">
        <v>50</v>
      </c>
      <c r="AM304">
        <v>30.9</v>
      </c>
      <c r="AN304">
        <v>47.5</v>
      </c>
      <c r="AO304">
        <v>78.5</v>
      </c>
      <c r="AP304">
        <v>138.5</v>
      </c>
      <c r="AQ304">
        <v>114</v>
      </c>
      <c r="AR304">
        <v>115.8</v>
      </c>
      <c r="AS304">
        <v>69.2</v>
      </c>
      <c r="AT304">
        <v>36.1</v>
      </c>
      <c r="AU304">
        <v>44.4</v>
      </c>
      <c r="AV304">
        <v>40.6</v>
      </c>
      <c r="AW304">
        <v>30.5</v>
      </c>
      <c r="AX304">
        <v>24.2</v>
      </c>
      <c r="AY304">
        <v>41.2</v>
      </c>
      <c r="AZ304">
        <v>83</v>
      </c>
      <c r="BA304">
        <v>91.1</v>
      </c>
      <c r="BB304">
        <v>94.8</v>
      </c>
      <c r="BC304">
        <v>95.2</v>
      </c>
      <c r="BD304">
        <v>86.5</v>
      </c>
      <c r="BE304">
        <v>48.2</v>
      </c>
      <c r="BF304">
        <v>53.9</v>
      </c>
      <c r="BG304">
        <v>28</v>
      </c>
      <c r="BH304">
        <v>19.3</v>
      </c>
      <c r="BI304">
        <v>12.8</v>
      </c>
      <c r="BJ304">
        <v>-0.8</v>
      </c>
      <c r="BK304">
        <v>27</v>
      </c>
      <c r="BL304">
        <v>46.3</v>
      </c>
      <c r="BM304">
        <v>66.2</v>
      </c>
      <c r="BN304">
        <v>62.8</v>
      </c>
      <c r="BO304">
        <v>51.2</v>
      </c>
      <c r="BP304">
        <v>59.8</v>
      </c>
      <c r="BQ304">
        <v>-100</v>
      </c>
    </row>
    <row r="305" spans="2:69">
      <c r="B305">
        <v>10</v>
      </c>
      <c r="C305">
        <v>19</v>
      </c>
      <c r="D305">
        <v>-100</v>
      </c>
      <c r="E305">
        <v>43.9</v>
      </c>
      <c r="F305">
        <v>36</v>
      </c>
      <c r="G305">
        <v>33.6</v>
      </c>
      <c r="H305">
        <v>35.1</v>
      </c>
      <c r="I305">
        <v>44.6</v>
      </c>
      <c r="J305">
        <v>99.9</v>
      </c>
      <c r="K305">
        <v>108.3</v>
      </c>
      <c r="L305">
        <v>96.7</v>
      </c>
      <c r="M305">
        <v>93.7</v>
      </c>
      <c r="N305">
        <v>70.5</v>
      </c>
      <c r="O305">
        <v>66.599999999999994</v>
      </c>
      <c r="P305">
        <v>47</v>
      </c>
      <c r="Q305">
        <v>25.5</v>
      </c>
      <c r="R305">
        <v>17.5</v>
      </c>
      <c r="S305">
        <v>40.700000000000003</v>
      </c>
      <c r="T305">
        <v>51.4</v>
      </c>
      <c r="U305">
        <v>78</v>
      </c>
      <c r="V305">
        <v>75.599999999999994</v>
      </c>
      <c r="W305">
        <v>79.7</v>
      </c>
      <c r="X305">
        <v>23.2</v>
      </c>
      <c r="Y305">
        <v>35.200000000000003</v>
      </c>
      <c r="Z305">
        <v>24.6</v>
      </c>
      <c r="AA305">
        <v>50.5</v>
      </c>
      <c r="AB305">
        <v>45.4</v>
      </c>
      <c r="AC305">
        <v>35.5</v>
      </c>
      <c r="AD305">
        <v>33.9</v>
      </c>
      <c r="AE305">
        <v>49.1</v>
      </c>
      <c r="AF305">
        <v>77.400000000000006</v>
      </c>
      <c r="AG305">
        <v>110.6</v>
      </c>
      <c r="AH305">
        <v>117.3</v>
      </c>
      <c r="AI305">
        <v>125.6</v>
      </c>
      <c r="AJ305">
        <v>84.7</v>
      </c>
      <c r="AK305">
        <v>81.5</v>
      </c>
      <c r="AL305">
        <v>50.5</v>
      </c>
      <c r="AM305">
        <v>32</v>
      </c>
      <c r="AN305">
        <v>45.2</v>
      </c>
      <c r="AO305">
        <v>82.5</v>
      </c>
      <c r="AP305">
        <v>10087</v>
      </c>
      <c r="AQ305">
        <v>111</v>
      </c>
      <c r="AR305">
        <v>114.9</v>
      </c>
      <c r="AS305">
        <v>68</v>
      </c>
      <c r="AT305">
        <v>36.299999999999997</v>
      </c>
      <c r="AU305">
        <v>43.4</v>
      </c>
      <c r="AV305">
        <v>40.799999999999997</v>
      </c>
      <c r="AW305">
        <v>28.8</v>
      </c>
      <c r="AX305">
        <v>24.2</v>
      </c>
      <c r="AY305">
        <v>45.1</v>
      </c>
      <c r="AZ305">
        <v>80</v>
      </c>
      <c r="BA305">
        <v>89.7</v>
      </c>
      <c r="BB305">
        <v>89.8</v>
      </c>
      <c r="BC305">
        <v>104.3</v>
      </c>
      <c r="BD305">
        <v>85</v>
      </c>
      <c r="BE305">
        <v>48.1</v>
      </c>
      <c r="BF305">
        <v>53.3</v>
      </c>
      <c r="BG305">
        <v>27.4</v>
      </c>
      <c r="BH305">
        <v>24.5</v>
      </c>
      <c r="BI305">
        <v>11.7</v>
      </c>
      <c r="BJ305">
        <v>-1.4</v>
      </c>
      <c r="BK305">
        <v>26.7</v>
      </c>
      <c r="BL305">
        <v>43.7</v>
      </c>
      <c r="BM305">
        <v>65.3</v>
      </c>
      <c r="BN305">
        <v>63</v>
      </c>
      <c r="BO305">
        <v>54</v>
      </c>
      <c r="BP305">
        <v>58.9</v>
      </c>
      <c r="BQ305">
        <v>-100</v>
      </c>
    </row>
    <row r="306" spans="2:69">
      <c r="B306">
        <v>10</v>
      </c>
      <c r="C306">
        <v>20</v>
      </c>
      <c r="D306">
        <v>-100</v>
      </c>
      <c r="E306">
        <v>41.9</v>
      </c>
      <c r="F306">
        <v>-100</v>
      </c>
      <c r="G306">
        <v>32.299999999999997</v>
      </c>
      <c r="H306">
        <v>32.9</v>
      </c>
      <c r="I306">
        <v>40</v>
      </c>
      <c r="J306">
        <v>98.1</v>
      </c>
      <c r="K306">
        <v>103.3</v>
      </c>
      <c r="L306">
        <v>94.1</v>
      </c>
      <c r="M306">
        <v>96.3</v>
      </c>
      <c r="N306">
        <v>66.900000000000006</v>
      </c>
      <c r="O306">
        <v>65.5</v>
      </c>
      <c r="P306">
        <v>44.8</v>
      </c>
      <c r="Q306">
        <v>26.8</v>
      </c>
      <c r="R306">
        <v>16.600000000000001</v>
      </c>
      <c r="S306">
        <v>38.9</v>
      </c>
      <c r="T306">
        <v>49.4</v>
      </c>
      <c r="U306">
        <v>77.599999999999994</v>
      </c>
      <c r="V306">
        <v>73.900000000000006</v>
      </c>
      <c r="W306">
        <v>77</v>
      </c>
      <c r="X306">
        <v>22.3</v>
      </c>
      <c r="Y306">
        <v>35.799999999999997</v>
      </c>
      <c r="Z306">
        <v>28.5</v>
      </c>
      <c r="AA306">
        <v>53.2</v>
      </c>
      <c r="AB306">
        <v>44.8</v>
      </c>
      <c r="AC306">
        <v>37</v>
      </c>
      <c r="AD306">
        <v>34.299999999999997</v>
      </c>
      <c r="AE306">
        <v>45</v>
      </c>
      <c r="AF306">
        <v>75.099999999999994</v>
      </c>
      <c r="AG306">
        <v>109.2</v>
      </c>
      <c r="AH306">
        <v>118.9</v>
      </c>
      <c r="AI306">
        <v>125</v>
      </c>
      <c r="AJ306">
        <v>85.3</v>
      </c>
      <c r="AK306">
        <v>82.9</v>
      </c>
      <c r="AL306">
        <v>49.2</v>
      </c>
      <c r="AM306">
        <v>31.1</v>
      </c>
      <c r="AN306">
        <v>44</v>
      </c>
      <c r="AO306">
        <v>81.900000000000006</v>
      </c>
      <c r="AP306">
        <v>10126</v>
      </c>
      <c r="AQ306">
        <v>110.6</v>
      </c>
      <c r="AR306">
        <v>112.3</v>
      </c>
      <c r="AS306">
        <v>66.099999999999994</v>
      </c>
      <c r="AT306">
        <v>36.6</v>
      </c>
      <c r="AU306">
        <v>41.7</v>
      </c>
      <c r="AV306">
        <v>40.799999999999997</v>
      </c>
      <c r="AW306">
        <v>30.2</v>
      </c>
      <c r="AX306">
        <v>23</v>
      </c>
      <c r="AY306">
        <v>44.3</v>
      </c>
      <c r="AZ306">
        <v>80.5</v>
      </c>
      <c r="BA306">
        <v>89.3</v>
      </c>
      <c r="BB306">
        <v>90.2</v>
      </c>
      <c r="BC306">
        <v>108.5</v>
      </c>
      <c r="BD306">
        <v>82.9</v>
      </c>
      <c r="BE306">
        <v>49.1</v>
      </c>
      <c r="BF306">
        <v>53.1</v>
      </c>
      <c r="BG306">
        <v>30.4</v>
      </c>
      <c r="BH306">
        <v>24.5</v>
      </c>
      <c r="BI306">
        <v>12.7</v>
      </c>
      <c r="BJ306">
        <v>-1.2</v>
      </c>
      <c r="BK306">
        <v>25</v>
      </c>
      <c r="BL306">
        <v>43</v>
      </c>
      <c r="BM306">
        <v>63.5</v>
      </c>
      <c r="BN306">
        <v>59.9</v>
      </c>
      <c r="BO306">
        <v>58.9</v>
      </c>
      <c r="BP306">
        <v>58.5</v>
      </c>
      <c r="BQ306">
        <v>-100</v>
      </c>
    </row>
    <row r="307" spans="2:69">
      <c r="B307">
        <v>10</v>
      </c>
      <c r="C307">
        <v>21</v>
      </c>
      <c r="D307">
        <v>-100</v>
      </c>
      <c r="E307">
        <v>45.1</v>
      </c>
      <c r="F307">
        <v>33.6</v>
      </c>
      <c r="G307">
        <v>30.5</v>
      </c>
      <c r="H307">
        <v>35</v>
      </c>
      <c r="I307">
        <v>40.799999999999997</v>
      </c>
      <c r="J307">
        <v>96.1</v>
      </c>
      <c r="K307">
        <v>103.7</v>
      </c>
      <c r="L307">
        <v>93.2</v>
      </c>
      <c r="M307">
        <v>96.8</v>
      </c>
      <c r="N307">
        <v>67</v>
      </c>
      <c r="O307">
        <v>64.599999999999994</v>
      </c>
      <c r="P307">
        <v>50.2</v>
      </c>
      <c r="Q307">
        <v>26.2</v>
      </c>
      <c r="R307">
        <v>16.2</v>
      </c>
      <c r="S307">
        <v>37.4</v>
      </c>
      <c r="T307">
        <v>49.9</v>
      </c>
      <c r="U307">
        <v>75.900000000000006</v>
      </c>
      <c r="V307">
        <v>75</v>
      </c>
      <c r="W307">
        <v>75.2</v>
      </c>
      <c r="X307">
        <v>20.6</v>
      </c>
      <c r="Y307">
        <v>34.6</v>
      </c>
      <c r="Z307">
        <v>29.3</v>
      </c>
      <c r="AA307">
        <v>51.9</v>
      </c>
      <c r="AB307">
        <v>42.3</v>
      </c>
      <c r="AC307">
        <v>36.299999999999997</v>
      </c>
      <c r="AD307">
        <v>34.200000000000003</v>
      </c>
      <c r="AE307">
        <v>42.6</v>
      </c>
      <c r="AF307">
        <v>75.2</v>
      </c>
      <c r="AG307">
        <v>107</v>
      </c>
      <c r="AH307">
        <v>127.6</v>
      </c>
      <c r="AI307">
        <v>123.7</v>
      </c>
      <c r="AJ307">
        <v>83.4</v>
      </c>
      <c r="AK307">
        <v>83.4</v>
      </c>
      <c r="AL307">
        <v>50.6</v>
      </c>
      <c r="AM307">
        <v>30</v>
      </c>
      <c r="AN307">
        <v>44.3</v>
      </c>
      <c r="AO307">
        <v>80</v>
      </c>
      <c r="AP307">
        <v>190.5</v>
      </c>
      <c r="AQ307">
        <v>108.9</v>
      </c>
      <c r="AR307">
        <v>111.7</v>
      </c>
      <c r="AS307">
        <v>64.5</v>
      </c>
      <c r="AT307">
        <v>36.299999999999997</v>
      </c>
      <c r="AU307">
        <v>40.799999999999997</v>
      </c>
      <c r="AV307">
        <v>38.1</v>
      </c>
      <c r="AW307">
        <v>30.7</v>
      </c>
      <c r="AX307">
        <v>21.5</v>
      </c>
      <c r="AY307">
        <v>38.4</v>
      </c>
      <c r="AZ307">
        <v>83.3</v>
      </c>
      <c r="BA307">
        <v>88.4</v>
      </c>
      <c r="BB307">
        <v>92.9</v>
      </c>
      <c r="BC307">
        <v>111.3</v>
      </c>
      <c r="BD307">
        <v>85.1</v>
      </c>
      <c r="BE307">
        <v>47.9</v>
      </c>
      <c r="BF307">
        <v>52.9</v>
      </c>
      <c r="BG307">
        <v>32.6</v>
      </c>
      <c r="BH307">
        <v>26</v>
      </c>
      <c r="BI307">
        <v>13.7</v>
      </c>
      <c r="BJ307">
        <v>-1</v>
      </c>
      <c r="BK307">
        <v>25.4</v>
      </c>
      <c r="BL307">
        <v>41.2</v>
      </c>
      <c r="BM307">
        <v>62.4</v>
      </c>
      <c r="BN307">
        <v>55.5</v>
      </c>
      <c r="BO307">
        <v>66.400000000000006</v>
      </c>
      <c r="BP307">
        <v>56.7</v>
      </c>
      <c r="BQ307">
        <v>-100</v>
      </c>
    </row>
    <row r="308" spans="2:69">
      <c r="B308">
        <v>10</v>
      </c>
      <c r="C308">
        <v>22</v>
      </c>
      <c r="D308">
        <v>45</v>
      </c>
      <c r="E308">
        <v>47.1</v>
      </c>
      <c r="F308">
        <v>33.6</v>
      </c>
      <c r="G308">
        <v>31.6</v>
      </c>
      <c r="H308">
        <v>33.6</v>
      </c>
      <c r="I308">
        <v>42</v>
      </c>
      <c r="J308">
        <v>127.3</v>
      </c>
      <c r="K308">
        <v>107.1</v>
      </c>
      <c r="L308">
        <v>95.5</v>
      </c>
      <c r="M308">
        <v>99.1</v>
      </c>
      <c r="N308">
        <v>66.3</v>
      </c>
      <c r="O308">
        <v>65.900000000000006</v>
      </c>
      <c r="P308">
        <v>53.9</v>
      </c>
      <c r="Q308">
        <v>25.4</v>
      </c>
      <c r="R308">
        <v>18.8</v>
      </c>
      <c r="S308">
        <v>37.1</v>
      </c>
      <c r="T308">
        <v>50.3</v>
      </c>
      <c r="U308">
        <v>73.599999999999994</v>
      </c>
      <c r="V308">
        <v>74.400000000000006</v>
      </c>
      <c r="W308">
        <v>72.7</v>
      </c>
      <c r="X308">
        <v>19.100000000000001</v>
      </c>
      <c r="Y308">
        <v>33.200000000000003</v>
      </c>
      <c r="Z308">
        <v>28.9</v>
      </c>
      <c r="AA308">
        <v>49.4</v>
      </c>
      <c r="AB308">
        <v>40.799999999999997</v>
      </c>
      <c r="AC308">
        <v>36.200000000000003</v>
      </c>
      <c r="AD308">
        <v>33.299999999999997</v>
      </c>
      <c r="AE308">
        <v>41.3</v>
      </c>
      <c r="AF308">
        <v>72.599999999999994</v>
      </c>
      <c r="AG308">
        <v>107.4</v>
      </c>
      <c r="AH308">
        <v>122.7</v>
      </c>
      <c r="AI308">
        <v>121.3</v>
      </c>
      <c r="AJ308">
        <v>81.5</v>
      </c>
      <c r="AK308">
        <v>82.9</v>
      </c>
      <c r="AL308">
        <v>50.3</v>
      </c>
      <c r="AM308">
        <v>29.1</v>
      </c>
      <c r="AN308">
        <v>43.2</v>
      </c>
      <c r="AO308">
        <v>76.2</v>
      </c>
      <c r="AP308">
        <v>10162.700000000001</v>
      </c>
      <c r="AQ308">
        <v>109.7</v>
      </c>
      <c r="AR308">
        <v>111.6</v>
      </c>
      <c r="AS308">
        <v>61.3</v>
      </c>
      <c r="AT308">
        <v>38.4</v>
      </c>
      <c r="AU308">
        <v>41.3</v>
      </c>
      <c r="AV308">
        <v>35.200000000000003</v>
      </c>
      <c r="AW308">
        <v>32.799999999999997</v>
      </c>
      <c r="AX308">
        <v>23.3</v>
      </c>
      <c r="AY308">
        <v>40.799999999999997</v>
      </c>
      <c r="AZ308">
        <v>81.8</v>
      </c>
      <c r="BA308">
        <v>88.1</v>
      </c>
      <c r="BB308">
        <v>110.1</v>
      </c>
      <c r="BC308">
        <v>109.8</v>
      </c>
      <c r="BD308">
        <v>105.8</v>
      </c>
      <c r="BE308">
        <v>46.8</v>
      </c>
      <c r="BF308">
        <v>54.1</v>
      </c>
      <c r="BG308">
        <v>32.700000000000003</v>
      </c>
      <c r="BH308">
        <v>25.8</v>
      </c>
      <c r="BI308">
        <v>13.7</v>
      </c>
      <c r="BJ308">
        <v>1.1000000000000001</v>
      </c>
      <c r="BK308">
        <v>25.7</v>
      </c>
      <c r="BL308">
        <v>39.700000000000003</v>
      </c>
      <c r="BM308">
        <v>60.1</v>
      </c>
      <c r="BN308">
        <v>57.1</v>
      </c>
      <c r="BO308">
        <v>68.3</v>
      </c>
      <c r="BP308">
        <v>57.3</v>
      </c>
      <c r="BQ308">
        <v>-100</v>
      </c>
    </row>
    <row r="309" spans="2:69">
      <c r="B309">
        <v>10</v>
      </c>
      <c r="C309">
        <v>23</v>
      </c>
      <c r="D309">
        <v>48.1</v>
      </c>
      <c r="E309">
        <v>48.2</v>
      </c>
      <c r="F309">
        <v>33.4</v>
      </c>
      <c r="G309">
        <v>31.6</v>
      </c>
      <c r="H309">
        <v>34.200000000000003</v>
      </c>
      <c r="I309">
        <v>40.9</v>
      </c>
      <c r="J309">
        <v>145.1</v>
      </c>
      <c r="K309">
        <v>125.9</v>
      </c>
      <c r="L309">
        <v>96.3</v>
      </c>
      <c r="M309">
        <v>95.7</v>
      </c>
      <c r="N309">
        <v>69.2</v>
      </c>
      <c r="O309">
        <v>64.7</v>
      </c>
      <c r="P309">
        <v>56</v>
      </c>
      <c r="Q309">
        <v>24.1</v>
      </c>
      <c r="R309">
        <v>19.8</v>
      </c>
      <c r="S309">
        <v>37</v>
      </c>
      <c r="T309">
        <v>51.7</v>
      </c>
      <c r="U309">
        <v>72</v>
      </c>
      <c r="V309">
        <v>71.599999999999994</v>
      </c>
      <c r="W309">
        <v>74.5</v>
      </c>
      <c r="X309">
        <v>19.3</v>
      </c>
      <c r="Y309">
        <v>31.4</v>
      </c>
      <c r="Z309">
        <v>26</v>
      </c>
      <c r="AA309">
        <v>49.3</v>
      </c>
      <c r="AB309">
        <v>39.700000000000003</v>
      </c>
      <c r="AC309">
        <v>36.299999999999997</v>
      </c>
      <c r="AD309">
        <v>32.9</v>
      </c>
      <c r="AE309">
        <v>42</v>
      </c>
      <c r="AF309">
        <v>71.400000000000006</v>
      </c>
      <c r="AG309">
        <v>107.2</v>
      </c>
      <c r="AH309">
        <v>116.9</v>
      </c>
      <c r="AI309">
        <v>119.6</v>
      </c>
      <c r="AJ309">
        <v>83.9</v>
      </c>
      <c r="AK309">
        <v>81.599999999999994</v>
      </c>
      <c r="AL309">
        <v>49.4</v>
      </c>
      <c r="AM309">
        <v>27.5</v>
      </c>
      <c r="AN309">
        <v>46.2</v>
      </c>
      <c r="AO309">
        <v>73.5</v>
      </c>
      <c r="AP309">
        <v>10151</v>
      </c>
      <c r="AQ309">
        <v>114.1</v>
      </c>
      <c r="AR309">
        <v>106.7</v>
      </c>
      <c r="AS309">
        <v>58.7</v>
      </c>
      <c r="AT309">
        <v>44.3</v>
      </c>
      <c r="AU309">
        <v>47.3</v>
      </c>
      <c r="AV309">
        <v>35.5</v>
      </c>
      <c r="AW309">
        <v>35.299999999999997</v>
      </c>
      <c r="AX309">
        <v>28.3</v>
      </c>
      <c r="AY309">
        <v>42.3</v>
      </c>
      <c r="AZ309">
        <v>80.3</v>
      </c>
      <c r="BA309">
        <v>86.5</v>
      </c>
      <c r="BB309">
        <v>103.2</v>
      </c>
      <c r="BC309">
        <v>103.7</v>
      </c>
      <c r="BD309">
        <v>105.5</v>
      </c>
      <c r="BE309">
        <v>47.3</v>
      </c>
      <c r="BF309">
        <v>54.5</v>
      </c>
      <c r="BG309">
        <v>31.8</v>
      </c>
      <c r="BH309">
        <v>24.4</v>
      </c>
      <c r="BI309">
        <v>14.2</v>
      </c>
      <c r="BJ309">
        <v>3.7</v>
      </c>
      <c r="BK309">
        <v>30.6</v>
      </c>
      <c r="BL309">
        <v>39.9</v>
      </c>
      <c r="BM309">
        <v>58</v>
      </c>
      <c r="BN309">
        <v>57</v>
      </c>
      <c r="BO309">
        <v>67.099999999999994</v>
      </c>
      <c r="BP309">
        <v>56.7</v>
      </c>
      <c r="BQ309">
        <v>-100</v>
      </c>
    </row>
    <row r="310" spans="2:69">
      <c r="B310">
        <v>10</v>
      </c>
      <c r="C310">
        <v>24</v>
      </c>
      <c r="D310">
        <v>47.2</v>
      </c>
      <c r="E310">
        <v>48.1</v>
      </c>
      <c r="F310">
        <v>32</v>
      </c>
      <c r="G310">
        <v>26.2</v>
      </c>
      <c r="H310">
        <v>37.5</v>
      </c>
      <c r="I310">
        <v>42.1</v>
      </c>
      <c r="J310">
        <v>139.80000000000001</v>
      </c>
      <c r="K310">
        <v>123</v>
      </c>
      <c r="L310">
        <v>96.4</v>
      </c>
      <c r="M310">
        <v>94.8</v>
      </c>
      <c r="N310">
        <v>69.8</v>
      </c>
      <c r="O310">
        <v>64.900000000000006</v>
      </c>
      <c r="P310">
        <v>55.5</v>
      </c>
      <c r="Q310">
        <v>23</v>
      </c>
      <c r="R310">
        <v>19.3</v>
      </c>
      <c r="S310">
        <v>42.7</v>
      </c>
      <c r="T310">
        <v>51.7</v>
      </c>
      <c r="U310">
        <v>78.400000000000006</v>
      </c>
      <c r="V310">
        <v>72.7</v>
      </c>
      <c r="W310">
        <v>73.900000000000006</v>
      </c>
      <c r="X310">
        <v>20.7</v>
      </c>
      <c r="Y310">
        <v>30.9</v>
      </c>
      <c r="Z310">
        <v>23.5</v>
      </c>
      <c r="AA310">
        <v>53.5</v>
      </c>
      <c r="AB310">
        <v>40.700000000000003</v>
      </c>
      <c r="AC310">
        <v>37.799999999999997</v>
      </c>
      <c r="AD310">
        <v>31</v>
      </c>
      <c r="AE310">
        <v>44.1</v>
      </c>
      <c r="AF310">
        <v>70.7</v>
      </c>
      <c r="AG310">
        <v>106.1</v>
      </c>
      <c r="AH310">
        <v>111.7</v>
      </c>
      <c r="AI310">
        <v>118.9</v>
      </c>
      <c r="AJ310">
        <v>81.5</v>
      </c>
      <c r="AK310">
        <v>81.099999999999994</v>
      </c>
      <c r="AL310">
        <v>48.1</v>
      </c>
      <c r="AM310">
        <v>26.9</v>
      </c>
      <c r="AN310">
        <v>46.2</v>
      </c>
      <c r="AO310">
        <v>72.099999999999994</v>
      </c>
      <c r="AP310">
        <v>10093.700000000001</v>
      </c>
      <c r="AQ310">
        <v>112.2</v>
      </c>
      <c r="AR310">
        <v>107.6</v>
      </c>
      <c r="AS310">
        <v>58</v>
      </c>
      <c r="AT310">
        <v>50.5</v>
      </c>
      <c r="AU310">
        <v>45.7</v>
      </c>
      <c r="AV310">
        <v>34.299999999999997</v>
      </c>
      <c r="AW310">
        <v>34.700000000000003</v>
      </c>
      <c r="AX310">
        <v>29.8</v>
      </c>
      <c r="AY310">
        <v>45.2</v>
      </c>
      <c r="AZ310">
        <v>80.599999999999994</v>
      </c>
      <c r="BA310">
        <v>85.9</v>
      </c>
      <c r="BB310">
        <v>98.6</v>
      </c>
      <c r="BC310">
        <v>103.5</v>
      </c>
      <c r="BD310">
        <v>104.9</v>
      </c>
      <c r="BE310">
        <v>48.2</v>
      </c>
      <c r="BF310">
        <v>53.7</v>
      </c>
      <c r="BG310">
        <v>29.5</v>
      </c>
      <c r="BH310">
        <v>24.4</v>
      </c>
      <c r="BI310">
        <v>13.7</v>
      </c>
      <c r="BJ310">
        <v>3.6</v>
      </c>
      <c r="BK310">
        <v>32.6</v>
      </c>
      <c r="BL310">
        <v>37.799999999999997</v>
      </c>
      <c r="BM310">
        <v>58</v>
      </c>
      <c r="BN310">
        <v>60.8</v>
      </c>
      <c r="BO310">
        <v>70.7</v>
      </c>
      <c r="BP310">
        <v>56.9</v>
      </c>
      <c r="BQ310">
        <v>-100</v>
      </c>
    </row>
    <row r="311" spans="2:69">
      <c r="B311">
        <v>10</v>
      </c>
      <c r="C311">
        <v>25</v>
      </c>
      <c r="D311">
        <v>47.7</v>
      </c>
      <c r="E311">
        <v>48.2</v>
      </c>
      <c r="F311">
        <v>31.8</v>
      </c>
      <c r="G311">
        <v>22.5</v>
      </c>
      <c r="H311">
        <v>29.9</v>
      </c>
      <c r="I311">
        <v>44.6</v>
      </c>
      <c r="J311">
        <v>132.30000000000001</v>
      </c>
      <c r="K311">
        <v>120.9</v>
      </c>
      <c r="L311">
        <v>96.6</v>
      </c>
      <c r="M311">
        <v>96.8</v>
      </c>
      <c r="N311">
        <v>71</v>
      </c>
      <c r="O311">
        <v>70.2</v>
      </c>
      <c r="P311">
        <v>55.3</v>
      </c>
      <c r="Q311">
        <v>23.1</v>
      </c>
      <c r="R311">
        <v>16.3</v>
      </c>
      <c r="S311">
        <v>44.7</v>
      </c>
      <c r="T311">
        <v>52.5</v>
      </c>
      <c r="U311">
        <v>74.7</v>
      </c>
      <c r="V311">
        <v>79.900000000000006</v>
      </c>
      <c r="W311">
        <v>71.3</v>
      </c>
      <c r="X311">
        <v>21.4</v>
      </c>
      <c r="Y311">
        <v>32.1</v>
      </c>
      <c r="Z311">
        <v>22.4</v>
      </c>
      <c r="AA311">
        <v>53.5</v>
      </c>
      <c r="AB311">
        <v>40.700000000000003</v>
      </c>
      <c r="AC311">
        <v>36.1</v>
      </c>
      <c r="AD311">
        <v>29.6</v>
      </c>
      <c r="AE311">
        <v>47.9</v>
      </c>
      <c r="AF311">
        <v>68.900000000000006</v>
      </c>
      <c r="AG311">
        <v>105.9</v>
      </c>
      <c r="AH311">
        <v>107.6</v>
      </c>
      <c r="AI311">
        <v>117.7</v>
      </c>
      <c r="AJ311">
        <v>80.099999999999994</v>
      </c>
      <c r="AK311">
        <v>79.5</v>
      </c>
      <c r="AL311">
        <v>46.6</v>
      </c>
      <c r="AM311">
        <v>29.7</v>
      </c>
      <c r="AN311">
        <v>48.7</v>
      </c>
      <c r="AO311">
        <v>73.900000000000006</v>
      </c>
      <c r="AP311">
        <v>10122.1</v>
      </c>
      <c r="AQ311">
        <v>113.2</v>
      </c>
      <c r="AR311">
        <v>107.1</v>
      </c>
      <c r="AS311">
        <v>55</v>
      </c>
      <c r="AT311">
        <v>56.6</v>
      </c>
      <c r="AU311">
        <v>41.3</v>
      </c>
      <c r="AV311">
        <v>32.799999999999997</v>
      </c>
      <c r="AW311">
        <v>31.5</v>
      </c>
      <c r="AX311">
        <v>39.5</v>
      </c>
      <c r="AY311">
        <v>37.9</v>
      </c>
      <c r="AZ311">
        <v>80.599999999999994</v>
      </c>
      <c r="BA311">
        <v>86</v>
      </c>
      <c r="BB311">
        <v>98.5</v>
      </c>
      <c r="BC311">
        <v>105</v>
      </c>
      <c r="BD311">
        <v>119.1</v>
      </c>
      <c r="BE311">
        <v>50.8</v>
      </c>
      <c r="BF311">
        <v>53.9</v>
      </c>
      <c r="BG311">
        <v>29.9</v>
      </c>
      <c r="BH311">
        <v>24</v>
      </c>
      <c r="BI311">
        <v>12.6</v>
      </c>
      <c r="BJ311">
        <v>3.9</v>
      </c>
      <c r="BK311">
        <v>33.5</v>
      </c>
      <c r="BL311">
        <v>60.3</v>
      </c>
      <c r="BM311">
        <v>56.7</v>
      </c>
      <c r="BN311">
        <v>61.1</v>
      </c>
      <c r="BO311">
        <v>73.099999999999994</v>
      </c>
      <c r="BP311">
        <v>62</v>
      </c>
      <c r="BQ311">
        <v>-100</v>
      </c>
    </row>
    <row r="312" spans="2:69">
      <c r="B312">
        <v>10</v>
      </c>
      <c r="C312">
        <v>26</v>
      </c>
      <c r="D312">
        <v>50.4</v>
      </c>
      <c r="E312">
        <v>43.8</v>
      </c>
      <c r="F312">
        <v>35</v>
      </c>
      <c r="G312">
        <v>26</v>
      </c>
      <c r="H312">
        <v>32.1</v>
      </c>
      <c r="I312">
        <v>44.7</v>
      </c>
      <c r="J312">
        <v>128</v>
      </c>
      <c r="K312">
        <v>117.4</v>
      </c>
      <c r="L312">
        <v>99.8</v>
      </c>
      <c r="M312">
        <v>101.8</v>
      </c>
      <c r="N312">
        <v>68.8</v>
      </c>
      <c r="O312">
        <v>69.900000000000006</v>
      </c>
      <c r="P312">
        <v>54.3</v>
      </c>
      <c r="Q312">
        <v>24.8</v>
      </c>
      <c r="R312">
        <v>15.7</v>
      </c>
      <c r="S312">
        <v>54.3</v>
      </c>
      <c r="T312">
        <v>50.9</v>
      </c>
      <c r="U312">
        <v>74.8</v>
      </c>
      <c r="V312">
        <v>75.2</v>
      </c>
      <c r="W312">
        <v>70.400000000000006</v>
      </c>
      <c r="X312">
        <v>20.3</v>
      </c>
      <c r="Y312">
        <v>34.700000000000003</v>
      </c>
      <c r="Z312">
        <v>21.5</v>
      </c>
      <c r="AA312">
        <v>51.6</v>
      </c>
      <c r="AB312">
        <v>40.200000000000003</v>
      </c>
      <c r="AC312">
        <v>35.700000000000003</v>
      </c>
      <c r="AD312">
        <v>29.1</v>
      </c>
      <c r="AE312">
        <v>48.5</v>
      </c>
      <c r="AF312">
        <v>68.900000000000006</v>
      </c>
      <c r="AG312">
        <v>106.8</v>
      </c>
      <c r="AH312">
        <v>105</v>
      </c>
      <c r="AI312">
        <v>122.5</v>
      </c>
      <c r="AJ312">
        <v>80.900000000000006</v>
      </c>
      <c r="AK312">
        <v>85.1</v>
      </c>
      <c r="AL312">
        <v>45.8</v>
      </c>
      <c r="AM312">
        <v>35.200000000000003</v>
      </c>
      <c r="AN312">
        <v>47.5</v>
      </c>
      <c r="AO312">
        <v>74.3</v>
      </c>
      <c r="AP312">
        <v>157.9</v>
      </c>
      <c r="AQ312">
        <v>116.9</v>
      </c>
      <c r="AR312">
        <v>110.5</v>
      </c>
      <c r="AS312">
        <v>53.2</v>
      </c>
      <c r="AT312">
        <v>59.7</v>
      </c>
      <c r="AU312">
        <v>39.9</v>
      </c>
      <c r="AV312">
        <v>30.9</v>
      </c>
      <c r="AW312">
        <v>28.8</v>
      </c>
      <c r="AX312">
        <v>39.6</v>
      </c>
      <c r="AY312">
        <v>34.4</v>
      </c>
      <c r="AZ312">
        <v>78.2</v>
      </c>
      <c r="BA312">
        <v>85.7</v>
      </c>
      <c r="BB312">
        <v>99.5</v>
      </c>
      <c r="BC312">
        <v>104.2</v>
      </c>
      <c r="BD312">
        <v>116.8</v>
      </c>
      <c r="BE312">
        <v>52.2</v>
      </c>
      <c r="BF312">
        <v>53.9</v>
      </c>
      <c r="BG312">
        <v>28</v>
      </c>
      <c r="BH312">
        <v>24.9</v>
      </c>
      <c r="BI312">
        <v>12.7</v>
      </c>
      <c r="BJ312">
        <v>2.7</v>
      </c>
      <c r="BK312">
        <v>31.6</v>
      </c>
      <c r="BL312">
        <v>53.3</v>
      </c>
      <c r="BM312">
        <v>57.8</v>
      </c>
      <c r="BN312">
        <v>56.6</v>
      </c>
      <c r="BO312">
        <v>72.3</v>
      </c>
      <c r="BP312">
        <v>62.8</v>
      </c>
      <c r="BQ312">
        <v>-100</v>
      </c>
    </row>
    <row r="313" spans="2:69">
      <c r="B313">
        <v>10</v>
      </c>
      <c r="C313">
        <v>27</v>
      </c>
      <c r="D313">
        <v>48.4</v>
      </c>
      <c r="E313">
        <v>44.1</v>
      </c>
      <c r="F313">
        <v>33.5</v>
      </c>
      <c r="G313">
        <v>26.1</v>
      </c>
      <c r="H313">
        <v>29.7</v>
      </c>
      <c r="I313">
        <v>41.6</v>
      </c>
      <c r="J313">
        <v>120.1</v>
      </c>
      <c r="K313">
        <v>112.4</v>
      </c>
      <c r="L313">
        <v>96.2</v>
      </c>
      <c r="M313">
        <v>96.8</v>
      </c>
      <c r="N313">
        <v>67.900000000000006</v>
      </c>
      <c r="O313">
        <v>68.7</v>
      </c>
      <c r="P313">
        <v>54.3</v>
      </c>
      <c r="Q313">
        <v>24</v>
      </c>
      <c r="R313">
        <v>17.5</v>
      </c>
      <c r="S313">
        <v>59.4</v>
      </c>
      <c r="T313">
        <v>54.8</v>
      </c>
      <c r="U313">
        <v>80.7</v>
      </c>
      <c r="V313">
        <v>77.3</v>
      </c>
      <c r="W313">
        <v>68.099999999999994</v>
      </c>
      <c r="X313">
        <v>21.9</v>
      </c>
      <c r="Y313">
        <v>35.5</v>
      </c>
      <c r="Z313">
        <v>21.1</v>
      </c>
      <c r="AA313">
        <v>52.5</v>
      </c>
      <c r="AB313">
        <v>36.6</v>
      </c>
      <c r="AC313">
        <v>34.299999999999997</v>
      </c>
      <c r="AD313">
        <v>30.6</v>
      </c>
      <c r="AE313">
        <v>55.7</v>
      </c>
      <c r="AF313">
        <v>68.7</v>
      </c>
      <c r="AG313">
        <v>104.1</v>
      </c>
      <c r="AH313">
        <v>105.8</v>
      </c>
      <c r="AI313">
        <v>123.9</v>
      </c>
      <c r="AJ313">
        <v>82.8</v>
      </c>
      <c r="AK313">
        <v>83.4</v>
      </c>
      <c r="AL313">
        <v>45.5</v>
      </c>
      <c r="AM313">
        <v>32.6</v>
      </c>
      <c r="AN313">
        <v>47</v>
      </c>
      <c r="AO313">
        <v>75.7</v>
      </c>
      <c r="AP313">
        <v>167.3</v>
      </c>
      <c r="AQ313">
        <v>121.3</v>
      </c>
      <c r="AR313">
        <v>110.1</v>
      </c>
      <c r="AS313">
        <v>59.3</v>
      </c>
      <c r="AT313">
        <v>55.8</v>
      </c>
      <c r="AU313">
        <v>37.6</v>
      </c>
      <c r="AV313">
        <v>32.200000000000003</v>
      </c>
      <c r="AW313">
        <v>27.1</v>
      </c>
      <c r="AX313">
        <v>38.200000000000003</v>
      </c>
      <c r="AY313">
        <v>31.5</v>
      </c>
      <c r="AZ313">
        <v>74.8</v>
      </c>
      <c r="BA313">
        <v>85.1</v>
      </c>
      <c r="BB313">
        <v>98.5</v>
      </c>
      <c r="BC313">
        <v>103.2</v>
      </c>
      <c r="BD313">
        <v>114.1</v>
      </c>
      <c r="BE313">
        <v>51.5</v>
      </c>
      <c r="BF313">
        <v>54</v>
      </c>
      <c r="BG313">
        <v>29.1</v>
      </c>
      <c r="BH313">
        <v>24</v>
      </c>
      <c r="BI313">
        <v>12.1</v>
      </c>
      <c r="BJ313">
        <v>2</v>
      </c>
      <c r="BK313">
        <v>30</v>
      </c>
      <c r="BL313">
        <v>51.4</v>
      </c>
      <c r="BM313">
        <v>57.7</v>
      </c>
      <c r="BN313">
        <v>55.4</v>
      </c>
      <c r="BO313">
        <v>75.400000000000006</v>
      </c>
      <c r="BP313">
        <v>58.5</v>
      </c>
      <c r="BQ313">
        <v>-100</v>
      </c>
    </row>
    <row r="314" spans="2:69">
      <c r="B314">
        <v>10</v>
      </c>
      <c r="C314">
        <v>28</v>
      </c>
      <c r="D314">
        <v>48.9</v>
      </c>
      <c r="E314">
        <v>42.7</v>
      </c>
      <c r="F314">
        <v>37.4</v>
      </c>
      <c r="G314">
        <v>26.1</v>
      </c>
      <c r="H314">
        <v>29.1</v>
      </c>
      <c r="I314">
        <v>41.3</v>
      </c>
      <c r="J314">
        <v>115.4</v>
      </c>
      <c r="K314">
        <v>109.9</v>
      </c>
      <c r="L314">
        <v>97.8</v>
      </c>
      <c r="M314">
        <v>96.9</v>
      </c>
      <c r="N314">
        <v>73.7</v>
      </c>
      <c r="O314">
        <v>69.3</v>
      </c>
      <c r="P314">
        <v>54.2</v>
      </c>
      <c r="Q314">
        <v>23.8</v>
      </c>
      <c r="R314">
        <v>18.600000000000001</v>
      </c>
      <c r="S314">
        <v>57.7</v>
      </c>
      <c r="T314">
        <v>61.6</v>
      </c>
      <c r="U314">
        <v>77.3</v>
      </c>
      <c r="V314">
        <v>77.3</v>
      </c>
      <c r="W314">
        <v>72.900000000000006</v>
      </c>
      <c r="X314">
        <v>29</v>
      </c>
      <c r="Y314">
        <v>38.299999999999997</v>
      </c>
      <c r="Z314">
        <v>22</v>
      </c>
      <c r="AA314">
        <v>58.9</v>
      </c>
      <c r="AB314">
        <v>35.299999999999997</v>
      </c>
      <c r="AC314">
        <v>33</v>
      </c>
      <c r="AD314">
        <v>32</v>
      </c>
      <c r="AE314">
        <v>55.8</v>
      </c>
      <c r="AF314">
        <v>70.5</v>
      </c>
      <c r="AG314">
        <v>102.7</v>
      </c>
      <c r="AH314">
        <v>106</v>
      </c>
      <c r="AI314">
        <v>122.3</v>
      </c>
      <c r="AJ314">
        <v>83.4</v>
      </c>
      <c r="AK314">
        <v>81.900000000000006</v>
      </c>
      <c r="AL314">
        <v>45.9</v>
      </c>
      <c r="AM314">
        <v>32.1</v>
      </c>
      <c r="AN314">
        <v>47.4</v>
      </c>
      <c r="AO314">
        <v>75.099999999999994</v>
      </c>
      <c r="AP314">
        <v>165</v>
      </c>
      <c r="AQ314">
        <v>119.9</v>
      </c>
      <c r="AR314">
        <v>133.19999999999999</v>
      </c>
      <c r="AS314">
        <v>58.6</v>
      </c>
      <c r="AT314">
        <v>55.2</v>
      </c>
      <c r="AU314">
        <v>34.9</v>
      </c>
      <c r="AV314">
        <v>33</v>
      </c>
      <c r="AW314">
        <v>29.8</v>
      </c>
      <c r="AX314">
        <v>34.5</v>
      </c>
      <c r="AY314">
        <v>32.4</v>
      </c>
      <c r="AZ314">
        <v>72.900000000000006</v>
      </c>
      <c r="BA314">
        <v>92.7</v>
      </c>
      <c r="BB314">
        <v>104</v>
      </c>
      <c r="BC314">
        <v>101.4</v>
      </c>
      <c r="BD314">
        <v>10108.1</v>
      </c>
      <c r="BE314">
        <v>52.2</v>
      </c>
      <c r="BF314">
        <v>54.2</v>
      </c>
      <c r="BG314">
        <v>30.1</v>
      </c>
      <c r="BH314">
        <v>22.1</v>
      </c>
      <c r="BI314">
        <v>12.6</v>
      </c>
      <c r="BJ314">
        <v>2.8</v>
      </c>
      <c r="BK314">
        <v>29.1</v>
      </c>
      <c r="BL314">
        <v>46.9</v>
      </c>
      <c r="BM314">
        <v>58.6</v>
      </c>
      <c r="BN314">
        <v>54.9</v>
      </c>
      <c r="BO314">
        <v>79</v>
      </c>
      <c r="BP314">
        <v>58.2</v>
      </c>
      <c r="BQ314">
        <v>-100</v>
      </c>
    </row>
    <row r="315" spans="2:69">
      <c r="B315">
        <v>10</v>
      </c>
      <c r="C315">
        <v>29</v>
      </c>
      <c r="D315">
        <v>42.9</v>
      </c>
      <c r="E315">
        <v>39.5</v>
      </c>
      <c r="F315">
        <v>38.1</v>
      </c>
      <c r="G315">
        <v>26.2</v>
      </c>
      <c r="H315">
        <v>31.6</v>
      </c>
      <c r="I315">
        <v>41.5</v>
      </c>
      <c r="J315">
        <v>114.5</v>
      </c>
      <c r="K315">
        <v>107.4</v>
      </c>
      <c r="L315">
        <v>99.3</v>
      </c>
      <c r="M315">
        <v>97.1</v>
      </c>
      <c r="N315">
        <v>74.5</v>
      </c>
      <c r="O315">
        <v>67.599999999999994</v>
      </c>
      <c r="P315">
        <v>58.8</v>
      </c>
      <c r="Q315">
        <v>23.1</v>
      </c>
      <c r="R315">
        <v>17.2</v>
      </c>
      <c r="S315">
        <v>52.1</v>
      </c>
      <c r="T315">
        <v>69.8</v>
      </c>
      <c r="U315">
        <v>102.2</v>
      </c>
      <c r="V315">
        <v>75.3</v>
      </c>
      <c r="W315">
        <v>75</v>
      </c>
      <c r="X315">
        <v>31.9</v>
      </c>
      <c r="Y315">
        <v>38.799999999999997</v>
      </c>
      <c r="Z315">
        <v>26</v>
      </c>
      <c r="AA315">
        <v>59.7</v>
      </c>
      <c r="AB315">
        <v>33.700000000000003</v>
      </c>
      <c r="AC315">
        <v>31.9</v>
      </c>
      <c r="AD315">
        <v>32.9</v>
      </c>
      <c r="AE315">
        <v>56.4</v>
      </c>
      <c r="AF315">
        <v>72</v>
      </c>
      <c r="AG315">
        <v>100.9</v>
      </c>
      <c r="AH315">
        <v>104.7</v>
      </c>
      <c r="AI315">
        <v>128.19999999999999</v>
      </c>
      <c r="AJ315">
        <v>84.9</v>
      </c>
      <c r="AK315">
        <v>80.599999999999994</v>
      </c>
      <c r="AL315">
        <v>45.3</v>
      </c>
      <c r="AM315">
        <v>31</v>
      </c>
      <c r="AN315">
        <v>47.3</v>
      </c>
      <c r="AO315">
        <v>73.7</v>
      </c>
      <c r="AP315">
        <v>152.4</v>
      </c>
      <c r="AQ315">
        <v>118.8</v>
      </c>
      <c r="AR315">
        <v>160.5</v>
      </c>
      <c r="AS315">
        <v>56.9</v>
      </c>
      <c r="AT315">
        <v>52.8</v>
      </c>
      <c r="AU315">
        <v>39.1</v>
      </c>
      <c r="AV315">
        <v>33.4</v>
      </c>
      <c r="AW315">
        <v>34.700000000000003</v>
      </c>
      <c r="AX315">
        <v>31.4</v>
      </c>
      <c r="AY315">
        <v>33.5</v>
      </c>
      <c r="AZ315">
        <v>75.2</v>
      </c>
      <c r="BA315">
        <v>113.8</v>
      </c>
      <c r="BB315">
        <v>102</v>
      </c>
      <c r="BC315">
        <v>99.1</v>
      </c>
      <c r="BD315">
        <v>10159.200000000001</v>
      </c>
      <c r="BE315">
        <v>52.3</v>
      </c>
      <c r="BF315">
        <v>52</v>
      </c>
      <c r="BG315">
        <v>29.5</v>
      </c>
      <c r="BH315">
        <v>20.9</v>
      </c>
      <c r="BI315">
        <v>15.2</v>
      </c>
      <c r="BJ315">
        <v>4.8</v>
      </c>
      <c r="BK315">
        <v>26.9</v>
      </c>
      <c r="BL315">
        <v>42.4</v>
      </c>
      <c r="BM315">
        <v>57.2</v>
      </c>
      <c r="BN315">
        <v>57</v>
      </c>
      <c r="BO315">
        <v>76</v>
      </c>
      <c r="BP315">
        <v>56.9</v>
      </c>
      <c r="BQ315">
        <v>-100</v>
      </c>
    </row>
    <row r="316" spans="2:69">
      <c r="B316">
        <v>10</v>
      </c>
      <c r="C316">
        <v>30</v>
      </c>
      <c r="D316">
        <v>46</v>
      </c>
      <c r="E316">
        <v>38.6</v>
      </c>
      <c r="F316">
        <v>38.200000000000003</v>
      </c>
      <c r="G316">
        <v>25.2</v>
      </c>
      <c r="H316">
        <v>31.1</v>
      </c>
      <c r="I316">
        <v>41.2</v>
      </c>
      <c r="J316">
        <v>116.3</v>
      </c>
      <c r="K316">
        <v>102.7</v>
      </c>
      <c r="L316">
        <v>106.6</v>
      </c>
      <c r="M316">
        <v>93.8</v>
      </c>
      <c r="N316">
        <v>74.7</v>
      </c>
      <c r="O316">
        <v>66.400000000000006</v>
      </c>
      <c r="P316">
        <v>73</v>
      </c>
      <c r="Q316">
        <v>22.5</v>
      </c>
      <c r="R316">
        <v>16.8</v>
      </c>
      <c r="S316">
        <v>45.5</v>
      </c>
      <c r="T316">
        <v>78.099999999999994</v>
      </c>
      <c r="U316">
        <v>125.2</v>
      </c>
      <c r="V316">
        <v>72.400000000000006</v>
      </c>
      <c r="W316">
        <v>74.5</v>
      </c>
      <c r="X316">
        <v>32.1</v>
      </c>
      <c r="Y316">
        <v>42.6</v>
      </c>
      <c r="Z316">
        <v>28.2</v>
      </c>
      <c r="AA316">
        <v>59.9</v>
      </c>
      <c r="AB316">
        <v>33.1</v>
      </c>
      <c r="AC316">
        <v>32</v>
      </c>
      <c r="AD316">
        <v>34.5</v>
      </c>
      <c r="AE316">
        <v>58.5</v>
      </c>
      <c r="AF316">
        <v>71.099999999999994</v>
      </c>
      <c r="AG316">
        <v>97.3</v>
      </c>
      <c r="AH316">
        <v>102.4</v>
      </c>
      <c r="AI316">
        <v>130.5</v>
      </c>
      <c r="AJ316">
        <v>80.900000000000006</v>
      </c>
      <c r="AK316">
        <v>78.5</v>
      </c>
      <c r="AL316">
        <v>47.2</v>
      </c>
      <c r="AM316">
        <v>31.1</v>
      </c>
      <c r="AN316">
        <v>47</v>
      </c>
      <c r="AO316">
        <v>70.3</v>
      </c>
      <c r="AP316">
        <v>140.80000000000001</v>
      </c>
      <c r="AQ316">
        <v>123.3</v>
      </c>
      <c r="AR316">
        <v>146.6</v>
      </c>
      <c r="AS316">
        <v>56.3</v>
      </c>
      <c r="AT316">
        <v>51</v>
      </c>
      <c r="AU316">
        <v>44.1</v>
      </c>
      <c r="AV316">
        <v>35.299999999999997</v>
      </c>
      <c r="AW316">
        <v>35.200000000000003</v>
      </c>
      <c r="AX316">
        <v>28.6</v>
      </c>
      <c r="AY316">
        <v>33.6</v>
      </c>
      <c r="AZ316">
        <v>76.7</v>
      </c>
      <c r="BA316">
        <v>109.6</v>
      </c>
      <c r="BB316">
        <v>98.1</v>
      </c>
      <c r="BC316">
        <v>98.4</v>
      </c>
      <c r="BD316">
        <v>10194.799999999999</v>
      </c>
      <c r="BE316">
        <v>52.8</v>
      </c>
      <c r="BF316">
        <v>51.4</v>
      </c>
      <c r="BG316">
        <v>29.2</v>
      </c>
      <c r="BH316">
        <v>20.5</v>
      </c>
      <c r="BI316">
        <v>16.399999999999999</v>
      </c>
      <c r="BJ316">
        <v>3.5</v>
      </c>
      <c r="BK316">
        <v>26.4</v>
      </c>
      <c r="BL316">
        <v>40</v>
      </c>
      <c r="BM316">
        <v>57.6</v>
      </c>
      <c r="BN316">
        <v>64</v>
      </c>
      <c r="BO316">
        <v>71.8</v>
      </c>
      <c r="BP316">
        <v>57.1</v>
      </c>
      <c r="BQ316">
        <v>-100</v>
      </c>
    </row>
    <row r="317" spans="2:69">
      <c r="B317">
        <v>10</v>
      </c>
      <c r="C317">
        <v>31</v>
      </c>
      <c r="D317">
        <v>43.5</v>
      </c>
      <c r="E317">
        <v>41.1</v>
      </c>
      <c r="F317">
        <v>39.9</v>
      </c>
      <c r="G317">
        <v>26</v>
      </c>
      <c r="H317">
        <v>31.4</v>
      </c>
      <c r="I317">
        <v>40.299999999999997</v>
      </c>
      <c r="J317">
        <v>119.3</v>
      </c>
      <c r="K317">
        <v>101.8</v>
      </c>
      <c r="L317">
        <v>106.3</v>
      </c>
      <c r="M317">
        <v>95.6</v>
      </c>
      <c r="N317">
        <v>70.400000000000006</v>
      </c>
      <c r="O317">
        <v>62.9</v>
      </c>
      <c r="P317">
        <v>70.900000000000006</v>
      </c>
      <c r="Q317">
        <v>21.4</v>
      </c>
      <c r="R317">
        <v>16.5</v>
      </c>
      <c r="S317">
        <v>45.3</v>
      </c>
      <c r="T317">
        <v>76.3</v>
      </c>
      <c r="U317">
        <v>117.3</v>
      </c>
      <c r="V317">
        <v>70.599999999999994</v>
      </c>
      <c r="W317">
        <v>74.2</v>
      </c>
      <c r="X317">
        <v>31.8</v>
      </c>
      <c r="Y317">
        <v>51.8</v>
      </c>
      <c r="Z317">
        <v>31.1</v>
      </c>
      <c r="AA317">
        <v>58</v>
      </c>
      <c r="AB317">
        <v>29.4</v>
      </c>
      <c r="AC317">
        <v>32.799999999999997</v>
      </c>
      <c r="AD317">
        <v>33</v>
      </c>
      <c r="AE317">
        <v>56.2</v>
      </c>
      <c r="AF317">
        <v>70.3</v>
      </c>
      <c r="AG317">
        <v>106.2</v>
      </c>
      <c r="AH317">
        <v>100.3</v>
      </c>
      <c r="AI317">
        <v>133</v>
      </c>
      <c r="AJ317">
        <v>78</v>
      </c>
      <c r="AK317">
        <v>76.8</v>
      </c>
      <c r="AL317">
        <v>47.6</v>
      </c>
      <c r="AM317">
        <v>31.3</v>
      </c>
      <c r="AN317">
        <v>45.2</v>
      </c>
      <c r="AO317">
        <v>76.3</v>
      </c>
      <c r="AP317">
        <v>141.9</v>
      </c>
      <c r="AQ317">
        <v>120.2</v>
      </c>
      <c r="AR317">
        <v>138.5</v>
      </c>
      <c r="AS317">
        <v>52</v>
      </c>
      <c r="AT317">
        <v>48</v>
      </c>
      <c r="AU317">
        <v>44.9</v>
      </c>
      <c r="AV317">
        <v>35.700000000000003</v>
      </c>
      <c r="AW317">
        <v>33</v>
      </c>
      <c r="AX317">
        <v>27.9</v>
      </c>
      <c r="AY317">
        <v>33.799999999999997</v>
      </c>
      <c r="AZ317">
        <v>78.099999999999994</v>
      </c>
      <c r="BA317">
        <v>103.7</v>
      </c>
      <c r="BB317">
        <v>94.9</v>
      </c>
      <c r="BC317">
        <v>98</v>
      </c>
      <c r="BD317">
        <v>204.8</v>
      </c>
      <c r="BE317">
        <v>52.9</v>
      </c>
      <c r="BF317">
        <v>54.9</v>
      </c>
      <c r="BG317">
        <v>28.4</v>
      </c>
      <c r="BH317">
        <v>19.3</v>
      </c>
      <c r="BI317">
        <v>17.600000000000001</v>
      </c>
      <c r="BJ317">
        <v>3.4</v>
      </c>
      <c r="BK317">
        <v>30.5</v>
      </c>
      <c r="BL317">
        <v>44.8</v>
      </c>
      <c r="BM317">
        <v>57.3</v>
      </c>
      <c r="BN317">
        <v>65.400000000000006</v>
      </c>
      <c r="BO317">
        <v>73.3</v>
      </c>
      <c r="BP317">
        <v>58.8</v>
      </c>
      <c r="BQ317">
        <v>-100</v>
      </c>
    </row>
    <row r="318" spans="2:69">
      <c r="B318">
        <v>11</v>
      </c>
      <c r="C318">
        <v>1</v>
      </c>
      <c r="D318">
        <v>43.1</v>
      </c>
      <c r="E318">
        <v>40.1</v>
      </c>
      <c r="F318">
        <v>40.6</v>
      </c>
      <c r="G318">
        <v>27.1</v>
      </c>
      <c r="H318">
        <v>33.6</v>
      </c>
      <c r="I318">
        <v>38.9</v>
      </c>
      <c r="J318">
        <v>116</v>
      </c>
      <c r="K318">
        <v>99.5</v>
      </c>
      <c r="L318">
        <v>101.1</v>
      </c>
      <c r="M318">
        <v>99.9</v>
      </c>
      <c r="N318">
        <v>68.400000000000006</v>
      </c>
      <c r="O318">
        <v>64.8</v>
      </c>
      <c r="P318">
        <v>63</v>
      </c>
      <c r="Q318">
        <v>22</v>
      </c>
      <c r="R318">
        <v>16.3</v>
      </c>
      <c r="S318">
        <v>43.3</v>
      </c>
      <c r="T318">
        <v>74.099999999999994</v>
      </c>
      <c r="U318">
        <v>123.9</v>
      </c>
      <c r="V318">
        <v>70.8</v>
      </c>
      <c r="W318">
        <v>73.900000000000006</v>
      </c>
      <c r="X318">
        <v>31.1</v>
      </c>
      <c r="Y318">
        <v>77.400000000000006</v>
      </c>
      <c r="Z318">
        <v>34.9</v>
      </c>
      <c r="AA318">
        <v>57.9</v>
      </c>
      <c r="AB318">
        <v>29.8</v>
      </c>
      <c r="AC318">
        <v>31.7</v>
      </c>
      <c r="AD318">
        <v>32</v>
      </c>
      <c r="AE318">
        <v>53.9</v>
      </c>
      <c r="AF318">
        <v>73.8</v>
      </c>
      <c r="AG318">
        <v>111.7</v>
      </c>
      <c r="AH318">
        <v>98.4</v>
      </c>
      <c r="AI318">
        <v>135.4</v>
      </c>
      <c r="AJ318">
        <v>75.900000000000006</v>
      </c>
      <c r="AK318">
        <v>81</v>
      </c>
      <c r="AL318">
        <v>46.1</v>
      </c>
      <c r="AM318">
        <v>33.9</v>
      </c>
      <c r="AN318">
        <v>46</v>
      </c>
      <c r="AO318">
        <v>75.3</v>
      </c>
      <c r="AP318">
        <v>141.5</v>
      </c>
      <c r="AQ318">
        <v>117.6</v>
      </c>
      <c r="AR318">
        <v>150.80000000000001</v>
      </c>
      <c r="AS318">
        <v>54.3</v>
      </c>
      <c r="AT318">
        <v>49.3</v>
      </c>
      <c r="AU318">
        <v>43.9</v>
      </c>
      <c r="AV318">
        <v>36.299999999999997</v>
      </c>
      <c r="AW318">
        <v>37.1</v>
      </c>
      <c r="AX318">
        <v>27.6</v>
      </c>
      <c r="AY318">
        <v>32.799999999999997</v>
      </c>
      <c r="AZ318">
        <v>77.7</v>
      </c>
      <c r="BA318">
        <v>108</v>
      </c>
      <c r="BB318">
        <v>90.2</v>
      </c>
      <c r="BC318">
        <v>96.2</v>
      </c>
      <c r="BD318">
        <v>185.9</v>
      </c>
      <c r="BE318">
        <v>51.5</v>
      </c>
      <c r="BF318">
        <v>52.3</v>
      </c>
      <c r="BG318">
        <v>28.4</v>
      </c>
      <c r="BH318">
        <v>17.600000000000001</v>
      </c>
      <c r="BI318">
        <v>17.2</v>
      </c>
      <c r="BJ318">
        <v>2.9</v>
      </c>
      <c r="BK318">
        <v>34.1</v>
      </c>
      <c r="BL318">
        <v>48.2</v>
      </c>
      <c r="BM318">
        <v>62.6</v>
      </c>
      <c r="BN318">
        <v>64.3</v>
      </c>
      <c r="BO318">
        <v>76.2</v>
      </c>
      <c r="BP318">
        <v>58.3</v>
      </c>
      <c r="BQ318">
        <v>-100</v>
      </c>
    </row>
    <row r="319" spans="2:69">
      <c r="B319">
        <v>11</v>
      </c>
      <c r="C319">
        <v>2</v>
      </c>
      <c r="D319">
        <v>46.3</v>
      </c>
      <c r="E319">
        <v>41.3</v>
      </c>
      <c r="F319">
        <v>41.2</v>
      </c>
      <c r="G319">
        <v>26.2</v>
      </c>
      <c r="H319">
        <v>31.6</v>
      </c>
      <c r="I319">
        <v>42.8</v>
      </c>
      <c r="J319">
        <v>112.9</v>
      </c>
      <c r="K319">
        <v>101.9</v>
      </c>
      <c r="L319">
        <v>99.4</v>
      </c>
      <c r="M319">
        <v>99.8</v>
      </c>
      <c r="N319">
        <v>65.3</v>
      </c>
      <c r="O319">
        <v>63.2</v>
      </c>
      <c r="P319">
        <v>57</v>
      </c>
      <c r="Q319">
        <v>25.3</v>
      </c>
      <c r="R319">
        <v>15.5</v>
      </c>
      <c r="S319">
        <v>43.8</v>
      </c>
      <c r="T319">
        <v>71.5</v>
      </c>
      <c r="U319">
        <v>129.1</v>
      </c>
      <c r="V319">
        <v>74.3</v>
      </c>
      <c r="W319">
        <v>75.7</v>
      </c>
      <c r="X319">
        <v>29.5</v>
      </c>
      <c r="Y319">
        <v>75.599999999999994</v>
      </c>
      <c r="Z319">
        <v>35.5</v>
      </c>
      <c r="AA319">
        <v>57</v>
      </c>
      <c r="AB319">
        <v>34.799999999999997</v>
      </c>
      <c r="AC319">
        <v>30.1</v>
      </c>
      <c r="AD319">
        <v>31</v>
      </c>
      <c r="AE319">
        <v>49.7</v>
      </c>
      <c r="AF319">
        <v>74.2</v>
      </c>
      <c r="AG319">
        <v>114</v>
      </c>
      <c r="AH319">
        <v>98.9</v>
      </c>
      <c r="AI319">
        <v>129.9</v>
      </c>
      <c r="AJ319">
        <v>79</v>
      </c>
      <c r="AK319">
        <v>85.9</v>
      </c>
      <c r="AL319">
        <v>45.4</v>
      </c>
      <c r="AM319">
        <v>34.9</v>
      </c>
      <c r="AN319">
        <v>43.8</v>
      </c>
      <c r="AO319">
        <v>71.099999999999994</v>
      </c>
      <c r="AP319">
        <v>144.80000000000001</v>
      </c>
      <c r="AQ319">
        <v>115.6</v>
      </c>
      <c r="AR319">
        <v>132.1</v>
      </c>
      <c r="AS319">
        <v>10069.4</v>
      </c>
      <c r="AT319">
        <v>49.4</v>
      </c>
      <c r="AU319">
        <v>42.6</v>
      </c>
      <c r="AV319">
        <v>37.799999999999997</v>
      </c>
      <c r="AW319">
        <v>39.700000000000003</v>
      </c>
      <c r="AX319">
        <v>28.5</v>
      </c>
      <c r="AY319">
        <v>31.2</v>
      </c>
      <c r="AZ319">
        <v>74.7</v>
      </c>
      <c r="BA319">
        <v>108</v>
      </c>
      <c r="BB319">
        <v>90.3</v>
      </c>
      <c r="BC319">
        <v>102.1</v>
      </c>
      <c r="BD319">
        <v>10161.5</v>
      </c>
      <c r="BE319">
        <v>49.5</v>
      </c>
      <c r="BF319">
        <v>51.7</v>
      </c>
      <c r="BG319">
        <v>28.1</v>
      </c>
      <c r="BH319">
        <v>18</v>
      </c>
      <c r="BI319">
        <v>17</v>
      </c>
      <c r="BJ319">
        <v>3</v>
      </c>
      <c r="BK319">
        <v>30.7</v>
      </c>
      <c r="BL319">
        <v>54.2</v>
      </c>
      <c r="BM319">
        <v>60.6</v>
      </c>
      <c r="BN319">
        <v>62.1</v>
      </c>
      <c r="BO319">
        <v>79</v>
      </c>
      <c r="BP319">
        <v>56.9</v>
      </c>
      <c r="BQ319">
        <v>-100</v>
      </c>
    </row>
    <row r="320" spans="2:69">
      <c r="B320">
        <v>11</v>
      </c>
      <c r="C320">
        <v>3</v>
      </c>
      <c r="D320">
        <v>49.8</v>
      </c>
      <c r="E320">
        <v>43.1</v>
      </c>
      <c r="F320">
        <v>38.1</v>
      </c>
      <c r="G320">
        <v>25.5</v>
      </c>
      <c r="H320">
        <v>32.9</v>
      </c>
      <c r="I320">
        <v>45.6</v>
      </c>
      <c r="J320">
        <v>113.2</v>
      </c>
      <c r="K320">
        <v>102.8</v>
      </c>
      <c r="L320">
        <v>100.5</v>
      </c>
      <c r="M320">
        <v>102.6</v>
      </c>
      <c r="N320">
        <v>63.7</v>
      </c>
      <c r="O320">
        <v>63.3</v>
      </c>
      <c r="P320">
        <v>54.6</v>
      </c>
      <c r="Q320">
        <v>23.6</v>
      </c>
      <c r="R320">
        <v>15.1</v>
      </c>
      <c r="S320">
        <v>43.9</v>
      </c>
      <c r="T320">
        <v>69</v>
      </c>
      <c r="U320">
        <v>129.9</v>
      </c>
      <c r="V320">
        <v>77.099999999999994</v>
      </c>
      <c r="W320">
        <v>74.3</v>
      </c>
      <c r="X320">
        <v>28.3</v>
      </c>
      <c r="Y320">
        <v>68.599999999999994</v>
      </c>
      <c r="Z320">
        <v>31.4</v>
      </c>
      <c r="AA320">
        <v>58</v>
      </c>
      <c r="AB320">
        <v>37.200000000000003</v>
      </c>
      <c r="AC320">
        <v>27.8</v>
      </c>
      <c r="AD320">
        <v>30.4</v>
      </c>
      <c r="AE320">
        <v>47.1</v>
      </c>
      <c r="AF320">
        <v>73.3</v>
      </c>
      <c r="AG320">
        <v>113.9</v>
      </c>
      <c r="AH320">
        <v>98.3</v>
      </c>
      <c r="AI320">
        <v>125.4</v>
      </c>
      <c r="AJ320">
        <v>79.599999999999994</v>
      </c>
      <c r="AK320">
        <v>82.7</v>
      </c>
      <c r="AL320">
        <v>46</v>
      </c>
      <c r="AM320">
        <v>32.6</v>
      </c>
      <c r="AN320">
        <v>52.4</v>
      </c>
      <c r="AO320">
        <v>71.900000000000006</v>
      </c>
      <c r="AP320">
        <v>141.69999999999999</v>
      </c>
      <c r="AQ320">
        <v>115.9</v>
      </c>
      <c r="AR320">
        <v>128</v>
      </c>
      <c r="AS320">
        <v>10070.799999999999</v>
      </c>
      <c r="AT320">
        <v>48.1</v>
      </c>
      <c r="AU320">
        <v>42.5</v>
      </c>
      <c r="AV320">
        <v>38.6</v>
      </c>
      <c r="AW320">
        <v>39.1</v>
      </c>
      <c r="AX320">
        <v>28.9</v>
      </c>
      <c r="AY320">
        <v>30.1</v>
      </c>
      <c r="AZ320">
        <v>72.2</v>
      </c>
      <c r="BA320">
        <v>106</v>
      </c>
      <c r="BB320">
        <v>88.2</v>
      </c>
      <c r="BC320">
        <v>106.5</v>
      </c>
      <c r="BD320">
        <v>10147.799999999999</v>
      </c>
      <c r="BE320">
        <v>53</v>
      </c>
      <c r="BF320">
        <v>51.6</v>
      </c>
      <c r="BG320">
        <v>27.1</v>
      </c>
      <c r="BH320">
        <v>16.8</v>
      </c>
      <c r="BI320">
        <v>14.8</v>
      </c>
      <c r="BJ320">
        <v>4.3</v>
      </c>
      <c r="BK320">
        <v>29.2</v>
      </c>
      <c r="BL320">
        <v>52.9</v>
      </c>
      <c r="BM320">
        <v>58.8</v>
      </c>
      <c r="BN320">
        <v>60.8</v>
      </c>
      <c r="BO320">
        <v>80.099999999999994</v>
      </c>
      <c r="BP320">
        <v>54</v>
      </c>
      <c r="BQ320">
        <v>-100</v>
      </c>
    </row>
    <row r="321" spans="2:69">
      <c r="B321">
        <v>11</v>
      </c>
      <c r="C321">
        <v>4</v>
      </c>
      <c r="D321">
        <v>51.3</v>
      </c>
      <c r="E321">
        <v>40.6</v>
      </c>
      <c r="F321">
        <v>32.4</v>
      </c>
      <c r="G321">
        <v>25.2</v>
      </c>
      <c r="H321">
        <v>31.5</v>
      </c>
      <c r="I321">
        <v>46.1</v>
      </c>
      <c r="J321">
        <v>114.5</v>
      </c>
      <c r="K321">
        <v>104.2</v>
      </c>
      <c r="L321">
        <v>102.5</v>
      </c>
      <c r="M321">
        <v>99.2</v>
      </c>
      <c r="N321">
        <v>64.099999999999994</v>
      </c>
      <c r="O321">
        <v>65.099999999999994</v>
      </c>
      <c r="P321">
        <v>55.6</v>
      </c>
      <c r="Q321">
        <v>24</v>
      </c>
      <c r="R321">
        <v>21.2</v>
      </c>
      <c r="S321">
        <v>45.5</v>
      </c>
      <c r="T321">
        <v>67</v>
      </c>
      <c r="U321">
        <v>118.5</v>
      </c>
      <c r="V321">
        <v>76.3</v>
      </c>
      <c r="W321">
        <v>71.7</v>
      </c>
      <c r="X321">
        <v>29.6</v>
      </c>
      <c r="Y321">
        <v>61.5</v>
      </c>
      <c r="Z321">
        <v>30</v>
      </c>
      <c r="AA321">
        <v>61</v>
      </c>
      <c r="AB321">
        <v>38</v>
      </c>
      <c r="AC321">
        <v>28</v>
      </c>
      <c r="AD321">
        <v>28.1</v>
      </c>
      <c r="AE321">
        <v>42.9</v>
      </c>
      <c r="AF321">
        <v>71.2</v>
      </c>
      <c r="AG321">
        <v>113.4</v>
      </c>
      <c r="AH321">
        <v>98.2</v>
      </c>
      <c r="AI321">
        <v>121.9</v>
      </c>
      <c r="AJ321">
        <v>80.5</v>
      </c>
      <c r="AK321">
        <v>81.2</v>
      </c>
      <c r="AL321">
        <v>44.5</v>
      </c>
      <c r="AM321">
        <v>51.7</v>
      </c>
      <c r="AN321">
        <v>54.9</v>
      </c>
      <c r="AO321">
        <v>71.900000000000006</v>
      </c>
      <c r="AP321">
        <v>137.69999999999999</v>
      </c>
      <c r="AQ321">
        <v>115</v>
      </c>
      <c r="AR321">
        <v>121.1</v>
      </c>
      <c r="AS321">
        <v>72.599999999999994</v>
      </c>
      <c r="AT321">
        <v>53.5</v>
      </c>
      <c r="AU321">
        <v>43.4</v>
      </c>
      <c r="AV321">
        <v>37.200000000000003</v>
      </c>
      <c r="AW321">
        <v>39.799999999999997</v>
      </c>
      <c r="AX321">
        <v>25.8</v>
      </c>
      <c r="AY321">
        <v>28.5</v>
      </c>
      <c r="AZ321">
        <v>72.099999999999994</v>
      </c>
      <c r="BA321">
        <v>107.3</v>
      </c>
      <c r="BB321">
        <v>10083.4</v>
      </c>
      <c r="BC321">
        <v>104.8</v>
      </c>
      <c r="BD321">
        <v>142.30000000000001</v>
      </c>
      <c r="BE321">
        <v>54.4</v>
      </c>
      <c r="BF321">
        <v>51.2</v>
      </c>
      <c r="BG321">
        <v>29.2</v>
      </c>
      <c r="BH321">
        <v>16.2</v>
      </c>
      <c r="BI321">
        <v>14.2</v>
      </c>
      <c r="BJ321">
        <v>2</v>
      </c>
      <c r="BK321">
        <v>26.9</v>
      </c>
      <c r="BL321">
        <v>50.4</v>
      </c>
      <c r="BM321">
        <v>58.1</v>
      </c>
      <c r="BN321">
        <v>59.9</v>
      </c>
      <c r="BO321">
        <v>83.1</v>
      </c>
      <c r="BP321">
        <v>62.3</v>
      </c>
      <c r="BQ321">
        <v>-100</v>
      </c>
    </row>
    <row r="322" spans="2:69">
      <c r="B322">
        <v>11</v>
      </c>
      <c r="C322">
        <v>5</v>
      </c>
      <c r="D322">
        <v>55</v>
      </c>
      <c r="E322">
        <v>40.700000000000003</v>
      </c>
      <c r="F322">
        <v>29.3</v>
      </c>
      <c r="G322">
        <v>24.2</v>
      </c>
      <c r="H322">
        <v>29.4</v>
      </c>
      <c r="I322">
        <v>46.7</v>
      </c>
      <c r="J322">
        <v>113.2</v>
      </c>
      <c r="K322">
        <v>109.9</v>
      </c>
      <c r="L322">
        <v>99.3</v>
      </c>
      <c r="M322">
        <v>97.4</v>
      </c>
      <c r="N322">
        <v>63.2</v>
      </c>
      <c r="O322">
        <v>65</v>
      </c>
      <c r="P322">
        <v>51</v>
      </c>
      <c r="Q322">
        <v>23.3</v>
      </c>
      <c r="R322">
        <v>20.3</v>
      </c>
      <c r="S322">
        <v>42.8</v>
      </c>
      <c r="T322">
        <v>66.099999999999994</v>
      </c>
      <c r="U322">
        <v>108.4</v>
      </c>
      <c r="V322">
        <v>76.8</v>
      </c>
      <c r="W322">
        <v>67.400000000000006</v>
      </c>
      <c r="X322">
        <v>29.7</v>
      </c>
      <c r="Y322">
        <v>49.7</v>
      </c>
      <c r="Z322">
        <v>34.1</v>
      </c>
      <c r="AA322">
        <v>59.9</v>
      </c>
      <c r="AB322">
        <v>44.1</v>
      </c>
      <c r="AC322">
        <v>29.2</v>
      </c>
      <c r="AD322">
        <v>25</v>
      </c>
      <c r="AE322">
        <v>38.1</v>
      </c>
      <c r="AF322">
        <v>74.8</v>
      </c>
      <c r="AG322">
        <v>111</v>
      </c>
      <c r="AH322">
        <v>100</v>
      </c>
      <c r="AI322">
        <v>120</v>
      </c>
      <c r="AJ322">
        <v>79.5</v>
      </c>
      <c r="AK322">
        <v>82.2</v>
      </c>
      <c r="AL322">
        <v>43</v>
      </c>
      <c r="AM322">
        <v>51.1</v>
      </c>
      <c r="AN322">
        <v>54.1</v>
      </c>
      <c r="AO322">
        <v>69.8</v>
      </c>
      <c r="AP322">
        <v>142.19999999999999</v>
      </c>
      <c r="AQ322">
        <v>111.6</v>
      </c>
      <c r="AR322">
        <v>116.3</v>
      </c>
      <c r="AS322">
        <v>74.2</v>
      </c>
      <c r="AT322">
        <v>57.3</v>
      </c>
      <c r="AU322">
        <v>44.7</v>
      </c>
      <c r="AV322">
        <v>38.299999999999997</v>
      </c>
      <c r="AW322">
        <v>39.5</v>
      </c>
      <c r="AX322">
        <v>30.4</v>
      </c>
      <c r="AY322">
        <v>28.8</v>
      </c>
      <c r="AZ322">
        <v>71.2</v>
      </c>
      <c r="BA322">
        <v>103</v>
      </c>
      <c r="BB322">
        <v>10083.299999999999</v>
      </c>
      <c r="BC322">
        <v>110.8</v>
      </c>
      <c r="BD322">
        <v>134.4</v>
      </c>
      <c r="BE322">
        <v>55.9</v>
      </c>
      <c r="BF322">
        <v>52.7</v>
      </c>
      <c r="BG322">
        <v>29.1</v>
      </c>
      <c r="BH322">
        <v>15.5</v>
      </c>
      <c r="BI322">
        <v>13.2</v>
      </c>
      <c r="BJ322">
        <v>2.8</v>
      </c>
      <c r="BK322">
        <v>26.6</v>
      </c>
      <c r="BL322">
        <v>48.4</v>
      </c>
      <c r="BM322">
        <v>57.8</v>
      </c>
      <c r="BN322">
        <v>59.3</v>
      </c>
      <c r="BO322">
        <v>85</v>
      </c>
      <c r="BP322">
        <v>59.8</v>
      </c>
      <c r="BQ322">
        <v>-100</v>
      </c>
    </row>
    <row r="323" spans="2:69">
      <c r="B323">
        <v>11</v>
      </c>
      <c r="C323">
        <v>6</v>
      </c>
      <c r="D323">
        <v>59</v>
      </c>
      <c r="E323">
        <v>39.299999999999997</v>
      </c>
      <c r="F323">
        <v>31.8</v>
      </c>
      <c r="G323">
        <v>23.3</v>
      </c>
      <c r="H323">
        <v>29.3</v>
      </c>
      <c r="I323">
        <v>49.8</v>
      </c>
      <c r="J323">
        <v>107.1</v>
      </c>
      <c r="K323">
        <v>104.4</v>
      </c>
      <c r="L323">
        <v>101.6</v>
      </c>
      <c r="M323">
        <v>97.7</v>
      </c>
      <c r="N323">
        <v>65</v>
      </c>
      <c r="O323">
        <v>63.6</v>
      </c>
      <c r="P323">
        <v>54.6</v>
      </c>
      <c r="Q323">
        <v>22.7</v>
      </c>
      <c r="R323">
        <v>16.8</v>
      </c>
      <c r="S323">
        <v>41.6</v>
      </c>
      <c r="T323">
        <v>64.2</v>
      </c>
      <c r="U323">
        <v>97.8</v>
      </c>
      <c r="V323">
        <v>77.099999999999994</v>
      </c>
      <c r="W323">
        <v>66.400000000000006</v>
      </c>
      <c r="X323">
        <v>28.6</v>
      </c>
      <c r="Y323">
        <v>40.9</v>
      </c>
      <c r="Z323">
        <v>32.700000000000003</v>
      </c>
      <c r="AA323">
        <v>59.4</v>
      </c>
      <c r="AB323">
        <v>43.7</v>
      </c>
      <c r="AC323">
        <v>32.4</v>
      </c>
      <c r="AD323">
        <v>23.6</v>
      </c>
      <c r="AE323">
        <v>38.299999999999997</v>
      </c>
      <c r="AF323">
        <v>74.599999999999994</v>
      </c>
      <c r="AG323">
        <v>110.3</v>
      </c>
      <c r="AH323">
        <v>102.9</v>
      </c>
      <c r="AI323">
        <v>118.8</v>
      </c>
      <c r="AJ323">
        <v>79.900000000000006</v>
      </c>
      <c r="AK323">
        <v>81.599999999999994</v>
      </c>
      <c r="AL323">
        <v>43.7</v>
      </c>
      <c r="AM323">
        <v>49.6</v>
      </c>
      <c r="AN323">
        <v>52.1</v>
      </c>
      <c r="AO323">
        <v>71.900000000000006</v>
      </c>
      <c r="AP323">
        <v>147.30000000000001</v>
      </c>
      <c r="AQ323">
        <v>110.2</v>
      </c>
      <c r="AR323">
        <v>109.3</v>
      </c>
      <c r="AS323">
        <v>70.900000000000006</v>
      </c>
      <c r="AT323">
        <v>57.4</v>
      </c>
      <c r="AU323">
        <v>46</v>
      </c>
      <c r="AV323">
        <v>38</v>
      </c>
      <c r="AW323">
        <v>37.799999999999997</v>
      </c>
      <c r="AX323">
        <v>10022.4</v>
      </c>
      <c r="AY323">
        <v>30.3</v>
      </c>
      <c r="AZ323">
        <v>71.099999999999994</v>
      </c>
      <c r="BA323">
        <v>105.2</v>
      </c>
      <c r="BB323">
        <v>114.5</v>
      </c>
      <c r="BC323">
        <v>110.3</v>
      </c>
      <c r="BD323">
        <v>135.1</v>
      </c>
      <c r="BE323">
        <v>56.8</v>
      </c>
      <c r="BF323">
        <v>53.4</v>
      </c>
      <c r="BG323">
        <v>29</v>
      </c>
      <c r="BH323">
        <v>15.9</v>
      </c>
      <c r="BI323">
        <v>12.5</v>
      </c>
      <c r="BJ323">
        <v>3.5</v>
      </c>
      <c r="BK323">
        <v>25.6</v>
      </c>
      <c r="BL323">
        <v>47.5</v>
      </c>
      <c r="BM323">
        <v>57.4</v>
      </c>
      <c r="BN323">
        <v>60.7</v>
      </c>
      <c r="BO323">
        <v>85.2</v>
      </c>
      <c r="BP323">
        <v>60.2</v>
      </c>
      <c r="BQ323">
        <v>-100</v>
      </c>
    </row>
    <row r="324" spans="2:69">
      <c r="B324">
        <v>11</v>
      </c>
      <c r="C324">
        <v>7</v>
      </c>
      <c r="D324">
        <v>64</v>
      </c>
      <c r="E324">
        <v>39</v>
      </c>
      <c r="F324">
        <v>35.200000000000003</v>
      </c>
      <c r="G324">
        <v>25.7</v>
      </c>
      <c r="H324">
        <v>27.9</v>
      </c>
      <c r="I324">
        <v>48.5</v>
      </c>
      <c r="J324">
        <v>100.4</v>
      </c>
      <c r="K324">
        <v>98.4</v>
      </c>
      <c r="L324">
        <v>100.8</v>
      </c>
      <c r="M324">
        <v>92.8</v>
      </c>
      <c r="N324">
        <v>68.099999999999994</v>
      </c>
      <c r="O324">
        <v>66.7</v>
      </c>
      <c r="P324">
        <v>52.6</v>
      </c>
      <c r="Q324">
        <v>21.7</v>
      </c>
      <c r="R324">
        <v>16.2</v>
      </c>
      <c r="S324">
        <v>44.9</v>
      </c>
      <c r="T324">
        <v>63.3</v>
      </c>
      <c r="U324">
        <v>94.9</v>
      </c>
      <c r="V324">
        <v>78</v>
      </c>
      <c r="W324">
        <v>86.4</v>
      </c>
      <c r="X324">
        <v>29.2</v>
      </c>
      <c r="Y324">
        <v>38.6</v>
      </c>
      <c r="Z324">
        <v>30.2</v>
      </c>
      <c r="AA324">
        <v>59.2</v>
      </c>
      <c r="AB324">
        <v>43.1</v>
      </c>
      <c r="AC324">
        <v>34.700000000000003</v>
      </c>
      <c r="AD324">
        <v>22.8</v>
      </c>
      <c r="AE324">
        <v>35.9</v>
      </c>
      <c r="AF324">
        <v>71.7</v>
      </c>
      <c r="AG324">
        <v>106.7</v>
      </c>
      <c r="AH324">
        <v>104.5</v>
      </c>
      <c r="AI324">
        <v>116</v>
      </c>
      <c r="AJ324">
        <v>80.2</v>
      </c>
      <c r="AK324">
        <v>81.099999999999994</v>
      </c>
      <c r="AL324">
        <v>43.7</v>
      </c>
      <c r="AM324">
        <v>46</v>
      </c>
      <c r="AN324">
        <v>53.9</v>
      </c>
      <c r="AO324">
        <v>76.099999999999994</v>
      </c>
      <c r="AP324">
        <v>146.4</v>
      </c>
      <c r="AQ324">
        <v>109.2</v>
      </c>
      <c r="AR324">
        <v>106.9</v>
      </c>
      <c r="AS324">
        <v>68.7</v>
      </c>
      <c r="AT324">
        <v>55.7</v>
      </c>
      <c r="AU324">
        <v>45.2</v>
      </c>
      <c r="AV324">
        <v>35.4</v>
      </c>
      <c r="AW324">
        <v>37.299999999999997</v>
      </c>
      <c r="AX324">
        <v>10037</v>
      </c>
      <c r="AY324">
        <v>33.6</v>
      </c>
      <c r="AZ324">
        <v>71.5</v>
      </c>
      <c r="BA324">
        <v>123.4</v>
      </c>
      <c r="BB324">
        <v>113.7</v>
      </c>
      <c r="BC324">
        <v>104.5</v>
      </c>
      <c r="BD324">
        <v>141</v>
      </c>
      <c r="BE324">
        <v>62.7</v>
      </c>
      <c r="BF324">
        <v>53.5</v>
      </c>
      <c r="BG324">
        <v>29.9</v>
      </c>
      <c r="BH324">
        <v>15.1</v>
      </c>
      <c r="BI324">
        <v>14.1</v>
      </c>
      <c r="BJ324">
        <v>4.7</v>
      </c>
      <c r="BK324">
        <v>24.7</v>
      </c>
      <c r="BL324">
        <v>46.2</v>
      </c>
      <c r="BM324">
        <v>57.9</v>
      </c>
      <c r="BN324">
        <v>60.4</v>
      </c>
      <c r="BO324">
        <v>82.2</v>
      </c>
      <c r="BP324">
        <v>72.599999999999994</v>
      </c>
      <c r="BQ324">
        <v>-100</v>
      </c>
    </row>
    <row r="325" spans="2:69">
      <c r="B325">
        <v>11</v>
      </c>
      <c r="C325">
        <v>8</v>
      </c>
      <c r="D325">
        <v>58.3</v>
      </c>
      <c r="E325">
        <v>38.799999999999997</v>
      </c>
      <c r="F325">
        <v>37.700000000000003</v>
      </c>
      <c r="G325">
        <v>25.9</v>
      </c>
      <c r="H325">
        <v>26.7</v>
      </c>
      <c r="I325">
        <v>46.9</v>
      </c>
      <c r="J325">
        <v>97.9</v>
      </c>
      <c r="K325">
        <v>97.9</v>
      </c>
      <c r="L325">
        <v>104.9</v>
      </c>
      <c r="M325">
        <v>90.1</v>
      </c>
      <c r="N325">
        <v>65.3</v>
      </c>
      <c r="O325">
        <v>65.900000000000006</v>
      </c>
      <c r="P325">
        <v>51.8</v>
      </c>
      <c r="Q325">
        <v>24.3</v>
      </c>
      <c r="R325">
        <v>15.4</v>
      </c>
      <c r="S325">
        <v>44</v>
      </c>
      <c r="T325">
        <v>61</v>
      </c>
      <c r="U325">
        <v>92.6</v>
      </c>
      <c r="V325">
        <v>78.5</v>
      </c>
      <c r="W325">
        <v>93.9</v>
      </c>
      <c r="X325">
        <v>27.3</v>
      </c>
      <c r="Y325">
        <v>36.799999999999997</v>
      </c>
      <c r="Z325">
        <v>28.8</v>
      </c>
      <c r="AA325">
        <v>58.4</v>
      </c>
      <c r="AB325">
        <v>40.9</v>
      </c>
      <c r="AC325">
        <v>35.299999999999997</v>
      </c>
      <c r="AD325">
        <v>21.7</v>
      </c>
      <c r="AE325">
        <v>39.700000000000003</v>
      </c>
      <c r="AF325">
        <v>74.400000000000006</v>
      </c>
      <c r="AG325">
        <v>105.1</v>
      </c>
      <c r="AH325">
        <v>110.8</v>
      </c>
      <c r="AI325">
        <v>117.8</v>
      </c>
      <c r="AJ325">
        <v>84.1</v>
      </c>
      <c r="AK325">
        <v>81.5</v>
      </c>
      <c r="AL325">
        <v>43.4</v>
      </c>
      <c r="AM325">
        <v>44.4</v>
      </c>
      <c r="AN325">
        <v>53.8</v>
      </c>
      <c r="AO325">
        <v>75.8</v>
      </c>
      <c r="AP325">
        <v>149.6</v>
      </c>
      <c r="AQ325">
        <v>111.6</v>
      </c>
      <c r="AR325">
        <v>124.2</v>
      </c>
      <c r="AS325">
        <v>66.8</v>
      </c>
      <c r="AT325">
        <v>53.9</v>
      </c>
      <c r="AU325">
        <v>43.7</v>
      </c>
      <c r="AV325">
        <v>32.4</v>
      </c>
      <c r="AW325">
        <v>37.299999999999997</v>
      </c>
      <c r="AX325">
        <v>38.299999999999997</v>
      </c>
      <c r="AY325">
        <v>47.7</v>
      </c>
      <c r="AZ325">
        <v>72.400000000000006</v>
      </c>
      <c r="BA325">
        <v>113.8</v>
      </c>
      <c r="BB325">
        <v>103.3</v>
      </c>
      <c r="BC325">
        <v>99.4</v>
      </c>
      <c r="BD325">
        <v>134.4</v>
      </c>
      <c r="BE325">
        <v>87.6</v>
      </c>
      <c r="BF325">
        <v>53.2</v>
      </c>
      <c r="BG325">
        <v>29.9</v>
      </c>
      <c r="BH325">
        <v>14.3</v>
      </c>
      <c r="BI325">
        <v>16.600000000000001</v>
      </c>
      <c r="BJ325">
        <v>5.3</v>
      </c>
      <c r="BK325">
        <v>25.3</v>
      </c>
      <c r="BL325">
        <v>47.8</v>
      </c>
      <c r="BM325">
        <v>57.2</v>
      </c>
      <c r="BN325">
        <v>60.7</v>
      </c>
      <c r="BO325">
        <v>81.099999999999994</v>
      </c>
      <c r="BP325">
        <v>68.3</v>
      </c>
      <c r="BQ325">
        <v>-100</v>
      </c>
    </row>
    <row r="326" spans="2:69">
      <c r="B326">
        <v>11</v>
      </c>
      <c r="C326">
        <v>9</v>
      </c>
      <c r="D326">
        <v>58.2</v>
      </c>
      <c r="E326">
        <v>37.799999999999997</v>
      </c>
      <c r="F326">
        <v>38.200000000000003</v>
      </c>
      <c r="G326">
        <v>28.5</v>
      </c>
      <c r="H326">
        <v>27.9</v>
      </c>
      <c r="I326">
        <v>47.5</v>
      </c>
      <c r="J326">
        <v>101.2</v>
      </c>
      <c r="K326">
        <v>98.8</v>
      </c>
      <c r="L326">
        <v>105.5</v>
      </c>
      <c r="M326">
        <v>87.2</v>
      </c>
      <c r="N326">
        <v>65.7</v>
      </c>
      <c r="O326">
        <v>66.8</v>
      </c>
      <c r="P326">
        <v>55.6</v>
      </c>
      <c r="Q326">
        <v>25.8</v>
      </c>
      <c r="R326">
        <v>15.3</v>
      </c>
      <c r="S326">
        <v>43.4</v>
      </c>
      <c r="T326">
        <v>59.1</v>
      </c>
      <c r="U326">
        <v>87.9</v>
      </c>
      <c r="V326">
        <v>89</v>
      </c>
      <c r="W326">
        <v>94.4</v>
      </c>
      <c r="X326">
        <v>24.3</v>
      </c>
      <c r="Y326">
        <v>36.9</v>
      </c>
      <c r="Z326">
        <v>27.9</v>
      </c>
      <c r="AA326">
        <v>58.3</v>
      </c>
      <c r="AB326">
        <v>38.6</v>
      </c>
      <c r="AC326">
        <v>35.9</v>
      </c>
      <c r="AD326">
        <v>20.3</v>
      </c>
      <c r="AE326">
        <v>37.700000000000003</v>
      </c>
      <c r="AF326">
        <v>83.3</v>
      </c>
      <c r="AG326">
        <v>106.5</v>
      </c>
      <c r="AH326">
        <v>111.4</v>
      </c>
      <c r="AI326">
        <v>125.8</v>
      </c>
      <c r="AJ326">
        <v>87.9</v>
      </c>
      <c r="AK326">
        <v>83.4</v>
      </c>
      <c r="AL326">
        <v>44.8</v>
      </c>
      <c r="AM326">
        <v>43.1</v>
      </c>
      <c r="AN326">
        <v>55.4</v>
      </c>
      <c r="AO326">
        <v>77</v>
      </c>
      <c r="AP326">
        <v>163.19999999999999</v>
      </c>
      <c r="AQ326">
        <v>112.3</v>
      </c>
      <c r="AR326">
        <v>131.30000000000001</v>
      </c>
      <c r="AS326">
        <v>66.3</v>
      </c>
      <c r="AT326">
        <v>50.4</v>
      </c>
      <c r="AU326">
        <v>40.5</v>
      </c>
      <c r="AV326">
        <v>31.5</v>
      </c>
      <c r="AW326">
        <v>36.6</v>
      </c>
      <c r="AX326">
        <v>35.5</v>
      </c>
      <c r="AY326">
        <v>57.2</v>
      </c>
      <c r="AZ326">
        <v>73.5</v>
      </c>
      <c r="BA326">
        <v>108.9</v>
      </c>
      <c r="BB326">
        <v>98.9</v>
      </c>
      <c r="BC326">
        <v>96.4</v>
      </c>
      <c r="BD326">
        <v>123.4</v>
      </c>
      <c r="BE326">
        <v>85.3</v>
      </c>
      <c r="BF326">
        <v>51.7</v>
      </c>
      <c r="BG326">
        <v>29.4</v>
      </c>
      <c r="BH326">
        <v>16.899999999999999</v>
      </c>
      <c r="BI326">
        <v>15.2</v>
      </c>
      <c r="BJ326">
        <v>3.7</v>
      </c>
      <c r="BK326">
        <v>26.6</v>
      </c>
      <c r="BL326">
        <v>44</v>
      </c>
      <c r="BM326">
        <v>55.6</v>
      </c>
      <c r="BN326">
        <v>64.8</v>
      </c>
      <c r="BO326">
        <v>79.599999999999994</v>
      </c>
      <c r="BP326">
        <v>65.900000000000006</v>
      </c>
      <c r="BQ326">
        <v>-100</v>
      </c>
    </row>
    <row r="327" spans="2:69">
      <c r="B327">
        <v>11</v>
      </c>
      <c r="C327">
        <v>10</v>
      </c>
      <c r="D327">
        <v>55.8</v>
      </c>
      <c r="E327">
        <v>38</v>
      </c>
      <c r="F327">
        <v>37.6</v>
      </c>
      <c r="G327">
        <v>27.7</v>
      </c>
      <c r="H327">
        <v>28</v>
      </c>
      <c r="I327">
        <v>71.7</v>
      </c>
      <c r="J327">
        <v>103.1</v>
      </c>
      <c r="K327">
        <v>100.8</v>
      </c>
      <c r="L327">
        <v>103.7</v>
      </c>
      <c r="M327">
        <v>90.1</v>
      </c>
      <c r="N327">
        <v>63.4</v>
      </c>
      <c r="O327">
        <v>66</v>
      </c>
      <c r="P327">
        <v>55.3</v>
      </c>
      <c r="Q327">
        <v>25.8</v>
      </c>
      <c r="R327">
        <v>13.6</v>
      </c>
      <c r="S327">
        <v>45.1</v>
      </c>
      <c r="T327">
        <v>59.4</v>
      </c>
      <c r="U327">
        <v>86.5</v>
      </c>
      <c r="V327">
        <v>100.4</v>
      </c>
      <c r="W327">
        <v>91.4</v>
      </c>
      <c r="X327">
        <v>22.7</v>
      </c>
      <c r="Y327">
        <v>34.799999999999997</v>
      </c>
      <c r="Z327">
        <v>26.7</v>
      </c>
      <c r="AA327">
        <v>55.7</v>
      </c>
      <c r="AB327">
        <v>42.2</v>
      </c>
      <c r="AC327">
        <v>36.6</v>
      </c>
      <c r="AD327">
        <v>20.5</v>
      </c>
      <c r="AE327">
        <v>38.1</v>
      </c>
      <c r="AF327">
        <v>89.1</v>
      </c>
      <c r="AG327">
        <v>115.1</v>
      </c>
      <c r="AH327">
        <v>108.8</v>
      </c>
      <c r="AI327">
        <v>123.8</v>
      </c>
      <c r="AJ327">
        <v>86.2</v>
      </c>
      <c r="AK327">
        <v>83.6</v>
      </c>
      <c r="AL327">
        <v>46</v>
      </c>
      <c r="AM327">
        <v>40.200000000000003</v>
      </c>
      <c r="AN327">
        <v>52.1</v>
      </c>
      <c r="AO327">
        <v>72.8</v>
      </c>
      <c r="AP327">
        <v>163.5</v>
      </c>
      <c r="AQ327">
        <v>112.1</v>
      </c>
      <c r="AR327">
        <v>126.9</v>
      </c>
      <c r="AS327">
        <v>75.400000000000006</v>
      </c>
      <c r="AT327">
        <v>47.3</v>
      </c>
      <c r="AU327">
        <v>41.8</v>
      </c>
      <c r="AV327">
        <v>34.299999999999997</v>
      </c>
      <c r="AW327">
        <v>35.299999999999997</v>
      </c>
      <c r="AX327">
        <v>30.8</v>
      </c>
      <c r="AY327">
        <v>51.9</v>
      </c>
      <c r="AZ327">
        <v>74.8</v>
      </c>
      <c r="BA327">
        <v>109.8</v>
      </c>
      <c r="BB327">
        <v>95.6</v>
      </c>
      <c r="BC327">
        <v>99</v>
      </c>
      <c r="BD327">
        <v>114.6</v>
      </c>
      <c r="BE327">
        <v>108.1</v>
      </c>
      <c r="BF327">
        <v>50</v>
      </c>
      <c r="BG327">
        <v>37.200000000000003</v>
      </c>
      <c r="BH327">
        <v>20.3</v>
      </c>
      <c r="BI327">
        <v>13.1</v>
      </c>
      <c r="BJ327">
        <v>4.4000000000000004</v>
      </c>
      <c r="BK327">
        <v>24.8</v>
      </c>
      <c r="BL327">
        <v>45.6</v>
      </c>
      <c r="BM327">
        <v>54.9</v>
      </c>
      <c r="BN327">
        <v>66</v>
      </c>
      <c r="BO327">
        <v>91.3</v>
      </c>
      <c r="BP327">
        <v>70.3</v>
      </c>
      <c r="BQ327">
        <v>-100</v>
      </c>
    </row>
    <row r="328" spans="2:69">
      <c r="B328">
        <v>11</v>
      </c>
      <c r="C328">
        <v>11</v>
      </c>
      <c r="D328">
        <v>57.3</v>
      </c>
      <c r="E328">
        <v>38.700000000000003</v>
      </c>
      <c r="F328">
        <v>37.9</v>
      </c>
      <c r="G328">
        <v>26.5</v>
      </c>
      <c r="H328">
        <v>24.2</v>
      </c>
      <c r="I328">
        <v>78.900000000000006</v>
      </c>
      <c r="J328">
        <v>100</v>
      </c>
      <c r="K328">
        <v>105.9</v>
      </c>
      <c r="L328">
        <v>103.7</v>
      </c>
      <c r="M328">
        <v>97.2</v>
      </c>
      <c r="N328">
        <v>62.8</v>
      </c>
      <c r="O328">
        <v>66</v>
      </c>
      <c r="P328">
        <v>55.4</v>
      </c>
      <c r="Q328">
        <v>24.6</v>
      </c>
      <c r="R328">
        <v>14</v>
      </c>
      <c r="S328">
        <v>45.3</v>
      </c>
      <c r="T328">
        <v>61</v>
      </c>
      <c r="U328">
        <v>85.9</v>
      </c>
      <c r="V328">
        <v>93.9</v>
      </c>
      <c r="W328">
        <v>89.3</v>
      </c>
      <c r="X328">
        <v>22.7</v>
      </c>
      <c r="Y328">
        <v>33.700000000000003</v>
      </c>
      <c r="Z328">
        <v>26.5</v>
      </c>
      <c r="AA328">
        <v>56.6</v>
      </c>
      <c r="AB328">
        <v>42</v>
      </c>
      <c r="AC328">
        <v>35.799999999999997</v>
      </c>
      <c r="AD328">
        <v>24.2</v>
      </c>
      <c r="AE328">
        <v>37.4</v>
      </c>
      <c r="AF328">
        <v>94.6</v>
      </c>
      <c r="AG328">
        <v>121.6</v>
      </c>
      <c r="AH328">
        <v>110.7</v>
      </c>
      <c r="AI328">
        <v>121.2</v>
      </c>
      <c r="AJ328">
        <v>93.4</v>
      </c>
      <c r="AK328">
        <v>82.7</v>
      </c>
      <c r="AL328">
        <v>44.4</v>
      </c>
      <c r="AM328">
        <v>40.200000000000003</v>
      </c>
      <c r="AN328">
        <v>53.1</v>
      </c>
      <c r="AO328">
        <v>74.599999999999994</v>
      </c>
      <c r="AP328">
        <v>162.4</v>
      </c>
      <c r="AQ328">
        <v>109.8</v>
      </c>
      <c r="AR328">
        <v>121.5</v>
      </c>
      <c r="AS328">
        <v>79.400000000000006</v>
      </c>
      <c r="AT328">
        <v>45.1</v>
      </c>
      <c r="AU328">
        <v>43.2</v>
      </c>
      <c r="AV328">
        <v>35.700000000000003</v>
      </c>
      <c r="AW328">
        <v>36.299999999999997</v>
      </c>
      <c r="AX328">
        <v>31.5</v>
      </c>
      <c r="AY328">
        <v>48.9</v>
      </c>
      <c r="AZ328">
        <v>76</v>
      </c>
      <c r="BA328">
        <v>113.6</v>
      </c>
      <c r="BB328">
        <v>89.8</v>
      </c>
      <c r="BC328">
        <v>109.3</v>
      </c>
      <c r="BD328">
        <v>116.2</v>
      </c>
      <c r="BE328">
        <v>98.2</v>
      </c>
      <c r="BF328">
        <v>49.7</v>
      </c>
      <c r="BG328">
        <v>38</v>
      </c>
      <c r="BH328">
        <v>20.100000000000001</v>
      </c>
      <c r="BI328">
        <v>13</v>
      </c>
      <c r="BJ328">
        <v>3.2</v>
      </c>
      <c r="BK328">
        <v>27.3</v>
      </c>
      <c r="BL328">
        <v>47.2</v>
      </c>
      <c r="BM328">
        <v>54.6</v>
      </c>
      <c r="BN328">
        <v>72.5</v>
      </c>
      <c r="BO328">
        <v>86.1</v>
      </c>
      <c r="BP328">
        <v>68.900000000000006</v>
      </c>
      <c r="BQ328">
        <v>-100</v>
      </c>
    </row>
    <row r="329" spans="2:69">
      <c r="B329">
        <v>11</v>
      </c>
      <c r="C329">
        <v>12</v>
      </c>
      <c r="D329">
        <v>52.2</v>
      </c>
      <c r="E329">
        <v>39.1</v>
      </c>
      <c r="F329">
        <v>35.799999999999997</v>
      </c>
      <c r="G329">
        <v>26.3</v>
      </c>
      <c r="H329">
        <v>24.9</v>
      </c>
      <c r="I329">
        <v>77.900000000000006</v>
      </c>
      <c r="J329">
        <v>97.6</v>
      </c>
      <c r="K329">
        <v>112.7</v>
      </c>
      <c r="L329">
        <v>102</v>
      </c>
      <c r="M329">
        <v>9993.7999999999993</v>
      </c>
      <c r="N329">
        <v>62.8</v>
      </c>
      <c r="O329">
        <v>65.5</v>
      </c>
      <c r="P329">
        <v>58.4</v>
      </c>
      <c r="Q329">
        <v>23.9</v>
      </c>
      <c r="R329">
        <v>13.7</v>
      </c>
      <c r="S329">
        <v>44.8</v>
      </c>
      <c r="T329">
        <v>59.4</v>
      </c>
      <c r="U329">
        <v>88.7</v>
      </c>
      <c r="V329">
        <v>90.5</v>
      </c>
      <c r="W329">
        <v>87.1</v>
      </c>
      <c r="X329">
        <v>24.4</v>
      </c>
      <c r="Y329">
        <v>30.8</v>
      </c>
      <c r="Z329">
        <v>25.9</v>
      </c>
      <c r="AA329">
        <v>57</v>
      </c>
      <c r="AB329">
        <v>43.7</v>
      </c>
      <c r="AC329">
        <v>36.6</v>
      </c>
      <c r="AD329">
        <v>20.2</v>
      </c>
      <c r="AE329">
        <v>54.7</v>
      </c>
      <c r="AF329">
        <v>99.9</v>
      </c>
      <c r="AG329">
        <v>120</v>
      </c>
      <c r="AH329">
        <v>126.8</v>
      </c>
      <c r="AI329">
        <v>119.4</v>
      </c>
      <c r="AJ329">
        <v>94</v>
      </c>
      <c r="AK329">
        <v>81.7</v>
      </c>
      <c r="AL329">
        <v>42.9</v>
      </c>
      <c r="AM329">
        <v>38.4</v>
      </c>
      <c r="AN329">
        <v>55.1</v>
      </c>
      <c r="AO329">
        <v>76.2</v>
      </c>
      <c r="AP329">
        <v>159.4</v>
      </c>
      <c r="AQ329">
        <v>112.2</v>
      </c>
      <c r="AR329">
        <v>121.1</v>
      </c>
      <c r="AS329">
        <v>77.400000000000006</v>
      </c>
      <c r="AT329">
        <v>43.8</v>
      </c>
      <c r="AU329">
        <v>43.9</v>
      </c>
      <c r="AV329">
        <v>35.700000000000003</v>
      </c>
      <c r="AW329">
        <v>35.700000000000003</v>
      </c>
      <c r="AX329">
        <v>27.7</v>
      </c>
      <c r="AY329">
        <v>45.3</v>
      </c>
      <c r="AZ329">
        <v>79.900000000000006</v>
      </c>
      <c r="BA329">
        <v>107.2</v>
      </c>
      <c r="BB329">
        <v>88.8</v>
      </c>
      <c r="BC329">
        <v>115.5</v>
      </c>
      <c r="BD329">
        <v>118.3</v>
      </c>
      <c r="BE329">
        <v>98.5</v>
      </c>
      <c r="BF329">
        <v>51.7</v>
      </c>
      <c r="BG329">
        <v>37.5</v>
      </c>
      <c r="BH329">
        <v>21.3</v>
      </c>
      <c r="BI329">
        <v>12.3</v>
      </c>
      <c r="BJ329">
        <v>3.9</v>
      </c>
      <c r="BK329">
        <v>27.6</v>
      </c>
      <c r="BL329">
        <v>46.3</v>
      </c>
      <c r="BM329">
        <v>52.9</v>
      </c>
      <c r="BN329">
        <v>72.099999999999994</v>
      </c>
      <c r="BO329">
        <v>82.9</v>
      </c>
      <c r="BP329">
        <v>66.400000000000006</v>
      </c>
      <c r="BQ329">
        <v>-100</v>
      </c>
    </row>
    <row r="330" spans="2:69">
      <c r="B330">
        <v>11</v>
      </c>
      <c r="C330">
        <v>13</v>
      </c>
      <c r="D330">
        <v>51.5</v>
      </c>
      <c r="E330">
        <v>37.700000000000003</v>
      </c>
      <c r="F330">
        <v>39.700000000000003</v>
      </c>
      <c r="G330">
        <v>24.5</v>
      </c>
      <c r="H330">
        <v>26.1</v>
      </c>
      <c r="I330">
        <v>75</v>
      </c>
      <c r="J330">
        <v>94.9</v>
      </c>
      <c r="K330">
        <v>112.9</v>
      </c>
      <c r="L330">
        <v>95.6</v>
      </c>
      <c r="M330">
        <v>10103.1</v>
      </c>
      <c r="N330">
        <v>61</v>
      </c>
      <c r="O330">
        <v>65.599999999999994</v>
      </c>
      <c r="P330">
        <v>55.7</v>
      </c>
      <c r="Q330">
        <v>22.1</v>
      </c>
      <c r="R330">
        <v>15.9</v>
      </c>
      <c r="S330">
        <v>46.3</v>
      </c>
      <c r="T330">
        <v>62.3</v>
      </c>
      <c r="U330">
        <v>89.6</v>
      </c>
      <c r="V330">
        <v>84.5</v>
      </c>
      <c r="W330">
        <v>84.6</v>
      </c>
      <c r="X330">
        <v>23.3</v>
      </c>
      <c r="Y330">
        <v>29.7</v>
      </c>
      <c r="Z330">
        <v>25.4</v>
      </c>
      <c r="AA330">
        <v>56.9</v>
      </c>
      <c r="AB330">
        <v>46.8</v>
      </c>
      <c r="AC330">
        <v>38.6</v>
      </c>
      <c r="AD330">
        <v>20.3</v>
      </c>
      <c r="AE330">
        <v>56.4</v>
      </c>
      <c r="AF330">
        <v>95.5</v>
      </c>
      <c r="AG330">
        <v>115.3</v>
      </c>
      <c r="AH330">
        <v>125.2</v>
      </c>
      <c r="AI330">
        <v>117.6</v>
      </c>
      <c r="AJ330">
        <v>90.2</v>
      </c>
      <c r="AK330">
        <v>81</v>
      </c>
      <c r="AL330">
        <v>44.5</v>
      </c>
      <c r="AM330">
        <v>37.9</v>
      </c>
      <c r="AN330">
        <v>53.1</v>
      </c>
      <c r="AO330">
        <v>79.099999999999994</v>
      </c>
      <c r="AP330">
        <v>159.30000000000001</v>
      </c>
      <c r="AQ330">
        <v>110.3</v>
      </c>
      <c r="AR330">
        <v>120.7</v>
      </c>
      <c r="AS330">
        <v>75.599999999999994</v>
      </c>
      <c r="AT330">
        <v>45</v>
      </c>
      <c r="AU330">
        <v>45.3</v>
      </c>
      <c r="AV330">
        <v>37.200000000000003</v>
      </c>
      <c r="AW330">
        <v>35.6</v>
      </c>
      <c r="AX330">
        <v>25.5</v>
      </c>
      <c r="AY330">
        <v>47.8</v>
      </c>
      <c r="AZ330">
        <v>80</v>
      </c>
      <c r="BA330">
        <v>106</v>
      </c>
      <c r="BB330">
        <v>90.6</v>
      </c>
      <c r="BC330">
        <v>108.6</v>
      </c>
      <c r="BD330">
        <v>117.5</v>
      </c>
      <c r="BE330">
        <v>91.1</v>
      </c>
      <c r="BF330">
        <v>50.7</v>
      </c>
      <c r="BG330">
        <v>35.299999999999997</v>
      </c>
      <c r="BH330">
        <v>24.6</v>
      </c>
      <c r="BI330">
        <v>11.9</v>
      </c>
      <c r="BJ330">
        <v>3</v>
      </c>
      <c r="BK330">
        <v>26.3</v>
      </c>
      <c r="BL330">
        <v>47.4</v>
      </c>
      <c r="BM330">
        <v>62.5</v>
      </c>
      <c r="BN330">
        <v>68.2</v>
      </c>
      <c r="BO330">
        <v>74.099999999999994</v>
      </c>
      <c r="BP330">
        <v>64.099999999999994</v>
      </c>
      <c r="BQ330">
        <v>-100</v>
      </c>
    </row>
    <row r="331" spans="2:69">
      <c r="B331">
        <v>11</v>
      </c>
      <c r="C331">
        <v>14</v>
      </c>
      <c r="D331">
        <v>50.1</v>
      </c>
      <c r="E331">
        <v>39</v>
      </c>
      <c r="F331">
        <v>39.799999999999997</v>
      </c>
      <c r="G331">
        <v>24.7</v>
      </c>
      <c r="H331">
        <v>25</v>
      </c>
      <c r="I331">
        <v>71</v>
      </c>
      <c r="J331">
        <v>97.9</v>
      </c>
      <c r="K331">
        <v>109.3</v>
      </c>
      <c r="L331">
        <v>98</v>
      </c>
      <c r="M331">
        <v>156.5</v>
      </c>
      <c r="N331">
        <v>63.2</v>
      </c>
      <c r="O331">
        <v>66</v>
      </c>
      <c r="P331">
        <v>52.2</v>
      </c>
      <c r="Q331">
        <v>22.1</v>
      </c>
      <c r="R331">
        <v>15.5</v>
      </c>
      <c r="S331">
        <v>45</v>
      </c>
      <c r="T331">
        <v>60.6</v>
      </c>
      <c r="U331">
        <v>89.6</v>
      </c>
      <c r="V331">
        <v>76.2</v>
      </c>
      <c r="W331">
        <v>82.5</v>
      </c>
      <c r="X331">
        <v>23.6</v>
      </c>
      <c r="Y331">
        <v>26.7</v>
      </c>
      <c r="Z331">
        <v>26.1</v>
      </c>
      <c r="AA331">
        <v>62.6</v>
      </c>
      <c r="AB331">
        <v>45.3</v>
      </c>
      <c r="AC331">
        <v>37.5</v>
      </c>
      <c r="AD331">
        <v>24.3</v>
      </c>
      <c r="AE331">
        <v>52.2</v>
      </c>
      <c r="AF331">
        <v>91.6</v>
      </c>
      <c r="AG331">
        <v>112.1</v>
      </c>
      <c r="AH331">
        <v>115.9</v>
      </c>
      <c r="AI331">
        <v>118.1</v>
      </c>
      <c r="AJ331">
        <v>86.3</v>
      </c>
      <c r="AK331">
        <v>83</v>
      </c>
      <c r="AL331">
        <v>46.3</v>
      </c>
      <c r="AM331">
        <v>36.9</v>
      </c>
      <c r="AN331">
        <v>55.6</v>
      </c>
      <c r="AO331">
        <v>83.5</v>
      </c>
      <c r="AP331">
        <v>156.69999999999999</v>
      </c>
      <c r="AQ331">
        <v>109</v>
      </c>
      <c r="AR331">
        <v>122.9</v>
      </c>
      <c r="AS331">
        <v>74.8</v>
      </c>
      <c r="AT331">
        <v>45.4</v>
      </c>
      <c r="AU331">
        <v>44.6</v>
      </c>
      <c r="AV331">
        <v>36.799999999999997</v>
      </c>
      <c r="AW331">
        <v>37.700000000000003</v>
      </c>
      <c r="AX331">
        <v>24.9</v>
      </c>
      <c r="AY331">
        <v>50.1</v>
      </c>
      <c r="AZ331">
        <v>81.7</v>
      </c>
      <c r="BA331">
        <v>107.3</v>
      </c>
      <c r="BB331">
        <v>91.8</v>
      </c>
      <c r="BC331">
        <v>106.5</v>
      </c>
      <c r="BD331">
        <v>117.3</v>
      </c>
      <c r="BE331">
        <v>81</v>
      </c>
      <c r="BF331">
        <v>49.9</v>
      </c>
      <c r="BG331">
        <v>32.4</v>
      </c>
      <c r="BH331">
        <v>26.3</v>
      </c>
      <c r="BI331">
        <v>12.5</v>
      </c>
      <c r="BJ331">
        <v>4.5999999999999996</v>
      </c>
      <c r="BK331">
        <v>28.1</v>
      </c>
      <c r="BL331">
        <v>45.4</v>
      </c>
      <c r="BM331">
        <v>65.2</v>
      </c>
      <c r="BN331">
        <v>68.3</v>
      </c>
      <c r="BO331">
        <v>68.7</v>
      </c>
      <c r="BP331">
        <v>62.9</v>
      </c>
      <c r="BQ331">
        <v>-100</v>
      </c>
    </row>
    <row r="332" spans="2:69">
      <c r="B332">
        <v>11</v>
      </c>
      <c r="C332">
        <v>15</v>
      </c>
      <c r="D332">
        <v>51.7</v>
      </c>
      <c r="E332">
        <v>36</v>
      </c>
      <c r="F332">
        <v>39.799999999999997</v>
      </c>
      <c r="G332">
        <v>25.2</v>
      </c>
      <c r="H332">
        <v>27.3</v>
      </c>
      <c r="I332">
        <v>76.2</v>
      </c>
      <c r="J332">
        <v>97.7</v>
      </c>
      <c r="K332">
        <v>105.9</v>
      </c>
      <c r="L332">
        <v>98.3</v>
      </c>
      <c r="M332">
        <v>10086.200000000001</v>
      </c>
      <c r="N332">
        <v>63.8</v>
      </c>
      <c r="O332">
        <v>66.2</v>
      </c>
      <c r="P332">
        <v>51.4</v>
      </c>
      <c r="Q332">
        <v>21.9</v>
      </c>
      <c r="R332">
        <v>15.9</v>
      </c>
      <c r="S332">
        <v>43.4</v>
      </c>
      <c r="T332">
        <v>60.8</v>
      </c>
      <c r="U332">
        <v>92.8</v>
      </c>
      <c r="V332">
        <v>72.599999999999994</v>
      </c>
      <c r="W332">
        <v>79.900000000000006</v>
      </c>
      <c r="X332">
        <v>23.5</v>
      </c>
      <c r="Y332">
        <v>26.2</v>
      </c>
      <c r="Z332">
        <v>25.3</v>
      </c>
      <c r="AA332">
        <v>59.8</v>
      </c>
      <c r="AB332">
        <v>43.8</v>
      </c>
      <c r="AC332">
        <v>34.799999999999997</v>
      </c>
      <c r="AD332">
        <v>28.4</v>
      </c>
      <c r="AE332">
        <v>48.4</v>
      </c>
      <c r="AF332">
        <v>87.2</v>
      </c>
      <c r="AG332">
        <v>110.5</v>
      </c>
      <c r="AH332">
        <v>112</v>
      </c>
      <c r="AI332">
        <v>121.6</v>
      </c>
      <c r="AJ332">
        <v>84.3</v>
      </c>
      <c r="AK332">
        <v>88.2</v>
      </c>
      <c r="AL332">
        <v>46.1</v>
      </c>
      <c r="AM332">
        <v>37.1</v>
      </c>
      <c r="AN332">
        <v>57</v>
      </c>
      <c r="AO332">
        <v>91.4</v>
      </c>
      <c r="AP332">
        <v>10151.200000000001</v>
      </c>
      <c r="AQ332">
        <v>107.3</v>
      </c>
      <c r="AR332">
        <v>118.2</v>
      </c>
      <c r="AS332">
        <v>73.7</v>
      </c>
      <c r="AT332">
        <v>44.2</v>
      </c>
      <c r="AU332">
        <v>45.4</v>
      </c>
      <c r="AV332">
        <v>36.299999999999997</v>
      </c>
      <c r="AW332">
        <v>35.799999999999997</v>
      </c>
      <c r="AX332">
        <v>26.4</v>
      </c>
      <c r="AY332">
        <v>50.7</v>
      </c>
      <c r="AZ332">
        <v>79.7</v>
      </c>
      <c r="BA332">
        <v>106.2</v>
      </c>
      <c r="BB332">
        <v>89.6</v>
      </c>
      <c r="BC332">
        <v>101.7</v>
      </c>
      <c r="BD332">
        <v>122.5</v>
      </c>
      <c r="BE332">
        <v>75.5</v>
      </c>
      <c r="BF332">
        <v>50.4</v>
      </c>
      <c r="BG332">
        <v>38.4</v>
      </c>
      <c r="BH332">
        <v>26</v>
      </c>
      <c r="BI332">
        <v>11.5</v>
      </c>
      <c r="BJ332">
        <v>3.8</v>
      </c>
      <c r="BK332">
        <v>32</v>
      </c>
      <c r="BL332">
        <v>44.6</v>
      </c>
      <c r="BM332">
        <v>66.900000000000006</v>
      </c>
      <c r="BN332">
        <v>67.7</v>
      </c>
      <c r="BO332">
        <v>68</v>
      </c>
      <c r="BP332">
        <v>59.5</v>
      </c>
      <c r="BQ332">
        <v>-100</v>
      </c>
    </row>
    <row r="333" spans="2:69">
      <c r="B333">
        <v>11</v>
      </c>
      <c r="C333">
        <v>16</v>
      </c>
      <c r="D333">
        <v>54.5</v>
      </c>
      <c r="E333">
        <v>34</v>
      </c>
      <c r="F333">
        <v>39.4</v>
      </c>
      <c r="G333">
        <v>27.3</v>
      </c>
      <c r="H333">
        <v>32.799999999999997</v>
      </c>
      <c r="I333">
        <v>90.9</v>
      </c>
      <c r="J333">
        <v>102.2</v>
      </c>
      <c r="K333">
        <v>100.8</v>
      </c>
      <c r="L333">
        <v>96</v>
      </c>
      <c r="M333">
        <v>150.80000000000001</v>
      </c>
      <c r="N333">
        <v>73.8</v>
      </c>
      <c r="O333">
        <v>64.8</v>
      </c>
      <c r="P333">
        <v>50</v>
      </c>
      <c r="Q333">
        <v>26</v>
      </c>
      <c r="R333">
        <v>15.2</v>
      </c>
      <c r="S333">
        <v>40.700000000000003</v>
      </c>
      <c r="T333">
        <v>62.4</v>
      </c>
      <c r="U333">
        <v>99.5</v>
      </c>
      <c r="V333">
        <v>70.599999999999994</v>
      </c>
      <c r="W333">
        <v>84.1</v>
      </c>
      <c r="X333">
        <v>21.1</v>
      </c>
      <c r="Y333">
        <v>27.6</v>
      </c>
      <c r="Z333">
        <v>24.7</v>
      </c>
      <c r="AA333">
        <v>56.2</v>
      </c>
      <c r="AB333">
        <v>42.5</v>
      </c>
      <c r="AC333">
        <v>33.6</v>
      </c>
      <c r="AD333">
        <v>28.4</v>
      </c>
      <c r="AE333">
        <v>48.7</v>
      </c>
      <c r="AF333">
        <v>86.2</v>
      </c>
      <c r="AG333">
        <v>110.4</v>
      </c>
      <c r="AH333">
        <v>109.1</v>
      </c>
      <c r="AI333">
        <v>120.5</v>
      </c>
      <c r="AJ333">
        <v>81.599999999999994</v>
      </c>
      <c r="AK333">
        <v>84.3</v>
      </c>
      <c r="AL333">
        <v>45.7</v>
      </c>
      <c r="AM333">
        <v>36</v>
      </c>
      <c r="AN333">
        <v>56.8</v>
      </c>
      <c r="AO333">
        <v>92.2</v>
      </c>
      <c r="AP333">
        <v>10149.1</v>
      </c>
      <c r="AQ333">
        <v>106.1</v>
      </c>
      <c r="AR333">
        <v>116.4</v>
      </c>
      <c r="AS333">
        <v>73.400000000000006</v>
      </c>
      <c r="AT333">
        <v>43.7</v>
      </c>
      <c r="AU333">
        <v>43.9</v>
      </c>
      <c r="AV333">
        <v>35</v>
      </c>
      <c r="AW333">
        <v>33.4</v>
      </c>
      <c r="AX333">
        <v>28.7</v>
      </c>
      <c r="AY333">
        <v>47.1</v>
      </c>
      <c r="AZ333">
        <v>77.099999999999994</v>
      </c>
      <c r="BA333">
        <v>107.3</v>
      </c>
      <c r="BB333">
        <v>88.9</v>
      </c>
      <c r="BC333">
        <v>98.8</v>
      </c>
      <c r="BD333">
        <v>132.4</v>
      </c>
      <c r="BE333">
        <v>71.099999999999994</v>
      </c>
      <c r="BF333">
        <v>49.9</v>
      </c>
      <c r="BG333">
        <v>36.5</v>
      </c>
      <c r="BH333">
        <v>25.2</v>
      </c>
      <c r="BI333">
        <v>11.3</v>
      </c>
      <c r="BJ333">
        <v>3.1</v>
      </c>
      <c r="BK333">
        <v>32.299999999999997</v>
      </c>
      <c r="BL333">
        <v>47.1</v>
      </c>
      <c r="BM333">
        <v>63.3</v>
      </c>
      <c r="BN333">
        <v>64.3</v>
      </c>
      <c r="BO333">
        <v>66.7</v>
      </c>
      <c r="BP333">
        <v>60.1</v>
      </c>
      <c r="BQ333">
        <v>-100</v>
      </c>
    </row>
    <row r="334" spans="2:69">
      <c r="B334">
        <v>11</v>
      </c>
      <c r="C334">
        <v>17</v>
      </c>
      <c r="D334">
        <v>50.1</v>
      </c>
      <c r="E334">
        <v>39.5</v>
      </c>
      <c r="F334">
        <v>38.6</v>
      </c>
      <c r="G334">
        <v>26.9</v>
      </c>
      <c r="H334">
        <v>39.9</v>
      </c>
      <c r="I334">
        <v>94.2</v>
      </c>
      <c r="J334">
        <v>102.7</v>
      </c>
      <c r="K334">
        <v>99</v>
      </c>
      <c r="L334">
        <v>99.3</v>
      </c>
      <c r="M334">
        <v>138</v>
      </c>
      <c r="N334">
        <v>63.6</v>
      </c>
      <c r="O334">
        <v>64.8</v>
      </c>
      <c r="P334">
        <v>53.9</v>
      </c>
      <c r="Q334">
        <v>26.6</v>
      </c>
      <c r="R334">
        <v>14.2</v>
      </c>
      <c r="S334">
        <v>45</v>
      </c>
      <c r="T334">
        <v>61.3</v>
      </c>
      <c r="U334">
        <v>108.6</v>
      </c>
      <c r="V334">
        <v>73.2</v>
      </c>
      <c r="W334">
        <v>84.7</v>
      </c>
      <c r="X334">
        <v>18.899999999999999</v>
      </c>
      <c r="Y334">
        <v>26.9</v>
      </c>
      <c r="Z334">
        <v>25.5</v>
      </c>
      <c r="AA334">
        <v>54.9</v>
      </c>
      <c r="AB334">
        <v>42.5</v>
      </c>
      <c r="AC334">
        <v>32.799999999999997</v>
      </c>
      <c r="AD334">
        <v>29.1</v>
      </c>
      <c r="AE334">
        <v>46.8</v>
      </c>
      <c r="AF334">
        <v>83.3</v>
      </c>
      <c r="AG334">
        <v>111.3</v>
      </c>
      <c r="AH334">
        <v>113</v>
      </c>
      <c r="AI334">
        <v>119.8</v>
      </c>
      <c r="AJ334">
        <v>81.2</v>
      </c>
      <c r="AK334">
        <v>87.3</v>
      </c>
      <c r="AL334">
        <v>46.2</v>
      </c>
      <c r="AM334">
        <v>35.200000000000003</v>
      </c>
      <c r="AN334">
        <v>55.1</v>
      </c>
      <c r="AO334">
        <v>92.3</v>
      </c>
      <c r="AP334">
        <v>151</v>
      </c>
      <c r="AQ334">
        <v>106.6</v>
      </c>
      <c r="AR334">
        <v>114.7</v>
      </c>
      <c r="AS334">
        <v>68.400000000000006</v>
      </c>
      <c r="AT334">
        <v>44.1</v>
      </c>
      <c r="AU334">
        <v>40.700000000000003</v>
      </c>
      <c r="AV334">
        <v>34.1</v>
      </c>
      <c r="AW334">
        <v>31.7</v>
      </c>
      <c r="AX334">
        <v>28.2</v>
      </c>
      <c r="AY334">
        <v>42.7</v>
      </c>
      <c r="AZ334">
        <v>82.8</v>
      </c>
      <c r="BA334">
        <v>104.5</v>
      </c>
      <c r="BB334">
        <v>85</v>
      </c>
      <c r="BC334">
        <v>111.7</v>
      </c>
      <c r="BD334">
        <v>136.30000000000001</v>
      </c>
      <c r="BE334">
        <v>65.8</v>
      </c>
      <c r="BF334">
        <v>49</v>
      </c>
      <c r="BG334">
        <v>33.299999999999997</v>
      </c>
      <c r="BH334">
        <v>25</v>
      </c>
      <c r="BI334">
        <v>11.2</v>
      </c>
      <c r="BJ334">
        <v>1.9</v>
      </c>
      <c r="BK334">
        <v>30.6</v>
      </c>
      <c r="BL334">
        <v>46.2</v>
      </c>
      <c r="BM334">
        <v>59.4</v>
      </c>
      <c r="BN334">
        <v>63.8</v>
      </c>
      <c r="BO334">
        <v>62.6</v>
      </c>
      <c r="BP334">
        <v>57.1</v>
      </c>
      <c r="BQ334">
        <v>-100</v>
      </c>
    </row>
    <row r="335" spans="2:69">
      <c r="B335">
        <v>11</v>
      </c>
      <c r="C335">
        <v>18</v>
      </c>
      <c r="D335">
        <v>41.6</v>
      </c>
      <c r="E335">
        <v>42.2</v>
      </c>
      <c r="F335">
        <v>34.799999999999997</v>
      </c>
      <c r="G335">
        <v>30.3</v>
      </c>
      <c r="H335">
        <v>35.200000000000003</v>
      </c>
      <c r="I335">
        <v>83.1</v>
      </c>
      <c r="J335">
        <v>97.9</v>
      </c>
      <c r="K335">
        <v>95.8</v>
      </c>
      <c r="L335">
        <v>100.1</v>
      </c>
      <c r="M335">
        <v>127.8</v>
      </c>
      <c r="N335">
        <v>64.400000000000006</v>
      </c>
      <c r="O335">
        <v>63.8</v>
      </c>
      <c r="P335">
        <v>52.8</v>
      </c>
      <c r="Q335">
        <v>27.1</v>
      </c>
      <c r="R335">
        <v>13.4</v>
      </c>
      <c r="S335">
        <v>52.5</v>
      </c>
      <c r="T335">
        <v>61</v>
      </c>
      <c r="U335">
        <v>10100.1</v>
      </c>
      <c r="V335">
        <v>72.3</v>
      </c>
      <c r="W335">
        <v>84.2</v>
      </c>
      <c r="X335">
        <v>19.3</v>
      </c>
      <c r="Y335">
        <v>25.2</v>
      </c>
      <c r="Z335">
        <v>26.3</v>
      </c>
      <c r="AA335">
        <v>53.8</v>
      </c>
      <c r="AB335">
        <v>42.7</v>
      </c>
      <c r="AC335">
        <v>33.5</v>
      </c>
      <c r="AD335">
        <v>27</v>
      </c>
      <c r="AE335">
        <v>44.4</v>
      </c>
      <c r="AF335">
        <v>83.7</v>
      </c>
      <c r="AG335">
        <v>111.6</v>
      </c>
      <c r="AH335">
        <v>107.9</v>
      </c>
      <c r="AI335">
        <v>117.1</v>
      </c>
      <c r="AJ335">
        <v>82.9</v>
      </c>
      <c r="AK335">
        <v>87.9</v>
      </c>
      <c r="AL335">
        <v>46.6</v>
      </c>
      <c r="AM335">
        <v>33.299999999999997</v>
      </c>
      <c r="AN335">
        <v>52.4</v>
      </c>
      <c r="AO335">
        <v>87</v>
      </c>
      <c r="AP335">
        <v>149.6</v>
      </c>
      <c r="AQ335">
        <v>105.4</v>
      </c>
      <c r="AR335">
        <v>112.1</v>
      </c>
      <c r="AS335">
        <v>65.099999999999994</v>
      </c>
      <c r="AT335">
        <v>41.3</v>
      </c>
      <c r="AU335">
        <v>38.299999999999997</v>
      </c>
      <c r="AV335">
        <v>32.9</v>
      </c>
      <c r="AW335">
        <v>31.8</v>
      </c>
      <c r="AX335">
        <v>34.799999999999997</v>
      </c>
      <c r="AY335">
        <v>39.299999999999997</v>
      </c>
      <c r="AZ335">
        <v>83.2</v>
      </c>
      <c r="BA335">
        <v>101.4</v>
      </c>
      <c r="BB335">
        <v>82.2</v>
      </c>
      <c r="BC335">
        <v>126.9</v>
      </c>
      <c r="BD335">
        <v>135.9</v>
      </c>
      <c r="BE335">
        <v>62.7</v>
      </c>
      <c r="BF335">
        <v>48.3</v>
      </c>
      <c r="BG335">
        <v>31</v>
      </c>
      <c r="BH335">
        <v>24.6</v>
      </c>
      <c r="BI335">
        <v>10.4</v>
      </c>
      <c r="BJ335">
        <v>1.4</v>
      </c>
      <c r="BK335">
        <v>30.5</v>
      </c>
      <c r="BL335">
        <v>44.3</v>
      </c>
      <c r="BM335">
        <v>57.7</v>
      </c>
      <c r="BN335">
        <v>62.4</v>
      </c>
      <c r="BO335">
        <v>56.3</v>
      </c>
      <c r="BP335">
        <v>54.4</v>
      </c>
      <c r="BQ335">
        <v>-100</v>
      </c>
    </row>
    <row r="336" spans="2:69">
      <c r="B336">
        <v>11</v>
      </c>
      <c r="C336">
        <v>19</v>
      </c>
      <c r="D336">
        <v>41.8</v>
      </c>
      <c r="E336">
        <v>42.5</v>
      </c>
      <c r="F336">
        <v>34.700000000000003</v>
      </c>
      <c r="G336">
        <v>30.8</v>
      </c>
      <c r="H336">
        <v>37.5</v>
      </c>
      <c r="I336">
        <v>77.900000000000006</v>
      </c>
      <c r="J336">
        <v>106.8</v>
      </c>
      <c r="K336">
        <v>94.7</v>
      </c>
      <c r="L336">
        <v>98.5</v>
      </c>
      <c r="M336">
        <v>125.2</v>
      </c>
      <c r="N336">
        <v>65.8</v>
      </c>
      <c r="O336">
        <v>66.599999999999994</v>
      </c>
      <c r="P336">
        <v>57.3</v>
      </c>
      <c r="Q336">
        <v>25.3</v>
      </c>
      <c r="R336">
        <v>14.6</v>
      </c>
      <c r="S336">
        <v>46.7</v>
      </c>
      <c r="T336">
        <v>59.3</v>
      </c>
      <c r="U336">
        <v>10094.200000000001</v>
      </c>
      <c r="V336">
        <v>70.8</v>
      </c>
      <c r="W336">
        <v>94.8</v>
      </c>
      <c r="X336">
        <v>21.8</v>
      </c>
      <c r="Y336">
        <v>23.3</v>
      </c>
      <c r="Z336">
        <v>24.8</v>
      </c>
      <c r="AA336">
        <v>53.8</v>
      </c>
      <c r="AB336">
        <v>49</v>
      </c>
      <c r="AC336">
        <v>35.1</v>
      </c>
      <c r="AD336">
        <v>25.3</v>
      </c>
      <c r="AE336">
        <v>40.200000000000003</v>
      </c>
      <c r="AF336">
        <v>82.4</v>
      </c>
      <c r="AG336">
        <v>109.6</v>
      </c>
      <c r="AH336">
        <v>102.7</v>
      </c>
      <c r="AI336">
        <v>112.5</v>
      </c>
      <c r="AJ336">
        <v>82.9</v>
      </c>
      <c r="AK336">
        <v>88.1</v>
      </c>
      <c r="AL336">
        <v>45.8</v>
      </c>
      <c r="AM336">
        <v>31.8</v>
      </c>
      <c r="AN336">
        <v>53.1</v>
      </c>
      <c r="AO336">
        <v>87.8</v>
      </c>
      <c r="AP336">
        <v>141.9</v>
      </c>
      <c r="AQ336">
        <v>104.4</v>
      </c>
      <c r="AR336">
        <v>113.9</v>
      </c>
      <c r="AS336">
        <v>61.8</v>
      </c>
      <c r="AT336">
        <v>47.3</v>
      </c>
      <c r="AU336">
        <v>36.799999999999997</v>
      </c>
      <c r="AV336">
        <v>31.3</v>
      </c>
      <c r="AW336">
        <v>31.9</v>
      </c>
      <c r="AX336">
        <v>38.9</v>
      </c>
      <c r="AY336">
        <v>37.200000000000003</v>
      </c>
      <c r="AZ336">
        <v>83.9</v>
      </c>
      <c r="BA336">
        <v>98.8</v>
      </c>
      <c r="BB336">
        <v>80.3</v>
      </c>
      <c r="BC336">
        <v>125.8</v>
      </c>
      <c r="BD336">
        <v>129.6</v>
      </c>
      <c r="BE336">
        <v>60.2</v>
      </c>
      <c r="BF336">
        <v>49.7</v>
      </c>
      <c r="BG336">
        <v>32.200000000000003</v>
      </c>
      <c r="BH336">
        <v>25</v>
      </c>
      <c r="BI336">
        <v>9.8000000000000007</v>
      </c>
      <c r="BJ336">
        <v>1.1000000000000001</v>
      </c>
      <c r="BK336">
        <v>30.2</v>
      </c>
      <c r="BL336">
        <v>44</v>
      </c>
      <c r="BM336">
        <v>59</v>
      </c>
      <c r="BN336">
        <v>61.3</v>
      </c>
      <c r="BO336">
        <v>52.5</v>
      </c>
      <c r="BP336">
        <v>58.6</v>
      </c>
      <c r="BQ336">
        <v>-100</v>
      </c>
    </row>
    <row r="337" spans="2:69">
      <c r="B337">
        <v>11</v>
      </c>
      <c r="C337">
        <v>20</v>
      </c>
      <c r="D337">
        <v>45</v>
      </c>
      <c r="E337">
        <v>43.9</v>
      </c>
      <c r="F337">
        <v>33.1</v>
      </c>
      <c r="G337">
        <v>29</v>
      </c>
      <c r="H337">
        <v>50.2</v>
      </c>
      <c r="I337">
        <v>70.7</v>
      </c>
      <c r="J337">
        <v>109.7</v>
      </c>
      <c r="K337">
        <v>95.6</v>
      </c>
      <c r="L337">
        <v>89.5</v>
      </c>
      <c r="M337">
        <v>10118.6</v>
      </c>
      <c r="N337">
        <v>64.599999999999994</v>
      </c>
      <c r="O337">
        <v>67.599999999999994</v>
      </c>
      <c r="P337">
        <v>54.8</v>
      </c>
      <c r="Q337">
        <v>24.6</v>
      </c>
      <c r="R337">
        <v>15.3</v>
      </c>
      <c r="S337">
        <v>45.5</v>
      </c>
      <c r="T337">
        <v>56.7</v>
      </c>
      <c r="U337">
        <v>96.3</v>
      </c>
      <c r="V337">
        <v>70</v>
      </c>
      <c r="W337">
        <v>88.9</v>
      </c>
      <c r="X337">
        <v>28.9</v>
      </c>
      <c r="Y337">
        <v>25</v>
      </c>
      <c r="Z337">
        <v>23.1</v>
      </c>
      <c r="AA337">
        <v>59.9</v>
      </c>
      <c r="AB337">
        <v>51.2</v>
      </c>
      <c r="AC337">
        <v>38</v>
      </c>
      <c r="AD337">
        <v>26.9</v>
      </c>
      <c r="AE337">
        <v>44.9</v>
      </c>
      <c r="AF337">
        <v>83.3</v>
      </c>
      <c r="AG337">
        <v>108.5</v>
      </c>
      <c r="AH337">
        <v>106</v>
      </c>
      <c r="AI337">
        <v>111.7</v>
      </c>
      <c r="AJ337">
        <v>82.5</v>
      </c>
      <c r="AK337">
        <v>86.9</v>
      </c>
      <c r="AL337">
        <v>46.1</v>
      </c>
      <c r="AM337">
        <v>31.2</v>
      </c>
      <c r="AN337">
        <v>52.2</v>
      </c>
      <c r="AO337">
        <v>83.8</v>
      </c>
      <c r="AP337">
        <v>137.19999999999999</v>
      </c>
      <c r="AQ337">
        <v>103.2</v>
      </c>
      <c r="AR337">
        <v>120.6</v>
      </c>
      <c r="AS337">
        <v>61.3</v>
      </c>
      <c r="AT337">
        <v>46.1</v>
      </c>
      <c r="AU337">
        <v>37.6</v>
      </c>
      <c r="AV337">
        <v>29.7</v>
      </c>
      <c r="AW337">
        <v>30.3</v>
      </c>
      <c r="AX337">
        <v>40.299999999999997</v>
      </c>
      <c r="AY337">
        <v>38.4</v>
      </c>
      <c r="AZ337">
        <v>85.9</v>
      </c>
      <c r="BA337">
        <v>96.1</v>
      </c>
      <c r="BB337">
        <v>88</v>
      </c>
      <c r="BC337">
        <v>122.5</v>
      </c>
      <c r="BD337">
        <v>128.5</v>
      </c>
      <c r="BE337">
        <v>58.7</v>
      </c>
      <c r="BF337">
        <v>51.4</v>
      </c>
      <c r="BG337">
        <v>29.9</v>
      </c>
      <c r="BH337">
        <v>31.6</v>
      </c>
      <c r="BI337">
        <v>8.8000000000000007</v>
      </c>
      <c r="BJ337">
        <v>2.2000000000000002</v>
      </c>
      <c r="BK337">
        <v>33.1</v>
      </c>
      <c r="BL337">
        <v>42.1</v>
      </c>
      <c r="BM337">
        <v>60.1</v>
      </c>
      <c r="BN337">
        <v>60.1</v>
      </c>
      <c r="BO337">
        <v>51.4</v>
      </c>
      <c r="BP337">
        <v>57.7</v>
      </c>
      <c r="BQ337">
        <v>-100</v>
      </c>
    </row>
    <row r="338" spans="2:69">
      <c r="B338">
        <v>11</v>
      </c>
      <c r="C338">
        <v>21</v>
      </c>
      <c r="D338">
        <v>49.2</v>
      </c>
      <c r="E338">
        <v>41.2</v>
      </c>
      <c r="F338">
        <v>30.9</v>
      </c>
      <c r="G338">
        <v>32.299999999999997</v>
      </c>
      <c r="H338">
        <v>49.3</v>
      </c>
      <c r="I338">
        <v>66.5</v>
      </c>
      <c r="J338">
        <v>108</v>
      </c>
      <c r="K338">
        <v>95.1</v>
      </c>
      <c r="L338">
        <v>94.4</v>
      </c>
      <c r="M338">
        <v>110.6</v>
      </c>
      <c r="N338">
        <v>63.7</v>
      </c>
      <c r="O338">
        <v>67.8</v>
      </c>
      <c r="P338">
        <v>51.6</v>
      </c>
      <c r="Q338">
        <v>22.5</v>
      </c>
      <c r="R338">
        <v>14.3</v>
      </c>
      <c r="S338">
        <v>45.6</v>
      </c>
      <c r="T338">
        <v>54.5</v>
      </c>
      <c r="U338">
        <v>99</v>
      </c>
      <c r="V338">
        <v>67.900000000000006</v>
      </c>
      <c r="W338">
        <v>87.8</v>
      </c>
      <c r="X338">
        <v>32.700000000000003</v>
      </c>
      <c r="Y338">
        <v>26.7</v>
      </c>
      <c r="Z338">
        <v>22</v>
      </c>
      <c r="AA338">
        <v>62.1</v>
      </c>
      <c r="AB338">
        <v>50.2</v>
      </c>
      <c r="AC338">
        <v>37</v>
      </c>
      <c r="AD338">
        <v>30.3</v>
      </c>
      <c r="AE338">
        <v>47.4</v>
      </c>
      <c r="AF338">
        <v>78.599999999999994</v>
      </c>
      <c r="AG338">
        <v>108</v>
      </c>
      <c r="AH338">
        <v>108.8</v>
      </c>
      <c r="AI338">
        <v>112.3</v>
      </c>
      <c r="AJ338">
        <v>80.400000000000006</v>
      </c>
      <c r="AK338">
        <v>85.6</v>
      </c>
      <c r="AL338">
        <v>45.6</v>
      </c>
      <c r="AM338">
        <v>30.8</v>
      </c>
      <c r="AN338">
        <v>49.8</v>
      </c>
      <c r="AO338">
        <v>77.099999999999994</v>
      </c>
      <c r="AP338">
        <v>135.19999999999999</v>
      </c>
      <c r="AQ338">
        <v>105.9</v>
      </c>
      <c r="AR338">
        <v>116.7</v>
      </c>
      <c r="AS338">
        <v>60.1</v>
      </c>
      <c r="AT338">
        <v>46</v>
      </c>
      <c r="AU338">
        <v>38.799999999999997</v>
      </c>
      <c r="AV338">
        <v>28.2</v>
      </c>
      <c r="AW338">
        <v>29.5</v>
      </c>
      <c r="AX338">
        <v>39.6</v>
      </c>
      <c r="AY338">
        <v>35.9</v>
      </c>
      <c r="AZ338">
        <v>83.2</v>
      </c>
      <c r="BA338">
        <v>94</v>
      </c>
      <c r="BB338">
        <v>89.6</v>
      </c>
      <c r="BC338">
        <v>116.5</v>
      </c>
      <c r="BD338">
        <v>136.4</v>
      </c>
      <c r="BE338">
        <v>57.9</v>
      </c>
      <c r="BF338">
        <v>51.5</v>
      </c>
      <c r="BG338">
        <v>30.2</v>
      </c>
      <c r="BH338">
        <v>30.2</v>
      </c>
      <c r="BI338">
        <v>8.5</v>
      </c>
      <c r="BJ338">
        <v>3.3</v>
      </c>
      <c r="BK338">
        <v>31.3</v>
      </c>
      <c r="BL338">
        <v>38.799999999999997</v>
      </c>
      <c r="BM338">
        <v>61.2</v>
      </c>
      <c r="BN338">
        <v>60.3</v>
      </c>
      <c r="BO338">
        <v>52.7</v>
      </c>
      <c r="BP338">
        <v>59.9</v>
      </c>
      <c r="BQ338">
        <v>-100</v>
      </c>
    </row>
    <row r="339" spans="2:69">
      <c r="B339">
        <v>11</v>
      </c>
      <c r="C339">
        <v>22</v>
      </c>
      <c r="D339">
        <v>50</v>
      </c>
      <c r="E339">
        <v>37.700000000000003</v>
      </c>
      <c r="F339">
        <v>31.1</v>
      </c>
      <c r="G339">
        <v>32.200000000000003</v>
      </c>
      <c r="H339">
        <v>42.2</v>
      </c>
      <c r="I339">
        <v>72.5</v>
      </c>
      <c r="J339">
        <v>110.5</v>
      </c>
      <c r="K339">
        <v>95.6</v>
      </c>
      <c r="L339">
        <v>101</v>
      </c>
      <c r="M339">
        <v>119.4</v>
      </c>
      <c r="N339">
        <v>65</v>
      </c>
      <c r="O339">
        <v>68.599999999999994</v>
      </c>
      <c r="P339">
        <v>47.5</v>
      </c>
      <c r="Q339">
        <v>20.399999999999999</v>
      </c>
      <c r="R339">
        <v>14.7</v>
      </c>
      <c r="S339">
        <v>41.8</v>
      </c>
      <c r="T339">
        <v>63.3</v>
      </c>
      <c r="U339">
        <v>93.9</v>
      </c>
      <c r="V339">
        <v>67.099999999999994</v>
      </c>
      <c r="W339">
        <v>92.9</v>
      </c>
      <c r="X339">
        <v>36.200000000000003</v>
      </c>
      <c r="Y339">
        <v>24.2</v>
      </c>
      <c r="Z339">
        <v>23.3</v>
      </c>
      <c r="AA339">
        <v>61</v>
      </c>
      <c r="AB339">
        <v>52.9</v>
      </c>
      <c r="AC339">
        <v>37.6</v>
      </c>
      <c r="AD339">
        <v>10019.1</v>
      </c>
      <c r="AE339">
        <v>47.1</v>
      </c>
      <c r="AF339">
        <v>77.5</v>
      </c>
      <c r="AG339">
        <v>107.4</v>
      </c>
      <c r="AH339">
        <v>108</v>
      </c>
      <c r="AI339">
        <v>112.4</v>
      </c>
      <c r="AJ339">
        <v>77.599999999999994</v>
      </c>
      <c r="AK339">
        <v>83.9</v>
      </c>
      <c r="AL339">
        <v>43.4</v>
      </c>
      <c r="AM339">
        <v>33</v>
      </c>
      <c r="AN339">
        <v>49.7</v>
      </c>
      <c r="AO339">
        <v>78</v>
      </c>
      <c r="AP339">
        <v>139.9</v>
      </c>
      <c r="AQ339">
        <v>106.7</v>
      </c>
      <c r="AR339">
        <v>114.7</v>
      </c>
      <c r="AS339">
        <v>60.7</v>
      </c>
      <c r="AT339">
        <v>45.5</v>
      </c>
      <c r="AU339">
        <v>38.6</v>
      </c>
      <c r="AV339">
        <v>27.1</v>
      </c>
      <c r="AW339">
        <v>26.7</v>
      </c>
      <c r="AX339">
        <v>42.9</v>
      </c>
      <c r="AY339">
        <v>35</v>
      </c>
      <c r="AZ339">
        <v>83.7</v>
      </c>
      <c r="BA339">
        <v>95.8</v>
      </c>
      <c r="BB339">
        <v>93.3</v>
      </c>
      <c r="BC339">
        <v>107.8</v>
      </c>
      <c r="BD339">
        <v>134.30000000000001</v>
      </c>
      <c r="BE339">
        <v>58.2</v>
      </c>
      <c r="BF339">
        <v>51</v>
      </c>
      <c r="BG339">
        <v>32.4</v>
      </c>
      <c r="BH339">
        <v>29.5</v>
      </c>
      <c r="BI339">
        <v>7.8</v>
      </c>
      <c r="BJ339">
        <v>2.8</v>
      </c>
      <c r="BK339">
        <v>30.6</v>
      </c>
      <c r="BL339">
        <v>44.4</v>
      </c>
      <c r="BM339">
        <v>61.3</v>
      </c>
      <c r="BN339">
        <v>59.7</v>
      </c>
      <c r="BO339">
        <v>59.3</v>
      </c>
      <c r="BP339">
        <v>55.6</v>
      </c>
      <c r="BQ339">
        <v>-100</v>
      </c>
    </row>
    <row r="340" spans="2:69">
      <c r="B340">
        <v>11</v>
      </c>
      <c r="C340">
        <v>23</v>
      </c>
      <c r="D340">
        <v>52</v>
      </c>
      <c r="E340">
        <v>37.700000000000003</v>
      </c>
      <c r="F340">
        <v>31.9</v>
      </c>
      <c r="G340">
        <v>32.200000000000003</v>
      </c>
      <c r="H340">
        <v>38.6</v>
      </c>
      <c r="I340">
        <v>74.400000000000006</v>
      </c>
      <c r="J340">
        <v>127</v>
      </c>
      <c r="K340">
        <v>94.4</v>
      </c>
      <c r="L340">
        <v>103.3</v>
      </c>
      <c r="M340">
        <v>121.6</v>
      </c>
      <c r="N340">
        <v>65.599999999999994</v>
      </c>
      <c r="O340">
        <v>68.7</v>
      </c>
      <c r="P340">
        <v>48.9</v>
      </c>
      <c r="Q340">
        <v>24.3</v>
      </c>
      <c r="R340">
        <v>14.1</v>
      </c>
      <c r="S340">
        <v>41.5</v>
      </c>
      <c r="T340">
        <v>64.099999999999994</v>
      </c>
      <c r="U340">
        <v>87.1</v>
      </c>
      <c r="V340">
        <v>75.400000000000006</v>
      </c>
      <c r="W340">
        <v>87.7</v>
      </c>
      <c r="X340">
        <v>44.7</v>
      </c>
      <c r="Y340">
        <v>25</v>
      </c>
      <c r="Z340">
        <v>22</v>
      </c>
      <c r="AA340">
        <v>61</v>
      </c>
      <c r="AB340">
        <v>53.8</v>
      </c>
      <c r="AC340">
        <v>39.4</v>
      </c>
      <c r="AD340">
        <v>10030</v>
      </c>
      <c r="AE340">
        <v>53.2</v>
      </c>
      <c r="AF340">
        <v>74.7</v>
      </c>
      <c r="AG340">
        <v>106.4</v>
      </c>
      <c r="AH340">
        <v>106.4</v>
      </c>
      <c r="AI340">
        <v>115.1</v>
      </c>
      <c r="AJ340">
        <v>76.400000000000006</v>
      </c>
      <c r="AK340">
        <v>82.7</v>
      </c>
      <c r="AL340">
        <v>42.3</v>
      </c>
      <c r="AM340">
        <v>34.200000000000003</v>
      </c>
      <c r="AN340">
        <v>52.1</v>
      </c>
      <c r="AO340">
        <v>74.5</v>
      </c>
      <c r="AP340">
        <v>140.1</v>
      </c>
      <c r="AQ340">
        <v>107.8</v>
      </c>
      <c r="AR340">
        <v>114.5</v>
      </c>
      <c r="AS340">
        <v>65.599999999999994</v>
      </c>
      <c r="AT340">
        <v>47</v>
      </c>
      <c r="AU340">
        <v>37</v>
      </c>
      <c r="AV340">
        <v>28.3</v>
      </c>
      <c r="AW340">
        <v>24.3</v>
      </c>
      <c r="AX340">
        <v>46.5</v>
      </c>
      <c r="AY340">
        <v>35</v>
      </c>
      <c r="AZ340">
        <v>83.1</v>
      </c>
      <c r="BA340">
        <v>103.6</v>
      </c>
      <c r="BB340">
        <v>93.3</v>
      </c>
      <c r="BC340">
        <v>103.8</v>
      </c>
      <c r="BD340">
        <v>137.80000000000001</v>
      </c>
      <c r="BE340">
        <v>57.4</v>
      </c>
      <c r="BF340">
        <v>51</v>
      </c>
      <c r="BG340">
        <v>33</v>
      </c>
      <c r="BH340">
        <v>28</v>
      </c>
      <c r="BI340">
        <v>8.6999999999999993</v>
      </c>
      <c r="BJ340">
        <v>2.2000000000000002</v>
      </c>
      <c r="BK340">
        <v>30.2</v>
      </c>
      <c r="BL340">
        <v>44.4</v>
      </c>
      <c r="BM340">
        <v>61</v>
      </c>
      <c r="BN340">
        <v>62.8</v>
      </c>
      <c r="BO340">
        <v>62.8</v>
      </c>
      <c r="BP340">
        <v>53.9</v>
      </c>
      <c r="BQ340">
        <v>-100</v>
      </c>
    </row>
    <row r="341" spans="2:69">
      <c r="B341">
        <v>11</v>
      </c>
      <c r="C341">
        <v>24</v>
      </c>
      <c r="D341">
        <v>47.5</v>
      </c>
      <c r="E341">
        <v>37.799999999999997</v>
      </c>
      <c r="F341">
        <v>35.200000000000003</v>
      </c>
      <c r="G341">
        <v>32.5</v>
      </c>
      <c r="H341">
        <v>37</v>
      </c>
      <c r="I341">
        <v>68.5</v>
      </c>
      <c r="J341">
        <v>133.4</v>
      </c>
      <c r="K341">
        <v>95.3</v>
      </c>
      <c r="L341">
        <v>102.7</v>
      </c>
      <c r="M341">
        <v>119.4</v>
      </c>
      <c r="N341">
        <v>63.6</v>
      </c>
      <c r="O341">
        <v>68.5</v>
      </c>
      <c r="P341">
        <v>46</v>
      </c>
      <c r="Q341">
        <v>23.9</v>
      </c>
      <c r="R341">
        <v>14.3</v>
      </c>
      <c r="S341">
        <v>41.5</v>
      </c>
      <c r="T341">
        <v>66.400000000000006</v>
      </c>
      <c r="U341">
        <v>85.5</v>
      </c>
      <c r="V341">
        <v>76.8</v>
      </c>
      <c r="W341">
        <v>83.3</v>
      </c>
      <c r="X341">
        <v>45.5</v>
      </c>
      <c r="Y341">
        <v>28.9</v>
      </c>
      <c r="Z341">
        <v>22.6</v>
      </c>
      <c r="AA341">
        <v>59.9</v>
      </c>
      <c r="AB341">
        <v>49.8</v>
      </c>
      <c r="AC341">
        <v>38.9</v>
      </c>
      <c r="AD341">
        <v>29.9</v>
      </c>
      <c r="AE341">
        <v>50.9</v>
      </c>
      <c r="AF341">
        <v>78.599999999999994</v>
      </c>
      <c r="AG341">
        <v>106.7</v>
      </c>
      <c r="AH341">
        <v>104.7</v>
      </c>
      <c r="AI341">
        <v>131.69999999999999</v>
      </c>
      <c r="AJ341">
        <v>75.599999999999994</v>
      </c>
      <c r="AK341">
        <v>81.099999999999994</v>
      </c>
      <c r="AL341">
        <v>41.9</v>
      </c>
      <c r="AM341">
        <v>37.9</v>
      </c>
      <c r="AN341">
        <v>56.5</v>
      </c>
      <c r="AO341">
        <v>75.7</v>
      </c>
      <c r="AP341">
        <v>138.5</v>
      </c>
      <c r="AQ341">
        <v>107.1</v>
      </c>
      <c r="AR341">
        <v>110.2</v>
      </c>
      <c r="AS341">
        <v>66.900000000000006</v>
      </c>
      <c r="AT341">
        <v>48.1</v>
      </c>
      <c r="AU341">
        <v>37.700000000000003</v>
      </c>
      <c r="AV341">
        <v>28.8</v>
      </c>
      <c r="AW341">
        <v>23.3</v>
      </c>
      <c r="AX341">
        <v>42.3</v>
      </c>
      <c r="AY341">
        <v>36.5</v>
      </c>
      <c r="AZ341">
        <v>81.599999999999994</v>
      </c>
      <c r="BA341">
        <v>104</v>
      </c>
      <c r="BB341">
        <v>108</v>
      </c>
      <c r="BC341">
        <v>101</v>
      </c>
      <c r="BD341">
        <v>139.1</v>
      </c>
      <c r="BE341">
        <v>56.5</v>
      </c>
      <c r="BF341">
        <v>51.7</v>
      </c>
      <c r="BG341">
        <v>32.4</v>
      </c>
      <c r="BH341">
        <v>26</v>
      </c>
      <c r="BI341">
        <v>8.9</v>
      </c>
      <c r="BJ341">
        <v>1.4</v>
      </c>
      <c r="BK341">
        <v>30.5</v>
      </c>
      <c r="BL341">
        <v>44</v>
      </c>
      <c r="BM341">
        <v>72.3</v>
      </c>
      <c r="BN341">
        <v>61.6</v>
      </c>
      <c r="BO341">
        <v>66.3</v>
      </c>
      <c r="BP341">
        <v>50.9</v>
      </c>
      <c r="BQ341">
        <v>-100</v>
      </c>
    </row>
    <row r="342" spans="2:69">
      <c r="B342">
        <v>11</v>
      </c>
      <c r="C342">
        <v>25</v>
      </c>
      <c r="D342">
        <v>46.5</v>
      </c>
      <c r="E342">
        <v>35.9</v>
      </c>
      <c r="F342">
        <v>35.299999999999997</v>
      </c>
      <c r="G342">
        <v>31.6</v>
      </c>
      <c r="H342">
        <v>37.700000000000003</v>
      </c>
      <c r="I342">
        <v>65.900000000000006</v>
      </c>
      <c r="J342">
        <v>137</v>
      </c>
      <c r="K342">
        <v>94.9</v>
      </c>
      <c r="L342">
        <v>101.3</v>
      </c>
      <c r="M342">
        <v>118.3</v>
      </c>
      <c r="N342">
        <v>63.3</v>
      </c>
      <c r="O342">
        <v>69.7</v>
      </c>
      <c r="P342">
        <v>46.6</v>
      </c>
      <c r="Q342">
        <v>24.9</v>
      </c>
      <c r="R342">
        <v>12.9</v>
      </c>
      <c r="S342">
        <v>42</v>
      </c>
      <c r="T342">
        <v>67</v>
      </c>
      <c r="U342">
        <v>99.7</v>
      </c>
      <c r="V342">
        <v>77.5</v>
      </c>
      <c r="W342">
        <v>78.5</v>
      </c>
      <c r="X342">
        <v>53.4</v>
      </c>
      <c r="Y342">
        <v>33.9</v>
      </c>
      <c r="Z342">
        <v>28.8</v>
      </c>
      <c r="AA342">
        <v>58.1</v>
      </c>
      <c r="AB342">
        <v>44.3</v>
      </c>
      <c r="AC342">
        <v>38.299999999999997</v>
      </c>
      <c r="AD342">
        <v>29.7</v>
      </c>
      <c r="AE342">
        <v>55.8</v>
      </c>
      <c r="AF342">
        <v>74.599999999999994</v>
      </c>
      <c r="AG342">
        <v>115</v>
      </c>
      <c r="AH342">
        <v>111.6</v>
      </c>
      <c r="AI342">
        <v>142.6</v>
      </c>
      <c r="AJ342">
        <v>78.2</v>
      </c>
      <c r="AK342">
        <v>79.3</v>
      </c>
      <c r="AL342">
        <v>42.4</v>
      </c>
      <c r="AM342">
        <v>39.1</v>
      </c>
      <c r="AN342">
        <v>59.8</v>
      </c>
      <c r="AO342">
        <v>80.900000000000006</v>
      </c>
      <c r="AP342">
        <v>136.30000000000001</v>
      </c>
      <c r="AQ342">
        <v>107.1</v>
      </c>
      <c r="AR342">
        <v>103.9</v>
      </c>
      <c r="AS342">
        <v>67.2</v>
      </c>
      <c r="AT342">
        <v>47.6</v>
      </c>
      <c r="AU342">
        <v>39.299999999999997</v>
      </c>
      <c r="AV342">
        <v>32.6</v>
      </c>
      <c r="AW342">
        <v>26.9</v>
      </c>
      <c r="AX342">
        <v>38.6</v>
      </c>
      <c r="AY342">
        <v>38.299999999999997</v>
      </c>
      <c r="AZ342">
        <v>78.599999999999994</v>
      </c>
      <c r="BA342">
        <v>104</v>
      </c>
      <c r="BB342">
        <v>121.9</v>
      </c>
      <c r="BC342">
        <v>100.8</v>
      </c>
      <c r="BD342">
        <v>135.6</v>
      </c>
      <c r="BE342">
        <v>57.6</v>
      </c>
      <c r="BF342">
        <v>52.3</v>
      </c>
      <c r="BG342">
        <v>31.3</v>
      </c>
      <c r="BH342">
        <v>25.5</v>
      </c>
      <c r="BI342">
        <v>12.1</v>
      </c>
      <c r="BJ342">
        <v>3.5</v>
      </c>
      <c r="BK342">
        <v>31</v>
      </c>
      <c r="BL342">
        <v>43</v>
      </c>
      <c r="BM342">
        <v>75.8</v>
      </c>
      <c r="BN342">
        <v>62</v>
      </c>
      <c r="BO342">
        <v>66.400000000000006</v>
      </c>
      <c r="BP342">
        <v>48.4</v>
      </c>
      <c r="BQ342">
        <v>-100</v>
      </c>
    </row>
    <row r="343" spans="2:69">
      <c r="B343">
        <v>11</v>
      </c>
      <c r="C343">
        <v>26</v>
      </c>
      <c r="D343">
        <v>44.7</v>
      </c>
      <c r="E343">
        <v>35.6</v>
      </c>
      <c r="F343">
        <v>36.9</v>
      </c>
      <c r="G343">
        <v>31.8</v>
      </c>
      <c r="H343">
        <v>32.700000000000003</v>
      </c>
      <c r="I343">
        <v>66.599999999999994</v>
      </c>
      <c r="J343">
        <v>151.19999999999999</v>
      </c>
      <c r="K343">
        <v>101</v>
      </c>
      <c r="L343">
        <v>98.6</v>
      </c>
      <c r="M343">
        <v>108.4</v>
      </c>
      <c r="N343">
        <v>60.7</v>
      </c>
      <c r="O343">
        <v>66.8</v>
      </c>
      <c r="P343">
        <v>46.6</v>
      </c>
      <c r="Q343">
        <v>25.4</v>
      </c>
      <c r="R343">
        <v>14.8</v>
      </c>
      <c r="S343">
        <v>43.7</v>
      </c>
      <c r="T343">
        <v>66.400000000000006</v>
      </c>
      <c r="U343">
        <v>98.4</v>
      </c>
      <c r="V343">
        <v>74.8</v>
      </c>
      <c r="W343">
        <v>75.599999999999994</v>
      </c>
      <c r="X343">
        <v>58</v>
      </c>
      <c r="Y343">
        <v>39.299999999999997</v>
      </c>
      <c r="Z343">
        <v>27.4</v>
      </c>
      <c r="AA343">
        <v>57.8</v>
      </c>
      <c r="AB343">
        <v>42.9</v>
      </c>
      <c r="AC343">
        <v>36</v>
      </c>
      <c r="AD343">
        <v>31.8</v>
      </c>
      <c r="AE343">
        <v>54.3</v>
      </c>
      <c r="AF343">
        <v>73.599999999999994</v>
      </c>
      <c r="AG343">
        <v>122.2</v>
      </c>
      <c r="AH343">
        <v>111.2</v>
      </c>
      <c r="AI343">
        <v>10123.4</v>
      </c>
      <c r="AJ343">
        <v>76.900000000000006</v>
      </c>
      <c r="AK343">
        <v>77.400000000000006</v>
      </c>
      <c r="AL343">
        <v>42.6</v>
      </c>
      <c r="AM343">
        <v>40.200000000000003</v>
      </c>
      <c r="AN343">
        <v>58.4</v>
      </c>
      <c r="AO343">
        <v>76.2</v>
      </c>
      <c r="AP343">
        <v>136.80000000000001</v>
      </c>
      <c r="AQ343">
        <v>106.5</v>
      </c>
      <c r="AR343">
        <v>99.6</v>
      </c>
      <c r="AS343">
        <v>65.599999999999994</v>
      </c>
      <c r="AT343">
        <v>48.1</v>
      </c>
      <c r="AU343">
        <v>41</v>
      </c>
      <c r="AV343">
        <v>34.4</v>
      </c>
      <c r="AW343">
        <v>30.7</v>
      </c>
      <c r="AX343">
        <v>34.5</v>
      </c>
      <c r="AY343">
        <v>46.2</v>
      </c>
      <c r="AZ343">
        <v>77.099999999999994</v>
      </c>
      <c r="BA343">
        <v>107.9</v>
      </c>
      <c r="BB343">
        <v>107.7</v>
      </c>
      <c r="BC343">
        <v>98.8</v>
      </c>
      <c r="BD343">
        <v>130.4</v>
      </c>
      <c r="BE343">
        <v>56.2</v>
      </c>
      <c r="BF343">
        <v>50.5</v>
      </c>
      <c r="BG343">
        <v>30.4</v>
      </c>
      <c r="BH343">
        <v>24.3</v>
      </c>
      <c r="BI343">
        <v>13.5</v>
      </c>
      <c r="BJ343">
        <v>2.8</v>
      </c>
      <c r="BK343">
        <v>30.1</v>
      </c>
      <c r="BL343">
        <v>42.2</v>
      </c>
      <c r="BM343">
        <v>72.8</v>
      </c>
      <c r="BN343">
        <v>63.7</v>
      </c>
      <c r="BO343">
        <v>66</v>
      </c>
      <c r="BP343">
        <v>50.3</v>
      </c>
      <c r="BQ343">
        <v>-100</v>
      </c>
    </row>
    <row r="344" spans="2:69">
      <c r="B344">
        <v>11</v>
      </c>
      <c r="C344">
        <v>27</v>
      </c>
      <c r="D344">
        <v>43.6</v>
      </c>
      <c r="E344">
        <v>38.4</v>
      </c>
      <c r="F344">
        <v>35.799999999999997</v>
      </c>
      <c r="G344">
        <v>32.700000000000003</v>
      </c>
      <c r="H344">
        <v>31.7</v>
      </c>
      <c r="I344">
        <v>65.2</v>
      </c>
      <c r="J344">
        <v>155.9</v>
      </c>
      <c r="K344">
        <v>99.4</v>
      </c>
      <c r="L344">
        <v>101.3</v>
      </c>
      <c r="M344">
        <v>103.8</v>
      </c>
      <c r="N344">
        <v>61.2</v>
      </c>
      <c r="O344">
        <v>67.8</v>
      </c>
      <c r="P344">
        <v>48.9</v>
      </c>
      <c r="Q344">
        <v>23.1</v>
      </c>
      <c r="R344">
        <v>16.899999999999999</v>
      </c>
      <c r="S344">
        <v>42.1</v>
      </c>
      <c r="T344">
        <v>69.8</v>
      </c>
      <c r="U344">
        <v>94.5</v>
      </c>
      <c r="V344">
        <v>81</v>
      </c>
      <c r="W344">
        <v>76</v>
      </c>
      <c r="X344">
        <v>55.9</v>
      </c>
      <c r="Y344">
        <v>39.1</v>
      </c>
      <c r="Z344">
        <v>28.3</v>
      </c>
      <c r="AA344">
        <v>56.6</v>
      </c>
      <c r="AB344">
        <v>39</v>
      </c>
      <c r="AC344">
        <v>34.200000000000003</v>
      </c>
      <c r="AD344">
        <v>38</v>
      </c>
      <c r="AE344">
        <v>52.3</v>
      </c>
      <c r="AF344">
        <v>75.599999999999994</v>
      </c>
      <c r="AG344">
        <v>121.1</v>
      </c>
      <c r="AH344">
        <v>106.1</v>
      </c>
      <c r="AI344">
        <v>10118.9</v>
      </c>
      <c r="AJ344">
        <v>75.599999999999994</v>
      </c>
      <c r="AK344">
        <v>76.900000000000006</v>
      </c>
      <c r="AL344">
        <v>44</v>
      </c>
      <c r="AM344">
        <v>40</v>
      </c>
      <c r="AN344">
        <v>57.6</v>
      </c>
      <c r="AO344">
        <v>76.400000000000006</v>
      </c>
      <c r="AP344">
        <v>127.2</v>
      </c>
      <c r="AQ344">
        <v>110.4</v>
      </c>
      <c r="AR344">
        <v>96.3</v>
      </c>
      <c r="AS344">
        <v>60.9</v>
      </c>
      <c r="AT344">
        <v>47.8</v>
      </c>
      <c r="AU344">
        <v>46.3</v>
      </c>
      <c r="AV344">
        <v>35.799999999999997</v>
      </c>
      <c r="AW344">
        <v>32</v>
      </c>
      <c r="AX344">
        <v>30.8</v>
      </c>
      <c r="AY344">
        <v>48.7</v>
      </c>
      <c r="AZ344">
        <v>76</v>
      </c>
      <c r="BA344">
        <v>126.6</v>
      </c>
      <c r="BB344">
        <v>99.4</v>
      </c>
      <c r="BC344">
        <v>105.5</v>
      </c>
      <c r="BD344">
        <v>126.7</v>
      </c>
      <c r="BE344">
        <v>55.9</v>
      </c>
      <c r="BF344">
        <v>49.5</v>
      </c>
      <c r="BG344">
        <v>30</v>
      </c>
      <c r="BH344">
        <v>22.7</v>
      </c>
      <c r="BI344">
        <v>14</v>
      </c>
      <c r="BJ344">
        <v>2.2000000000000002</v>
      </c>
      <c r="BK344">
        <v>29.2</v>
      </c>
      <c r="BL344">
        <v>42</v>
      </c>
      <c r="BM344">
        <v>72.5</v>
      </c>
      <c r="BN344">
        <v>66.7</v>
      </c>
      <c r="BO344">
        <v>64.7</v>
      </c>
      <c r="BP344">
        <v>52.6</v>
      </c>
      <c r="BQ344">
        <v>-100</v>
      </c>
    </row>
    <row r="345" spans="2:69">
      <c r="B345">
        <v>11</v>
      </c>
      <c r="C345">
        <v>28</v>
      </c>
      <c r="D345">
        <v>42.6</v>
      </c>
      <c r="E345">
        <v>39.799999999999997</v>
      </c>
      <c r="F345">
        <v>34.4</v>
      </c>
      <c r="G345">
        <v>32.1</v>
      </c>
      <c r="H345">
        <v>28.9</v>
      </c>
      <c r="I345">
        <v>64.599999999999994</v>
      </c>
      <c r="J345">
        <v>145.6</v>
      </c>
      <c r="K345">
        <v>107.6</v>
      </c>
      <c r="L345">
        <v>106.8</v>
      </c>
      <c r="M345">
        <v>103.2</v>
      </c>
      <c r="N345">
        <v>59.5</v>
      </c>
      <c r="O345">
        <v>70</v>
      </c>
      <c r="P345">
        <v>49.7</v>
      </c>
      <c r="Q345">
        <v>25.3</v>
      </c>
      <c r="R345">
        <v>15.7</v>
      </c>
      <c r="S345">
        <v>42.3</v>
      </c>
      <c r="T345">
        <v>67.5</v>
      </c>
      <c r="U345">
        <v>90</v>
      </c>
      <c r="V345">
        <v>79.2</v>
      </c>
      <c r="W345">
        <v>74.7</v>
      </c>
      <c r="X345">
        <v>52</v>
      </c>
      <c r="Y345">
        <v>39.4</v>
      </c>
      <c r="Z345">
        <v>27</v>
      </c>
      <c r="AA345">
        <v>55</v>
      </c>
      <c r="AB345">
        <v>35.200000000000003</v>
      </c>
      <c r="AC345">
        <v>35.200000000000003</v>
      </c>
      <c r="AD345">
        <v>39.200000000000003</v>
      </c>
      <c r="AE345">
        <v>48.5</v>
      </c>
      <c r="AF345">
        <v>76.400000000000006</v>
      </c>
      <c r="AG345">
        <v>120</v>
      </c>
      <c r="AH345">
        <v>103.3</v>
      </c>
      <c r="AI345">
        <v>120.6</v>
      </c>
      <c r="AJ345">
        <v>77.2</v>
      </c>
      <c r="AK345">
        <v>77.5</v>
      </c>
      <c r="AL345">
        <v>43.7</v>
      </c>
      <c r="AM345">
        <v>37.5</v>
      </c>
      <c r="AN345">
        <v>56.1</v>
      </c>
      <c r="AO345">
        <v>74.099999999999994</v>
      </c>
      <c r="AP345">
        <v>151.9</v>
      </c>
      <c r="AQ345">
        <v>110.1</v>
      </c>
      <c r="AR345">
        <v>91.4</v>
      </c>
      <c r="AS345">
        <v>57.8</v>
      </c>
      <c r="AT345">
        <v>47</v>
      </c>
      <c r="AU345">
        <v>43</v>
      </c>
      <c r="AV345">
        <v>37.5</v>
      </c>
      <c r="AW345">
        <v>32.1</v>
      </c>
      <c r="AX345">
        <v>28.5</v>
      </c>
      <c r="AY345">
        <v>51.6</v>
      </c>
      <c r="AZ345">
        <v>74.2</v>
      </c>
      <c r="BA345">
        <v>128.5</v>
      </c>
      <c r="BB345">
        <v>91.9</v>
      </c>
      <c r="BC345">
        <v>103.2</v>
      </c>
      <c r="BD345">
        <v>122.3</v>
      </c>
      <c r="BE345">
        <v>54.2</v>
      </c>
      <c r="BF345">
        <v>48.3</v>
      </c>
      <c r="BG345">
        <v>28.2</v>
      </c>
      <c r="BH345">
        <v>21.1</v>
      </c>
      <c r="BI345">
        <v>14.1</v>
      </c>
      <c r="BJ345">
        <v>1.2</v>
      </c>
      <c r="BK345">
        <v>33.4</v>
      </c>
      <c r="BL345">
        <v>38.799999999999997</v>
      </c>
      <c r="BM345">
        <v>69.099999999999994</v>
      </c>
      <c r="BN345">
        <v>65.8</v>
      </c>
      <c r="BO345">
        <v>65</v>
      </c>
      <c r="BP345">
        <v>52</v>
      </c>
      <c r="BQ345">
        <v>-100</v>
      </c>
    </row>
    <row r="346" spans="2:69">
      <c r="B346">
        <v>11</v>
      </c>
      <c r="C346">
        <v>29</v>
      </c>
      <c r="D346">
        <v>43.2</v>
      </c>
      <c r="E346">
        <v>41.1</v>
      </c>
      <c r="F346">
        <v>32.5</v>
      </c>
      <c r="G346">
        <v>33</v>
      </c>
      <c r="H346">
        <v>27.6</v>
      </c>
      <c r="I346">
        <v>69.900000000000006</v>
      </c>
      <c r="J346">
        <v>143.19999999999999</v>
      </c>
      <c r="K346">
        <v>109.9</v>
      </c>
      <c r="L346">
        <v>106.7</v>
      </c>
      <c r="M346">
        <v>107.2</v>
      </c>
      <c r="N346">
        <v>58.4</v>
      </c>
      <c r="O346">
        <v>68.3</v>
      </c>
      <c r="P346">
        <v>47.4</v>
      </c>
      <c r="Q346">
        <v>25</v>
      </c>
      <c r="R346">
        <v>16.100000000000001</v>
      </c>
      <c r="S346">
        <v>41.5</v>
      </c>
      <c r="T346">
        <v>68.599999999999994</v>
      </c>
      <c r="U346">
        <v>87.3</v>
      </c>
      <c r="V346">
        <v>78.599999999999994</v>
      </c>
      <c r="W346">
        <v>73.099999999999994</v>
      </c>
      <c r="X346">
        <v>49.1</v>
      </c>
      <c r="Y346">
        <v>39.6</v>
      </c>
      <c r="Z346">
        <v>27</v>
      </c>
      <c r="AA346">
        <v>53.2</v>
      </c>
      <c r="AB346">
        <v>38.5</v>
      </c>
      <c r="AC346">
        <v>35.200000000000003</v>
      </c>
      <c r="AD346">
        <v>37.5</v>
      </c>
      <c r="AE346">
        <v>44.1</v>
      </c>
      <c r="AF346">
        <v>74.900000000000006</v>
      </c>
      <c r="AG346">
        <v>116.7</v>
      </c>
      <c r="AH346">
        <v>102.8</v>
      </c>
      <c r="AI346">
        <v>121.1</v>
      </c>
      <c r="AJ346">
        <v>79.400000000000006</v>
      </c>
      <c r="AK346">
        <v>76.599999999999994</v>
      </c>
      <c r="AL346">
        <v>45.1</v>
      </c>
      <c r="AM346">
        <v>36.299999999999997</v>
      </c>
      <c r="AN346">
        <v>55.1</v>
      </c>
      <c r="AO346">
        <v>70.599999999999994</v>
      </c>
      <c r="AP346">
        <v>176.7</v>
      </c>
      <c r="AQ346">
        <v>109.7</v>
      </c>
      <c r="AR346">
        <v>91.7</v>
      </c>
      <c r="AS346">
        <v>60.1</v>
      </c>
      <c r="AT346">
        <v>44.6</v>
      </c>
      <c r="AU346">
        <v>40.4</v>
      </c>
      <c r="AV346">
        <v>39.5</v>
      </c>
      <c r="AW346">
        <v>34</v>
      </c>
      <c r="AX346">
        <v>25.9</v>
      </c>
      <c r="AY346">
        <v>49.9</v>
      </c>
      <c r="AZ346">
        <v>74.2</v>
      </c>
      <c r="BA346">
        <v>133.4</v>
      </c>
      <c r="BB346">
        <v>87.9</v>
      </c>
      <c r="BC346">
        <v>100.7</v>
      </c>
      <c r="BD346">
        <v>117.1</v>
      </c>
      <c r="BE346">
        <v>58.7</v>
      </c>
      <c r="BF346">
        <v>48.2</v>
      </c>
      <c r="BG346">
        <v>34.1</v>
      </c>
      <c r="BH346">
        <v>20.5</v>
      </c>
      <c r="BI346">
        <v>13.1</v>
      </c>
      <c r="BJ346">
        <v>2.2999999999999998</v>
      </c>
      <c r="BK346">
        <v>31.2</v>
      </c>
      <c r="BL346">
        <v>46</v>
      </c>
      <c r="BM346">
        <v>67.400000000000006</v>
      </c>
      <c r="BN346">
        <v>61.7</v>
      </c>
      <c r="BO346">
        <v>66.8</v>
      </c>
      <c r="BP346">
        <v>48.7</v>
      </c>
      <c r="BQ346">
        <v>-100</v>
      </c>
    </row>
    <row r="347" spans="2:69">
      <c r="B347">
        <v>11</v>
      </c>
      <c r="C347">
        <v>30</v>
      </c>
      <c r="D347">
        <v>43.8</v>
      </c>
      <c r="E347">
        <v>40.6</v>
      </c>
      <c r="F347">
        <v>-100</v>
      </c>
      <c r="G347">
        <v>31</v>
      </c>
      <c r="H347">
        <v>31</v>
      </c>
      <c r="I347">
        <v>72.8</v>
      </c>
      <c r="J347">
        <v>136.19999999999999</v>
      </c>
      <c r="K347">
        <v>107.1</v>
      </c>
      <c r="L347">
        <v>101.7</v>
      </c>
      <c r="M347">
        <v>106</v>
      </c>
      <c r="N347">
        <v>57.8</v>
      </c>
      <c r="O347">
        <v>64.900000000000006</v>
      </c>
      <c r="P347">
        <v>48.1</v>
      </c>
      <c r="Q347">
        <v>25.1</v>
      </c>
      <c r="R347">
        <v>14.2</v>
      </c>
      <c r="S347">
        <v>41.9</v>
      </c>
      <c r="T347">
        <v>70</v>
      </c>
      <c r="U347">
        <v>85.1</v>
      </c>
      <c r="V347">
        <v>76.3</v>
      </c>
      <c r="W347">
        <v>71.099999999999994</v>
      </c>
      <c r="X347">
        <v>43.1</v>
      </c>
      <c r="Y347">
        <v>38.200000000000003</v>
      </c>
      <c r="Z347">
        <v>27.5</v>
      </c>
      <c r="AA347">
        <v>53</v>
      </c>
      <c r="AB347">
        <v>40</v>
      </c>
      <c r="AC347">
        <v>34.200000000000003</v>
      </c>
      <c r="AD347">
        <v>37</v>
      </c>
      <c r="AE347">
        <v>42.5</v>
      </c>
      <c r="AF347">
        <v>76.400000000000006</v>
      </c>
      <c r="AG347">
        <v>126.9</v>
      </c>
      <c r="AH347">
        <v>101.1</v>
      </c>
      <c r="AI347">
        <v>122.3</v>
      </c>
      <c r="AJ347">
        <v>79.900000000000006</v>
      </c>
      <c r="AK347">
        <v>83</v>
      </c>
      <c r="AL347">
        <v>47.6</v>
      </c>
      <c r="AM347">
        <v>34.5</v>
      </c>
      <c r="AN347">
        <v>52.9</v>
      </c>
      <c r="AO347">
        <v>76</v>
      </c>
      <c r="AP347">
        <v>160.19999999999999</v>
      </c>
      <c r="AQ347">
        <v>108.8</v>
      </c>
      <c r="AR347">
        <v>100.6</v>
      </c>
      <c r="AS347">
        <v>60.6</v>
      </c>
      <c r="AT347">
        <v>43.2</v>
      </c>
      <c r="AU347">
        <v>42.6</v>
      </c>
      <c r="AV347">
        <v>37.700000000000003</v>
      </c>
      <c r="AW347">
        <v>36.4</v>
      </c>
      <c r="AX347">
        <v>26.4</v>
      </c>
      <c r="AY347">
        <v>51.6</v>
      </c>
      <c r="AZ347">
        <v>74.8</v>
      </c>
      <c r="BA347">
        <v>127.7</v>
      </c>
      <c r="BB347">
        <v>85.3</v>
      </c>
      <c r="BC347">
        <v>99.3</v>
      </c>
      <c r="BD347">
        <v>116.9</v>
      </c>
      <c r="BE347">
        <v>60</v>
      </c>
      <c r="BF347">
        <v>49.6</v>
      </c>
      <c r="BG347">
        <v>31</v>
      </c>
      <c r="BH347">
        <v>19.8</v>
      </c>
      <c r="BI347">
        <v>12.3</v>
      </c>
      <c r="BJ347">
        <v>1.9</v>
      </c>
      <c r="BK347">
        <v>29.3</v>
      </c>
      <c r="BL347">
        <v>47.2</v>
      </c>
      <c r="BM347">
        <v>64.400000000000006</v>
      </c>
      <c r="BN347">
        <v>60.6</v>
      </c>
      <c r="BO347">
        <v>69.2</v>
      </c>
      <c r="BP347">
        <v>46.6</v>
      </c>
      <c r="BQ347">
        <v>-100</v>
      </c>
    </row>
    <row r="348" spans="2:69">
      <c r="B348">
        <v>11</v>
      </c>
      <c r="C348">
        <v>31</v>
      </c>
      <c r="D348">
        <v>-1000</v>
      </c>
      <c r="E348">
        <v>-1000</v>
      </c>
      <c r="F348">
        <v>-1000</v>
      </c>
      <c r="G348">
        <v>-1000</v>
      </c>
      <c r="H348">
        <v>-1000</v>
      </c>
      <c r="I348">
        <v>-1000</v>
      </c>
      <c r="J348">
        <v>-1000</v>
      </c>
      <c r="K348">
        <v>-1000</v>
      </c>
      <c r="L348">
        <v>-1000</v>
      </c>
      <c r="M348">
        <v>-1000</v>
      </c>
      <c r="N348">
        <v>-1000</v>
      </c>
      <c r="O348">
        <v>-1000</v>
      </c>
      <c r="P348">
        <v>-1000</v>
      </c>
      <c r="Q348">
        <v>-1000</v>
      </c>
      <c r="R348">
        <v>-1000</v>
      </c>
      <c r="S348">
        <v>-1000</v>
      </c>
      <c r="T348">
        <v>-1000</v>
      </c>
      <c r="U348">
        <v>-1000</v>
      </c>
      <c r="V348">
        <v>-1000</v>
      </c>
      <c r="W348">
        <v>-1000</v>
      </c>
      <c r="X348">
        <v>-1000</v>
      </c>
      <c r="Y348">
        <v>-1000</v>
      </c>
      <c r="Z348">
        <v>-1000</v>
      </c>
      <c r="AA348">
        <v>-1000</v>
      </c>
      <c r="AB348">
        <v>-1000</v>
      </c>
      <c r="AC348">
        <v>-1000</v>
      </c>
      <c r="AD348">
        <v>-1000</v>
      </c>
      <c r="AE348">
        <v>-1000</v>
      </c>
      <c r="AF348">
        <v>-1000</v>
      </c>
      <c r="AG348">
        <v>-1000</v>
      </c>
      <c r="AH348">
        <v>-1000</v>
      </c>
      <c r="AI348">
        <v>-1000</v>
      </c>
      <c r="AJ348">
        <v>-1000</v>
      </c>
      <c r="AK348">
        <v>-1000</v>
      </c>
      <c r="AL348">
        <v>-1000</v>
      </c>
      <c r="AM348">
        <v>-1000</v>
      </c>
      <c r="AN348">
        <v>-1000</v>
      </c>
      <c r="AO348">
        <v>-1000</v>
      </c>
      <c r="AP348">
        <v>-1000</v>
      </c>
      <c r="AQ348">
        <v>-1000</v>
      </c>
      <c r="AR348">
        <v>-1000</v>
      </c>
      <c r="AS348">
        <v>-1000</v>
      </c>
      <c r="AT348">
        <v>-1000</v>
      </c>
      <c r="AU348">
        <v>-1000</v>
      </c>
      <c r="AV348">
        <v>-1000</v>
      </c>
      <c r="AW348">
        <v>-1000</v>
      </c>
      <c r="AX348">
        <v>-1000</v>
      </c>
      <c r="AY348">
        <v>-1000</v>
      </c>
      <c r="AZ348">
        <v>-1000</v>
      </c>
      <c r="BA348">
        <v>-1000</v>
      </c>
      <c r="BB348">
        <v>-1000</v>
      </c>
      <c r="BC348">
        <v>-1000</v>
      </c>
      <c r="BD348">
        <v>-1000</v>
      </c>
      <c r="BE348">
        <v>-1000</v>
      </c>
      <c r="BF348">
        <v>-1000</v>
      </c>
      <c r="BG348">
        <v>-1000</v>
      </c>
      <c r="BH348">
        <v>-1000</v>
      </c>
      <c r="BI348">
        <v>-1000</v>
      </c>
      <c r="BJ348">
        <v>-1000</v>
      </c>
      <c r="BK348">
        <v>-1000</v>
      </c>
      <c r="BL348">
        <v>-1000</v>
      </c>
      <c r="BM348">
        <v>-1000</v>
      </c>
      <c r="BN348">
        <v>-1000</v>
      </c>
      <c r="BO348">
        <v>-1000</v>
      </c>
      <c r="BP348">
        <v>-1000</v>
      </c>
      <c r="BQ348">
        <v>-1000</v>
      </c>
    </row>
    <row r="349" spans="2:69">
      <c r="B349">
        <v>12</v>
      </c>
      <c r="C349">
        <v>1</v>
      </c>
      <c r="D349">
        <v>44.7</v>
      </c>
      <c r="E349">
        <v>40</v>
      </c>
      <c r="F349">
        <v>-100</v>
      </c>
      <c r="G349">
        <v>34.700000000000003</v>
      </c>
      <c r="H349">
        <v>34.299999999999997</v>
      </c>
      <c r="I349">
        <v>79.400000000000006</v>
      </c>
      <c r="J349">
        <v>129.1</v>
      </c>
      <c r="K349">
        <v>102.4</v>
      </c>
      <c r="L349">
        <v>100.4</v>
      </c>
      <c r="M349">
        <v>106.9</v>
      </c>
      <c r="N349">
        <v>66.400000000000006</v>
      </c>
      <c r="O349">
        <v>64.599999999999994</v>
      </c>
      <c r="P349">
        <v>46</v>
      </c>
      <c r="Q349">
        <v>22.5</v>
      </c>
      <c r="R349">
        <v>17.3</v>
      </c>
      <c r="S349">
        <v>43.1</v>
      </c>
      <c r="T349">
        <v>71.599999999999994</v>
      </c>
      <c r="U349">
        <v>84.8</v>
      </c>
      <c r="V349">
        <v>76</v>
      </c>
      <c r="W349">
        <v>67.400000000000006</v>
      </c>
      <c r="X349">
        <v>39.200000000000003</v>
      </c>
      <c r="Y349">
        <v>36.799999999999997</v>
      </c>
      <c r="Z349">
        <v>26.3</v>
      </c>
      <c r="AA349">
        <v>52.2</v>
      </c>
      <c r="AB349">
        <v>41.4</v>
      </c>
      <c r="AC349">
        <v>32.799999999999997</v>
      </c>
      <c r="AD349">
        <v>36.799999999999997</v>
      </c>
      <c r="AE349">
        <v>40.200000000000003</v>
      </c>
      <c r="AF349">
        <v>81</v>
      </c>
      <c r="AG349">
        <v>128.69999999999999</v>
      </c>
      <c r="AH349">
        <v>99.7</v>
      </c>
      <c r="AI349">
        <v>126.2</v>
      </c>
      <c r="AJ349">
        <v>80.5</v>
      </c>
      <c r="AK349">
        <v>85.6</v>
      </c>
      <c r="AL349">
        <v>46.7</v>
      </c>
      <c r="AM349">
        <v>35.299999999999997</v>
      </c>
      <c r="AN349">
        <v>53.3</v>
      </c>
      <c r="AO349">
        <v>81</v>
      </c>
      <c r="AP349">
        <v>150.19999999999999</v>
      </c>
      <c r="AQ349">
        <v>107.4</v>
      </c>
      <c r="AR349">
        <v>103.3</v>
      </c>
      <c r="AS349">
        <v>59.5</v>
      </c>
      <c r="AT349">
        <v>44.5</v>
      </c>
      <c r="AU349">
        <v>42.3</v>
      </c>
      <c r="AV349">
        <v>35.799999999999997</v>
      </c>
      <c r="AW349">
        <v>36.4</v>
      </c>
      <c r="AX349">
        <v>27</v>
      </c>
      <c r="AY349">
        <v>51.5</v>
      </c>
      <c r="AZ349">
        <v>76.900000000000006</v>
      </c>
      <c r="BA349">
        <v>121.6</v>
      </c>
      <c r="BB349">
        <v>88.3</v>
      </c>
      <c r="BC349">
        <v>97.8</v>
      </c>
      <c r="BD349">
        <v>116.2</v>
      </c>
      <c r="BE349">
        <v>60.7</v>
      </c>
      <c r="BF349">
        <v>49</v>
      </c>
      <c r="BG349">
        <v>30.9</v>
      </c>
      <c r="BH349">
        <v>19.899999999999999</v>
      </c>
      <c r="BI349">
        <v>10.6</v>
      </c>
      <c r="BJ349">
        <v>0.8</v>
      </c>
      <c r="BK349">
        <v>27.8</v>
      </c>
      <c r="BL349">
        <v>39.4</v>
      </c>
      <c r="BM349">
        <v>63.1</v>
      </c>
      <c r="BN349">
        <v>70.2</v>
      </c>
      <c r="BO349">
        <v>77.400000000000006</v>
      </c>
      <c r="BP349">
        <v>45.3</v>
      </c>
      <c r="BQ349">
        <v>-100</v>
      </c>
    </row>
    <row r="350" spans="2:69">
      <c r="B350">
        <v>12</v>
      </c>
      <c r="C350">
        <v>2</v>
      </c>
      <c r="D350">
        <v>44</v>
      </c>
      <c r="E350">
        <v>37.799999999999997</v>
      </c>
      <c r="F350">
        <v>-100</v>
      </c>
      <c r="G350">
        <v>34.5</v>
      </c>
      <c r="H350">
        <v>35.6</v>
      </c>
      <c r="I350">
        <v>82.8</v>
      </c>
      <c r="J350">
        <v>120.4</v>
      </c>
      <c r="K350">
        <v>104.1</v>
      </c>
      <c r="L350">
        <v>98.7</v>
      </c>
      <c r="M350">
        <v>103.9</v>
      </c>
      <c r="N350">
        <v>78.3</v>
      </c>
      <c r="O350">
        <v>63.5</v>
      </c>
      <c r="P350">
        <v>48.5</v>
      </c>
      <c r="Q350">
        <v>22</v>
      </c>
      <c r="R350">
        <v>18.100000000000001</v>
      </c>
      <c r="S350">
        <v>42.7</v>
      </c>
      <c r="T350">
        <v>69.8</v>
      </c>
      <c r="U350">
        <v>87.4</v>
      </c>
      <c r="V350">
        <v>76.5</v>
      </c>
      <c r="W350">
        <v>63.6</v>
      </c>
      <c r="X350">
        <v>36.4</v>
      </c>
      <c r="Y350">
        <v>37.1</v>
      </c>
      <c r="Z350">
        <v>26.6</v>
      </c>
      <c r="AA350">
        <v>49.3</v>
      </c>
      <c r="AB350">
        <v>42.3</v>
      </c>
      <c r="AC350">
        <v>32.9</v>
      </c>
      <c r="AD350">
        <v>33.700000000000003</v>
      </c>
      <c r="AE350">
        <v>40.9</v>
      </c>
      <c r="AF350">
        <v>86</v>
      </c>
      <c r="AG350">
        <v>130.30000000000001</v>
      </c>
      <c r="AH350">
        <v>102.8</v>
      </c>
      <c r="AI350">
        <v>128.69999999999999</v>
      </c>
      <c r="AJ350">
        <v>80.3</v>
      </c>
      <c r="AK350">
        <v>85.9</v>
      </c>
      <c r="AL350">
        <v>45.4</v>
      </c>
      <c r="AM350">
        <v>34.9</v>
      </c>
      <c r="AN350">
        <v>58</v>
      </c>
      <c r="AO350">
        <v>77.599999999999994</v>
      </c>
      <c r="AP350">
        <v>150.9</v>
      </c>
      <c r="AQ350">
        <v>106.5</v>
      </c>
      <c r="AR350">
        <v>106.6</v>
      </c>
      <c r="AS350">
        <v>58</v>
      </c>
      <c r="AT350">
        <v>47</v>
      </c>
      <c r="AU350">
        <v>44.9</v>
      </c>
      <c r="AV350">
        <v>35.9</v>
      </c>
      <c r="AW350">
        <v>36.700000000000003</v>
      </c>
      <c r="AX350">
        <v>29.6</v>
      </c>
      <c r="AY350">
        <v>50.1</v>
      </c>
      <c r="AZ350">
        <v>81.7</v>
      </c>
      <c r="BA350">
        <v>117</v>
      </c>
      <c r="BB350">
        <v>86.9</v>
      </c>
      <c r="BC350">
        <v>95.5</v>
      </c>
      <c r="BD350">
        <v>112.2</v>
      </c>
      <c r="BE350">
        <v>57.5</v>
      </c>
      <c r="BF350">
        <v>50.2</v>
      </c>
      <c r="BG350">
        <v>31.4</v>
      </c>
      <c r="BH350">
        <v>19</v>
      </c>
      <c r="BI350">
        <v>9.1999999999999993</v>
      </c>
      <c r="BJ350">
        <v>1.3</v>
      </c>
      <c r="BK350">
        <v>28.4</v>
      </c>
      <c r="BL350">
        <v>39.299999999999997</v>
      </c>
      <c r="BM350">
        <v>66.8</v>
      </c>
      <c r="BN350">
        <v>73.2</v>
      </c>
      <c r="BO350">
        <v>86.1</v>
      </c>
      <c r="BP350">
        <v>49.7</v>
      </c>
      <c r="BQ350">
        <v>-100</v>
      </c>
    </row>
    <row r="351" spans="2:69">
      <c r="B351">
        <v>12</v>
      </c>
      <c r="C351">
        <v>3</v>
      </c>
      <c r="D351">
        <v>41.7</v>
      </c>
      <c r="E351">
        <v>36.5</v>
      </c>
      <c r="F351">
        <v>-100</v>
      </c>
      <c r="G351">
        <v>32.299999999999997</v>
      </c>
      <c r="H351">
        <v>35.700000000000003</v>
      </c>
      <c r="I351">
        <v>86.1</v>
      </c>
      <c r="J351">
        <v>114.3</v>
      </c>
      <c r="K351">
        <v>107.1</v>
      </c>
      <c r="L351">
        <v>118.2</v>
      </c>
      <c r="M351">
        <v>106.8</v>
      </c>
      <c r="N351">
        <v>64.900000000000006</v>
      </c>
      <c r="O351">
        <v>63.9</v>
      </c>
      <c r="P351">
        <v>48.2</v>
      </c>
      <c r="Q351">
        <v>22.3</v>
      </c>
      <c r="R351">
        <v>18</v>
      </c>
      <c r="S351">
        <v>44.6</v>
      </c>
      <c r="T351">
        <v>66.8</v>
      </c>
      <c r="U351">
        <v>88.4</v>
      </c>
      <c r="V351">
        <v>79.8</v>
      </c>
      <c r="W351">
        <v>63.7</v>
      </c>
      <c r="X351">
        <v>34.5</v>
      </c>
      <c r="Y351">
        <v>32.200000000000003</v>
      </c>
      <c r="Z351">
        <v>26.4</v>
      </c>
      <c r="AA351">
        <v>49.4</v>
      </c>
      <c r="AB351">
        <v>43.6</v>
      </c>
      <c r="AC351">
        <v>33.1</v>
      </c>
      <c r="AD351">
        <v>32.799999999999997</v>
      </c>
      <c r="AE351">
        <v>40.6</v>
      </c>
      <c r="AF351">
        <v>80.7</v>
      </c>
      <c r="AG351">
        <v>132.1</v>
      </c>
      <c r="AH351">
        <v>103.3</v>
      </c>
      <c r="AI351">
        <v>124.7</v>
      </c>
      <c r="AJ351">
        <v>78.5</v>
      </c>
      <c r="AK351">
        <v>85.4</v>
      </c>
      <c r="AL351">
        <v>45.4</v>
      </c>
      <c r="AM351">
        <v>33.6</v>
      </c>
      <c r="AN351">
        <v>59.2</v>
      </c>
      <c r="AO351">
        <v>80.3</v>
      </c>
      <c r="AP351">
        <v>147.69999999999999</v>
      </c>
      <c r="AQ351">
        <v>105.6</v>
      </c>
      <c r="AR351">
        <v>110.7</v>
      </c>
      <c r="AS351">
        <v>56.5</v>
      </c>
      <c r="AT351">
        <v>52.8</v>
      </c>
      <c r="AU351">
        <v>46</v>
      </c>
      <c r="AV351">
        <v>33.6</v>
      </c>
      <c r="AW351">
        <v>38.700000000000003</v>
      </c>
      <c r="AX351">
        <v>31.6</v>
      </c>
      <c r="AY351">
        <v>48.8</v>
      </c>
      <c r="AZ351">
        <v>84.8</v>
      </c>
      <c r="BA351">
        <v>116.1</v>
      </c>
      <c r="BB351">
        <v>87.2</v>
      </c>
      <c r="BC351">
        <v>93.2</v>
      </c>
      <c r="BD351">
        <v>111.3</v>
      </c>
      <c r="BE351">
        <v>55.4</v>
      </c>
      <c r="BF351">
        <v>51.7</v>
      </c>
      <c r="BG351">
        <v>30.6</v>
      </c>
      <c r="BH351">
        <v>16.899999999999999</v>
      </c>
      <c r="BI351">
        <v>10.6</v>
      </c>
      <c r="BJ351">
        <v>1.2</v>
      </c>
      <c r="BK351">
        <v>28</v>
      </c>
      <c r="BL351">
        <v>40.5</v>
      </c>
      <c r="BM351">
        <v>66.900000000000006</v>
      </c>
      <c r="BN351">
        <v>71.400000000000006</v>
      </c>
      <c r="BO351">
        <v>87.1</v>
      </c>
      <c r="BP351">
        <v>52.6</v>
      </c>
      <c r="BQ351">
        <v>-100</v>
      </c>
    </row>
    <row r="352" spans="2:69">
      <c r="B352">
        <v>12</v>
      </c>
      <c r="C352">
        <v>4</v>
      </c>
      <c r="D352">
        <v>47.6</v>
      </c>
      <c r="E352">
        <v>38.200000000000003</v>
      </c>
      <c r="F352">
        <v>-100</v>
      </c>
      <c r="G352">
        <v>29.7</v>
      </c>
      <c r="H352">
        <v>38.1</v>
      </c>
      <c r="I352">
        <v>85.7</v>
      </c>
      <c r="J352">
        <v>112.9</v>
      </c>
      <c r="K352">
        <v>108.6</v>
      </c>
      <c r="L352">
        <v>127.2</v>
      </c>
      <c r="M352">
        <v>107.3</v>
      </c>
      <c r="N352">
        <v>65.5</v>
      </c>
      <c r="O352">
        <v>69</v>
      </c>
      <c r="P352">
        <v>51.7</v>
      </c>
      <c r="Q352">
        <v>20.3</v>
      </c>
      <c r="R352">
        <v>16.899999999999999</v>
      </c>
      <c r="S352">
        <v>44.4</v>
      </c>
      <c r="T352">
        <v>66.5</v>
      </c>
      <c r="U352">
        <v>88.3</v>
      </c>
      <c r="V352">
        <v>83.7</v>
      </c>
      <c r="W352">
        <v>64.099999999999994</v>
      </c>
      <c r="X352">
        <v>32.4</v>
      </c>
      <c r="Y352">
        <v>29</v>
      </c>
      <c r="Z352">
        <v>26.9</v>
      </c>
      <c r="AA352">
        <v>49.9</v>
      </c>
      <c r="AB352">
        <v>43.5</v>
      </c>
      <c r="AC352">
        <v>34.799999999999997</v>
      </c>
      <c r="AD352">
        <v>31</v>
      </c>
      <c r="AE352">
        <v>45</v>
      </c>
      <c r="AF352">
        <v>81.5</v>
      </c>
      <c r="AG352">
        <v>128</v>
      </c>
      <c r="AH352">
        <v>102.9</v>
      </c>
      <c r="AI352">
        <v>114.3</v>
      </c>
      <c r="AJ352">
        <v>75.5</v>
      </c>
      <c r="AK352">
        <v>83.2</v>
      </c>
      <c r="AL352">
        <v>44.8</v>
      </c>
      <c r="AM352">
        <v>33</v>
      </c>
      <c r="AN352">
        <v>57.8</v>
      </c>
      <c r="AO352">
        <v>80.2</v>
      </c>
      <c r="AP352">
        <v>149</v>
      </c>
      <c r="AQ352">
        <v>105.1</v>
      </c>
      <c r="AR352">
        <v>110.9</v>
      </c>
      <c r="AS352">
        <v>56.7</v>
      </c>
      <c r="AT352">
        <v>52.9</v>
      </c>
      <c r="AU352">
        <v>43.7</v>
      </c>
      <c r="AV352">
        <v>32.5</v>
      </c>
      <c r="AW352">
        <v>37.1</v>
      </c>
      <c r="AX352">
        <v>31.9</v>
      </c>
      <c r="AY352">
        <v>47.1</v>
      </c>
      <c r="AZ352">
        <v>81.599999999999994</v>
      </c>
      <c r="BA352">
        <v>115.1</v>
      </c>
      <c r="BB352">
        <v>97.4</v>
      </c>
      <c r="BC352">
        <v>90.8</v>
      </c>
      <c r="BD352">
        <v>109.6</v>
      </c>
      <c r="BE352">
        <v>54</v>
      </c>
      <c r="BF352">
        <v>51.4</v>
      </c>
      <c r="BG352">
        <v>29.6</v>
      </c>
      <c r="BH352">
        <v>15.5</v>
      </c>
      <c r="BI352">
        <v>11.5</v>
      </c>
      <c r="BJ352">
        <v>0.7</v>
      </c>
      <c r="BK352">
        <v>28.2</v>
      </c>
      <c r="BL352">
        <v>39.5</v>
      </c>
      <c r="BM352">
        <v>66.900000000000006</v>
      </c>
      <c r="BN352">
        <v>68.5</v>
      </c>
      <c r="BO352">
        <v>91.6</v>
      </c>
      <c r="BP352">
        <v>56.8</v>
      </c>
      <c r="BQ352">
        <v>-100</v>
      </c>
    </row>
    <row r="353" spans="2:69">
      <c r="B353">
        <v>12</v>
      </c>
      <c r="C353">
        <v>5</v>
      </c>
      <c r="D353">
        <v>44.8</v>
      </c>
      <c r="E353">
        <v>39.6</v>
      </c>
      <c r="F353">
        <v>-100</v>
      </c>
      <c r="G353">
        <v>29.1</v>
      </c>
      <c r="H353">
        <v>38.200000000000003</v>
      </c>
      <c r="I353">
        <v>90.5</v>
      </c>
      <c r="J353">
        <v>114</v>
      </c>
      <c r="K353">
        <v>107.9</v>
      </c>
      <c r="L353">
        <v>119.7</v>
      </c>
      <c r="M353">
        <v>104.9</v>
      </c>
      <c r="N353">
        <v>67.099999999999994</v>
      </c>
      <c r="O353">
        <v>68.5</v>
      </c>
      <c r="P353">
        <v>54</v>
      </c>
      <c r="Q353">
        <v>19</v>
      </c>
      <c r="R353">
        <v>17</v>
      </c>
      <c r="S353">
        <v>44.6</v>
      </c>
      <c r="T353">
        <v>67</v>
      </c>
      <c r="U353">
        <v>91.6</v>
      </c>
      <c r="V353">
        <v>88.4</v>
      </c>
      <c r="W353">
        <v>67.599999999999994</v>
      </c>
      <c r="X353">
        <v>31.6</v>
      </c>
      <c r="Y353">
        <v>28.6</v>
      </c>
      <c r="Z353">
        <v>27.7</v>
      </c>
      <c r="AA353">
        <v>49.8</v>
      </c>
      <c r="AB353">
        <v>43.4</v>
      </c>
      <c r="AC353">
        <v>36.5</v>
      </c>
      <c r="AD353">
        <v>28.2</v>
      </c>
      <c r="AE353">
        <v>46.6</v>
      </c>
      <c r="AF353">
        <v>75.400000000000006</v>
      </c>
      <c r="AG353">
        <v>122.2</v>
      </c>
      <c r="AH353">
        <v>100.7</v>
      </c>
      <c r="AI353">
        <v>111.6</v>
      </c>
      <c r="AJ353">
        <v>79.900000000000006</v>
      </c>
      <c r="AK353">
        <v>82.7</v>
      </c>
      <c r="AL353">
        <v>44.6</v>
      </c>
      <c r="AM353">
        <v>32.700000000000003</v>
      </c>
      <c r="AN353">
        <v>58.8</v>
      </c>
      <c r="AO353">
        <v>79.400000000000006</v>
      </c>
      <c r="AP353">
        <v>144.5</v>
      </c>
      <c r="AQ353">
        <v>104.5</v>
      </c>
      <c r="AR353">
        <v>109.4</v>
      </c>
      <c r="AS353">
        <v>61.6</v>
      </c>
      <c r="AT353">
        <v>52.8</v>
      </c>
      <c r="AU353">
        <v>42.1</v>
      </c>
      <c r="AV353">
        <v>31.2</v>
      </c>
      <c r="AW353">
        <v>36</v>
      </c>
      <c r="AX353">
        <v>31.6</v>
      </c>
      <c r="AY353">
        <v>48.1</v>
      </c>
      <c r="AZ353">
        <v>81.400000000000006</v>
      </c>
      <c r="BA353">
        <v>113.9</v>
      </c>
      <c r="BB353">
        <v>99.2</v>
      </c>
      <c r="BC353">
        <v>91.5</v>
      </c>
      <c r="BD353">
        <v>109.2</v>
      </c>
      <c r="BE353">
        <v>61.5</v>
      </c>
      <c r="BF353">
        <v>50.9</v>
      </c>
      <c r="BG353">
        <v>27.1</v>
      </c>
      <c r="BH353">
        <v>15.9</v>
      </c>
      <c r="BI353">
        <v>13</v>
      </c>
      <c r="BJ353">
        <v>0.2</v>
      </c>
      <c r="BK353">
        <v>27.5</v>
      </c>
      <c r="BL353">
        <v>38.9</v>
      </c>
      <c r="BM353">
        <v>63.6</v>
      </c>
      <c r="BN353">
        <v>66.400000000000006</v>
      </c>
      <c r="BO353">
        <v>94.9</v>
      </c>
      <c r="BP353">
        <v>59.7</v>
      </c>
      <c r="BQ353">
        <v>-100</v>
      </c>
    </row>
    <row r="354" spans="2:69">
      <c r="B354">
        <v>12</v>
      </c>
      <c r="C354">
        <v>6</v>
      </c>
      <c r="D354">
        <v>49.3</v>
      </c>
      <c r="E354">
        <v>37.4</v>
      </c>
      <c r="F354">
        <v>37.5</v>
      </c>
      <c r="G354">
        <v>30.8</v>
      </c>
      <c r="H354">
        <v>54.1</v>
      </c>
      <c r="I354">
        <v>88.4</v>
      </c>
      <c r="J354">
        <v>111.5</v>
      </c>
      <c r="K354">
        <v>104.7</v>
      </c>
      <c r="L354">
        <v>114</v>
      </c>
      <c r="M354">
        <v>108.4</v>
      </c>
      <c r="N354">
        <v>73</v>
      </c>
      <c r="O354">
        <v>67.5</v>
      </c>
      <c r="P354">
        <v>58.9</v>
      </c>
      <c r="Q354">
        <v>18.100000000000001</v>
      </c>
      <c r="R354">
        <v>16.5</v>
      </c>
      <c r="S354">
        <v>44.6</v>
      </c>
      <c r="T354">
        <v>65.5</v>
      </c>
      <c r="U354">
        <v>106.1</v>
      </c>
      <c r="V354">
        <v>90.2</v>
      </c>
      <c r="W354">
        <v>69.099999999999994</v>
      </c>
      <c r="X354">
        <v>30.5</v>
      </c>
      <c r="Y354">
        <v>28.5</v>
      </c>
      <c r="Z354">
        <v>27</v>
      </c>
      <c r="AA354">
        <v>47.4</v>
      </c>
      <c r="AB354">
        <v>43.4</v>
      </c>
      <c r="AC354">
        <v>36.700000000000003</v>
      </c>
      <c r="AD354">
        <v>26.8</v>
      </c>
      <c r="AE354">
        <v>47.6</v>
      </c>
      <c r="AF354">
        <v>71.5</v>
      </c>
      <c r="AG354">
        <v>116.2</v>
      </c>
      <c r="AH354">
        <v>99.2</v>
      </c>
      <c r="AI354">
        <v>113.3</v>
      </c>
      <c r="AJ354">
        <v>83.3</v>
      </c>
      <c r="AK354">
        <v>82.4</v>
      </c>
      <c r="AL354">
        <v>42.9</v>
      </c>
      <c r="AM354">
        <v>31.2</v>
      </c>
      <c r="AN354">
        <v>59.2</v>
      </c>
      <c r="AO354">
        <v>77.599999999999994</v>
      </c>
      <c r="AP354">
        <v>141.5</v>
      </c>
      <c r="AQ354">
        <v>104</v>
      </c>
      <c r="AR354">
        <v>107.3</v>
      </c>
      <c r="AS354">
        <v>61.4</v>
      </c>
      <c r="AT354">
        <v>50.8</v>
      </c>
      <c r="AU354">
        <v>43.4</v>
      </c>
      <c r="AV354">
        <v>30.2</v>
      </c>
      <c r="AW354">
        <v>35.4</v>
      </c>
      <c r="AX354">
        <v>31.9</v>
      </c>
      <c r="AY354">
        <v>45</v>
      </c>
      <c r="AZ354">
        <v>79.5</v>
      </c>
      <c r="BA354">
        <v>112.7</v>
      </c>
      <c r="BB354">
        <v>100.1</v>
      </c>
      <c r="BC354">
        <v>96.6</v>
      </c>
      <c r="BD354">
        <v>105.8</v>
      </c>
      <c r="BE354">
        <v>71.099999999999994</v>
      </c>
      <c r="BF354">
        <v>50.8</v>
      </c>
      <c r="BG354">
        <v>29</v>
      </c>
      <c r="BH354">
        <v>16.7</v>
      </c>
      <c r="BI354">
        <v>15.7</v>
      </c>
      <c r="BJ354">
        <v>1.9</v>
      </c>
      <c r="BK354">
        <v>27.9</v>
      </c>
      <c r="BL354">
        <v>40.299999999999997</v>
      </c>
      <c r="BM354">
        <v>59.9</v>
      </c>
      <c r="BN354">
        <v>66.900000000000006</v>
      </c>
      <c r="BO354">
        <v>93.7</v>
      </c>
      <c r="BP354">
        <v>60.9</v>
      </c>
      <c r="BQ354">
        <v>-100</v>
      </c>
    </row>
    <row r="355" spans="2:69">
      <c r="B355">
        <v>12</v>
      </c>
      <c r="C355">
        <v>7</v>
      </c>
      <c r="D355">
        <v>47.5</v>
      </c>
      <c r="E355">
        <v>36.299999999999997</v>
      </c>
      <c r="F355">
        <v>38.799999999999997</v>
      </c>
      <c r="G355">
        <v>29.3</v>
      </c>
      <c r="H355">
        <v>52.9</v>
      </c>
      <c r="I355">
        <v>88.5</v>
      </c>
      <c r="J355">
        <v>110.8</v>
      </c>
      <c r="K355">
        <v>97.8</v>
      </c>
      <c r="L355">
        <v>110.6</v>
      </c>
      <c r="M355">
        <v>104.5</v>
      </c>
      <c r="N355">
        <v>75.8</v>
      </c>
      <c r="O355">
        <v>68.400000000000006</v>
      </c>
      <c r="P355">
        <v>58.6</v>
      </c>
      <c r="Q355">
        <v>18.2</v>
      </c>
      <c r="R355">
        <v>15.6</v>
      </c>
      <c r="S355">
        <v>44.3</v>
      </c>
      <c r="T355">
        <v>64.7</v>
      </c>
      <c r="U355">
        <v>104.1</v>
      </c>
      <c r="V355">
        <v>87.9</v>
      </c>
      <c r="W355">
        <v>68.900000000000006</v>
      </c>
      <c r="X355">
        <v>27.8</v>
      </c>
      <c r="Y355">
        <v>27.8</v>
      </c>
      <c r="Z355">
        <v>28.8</v>
      </c>
      <c r="AA355">
        <v>46.1</v>
      </c>
      <c r="AB355">
        <v>42</v>
      </c>
      <c r="AC355">
        <v>36.5</v>
      </c>
      <c r="AD355">
        <v>26.9</v>
      </c>
      <c r="AE355">
        <v>46</v>
      </c>
      <c r="AF355">
        <v>67.7</v>
      </c>
      <c r="AG355">
        <v>113.2</v>
      </c>
      <c r="AH355">
        <v>99.7</v>
      </c>
      <c r="AI355">
        <v>10121</v>
      </c>
      <c r="AJ355">
        <v>83.5</v>
      </c>
      <c r="AK355">
        <v>81.3</v>
      </c>
      <c r="AL355">
        <v>43.5</v>
      </c>
      <c r="AM355">
        <v>31.8</v>
      </c>
      <c r="AN355">
        <v>55.2</v>
      </c>
      <c r="AO355">
        <v>75.400000000000006</v>
      </c>
      <c r="AP355">
        <v>136.6</v>
      </c>
      <c r="AQ355">
        <v>106.1</v>
      </c>
      <c r="AR355">
        <v>106.2</v>
      </c>
      <c r="AS355">
        <v>62</v>
      </c>
      <c r="AT355">
        <v>50.1</v>
      </c>
      <c r="AU355">
        <v>44.1</v>
      </c>
      <c r="AV355">
        <v>29.5</v>
      </c>
      <c r="AW355">
        <v>36.299999999999997</v>
      </c>
      <c r="AX355">
        <v>31.5</v>
      </c>
      <c r="AY355">
        <v>45.4</v>
      </c>
      <c r="AZ355">
        <v>76.3</v>
      </c>
      <c r="BA355">
        <v>109.3</v>
      </c>
      <c r="BB355">
        <v>99.5</v>
      </c>
      <c r="BC355">
        <v>99.6</v>
      </c>
      <c r="BD355">
        <v>105.6</v>
      </c>
      <c r="BE355">
        <v>65.599999999999994</v>
      </c>
      <c r="BF355">
        <v>51</v>
      </c>
      <c r="BG355">
        <v>30.9</v>
      </c>
      <c r="BH355">
        <v>15.1</v>
      </c>
      <c r="BI355">
        <v>14.8</v>
      </c>
      <c r="BJ355">
        <v>2.4</v>
      </c>
      <c r="BK355">
        <v>29.7</v>
      </c>
      <c r="BL355">
        <v>39.9</v>
      </c>
      <c r="BM355">
        <v>56.9</v>
      </c>
      <c r="BN355">
        <v>65.400000000000006</v>
      </c>
      <c r="BO355">
        <v>92.9</v>
      </c>
      <c r="BP355">
        <v>61.9</v>
      </c>
      <c r="BQ355">
        <v>-100</v>
      </c>
    </row>
    <row r="356" spans="2:69">
      <c r="B356">
        <v>12</v>
      </c>
      <c r="C356">
        <v>8</v>
      </c>
      <c r="D356">
        <v>43.6</v>
      </c>
      <c r="E356">
        <v>35.799999999999997</v>
      </c>
      <c r="F356">
        <v>36.6</v>
      </c>
      <c r="G356">
        <v>26.7</v>
      </c>
      <c r="H356">
        <v>53.7</v>
      </c>
      <c r="I356">
        <v>88.8</v>
      </c>
      <c r="J356">
        <v>112.6</v>
      </c>
      <c r="K356">
        <v>99.8</v>
      </c>
      <c r="L356">
        <v>105.5</v>
      </c>
      <c r="M356">
        <v>107.4</v>
      </c>
      <c r="N356">
        <v>72.099999999999994</v>
      </c>
      <c r="O356">
        <v>68.2</v>
      </c>
      <c r="P356">
        <v>54.4</v>
      </c>
      <c r="Q356">
        <v>16.899999999999999</v>
      </c>
      <c r="R356">
        <v>15.3</v>
      </c>
      <c r="S356">
        <v>42.9</v>
      </c>
      <c r="T356">
        <v>63.6</v>
      </c>
      <c r="U356">
        <v>100.4</v>
      </c>
      <c r="V356">
        <v>85</v>
      </c>
      <c r="W356">
        <v>78.5</v>
      </c>
      <c r="X356">
        <v>25.5</v>
      </c>
      <c r="Y356">
        <v>32.9</v>
      </c>
      <c r="Z356">
        <v>27.6</v>
      </c>
      <c r="AA356">
        <v>45.9</v>
      </c>
      <c r="AB356">
        <v>40.5</v>
      </c>
      <c r="AC356">
        <v>34.9</v>
      </c>
      <c r="AD356">
        <v>26.5</v>
      </c>
      <c r="AE356">
        <v>41.6</v>
      </c>
      <c r="AF356">
        <v>67</v>
      </c>
      <c r="AG356">
        <v>102.1</v>
      </c>
      <c r="AH356">
        <v>102</v>
      </c>
      <c r="AI356">
        <v>10115.4</v>
      </c>
      <c r="AJ356">
        <v>82.1</v>
      </c>
      <c r="AK356">
        <v>79.7</v>
      </c>
      <c r="AL356">
        <v>41.8</v>
      </c>
      <c r="AM356">
        <v>31.4</v>
      </c>
      <c r="AN356">
        <v>53.3</v>
      </c>
      <c r="AO356">
        <v>72.8</v>
      </c>
      <c r="AP356">
        <v>136.30000000000001</v>
      </c>
      <c r="AQ356">
        <v>108.5</v>
      </c>
      <c r="AR356">
        <v>105.9</v>
      </c>
      <c r="AS356">
        <v>67.2</v>
      </c>
      <c r="AT356">
        <v>56.9</v>
      </c>
      <c r="AU356">
        <v>44</v>
      </c>
      <c r="AV356">
        <v>28.4</v>
      </c>
      <c r="AW356">
        <v>36.5</v>
      </c>
      <c r="AX356">
        <v>30.5</v>
      </c>
      <c r="AY356">
        <v>44.9</v>
      </c>
      <c r="AZ356">
        <v>72.2</v>
      </c>
      <c r="BA356">
        <v>105.8</v>
      </c>
      <c r="BB356">
        <v>97</v>
      </c>
      <c r="BC356">
        <v>105.9</v>
      </c>
      <c r="BD356">
        <v>107.1</v>
      </c>
      <c r="BE356">
        <v>65.8</v>
      </c>
      <c r="BF356">
        <v>50.9</v>
      </c>
      <c r="BG356">
        <v>46.2</v>
      </c>
      <c r="BH356">
        <v>14.6</v>
      </c>
      <c r="BI356">
        <v>13.4</v>
      </c>
      <c r="BJ356">
        <v>2.4</v>
      </c>
      <c r="BK356">
        <v>29</v>
      </c>
      <c r="BL356">
        <v>40.200000000000003</v>
      </c>
      <c r="BM356">
        <v>55.4</v>
      </c>
      <c r="BN356">
        <v>71</v>
      </c>
      <c r="BO356">
        <v>89.2</v>
      </c>
      <c r="BP356">
        <v>61.3</v>
      </c>
      <c r="BQ356">
        <v>-100</v>
      </c>
    </row>
    <row r="357" spans="2:69">
      <c r="B357">
        <v>12</v>
      </c>
      <c r="C357">
        <v>9</v>
      </c>
      <c r="D357">
        <v>42.9</v>
      </c>
      <c r="E357">
        <v>36.9</v>
      </c>
      <c r="F357">
        <v>36.5</v>
      </c>
      <c r="G357">
        <v>28.7</v>
      </c>
      <c r="H357">
        <v>49</v>
      </c>
      <c r="I357">
        <v>92.4</v>
      </c>
      <c r="J357">
        <v>112</v>
      </c>
      <c r="K357">
        <v>104.7</v>
      </c>
      <c r="L357">
        <v>104.2</v>
      </c>
      <c r="M357">
        <v>110.5</v>
      </c>
      <c r="N357">
        <v>70.400000000000006</v>
      </c>
      <c r="O357">
        <v>66.3</v>
      </c>
      <c r="P357">
        <v>51.9</v>
      </c>
      <c r="Q357">
        <v>13.5</v>
      </c>
      <c r="R357">
        <v>17.100000000000001</v>
      </c>
      <c r="S357">
        <v>41.7</v>
      </c>
      <c r="T357">
        <v>63.5</v>
      </c>
      <c r="U357">
        <v>97.5</v>
      </c>
      <c r="V357">
        <v>84</v>
      </c>
      <c r="W357">
        <v>77.7</v>
      </c>
      <c r="X357">
        <v>27.3</v>
      </c>
      <c r="Y357">
        <v>31.6</v>
      </c>
      <c r="Z357">
        <v>26.6</v>
      </c>
      <c r="AA357">
        <v>49.6</v>
      </c>
      <c r="AB357">
        <v>40.4</v>
      </c>
      <c r="AC357">
        <v>38.1</v>
      </c>
      <c r="AD357">
        <v>24.8</v>
      </c>
      <c r="AE357">
        <v>40.299999999999997</v>
      </c>
      <c r="AF357">
        <v>66.400000000000006</v>
      </c>
      <c r="AG357">
        <v>98.7</v>
      </c>
      <c r="AH357">
        <v>108.3</v>
      </c>
      <c r="AI357">
        <v>122.2</v>
      </c>
      <c r="AJ357">
        <v>82.3</v>
      </c>
      <c r="AK357">
        <v>78.7</v>
      </c>
      <c r="AL357">
        <v>41.4</v>
      </c>
      <c r="AM357">
        <v>31.9</v>
      </c>
      <c r="AN357">
        <v>53.6</v>
      </c>
      <c r="AO357">
        <v>71.7</v>
      </c>
      <c r="AP357">
        <v>137.1</v>
      </c>
      <c r="AQ357">
        <v>118.1</v>
      </c>
      <c r="AR357">
        <v>107.6</v>
      </c>
      <c r="AS357">
        <v>65.7</v>
      </c>
      <c r="AT357">
        <v>56.2</v>
      </c>
      <c r="AU357">
        <v>43.5</v>
      </c>
      <c r="AV357">
        <v>30</v>
      </c>
      <c r="AW357">
        <v>35.200000000000003</v>
      </c>
      <c r="AX357">
        <v>29.7</v>
      </c>
      <c r="AY357">
        <v>42.2</v>
      </c>
      <c r="AZ357">
        <v>72.7</v>
      </c>
      <c r="BA357">
        <v>103.9</v>
      </c>
      <c r="BB357">
        <v>92.4</v>
      </c>
      <c r="BC357">
        <v>105</v>
      </c>
      <c r="BD357">
        <v>107</v>
      </c>
      <c r="BE357">
        <v>66.2</v>
      </c>
      <c r="BF357">
        <v>50.9</v>
      </c>
      <c r="BG357">
        <v>49.7</v>
      </c>
      <c r="BH357">
        <v>15</v>
      </c>
      <c r="BI357">
        <v>12.4</v>
      </c>
      <c r="BJ357">
        <v>2</v>
      </c>
      <c r="BK357">
        <v>28.6</v>
      </c>
      <c r="BL357">
        <v>38.1</v>
      </c>
      <c r="BM357">
        <v>56.4</v>
      </c>
      <c r="BN357">
        <v>72.8</v>
      </c>
      <c r="BO357">
        <v>85.9</v>
      </c>
      <c r="BP357">
        <v>60.1</v>
      </c>
      <c r="BQ357">
        <v>-100</v>
      </c>
    </row>
    <row r="358" spans="2:69">
      <c r="B358">
        <v>12</v>
      </c>
      <c r="C358">
        <v>10</v>
      </c>
      <c r="D358">
        <v>45</v>
      </c>
      <c r="E358">
        <v>-100</v>
      </c>
      <c r="F358">
        <v>35.799999999999997</v>
      </c>
      <c r="G358">
        <v>28.2</v>
      </c>
      <c r="H358">
        <v>48.4</v>
      </c>
      <c r="I358">
        <v>88.7</v>
      </c>
      <c r="J358">
        <v>113.9</v>
      </c>
      <c r="K358">
        <v>99.1</v>
      </c>
      <c r="L358">
        <v>104</v>
      </c>
      <c r="M358">
        <v>109.9</v>
      </c>
      <c r="N358">
        <v>69.599999999999994</v>
      </c>
      <c r="O358">
        <v>69.400000000000006</v>
      </c>
      <c r="P358">
        <v>48.6</v>
      </c>
      <c r="Q358">
        <v>14.4</v>
      </c>
      <c r="R358">
        <v>16.399999999999999</v>
      </c>
      <c r="S358">
        <v>40.6</v>
      </c>
      <c r="T358">
        <v>61.9</v>
      </c>
      <c r="U358">
        <v>95.7</v>
      </c>
      <c r="V358">
        <v>82.5</v>
      </c>
      <c r="W358">
        <v>77.2</v>
      </c>
      <c r="X358">
        <v>26.1</v>
      </c>
      <c r="Y358">
        <v>30.1</v>
      </c>
      <c r="Z358">
        <v>25</v>
      </c>
      <c r="AA358">
        <v>49.6</v>
      </c>
      <c r="AB358">
        <v>42.8</v>
      </c>
      <c r="AC358">
        <v>38.6</v>
      </c>
      <c r="AD358">
        <v>22.8</v>
      </c>
      <c r="AE358">
        <v>38.6</v>
      </c>
      <c r="AF358">
        <v>65.900000000000006</v>
      </c>
      <c r="AG358">
        <v>97.5</v>
      </c>
      <c r="AH358">
        <v>106.5</v>
      </c>
      <c r="AI358">
        <v>130.1</v>
      </c>
      <c r="AJ358">
        <v>86.5</v>
      </c>
      <c r="AK358">
        <v>76.8</v>
      </c>
      <c r="AL358">
        <v>43.9</v>
      </c>
      <c r="AM358">
        <v>30.3</v>
      </c>
      <c r="AN358">
        <v>55.3</v>
      </c>
      <c r="AO358">
        <v>72.400000000000006</v>
      </c>
      <c r="AP358">
        <v>142.30000000000001</v>
      </c>
      <c r="AQ358">
        <v>114.7</v>
      </c>
      <c r="AR358">
        <v>109</v>
      </c>
      <c r="AS358">
        <v>64.2</v>
      </c>
      <c r="AT358">
        <v>52.6</v>
      </c>
      <c r="AU358">
        <v>44</v>
      </c>
      <c r="AV358">
        <v>32.200000000000003</v>
      </c>
      <c r="AW358">
        <v>34.200000000000003</v>
      </c>
      <c r="AX358">
        <v>35.5</v>
      </c>
      <c r="AY358">
        <v>38.9</v>
      </c>
      <c r="AZ358">
        <v>73.8</v>
      </c>
      <c r="BA358">
        <v>102.2</v>
      </c>
      <c r="BB358">
        <v>87.5</v>
      </c>
      <c r="BC358">
        <v>103.5</v>
      </c>
      <c r="BD358">
        <v>109.1</v>
      </c>
      <c r="BE358">
        <v>65.7</v>
      </c>
      <c r="BF358">
        <v>51.5</v>
      </c>
      <c r="BG358">
        <v>54.1</v>
      </c>
      <c r="BH358">
        <v>15.9</v>
      </c>
      <c r="BI358">
        <v>12.5</v>
      </c>
      <c r="BJ358">
        <v>2.2000000000000002</v>
      </c>
      <c r="BK358">
        <v>27.9</v>
      </c>
      <c r="BL358">
        <v>37</v>
      </c>
      <c r="BM358">
        <v>55.6</v>
      </c>
      <c r="BN358">
        <v>73.7</v>
      </c>
      <c r="BO358">
        <v>83.7</v>
      </c>
      <c r="BP358">
        <v>58.2</v>
      </c>
      <c r="BQ358">
        <v>-100</v>
      </c>
    </row>
    <row r="359" spans="2:69">
      <c r="B359">
        <v>12</v>
      </c>
      <c r="C359">
        <v>11</v>
      </c>
      <c r="D359">
        <v>44.5</v>
      </c>
      <c r="E359">
        <v>-100</v>
      </c>
      <c r="F359">
        <v>30.6</v>
      </c>
      <c r="G359">
        <v>25.2</v>
      </c>
      <c r="H359">
        <v>45.9</v>
      </c>
      <c r="I359">
        <v>83.2</v>
      </c>
      <c r="J359">
        <v>115.9</v>
      </c>
      <c r="K359">
        <v>103.8</v>
      </c>
      <c r="L359">
        <v>101.8</v>
      </c>
      <c r="M359">
        <v>105</v>
      </c>
      <c r="N359">
        <v>69.099999999999994</v>
      </c>
      <c r="O359">
        <v>68.8</v>
      </c>
      <c r="P359">
        <v>48.9</v>
      </c>
      <c r="Q359">
        <v>14.4</v>
      </c>
      <c r="R359">
        <v>18.399999999999999</v>
      </c>
      <c r="S359">
        <v>41.2</v>
      </c>
      <c r="T359">
        <v>61.3</v>
      </c>
      <c r="U359">
        <v>100.5</v>
      </c>
      <c r="V359">
        <v>80.900000000000006</v>
      </c>
      <c r="W359">
        <v>77.2</v>
      </c>
      <c r="X359">
        <v>25.3</v>
      </c>
      <c r="Y359">
        <v>28.5</v>
      </c>
      <c r="Z359">
        <v>23.5</v>
      </c>
      <c r="AA359">
        <v>51.8</v>
      </c>
      <c r="AB359">
        <v>42.5</v>
      </c>
      <c r="AC359">
        <v>39.6</v>
      </c>
      <c r="AD359">
        <v>22.1</v>
      </c>
      <c r="AE359">
        <v>36.6</v>
      </c>
      <c r="AF359">
        <v>64.8</v>
      </c>
      <c r="AG359">
        <v>102.2</v>
      </c>
      <c r="AH359">
        <v>104.6</v>
      </c>
      <c r="AI359">
        <v>138.80000000000001</v>
      </c>
      <c r="AJ359">
        <v>88.8</v>
      </c>
      <c r="AK359">
        <v>77.900000000000006</v>
      </c>
      <c r="AL359">
        <v>43.7</v>
      </c>
      <c r="AM359">
        <v>29</v>
      </c>
      <c r="AN359">
        <v>53.9</v>
      </c>
      <c r="AO359">
        <v>76.8</v>
      </c>
      <c r="AP359">
        <v>142</v>
      </c>
      <c r="AQ359">
        <v>116.2</v>
      </c>
      <c r="AR359">
        <v>114.2</v>
      </c>
      <c r="AS359">
        <v>63.3</v>
      </c>
      <c r="AT359">
        <v>49.7</v>
      </c>
      <c r="AU359">
        <v>44.2</v>
      </c>
      <c r="AV359">
        <v>32.5</v>
      </c>
      <c r="AW359">
        <v>34.9</v>
      </c>
      <c r="AX359">
        <v>39.299999999999997</v>
      </c>
      <c r="AY359">
        <v>40.6</v>
      </c>
      <c r="AZ359">
        <v>74.3</v>
      </c>
      <c r="BA359">
        <v>102.2</v>
      </c>
      <c r="BB359">
        <v>85.1</v>
      </c>
      <c r="BC359">
        <v>101.3</v>
      </c>
      <c r="BD359">
        <v>106.7</v>
      </c>
      <c r="BE359">
        <v>63.4</v>
      </c>
      <c r="BF359">
        <v>51.9</v>
      </c>
      <c r="BG359">
        <v>54.9</v>
      </c>
      <c r="BH359">
        <v>19.399999999999999</v>
      </c>
      <c r="BI359">
        <v>12.3</v>
      </c>
      <c r="BJ359">
        <v>1.4</v>
      </c>
      <c r="BK359">
        <v>27.9</v>
      </c>
      <c r="BL359">
        <v>39.299999999999997</v>
      </c>
      <c r="BM359">
        <v>55.6</v>
      </c>
      <c r="BN359">
        <v>71.900000000000006</v>
      </c>
      <c r="BO359">
        <v>74.8</v>
      </c>
      <c r="BP359">
        <v>61.1</v>
      </c>
      <c r="BQ359">
        <v>-100</v>
      </c>
    </row>
    <row r="360" spans="2:69">
      <c r="B360">
        <v>12</v>
      </c>
      <c r="C360">
        <v>12</v>
      </c>
      <c r="D360">
        <v>48.1</v>
      </c>
      <c r="E360">
        <v>-100</v>
      </c>
      <c r="F360">
        <v>-100</v>
      </c>
      <c r="G360">
        <v>26.6</v>
      </c>
      <c r="H360">
        <v>44.3</v>
      </c>
      <c r="I360">
        <v>80.900000000000006</v>
      </c>
      <c r="J360">
        <v>127.8</v>
      </c>
      <c r="K360">
        <v>105.5</v>
      </c>
      <c r="L360">
        <v>100.6</v>
      </c>
      <c r="M360">
        <v>104</v>
      </c>
      <c r="N360">
        <v>67.400000000000006</v>
      </c>
      <c r="O360">
        <v>64.8</v>
      </c>
      <c r="P360">
        <v>41.1</v>
      </c>
      <c r="Q360">
        <v>14.1</v>
      </c>
      <c r="R360">
        <v>17.600000000000001</v>
      </c>
      <c r="S360">
        <v>38.200000000000003</v>
      </c>
      <c r="T360">
        <v>61.5</v>
      </c>
      <c r="U360">
        <v>102.6</v>
      </c>
      <c r="V360">
        <v>80.400000000000006</v>
      </c>
      <c r="W360">
        <v>73.5</v>
      </c>
      <c r="X360">
        <v>25.6</v>
      </c>
      <c r="Y360">
        <v>27</v>
      </c>
      <c r="Z360">
        <v>25.1</v>
      </c>
      <c r="AA360">
        <v>51.8</v>
      </c>
      <c r="AB360">
        <v>42.6</v>
      </c>
      <c r="AC360">
        <v>38.799999999999997</v>
      </c>
      <c r="AD360">
        <v>25</v>
      </c>
      <c r="AE360">
        <v>37.1</v>
      </c>
      <c r="AF360">
        <v>64.099999999999994</v>
      </c>
      <c r="AG360">
        <v>110.6</v>
      </c>
      <c r="AH360">
        <v>104.6</v>
      </c>
      <c r="AI360">
        <v>141.5</v>
      </c>
      <c r="AJ360">
        <v>91.6</v>
      </c>
      <c r="AK360">
        <v>81.3</v>
      </c>
      <c r="AL360">
        <v>41.7</v>
      </c>
      <c r="AM360">
        <v>28.4</v>
      </c>
      <c r="AN360">
        <v>52.6</v>
      </c>
      <c r="AO360">
        <v>79.099999999999994</v>
      </c>
      <c r="AP360">
        <v>140.4</v>
      </c>
      <c r="AQ360">
        <v>113.1</v>
      </c>
      <c r="AR360">
        <v>115.7</v>
      </c>
      <c r="AS360">
        <v>63.6</v>
      </c>
      <c r="AT360">
        <v>46.8</v>
      </c>
      <c r="AU360">
        <v>45.2</v>
      </c>
      <c r="AV360">
        <v>31.7</v>
      </c>
      <c r="AW360">
        <v>33.1</v>
      </c>
      <c r="AX360">
        <v>33.700000000000003</v>
      </c>
      <c r="AY360">
        <v>46.5</v>
      </c>
      <c r="AZ360">
        <v>80.2</v>
      </c>
      <c r="BA360">
        <v>100.5</v>
      </c>
      <c r="BB360">
        <v>84.1</v>
      </c>
      <c r="BC360">
        <v>99.7</v>
      </c>
      <c r="BD360">
        <v>104.8</v>
      </c>
      <c r="BE360">
        <v>63.5</v>
      </c>
      <c r="BF360">
        <v>52.3</v>
      </c>
      <c r="BG360">
        <v>51.9</v>
      </c>
      <c r="BH360">
        <v>21.8</v>
      </c>
      <c r="BI360">
        <v>13.3</v>
      </c>
      <c r="BJ360">
        <v>2.2999999999999998</v>
      </c>
      <c r="BK360">
        <v>28.6</v>
      </c>
      <c r="BL360">
        <v>38.299999999999997</v>
      </c>
      <c r="BM360">
        <v>58.2</v>
      </c>
      <c r="BN360">
        <v>67.099999999999994</v>
      </c>
      <c r="BO360">
        <v>76.7</v>
      </c>
      <c r="BP360">
        <v>58.2</v>
      </c>
      <c r="BQ360">
        <v>-100</v>
      </c>
    </row>
    <row r="361" spans="2:69">
      <c r="B361">
        <v>12</v>
      </c>
      <c r="C361">
        <v>13</v>
      </c>
      <c r="D361">
        <v>47.6</v>
      </c>
      <c r="E361">
        <v>-100</v>
      </c>
      <c r="F361">
        <v>-100</v>
      </c>
      <c r="G361">
        <v>25.8</v>
      </c>
      <c r="H361">
        <v>42.3</v>
      </c>
      <c r="I361">
        <v>75.099999999999994</v>
      </c>
      <c r="J361">
        <v>128.9</v>
      </c>
      <c r="K361">
        <v>115</v>
      </c>
      <c r="L361">
        <v>100.4</v>
      </c>
      <c r="M361">
        <v>101.9</v>
      </c>
      <c r="N361">
        <v>67.8</v>
      </c>
      <c r="O361">
        <v>70.400000000000006</v>
      </c>
      <c r="P361">
        <v>41.1</v>
      </c>
      <c r="Q361">
        <v>13.4</v>
      </c>
      <c r="R361">
        <v>14.9</v>
      </c>
      <c r="S361">
        <v>46.5</v>
      </c>
      <c r="T361">
        <v>61.9</v>
      </c>
      <c r="U361">
        <v>100.6</v>
      </c>
      <c r="V361">
        <v>75.7</v>
      </c>
      <c r="W361">
        <v>64.400000000000006</v>
      </c>
      <c r="X361">
        <v>26.8</v>
      </c>
      <c r="Y361">
        <v>29.7</v>
      </c>
      <c r="Z361">
        <v>26.3</v>
      </c>
      <c r="AA361">
        <v>49.9</v>
      </c>
      <c r="AB361">
        <v>41.3</v>
      </c>
      <c r="AC361">
        <v>36.4</v>
      </c>
      <c r="AD361">
        <v>31.8</v>
      </c>
      <c r="AE361">
        <v>35.5</v>
      </c>
      <c r="AF361">
        <v>61.7</v>
      </c>
      <c r="AG361">
        <v>110.8</v>
      </c>
      <c r="AH361">
        <v>103</v>
      </c>
      <c r="AI361">
        <v>139.30000000000001</v>
      </c>
      <c r="AJ361">
        <v>90.2</v>
      </c>
      <c r="AK361">
        <v>82.4</v>
      </c>
      <c r="AL361">
        <v>46.5</v>
      </c>
      <c r="AM361">
        <v>27.7</v>
      </c>
      <c r="AN361">
        <v>51.1</v>
      </c>
      <c r="AO361">
        <v>83.3</v>
      </c>
      <c r="AP361">
        <v>136.5</v>
      </c>
      <c r="AQ361">
        <v>111.5</v>
      </c>
      <c r="AR361">
        <v>116</v>
      </c>
      <c r="AS361">
        <v>61.7</v>
      </c>
      <c r="AT361">
        <v>45.3</v>
      </c>
      <c r="AU361">
        <v>44.4</v>
      </c>
      <c r="AV361">
        <v>32.200000000000003</v>
      </c>
      <c r="AW361">
        <v>33.6</v>
      </c>
      <c r="AX361">
        <v>28.8</v>
      </c>
      <c r="AY361">
        <v>54</v>
      </c>
      <c r="AZ361">
        <v>104.7</v>
      </c>
      <c r="BA361">
        <v>98.2</v>
      </c>
      <c r="BB361">
        <v>81.5</v>
      </c>
      <c r="BC361">
        <v>100.4</v>
      </c>
      <c r="BD361">
        <v>102.8</v>
      </c>
      <c r="BE361">
        <v>68.2</v>
      </c>
      <c r="BF361">
        <v>51.2</v>
      </c>
      <c r="BG361">
        <v>10035.200000000001</v>
      </c>
      <c r="BH361">
        <v>23.8</v>
      </c>
      <c r="BI361">
        <v>12.6</v>
      </c>
      <c r="BJ361">
        <v>2.6</v>
      </c>
      <c r="BK361">
        <v>32.6</v>
      </c>
      <c r="BL361">
        <v>35.700000000000003</v>
      </c>
      <c r="BM361">
        <v>55.9</v>
      </c>
      <c r="BN361">
        <v>66.3</v>
      </c>
      <c r="BO361">
        <v>75.099999999999994</v>
      </c>
      <c r="BP361">
        <v>56.2</v>
      </c>
      <c r="BQ361">
        <v>-100</v>
      </c>
    </row>
    <row r="362" spans="2:69">
      <c r="B362">
        <v>12</v>
      </c>
      <c r="C362">
        <v>14</v>
      </c>
      <c r="D362">
        <v>49.5</v>
      </c>
      <c r="E362">
        <v>-100</v>
      </c>
      <c r="F362">
        <v>36.1</v>
      </c>
      <c r="G362">
        <v>25.6</v>
      </c>
      <c r="H362">
        <v>41.3</v>
      </c>
      <c r="I362">
        <v>74.400000000000006</v>
      </c>
      <c r="J362">
        <v>128.30000000000001</v>
      </c>
      <c r="K362">
        <v>116.6</v>
      </c>
      <c r="L362">
        <v>102.8</v>
      </c>
      <c r="M362">
        <v>106.4</v>
      </c>
      <c r="N362">
        <v>64.900000000000006</v>
      </c>
      <c r="O362">
        <v>71.5</v>
      </c>
      <c r="P362">
        <v>42.9</v>
      </c>
      <c r="Q362">
        <v>15.8</v>
      </c>
      <c r="R362">
        <v>14.4</v>
      </c>
      <c r="S362">
        <v>57</v>
      </c>
      <c r="T362">
        <v>58.6</v>
      </c>
      <c r="U362">
        <v>99</v>
      </c>
      <c r="V362">
        <v>77.599999999999994</v>
      </c>
      <c r="W362">
        <v>76.7</v>
      </c>
      <c r="X362">
        <v>23.2</v>
      </c>
      <c r="Y362">
        <v>31.8</v>
      </c>
      <c r="Z362">
        <v>25.8</v>
      </c>
      <c r="AA362">
        <v>49.3</v>
      </c>
      <c r="AB362">
        <v>40.299999999999997</v>
      </c>
      <c r="AC362">
        <v>34.4</v>
      </c>
      <c r="AD362">
        <v>33.200000000000003</v>
      </c>
      <c r="AE362">
        <v>46.2</v>
      </c>
      <c r="AF362">
        <v>60.7</v>
      </c>
      <c r="AG362">
        <v>111.7</v>
      </c>
      <c r="AH362">
        <v>103</v>
      </c>
      <c r="AI362">
        <v>136.1</v>
      </c>
      <c r="AJ362">
        <v>87.3</v>
      </c>
      <c r="AK362">
        <v>81.8</v>
      </c>
      <c r="AL362">
        <v>46.5</v>
      </c>
      <c r="AM362">
        <v>29.2</v>
      </c>
      <c r="AN362">
        <v>50</v>
      </c>
      <c r="AO362">
        <v>85</v>
      </c>
      <c r="AP362">
        <v>136.1</v>
      </c>
      <c r="AQ362">
        <v>111.7</v>
      </c>
      <c r="AR362">
        <v>114.8</v>
      </c>
      <c r="AS362">
        <v>59.8</v>
      </c>
      <c r="AT362">
        <v>42.7</v>
      </c>
      <c r="AU362">
        <v>44.6</v>
      </c>
      <c r="AV362">
        <v>33.5</v>
      </c>
      <c r="AW362">
        <v>33.200000000000003</v>
      </c>
      <c r="AX362">
        <v>25.8</v>
      </c>
      <c r="AY362">
        <v>58.2</v>
      </c>
      <c r="AZ362">
        <v>96.9</v>
      </c>
      <c r="BA362">
        <v>98.8</v>
      </c>
      <c r="BB362">
        <v>81.099999999999994</v>
      </c>
      <c r="BC362">
        <v>106.1</v>
      </c>
      <c r="BD362">
        <v>101.6</v>
      </c>
      <c r="BE362">
        <v>68.099999999999994</v>
      </c>
      <c r="BF362">
        <v>51</v>
      </c>
      <c r="BG362">
        <v>10053.799999999999</v>
      </c>
      <c r="BH362">
        <v>22.7</v>
      </c>
      <c r="BI362">
        <v>12</v>
      </c>
      <c r="BJ362">
        <v>0.6</v>
      </c>
      <c r="BK362">
        <v>36.1</v>
      </c>
      <c r="BL362">
        <v>33.5</v>
      </c>
      <c r="BM362">
        <v>58.2</v>
      </c>
      <c r="BN362">
        <v>68</v>
      </c>
      <c r="BO362">
        <v>72.3</v>
      </c>
      <c r="BP362">
        <v>52</v>
      </c>
      <c r="BQ362">
        <v>-100</v>
      </c>
    </row>
    <row r="363" spans="2:69">
      <c r="B363">
        <v>12</v>
      </c>
      <c r="C363">
        <v>15</v>
      </c>
      <c r="D363">
        <v>47.6</v>
      </c>
      <c r="E363">
        <v>45.2</v>
      </c>
      <c r="F363">
        <v>37.5</v>
      </c>
      <c r="G363">
        <v>27</v>
      </c>
      <c r="H363">
        <v>41.6</v>
      </c>
      <c r="I363">
        <v>73.8</v>
      </c>
      <c r="J363">
        <v>117.8</v>
      </c>
      <c r="K363">
        <v>117.2</v>
      </c>
      <c r="L363">
        <v>99.8</v>
      </c>
      <c r="M363">
        <v>104</v>
      </c>
      <c r="N363">
        <v>64.7</v>
      </c>
      <c r="O363">
        <v>67</v>
      </c>
      <c r="P363">
        <v>43.7</v>
      </c>
      <c r="Q363">
        <v>16.399999999999999</v>
      </c>
      <c r="R363">
        <v>12.5</v>
      </c>
      <c r="S363">
        <v>59.2</v>
      </c>
      <c r="T363">
        <v>55</v>
      </c>
      <c r="U363">
        <v>98.8</v>
      </c>
      <c r="V363">
        <v>74.599999999999994</v>
      </c>
      <c r="W363">
        <v>80.3</v>
      </c>
      <c r="X363">
        <v>23</v>
      </c>
      <c r="Y363">
        <v>33.700000000000003</v>
      </c>
      <c r="Z363">
        <v>26</v>
      </c>
      <c r="AA363">
        <v>47.7</v>
      </c>
      <c r="AB363">
        <v>41</v>
      </c>
      <c r="AC363">
        <v>31.8</v>
      </c>
      <c r="AD363">
        <v>32.5</v>
      </c>
      <c r="AE363">
        <v>44.2</v>
      </c>
      <c r="AF363">
        <v>64.7</v>
      </c>
      <c r="AG363">
        <v>107.7</v>
      </c>
      <c r="AH363">
        <v>98.8</v>
      </c>
      <c r="AI363">
        <v>135.9</v>
      </c>
      <c r="AJ363">
        <v>87.8</v>
      </c>
      <c r="AK363">
        <v>82</v>
      </c>
      <c r="AL363">
        <v>47.5</v>
      </c>
      <c r="AM363">
        <v>29.8</v>
      </c>
      <c r="AN363">
        <v>50.1</v>
      </c>
      <c r="AO363">
        <v>93.8</v>
      </c>
      <c r="AP363">
        <v>136.6</v>
      </c>
      <c r="AQ363">
        <v>111.2</v>
      </c>
      <c r="AR363">
        <v>113.3</v>
      </c>
      <c r="AS363">
        <v>58.7</v>
      </c>
      <c r="AT363">
        <v>42.3</v>
      </c>
      <c r="AU363">
        <v>42.8</v>
      </c>
      <c r="AV363">
        <v>33.9</v>
      </c>
      <c r="AW363">
        <v>30.9</v>
      </c>
      <c r="AX363">
        <v>23.7</v>
      </c>
      <c r="AY363">
        <v>54.6</v>
      </c>
      <c r="AZ363">
        <v>94</v>
      </c>
      <c r="BA363">
        <v>97.6</v>
      </c>
      <c r="BB363">
        <v>84</v>
      </c>
      <c r="BC363">
        <v>107.1</v>
      </c>
      <c r="BD363">
        <v>100</v>
      </c>
      <c r="BE363">
        <v>64.400000000000006</v>
      </c>
      <c r="BF363">
        <v>51.8</v>
      </c>
      <c r="BG363">
        <v>81.400000000000006</v>
      </c>
      <c r="BH363">
        <v>20.5</v>
      </c>
      <c r="BI363">
        <v>10.7</v>
      </c>
      <c r="BJ363">
        <v>3.5</v>
      </c>
      <c r="BK363">
        <v>36.799999999999997</v>
      </c>
      <c r="BL363">
        <v>31.8</v>
      </c>
      <c r="BM363">
        <v>59.1</v>
      </c>
      <c r="BN363">
        <v>79.8</v>
      </c>
      <c r="BO363">
        <v>64.900000000000006</v>
      </c>
      <c r="BP363">
        <v>57.4</v>
      </c>
      <c r="BQ363">
        <v>-100</v>
      </c>
    </row>
    <row r="364" spans="2:69">
      <c r="B364">
        <v>12</v>
      </c>
      <c r="C364">
        <v>16</v>
      </c>
      <c r="D364">
        <v>49.9</v>
      </c>
      <c r="E364">
        <v>39.299999999999997</v>
      </c>
      <c r="F364">
        <v>37.9</v>
      </c>
      <c r="G364">
        <v>29.3</v>
      </c>
      <c r="H364">
        <v>39.200000000000003</v>
      </c>
      <c r="I364">
        <v>72.7</v>
      </c>
      <c r="J364">
        <v>114.2</v>
      </c>
      <c r="K364">
        <v>114.6</v>
      </c>
      <c r="L364">
        <v>97.1</v>
      </c>
      <c r="M364">
        <v>104.6</v>
      </c>
      <c r="N364">
        <v>63.1</v>
      </c>
      <c r="O364">
        <v>67.099999999999994</v>
      </c>
      <c r="P364">
        <v>43.2</v>
      </c>
      <c r="Q364">
        <v>17.100000000000001</v>
      </c>
      <c r="R364">
        <v>13.2</v>
      </c>
      <c r="S364">
        <v>56.9</v>
      </c>
      <c r="T364">
        <v>64.900000000000006</v>
      </c>
      <c r="U364">
        <v>96.9</v>
      </c>
      <c r="V364">
        <v>73.400000000000006</v>
      </c>
      <c r="W364">
        <v>72.099999999999994</v>
      </c>
      <c r="X364">
        <v>23.5</v>
      </c>
      <c r="Y364">
        <v>37.799999999999997</v>
      </c>
      <c r="Z364">
        <v>26.7</v>
      </c>
      <c r="AA364">
        <v>44.6</v>
      </c>
      <c r="AB364">
        <v>40.200000000000003</v>
      </c>
      <c r="AC364">
        <v>32.700000000000003</v>
      </c>
      <c r="AD364">
        <v>30.8</v>
      </c>
      <c r="AE364">
        <v>44.1</v>
      </c>
      <c r="AF364">
        <v>68.7</v>
      </c>
      <c r="AG364">
        <v>109.1</v>
      </c>
      <c r="AH364">
        <v>95.2</v>
      </c>
      <c r="AI364">
        <v>133.1</v>
      </c>
      <c r="AJ364">
        <v>87.8</v>
      </c>
      <c r="AK364">
        <v>82</v>
      </c>
      <c r="AL364">
        <v>47.6</v>
      </c>
      <c r="AM364">
        <v>29.9</v>
      </c>
      <c r="AN364">
        <v>52</v>
      </c>
      <c r="AO364">
        <v>92.2</v>
      </c>
      <c r="AP364">
        <v>135.1</v>
      </c>
      <c r="AQ364">
        <v>110.9</v>
      </c>
      <c r="AR364">
        <v>111.5</v>
      </c>
      <c r="AS364">
        <v>56.9</v>
      </c>
      <c r="AT364">
        <v>45.2</v>
      </c>
      <c r="AU364">
        <v>42.4</v>
      </c>
      <c r="AV364">
        <v>31.9</v>
      </c>
      <c r="AW364">
        <v>30.1</v>
      </c>
      <c r="AX364">
        <v>23.7</v>
      </c>
      <c r="AY364">
        <v>45.2</v>
      </c>
      <c r="AZ364">
        <v>86.8</v>
      </c>
      <c r="BA364">
        <v>96</v>
      </c>
      <c r="BB364">
        <v>95.2</v>
      </c>
      <c r="BC364">
        <v>104.7</v>
      </c>
      <c r="BD364">
        <v>97.8</v>
      </c>
      <c r="BE364">
        <v>60.7</v>
      </c>
      <c r="BF364">
        <v>51.2</v>
      </c>
      <c r="BG364">
        <v>69.900000000000006</v>
      </c>
      <c r="BH364">
        <v>19.600000000000001</v>
      </c>
      <c r="BI364">
        <v>9.5</v>
      </c>
      <c r="BJ364">
        <v>0.9</v>
      </c>
      <c r="BK364">
        <v>36.5</v>
      </c>
      <c r="BL364">
        <v>30.4</v>
      </c>
      <c r="BM364">
        <v>60.1</v>
      </c>
      <c r="BN364">
        <v>77.5</v>
      </c>
      <c r="BO364">
        <v>60.7</v>
      </c>
      <c r="BP364">
        <v>56.8</v>
      </c>
      <c r="BQ364">
        <v>-100</v>
      </c>
    </row>
    <row r="365" spans="2:69">
      <c r="B365">
        <v>12</v>
      </c>
      <c r="C365">
        <v>17</v>
      </c>
      <c r="D365">
        <v>51.1</v>
      </c>
      <c r="E365">
        <v>41.2</v>
      </c>
      <c r="F365">
        <v>38.6</v>
      </c>
      <c r="G365">
        <v>29.5</v>
      </c>
      <c r="H365">
        <v>39.200000000000003</v>
      </c>
      <c r="I365">
        <v>71.900000000000006</v>
      </c>
      <c r="J365">
        <v>118.9</v>
      </c>
      <c r="K365">
        <v>112.5</v>
      </c>
      <c r="L365">
        <v>94.3</v>
      </c>
      <c r="M365">
        <v>101.1</v>
      </c>
      <c r="N365">
        <v>63.4</v>
      </c>
      <c r="O365">
        <v>65.599999999999994</v>
      </c>
      <c r="P365">
        <v>44.9</v>
      </c>
      <c r="Q365">
        <v>17.5</v>
      </c>
      <c r="R365">
        <v>14.6</v>
      </c>
      <c r="S365">
        <v>53.8</v>
      </c>
      <c r="T365">
        <v>61.7</v>
      </c>
      <c r="U365">
        <v>93.5</v>
      </c>
      <c r="V365">
        <v>72.099999999999994</v>
      </c>
      <c r="W365">
        <v>66.2</v>
      </c>
      <c r="X365">
        <v>44.9</v>
      </c>
      <c r="Y365">
        <v>36</v>
      </c>
      <c r="Z365">
        <v>25.8</v>
      </c>
      <c r="AA365">
        <v>42.7</v>
      </c>
      <c r="AB365">
        <v>39.1</v>
      </c>
      <c r="AC365">
        <v>34.4</v>
      </c>
      <c r="AD365">
        <v>28.9</v>
      </c>
      <c r="AE365">
        <v>43.1</v>
      </c>
      <c r="AF365">
        <v>70.7</v>
      </c>
      <c r="AG365">
        <v>108.2</v>
      </c>
      <c r="AH365">
        <v>94.1</v>
      </c>
      <c r="AI365">
        <v>131.19999999999999</v>
      </c>
      <c r="AJ365">
        <v>86</v>
      </c>
      <c r="AK365">
        <v>80.7</v>
      </c>
      <c r="AL365">
        <v>47.7</v>
      </c>
      <c r="AM365">
        <v>28.3</v>
      </c>
      <c r="AN365">
        <v>52.8</v>
      </c>
      <c r="AO365">
        <v>92.3</v>
      </c>
      <c r="AP365">
        <v>134.30000000000001</v>
      </c>
      <c r="AQ365">
        <v>109.1</v>
      </c>
      <c r="AR365">
        <v>108.6</v>
      </c>
      <c r="AS365">
        <v>56.5</v>
      </c>
      <c r="AT365">
        <v>48.3</v>
      </c>
      <c r="AU365">
        <v>41.8</v>
      </c>
      <c r="AV365">
        <v>30.4</v>
      </c>
      <c r="AW365">
        <v>29.8</v>
      </c>
      <c r="AX365">
        <v>24.5</v>
      </c>
      <c r="AY365">
        <v>39.5</v>
      </c>
      <c r="AZ365">
        <v>84.2</v>
      </c>
      <c r="BA365">
        <v>95.6</v>
      </c>
      <c r="BB365">
        <v>99.7</v>
      </c>
      <c r="BC365">
        <v>101.8</v>
      </c>
      <c r="BD365">
        <v>95.9</v>
      </c>
      <c r="BE365">
        <v>58.4</v>
      </c>
      <c r="BF365">
        <v>52.1</v>
      </c>
      <c r="BG365">
        <v>65.900000000000006</v>
      </c>
      <c r="BH365">
        <v>20.7</v>
      </c>
      <c r="BI365">
        <v>14.3</v>
      </c>
      <c r="BJ365">
        <v>0.8</v>
      </c>
      <c r="BK365">
        <v>34.9</v>
      </c>
      <c r="BL365">
        <v>29.5</v>
      </c>
      <c r="BM365">
        <v>60.3</v>
      </c>
      <c r="BN365">
        <v>71.900000000000006</v>
      </c>
      <c r="BO365">
        <v>54.8</v>
      </c>
      <c r="BP365">
        <v>57.1</v>
      </c>
      <c r="BQ365">
        <v>-100</v>
      </c>
    </row>
    <row r="366" spans="2:69">
      <c r="B366">
        <v>12</v>
      </c>
      <c r="C366">
        <v>18</v>
      </c>
      <c r="D366">
        <v>39.4</v>
      </c>
      <c r="E366">
        <v>43.9</v>
      </c>
      <c r="F366">
        <v>-100</v>
      </c>
      <c r="G366">
        <v>32.6</v>
      </c>
      <c r="H366">
        <v>40.299999999999997</v>
      </c>
      <c r="I366">
        <v>69.8</v>
      </c>
      <c r="J366">
        <v>127.7</v>
      </c>
      <c r="K366">
        <v>120.2</v>
      </c>
      <c r="L366">
        <v>95.5</v>
      </c>
      <c r="M366">
        <v>97.9</v>
      </c>
      <c r="N366">
        <v>61.2</v>
      </c>
      <c r="O366">
        <v>65.599999999999994</v>
      </c>
      <c r="P366">
        <v>45</v>
      </c>
      <c r="Q366">
        <v>16.5</v>
      </c>
      <c r="R366">
        <v>14</v>
      </c>
      <c r="S366">
        <v>60.1</v>
      </c>
      <c r="T366">
        <v>63.8</v>
      </c>
      <c r="U366">
        <v>90.5</v>
      </c>
      <c r="V366">
        <v>69.599999999999994</v>
      </c>
      <c r="W366">
        <v>67.2</v>
      </c>
      <c r="X366">
        <v>54.9</v>
      </c>
      <c r="Y366">
        <v>33.799999999999997</v>
      </c>
      <c r="Z366">
        <v>23.7</v>
      </c>
      <c r="AA366">
        <v>44.4</v>
      </c>
      <c r="AB366">
        <v>37.700000000000003</v>
      </c>
      <c r="AC366">
        <v>37.200000000000003</v>
      </c>
      <c r="AD366">
        <v>28.1</v>
      </c>
      <c r="AE366">
        <v>39.700000000000003</v>
      </c>
      <c r="AF366">
        <v>70.2</v>
      </c>
      <c r="AG366">
        <v>107.2</v>
      </c>
      <c r="AH366">
        <v>92.8</v>
      </c>
      <c r="AI366">
        <v>140.30000000000001</v>
      </c>
      <c r="AJ366">
        <v>84.1</v>
      </c>
      <c r="AK366">
        <v>78.8</v>
      </c>
      <c r="AL366">
        <v>50.5</v>
      </c>
      <c r="AM366">
        <v>29.1</v>
      </c>
      <c r="AN366">
        <v>51.3</v>
      </c>
      <c r="AO366">
        <v>113.1</v>
      </c>
      <c r="AP366">
        <v>134.19999999999999</v>
      </c>
      <c r="AQ366">
        <v>110.1</v>
      </c>
      <c r="AR366">
        <v>103.7</v>
      </c>
      <c r="AS366">
        <v>57.5</v>
      </c>
      <c r="AT366">
        <v>50.4</v>
      </c>
      <c r="AU366">
        <v>39.200000000000003</v>
      </c>
      <c r="AV366">
        <v>28</v>
      </c>
      <c r="AW366">
        <v>27.4</v>
      </c>
      <c r="AX366">
        <v>28.4</v>
      </c>
      <c r="AY366">
        <v>37.5</v>
      </c>
      <c r="AZ366">
        <v>81.400000000000006</v>
      </c>
      <c r="BA366">
        <v>95.9</v>
      </c>
      <c r="BB366">
        <v>95.8</v>
      </c>
      <c r="BC366">
        <v>107.6</v>
      </c>
      <c r="BD366">
        <v>93.9</v>
      </c>
      <c r="BE366">
        <v>57.3</v>
      </c>
      <c r="BF366">
        <v>52.6</v>
      </c>
      <c r="BG366">
        <v>59.1</v>
      </c>
      <c r="BH366">
        <v>22.6</v>
      </c>
      <c r="BI366">
        <v>14.3</v>
      </c>
      <c r="BJ366">
        <v>2.1</v>
      </c>
      <c r="BK366">
        <v>34.9</v>
      </c>
      <c r="BL366">
        <v>30</v>
      </c>
      <c r="BM366">
        <v>59.9</v>
      </c>
      <c r="BN366">
        <v>69</v>
      </c>
      <c r="BO366">
        <v>55.3</v>
      </c>
      <c r="BP366">
        <v>56.9</v>
      </c>
      <c r="BQ366">
        <v>-100</v>
      </c>
    </row>
    <row r="367" spans="2:69">
      <c r="B367">
        <v>12</v>
      </c>
      <c r="C367">
        <v>19</v>
      </c>
      <c r="D367">
        <v>-100</v>
      </c>
      <c r="E367">
        <v>46.8</v>
      </c>
      <c r="F367">
        <v>-100</v>
      </c>
      <c r="G367">
        <v>34.700000000000003</v>
      </c>
      <c r="H367">
        <v>42.4</v>
      </c>
      <c r="I367">
        <v>73.099999999999994</v>
      </c>
      <c r="J367">
        <v>124.1</v>
      </c>
      <c r="K367">
        <v>116.7</v>
      </c>
      <c r="L367">
        <v>98.5</v>
      </c>
      <c r="M367">
        <v>99.2</v>
      </c>
      <c r="N367">
        <v>60.8</v>
      </c>
      <c r="O367">
        <v>65.400000000000006</v>
      </c>
      <c r="P367">
        <v>41.8</v>
      </c>
      <c r="Q367">
        <v>15.2</v>
      </c>
      <c r="R367">
        <v>16.8</v>
      </c>
      <c r="S367">
        <v>60.1</v>
      </c>
      <c r="T367">
        <v>68.400000000000006</v>
      </c>
      <c r="U367">
        <v>91.9</v>
      </c>
      <c r="V367">
        <v>67.2</v>
      </c>
      <c r="W367">
        <v>67.5</v>
      </c>
      <c r="X367">
        <v>48.2</v>
      </c>
      <c r="Y367">
        <v>32.700000000000003</v>
      </c>
      <c r="Z367">
        <v>22.2</v>
      </c>
      <c r="AA367">
        <v>44.7</v>
      </c>
      <c r="AB367">
        <v>36.799999999999997</v>
      </c>
      <c r="AC367">
        <v>37.700000000000003</v>
      </c>
      <c r="AD367">
        <v>28.1</v>
      </c>
      <c r="AE367">
        <v>41.8</v>
      </c>
      <c r="AF367">
        <v>70.099999999999994</v>
      </c>
      <c r="AG367">
        <v>117.7</v>
      </c>
      <c r="AH367">
        <v>89.9</v>
      </c>
      <c r="AI367">
        <v>140.30000000000001</v>
      </c>
      <c r="AJ367">
        <v>85.1</v>
      </c>
      <c r="AK367">
        <v>78</v>
      </c>
      <c r="AL367">
        <v>54.7</v>
      </c>
      <c r="AM367">
        <v>28.6</v>
      </c>
      <c r="AN367">
        <v>51.4</v>
      </c>
      <c r="AO367">
        <v>109.1</v>
      </c>
      <c r="AP367">
        <v>135.6</v>
      </c>
      <c r="AQ367">
        <v>110.8</v>
      </c>
      <c r="AR367">
        <v>102.2</v>
      </c>
      <c r="AS367">
        <v>56</v>
      </c>
      <c r="AT367">
        <v>49.2</v>
      </c>
      <c r="AU367">
        <v>38.799999999999997</v>
      </c>
      <c r="AV367">
        <v>27.8</v>
      </c>
      <c r="AW367">
        <v>25.2</v>
      </c>
      <c r="AX367">
        <v>31.2</v>
      </c>
      <c r="AY367">
        <v>37.9</v>
      </c>
      <c r="AZ367">
        <v>78.8</v>
      </c>
      <c r="BA367">
        <v>98</v>
      </c>
      <c r="BB367">
        <v>89.5</v>
      </c>
      <c r="BC367">
        <v>107.2</v>
      </c>
      <c r="BD367">
        <v>91.3</v>
      </c>
      <c r="BE367">
        <v>56.8</v>
      </c>
      <c r="BF367">
        <v>51.9</v>
      </c>
      <c r="BG367">
        <v>52.9</v>
      </c>
      <c r="BH367">
        <v>21.7</v>
      </c>
      <c r="BI367">
        <v>12.9</v>
      </c>
      <c r="BJ367">
        <v>3.5</v>
      </c>
      <c r="BK367">
        <v>32.799999999999997</v>
      </c>
      <c r="BL367">
        <v>34.4</v>
      </c>
      <c r="BM367">
        <v>60.6</v>
      </c>
      <c r="BN367">
        <v>69.900000000000006</v>
      </c>
      <c r="BO367">
        <v>58</v>
      </c>
      <c r="BP367">
        <v>55</v>
      </c>
      <c r="BQ367">
        <v>-100</v>
      </c>
    </row>
    <row r="368" spans="2:69">
      <c r="B368">
        <v>12</v>
      </c>
      <c r="C368">
        <v>20</v>
      </c>
      <c r="D368">
        <v>36.9</v>
      </c>
      <c r="E368">
        <v>49</v>
      </c>
      <c r="F368">
        <v>-100</v>
      </c>
      <c r="G368">
        <v>35.299999999999997</v>
      </c>
      <c r="H368">
        <v>40.299999999999997</v>
      </c>
      <c r="I368">
        <v>76.8</v>
      </c>
      <c r="J368">
        <v>145.1</v>
      </c>
      <c r="K368">
        <v>112.1</v>
      </c>
      <c r="L368">
        <v>93.7</v>
      </c>
      <c r="M368">
        <v>98.8</v>
      </c>
      <c r="N368">
        <v>61</v>
      </c>
      <c r="O368">
        <v>65.7</v>
      </c>
      <c r="P368">
        <v>45.5</v>
      </c>
      <c r="Q368">
        <v>16.100000000000001</v>
      </c>
      <c r="R368">
        <v>16.399999999999999</v>
      </c>
      <c r="S368">
        <v>55.4</v>
      </c>
      <c r="T368">
        <v>69.3</v>
      </c>
      <c r="U368">
        <v>91.1</v>
      </c>
      <c r="V368">
        <v>72.099999999999994</v>
      </c>
      <c r="W368">
        <v>68</v>
      </c>
      <c r="X368">
        <v>47.1</v>
      </c>
      <c r="Y368">
        <v>31.3</v>
      </c>
      <c r="Z368">
        <v>22.7</v>
      </c>
      <c r="AA368">
        <v>45.2</v>
      </c>
      <c r="AB368">
        <v>35.200000000000003</v>
      </c>
      <c r="AC368">
        <v>38.1</v>
      </c>
      <c r="AD368">
        <v>29.8</v>
      </c>
      <c r="AE368">
        <v>46.9</v>
      </c>
      <c r="AF368">
        <v>71.3</v>
      </c>
      <c r="AG368">
        <v>121.3</v>
      </c>
      <c r="AH368">
        <v>85.9</v>
      </c>
      <c r="AI368">
        <v>142.5</v>
      </c>
      <c r="AJ368">
        <v>82.5</v>
      </c>
      <c r="AK368">
        <v>76.099999999999994</v>
      </c>
      <c r="AL368">
        <v>53.7</v>
      </c>
      <c r="AM368">
        <v>27.2</v>
      </c>
      <c r="AN368">
        <v>52.5</v>
      </c>
      <c r="AO368">
        <v>106.6</v>
      </c>
      <c r="AP368">
        <v>134.80000000000001</v>
      </c>
      <c r="AQ368">
        <v>109.7</v>
      </c>
      <c r="AR368">
        <v>104.3</v>
      </c>
      <c r="AS368">
        <v>60.2</v>
      </c>
      <c r="AT368">
        <v>50.3</v>
      </c>
      <c r="AU368">
        <v>40</v>
      </c>
      <c r="AV368">
        <v>31.8</v>
      </c>
      <c r="AW368">
        <v>24.8</v>
      </c>
      <c r="AX368">
        <v>35.299999999999997</v>
      </c>
      <c r="AY368">
        <v>37.9</v>
      </c>
      <c r="AZ368">
        <v>79.5</v>
      </c>
      <c r="BA368">
        <v>98.6</v>
      </c>
      <c r="BB368">
        <v>87.2</v>
      </c>
      <c r="BC368">
        <v>111.4</v>
      </c>
      <c r="BD368">
        <v>91.3</v>
      </c>
      <c r="BE368">
        <v>54.6</v>
      </c>
      <c r="BF368">
        <v>53.3</v>
      </c>
      <c r="BG368">
        <v>46.7</v>
      </c>
      <c r="BH368">
        <v>21.3</v>
      </c>
      <c r="BI368">
        <v>11.6</v>
      </c>
      <c r="BJ368">
        <v>2.6</v>
      </c>
      <c r="BK368">
        <v>31.9</v>
      </c>
      <c r="BL368">
        <v>35.700000000000003</v>
      </c>
      <c r="BM368">
        <v>62.3</v>
      </c>
      <c r="BN368">
        <v>69</v>
      </c>
      <c r="BO368">
        <v>59.2</v>
      </c>
      <c r="BP368">
        <v>64.8</v>
      </c>
      <c r="BQ368">
        <v>-100</v>
      </c>
    </row>
    <row r="369" spans="2:69">
      <c r="B369">
        <v>12</v>
      </c>
      <c r="C369">
        <v>21</v>
      </c>
      <c r="D369">
        <v>39.5</v>
      </c>
      <c r="E369">
        <v>45.1</v>
      </c>
      <c r="F369">
        <v>31.8</v>
      </c>
      <c r="G369">
        <v>-100</v>
      </c>
      <c r="H369">
        <v>39.700000000000003</v>
      </c>
      <c r="I369">
        <v>88</v>
      </c>
      <c r="J369">
        <v>147</v>
      </c>
      <c r="K369">
        <v>113</v>
      </c>
      <c r="L369">
        <v>93.3</v>
      </c>
      <c r="M369">
        <v>95.4</v>
      </c>
      <c r="N369">
        <v>60.6</v>
      </c>
      <c r="O369">
        <v>64.5</v>
      </c>
      <c r="P369">
        <v>42.5</v>
      </c>
      <c r="Q369">
        <v>16.399999999999999</v>
      </c>
      <c r="R369">
        <v>15.2</v>
      </c>
      <c r="S369">
        <v>55.5</v>
      </c>
      <c r="T369">
        <v>74.8</v>
      </c>
      <c r="U369">
        <v>90.4</v>
      </c>
      <c r="V369">
        <v>74.2</v>
      </c>
      <c r="W369">
        <v>67.5</v>
      </c>
      <c r="X369">
        <v>43.4</v>
      </c>
      <c r="Y369">
        <v>29.2</v>
      </c>
      <c r="Z369">
        <v>25.9</v>
      </c>
      <c r="AA369">
        <v>45.9</v>
      </c>
      <c r="AB369">
        <v>32.700000000000003</v>
      </c>
      <c r="AC369">
        <v>36.6</v>
      </c>
      <c r="AD369">
        <v>29.9</v>
      </c>
      <c r="AE369">
        <v>52.2</v>
      </c>
      <c r="AF369">
        <v>71.2</v>
      </c>
      <c r="AG369">
        <v>119.8</v>
      </c>
      <c r="AH369">
        <v>83.8</v>
      </c>
      <c r="AI369">
        <v>137.6</v>
      </c>
      <c r="AJ369">
        <v>81.099999999999994</v>
      </c>
      <c r="AK369">
        <v>76</v>
      </c>
      <c r="AL369">
        <v>51.1</v>
      </c>
      <c r="AM369">
        <v>27.2</v>
      </c>
      <c r="AN369">
        <v>51.8</v>
      </c>
      <c r="AO369">
        <v>101.4</v>
      </c>
      <c r="AP369">
        <v>133</v>
      </c>
      <c r="AQ369">
        <v>108.7</v>
      </c>
      <c r="AR369">
        <v>105.6</v>
      </c>
      <c r="AS369">
        <v>60.3</v>
      </c>
      <c r="AT369">
        <v>51.5</v>
      </c>
      <c r="AU369">
        <v>39.6</v>
      </c>
      <c r="AV369">
        <v>34.799999999999997</v>
      </c>
      <c r="AW369">
        <v>26.3</v>
      </c>
      <c r="AX369">
        <v>33.4</v>
      </c>
      <c r="AY369">
        <v>38.6</v>
      </c>
      <c r="AZ369">
        <v>79.8</v>
      </c>
      <c r="BA369">
        <v>99.1</v>
      </c>
      <c r="BB369">
        <v>86.2</v>
      </c>
      <c r="BC369">
        <v>107.3</v>
      </c>
      <c r="BD369">
        <v>91.4</v>
      </c>
      <c r="BE369">
        <v>55.7</v>
      </c>
      <c r="BF369">
        <v>53.6</v>
      </c>
      <c r="BG369">
        <v>43.5</v>
      </c>
      <c r="BH369">
        <v>23</v>
      </c>
      <c r="BI369">
        <v>10</v>
      </c>
      <c r="BJ369">
        <v>1.1000000000000001</v>
      </c>
      <c r="BK369">
        <v>31.7</v>
      </c>
      <c r="BL369">
        <v>39.700000000000003</v>
      </c>
      <c r="BM369">
        <v>63.2</v>
      </c>
      <c r="BN369">
        <v>66.599999999999994</v>
      </c>
      <c r="BO369">
        <v>64.5</v>
      </c>
      <c r="BP369">
        <v>61.4</v>
      </c>
      <c r="BQ369">
        <v>-100</v>
      </c>
    </row>
    <row r="370" spans="2:69">
      <c r="B370">
        <v>12</v>
      </c>
      <c r="C370">
        <v>22</v>
      </c>
      <c r="D370">
        <v>39.299999999999997</v>
      </c>
      <c r="E370">
        <v>43.9</v>
      </c>
      <c r="F370">
        <v>35.200000000000003</v>
      </c>
      <c r="G370">
        <v>-100</v>
      </c>
      <c r="H370">
        <v>40.4</v>
      </c>
      <c r="I370">
        <v>93.6</v>
      </c>
      <c r="J370">
        <v>146.19999999999999</v>
      </c>
      <c r="K370">
        <v>107.1</v>
      </c>
      <c r="L370">
        <v>94.7</v>
      </c>
      <c r="M370">
        <v>92.1</v>
      </c>
      <c r="N370">
        <v>58.7</v>
      </c>
      <c r="O370">
        <v>63.6</v>
      </c>
      <c r="P370">
        <v>44.3</v>
      </c>
      <c r="Q370">
        <v>16.100000000000001</v>
      </c>
      <c r="R370">
        <v>17.100000000000001</v>
      </c>
      <c r="S370">
        <v>54.6</v>
      </c>
      <c r="T370">
        <v>72.400000000000006</v>
      </c>
      <c r="U370">
        <v>92.1</v>
      </c>
      <c r="V370">
        <v>75.900000000000006</v>
      </c>
      <c r="W370">
        <v>64.8</v>
      </c>
      <c r="X370">
        <v>42.3</v>
      </c>
      <c r="Y370">
        <v>31.8</v>
      </c>
      <c r="Z370">
        <v>29.2</v>
      </c>
      <c r="AA370">
        <v>44.8</v>
      </c>
      <c r="AB370">
        <v>33</v>
      </c>
      <c r="AC370">
        <v>35.9</v>
      </c>
      <c r="AD370">
        <v>28.5</v>
      </c>
      <c r="AE370">
        <v>61.6</v>
      </c>
      <c r="AF370">
        <v>72.099999999999994</v>
      </c>
      <c r="AG370">
        <v>115.7</v>
      </c>
      <c r="AH370">
        <v>83.4</v>
      </c>
      <c r="AI370">
        <v>132.80000000000001</v>
      </c>
      <c r="AJ370">
        <v>79.900000000000006</v>
      </c>
      <c r="AK370">
        <v>78.599999999999994</v>
      </c>
      <c r="AL370">
        <v>50</v>
      </c>
      <c r="AM370">
        <v>29.3</v>
      </c>
      <c r="AN370">
        <v>51.7</v>
      </c>
      <c r="AO370">
        <v>96.1</v>
      </c>
      <c r="AP370">
        <v>135.69999999999999</v>
      </c>
      <c r="AQ370">
        <v>113.8</v>
      </c>
      <c r="AR370">
        <v>104.6</v>
      </c>
      <c r="AS370">
        <v>59.7</v>
      </c>
      <c r="AT370">
        <v>51.6</v>
      </c>
      <c r="AU370">
        <v>39.9</v>
      </c>
      <c r="AV370">
        <v>34.700000000000003</v>
      </c>
      <c r="AW370">
        <v>27.3</v>
      </c>
      <c r="AX370">
        <v>32.1</v>
      </c>
      <c r="AY370">
        <v>46.6</v>
      </c>
      <c r="AZ370">
        <v>79.900000000000006</v>
      </c>
      <c r="BA370">
        <v>101.4</v>
      </c>
      <c r="BB370">
        <v>87.2</v>
      </c>
      <c r="BC370">
        <v>109.6</v>
      </c>
      <c r="BD370">
        <v>94</v>
      </c>
      <c r="BE370">
        <v>57.1</v>
      </c>
      <c r="BF370">
        <v>53.7</v>
      </c>
      <c r="BG370">
        <v>40</v>
      </c>
      <c r="BH370">
        <v>22</v>
      </c>
      <c r="BI370">
        <v>8.9</v>
      </c>
      <c r="BJ370">
        <v>2</v>
      </c>
      <c r="BK370">
        <v>31.4</v>
      </c>
      <c r="BL370">
        <v>39.799999999999997</v>
      </c>
      <c r="BM370">
        <v>60.6</v>
      </c>
      <c r="BN370">
        <v>67.099999999999994</v>
      </c>
      <c r="BO370">
        <v>94</v>
      </c>
      <c r="BP370">
        <v>55.4</v>
      </c>
      <c r="BQ370">
        <v>-100</v>
      </c>
    </row>
    <row r="371" spans="2:69">
      <c r="B371">
        <v>12</v>
      </c>
      <c r="C371">
        <v>23</v>
      </c>
      <c r="D371">
        <v>45.2</v>
      </c>
      <c r="E371">
        <v>42.4</v>
      </c>
      <c r="F371">
        <v>36.6</v>
      </c>
      <c r="G371">
        <v>36</v>
      </c>
      <c r="H371">
        <v>40.200000000000003</v>
      </c>
      <c r="I371">
        <v>93.9</v>
      </c>
      <c r="J371">
        <v>141.30000000000001</v>
      </c>
      <c r="K371">
        <v>106.5</v>
      </c>
      <c r="L371">
        <v>103.6</v>
      </c>
      <c r="M371">
        <v>91.4</v>
      </c>
      <c r="N371">
        <v>57.6</v>
      </c>
      <c r="O371">
        <v>64.400000000000006</v>
      </c>
      <c r="P371">
        <v>43.2</v>
      </c>
      <c r="Q371">
        <v>15.8</v>
      </c>
      <c r="R371">
        <v>15.6</v>
      </c>
      <c r="S371">
        <v>52.5</v>
      </c>
      <c r="T371">
        <v>65.099999999999994</v>
      </c>
      <c r="U371">
        <v>92.2</v>
      </c>
      <c r="V371">
        <v>77.400000000000006</v>
      </c>
      <c r="W371">
        <v>64.400000000000006</v>
      </c>
      <c r="X371">
        <v>40.9</v>
      </c>
      <c r="Y371">
        <v>42.1</v>
      </c>
      <c r="Z371">
        <v>29.5</v>
      </c>
      <c r="AA371">
        <v>44.7</v>
      </c>
      <c r="AB371">
        <v>32</v>
      </c>
      <c r="AC371">
        <v>34.200000000000003</v>
      </c>
      <c r="AD371">
        <v>27.3</v>
      </c>
      <c r="AE371">
        <v>55.3</v>
      </c>
      <c r="AF371">
        <v>70.8</v>
      </c>
      <c r="AG371">
        <v>112.3</v>
      </c>
      <c r="AH371">
        <v>83</v>
      </c>
      <c r="AI371">
        <v>133.69999999999999</v>
      </c>
      <c r="AJ371">
        <v>79.099999999999994</v>
      </c>
      <c r="AK371">
        <v>77.099999999999994</v>
      </c>
      <c r="AL371">
        <v>49.2</v>
      </c>
      <c r="AM371">
        <v>29.7</v>
      </c>
      <c r="AN371">
        <v>51.4</v>
      </c>
      <c r="AO371">
        <v>93.1</v>
      </c>
      <c r="AP371">
        <v>140.30000000000001</v>
      </c>
      <c r="AQ371">
        <v>117.7</v>
      </c>
      <c r="AR371">
        <v>101.5</v>
      </c>
      <c r="AS371">
        <v>59.3</v>
      </c>
      <c r="AT371">
        <v>50.4</v>
      </c>
      <c r="AU371">
        <v>38.299999999999997</v>
      </c>
      <c r="AV371">
        <v>34.9</v>
      </c>
      <c r="AW371">
        <v>26.1</v>
      </c>
      <c r="AX371">
        <v>31.6</v>
      </c>
      <c r="AY371">
        <v>48.9</v>
      </c>
      <c r="AZ371">
        <v>79.2</v>
      </c>
      <c r="BA371">
        <v>102</v>
      </c>
      <c r="BB371">
        <v>84.6</v>
      </c>
      <c r="BC371">
        <v>116.4</v>
      </c>
      <c r="BD371">
        <v>95.5</v>
      </c>
      <c r="BE371">
        <v>56.5</v>
      </c>
      <c r="BF371">
        <v>51.8</v>
      </c>
      <c r="BG371">
        <v>38.299999999999997</v>
      </c>
      <c r="BH371">
        <v>21.2</v>
      </c>
      <c r="BI371">
        <v>11.9</v>
      </c>
      <c r="BJ371">
        <v>3.1</v>
      </c>
      <c r="BK371">
        <v>29.5</v>
      </c>
      <c r="BL371">
        <v>39.700000000000003</v>
      </c>
      <c r="BM371">
        <v>58</v>
      </c>
      <c r="BN371">
        <v>66.7</v>
      </c>
      <c r="BO371">
        <v>100.5</v>
      </c>
      <c r="BP371">
        <v>51.6</v>
      </c>
      <c r="BQ371">
        <v>-100</v>
      </c>
    </row>
    <row r="372" spans="2:69">
      <c r="B372">
        <v>12</v>
      </c>
      <c r="C372">
        <v>24</v>
      </c>
      <c r="D372">
        <v>44.3</v>
      </c>
      <c r="E372">
        <v>-100</v>
      </c>
      <c r="F372">
        <v>36.6</v>
      </c>
      <c r="G372">
        <v>34.9</v>
      </c>
      <c r="H372">
        <v>39.5</v>
      </c>
      <c r="I372">
        <v>92.3</v>
      </c>
      <c r="J372">
        <v>130.9</v>
      </c>
      <c r="K372">
        <v>104.6</v>
      </c>
      <c r="L372">
        <v>109.9</v>
      </c>
      <c r="M372">
        <v>91.9</v>
      </c>
      <c r="N372">
        <v>58.4</v>
      </c>
      <c r="O372">
        <v>64.7</v>
      </c>
      <c r="P372">
        <v>42.5</v>
      </c>
      <c r="Q372">
        <v>15</v>
      </c>
      <c r="R372">
        <v>15</v>
      </c>
      <c r="S372">
        <v>50.7</v>
      </c>
      <c r="T372">
        <v>60.1</v>
      </c>
      <c r="U372">
        <v>86.5</v>
      </c>
      <c r="V372">
        <v>78.5</v>
      </c>
      <c r="W372">
        <v>62.8</v>
      </c>
      <c r="X372">
        <v>39.200000000000003</v>
      </c>
      <c r="Y372">
        <v>39.799999999999997</v>
      </c>
      <c r="Z372">
        <v>27.7</v>
      </c>
      <c r="AA372">
        <v>41</v>
      </c>
      <c r="AB372">
        <v>30.1</v>
      </c>
      <c r="AC372">
        <v>33.4</v>
      </c>
      <c r="AD372">
        <v>28.2</v>
      </c>
      <c r="AE372">
        <v>53.7</v>
      </c>
      <c r="AF372">
        <v>71.099999999999994</v>
      </c>
      <c r="AG372">
        <v>110.3</v>
      </c>
      <c r="AH372">
        <v>83.6</v>
      </c>
      <c r="AI372">
        <v>119.7</v>
      </c>
      <c r="AJ372">
        <v>78.599999999999994</v>
      </c>
      <c r="AK372">
        <v>76.599999999999994</v>
      </c>
      <c r="AL372">
        <v>48.5</v>
      </c>
      <c r="AM372">
        <v>30.6</v>
      </c>
      <c r="AN372">
        <v>50.5</v>
      </c>
      <c r="AO372">
        <v>90</v>
      </c>
      <c r="AP372">
        <v>142.19999999999999</v>
      </c>
      <c r="AQ372">
        <v>115.5</v>
      </c>
      <c r="AR372">
        <v>101.2</v>
      </c>
      <c r="AS372">
        <v>56.5</v>
      </c>
      <c r="AT372">
        <v>49.6</v>
      </c>
      <c r="AU372">
        <v>39.9</v>
      </c>
      <c r="AV372">
        <v>36.4</v>
      </c>
      <c r="AW372">
        <v>30</v>
      </c>
      <c r="AX372">
        <v>29.5</v>
      </c>
      <c r="AY372">
        <v>48.8</v>
      </c>
      <c r="AZ372">
        <v>79.3</v>
      </c>
      <c r="BA372">
        <v>101.1</v>
      </c>
      <c r="BB372">
        <v>84.7</v>
      </c>
      <c r="BC372">
        <v>114.4</v>
      </c>
      <c r="BD372">
        <v>94.7</v>
      </c>
      <c r="BE372">
        <v>56.6</v>
      </c>
      <c r="BF372">
        <v>51.8</v>
      </c>
      <c r="BG372">
        <v>36.700000000000003</v>
      </c>
      <c r="BH372">
        <v>20.9</v>
      </c>
      <c r="BI372">
        <v>13.1</v>
      </c>
      <c r="BJ372">
        <v>1.9</v>
      </c>
      <c r="BK372">
        <v>29.9</v>
      </c>
      <c r="BL372">
        <v>37.5</v>
      </c>
      <c r="BM372">
        <v>56.5</v>
      </c>
      <c r="BN372">
        <v>64.400000000000006</v>
      </c>
      <c r="BO372">
        <v>102.3</v>
      </c>
      <c r="BP372">
        <v>50.8</v>
      </c>
      <c r="BQ372">
        <v>-100</v>
      </c>
    </row>
    <row r="373" spans="2:69">
      <c r="B373">
        <v>12</v>
      </c>
      <c r="C373">
        <v>25</v>
      </c>
      <c r="D373">
        <v>40.6</v>
      </c>
      <c r="E373">
        <v>-100</v>
      </c>
      <c r="F373">
        <v>38.700000000000003</v>
      </c>
      <c r="G373">
        <v>32.5</v>
      </c>
      <c r="H373">
        <v>35.6</v>
      </c>
      <c r="I373">
        <v>97.7</v>
      </c>
      <c r="J373">
        <v>135.6</v>
      </c>
      <c r="K373">
        <v>104.9</v>
      </c>
      <c r="L373">
        <v>110</v>
      </c>
      <c r="M373">
        <v>89.6</v>
      </c>
      <c r="N373">
        <v>57.1</v>
      </c>
      <c r="O373">
        <v>64.2</v>
      </c>
      <c r="P373">
        <v>42</v>
      </c>
      <c r="Q373">
        <v>14.1</v>
      </c>
      <c r="R373">
        <v>17</v>
      </c>
      <c r="S373">
        <v>56.5</v>
      </c>
      <c r="T373">
        <v>58.3</v>
      </c>
      <c r="U373">
        <v>90.7</v>
      </c>
      <c r="V373">
        <v>77.3</v>
      </c>
      <c r="W373">
        <v>63.2</v>
      </c>
      <c r="X373">
        <v>39</v>
      </c>
      <c r="Y373">
        <v>38.200000000000003</v>
      </c>
      <c r="Z373">
        <v>26.5</v>
      </c>
      <c r="AA373">
        <v>43.9</v>
      </c>
      <c r="AB373">
        <v>30.4</v>
      </c>
      <c r="AC373">
        <v>34.4</v>
      </c>
      <c r="AD373">
        <v>27.2</v>
      </c>
      <c r="AE373">
        <v>53.1</v>
      </c>
      <c r="AF373">
        <v>70.900000000000006</v>
      </c>
      <c r="AG373">
        <v>107.9</v>
      </c>
      <c r="AH373">
        <v>85.7</v>
      </c>
      <c r="AI373">
        <v>119.3</v>
      </c>
      <c r="AJ373">
        <v>77.8</v>
      </c>
      <c r="AK373">
        <v>79.3</v>
      </c>
      <c r="AL373">
        <v>46.6</v>
      </c>
      <c r="AM373">
        <v>30.2</v>
      </c>
      <c r="AN373">
        <v>49</v>
      </c>
      <c r="AO373">
        <v>86.6</v>
      </c>
      <c r="AP373">
        <v>138.9</v>
      </c>
      <c r="AQ373">
        <v>112.1</v>
      </c>
      <c r="AR373">
        <v>95.5</v>
      </c>
      <c r="AS373">
        <v>52.8</v>
      </c>
      <c r="AT373">
        <v>48.7</v>
      </c>
      <c r="AU373">
        <v>42</v>
      </c>
      <c r="AV373">
        <v>38.5</v>
      </c>
      <c r="AW373">
        <v>29.8</v>
      </c>
      <c r="AX373">
        <v>28.6</v>
      </c>
      <c r="AY373">
        <v>47.8</v>
      </c>
      <c r="AZ373">
        <v>81.3</v>
      </c>
      <c r="BA373">
        <v>104.3</v>
      </c>
      <c r="BB373">
        <v>83.3</v>
      </c>
      <c r="BC373">
        <v>113.7</v>
      </c>
      <c r="BD373">
        <v>92.7</v>
      </c>
      <c r="BE373">
        <v>59.2</v>
      </c>
      <c r="BF373">
        <v>50.2</v>
      </c>
      <c r="BG373">
        <v>35.700000000000003</v>
      </c>
      <c r="BH373">
        <v>21</v>
      </c>
      <c r="BI373">
        <v>12.8</v>
      </c>
      <c r="BJ373">
        <v>3.3</v>
      </c>
      <c r="BK373">
        <v>28.8</v>
      </c>
      <c r="BL373">
        <v>36.1</v>
      </c>
      <c r="BM373">
        <v>55</v>
      </c>
      <c r="BN373">
        <v>67</v>
      </c>
      <c r="BO373">
        <v>97.9</v>
      </c>
      <c r="BP373">
        <v>50.4</v>
      </c>
      <c r="BQ373">
        <v>-100</v>
      </c>
    </row>
    <row r="374" spans="2:69">
      <c r="B374">
        <v>12</v>
      </c>
      <c r="C374">
        <v>26</v>
      </c>
      <c r="D374">
        <v>40</v>
      </c>
      <c r="E374">
        <v>-100</v>
      </c>
      <c r="F374">
        <v>38.1</v>
      </c>
      <c r="G374">
        <v>30.1</v>
      </c>
      <c r="H374">
        <v>34.200000000000003</v>
      </c>
      <c r="I374">
        <v>107</v>
      </c>
      <c r="J374">
        <v>129.19999999999999</v>
      </c>
      <c r="K374">
        <v>106</v>
      </c>
      <c r="L374">
        <v>103.4</v>
      </c>
      <c r="M374">
        <v>100.6</v>
      </c>
      <c r="N374">
        <v>56.4</v>
      </c>
      <c r="O374">
        <v>65.099999999999994</v>
      </c>
      <c r="P374">
        <v>39.799999999999997</v>
      </c>
      <c r="Q374">
        <v>13.9</v>
      </c>
      <c r="R374">
        <v>17.5</v>
      </c>
      <c r="S374">
        <v>55.2</v>
      </c>
      <c r="T374">
        <v>59.6</v>
      </c>
      <c r="U374">
        <v>89.8</v>
      </c>
      <c r="V374">
        <v>78.099999999999994</v>
      </c>
      <c r="W374">
        <v>65.400000000000006</v>
      </c>
      <c r="X374">
        <v>38.9</v>
      </c>
      <c r="Y374">
        <v>34.799999999999997</v>
      </c>
      <c r="Z374">
        <v>25.7</v>
      </c>
      <c r="AA374">
        <v>48.9</v>
      </c>
      <c r="AB374">
        <v>35.5</v>
      </c>
      <c r="AC374">
        <v>36.6</v>
      </c>
      <c r="AD374">
        <v>31.6</v>
      </c>
      <c r="AE374">
        <v>52.3</v>
      </c>
      <c r="AF374">
        <v>65.7</v>
      </c>
      <c r="AG374">
        <v>107.2</v>
      </c>
      <c r="AH374">
        <v>86.8</v>
      </c>
      <c r="AI374">
        <v>121</v>
      </c>
      <c r="AJ374">
        <v>76.7</v>
      </c>
      <c r="AK374">
        <v>80.3</v>
      </c>
      <c r="AL374">
        <v>45.8</v>
      </c>
      <c r="AM374">
        <v>28.8</v>
      </c>
      <c r="AN374">
        <v>48.4</v>
      </c>
      <c r="AO374">
        <v>88.3</v>
      </c>
      <c r="AP374">
        <v>137.6</v>
      </c>
      <c r="AQ374">
        <v>111.1</v>
      </c>
      <c r="AR374">
        <v>92.1</v>
      </c>
      <c r="AS374">
        <v>49.8</v>
      </c>
      <c r="AT374">
        <v>48.4</v>
      </c>
      <c r="AU374">
        <v>41</v>
      </c>
      <c r="AV374">
        <v>40.1</v>
      </c>
      <c r="AW374">
        <v>31.9</v>
      </c>
      <c r="AX374">
        <v>26.9</v>
      </c>
      <c r="AY374">
        <v>51.6</v>
      </c>
      <c r="AZ374">
        <v>87.9</v>
      </c>
      <c r="BA374">
        <v>104</v>
      </c>
      <c r="BB374">
        <v>10083.1</v>
      </c>
      <c r="BC374">
        <v>109.6</v>
      </c>
      <c r="BD374">
        <v>90</v>
      </c>
      <c r="BE374">
        <v>60.1</v>
      </c>
      <c r="BF374">
        <v>48.3</v>
      </c>
      <c r="BG374">
        <v>34.5</v>
      </c>
      <c r="BH374">
        <v>20.5</v>
      </c>
      <c r="BI374">
        <v>11</v>
      </c>
      <c r="BJ374">
        <v>4.5999999999999996</v>
      </c>
      <c r="BK374">
        <v>29.3</v>
      </c>
      <c r="BL374">
        <v>35.4</v>
      </c>
      <c r="BM374">
        <v>54.1</v>
      </c>
      <c r="BN374">
        <v>64.5</v>
      </c>
      <c r="BO374">
        <v>95.1</v>
      </c>
      <c r="BP374">
        <v>46.3</v>
      </c>
      <c r="BQ374">
        <v>-100</v>
      </c>
    </row>
    <row r="375" spans="2:69">
      <c r="B375">
        <v>12</v>
      </c>
      <c r="C375">
        <v>27</v>
      </c>
      <c r="D375">
        <v>50.9</v>
      </c>
      <c r="E375">
        <v>-100</v>
      </c>
      <c r="F375">
        <v>34.1</v>
      </c>
      <c r="G375">
        <v>29.2</v>
      </c>
      <c r="H375">
        <v>29.6</v>
      </c>
      <c r="I375">
        <v>101.5</v>
      </c>
      <c r="J375">
        <v>118.1</v>
      </c>
      <c r="K375">
        <v>107.9</v>
      </c>
      <c r="L375">
        <v>103.5</v>
      </c>
      <c r="M375">
        <v>103.6</v>
      </c>
      <c r="N375">
        <v>64.5</v>
      </c>
      <c r="O375">
        <v>67.7</v>
      </c>
      <c r="P375">
        <v>40.5</v>
      </c>
      <c r="Q375">
        <v>14.2</v>
      </c>
      <c r="R375">
        <v>18.5</v>
      </c>
      <c r="S375">
        <v>51.3</v>
      </c>
      <c r="T375">
        <v>59.9</v>
      </c>
      <c r="U375">
        <v>88.5</v>
      </c>
      <c r="V375">
        <v>76.7</v>
      </c>
      <c r="W375">
        <v>64.400000000000006</v>
      </c>
      <c r="X375">
        <v>37.299999999999997</v>
      </c>
      <c r="Y375">
        <v>31.7</v>
      </c>
      <c r="Z375">
        <v>24.1</v>
      </c>
      <c r="AA375">
        <v>51.3</v>
      </c>
      <c r="AB375">
        <v>37.4</v>
      </c>
      <c r="AC375">
        <v>36.799999999999997</v>
      </c>
      <c r="AD375">
        <v>34.1</v>
      </c>
      <c r="AE375">
        <v>47.2</v>
      </c>
      <c r="AF375">
        <v>67</v>
      </c>
      <c r="AG375">
        <v>105.4</v>
      </c>
      <c r="AH375">
        <v>87</v>
      </c>
      <c r="AI375">
        <v>125.9</v>
      </c>
      <c r="AJ375">
        <v>77.400000000000006</v>
      </c>
      <c r="AK375">
        <v>84.3</v>
      </c>
      <c r="AL375">
        <v>46.3</v>
      </c>
      <c r="AM375">
        <v>28.3</v>
      </c>
      <c r="AN375">
        <v>48.6</v>
      </c>
      <c r="AO375">
        <v>92.2</v>
      </c>
      <c r="AP375">
        <v>142.1</v>
      </c>
      <c r="AQ375">
        <v>109.3</v>
      </c>
      <c r="AR375">
        <v>99.9</v>
      </c>
      <c r="AS375">
        <v>46.7</v>
      </c>
      <c r="AT375">
        <v>48.6</v>
      </c>
      <c r="AU375">
        <v>42.5</v>
      </c>
      <c r="AV375">
        <v>39.799999999999997</v>
      </c>
      <c r="AW375">
        <v>34.299999999999997</v>
      </c>
      <c r="AX375">
        <v>25.3</v>
      </c>
      <c r="AY375">
        <v>54</v>
      </c>
      <c r="AZ375">
        <v>88.4</v>
      </c>
      <c r="BA375">
        <v>104.7</v>
      </c>
      <c r="BB375">
        <v>10084.9</v>
      </c>
      <c r="BC375">
        <v>106.2</v>
      </c>
      <c r="BD375">
        <v>89.5</v>
      </c>
      <c r="BE375">
        <v>64.099999999999994</v>
      </c>
      <c r="BF375">
        <v>47.6</v>
      </c>
      <c r="BG375">
        <v>32.299999999999997</v>
      </c>
      <c r="BH375">
        <v>19.5</v>
      </c>
      <c r="BI375">
        <v>9.3000000000000007</v>
      </c>
      <c r="BJ375">
        <v>4.7</v>
      </c>
      <c r="BK375">
        <v>29.5</v>
      </c>
      <c r="BL375">
        <v>33.5</v>
      </c>
      <c r="BM375">
        <v>54.3</v>
      </c>
      <c r="BN375">
        <v>63.7</v>
      </c>
      <c r="BO375">
        <v>92.6</v>
      </c>
      <c r="BP375">
        <v>48.5</v>
      </c>
      <c r="BQ375">
        <v>-100</v>
      </c>
    </row>
    <row r="376" spans="2:69">
      <c r="B376">
        <v>12</v>
      </c>
      <c r="C376">
        <v>28</v>
      </c>
      <c r="D376">
        <v>55.8</v>
      </c>
      <c r="E376">
        <v>-100</v>
      </c>
      <c r="F376">
        <v>34.1</v>
      </c>
      <c r="G376">
        <v>30</v>
      </c>
      <c r="H376">
        <v>29.1</v>
      </c>
      <c r="I376">
        <v>110.5</v>
      </c>
      <c r="J376">
        <v>119.1</v>
      </c>
      <c r="K376">
        <v>109.6</v>
      </c>
      <c r="L376">
        <v>107</v>
      </c>
      <c r="M376">
        <v>96.7</v>
      </c>
      <c r="N376">
        <v>66.7</v>
      </c>
      <c r="O376">
        <v>63.2</v>
      </c>
      <c r="P376">
        <v>44.2</v>
      </c>
      <c r="Q376">
        <v>13</v>
      </c>
      <c r="R376">
        <v>17.899999999999999</v>
      </c>
      <c r="S376">
        <v>54.7</v>
      </c>
      <c r="T376">
        <v>64.5</v>
      </c>
      <c r="U376">
        <v>86.3</v>
      </c>
      <c r="V376">
        <v>75.8</v>
      </c>
      <c r="W376">
        <v>64.3</v>
      </c>
      <c r="X376">
        <v>35.4</v>
      </c>
      <c r="Y376">
        <v>35</v>
      </c>
      <c r="Z376">
        <v>25.7</v>
      </c>
      <c r="AA376">
        <v>53.7</v>
      </c>
      <c r="AB376">
        <v>37.799999999999997</v>
      </c>
      <c r="AC376">
        <v>39.200000000000003</v>
      </c>
      <c r="AD376">
        <v>33.5</v>
      </c>
      <c r="AE376">
        <v>45.6</v>
      </c>
      <c r="AF376">
        <v>70.099999999999994</v>
      </c>
      <c r="AG376">
        <v>104.1</v>
      </c>
      <c r="AH376">
        <v>87.7</v>
      </c>
      <c r="AI376">
        <v>135.9</v>
      </c>
      <c r="AJ376">
        <v>76.7</v>
      </c>
      <c r="AK376">
        <v>83.2</v>
      </c>
      <c r="AL376">
        <v>50.3</v>
      </c>
      <c r="AM376">
        <v>27</v>
      </c>
      <c r="AN376">
        <v>48.8</v>
      </c>
      <c r="AO376">
        <v>95.1</v>
      </c>
      <c r="AP376">
        <v>144.69999999999999</v>
      </c>
      <c r="AQ376">
        <v>109.2</v>
      </c>
      <c r="AR376">
        <v>105.8</v>
      </c>
      <c r="AS376">
        <v>54.1</v>
      </c>
      <c r="AT376">
        <v>47.9</v>
      </c>
      <c r="AU376">
        <v>43</v>
      </c>
      <c r="AV376">
        <v>38.299999999999997</v>
      </c>
      <c r="AW376">
        <v>34</v>
      </c>
      <c r="AX376">
        <v>26.4</v>
      </c>
      <c r="AY376">
        <v>51.8</v>
      </c>
      <c r="AZ376">
        <v>86.7</v>
      </c>
      <c r="BA376">
        <v>100</v>
      </c>
      <c r="BB376">
        <v>85</v>
      </c>
      <c r="BC376">
        <v>102.4</v>
      </c>
      <c r="BD376">
        <v>91.4</v>
      </c>
      <c r="BE376">
        <v>68.7</v>
      </c>
      <c r="BF376">
        <v>50.7</v>
      </c>
      <c r="BG376">
        <v>32.4</v>
      </c>
      <c r="BH376">
        <v>18.8</v>
      </c>
      <c r="BI376">
        <v>9.6999999999999993</v>
      </c>
      <c r="BJ376">
        <v>3</v>
      </c>
      <c r="BK376">
        <v>30.5</v>
      </c>
      <c r="BL376">
        <v>35.299999999999997</v>
      </c>
      <c r="BM376">
        <v>54.5</v>
      </c>
      <c r="BN376">
        <v>63.1</v>
      </c>
      <c r="BO376">
        <v>90.6</v>
      </c>
      <c r="BP376">
        <v>46.3</v>
      </c>
      <c r="BQ376">
        <v>-100</v>
      </c>
    </row>
    <row r="377" spans="2:69">
      <c r="B377">
        <v>12</v>
      </c>
      <c r="C377">
        <v>29</v>
      </c>
      <c r="D377">
        <v>54.6</v>
      </c>
      <c r="E377">
        <v>49</v>
      </c>
      <c r="F377">
        <v>32.9</v>
      </c>
      <c r="G377">
        <v>32</v>
      </c>
      <c r="H377">
        <v>29</v>
      </c>
      <c r="I377">
        <v>108.4</v>
      </c>
      <c r="J377">
        <v>126.4</v>
      </c>
      <c r="K377">
        <v>111</v>
      </c>
      <c r="L377">
        <v>107.9</v>
      </c>
      <c r="M377">
        <v>96.7</v>
      </c>
      <c r="N377">
        <v>65.5</v>
      </c>
      <c r="O377">
        <v>64.8</v>
      </c>
      <c r="P377">
        <v>47.5</v>
      </c>
      <c r="Q377">
        <v>16.399999999999999</v>
      </c>
      <c r="R377">
        <v>18.3</v>
      </c>
      <c r="S377">
        <v>56.9</v>
      </c>
      <c r="T377">
        <v>62</v>
      </c>
      <c r="U377">
        <v>81.099999999999994</v>
      </c>
      <c r="V377">
        <v>73.900000000000006</v>
      </c>
      <c r="W377">
        <v>60.6</v>
      </c>
      <c r="X377">
        <v>34.6</v>
      </c>
      <c r="Y377">
        <v>34.200000000000003</v>
      </c>
      <c r="Z377">
        <v>31.1</v>
      </c>
      <c r="AA377">
        <v>53.2</v>
      </c>
      <c r="AB377">
        <v>40.200000000000003</v>
      </c>
      <c r="AC377">
        <v>37.9</v>
      </c>
      <c r="AD377">
        <v>32.6</v>
      </c>
      <c r="AE377">
        <v>49.9</v>
      </c>
      <c r="AF377">
        <v>70.3</v>
      </c>
      <c r="AG377">
        <v>106.4</v>
      </c>
      <c r="AH377">
        <v>94.7</v>
      </c>
      <c r="AI377">
        <v>134.69999999999999</v>
      </c>
      <c r="AJ377">
        <v>74.599999999999994</v>
      </c>
      <c r="AK377">
        <v>82.1</v>
      </c>
      <c r="AL377">
        <v>49</v>
      </c>
      <c r="AM377">
        <v>26.4</v>
      </c>
      <c r="AN377">
        <v>50.7</v>
      </c>
      <c r="AO377">
        <v>96.2</v>
      </c>
      <c r="AP377">
        <v>154.9</v>
      </c>
      <c r="AQ377">
        <v>106.7</v>
      </c>
      <c r="AR377">
        <v>112.7</v>
      </c>
      <c r="AS377">
        <v>55.1</v>
      </c>
      <c r="AT377">
        <v>46.9</v>
      </c>
      <c r="AU377">
        <v>44.4</v>
      </c>
      <c r="AV377">
        <v>37.5</v>
      </c>
      <c r="AW377">
        <v>33.9</v>
      </c>
      <c r="AX377">
        <v>28.1</v>
      </c>
      <c r="AY377">
        <v>51.1</v>
      </c>
      <c r="AZ377">
        <v>81.2</v>
      </c>
      <c r="BA377">
        <v>96.5</v>
      </c>
      <c r="BB377">
        <v>92</v>
      </c>
      <c r="BC377">
        <v>98.6</v>
      </c>
      <c r="BD377">
        <v>92.6</v>
      </c>
      <c r="BE377">
        <v>70.900000000000006</v>
      </c>
      <c r="BF377">
        <v>51.2</v>
      </c>
      <c r="BG377">
        <v>32.5</v>
      </c>
      <c r="BH377">
        <v>16.899999999999999</v>
      </c>
      <c r="BI377">
        <v>7.6</v>
      </c>
      <c r="BJ377">
        <v>2.2999999999999998</v>
      </c>
      <c r="BK377">
        <v>31.3</v>
      </c>
      <c r="BL377">
        <v>37.6</v>
      </c>
      <c r="BM377">
        <v>54.9</v>
      </c>
      <c r="BN377">
        <v>61.1</v>
      </c>
      <c r="BO377">
        <v>91.7</v>
      </c>
      <c r="BP377">
        <v>45.2</v>
      </c>
      <c r="BQ377">
        <v>-100</v>
      </c>
    </row>
    <row r="378" spans="2:69">
      <c r="B378">
        <v>12</v>
      </c>
      <c r="C378">
        <v>30</v>
      </c>
      <c r="D378">
        <v>63.7</v>
      </c>
      <c r="E378">
        <v>50.1</v>
      </c>
      <c r="F378">
        <v>32.799999999999997</v>
      </c>
      <c r="G378">
        <v>31.4</v>
      </c>
      <c r="H378">
        <v>28.7</v>
      </c>
      <c r="I378">
        <v>101.3</v>
      </c>
      <c r="J378">
        <v>125.2</v>
      </c>
      <c r="K378">
        <v>104.8</v>
      </c>
      <c r="L378">
        <v>103.8</v>
      </c>
      <c r="M378">
        <v>93.9</v>
      </c>
      <c r="N378">
        <v>65.2</v>
      </c>
      <c r="O378">
        <v>61.5</v>
      </c>
      <c r="P378">
        <v>48</v>
      </c>
      <c r="Q378">
        <v>16</v>
      </c>
      <c r="R378">
        <v>18.2</v>
      </c>
      <c r="S378">
        <v>55.3</v>
      </c>
      <c r="T378">
        <v>72.900000000000006</v>
      </c>
      <c r="U378">
        <v>82.1</v>
      </c>
      <c r="V378">
        <v>72.900000000000006</v>
      </c>
      <c r="W378">
        <v>64.2</v>
      </c>
      <c r="X378">
        <v>38.299999999999997</v>
      </c>
      <c r="Y378">
        <v>34</v>
      </c>
      <c r="Z378">
        <v>30.4</v>
      </c>
      <c r="AA378">
        <v>53.5</v>
      </c>
      <c r="AB378">
        <v>38.9</v>
      </c>
      <c r="AC378">
        <v>37.299999999999997</v>
      </c>
      <c r="AD378">
        <v>33.9</v>
      </c>
      <c r="AE378">
        <v>57.7</v>
      </c>
      <c r="AF378">
        <v>72.3</v>
      </c>
      <c r="AG378">
        <v>107.8</v>
      </c>
      <c r="AH378">
        <v>102</v>
      </c>
      <c r="AI378">
        <v>130.19999999999999</v>
      </c>
      <c r="AJ378">
        <v>78</v>
      </c>
      <c r="AK378">
        <v>79</v>
      </c>
      <c r="AL378">
        <v>50.2</v>
      </c>
      <c r="AM378">
        <v>26.7</v>
      </c>
      <c r="AN378">
        <v>51.3</v>
      </c>
      <c r="AO378">
        <v>96.1</v>
      </c>
      <c r="AP378">
        <v>154.19999999999999</v>
      </c>
      <c r="AQ378">
        <v>109.8</v>
      </c>
      <c r="AR378">
        <v>111.2</v>
      </c>
      <c r="AS378">
        <v>59.9</v>
      </c>
      <c r="AT378">
        <v>45.2</v>
      </c>
      <c r="AU378">
        <v>43.8</v>
      </c>
      <c r="AV378">
        <v>36.700000000000003</v>
      </c>
      <c r="AW378">
        <v>34.299999999999997</v>
      </c>
      <c r="AX378">
        <v>31.5</v>
      </c>
      <c r="AY378">
        <v>47.3</v>
      </c>
      <c r="AZ378">
        <v>73.900000000000006</v>
      </c>
      <c r="BA378">
        <v>97.4</v>
      </c>
      <c r="BB378">
        <v>88.9</v>
      </c>
      <c r="BC378">
        <v>96.1</v>
      </c>
      <c r="BD378">
        <v>90.6</v>
      </c>
      <c r="BE378">
        <v>67.7</v>
      </c>
      <c r="BF378">
        <v>52.2</v>
      </c>
      <c r="BG378">
        <v>30.6</v>
      </c>
      <c r="BH378">
        <v>16.8</v>
      </c>
      <c r="BI378">
        <v>6.7</v>
      </c>
      <c r="BJ378">
        <v>2.2000000000000002</v>
      </c>
      <c r="BK378">
        <v>30.2</v>
      </c>
      <c r="BL378">
        <v>40.299999999999997</v>
      </c>
      <c r="BM378">
        <v>55.9</v>
      </c>
      <c r="BN378">
        <v>62.2</v>
      </c>
      <c r="BO378">
        <v>94.3</v>
      </c>
      <c r="BP378">
        <v>45.5</v>
      </c>
      <c r="BQ378">
        <v>-100</v>
      </c>
    </row>
    <row r="379" spans="2:69">
      <c r="B379">
        <v>12</v>
      </c>
      <c r="C379">
        <v>31</v>
      </c>
      <c r="D379">
        <v>61.6</v>
      </c>
      <c r="E379">
        <v>48.3</v>
      </c>
      <c r="F379">
        <v>33.4</v>
      </c>
      <c r="G379">
        <v>33.6</v>
      </c>
      <c r="H379">
        <v>29</v>
      </c>
      <c r="I379">
        <v>98</v>
      </c>
      <c r="J379">
        <v>128.6</v>
      </c>
      <c r="K379">
        <v>101.8</v>
      </c>
      <c r="L379">
        <v>103.4</v>
      </c>
      <c r="M379">
        <v>94.5</v>
      </c>
      <c r="N379">
        <v>65</v>
      </c>
      <c r="O379">
        <v>70.2</v>
      </c>
      <c r="P379">
        <v>43</v>
      </c>
      <c r="Q379">
        <v>14.8</v>
      </c>
      <c r="R379">
        <v>18.5</v>
      </c>
      <c r="S379">
        <v>55.2</v>
      </c>
      <c r="T379">
        <v>71.8</v>
      </c>
      <c r="U379">
        <v>84.9</v>
      </c>
      <c r="V379">
        <v>75</v>
      </c>
      <c r="W379">
        <v>67.5</v>
      </c>
      <c r="X379">
        <v>36.9</v>
      </c>
      <c r="Y379">
        <v>34.5</v>
      </c>
      <c r="Z379">
        <v>32.6</v>
      </c>
      <c r="AA379">
        <v>50.3</v>
      </c>
      <c r="AB379">
        <v>36.799999999999997</v>
      </c>
      <c r="AC379">
        <v>38.299999999999997</v>
      </c>
      <c r="AD379">
        <v>35.200000000000003</v>
      </c>
      <c r="AE379">
        <v>65.099999999999994</v>
      </c>
      <c r="AF379">
        <v>74.8</v>
      </c>
      <c r="AG379">
        <v>107.2</v>
      </c>
      <c r="AH379">
        <v>105.6</v>
      </c>
      <c r="AI379">
        <v>125</v>
      </c>
      <c r="AJ379">
        <v>81</v>
      </c>
      <c r="AK379">
        <v>78.8</v>
      </c>
      <c r="AL379">
        <v>51</v>
      </c>
      <c r="AM379">
        <v>26.2</v>
      </c>
      <c r="AN379">
        <v>52.9</v>
      </c>
      <c r="AO379">
        <v>97.5</v>
      </c>
      <c r="AP379">
        <v>147</v>
      </c>
      <c r="AQ379">
        <v>109.7</v>
      </c>
      <c r="AR379">
        <v>106.3</v>
      </c>
      <c r="AS379">
        <v>61.9</v>
      </c>
      <c r="AT379">
        <v>45.5</v>
      </c>
      <c r="AU379">
        <v>42.6</v>
      </c>
      <c r="AV379">
        <v>36.299999999999997</v>
      </c>
      <c r="AW379">
        <v>35.9</v>
      </c>
      <c r="AX379">
        <v>35.200000000000003</v>
      </c>
      <c r="AY379">
        <v>47.6</v>
      </c>
      <c r="AZ379">
        <v>76</v>
      </c>
      <c r="BA379">
        <v>96.9</v>
      </c>
      <c r="BB379">
        <v>107.7</v>
      </c>
      <c r="BC379">
        <v>93.6</v>
      </c>
      <c r="BD379">
        <v>87.3</v>
      </c>
      <c r="BE379">
        <v>68.099999999999994</v>
      </c>
      <c r="BF379">
        <v>59</v>
      </c>
      <c r="BG379">
        <v>30</v>
      </c>
      <c r="BH379">
        <v>17</v>
      </c>
      <c r="BI379">
        <v>10.8</v>
      </c>
      <c r="BJ379">
        <v>3</v>
      </c>
      <c r="BK379">
        <v>30.1</v>
      </c>
      <c r="BL379">
        <v>41.7</v>
      </c>
      <c r="BM379">
        <v>56.1</v>
      </c>
      <c r="BN379">
        <v>62</v>
      </c>
      <c r="BO379">
        <v>95.1</v>
      </c>
      <c r="BP379">
        <v>60.7</v>
      </c>
      <c r="BQ379">
        <v>-100</v>
      </c>
    </row>
  </sheetData>
  <phoneticPr fontId="1"/>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1"/>
  <sheetViews>
    <sheetView workbookViewId="0">
      <pane ySplit="5" topLeftCell="A6" activePane="bottomLeft" state="frozen"/>
      <selection pane="bottomLeft" activeCell="B20" sqref="B20"/>
    </sheetView>
  </sheetViews>
  <sheetFormatPr defaultRowHeight="13.5"/>
  <sheetData>
    <row r="1" spans="1:2">
      <c r="A1" t="s">
        <v>71</v>
      </c>
      <c r="B1">
        <f>IF((A5&lt;=Main!B10)*(Main!B10&lt;=B5),INT(Main!B10),0)</f>
        <v>0</v>
      </c>
    </row>
    <row r="2" spans="1:2">
      <c r="A2" t="s">
        <v>72</v>
      </c>
      <c r="B2">
        <f>MAX(1,MIN(12,INT(Main!B11)))</f>
        <v>7</v>
      </c>
    </row>
    <row r="3" spans="1:2">
      <c r="A3" t="s">
        <v>219</v>
      </c>
      <c r="B3">
        <f>MAX(1,MIN(31,INT(Main!B12)))</f>
        <v>20</v>
      </c>
    </row>
    <row r="4" spans="1:2">
      <c r="A4" t="s">
        <v>559</v>
      </c>
      <c r="B4">
        <f ca="1">IF(B1=0,-100,INDIRECT(ADDRESS(B1-A5+6,2)))</f>
        <v>-100</v>
      </c>
    </row>
    <row r="5" spans="1:2">
      <c r="A5">
        <v>1611</v>
      </c>
      <c r="B5">
        <v>2006</v>
      </c>
    </row>
    <row r="6" spans="1:2">
      <c r="A6">
        <v>1611</v>
      </c>
      <c r="B6">
        <v>-23.7</v>
      </c>
    </row>
    <row r="7" spans="1:2">
      <c r="A7">
        <v>1612</v>
      </c>
      <c r="B7">
        <v>12</v>
      </c>
    </row>
    <row r="8" spans="1:2">
      <c r="A8">
        <v>1613</v>
      </c>
      <c r="B8">
        <v>45.8</v>
      </c>
    </row>
    <row r="9" spans="1:2">
      <c r="A9">
        <v>1614</v>
      </c>
      <c r="B9">
        <v>66.8</v>
      </c>
    </row>
    <row r="10" spans="1:2">
      <c r="A10">
        <v>1615</v>
      </c>
      <c r="B10">
        <v>77.400000000000006</v>
      </c>
    </row>
    <row r="11" spans="1:2">
      <c r="A11">
        <v>1616</v>
      </c>
      <c r="B11">
        <v>58.7</v>
      </c>
    </row>
    <row r="12" spans="1:2">
      <c r="A12">
        <v>1617</v>
      </c>
      <c r="B12">
        <v>31.5</v>
      </c>
    </row>
    <row r="13" spans="1:2">
      <c r="A13">
        <v>1618</v>
      </c>
      <c r="B13">
        <v>20.3</v>
      </c>
    </row>
    <row r="14" spans="1:2">
      <c r="A14">
        <v>1619</v>
      </c>
      <c r="B14">
        <v>10</v>
      </c>
    </row>
    <row r="15" spans="1:2">
      <c r="A15">
        <v>1620</v>
      </c>
      <c r="B15">
        <v>-1.6</v>
      </c>
    </row>
    <row r="16" spans="1:2">
      <c r="A16">
        <v>1621</v>
      </c>
      <c r="B16">
        <v>-7.6</v>
      </c>
    </row>
    <row r="17" spans="1:2">
      <c r="A17">
        <v>1622</v>
      </c>
      <c r="B17">
        <v>-10.7</v>
      </c>
    </row>
    <row r="18" spans="1:2">
      <c r="A18">
        <v>1623</v>
      </c>
      <c r="B18">
        <v>-11.8</v>
      </c>
    </row>
    <row r="19" spans="1:2">
      <c r="A19">
        <v>1624</v>
      </c>
      <c r="B19">
        <v>3.1</v>
      </c>
    </row>
    <row r="20" spans="1:2">
      <c r="A20">
        <v>1625</v>
      </c>
      <c r="B20">
        <v>19</v>
      </c>
    </row>
    <row r="21" spans="1:2">
      <c r="A21">
        <v>1626</v>
      </c>
      <c r="B21">
        <v>23.6</v>
      </c>
    </row>
    <row r="22" spans="1:2">
      <c r="A22">
        <v>1627</v>
      </c>
      <c r="B22">
        <v>24</v>
      </c>
    </row>
    <row r="23" spans="1:2">
      <c r="A23">
        <v>1628</v>
      </c>
      <c r="B23">
        <v>13</v>
      </c>
    </row>
    <row r="24" spans="1:2">
      <c r="A24">
        <v>1629</v>
      </c>
      <c r="B24">
        <v>-6.2</v>
      </c>
    </row>
    <row r="25" spans="1:2">
      <c r="A25">
        <v>1630</v>
      </c>
      <c r="B25">
        <v>-11.5</v>
      </c>
    </row>
    <row r="26" spans="1:2">
      <c r="A26">
        <v>1631</v>
      </c>
      <c r="B26">
        <v>-17.7</v>
      </c>
    </row>
    <row r="27" spans="1:2">
      <c r="A27">
        <v>1632</v>
      </c>
      <c r="B27">
        <v>-22.7</v>
      </c>
    </row>
    <row r="28" spans="1:2">
      <c r="A28">
        <v>1633</v>
      </c>
      <c r="B28">
        <v>-25.6</v>
      </c>
    </row>
    <row r="29" spans="1:2">
      <c r="A29">
        <v>1634</v>
      </c>
      <c r="B29">
        <v>-27.4</v>
      </c>
    </row>
    <row r="30" spans="1:2">
      <c r="A30">
        <v>1635</v>
      </c>
      <c r="B30">
        <v>-29</v>
      </c>
    </row>
    <row r="31" spans="1:2">
      <c r="A31">
        <v>1636</v>
      </c>
      <c r="B31">
        <v>-28.1</v>
      </c>
    </row>
    <row r="32" spans="1:2">
      <c r="A32">
        <v>1637</v>
      </c>
      <c r="B32">
        <v>-17.5</v>
      </c>
    </row>
    <row r="33" spans="1:2">
      <c r="A33">
        <v>1638</v>
      </c>
      <c r="B33">
        <v>16.3</v>
      </c>
    </row>
    <row r="34" spans="1:2">
      <c r="A34">
        <v>1639</v>
      </c>
      <c r="B34">
        <v>38.700000000000003</v>
      </c>
    </row>
    <row r="35" spans="1:2">
      <c r="A35">
        <v>1640</v>
      </c>
      <c r="B35">
        <v>54.2</v>
      </c>
    </row>
    <row r="36" spans="1:2">
      <c r="A36">
        <v>1641</v>
      </c>
      <c r="B36">
        <v>63.7</v>
      </c>
    </row>
    <row r="37" spans="1:2">
      <c r="A37">
        <v>1642</v>
      </c>
      <c r="B37">
        <v>66.900000000000006</v>
      </c>
    </row>
    <row r="38" spans="1:2">
      <c r="A38">
        <v>1643</v>
      </c>
      <c r="B38">
        <v>48.8</v>
      </c>
    </row>
    <row r="39" spans="1:2">
      <c r="A39">
        <v>1644</v>
      </c>
      <c r="B39">
        <v>25.8</v>
      </c>
    </row>
    <row r="40" spans="1:2">
      <c r="A40">
        <v>1645</v>
      </c>
      <c r="B40">
        <v>15.8</v>
      </c>
    </row>
    <row r="41" spans="1:2">
      <c r="A41">
        <v>1646</v>
      </c>
      <c r="B41">
        <v>-1.6</v>
      </c>
    </row>
    <row r="42" spans="1:2">
      <c r="A42">
        <v>1647</v>
      </c>
      <c r="B42">
        <v>-100</v>
      </c>
    </row>
    <row r="43" spans="1:2">
      <c r="A43">
        <v>1648</v>
      </c>
      <c r="B43">
        <v>-100</v>
      </c>
    </row>
    <row r="44" spans="1:2">
      <c r="A44">
        <v>1649</v>
      </c>
      <c r="B44">
        <v>-100</v>
      </c>
    </row>
    <row r="45" spans="1:2">
      <c r="A45">
        <v>1650</v>
      </c>
      <c r="B45">
        <v>-100</v>
      </c>
    </row>
    <row r="46" spans="1:2">
      <c r="A46">
        <v>1651</v>
      </c>
      <c r="B46">
        <v>-100</v>
      </c>
    </row>
    <row r="47" spans="1:2">
      <c r="A47">
        <v>1652</v>
      </c>
      <c r="B47">
        <v>-100</v>
      </c>
    </row>
    <row r="48" spans="1:2">
      <c r="A48">
        <v>1653</v>
      </c>
      <c r="B48">
        <v>-100</v>
      </c>
    </row>
    <row r="49" spans="1:2">
      <c r="A49">
        <v>1654</v>
      </c>
      <c r="B49">
        <v>-100</v>
      </c>
    </row>
    <row r="50" spans="1:2">
      <c r="A50">
        <v>1655</v>
      </c>
      <c r="B50">
        <v>-100</v>
      </c>
    </row>
    <row r="51" spans="1:2">
      <c r="A51">
        <v>1656</v>
      </c>
      <c r="B51">
        <v>-100</v>
      </c>
    </row>
    <row r="52" spans="1:2">
      <c r="A52">
        <v>1657</v>
      </c>
      <c r="B52">
        <v>-100</v>
      </c>
    </row>
    <row r="53" spans="1:2">
      <c r="A53">
        <v>1658</v>
      </c>
      <c r="B53">
        <v>-100</v>
      </c>
    </row>
    <row r="54" spans="1:2">
      <c r="A54">
        <v>1659</v>
      </c>
      <c r="B54">
        <v>-100</v>
      </c>
    </row>
    <row r="55" spans="1:2">
      <c r="A55">
        <v>1660</v>
      </c>
      <c r="B55">
        <v>-100</v>
      </c>
    </row>
    <row r="56" spans="1:2">
      <c r="A56">
        <v>1661</v>
      </c>
      <c r="B56">
        <v>-100</v>
      </c>
    </row>
    <row r="57" spans="1:2">
      <c r="A57">
        <v>1662</v>
      </c>
      <c r="B57">
        <v>-100</v>
      </c>
    </row>
    <row r="58" spans="1:2">
      <c r="A58">
        <v>1663</v>
      </c>
      <c r="B58">
        <v>-100</v>
      </c>
    </row>
    <row r="59" spans="1:2">
      <c r="A59">
        <v>1664</v>
      </c>
      <c r="B59">
        <v>-100</v>
      </c>
    </row>
    <row r="60" spans="1:2">
      <c r="A60">
        <v>1665</v>
      </c>
      <c r="B60">
        <v>-100</v>
      </c>
    </row>
    <row r="61" spans="1:2">
      <c r="A61">
        <v>1666</v>
      </c>
      <c r="B61">
        <v>-100</v>
      </c>
    </row>
    <row r="62" spans="1:2">
      <c r="A62">
        <v>1667</v>
      </c>
      <c r="B62">
        <v>-100</v>
      </c>
    </row>
    <row r="63" spans="1:2">
      <c r="A63">
        <v>1668</v>
      </c>
      <c r="B63">
        <v>-100</v>
      </c>
    </row>
    <row r="64" spans="1:2">
      <c r="A64">
        <v>1669</v>
      </c>
      <c r="B64">
        <v>-100</v>
      </c>
    </row>
    <row r="65" spans="1:2">
      <c r="A65">
        <v>1670</v>
      </c>
      <c r="B65">
        <v>-100</v>
      </c>
    </row>
    <row r="66" spans="1:2">
      <c r="A66">
        <v>1671</v>
      </c>
      <c r="B66">
        <v>-100</v>
      </c>
    </row>
    <row r="67" spans="1:2">
      <c r="A67">
        <v>1672</v>
      </c>
      <c r="B67">
        <v>-100</v>
      </c>
    </row>
    <row r="68" spans="1:2">
      <c r="A68">
        <v>1673</v>
      </c>
      <c r="B68">
        <v>-100</v>
      </c>
    </row>
    <row r="69" spans="1:2">
      <c r="A69">
        <v>1674</v>
      </c>
      <c r="B69">
        <v>-100</v>
      </c>
    </row>
    <row r="70" spans="1:2">
      <c r="A70">
        <v>1675</v>
      </c>
      <c r="B70">
        <v>-100</v>
      </c>
    </row>
    <row r="71" spans="1:2">
      <c r="A71">
        <v>1676</v>
      </c>
      <c r="B71">
        <v>-100</v>
      </c>
    </row>
    <row r="72" spans="1:2">
      <c r="A72">
        <v>1677</v>
      </c>
      <c r="B72">
        <v>-100</v>
      </c>
    </row>
    <row r="73" spans="1:2">
      <c r="A73">
        <v>1678</v>
      </c>
      <c r="B73">
        <v>-100</v>
      </c>
    </row>
    <row r="74" spans="1:2">
      <c r="A74">
        <v>1679</v>
      </c>
      <c r="B74">
        <v>-100</v>
      </c>
    </row>
    <row r="75" spans="1:2">
      <c r="A75">
        <v>1680</v>
      </c>
      <c r="B75">
        <v>-100</v>
      </c>
    </row>
    <row r="76" spans="1:2">
      <c r="A76">
        <v>1681</v>
      </c>
      <c r="B76">
        <v>-100</v>
      </c>
    </row>
    <row r="77" spans="1:2">
      <c r="A77">
        <v>1682</v>
      </c>
      <c r="B77">
        <v>-100</v>
      </c>
    </row>
    <row r="78" spans="1:2">
      <c r="A78">
        <v>1683</v>
      </c>
      <c r="B78">
        <v>-100</v>
      </c>
    </row>
    <row r="79" spans="1:2">
      <c r="A79">
        <v>1684</v>
      </c>
      <c r="B79">
        <v>-100</v>
      </c>
    </row>
    <row r="80" spans="1:2">
      <c r="A80">
        <v>1685</v>
      </c>
      <c r="B80">
        <v>-100</v>
      </c>
    </row>
    <row r="81" spans="1:2">
      <c r="A81">
        <v>1686</v>
      </c>
      <c r="B81">
        <v>-100</v>
      </c>
    </row>
    <row r="82" spans="1:2">
      <c r="A82">
        <v>1687</v>
      </c>
      <c r="B82">
        <v>-100</v>
      </c>
    </row>
    <row r="83" spans="1:2">
      <c r="A83">
        <v>1688</v>
      </c>
      <c r="B83">
        <v>-100</v>
      </c>
    </row>
    <row r="84" spans="1:2">
      <c r="A84">
        <v>1689</v>
      </c>
      <c r="B84">
        <v>-100</v>
      </c>
    </row>
    <row r="85" spans="1:2">
      <c r="A85">
        <v>1690</v>
      </c>
      <c r="B85">
        <v>-100</v>
      </c>
    </row>
    <row r="86" spans="1:2">
      <c r="A86">
        <v>1691</v>
      </c>
      <c r="B86">
        <v>-100</v>
      </c>
    </row>
    <row r="87" spans="1:2">
      <c r="A87">
        <v>1692</v>
      </c>
      <c r="B87">
        <v>-100</v>
      </c>
    </row>
    <row r="88" spans="1:2">
      <c r="A88">
        <v>1693</v>
      </c>
      <c r="B88">
        <v>-100</v>
      </c>
    </row>
    <row r="89" spans="1:2">
      <c r="A89">
        <v>1694</v>
      </c>
      <c r="B89">
        <v>-100</v>
      </c>
    </row>
    <row r="90" spans="1:2">
      <c r="A90">
        <v>1695</v>
      </c>
      <c r="B90">
        <v>-100</v>
      </c>
    </row>
    <row r="91" spans="1:2">
      <c r="A91">
        <v>1696</v>
      </c>
      <c r="B91">
        <v>-100</v>
      </c>
    </row>
    <row r="92" spans="1:2">
      <c r="A92">
        <v>1697</v>
      </c>
      <c r="B92">
        <v>-100</v>
      </c>
    </row>
    <row r="93" spans="1:2">
      <c r="A93">
        <v>1698</v>
      </c>
      <c r="B93">
        <v>-100</v>
      </c>
    </row>
    <row r="94" spans="1:2">
      <c r="A94">
        <v>1699</v>
      </c>
      <c r="B94">
        <v>-100</v>
      </c>
    </row>
    <row r="95" spans="1:2">
      <c r="A95">
        <v>1700</v>
      </c>
      <c r="B95">
        <v>-43.9</v>
      </c>
    </row>
    <row r="96" spans="1:2">
      <c r="A96">
        <v>1701</v>
      </c>
      <c r="B96">
        <v>-43.6</v>
      </c>
    </row>
    <row r="97" spans="1:2">
      <c r="A97">
        <v>1702</v>
      </c>
      <c r="B97">
        <v>-43.4</v>
      </c>
    </row>
    <row r="98" spans="1:2">
      <c r="A98">
        <v>1703</v>
      </c>
      <c r="B98">
        <v>-42.8</v>
      </c>
    </row>
    <row r="99" spans="1:2">
      <c r="A99">
        <v>1704</v>
      </c>
      <c r="B99">
        <v>-41.9</v>
      </c>
    </row>
    <row r="100" spans="1:2">
      <c r="A100">
        <v>1705</v>
      </c>
      <c r="B100">
        <v>-40.9</v>
      </c>
    </row>
    <row r="101" spans="1:2">
      <c r="A101">
        <v>1706</v>
      </c>
      <c r="B101">
        <v>-40.200000000000003</v>
      </c>
    </row>
    <row r="102" spans="1:2">
      <c r="A102">
        <v>1707</v>
      </c>
      <c r="B102">
        <v>-39.5</v>
      </c>
    </row>
    <row r="103" spans="1:2">
      <c r="A103">
        <v>1708</v>
      </c>
      <c r="B103">
        <v>-39.200000000000003</v>
      </c>
    </row>
    <row r="104" spans="1:2">
      <c r="A104">
        <v>1709</v>
      </c>
      <c r="B104">
        <v>-38.6</v>
      </c>
    </row>
    <row r="105" spans="1:2">
      <c r="A105">
        <v>1710</v>
      </c>
      <c r="B105">
        <v>-38.6</v>
      </c>
    </row>
    <row r="106" spans="1:2">
      <c r="A106">
        <v>1711</v>
      </c>
      <c r="B106">
        <v>-39.200000000000003</v>
      </c>
    </row>
    <row r="107" spans="1:2">
      <c r="A107">
        <v>1712</v>
      </c>
      <c r="B107">
        <v>-39.799999999999997</v>
      </c>
    </row>
    <row r="108" spans="1:2">
      <c r="A108">
        <v>1713</v>
      </c>
      <c r="B108">
        <v>-40.200000000000003</v>
      </c>
    </row>
    <row r="109" spans="1:2">
      <c r="A109">
        <v>1714</v>
      </c>
      <c r="B109">
        <v>-40.299999999999997</v>
      </c>
    </row>
    <row r="110" spans="1:2">
      <c r="A110">
        <v>1715</v>
      </c>
      <c r="B110">
        <v>-40.5</v>
      </c>
    </row>
    <row r="111" spans="1:2">
      <c r="A111">
        <v>1716</v>
      </c>
      <c r="B111">
        <v>-39.200000000000003</v>
      </c>
    </row>
    <row r="112" spans="1:2">
      <c r="A112">
        <v>1717</v>
      </c>
      <c r="B112">
        <v>-36</v>
      </c>
    </row>
    <row r="113" spans="1:2">
      <c r="A113">
        <v>1718</v>
      </c>
      <c r="B113">
        <v>-31.5</v>
      </c>
    </row>
    <row r="114" spans="1:2">
      <c r="A114">
        <v>1719</v>
      </c>
      <c r="B114">
        <v>-24.9</v>
      </c>
    </row>
    <row r="115" spans="1:2">
      <c r="A115">
        <v>1720</v>
      </c>
      <c r="B115">
        <v>-16.600000000000001</v>
      </c>
    </row>
    <row r="116" spans="1:2">
      <c r="A116">
        <v>1721</v>
      </c>
      <c r="B116">
        <v>-10.4</v>
      </c>
    </row>
    <row r="117" spans="1:2">
      <c r="A117">
        <v>1722</v>
      </c>
      <c r="B117">
        <v>-15.1</v>
      </c>
    </row>
    <row r="118" spans="1:2">
      <c r="A118">
        <v>1723</v>
      </c>
      <c r="B118">
        <v>-20.6</v>
      </c>
    </row>
    <row r="119" spans="1:2">
      <c r="A119">
        <v>1724</v>
      </c>
      <c r="B119">
        <v>-22.1</v>
      </c>
    </row>
    <row r="120" spans="1:2">
      <c r="A120">
        <v>1725</v>
      </c>
      <c r="B120">
        <v>-19.100000000000001</v>
      </c>
    </row>
    <row r="121" spans="1:2">
      <c r="A121">
        <v>1726</v>
      </c>
      <c r="B121">
        <v>-8.1999999999999993</v>
      </c>
    </row>
    <row r="122" spans="1:2">
      <c r="A122">
        <v>1727</v>
      </c>
      <c r="B122">
        <v>15.3</v>
      </c>
    </row>
    <row r="123" spans="1:2">
      <c r="A123">
        <v>1728</v>
      </c>
      <c r="B123">
        <v>31.8</v>
      </c>
    </row>
    <row r="124" spans="1:2">
      <c r="A124">
        <v>1729</v>
      </c>
      <c r="B124">
        <v>44.3</v>
      </c>
    </row>
    <row r="125" spans="1:2">
      <c r="A125">
        <v>1730</v>
      </c>
      <c r="B125">
        <v>49.6</v>
      </c>
    </row>
    <row r="126" spans="1:2">
      <c r="A126">
        <v>1731</v>
      </c>
      <c r="B126">
        <v>34.6</v>
      </c>
    </row>
    <row r="127" spans="1:2">
      <c r="A127">
        <v>1732</v>
      </c>
      <c r="B127">
        <v>13</v>
      </c>
    </row>
    <row r="128" spans="1:2">
      <c r="A128">
        <v>1733</v>
      </c>
      <c r="B128">
        <v>-3.3</v>
      </c>
    </row>
    <row r="129" spans="1:2">
      <c r="A129">
        <v>1734</v>
      </c>
      <c r="B129">
        <v>-12.3</v>
      </c>
    </row>
    <row r="130" spans="1:2">
      <c r="A130">
        <v>1735</v>
      </c>
      <c r="B130">
        <v>-12.6</v>
      </c>
    </row>
    <row r="131" spans="1:2">
      <c r="A131">
        <v>1736</v>
      </c>
      <c r="B131">
        <v>10.3</v>
      </c>
    </row>
    <row r="132" spans="1:2">
      <c r="A132">
        <v>1737</v>
      </c>
      <c r="B132">
        <v>31.1</v>
      </c>
    </row>
    <row r="133" spans="1:2">
      <c r="A133">
        <v>1738</v>
      </c>
      <c r="B133">
        <v>41</v>
      </c>
    </row>
    <row r="134" spans="1:2">
      <c r="A134">
        <v>1739</v>
      </c>
      <c r="B134">
        <v>46.8</v>
      </c>
    </row>
    <row r="135" spans="1:2">
      <c r="A135">
        <v>1740</v>
      </c>
      <c r="B135">
        <v>35.1</v>
      </c>
    </row>
    <row r="136" spans="1:2">
      <c r="A136">
        <v>1741</v>
      </c>
      <c r="B136">
        <v>18.5</v>
      </c>
    </row>
    <row r="137" spans="1:2">
      <c r="A137">
        <v>1742</v>
      </c>
      <c r="B137">
        <v>13.3</v>
      </c>
    </row>
    <row r="138" spans="1:2">
      <c r="A138">
        <v>1743</v>
      </c>
      <c r="B138">
        <v>6.1</v>
      </c>
    </row>
    <row r="139" spans="1:2">
      <c r="A139">
        <v>1744</v>
      </c>
      <c r="B139">
        <v>-6.6</v>
      </c>
    </row>
    <row r="140" spans="1:2">
      <c r="A140">
        <v>1745</v>
      </c>
      <c r="B140">
        <v>-10.1</v>
      </c>
    </row>
    <row r="141" spans="1:2">
      <c r="A141">
        <v>1746</v>
      </c>
      <c r="B141">
        <v>10</v>
      </c>
    </row>
    <row r="142" spans="1:2">
      <c r="A142">
        <v>1747</v>
      </c>
      <c r="B142">
        <v>30.6</v>
      </c>
    </row>
    <row r="143" spans="1:2">
      <c r="A143">
        <v>1748</v>
      </c>
      <c r="B143">
        <v>42.9</v>
      </c>
    </row>
    <row r="144" spans="1:2">
      <c r="A144">
        <v>1749</v>
      </c>
      <c r="B144">
        <v>53.2</v>
      </c>
    </row>
    <row r="145" spans="1:2">
      <c r="A145">
        <v>1750</v>
      </c>
      <c r="B145">
        <v>59.3</v>
      </c>
    </row>
    <row r="146" spans="1:2">
      <c r="A146">
        <v>1751</v>
      </c>
      <c r="B146">
        <v>60.5</v>
      </c>
    </row>
    <row r="147" spans="1:2">
      <c r="A147">
        <v>1752</v>
      </c>
      <c r="B147">
        <v>44</v>
      </c>
    </row>
    <row r="148" spans="1:2">
      <c r="A148">
        <v>1753</v>
      </c>
      <c r="B148">
        <v>24.4</v>
      </c>
    </row>
    <row r="149" spans="1:2">
      <c r="A149">
        <v>1754</v>
      </c>
      <c r="B149">
        <v>17.600000000000001</v>
      </c>
    </row>
    <row r="150" spans="1:2">
      <c r="A150">
        <v>1755</v>
      </c>
      <c r="B150">
        <v>8.1</v>
      </c>
    </row>
    <row r="151" spans="1:2">
      <c r="A151">
        <v>1756</v>
      </c>
      <c r="B151">
        <v>-5.8</v>
      </c>
    </row>
    <row r="152" spans="1:2">
      <c r="A152">
        <v>1757</v>
      </c>
      <c r="B152">
        <v>-8.6</v>
      </c>
    </row>
    <row r="153" spans="1:2">
      <c r="A153">
        <v>1758</v>
      </c>
      <c r="B153">
        <v>12.8</v>
      </c>
    </row>
    <row r="154" spans="1:2">
      <c r="A154">
        <v>1759</v>
      </c>
      <c r="B154">
        <v>31.1</v>
      </c>
    </row>
    <row r="155" spans="1:2">
      <c r="A155">
        <v>1760</v>
      </c>
      <c r="B155">
        <v>41.2</v>
      </c>
    </row>
    <row r="156" spans="1:2">
      <c r="A156">
        <v>1761</v>
      </c>
      <c r="B156">
        <v>49.7</v>
      </c>
    </row>
    <row r="157" spans="1:2">
      <c r="A157">
        <v>1762</v>
      </c>
      <c r="B157">
        <v>54.9</v>
      </c>
    </row>
    <row r="158" spans="1:2">
      <c r="A158">
        <v>1763</v>
      </c>
      <c r="B158">
        <v>55.6</v>
      </c>
    </row>
    <row r="159" spans="1:2">
      <c r="A159">
        <v>1764</v>
      </c>
      <c r="B159">
        <v>39.9</v>
      </c>
    </row>
    <row r="160" spans="1:2">
      <c r="A160">
        <v>1765</v>
      </c>
      <c r="B160">
        <v>20.100000000000001</v>
      </c>
    </row>
    <row r="161" spans="1:2">
      <c r="A161">
        <v>1766</v>
      </c>
      <c r="B161">
        <v>12.5</v>
      </c>
    </row>
    <row r="162" spans="1:2">
      <c r="A162">
        <v>1767</v>
      </c>
      <c r="B162">
        <v>10</v>
      </c>
    </row>
    <row r="163" spans="1:2">
      <c r="A163">
        <v>1768</v>
      </c>
      <c r="B163">
        <v>30.2</v>
      </c>
    </row>
    <row r="164" spans="1:2">
      <c r="A164">
        <v>1769</v>
      </c>
      <c r="B164">
        <v>56.2</v>
      </c>
    </row>
    <row r="165" spans="1:2">
      <c r="A165">
        <v>1770</v>
      </c>
      <c r="B165">
        <v>70.599999999999994</v>
      </c>
    </row>
    <row r="166" spans="1:2">
      <c r="A166">
        <v>1771</v>
      </c>
      <c r="B166">
        <v>80.2</v>
      </c>
    </row>
    <row r="167" spans="1:2">
      <c r="A167">
        <v>1772</v>
      </c>
      <c r="B167">
        <v>83.8</v>
      </c>
    </row>
    <row r="168" spans="1:2">
      <c r="A168">
        <v>1773</v>
      </c>
      <c r="B168">
        <v>63.5</v>
      </c>
    </row>
    <row r="169" spans="1:2">
      <c r="A169">
        <v>1774</v>
      </c>
      <c r="B169">
        <v>38.200000000000003</v>
      </c>
    </row>
    <row r="170" spans="1:2">
      <c r="A170">
        <v>1775</v>
      </c>
      <c r="B170">
        <v>30.2</v>
      </c>
    </row>
    <row r="171" spans="1:2">
      <c r="A171">
        <v>1776</v>
      </c>
      <c r="B171">
        <v>22.8</v>
      </c>
    </row>
    <row r="172" spans="1:2">
      <c r="A172">
        <v>1777</v>
      </c>
      <c r="B172">
        <v>21.1</v>
      </c>
    </row>
    <row r="173" spans="1:2">
      <c r="A173">
        <v>1778</v>
      </c>
      <c r="B173">
        <v>39.799999999999997</v>
      </c>
    </row>
    <row r="174" spans="1:2">
      <c r="A174">
        <v>1779</v>
      </c>
      <c r="B174">
        <v>61.4</v>
      </c>
    </row>
    <row r="175" spans="1:2">
      <c r="A175">
        <v>1780</v>
      </c>
      <c r="B175">
        <v>68.8</v>
      </c>
    </row>
    <row r="176" spans="1:2">
      <c r="A176">
        <v>1781</v>
      </c>
      <c r="B176">
        <v>72.3</v>
      </c>
    </row>
    <row r="177" spans="1:2">
      <c r="A177">
        <v>1782</v>
      </c>
      <c r="B177">
        <v>55.4</v>
      </c>
    </row>
    <row r="178" spans="1:2">
      <c r="A178">
        <v>1783</v>
      </c>
      <c r="B178">
        <v>32.700000000000003</v>
      </c>
    </row>
    <row r="179" spans="1:2">
      <c r="A179">
        <v>1784</v>
      </c>
      <c r="B179">
        <v>24.4</v>
      </c>
    </row>
    <row r="180" spans="1:2">
      <c r="A180">
        <v>1785</v>
      </c>
      <c r="B180">
        <v>18.3</v>
      </c>
    </row>
    <row r="181" spans="1:2">
      <c r="A181">
        <v>1786</v>
      </c>
      <c r="B181">
        <v>33.4</v>
      </c>
    </row>
    <row r="182" spans="1:2">
      <c r="A182">
        <v>1787</v>
      </c>
      <c r="B182">
        <v>56.1</v>
      </c>
    </row>
    <row r="183" spans="1:2">
      <c r="A183">
        <v>1788</v>
      </c>
      <c r="B183">
        <v>68.400000000000006</v>
      </c>
    </row>
    <row r="184" spans="1:2">
      <c r="A184">
        <v>1789</v>
      </c>
      <c r="B184">
        <v>77.2</v>
      </c>
    </row>
    <row r="185" spans="1:2">
      <c r="A185">
        <v>1790</v>
      </c>
      <c r="B185">
        <v>81.3</v>
      </c>
    </row>
    <row r="186" spans="1:2">
      <c r="A186">
        <v>1791</v>
      </c>
      <c r="B186">
        <v>63</v>
      </c>
    </row>
    <row r="187" spans="1:2">
      <c r="A187">
        <v>1792</v>
      </c>
      <c r="B187">
        <v>40.9</v>
      </c>
    </row>
    <row r="188" spans="1:2">
      <c r="A188">
        <v>1793</v>
      </c>
      <c r="B188">
        <v>37.9</v>
      </c>
    </row>
    <row r="189" spans="1:2">
      <c r="A189">
        <v>1794</v>
      </c>
      <c r="B189">
        <v>33.9</v>
      </c>
    </row>
    <row r="190" spans="1:2">
      <c r="A190">
        <v>1795</v>
      </c>
      <c r="B190">
        <v>28.6</v>
      </c>
    </row>
    <row r="191" spans="1:2">
      <c r="A191">
        <v>1796</v>
      </c>
      <c r="B191">
        <v>21.6</v>
      </c>
    </row>
    <row r="192" spans="1:2">
      <c r="A192">
        <v>1797</v>
      </c>
      <c r="B192">
        <v>13</v>
      </c>
    </row>
    <row r="193" spans="1:2">
      <c r="A193">
        <v>1798</v>
      </c>
      <c r="B193">
        <v>-0.9</v>
      </c>
    </row>
    <row r="194" spans="1:2">
      <c r="A194">
        <v>1799</v>
      </c>
      <c r="B194">
        <v>-11.5</v>
      </c>
    </row>
    <row r="195" spans="1:2">
      <c r="A195">
        <v>1800</v>
      </c>
      <c r="B195">
        <v>-13.9</v>
      </c>
    </row>
    <row r="196" spans="1:2">
      <c r="A196">
        <v>1801</v>
      </c>
      <c r="B196">
        <v>4.0999999999999996</v>
      </c>
    </row>
    <row r="197" spans="1:2">
      <c r="A197">
        <v>1802</v>
      </c>
      <c r="B197">
        <v>22</v>
      </c>
    </row>
    <row r="198" spans="1:2">
      <c r="A198">
        <v>1803</v>
      </c>
      <c r="B198">
        <v>25</v>
      </c>
    </row>
    <row r="199" spans="1:2">
      <c r="A199">
        <v>1804</v>
      </c>
      <c r="B199">
        <v>15.3</v>
      </c>
    </row>
    <row r="200" spans="1:2">
      <c r="A200">
        <v>1805</v>
      </c>
      <c r="B200">
        <v>-1.6</v>
      </c>
    </row>
    <row r="201" spans="1:2">
      <c r="A201">
        <v>1806</v>
      </c>
      <c r="B201">
        <v>-6.2</v>
      </c>
    </row>
    <row r="202" spans="1:2">
      <c r="A202">
        <v>1807</v>
      </c>
      <c r="B202">
        <v>-12.1</v>
      </c>
    </row>
    <row r="203" spans="1:2">
      <c r="A203">
        <v>1808</v>
      </c>
      <c r="B203">
        <v>-18</v>
      </c>
    </row>
    <row r="204" spans="1:2">
      <c r="A204">
        <v>1809</v>
      </c>
      <c r="B204">
        <v>-23.1</v>
      </c>
    </row>
    <row r="205" spans="1:2">
      <c r="A205">
        <v>1810</v>
      </c>
      <c r="B205">
        <v>-27.4</v>
      </c>
    </row>
    <row r="206" spans="1:2">
      <c r="A206">
        <v>1811</v>
      </c>
      <c r="B206">
        <v>-30.5</v>
      </c>
    </row>
    <row r="207" spans="1:2">
      <c r="A207">
        <v>1812</v>
      </c>
      <c r="B207">
        <v>-32.200000000000003</v>
      </c>
    </row>
    <row r="208" spans="1:2">
      <c r="A208">
        <v>1813</v>
      </c>
      <c r="B208">
        <v>-32.6</v>
      </c>
    </row>
    <row r="209" spans="1:2">
      <c r="A209">
        <v>1814</v>
      </c>
      <c r="B209">
        <v>-31.3</v>
      </c>
    </row>
    <row r="210" spans="1:2">
      <c r="A210">
        <v>1815</v>
      </c>
      <c r="B210">
        <v>-27.4</v>
      </c>
    </row>
    <row r="211" spans="1:2">
      <c r="A211">
        <v>1816</v>
      </c>
      <c r="B211">
        <v>-20.8</v>
      </c>
    </row>
    <row r="212" spans="1:2">
      <c r="A212">
        <v>1817</v>
      </c>
      <c r="B212">
        <v>-12.3</v>
      </c>
    </row>
    <row r="213" spans="1:2">
      <c r="A213">
        <v>1818</v>
      </c>
      <c r="B213">
        <v>-4.2</v>
      </c>
    </row>
    <row r="214" spans="1:2">
      <c r="A214">
        <v>1819</v>
      </c>
      <c r="B214">
        <v>0.5</v>
      </c>
    </row>
    <row r="215" spans="1:2">
      <c r="A215">
        <v>1820</v>
      </c>
      <c r="B215">
        <v>-11.5</v>
      </c>
    </row>
    <row r="216" spans="1:2">
      <c r="A216">
        <v>1821</v>
      </c>
      <c r="B216">
        <v>-19.7</v>
      </c>
    </row>
    <row r="217" spans="1:2">
      <c r="A217">
        <v>1822</v>
      </c>
      <c r="B217">
        <v>-23.7</v>
      </c>
    </row>
    <row r="218" spans="1:2">
      <c r="A218">
        <v>1823</v>
      </c>
      <c r="B218">
        <v>-27</v>
      </c>
    </row>
    <row r="219" spans="1:2">
      <c r="A219">
        <v>1824</v>
      </c>
      <c r="B219">
        <v>-29</v>
      </c>
    </row>
    <row r="220" spans="1:2">
      <c r="A220">
        <v>1825</v>
      </c>
      <c r="B220">
        <v>-27.9</v>
      </c>
    </row>
    <row r="221" spans="1:2">
      <c r="A221">
        <v>1826</v>
      </c>
      <c r="B221">
        <v>-20.8</v>
      </c>
    </row>
    <row r="222" spans="1:2">
      <c r="A222">
        <v>1827</v>
      </c>
      <c r="B222">
        <v>-4.2</v>
      </c>
    </row>
    <row r="223" spans="1:2">
      <c r="A223">
        <v>1828</v>
      </c>
      <c r="B223">
        <v>22</v>
      </c>
    </row>
    <row r="224" spans="1:2">
      <c r="A224">
        <v>1829</v>
      </c>
      <c r="B224">
        <v>37.1</v>
      </c>
    </row>
    <row r="225" spans="1:2">
      <c r="A225">
        <v>1830</v>
      </c>
      <c r="B225">
        <v>47.5</v>
      </c>
    </row>
    <row r="226" spans="1:2">
      <c r="A226">
        <v>1831</v>
      </c>
      <c r="B226">
        <v>52.3</v>
      </c>
    </row>
    <row r="227" spans="1:2">
      <c r="A227">
        <v>1832</v>
      </c>
      <c r="B227">
        <v>37.9</v>
      </c>
    </row>
    <row r="228" spans="1:2">
      <c r="A228">
        <v>1833</v>
      </c>
      <c r="B228">
        <v>17.399999999999999</v>
      </c>
    </row>
    <row r="229" spans="1:2">
      <c r="A229">
        <v>1834</v>
      </c>
      <c r="B229">
        <v>10.3</v>
      </c>
    </row>
    <row r="230" spans="1:2">
      <c r="A230">
        <v>1835</v>
      </c>
      <c r="B230">
        <v>24.2</v>
      </c>
    </row>
    <row r="231" spans="1:2">
      <c r="A231">
        <v>1836</v>
      </c>
      <c r="B231">
        <v>49.3</v>
      </c>
    </row>
    <row r="232" spans="1:2">
      <c r="A232">
        <v>1837</v>
      </c>
      <c r="B232">
        <v>66.3</v>
      </c>
    </row>
    <row r="233" spans="1:2">
      <c r="A233">
        <v>1838</v>
      </c>
      <c r="B233">
        <v>77.8</v>
      </c>
    </row>
    <row r="234" spans="1:2">
      <c r="A234">
        <v>1839</v>
      </c>
      <c r="B234">
        <v>82</v>
      </c>
    </row>
    <row r="235" spans="1:2">
      <c r="A235">
        <v>1840</v>
      </c>
      <c r="B235">
        <v>63</v>
      </c>
    </row>
    <row r="236" spans="1:2">
      <c r="A236">
        <v>1841</v>
      </c>
      <c r="B236">
        <v>39.299999999999997</v>
      </c>
    </row>
    <row r="237" spans="1:2">
      <c r="A237">
        <v>1842</v>
      </c>
      <c r="B237">
        <v>32.9</v>
      </c>
    </row>
    <row r="238" spans="1:2">
      <c r="A238">
        <v>1843</v>
      </c>
      <c r="B238">
        <v>25.2</v>
      </c>
    </row>
    <row r="239" spans="1:2">
      <c r="A239">
        <v>1844</v>
      </c>
      <c r="B239">
        <v>18.100000000000001</v>
      </c>
    </row>
    <row r="240" spans="1:2">
      <c r="A240">
        <v>1845</v>
      </c>
      <c r="B240">
        <v>14.6</v>
      </c>
    </row>
    <row r="241" spans="1:2">
      <c r="A241">
        <v>1846</v>
      </c>
      <c r="B241">
        <v>28.2</v>
      </c>
    </row>
    <row r="242" spans="1:2">
      <c r="A242">
        <v>1847</v>
      </c>
      <c r="B242">
        <v>46.5</v>
      </c>
    </row>
    <row r="243" spans="1:2">
      <c r="A243">
        <v>1848</v>
      </c>
      <c r="B243">
        <v>58.4</v>
      </c>
    </row>
    <row r="244" spans="1:2">
      <c r="A244">
        <v>1849</v>
      </c>
      <c r="B244">
        <v>69</v>
      </c>
    </row>
    <row r="245" spans="1:2">
      <c r="A245">
        <v>1850</v>
      </c>
      <c r="B245">
        <v>75</v>
      </c>
    </row>
    <row r="246" spans="1:2">
      <c r="A246">
        <v>1851</v>
      </c>
      <c r="B246">
        <v>76.400000000000006</v>
      </c>
    </row>
    <row r="247" spans="1:2">
      <c r="A247">
        <v>1852</v>
      </c>
      <c r="B247">
        <v>58.7</v>
      </c>
    </row>
    <row r="248" spans="1:2">
      <c r="A248">
        <v>1853</v>
      </c>
      <c r="B248">
        <v>37.4</v>
      </c>
    </row>
    <row r="249" spans="1:2">
      <c r="A249">
        <v>1854</v>
      </c>
      <c r="B249">
        <v>31.8</v>
      </c>
    </row>
    <row r="250" spans="1:2">
      <c r="A250">
        <v>1855</v>
      </c>
      <c r="B250">
        <v>23.6</v>
      </c>
    </row>
    <row r="251" spans="1:2">
      <c r="A251">
        <v>1856</v>
      </c>
      <c r="B251">
        <v>13.5</v>
      </c>
    </row>
    <row r="252" spans="1:2">
      <c r="A252">
        <v>1857</v>
      </c>
      <c r="B252">
        <v>6.4</v>
      </c>
    </row>
    <row r="253" spans="1:2">
      <c r="A253">
        <v>1858</v>
      </c>
      <c r="B253">
        <v>21.1</v>
      </c>
    </row>
    <row r="254" spans="1:2">
      <c r="A254">
        <v>1859</v>
      </c>
      <c r="B254">
        <v>42.9</v>
      </c>
    </row>
    <row r="255" spans="1:2">
      <c r="A255">
        <v>1860</v>
      </c>
      <c r="B255">
        <v>56.8</v>
      </c>
    </row>
    <row r="256" spans="1:2">
      <c r="A256">
        <v>1861</v>
      </c>
      <c r="B256">
        <v>66.8</v>
      </c>
    </row>
    <row r="257" spans="1:2">
      <c r="A257">
        <v>1862</v>
      </c>
      <c r="B257">
        <v>70.900000000000006</v>
      </c>
    </row>
    <row r="258" spans="1:2">
      <c r="A258">
        <v>1863</v>
      </c>
      <c r="B258">
        <v>54.5</v>
      </c>
    </row>
    <row r="259" spans="1:2">
      <c r="A259">
        <v>1864</v>
      </c>
      <c r="B259">
        <v>34.200000000000003</v>
      </c>
    </row>
    <row r="260" spans="1:2">
      <c r="A260">
        <v>1865</v>
      </c>
      <c r="B260">
        <v>29.7</v>
      </c>
    </row>
    <row r="261" spans="1:2">
      <c r="A261">
        <v>1866</v>
      </c>
      <c r="B261">
        <v>23.2</v>
      </c>
    </row>
    <row r="262" spans="1:2">
      <c r="A262">
        <v>1867</v>
      </c>
      <c r="B262">
        <v>15.5</v>
      </c>
    </row>
    <row r="263" spans="1:2">
      <c r="A263">
        <v>1868</v>
      </c>
      <c r="B263">
        <v>12.2</v>
      </c>
    </row>
    <row r="264" spans="1:2">
      <c r="A264">
        <v>1869</v>
      </c>
      <c r="B264">
        <v>30.8</v>
      </c>
    </row>
    <row r="265" spans="1:2">
      <c r="A265">
        <v>1870</v>
      </c>
      <c r="B265">
        <v>55.6</v>
      </c>
    </row>
    <row r="266" spans="1:2">
      <c r="A266">
        <v>1871</v>
      </c>
      <c r="B266">
        <v>69</v>
      </c>
    </row>
    <row r="267" spans="1:2">
      <c r="A267">
        <v>1872</v>
      </c>
      <c r="B267">
        <v>77.599999999999994</v>
      </c>
    </row>
    <row r="268" spans="1:2">
      <c r="A268">
        <v>1873</v>
      </c>
      <c r="B268">
        <v>79.8</v>
      </c>
    </row>
    <row r="269" spans="1:2">
      <c r="A269">
        <v>1874</v>
      </c>
      <c r="B269">
        <v>59.1</v>
      </c>
    </row>
    <row r="270" spans="1:2">
      <c r="A270">
        <v>1875</v>
      </c>
      <c r="B270">
        <v>34.4</v>
      </c>
    </row>
    <row r="271" spans="1:2">
      <c r="A271">
        <v>1876</v>
      </c>
      <c r="B271">
        <v>26.3</v>
      </c>
    </row>
    <row r="272" spans="1:2">
      <c r="A272">
        <v>1877</v>
      </c>
      <c r="B272">
        <v>17</v>
      </c>
    </row>
    <row r="273" spans="1:2">
      <c r="A273">
        <v>1878</v>
      </c>
      <c r="B273">
        <v>5.7</v>
      </c>
    </row>
    <row r="274" spans="1:2">
      <c r="A274">
        <v>1879</v>
      </c>
      <c r="B274">
        <v>-8.9</v>
      </c>
    </row>
    <row r="275" spans="1:2">
      <c r="A275">
        <v>1880</v>
      </c>
      <c r="B275">
        <v>-10.7</v>
      </c>
    </row>
    <row r="276" spans="1:2">
      <c r="A276">
        <v>1881</v>
      </c>
      <c r="B276">
        <v>11.1</v>
      </c>
    </row>
    <row r="277" spans="1:2">
      <c r="A277">
        <v>1882</v>
      </c>
      <c r="B277">
        <v>30.6</v>
      </c>
    </row>
    <row r="278" spans="1:2">
      <c r="A278">
        <v>1883</v>
      </c>
      <c r="B278">
        <v>41</v>
      </c>
    </row>
    <row r="279" spans="1:2">
      <c r="A279">
        <v>1884</v>
      </c>
      <c r="B279">
        <v>50</v>
      </c>
    </row>
    <row r="280" spans="1:2">
      <c r="A280">
        <v>1885</v>
      </c>
      <c r="B280">
        <v>54.5</v>
      </c>
    </row>
    <row r="281" spans="1:2">
      <c r="A281">
        <v>1886</v>
      </c>
      <c r="B281">
        <v>40.1</v>
      </c>
    </row>
    <row r="282" spans="1:2">
      <c r="A282">
        <v>1887</v>
      </c>
      <c r="B282">
        <v>20.3</v>
      </c>
    </row>
    <row r="283" spans="1:2">
      <c r="A283">
        <v>1888</v>
      </c>
      <c r="B283">
        <v>12</v>
      </c>
    </row>
    <row r="284" spans="1:2">
      <c r="A284">
        <v>1889</v>
      </c>
      <c r="B284">
        <v>-2.8</v>
      </c>
    </row>
    <row r="285" spans="1:2">
      <c r="A285">
        <v>1890</v>
      </c>
      <c r="B285">
        <v>-10.1</v>
      </c>
    </row>
    <row r="286" spans="1:2">
      <c r="A286">
        <v>1891</v>
      </c>
      <c r="B286">
        <v>8.4</v>
      </c>
    </row>
    <row r="287" spans="1:2">
      <c r="A287">
        <v>1892</v>
      </c>
      <c r="B287">
        <v>32</v>
      </c>
    </row>
    <row r="288" spans="1:2">
      <c r="A288">
        <v>1893</v>
      </c>
      <c r="B288">
        <v>49.3</v>
      </c>
    </row>
    <row r="289" spans="1:2">
      <c r="A289">
        <v>1894</v>
      </c>
      <c r="B289">
        <v>63.6</v>
      </c>
    </row>
    <row r="290" spans="1:2">
      <c r="A290">
        <v>1895</v>
      </c>
      <c r="B290">
        <v>71.8</v>
      </c>
    </row>
    <row r="291" spans="1:2">
      <c r="A291">
        <v>1896</v>
      </c>
      <c r="B291">
        <v>72.7</v>
      </c>
    </row>
    <row r="292" spans="1:2">
      <c r="A292">
        <v>1897</v>
      </c>
      <c r="B292">
        <v>53.1</v>
      </c>
    </row>
    <row r="293" spans="1:2">
      <c r="A293">
        <v>1898</v>
      </c>
      <c r="B293">
        <v>30.9</v>
      </c>
    </row>
    <row r="294" spans="1:2">
      <c r="A294">
        <v>1899</v>
      </c>
      <c r="B294">
        <v>24.6</v>
      </c>
    </row>
    <row r="295" spans="1:2">
      <c r="A295">
        <v>1900</v>
      </c>
      <c r="B295">
        <v>16.5</v>
      </c>
    </row>
    <row r="296" spans="1:2">
      <c r="A296">
        <v>1901</v>
      </c>
      <c r="B296">
        <v>5.3</v>
      </c>
    </row>
    <row r="297" spans="1:2">
      <c r="A297">
        <v>1902</v>
      </c>
      <c r="B297">
        <v>-9.1999999999999993</v>
      </c>
    </row>
    <row r="298" spans="1:2">
      <c r="A298">
        <v>1903</v>
      </c>
      <c r="B298">
        <v>-11.5</v>
      </c>
    </row>
    <row r="299" spans="1:2">
      <c r="A299">
        <v>1904</v>
      </c>
      <c r="B299">
        <v>10.8</v>
      </c>
    </row>
    <row r="300" spans="1:2">
      <c r="A300">
        <v>1905</v>
      </c>
      <c r="B300">
        <v>32.5</v>
      </c>
    </row>
    <row r="301" spans="1:2">
      <c r="A301">
        <v>1906</v>
      </c>
      <c r="B301">
        <v>44.6</v>
      </c>
    </row>
    <row r="302" spans="1:2">
      <c r="A302">
        <v>1907</v>
      </c>
      <c r="B302">
        <v>53.2</v>
      </c>
    </row>
    <row r="303" spans="1:2">
      <c r="A303">
        <v>1908</v>
      </c>
      <c r="B303">
        <v>58.5</v>
      </c>
    </row>
    <row r="304" spans="1:2">
      <c r="A304">
        <v>1909</v>
      </c>
      <c r="B304">
        <v>59.9</v>
      </c>
    </row>
    <row r="305" spans="1:2">
      <c r="A305">
        <v>1910</v>
      </c>
      <c r="B305">
        <v>43.1</v>
      </c>
    </row>
    <row r="306" spans="1:2">
      <c r="A306">
        <v>1911</v>
      </c>
      <c r="B306">
        <v>21.8</v>
      </c>
    </row>
    <row r="307" spans="1:2">
      <c r="A307">
        <v>1912</v>
      </c>
      <c r="B307">
        <v>12</v>
      </c>
    </row>
    <row r="308" spans="1:2">
      <c r="A308">
        <v>1913</v>
      </c>
      <c r="B308">
        <v>-5</v>
      </c>
    </row>
    <row r="309" spans="1:2">
      <c r="A309">
        <v>1914</v>
      </c>
      <c r="B309">
        <v>-10.4</v>
      </c>
    </row>
    <row r="310" spans="1:2">
      <c r="A310">
        <v>1915</v>
      </c>
      <c r="B310">
        <v>11.1</v>
      </c>
    </row>
    <row r="311" spans="1:2">
      <c r="A311">
        <v>1916</v>
      </c>
      <c r="B311">
        <v>36.4</v>
      </c>
    </row>
    <row r="312" spans="1:2">
      <c r="A312">
        <v>1917</v>
      </c>
      <c r="B312">
        <v>54.5</v>
      </c>
    </row>
    <row r="313" spans="1:2">
      <c r="A313">
        <v>1918</v>
      </c>
      <c r="B313">
        <v>69.2</v>
      </c>
    </row>
    <row r="314" spans="1:2">
      <c r="A314">
        <v>1919</v>
      </c>
      <c r="B314">
        <v>77.400000000000006</v>
      </c>
    </row>
    <row r="315" spans="1:2">
      <c r="A315">
        <v>1920</v>
      </c>
      <c r="B315">
        <v>77.900000000000006</v>
      </c>
    </row>
    <row r="316" spans="1:2">
      <c r="A316">
        <v>1921</v>
      </c>
      <c r="B316">
        <v>56.2</v>
      </c>
    </row>
    <row r="317" spans="1:2">
      <c r="A317">
        <v>1922</v>
      </c>
      <c r="B317">
        <v>31.6</v>
      </c>
    </row>
    <row r="318" spans="1:2">
      <c r="A318">
        <v>1923</v>
      </c>
      <c r="B318">
        <v>23.4</v>
      </c>
    </row>
    <row r="319" spans="1:2">
      <c r="A319">
        <v>1924</v>
      </c>
      <c r="B319">
        <v>17.399999999999999</v>
      </c>
    </row>
    <row r="320" spans="1:2">
      <c r="A320">
        <v>1925</v>
      </c>
      <c r="B320">
        <v>30.9</v>
      </c>
    </row>
    <row r="321" spans="1:2">
      <c r="A321">
        <v>1926</v>
      </c>
      <c r="B321">
        <v>51.1</v>
      </c>
    </row>
    <row r="322" spans="1:2">
      <c r="A322">
        <v>1927</v>
      </c>
      <c r="B322">
        <v>62.7</v>
      </c>
    </row>
    <row r="323" spans="1:2">
      <c r="A323">
        <v>1928</v>
      </c>
      <c r="B323">
        <v>72</v>
      </c>
    </row>
    <row r="324" spans="1:2">
      <c r="A324">
        <v>1929</v>
      </c>
      <c r="B324">
        <v>77.7</v>
      </c>
    </row>
    <row r="325" spans="1:2">
      <c r="A325">
        <v>1930</v>
      </c>
      <c r="B325">
        <v>78</v>
      </c>
    </row>
    <row r="326" spans="1:2">
      <c r="A326">
        <v>1931</v>
      </c>
      <c r="B326">
        <v>56.2</v>
      </c>
    </row>
    <row r="327" spans="1:2">
      <c r="A327">
        <v>1932</v>
      </c>
      <c r="B327">
        <v>31.3</v>
      </c>
    </row>
    <row r="328" spans="1:2">
      <c r="A328">
        <v>1933</v>
      </c>
      <c r="B328">
        <v>22.6</v>
      </c>
    </row>
    <row r="329" spans="1:2">
      <c r="A329">
        <v>1934</v>
      </c>
      <c r="B329">
        <v>14.8</v>
      </c>
    </row>
    <row r="330" spans="1:2">
      <c r="A330">
        <v>1935</v>
      </c>
      <c r="B330">
        <v>26.9</v>
      </c>
    </row>
    <row r="331" spans="1:2">
      <c r="A331">
        <v>1936</v>
      </c>
      <c r="B331">
        <v>50</v>
      </c>
    </row>
    <row r="332" spans="1:2">
      <c r="A332">
        <v>1937</v>
      </c>
      <c r="B332">
        <v>67.5</v>
      </c>
    </row>
    <row r="333" spans="1:2">
      <c r="A333">
        <v>1938</v>
      </c>
      <c r="B333">
        <v>82.3</v>
      </c>
    </row>
    <row r="334" spans="1:2">
      <c r="A334">
        <v>1939</v>
      </c>
      <c r="B334">
        <v>91.9</v>
      </c>
    </row>
    <row r="335" spans="1:2">
      <c r="A335">
        <v>1940</v>
      </c>
      <c r="B335">
        <v>95.3</v>
      </c>
    </row>
    <row r="336" spans="1:2">
      <c r="A336">
        <v>1941</v>
      </c>
      <c r="B336">
        <v>72.900000000000006</v>
      </c>
    </row>
    <row r="337" spans="1:2">
      <c r="A337">
        <v>1942</v>
      </c>
      <c r="B337">
        <v>45.9</v>
      </c>
    </row>
    <row r="338" spans="1:2">
      <c r="A338">
        <v>1943</v>
      </c>
      <c r="B338">
        <v>38.700000000000003</v>
      </c>
    </row>
    <row r="339" spans="1:2">
      <c r="A339">
        <v>1944</v>
      </c>
      <c r="B339">
        <v>30.9</v>
      </c>
    </row>
    <row r="340" spans="1:2">
      <c r="A340">
        <v>1945</v>
      </c>
      <c r="B340">
        <v>28</v>
      </c>
    </row>
    <row r="341" spans="1:2">
      <c r="A341">
        <v>1946</v>
      </c>
      <c r="B341">
        <v>50.1</v>
      </c>
    </row>
    <row r="342" spans="1:2">
      <c r="A342">
        <v>1947</v>
      </c>
      <c r="B342">
        <v>79.900000000000006</v>
      </c>
    </row>
    <row r="343" spans="1:2">
      <c r="A343">
        <v>1948</v>
      </c>
      <c r="B343">
        <v>94.1</v>
      </c>
    </row>
    <row r="344" spans="1:2">
      <c r="A344">
        <v>1949</v>
      </c>
      <c r="B344">
        <v>104.1</v>
      </c>
    </row>
    <row r="345" spans="1:2">
      <c r="A345">
        <v>1950</v>
      </c>
      <c r="B345">
        <v>107.9</v>
      </c>
    </row>
    <row r="346" spans="1:2">
      <c r="A346">
        <v>1951</v>
      </c>
      <c r="B346">
        <v>53.1</v>
      </c>
    </row>
    <row r="347" spans="1:2">
      <c r="A347">
        <v>1952</v>
      </c>
      <c r="B347">
        <v>43.1</v>
      </c>
    </row>
    <row r="348" spans="1:2">
      <c r="A348">
        <v>1953</v>
      </c>
      <c r="B348">
        <v>41.7</v>
      </c>
    </row>
    <row r="349" spans="1:2">
      <c r="A349">
        <v>1954</v>
      </c>
      <c r="B349">
        <v>26</v>
      </c>
    </row>
    <row r="350" spans="1:2">
      <c r="A350">
        <v>1955</v>
      </c>
      <c r="B350">
        <v>29.3</v>
      </c>
    </row>
    <row r="351" spans="1:2">
      <c r="A351">
        <v>1956</v>
      </c>
      <c r="B351">
        <v>54.1</v>
      </c>
    </row>
    <row r="352" spans="1:2">
      <c r="A352">
        <v>1957</v>
      </c>
      <c r="B352">
        <v>110.8</v>
      </c>
    </row>
    <row r="353" spans="1:2">
      <c r="A353">
        <v>1958</v>
      </c>
      <c r="B353">
        <v>118.9</v>
      </c>
    </row>
    <row r="354" spans="1:2">
      <c r="A354">
        <v>1959</v>
      </c>
      <c r="B354">
        <v>112.9</v>
      </c>
    </row>
    <row r="355" spans="1:2">
      <c r="A355">
        <v>1960</v>
      </c>
      <c r="B355">
        <v>107.2</v>
      </c>
    </row>
    <row r="356" spans="1:2">
      <c r="A356">
        <v>1961</v>
      </c>
      <c r="B356">
        <v>82</v>
      </c>
    </row>
    <row r="357" spans="1:2">
      <c r="A357">
        <v>1962</v>
      </c>
      <c r="B357">
        <v>69.400000000000006</v>
      </c>
    </row>
    <row r="358" spans="1:2">
      <c r="A358">
        <v>1963</v>
      </c>
      <c r="B358">
        <v>54.2</v>
      </c>
    </row>
    <row r="359" spans="1:2">
      <c r="A359">
        <v>1964</v>
      </c>
      <c r="B359">
        <v>37.1</v>
      </c>
    </row>
    <row r="360" spans="1:2">
      <c r="A360">
        <v>1965</v>
      </c>
      <c r="B360">
        <v>24.8</v>
      </c>
    </row>
    <row r="361" spans="1:2">
      <c r="A361">
        <v>1966</v>
      </c>
      <c r="B361">
        <v>43.8</v>
      </c>
    </row>
    <row r="362" spans="1:2">
      <c r="A362">
        <v>1967</v>
      </c>
      <c r="B362">
        <v>62.7</v>
      </c>
    </row>
    <row r="363" spans="1:2">
      <c r="A363">
        <v>1968</v>
      </c>
      <c r="B363">
        <v>78</v>
      </c>
    </row>
    <row r="364" spans="1:2">
      <c r="A364">
        <v>1969</v>
      </c>
      <c r="B364">
        <v>87.4</v>
      </c>
    </row>
    <row r="365" spans="1:2">
      <c r="A365">
        <v>1970</v>
      </c>
      <c r="B365">
        <v>83.4</v>
      </c>
    </row>
    <row r="366" spans="1:2">
      <c r="A366">
        <v>1971</v>
      </c>
      <c r="B366">
        <v>50.7</v>
      </c>
    </row>
    <row r="367" spans="1:2">
      <c r="A367">
        <v>1972</v>
      </c>
      <c r="B367">
        <v>41.7</v>
      </c>
    </row>
    <row r="368" spans="1:2">
      <c r="A368">
        <v>1973</v>
      </c>
      <c r="B368">
        <v>39.9</v>
      </c>
    </row>
    <row r="369" spans="1:2">
      <c r="A369">
        <v>1974</v>
      </c>
      <c r="B369">
        <v>45.8</v>
      </c>
    </row>
    <row r="370" spans="1:2">
      <c r="A370">
        <v>1975</v>
      </c>
      <c r="B370">
        <v>33.700000000000003</v>
      </c>
    </row>
    <row r="371" spans="1:2">
      <c r="A371">
        <v>1976</v>
      </c>
      <c r="B371">
        <v>30.6</v>
      </c>
    </row>
    <row r="372" spans="1:2">
      <c r="A372">
        <v>1977</v>
      </c>
      <c r="B372">
        <v>32.700000000000003</v>
      </c>
    </row>
    <row r="373" spans="1:2">
      <c r="A373">
        <v>1978</v>
      </c>
      <c r="B373">
        <v>49.3</v>
      </c>
    </row>
    <row r="374" spans="1:2">
      <c r="A374">
        <v>1979</v>
      </c>
      <c r="B374">
        <v>74.3</v>
      </c>
    </row>
    <row r="375" spans="1:2">
      <c r="A375">
        <v>1980</v>
      </c>
      <c r="B375">
        <v>86.5</v>
      </c>
    </row>
    <row r="376" spans="1:2">
      <c r="A376">
        <v>1981</v>
      </c>
      <c r="B376">
        <v>100.1</v>
      </c>
    </row>
    <row r="377" spans="1:2">
      <c r="A377">
        <v>1982</v>
      </c>
      <c r="B377">
        <v>108.1</v>
      </c>
    </row>
    <row r="378" spans="1:2">
      <c r="A378">
        <v>1983</v>
      </c>
      <c r="B378">
        <v>89.8</v>
      </c>
    </row>
    <row r="379" spans="1:2">
      <c r="A379">
        <v>1984</v>
      </c>
      <c r="B379">
        <v>81</v>
      </c>
    </row>
    <row r="380" spans="1:2">
      <c r="A380">
        <v>1985</v>
      </c>
      <c r="B380">
        <v>51.5</v>
      </c>
    </row>
    <row r="381" spans="1:2">
      <c r="A381">
        <v>1986</v>
      </c>
      <c r="B381">
        <v>33.5</v>
      </c>
    </row>
    <row r="382" spans="1:2">
      <c r="A382">
        <v>1987</v>
      </c>
      <c r="B382">
        <v>30.2</v>
      </c>
    </row>
    <row r="383" spans="1:2">
      <c r="A383">
        <v>1988</v>
      </c>
      <c r="B383">
        <v>65.5</v>
      </c>
    </row>
    <row r="384" spans="1:2">
      <c r="A384">
        <v>1989</v>
      </c>
      <c r="B384">
        <v>121.3</v>
      </c>
    </row>
    <row r="385" spans="1:2">
      <c r="A385">
        <v>1990</v>
      </c>
      <c r="B385">
        <v>127.9</v>
      </c>
    </row>
    <row r="386" spans="1:2">
      <c r="A386">
        <v>1991</v>
      </c>
      <c r="B386">
        <v>128.69999999999999</v>
      </c>
    </row>
    <row r="387" spans="1:2">
      <c r="A387">
        <v>1992</v>
      </c>
      <c r="B387">
        <v>81.2</v>
      </c>
    </row>
    <row r="388" spans="1:2">
      <c r="A388">
        <v>1993</v>
      </c>
      <c r="B388">
        <v>56.8</v>
      </c>
    </row>
    <row r="389" spans="1:2">
      <c r="A389">
        <v>1994</v>
      </c>
      <c r="B389">
        <v>50.7</v>
      </c>
    </row>
    <row r="390" spans="1:2">
      <c r="A390">
        <v>1995</v>
      </c>
      <c r="B390">
        <v>39.6</v>
      </c>
    </row>
    <row r="391" spans="1:2">
      <c r="A391">
        <v>1996</v>
      </c>
      <c r="B391">
        <v>33.700000000000003</v>
      </c>
    </row>
    <row r="392" spans="1:2">
      <c r="A392">
        <v>1997</v>
      </c>
      <c r="B392">
        <v>30.9</v>
      </c>
    </row>
    <row r="393" spans="1:2">
      <c r="A393">
        <v>1998</v>
      </c>
      <c r="B393">
        <v>44.9</v>
      </c>
    </row>
    <row r="394" spans="1:2">
      <c r="A394">
        <v>1999</v>
      </c>
      <c r="B394">
        <v>62.5</v>
      </c>
    </row>
    <row r="395" spans="1:2">
      <c r="A395">
        <v>2000</v>
      </c>
      <c r="B395">
        <v>99.3</v>
      </c>
    </row>
    <row r="396" spans="1:2">
      <c r="A396">
        <v>2001</v>
      </c>
      <c r="B396">
        <v>90.1</v>
      </c>
    </row>
    <row r="397" spans="1:2">
      <c r="A397">
        <v>2002</v>
      </c>
      <c r="B397">
        <v>99</v>
      </c>
    </row>
    <row r="398" spans="1:2">
      <c r="A398">
        <v>2003</v>
      </c>
      <c r="B398">
        <v>99.6</v>
      </c>
    </row>
    <row r="399" spans="1:2">
      <c r="A399">
        <v>2004</v>
      </c>
      <c r="B399">
        <v>63.7</v>
      </c>
    </row>
    <row r="400" spans="1:2">
      <c r="A400">
        <v>2005</v>
      </c>
      <c r="B400">
        <v>59.5</v>
      </c>
    </row>
    <row r="401" spans="1:2">
      <c r="A401">
        <v>2006</v>
      </c>
      <c r="B401">
        <v>29.1</v>
      </c>
    </row>
  </sheetData>
  <phoneticPr fontId="1"/>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42"/>
  <sheetViews>
    <sheetView workbookViewId="0">
      <pane ySplit="2" topLeftCell="A105" activePane="bottomLeft" state="frozen"/>
      <selection pane="bottomLeft" activeCell="E90" sqref="E90"/>
    </sheetView>
  </sheetViews>
  <sheetFormatPr defaultRowHeight="13.5"/>
  <sheetData>
    <row r="1" spans="1:38">
      <c r="A1">
        <f>Main!C15</f>
        <v>1</v>
      </c>
    </row>
    <row r="2" spans="1:38">
      <c r="B2" t="s">
        <v>425</v>
      </c>
      <c r="C2" t="s">
        <v>426</v>
      </c>
      <c r="D2" t="s">
        <v>85</v>
      </c>
      <c r="E2" t="s">
        <v>86</v>
      </c>
      <c r="F2" t="s">
        <v>87</v>
      </c>
      <c r="G2" t="s">
        <v>427</v>
      </c>
      <c r="H2" t="s">
        <v>428</v>
      </c>
      <c r="I2" t="s">
        <v>429</v>
      </c>
      <c r="J2" t="s">
        <v>430</v>
      </c>
      <c r="K2" t="s">
        <v>431</v>
      </c>
      <c r="L2" t="s">
        <v>432</v>
      </c>
      <c r="M2" t="s">
        <v>433</v>
      </c>
      <c r="N2" t="s">
        <v>434</v>
      </c>
      <c r="O2" t="s">
        <v>435</v>
      </c>
      <c r="P2" t="s">
        <v>436</v>
      </c>
      <c r="Q2" t="s">
        <v>437</v>
      </c>
      <c r="R2" t="s">
        <v>438</v>
      </c>
      <c r="S2" t="s">
        <v>439</v>
      </c>
      <c r="T2" t="s">
        <v>440</v>
      </c>
      <c r="U2" t="s">
        <v>441</v>
      </c>
      <c r="V2" t="s">
        <v>442</v>
      </c>
      <c r="W2" t="s">
        <v>443</v>
      </c>
      <c r="X2" t="s">
        <v>444</v>
      </c>
      <c r="Y2" t="s">
        <v>445</v>
      </c>
      <c r="Z2" t="s">
        <v>446</v>
      </c>
      <c r="AA2" t="s">
        <v>447</v>
      </c>
      <c r="AB2" t="s">
        <v>448</v>
      </c>
      <c r="AC2" t="s">
        <v>449</v>
      </c>
      <c r="AD2" t="s">
        <v>450</v>
      </c>
      <c r="AE2" t="s">
        <v>451</v>
      </c>
      <c r="AF2" t="s">
        <v>452</v>
      </c>
      <c r="AG2" t="s">
        <v>88</v>
      </c>
      <c r="AH2" t="s">
        <v>89</v>
      </c>
      <c r="AI2" t="s">
        <v>90</v>
      </c>
      <c r="AJ2" t="s">
        <v>91</v>
      </c>
      <c r="AK2" t="s">
        <v>92</v>
      </c>
      <c r="AL2" t="s">
        <v>453</v>
      </c>
    </row>
    <row r="3" spans="1:38">
      <c r="A3" s="18"/>
      <c r="B3" s="18">
        <v>1.1294E-8</v>
      </c>
      <c r="C3" s="18">
        <v>2.5893000000000001E-9</v>
      </c>
      <c r="D3" s="18">
        <f>CHOOSE($A$1,ED!D3,'H10'!D3,AirDose!D3)</f>
        <v>1.5866</v>
      </c>
      <c r="E3" s="18">
        <f>CHOOSE($A$1,ED!E3,'H10'!E3,AirDose!E3)</f>
        <v>0</v>
      </c>
      <c r="F3" s="18">
        <f>CHOOSE($A$1,ED!F3,'H10'!F3,AirDose!F3)</f>
        <v>0</v>
      </c>
      <c r="G3" s="18">
        <f>CHOOSE($A$1,ED!G3,'H10'!G3,AirDose!G3)</f>
        <v>0</v>
      </c>
      <c r="H3" s="18">
        <f>CHOOSE($A$1,ED!H3,'H10'!H3,AirDose!H3)</f>
        <v>0</v>
      </c>
      <c r="I3" s="18">
        <f>CHOOSE($A$1,ED!I3,'H10'!I3,AirDose!I3)</f>
        <v>0</v>
      </c>
      <c r="J3" s="18">
        <f>CHOOSE($A$1,ED!J3,'H10'!J3,AirDose!J3)</f>
        <v>0</v>
      </c>
      <c r="K3" s="18">
        <f>CHOOSE($A$1,ED!K3,'H10'!K3,AirDose!K3)</f>
        <v>0</v>
      </c>
      <c r="L3" s="18">
        <f>CHOOSE($A$1,ED!L3,'H10'!L3,AirDose!L3)</f>
        <v>0</v>
      </c>
      <c r="M3" s="18">
        <f>CHOOSE($A$1,ED!M3,'H10'!M3,AirDose!M3)</f>
        <v>0</v>
      </c>
      <c r="N3" s="18">
        <f>CHOOSE($A$1,ED!N3,'H10'!N3,AirDose!N3)</f>
        <v>0</v>
      </c>
      <c r="O3" s="18">
        <f>CHOOSE($A$1,ED!O3,'H10'!O3,AirDose!O3)</f>
        <v>0</v>
      </c>
      <c r="P3" s="18">
        <f>CHOOSE($A$1,ED!P3,'H10'!P3,AirDose!P3)</f>
        <v>0</v>
      </c>
      <c r="Q3" s="18">
        <f>CHOOSE($A$1,ED!Q3,'H10'!Q3,AirDose!Q3)</f>
        <v>0</v>
      </c>
      <c r="R3" s="18">
        <f>CHOOSE($A$1,ED!R3,'H10'!R3,AirDose!R3)</f>
        <v>0</v>
      </c>
      <c r="S3" s="18">
        <f>CHOOSE($A$1,ED!S3,'H10'!S3,AirDose!S3)</f>
        <v>0</v>
      </c>
      <c r="T3" s="18">
        <f>CHOOSE($A$1,ED!T3,'H10'!T3,AirDose!T3)</f>
        <v>0</v>
      </c>
      <c r="U3" s="18">
        <f>CHOOSE($A$1,ED!U3,'H10'!U3,AirDose!U3)</f>
        <v>0</v>
      </c>
      <c r="V3" s="18">
        <f>CHOOSE($A$1,ED!V3,'H10'!V3,AirDose!V3)</f>
        <v>0</v>
      </c>
      <c r="W3" s="18">
        <f>CHOOSE($A$1,ED!W3,'H10'!W3,AirDose!W3)</f>
        <v>0</v>
      </c>
      <c r="X3" s="18">
        <f>CHOOSE($A$1,ED!X3,'H10'!X3,AirDose!X3)</f>
        <v>0</v>
      </c>
      <c r="Y3" s="18">
        <f>CHOOSE($A$1,ED!Y3,'H10'!Y3,AirDose!Y3)</f>
        <v>0</v>
      </c>
      <c r="Z3" s="18">
        <f>CHOOSE($A$1,ED!Z3,'H10'!Z3,AirDose!Z3)</f>
        <v>0</v>
      </c>
      <c r="AA3" s="18">
        <f>CHOOSE($A$1,ED!AA3,'H10'!AA3,AirDose!AA3)</f>
        <v>0</v>
      </c>
      <c r="AB3" s="18">
        <f>CHOOSE($A$1,ED!AB3,'H10'!AB3,AirDose!AB3)</f>
        <v>0</v>
      </c>
      <c r="AC3" s="18">
        <f>CHOOSE($A$1,ED!AC3,'H10'!AC3,AirDose!AC3)</f>
        <v>0</v>
      </c>
      <c r="AD3" s="18">
        <f>CHOOSE($A$1,ED!AD3,'H10'!AD3,AirDose!AD3)</f>
        <v>0</v>
      </c>
      <c r="AE3" s="18">
        <f>CHOOSE($A$1,ED!AE3,'H10'!AE3,AirDose!AE3)</f>
        <v>0</v>
      </c>
      <c r="AF3" s="18">
        <f>CHOOSE($A$1,ED!AF3,'H10'!AF3,AirDose!AF3)</f>
        <v>0</v>
      </c>
      <c r="AG3" s="18">
        <f>CHOOSE($A$1,ED!AG3,'H10'!AG3,AirDose!AG3)</f>
        <v>85.2</v>
      </c>
      <c r="AH3" s="18">
        <f>CHOOSE($A$1,ED!AH3,'H10'!AH3,AirDose!AH3)</f>
        <v>78.7</v>
      </c>
      <c r="AI3" s="18">
        <f>CHOOSE($A$1,ED!AI3,'H10'!AI3,AirDose!AI3)</f>
        <v>0</v>
      </c>
      <c r="AJ3" s="18">
        <f>CHOOSE($A$1,ED!AJ3,'H10'!AJ3,AirDose!AJ3)</f>
        <v>1.39</v>
      </c>
      <c r="AK3" s="18">
        <f>CHOOSE($A$1,ED!AK3,'H10'!AK3,AirDose!AK3)</f>
        <v>0</v>
      </c>
    </row>
    <row r="4" spans="1:38">
      <c r="A4" s="18"/>
      <c r="B4" s="18">
        <v>1.4219E-8</v>
      </c>
      <c r="C4" s="18">
        <v>3.2596999999999998E-9</v>
      </c>
      <c r="D4" s="18">
        <f>CHOOSE($A$1,ED!D4,'H10'!D4,AirDose!D4)</f>
        <v>1.6368</v>
      </c>
      <c r="E4" s="18">
        <f>CHOOSE($A$1,ED!E4,'H10'!E4,AirDose!E4)</f>
        <v>0</v>
      </c>
      <c r="F4" s="18">
        <f>CHOOSE($A$1,ED!F4,'H10'!F4,AirDose!F4)</f>
        <v>0</v>
      </c>
      <c r="G4" s="18">
        <f>CHOOSE($A$1,ED!G4,'H10'!G4,AirDose!G4)</f>
        <v>0</v>
      </c>
      <c r="H4" s="18">
        <f>CHOOSE($A$1,ED!H4,'H10'!H4,AirDose!H4)</f>
        <v>0</v>
      </c>
      <c r="I4" s="18">
        <f>CHOOSE($A$1,ED!I4,'H10'!I4,AirDose!I4)</f>
        <v>0</v>
      </c>
      <c r="J4" s="18">
        <f>CHOOSE($A$1,ED!J4,'H10'!J4,AirDose!J4)</f>
        <v>0</v>
      </c>
      <c r="K4" s="18">
        <f>CHOOSE($A$1,ED!K4,'H10'!K4,AirDose!K4)</f>
        <v>0</v>
      </c>
      <c r="L4" s="18">
        <f>CHOOSE($A$1,ED!L4,'H10'!L4,AirDose!L4)</f>
        <v>0</v>
      </c>
      <c r="M4" s="18">
        <f>CHOOSE($A$1,ED!M4,'H10'!M4,AirDose!M4)</f>
        <v>0</v>
      </c>
      <c r="N4" s="18">
        <f>CHOOSE($A$1,ED!N4,'H10'!N4,AirDose!N4)</f>
        <v>0</v>
      </c>
      <c r="O4" s="18">
        <f>CHOOSE($A$1,ED!O4,'H10'!O4,AirDose!O4)</f>
        <v>0</v>
      </c>
      <c r="P4" s="18">
        <f>CHOOSE($A$1,ED!P4,'H10'!P4,AirDose!P4)</f>
        <v>0</v>
      </c>
      <c r="Q4" s="18">
        <f>CHOOSE($A$1,ED!Q4,'H10'!Q4,AirDose!Q4)</f>
        <v>0</v>
      </c>
      <c r="R4" s="18">
        <f>CHOOSE($A$1,ED!R4,'H10'!R4,AirDose!R4)</f>
        <v>0</v>
      </c>
      <c r="S4" s="18">
        <f>CHOOSE($A$1,ED!S4,'H10'!S4,AirDose!S4)</f>
        <v>0</v>
      </c>
      <c r="T4" s="18">
        <f>CHOOSE($A$1,ED!T4,'H10'!T4,AirDose!T4)</f>
        <v>0</v>
      </c>
      <c r="U4" s="18">
        <f>CHOOSE($A$1,ED!U4,'H10'!U4,AirDose!U4)</f>
        <v>0</v>
      </c>
      <c r="V4" s="18">
        <f>CHOOSE($A$1,ED!V4,'H10'!V4,AirDose!V4)</f>
        <v>0</v>
      </c>
      <c r="W4" s="18">
        <f>CHOOSE($A$1,ED!W4,'H10'!W4,AirDose!W4)</f>
        <v>0</v>
      </c>
      <c r="X4" s="18">
        <f>CHOOSE($A$1,ED!X4,'H10'!X4,AirDose!X4)</f>
        <v>0</v>
      </c>
      <c r="Y4" s="18">
        <f>CHOOSE($A$1,ED!Y4,'H10'!Y4,AirDose!Y4)</f>
        <v>0</v>
      </c>
      <c r="Z4" s="18">
        <f>CHOOSE($A$1,ED!Z4,'H10'!Z4,AirDose!Z4)</f>
        <v>0</v>
      </c>
      <c r="AA4" s="18">
        <f>CHOOSE($A$1,ED!AA4,'H10'!AA4,AirDose!AA4)</f>
        <v>0</v>
      </c>
      <c r="AB4" s="18">
        <f>CHOOSE($A$1,ED!AB4,'H10'!AB4,AirDose!AB4)</f>
        <v>0</v>
      </c>
      <c r="AC4" s="18">
        <f>CHOOSE($A$1,ED!AC4,'H10'!AC4,AirDose!AC4)</f>
        <v>0</v>
      </c>
      <c r="AD4" s="18">
        <f>CHOOSE($A$1,ED!AD4,'H10'!AD4,AirDose!AD4)</f>
        <v>0</v>
      </c>
      <c r="AE4" s="18">
        <f>CHOOSE($A$1,ED!AE4,'H10'!AE4,AirDose!AE4)</f>
        <v>0</v>
      </c>
      <c r="AF4" s="18">
        <f>CHOOSE($A$1,ED!AF4,'H10'!AF4,AirDose!AF4)</f>
        <v>0</v>
      </c>
      <c r="AG4" s="18">
        <f>CHOOSE($A$1,ED!AG4,'H10'!AG4,AirDose!AG4)</f>
        <v>85.2</v>
      </c>
      <c r="AH4" s="18">
        <f>CHOOSE($A$1,ED!AH4,'H10'!AH4,AirDose!AH4)</f>
        <v>78.7</v>
      </c>
      <c r="AI4" s="18">
        <f>CHOOSE($A$1,ED!AI4,'H10'!AI4,AirDose!AI4)</f>
        <v>0</v>
      </c>
      <c r="AJ4" s="18">
        <f>CHOOSE($A$1,ED!AJ4,'H10'!AJ4,AirDose!AJ4)</f>
        <v>1.39</v>
      </c>
      <c r="AK4" s="18">
        <f>CHOOSE($A$1,ED!AK4,'H10'!AK4,AirDose!AK4)</f>
        <v>0</v>
      </c>
    </row>
    <row r="5" spans="1:38">
      <c r="A5" s="18"/>
      <c r="B5" s="18">
        <v>1.7900999999999999E-8</v>
      </c>
      <c r="C5" s="18">
        <v>4.1037000000000002E-9</v>
      </c>
      <c r="D5" s="18">
        <f>CHOOSE($A$1,ED!D5,'H10'!D5,AirDose!D5)</f>
        <v>1.6871</v>
      </c>
      <c r="E5" s="18">
        <f>CHOOSE($A$1,ED!E5,'H10'!E5,AirDose!E5)</f>
        <v>0</v>
      </c>
      <c r="F5" s="18">
        <f>CHOOSE($A$1,ED!F5,'H10'!F5,AirDose!F5)</f>
        <v>0</v>
      </c>
      <c r="G5" s="18">
        <f>CHOOSE($A$1,ED!G5,'H10'!G5,AirDose!G5)</f>
        <v>0</v>
      </c>
      <c r="H5" s="18">
        <f>CHOOSE($A$1,ED!H5,'H10'!H5,AirDose!H5)</f>
        <v>0</v>
      </c>
      <c r="I5" s="18">
        <f>CHOOSE($A$1,ED!I5,'H10'!I5,AirDose!I5)</f>
        <v>0</v>
      </c>
      <c r="J5" s="18">
        <f>CHOOSE($A$1,ED!J5,'H10'!J5,AirDose!J5)</f>
        <v>0</v>
      </c>
      <c r="K5" s="18">
        <f>CHOOSE($A$1,ED!K5,'H10'!K5,AirDose!K5)</f>
        <v>0</v>
      </c>
      <c r="L5" s="18">
        <f>CHOOSE($A$1,ED!L5,'H10'!L5,AirDose!L5)</f>
        <v>0</v>
      </c>
      <c r="M5" s="18">
        <f>CHOOSE($A$1,ED!M5,'H10'!M5,AirDose!M5)</f>
        <v>0</v>
      </c>
      <c r="N5" s="18">
        <f>CHOOSE($A$1,ED!N5,'H10'!N5,AirDose!N5)</f>
        <v>0</v>
      </c>
      <c r="O5" s="18">
        <f>CHOOSE($A$1,ED!O5,'H10'!O5,AirDose!O5)</f>
        <v>0</v>
      </c>
      <c r="P5" s="18">
        <f>CHOOSE($A$1,ED!P5,'H10'!P5,AirDose!P5)</f>
        <v>0</v>
      </c>
      <c r="Q5" s="18">
        <f>CHOOSE($A$1,ED!Q5,'H10'!Q5,AirDose!Q5)</f>
        <v>0</v>
      </c>
      <c r="R5" s="18">
        <f>CHOOSE($A$1,ED!R5,'H10'!R5,AirDose!R5)</f>
        <v>0</v>
      </c>
      <c r="S5" s="18">
        <f>CHOOSE($A$1,ED!S5,'H10'!S5,AirDose!S5)</f>
        <v>0</v>
      </c>
      <c r="T5" s="18">
        <f>CHOOSE($A$1,ED!T5,'H10'!T5,AirDose!T5)</f>
        <v>0</v>
      </c>
      <c r="U5" s="18">
        <f>CHOOSE($A$1,ED!U5,'H10'!U5,AirDose!U5)</f>
        <v>0</v>
      </c>
      <c r="V5" s="18">
        <f>CHOOSE($A$1,ED!V5,'H10'!V5,AirDose!V5)</f>
        <v>0</v>
      </c>
      <c r="W5" s="18">
        <f>CHOOSE($A$1,ED!W5,'H10'!W5,AirDose!W5)</f>
        <v>0</v>
      </c>
      <c r="X5" s="18">
        <f>CHOOSE($A$1,ED!X5,'H10'!X5,AirDose!X5)</f>
        <v>0</v>
      </c>
      <c r="Y5" s="18">
        <f>CHOOSE($A$1,ED!Y5,'H10'!Y5,AirDose!Y5)</f>
        <v>0</v>
      </c>
      <c r="Z5" s="18">
        <f>CHOOSE($A$1,ED!Z5,'H10'!Z5,AirDose!Z5)</f>
        <v>0</v>
      </c>
      <c r="AA5" s="18">
        <f>CHOOSE($A$1,ED!AA5,'H10'!AA5,AirDose!AA5)</f>
        <v>0</v>
      </c>
      <c r="AB5" s="18">
        <f>CHOOSE($A$1,ED!AB5,'H10'!AB5,AirDose!AB5)</f>
        <v>0</v>
      </c>
      <c r="AC5" s="18">
        <f>CHOOSE($A$1,ED!AC5,'H10'!AC5,AirDose!AC5)</f>
        <v>0</v>
      </c>
      <c r="AD5" s="18">
        <f>CHOOSE($A$1,ED!AD5,'H10'!AD5,AirDose!AD5)</f>
        <v>0</v>
      </c>
      <c r="AE5" s="18">
        <f>CHOOSE($A$1,ED!AE5,'H10'!AE5,AirDose!AE5)</f>
        <v>0</v>
      </c>
      <c r="AF5" s="18">
        <f>CHOOSE($A$1,ED!AF5,'H10'!AF5,AirDose!AF5)</f>
        <v>0</v>
      </c>
      <c r="AG5" s="18">
        <f>CHOOSE($A$1,ED!AG5,'H10'!AG5,AirDose!AG5)</f>
        <v>85.2</v>
      </c>
      <c r="AH5" s="18">
        <f>CHOOSE($A$1,ED!AH5,'H10'!AH5,AirDose!AH5)</f>
        <v>78.7</v>
      </c>
      <c r="AI5" s="18">
        <f>CHOOSE($A$1,ED!AI5,'H10'!AI5,AirDose!AI5)</f>
        <v>0</v>
      </c>
      <c r="AJ5" s="18">
        <f>CHOOSE($A$1,ED!AJ5,'H10'!AJ5,AirDose!AJ5)</f>
        <v>1.39</v>
      </c>
      <c r="AK5" s="18">
        <f>CHOOSE($A$1,ED!AK5,'H10'!AK5,AirDose!AK5)</f>
        <v>0</v>
      </c>
    </row>
    <row r="6" spans="1:38">
      <c r="A6" s="18"/>
      <c r="B6" s="18">
        <v>2.2536000000000001E-8</v>
      </c>
      <c r="C6" s="18">
        <v>5.1663000000000002E-9</v>
      </c>
      <c r="D6" s="18">
        <f>CHOOSE($A$1,ED!D6,'H10'!D6,AirDose!D6)</f>
        <v>1.7374000000000001</v>
      </c>
      <c r="E6" s="18">
        <f>CHOOSE($A$1,ED!E6,'H10'!E6,AirDose!E6)</f>
        <v>0</v>
      </c>
      <c r="F6" s="18">
        <f>CHOOSE($A$1,ED!F6,'H10'!F6,AirDose!F6)</f>
        <v>0</v>
      </c>
      <c r="G6" s="18">
        <f>CHOOSE($A$1,ED!G6,'H10'!G6,AirDose!G6)</f>
        <v>0</v>
      </c>
      <c r="H6" s="18">
        <f>CHOOSE($A$1,ED!H6,'H10'!H6,AirDose!H6)</f>
        <v>0</v>
      </c>
      <c r="I6" s="18">
        <f>CHOOSE($A$1,ED!I6,'H10'!I6,AirDose!I6)</f>
        <v>0</v>
      </c>
      <c r="J6" s="18">
        <f>CHOOSE($A$1,ED!J6,'H10'!J6,AirDose!J6)</f>
        <v>0</v>
      </c>
      <c r="K6" s="18">
        <f>CHOOSE($A$1,ED!K6,'H10'!K6,AirDose!K6)</f>
        <v>0</v>
      </c>
      <c r="L6" s="18">
        <f>CHOOSE($A$1,ED!L6,'H10'!L6,AirDose!L6)</f>
        <v>0</v>
      </c>
      <c r="M6" s="18">
        <f>CHOOSE($A$1,ED!M6,'H10'!M6,AirDose!M6)</f>
        <v>0</v>
      </c>
      <c r="N6" s="18">
        <f>CHOOSE($A$1,ED!N6,'H10'!N6,AirDose!N6)</f>
        <v>0</v>
      </c>
      <c r="O6" s="18">
        <f>CHOOSE($A$1,ED!O6,'H10'!O6,AirDose!O6)</f>
        <v>0</v>
      </c>
      <c r="P6" s="18">
        <f>CHOOSE($A$1,ED!P6,'H10'!P6,AirDose!P6)</f>
        <v>0</v>
      </c>
      <c r="Q6" s="18">
        <f>CHOOSE($A$1,ED!Q6,'H10'!Q6,AirDose!Q6)</f>
        <v>0</v>
      </c>
      <c r="R6" s="18">
        <f>CHOOSE($A$1,ED!R6,'H10'!R6,AirDose!R6)</f>
        <v>0</v>
      </c>
      <c r="S6" s="18">
        <f>CHOOSE($A$1,ED!S6,'H10'!S6,AirDose!S6)</f>
        <v>0</v>
      </c>
      <c r="T6" s="18">
        <f>CHOOSE($A$1,ED!T6,'H10'!T6,AirDose!T6)</f>
        <v>0</v>
      </c>
      <c r="U6" s="18">
        <f>CHOOSE($A$1,ED!U6,'H10'!U6,AirDose!U6)</f>
        <v>0</v>
      </c>
      <c r="V6" s="18">
        <f>CHOOSE($A$1,ED!V6,'H10'!V6,AirDose!V6)</f>
        <v>0</v>
      </c>
      <c r="W6" s="18">
        <f>CHOOSE($A$1,ED!W6,'H10'!W6,AirDose!W6)</f>
        <v>0</v>
      </c>
      <c r="X6" s="18">
        <f>CHOOSE($A$1,ED!X6,'H10'!X6,AirDose!X6)</f>
        <v>0</v>
      </c>
      <c r="Y6" s="18">
        <f>CHOOSE($A$1,ED!Y6,'H10'!Y6,AirDose!Y6)</f>
        <v>0</v>
      </c>
      <c r="Z6" s="18">
        <f>CHOOSE($A$1,ED!Z6,'H10'!Z6,AirDose!Z6)</f>
        <v>0</v>
      </c>
      <c r="AA6" s="18">
        <f>CHOOSE($A$1,ED!AA6,'H10'!AA6,AirDose!AA6)</f>
        <v>0</v>
      </c>
      <c r="AB6" s="18">
        <f>CHOOSE($A$1,ED!AB6,'H10'!AB6,AirDose!AB6)</f>
        <v>0</v>
      </c>
      <c r="AC6" s="18">
        <f>CHOOSE($A$1,ED!AC6,'H10'!AC6,AirDose!AC6)</f>
        <v>0</v>
      </c>
      <c r="AD6" s="18">
        <f>CHOOSE($A$1,ED!AD6,'H10'!AD6,AirDose!AD6)</f>
        <v>0</v>
      </c>
      <c r="AE6" s="18">
        <f>CHOOSE($A$1,ED!AE6,'H10'!AE6,AirDose!AE6)</f>
        <v>0</v>
      </c>
      <c r="AF6" s="18">
        <f>CHOOSE($A$1,ED!AF6,'H10'!AF6,AirDose!AF6)</f>
        <v>0</v>
      </c>
      <c r="AG6" s="18">
        <f>CHOOSE($A$1,ED!AG6,'H10'!AG6,AirDose!AG6)</f>
        <v>85.2</v>
      </c>
      <c r="AH6" s="18">
        <f>CHOOSE($A$1,ED!AH6,'H10'!AH6,AirDose!AH6)</f>
        <v>78.7</v>
      </c>
      <c r="AI6" s="18">
        <f>CHOOSE($A$1,ED!AI6,'H10'!AI6,AirDose!AI6)</f>
        <v>0</v>
      </c>
      <c r="AJ6" s="18">
        <f>CHOOSE($A$1,ED!AJ6,'H10'!AJ6,AirDose!AJ6)</f>
        <v>1.39</v>
      </c>
      <c r="AK6" s="18">
        <f>CHOOSE($A$1,ED!AK6,'H10'!AK6,AirDose!AK6)</f>
        <v>0</v>
      </c>
    </row>
    <row r="7" spans="1:38">
      <c r="A7" s="18"/>
      <c r="B7" s="18">
        <v>2.8371E-8</v>
      </c>
      <c r="C7" s="18">
        <v>6.5039000000000003E-9</v>
      </c>
      <c r="D7" s="18">
        <f>CHOOSE($A$1,ED!D7,'H10'!D7,AirDose!D7)</f>
        <v>1.8056000000000001</v>
      </c>
      <c r="E7" s="18">
        <f>CHOOSE($A$1,ED!E7,'H10'!E7,AirDose!E7)</f>
        <v>0</v>
      </c>
      <c r="F7" s="18">
        <f>CHOOSE($A$1,ED!F7,'H10'!F7,AirDose!F7)</f>
        <v>0</v>
      </c>
      <c r="G7" s="18">
        <f>CHOOSE($A$1,ED!G7,'H10'!G7,AirDose!G7)</f>
        <v>0</v>
      </c>
      <c r="H7" s="18">
        <f>CHOOSE($A$1,ED!H7,'H10'!H7,AirDose!H7)</f>
        <v>0</v>
      </c>
      <c r="I7" s="18">
        <f>CHOOSE($A$1,ED!I7,'H10'!I7,AirDose!I7)</f>
        <v>0</v>
      </c>
      <c r="J7" s="18">
        <f>CHOOSE($A$1,ED!J7,'H10'!J7,AirDose!J7)</f>
        <v>0</v>
      </c>
      <c r="K7" s="18">
        <f>CHOOSE($A$1,ED!K7,'H10'!K7,AirDose!K7)</f>
        <v>0</v>
      </c>
      <c r="L7" s="18">
        <f>CHOOSE($A$1,ED!L7,'H10'!L7,AirDose!L7)</f>
        <v>0</v>
      </c>
      <c r="M7" s="18">
        <f>CHOOSE($A$1,ED!M7,'H10'!M7,AirDose!M7)</f>
        <v>0</v>
      </c>
      <c r="N7" s="18">
        <f>CHOOSE($A$1,ED!N7,'H10'!N7,AirDose!N7)</f>
        <v>0</v>
      </c>
      <c r="O7" s="18">
        <f>CHOOSE($A$1,ED!O7,'H10'!O7,AirDose!O7)</f>
        <v>0</v>
      </c>
      <c r="P7" s="18">
        <f>CHOOSE($A$1,ED!P7,'H10'!P7,AirDose!P7)</f>
        <v>0</v>
      </c>
      <c r="Q7" s="18">
        <f>CHOOSE($A$1,ED!Q7,'H10'!Q7,AirDose!Q7)</f>
        <v>0</v>
      </c>
      <c r="R7" s="18">
        <f>CHOOSE($A$1,ED!R7,'H10'!R7,AirDose!R7)</f>
        <v>0</v>
      </c>
      <c r="S7" s="18">
        <f>CHOOSE($A$1,ED!S7,'H10'!S7,AirDose!S7)</f>
        <v>0</v>
      </c>
      <c r="T7" s="18">
        <f>CHOOSE($A$1,ED!T7,'H10'!T7,AirDose!T7)</f>
        <v>0</v>
      </c>
      <c r="U7" s="18">
        <f>CHOOSE($A$1,ED!U7,'H10'!U7,AirDose!U7)</f>
        <v>0</v>
      </c>
      <c r="V7" s="18">
        <f>CHOOSE($A$1,ED!V7,'H10'!V7,AirDose!V7)</f>
        <v>0</v>
      </c>
      <c r="W7" s="18">
        <f>CHOOSE($A$1,ED!W7,'H10'!W7,AirDose!W7)</f>
        <v>0</v>
      </c>
      <c r="X7" s="18">
        <f>CHOOSE($A$1,ED!X7,'H10'!X7,AirDose!X7)</f>
        <v>0</v>
      </c>
      <c r="Y7" s="18">
        <f>CHOOSE($A$1,ED!Y7,'H10'!Y7,AirDose!Y7)</f>
        <v>0</v>
      </c>
      <c r="Z7" s="18">
        <f>CHOOSE($A$1,ED!Z7,'H10'!Z7,AirDose!Z7)</f>
        <v>0</v>
      </c>
      <c r="AA7" s="18">
        <f>CHOOSE($A$1,ED!AA7,'H10'!AA7,AirDose!AA7)</f>
        <v>0</v>
      </c>
      <c r="AB7" s="18">
        <f>CHOOSE($A$1,ED!AB7,'H10'!AB7,AirDose!AB7)</f>
        <v>0</v>
      </c>
      <c r="AC7" s="18">
        <f>CHOOSE($A$1,ED!AC7,'H10'!AC7,AirDose!AC7)</f>
        <v>0</v>
      </c>
      <c r="AD7" s="18">
        <f>CHOOSE($A$1,ED!AD7,'H10'!AD7,AirDose!AD7)</f>
        <v>0</v>
      </c>
      <c r="AE7" s="18">
        <f>CHOOSE($A$1,ED!AE7,'H10'!AE7,AirDose!AE7)</f>
        <v>0</v>
      </c>
      <c r="AF7" s="18">
        <f>CHOOSE($A$1,ED!AF7,'H10'!AF7,AirDose!AF7)</f>
        <v>0</v>
      </c>
      <c r="AG7" s="18">
        <f>CHOOSE($A$1,ED!AG7,'H10'!AG7,AirDose!AG7)</f>
        <v>85.2</v>
      </c>
      <c r="AH7" s="18">
        <f>CHOOSE($A$1,ED!AH7,'H10'!AH7,AirDose!AH7)</f>
        <v>78.7</v>
      </c>
      <c r="AI7" s="18">
        <f>CHOOSE($A$1,ED!AI7,'H10'!AI7,AirDose!AI7)</f>
        <v>0</v>
      </c>
      <c r="AJ7" s="18">
        <f>CHOOSE($A$1,ED!AJ7,'H10'!AJ7,AirDose!AJ7)</f>
        <v>1.39</v>
      </c>
      <c r="AK7" s="18">
        <f>CHOOSE($A$1,ED!AK7,'H10'!AK7,AirDose!AK7)</f>
        <v>0</v>
      </c>
    </row>
    <row r="8" spans="1:38">
      <c r="A8" s="18"/>
      <c r="B8" s="18">
        <v>3.5717000000000001E-8</v>
      </c>
      <c r="C8" s="18">
        <v>8.1880000000000003E-9</v>
      </c>
      <c r="D8" s="18">
        <f>CHOOSE($A$1,ED!D8,'H10'!D8,AirDose!D8)</f>
        <v>1.8887</v>
      </c>
      <c r="E8" s="18">
        <f>CHOOSE($A$1,ED!E8,'H10'!E8,AirDose!E8)</f>
        <v>0</v>
      </c>
      <c r="F8" s="18">
        <f>CHOOSE($A$1,ED!F8,'H10'!F8,AirDose!F8)</f>
        <v>0</v>
      </c>
      <c r="G8" s="18">
        <f>CHOOSE($A$1,ED!G8,'H10'!G8,AirDose!G8)</f>
        <v>0</v>
      </c>
      <c r="H8" s="18">
        <f>CHOOSE($A$1,ED!H8,'H10'!H8,AirDose!H8)</f>
        <v>0</v>
      </c>
      <c r="I8" s="18">
        <f>CHOOSE($A$1,ED!I8,'H10'!I8,AirDose!I8)</f>
        <v>0</v>
      </c>
      <c r="J8" s="18">
        <f>CHOOSE($A$1,ED!J8,'H10'!J8,AirDose!J8)</f>
        <v>0</v>
      </c>
      <c r="K8" s="18">
        <f>CHOOSE($A$1,ED!K8,'H10'!K8,AirDose!K8)</f>
        <v>0</v>
      </c>
      <c r="L8" s="18">
        <f>CHOOSE($A$1,ED!L8,'H10'!L8,AirDose!L8)</f>
        <v>0</v>
      </c>
      <c r="M8" s="18">
        <f>CHOOSE($A$1,ED!M8,'H10'!M8,AirDose!M8)</f>
        <v>0</v>
      </c>
      <c r="N8" s="18">
        <f>CHOOSE($A$1,ED!N8,'H10'!N8,AirDose!N8)</f>
        <v>0</v>
      </c>
      <c r="O8" s="18">
        <f>CHOOSE($A$1,ED!O8,'H10'!O8,AirDose!O8)</f>
        <v>0</v>
      </c>
      <c r="P8" s="18">
        <f>CHOOSE($A$1,ED!P8,'H10'!P8,AirDose!P8)</f>
        <v>0</v>
      </c>
      <c r="Q8" s="18">
        <f>CHOOSE($A$1,ED!Q8,'H10'!Q8,AirDose!Q8)</f>
        <v>0</v>
      </c>
      <c r="R8" s="18">
        <f>CHOOSE($A$1,ED!R8,'H10'!R8,AirDose!R8)</f>
        <v>0</v>
      </c>
      <c r="S8" s="18">
        <f>CHOOSE($A$1,ED!S8,'H10'!S8,AirDose!S8)</f>
        <v>0</v>
      </c>
      <c r="T8" s="18">
        <f>CHOOSE($A$1,ED!T8,'H10'!T8,AirDose!T8)</f>
        <v>0</v>
      </c>
      <c r="U8" s="18">
        <f>CHOOSE($A$1,ED!U8,'H10'!U8,AirDose!U8)</f>
        <v>0</v>
      </c>
      <c r="V8" s="18">
        <f>CHOOSE($A$1,ED!V8,'H10'!V8,AirDose!V8)</f>
        <v>0</v>
      </c>
      <c r="W8" s="18">
        <f>CHOOSE($A$1,ED!W8,'H10'!W8,AirDose!W8)</f>
        <v>0</v>
      </c>
      <c r="X8" s="18">
        <f>CHOOSE($A$1,ED!X8,'H10'!X8,AirDose!X8)</f>
        <v>0</v>
      </c>
      <c r="Y8" s="18">
        <f>CHOOSE($A$1,ED!Y8,'H10'!Y8,AirDose!Y8)</f>
        <v>0</v>
      </c>
      <c r="Z8" s="18">
        <f>CHOOSE($A$1,ED!Z8,'H10'!Z8,AirDose!Z8)</f>
        <v>0</v>
      </c>
      <c r="AA8" s="18">
        <f>CHOOSE($A$1,ED!AA8,'H10'!AA8,AirDose!AA8)</f>
        <v>0</v>
      </c>
      <c r="AB8" s="18">
        <f>CHOOSE($A$1,ED!AB8,'H10'!AB8,AirDose!AB8)</f>
        <v>0</v>
      </c>
      <c r="AC8" s="18">
        <f>CHOOSE($A$1,ED!AC8,'H10'!AC8,AirDose!AC8)</f>
        <v>0</v>
      </c>
      <c r="AD8" s="18">
        <f>CHOOSE($A$1,ED!AD8,'H10'!AD8,AirDose!AD8)</f>
        <v>0</v>
      </c>
      <c r="AE8" s="18">
        <f>CHOOSE($A$1,ED!AE8,'H10'!AE8,AirDose!AE8)</f>
        <v>0</v>
      </c>
      <c r="AF8" s="18">
        <f>CHOOSE($A$1,ED!AF8,'H10'!AF8,AirDose!AF8)</f>
        <v>0</v>
      </c>
      <c r="AG8" s="18">
        <f>CHOOSE($A$1,ED!AG8,'H10'!AG8,AirDose!AG8)</f>
        <v>85.2</v>
      </c>
      <c r="AH8" s="18">
        <f>CHOOSE($A$1,ED!AH8,'H10'!AH8,AirDose!AH8)</f>
        <v>78.7</v>
      </c>
      <c r="AI8" s="18">
        <f>CHOOSE($A$1,ED!AI8,'H10'!AI8,AirDose!AI8)</f>
        <v>0</v>
      </c>
      <c r="AJ8" s="18">
        <f>CHOOSE($A$1,ED!AJ8,'H10'!AJ8,AirDose!AJ8)</f>
        <v>1.39</v>
      </c>
      <c r="AK8" s="18">
        <f>CHOOSE($A$1,ED!AK8,'H10'!AK8,AirDose!AK8)</f>
        <v>0</v>
      </c>
    </row>
    <row r="9" spans="1:38">
      <c r="A9" s="18"/>
      <c r="B9" s="18">
        <v>4.4964999999999999E-8</v>
      </c>
      <c r="C9" s="18">
        <v>1.0308E-8</v>
      </c>
      <c r="D9" s="18">
        <f>CHOOSE($A$1,ED!D9,'H10'!D9,AirDose!D9)</f>
        <v>1.9717</v>
      </c>
      <c r="E9" s="18">
        <f>CHOOSE($A$1,ED!E9,'H10'!E9,AirDose!E9)</f>
        <v>0</v>
      </c>
      <c r="F9" s="18">
        <f>CHOOSE($A$1,ED!F9,'H10'!F9,AirDose!F9)</f>
        <v>0</v>
      </c>
      <c r="G9" s="18">
        <f>CHOOSE($A$1,ED!G9,'H10'!G9,AirDose!G9)</f>
        <v>0</v>
      </c>
      <c r="H9" s="18">
        <f>CHOOSE($A$1,ED!H9,'H10'!H9,AirDose!H9)</f>
        <v>0</v>
      </c>
      <c r="I9" s="18">
        <f>CHOOSE($A$1,ED!I9,'H10'!I9,AirDose!I9)</f>
        <v>0</v>
      </c>
      <c r="J9" s="18">
        <f>CHOOSE($A$1,ED!J9,'H10'!J9,AirDose!J9)</f>
        <v>0</v>
      </c>
      <c r="K9" s="18">
        <f>CHOOSE($A$1,ED!K9,'H10'!K9,AirDose!K9)</f>
        <v>0</v>
      </c>
      <c r="L9" s="18">
        <f>CHOOSE($A$1,ED!L9,'H10'!L9,AirDose!L9)</f>
        <v>0</v>
      </c>
      <c r="M9" s="18">
        <f>CHOOSE($A$1,ED!M9,'H10'!M9,AirDose!M9)</f>
        <v>0</v>
      </c>
      <c r="N9" s="18">
        <f>CHOOSE($A$1,ED!N9,'H10'!N9,AirDose!N9)</f>
        <v>0</v>
      </c>
      <c r="O9" s="18">
        <f>CHOOSE($A$1,ED!O9,'H10'!O9,AirDose!O9)</f>
        <v>0</v>
      </c>
      <c r="P9" s="18">
        <f>CHOOSE($A$1,ED!P9,'H10'!P9,AirDose!P9)</f>
        <v>0</v>
      </c>
      <c r="Q9" s="18">
        <f>CHOOSE($A$1,ED!Q9,'H10'!Q9,AirDose!Q9)</f>
        <v>0</v>
      </c>
      <c r="R9" s="18">
        <f>CHOOSE($A$1,ED!R9,'H10'!R9,AirDose!R9)</f>
        <v>0</v>
      </c>
      <c r="S9" s="18">
        <f>CHOOSE($A$1,ED!S9,'H10'!S9,AirDose!S9)</f>
        <v>0</v>
      </c>
      <c r="T9" s="18">
        <f>CHOOSE($A$1,ED!T9,'H10'!T9,AirDose!T9)</f>
        <v>0</v>
      </c>
      <c r="U9" s="18">
        <f>CHOOSE($A$1,ED!U9,'H10'!U9,AirDose!U9)</f>
        <v>0</v>
      </c>
      <c r="V9" s="18">
        <f>CHOOSE($A$1,ED!V9,'H10'!V9,AirDose!V9)</f>
        <v>0</v>
      </c>
      <c r="W9" s="18">
        <f>CHOOSE($A$1,ED!W9,'H10'!W9,AirDose!W9)</f>
        <v>0</v>
      </c>
      <c r="X9" s="18">
        <f>CHOOSE($A$1,ED!X9,'H10'!X9,AirDose!X9)</f>
        <v>0</v>
      </c>
      <c r="Y9" s="18">
        <f>CHOOSE($A$1,ED!Y9,'H10'!Y9,AirDose!Y9)</f>
        <v>0</v>
      </c>
      <c r="Z9" s="18">
        <f>CHOOSE($A$1,ED!Z9,'H10'!Z9,AirDose!Z9)</f>
        <v>0</v>
      </c>
      <c r="AA9" s="18">
        <f>CHOOSE($A$1,ED!AA9,'H10'!AA9,AirDose!AA9)</f>
        <v>0</v>
      </c>
      <c r="AB9" s="18">
        <f>CHOOSE($A$1,ED!AB9,'H10'!AB9,AirDose!AB9)</f>
        <v>0</v>
      </c>
      <c r="AC9" s="18">
        <f>CHOOSE($A$1,ED!AC9,'H10'!AC9,AirDose!AC9)</f>
        <v>0</v>
      </c>
      <c r="AD9" s="18">
        <f>CHOOSE($A$1,ED!AD9,'H10'!AD9,AirDose!AD9)</f>
        <v>0</v>
      </c>
      <c r="AE9" s="18">
        <f>CHOOSE($A$1,ED!AE9,'H10'!AE9,AirDose!AE9)</f>
        <v>0</v>
      </c>
      <c r="AF9" s="18">
        <f>CHOOSE($A$1,ED!AF9,'H10'!AF9,AirDose!AF9)</f>
        <v>0</v>
      </c>
      <c r="AG9" s="18">
        <f>CHOOSE($A$1,ED!AG9,'H10'!AG9,AirDose!AG9)</f>
        <v>85.2</v>
      </c>
      <c r="AH9" s="18">
        <f>CHOOSE($A$1,ED!AH9,'H10'!AH9,AirDose!AH9)</f>
        <v>78.7</v>
      </c>
      <c r="AI9" s="18">
        <f>CHOOSE($A$1,ED!AI9,'H10'!AI9,AirDose!AI9)</f>
        <v>0</v>
      </c>
      <c r="AJ9" s="18">
        <f>CHOOSE($A$1,ED!AJ9,'H10'!AJ9,AirDose!AJ9)</f>
        <v>1.39</v>
      </c>
      <c r="AK9" s="18">
        <f>CHOOSE($A$1,ED!AK9,'H10'!AK9,AirDose!AK9)</f>
        <v>0</v>
      </c>
    </row>
    <row r="10" spans="1:38">
      <c r="A10" s="18"/>
      <c r="B10" s="18">
        <v>5.6608E-8</v>
      </c>
      <c r="C10" s="18">
        <v>1.2976999999999999E-8</v>
      </c>
      <c r="D10" s="18">
        <f>CHOOSE($A$1,ED!D10,'H10'!D10,AirDose!D10)</f>
        <v>2.0548000000000002</v>
      </c>
      <c r="E10" s="18">
        <f>CHOOSE($A$1,ED!E10,'H10'!E10,AirDose!E10)</f>
        <v>0</v>
      </c>
      <c r="F10" s="18">
        <f>CHOOSE($A$1,ED!F10,'H10'!F10,AirDose!F10)</f>
        <v>0</v>
      </c>
      <c r="G10" s="18">
        <f>CHOOSE($A$1,ED!G10,'H10'!G10,AirDose!G10)</f>
        <v>0</v>
      </c>
      <c r="H10" s="18">
        <f>CHOOSE($A$1,ED!H10,'H10'!H10,AirDose!H10)</f>
        <v>0</v>
      </c>
      <c r="I10" s="18">
        <f>CHOOSE($A$1,ED!I10,'H10'!I10,AirDose!I10)</f>
        <v>0</v>
      </c>
      <c r="J10" s="18">
        <f>CHOOSE($A$1,ED!J10,'H10'!J10,AirDose!J10)</f>
        <v>0</v>
      </c>
      <c r="K10" s="18">
        <f>CHOOSE($A$1,ED!K10,'H10'!K10,AirDose!K10)</f>
        <v>0</v>
      </c>
      <c r="L10" s="18">
        <f>CHOOSE($A$1,ED!L10,'H10'!L10,AirDose!L10)</f>
        <v>0</v>
      </c>
      <c r="M10" s="18">
        <f>CHOOSE($A$1,ED!M10,'H10'!M10,AirDose!M10)</f>
        <v>0</v>
      </c>
      <c r="N10" s="18">
        <f>CHOOSE($A$1,ED!N10,'H10'!N10,AirDose!N10)</f>
        <v>0</v>
      </c>
      <c r="O10" s="18">
        <f>CHOOSE($A$1,ED!O10,'H10'!O10,AirDose!O10)</f>
        <v>0</v>
      </c>
      <c r="P10" s="18">
        <f>CHOOSE($A$1,ED!P10,'H10'!P10,AirDose!P10)</f>
        <v>0</v>
      </c>
      <c r="Q10" s="18">
        <f>CHOOSE($A$1,ED!Q10,'H10'!Q10,AirDose!Q10)</f>
        <v>0</v>
      </c>
      <c r="R10" s="18">
        <f>CHOOSE($A$1,ED!R10,'H10'!R10,AirDose!R10)</f>
        <v>0</v>
      </c>
      <c r="S10" s="18">
        <f>CHOOSE($A$1,ED!S10,'H10'!S10,AirDose!S10)</f>
        <v>0</v>
      </c>
      <c r="T10" s="18">
        <f>CHOOSE($A$1,ED!T10,'H10'!T10,AirDose!T10)</f>
        <v>0</v>
      </c>
      <c r="U10" s="18">
        <f>CHOOSE($A$1,ED!U10,'H10'!U10,AirDose!U10)</f>
        <v>0</v>
      </c>
      <c r="V10" s="18">
        <f>CHOOSE($A$1,ED!V10,'H10'!V10,AirDose!V10)</f>
        <v>0</v>
      </c>
      <c r="W10" s="18">
        <f>CHOOSE($A$1,ED!W10,'H10'!W10,AirDose!W10)</f>
        <v>0</v>
      </c>
      <c r="X10" s="18">
        <f>CHOOSE($A$1,ED!X10,'H10'!X10,AirDose!X10)</f>
        <v>0</v>
      </c>
      <c r="Y10" s="18">
        <f>CHOOSE($A$1,ED!Y10,'H10'!Y10,AirDose!Y10)</f>
        <v>0</v>
      </c>
      <c r="Z10" s="18">
        <f>CHOOSE($A$1,ED!Z10,'H10'!Z10,AirDose!Z10)</f>
        <v>0</v>
      </c>
      <c r="AA10" s="18">
        <f>CHOOSE($A$1,ED!AA10,'H10'!AA10,AirDose!AA10)</f>
        <v>0</v>
      </c>
      <c r="AB10" s="18">
        <f>CHOOSE($A$1,ED!AB10,'H10'!AB10,AirDose!AB10)</f>
        <v>0</v>
      </c>
      <c r="AC10" s="18">
        <f>CHOOSE($A$1,ED!AC10,'H10'!AC10,AirDose!AC10)</f>
        <v>0</v>
      </c>
      <c r="AD10" s="18">
        <f>CHOOSE($A$1,ED!AD10,'H10'!AD10,AirDose!AD10)</f>
        <v>0</v>
      </c>
      <c r="AE10" s="18">
        <f>CHOOSE($A$1,ED!AE10,'H10'!AE10,AirDose!AE10)</f>
        <v>0</v>
      </c>
      <c r="AF10" s="18">
        <f>CHOOSE($A$1,ED!AF10,'H10'!AF10,AirDose!AF10)</f>
        <v>0</v>
      </c>
      <c r="AG10" s="18">
        <f>CHOOSE($A$1,ED!AG10,'H10'!AG10,AirDose!AG10)</f>
        <v>85.2</v>
      </c>
      <c r="AH10" s="18">
        <f>CHOOSE($A$1,ED!AH10,'H10'!AH10,AirDose!AH10)</f>
        <v>78.7</v>
      </c>
      <c r="AI10" s="18">
        <f>CHOOSE($A$1,ED!AI10,'H10'!AI10,AirDose!AI10)</f>
        <v>0</v>
      </c>
      <c r="AJ10" s="18">
        <f>CHOOSE($A$1,ED!AJ10,'H10'!AJ10,AirDose!AJ10)</f>
        <v>1.39</v>
      </c>
      <c r="AK10" s="18">
        <f>CHOOSE($A$1,ED!AK10,'H10'!AK10,AirDose!AK10)</f>
        <v>0</v>
      </c>
    </row>
    <row r="11" spans="1:38">
      <c r="A11" s="18"/>
      <c r="B11" s="18">
        <v>7.1264999999999997E-8</v>
      </c>
      <c r="C11" s="18">
        <v>1.6336999999999999E-8</v>
      </c>
      <c r="D11" s="18">
        <f>CHOOSE($A$1,ED!D11,'H10'!D11,AirDose!D11)</f>
        <v>2.1377999999999999</v>
      </c>
      <c r="E11" s="18">
        <f>CHOOSE($A$1,ED!E11,'H10'!E11,AirDose!E11)</f>
        <v>0</v>
      </c>
      <c r="F11" s="18">
        <f>CHOOSE($A$1,ED!F11,'H10'!F11,AirDose!F11)</f>
        <v>0</v>
      </c>
      <c r="G11" s="18">
        <f>CHOOSE($A$1,ED!G11,'H10'!G11,AirDose!G11)</f>
        <v>0</v>
      </c>
      <c r="H11" s="18">
        <f>CHOOSE($A$1,ED!H11,'H10'!H11,AirDose!H11)</f>
        <v>0</v>
      </c>
      <c r="I11" s="18">
        <f>CHOOSE($A$1,ED!I11,'H10'!I11,AirDose!I11)</f>
        <v>0</v>
      </c>
      <c r="J11" s="18">
        <f>CHOOSE($A$1,ED!J11,'H10'!J11,AirDose!J11)</f>
        <v>0</v>
      </c>
      <c r="K11" s="18">
        <f>CHOOSE($A$1,ED!K11,'H10'!K11,AirDose!K11)</f>
        <v>0</v>
      </c>
      <c r="L11" s="18">
        <f>CHOOSE($A$1,ED!L11,'H10'!L11,AirDose!L11)</f>
        <v>0</v>
      </c>
      <c r="M11" s="18">
        <f>CHOOSE($A$1,ED!M11,'H10'!M11,AirDose!M11)</f>
        <v>0</v>
      </c>
      <c r="N11" s="18">
        <f>CHOOSE($A$1,ED!N11,'H10'!N11,AirDose!N11)</f>
        <v>0</v>
      </c>
      <c r="O11" s="18">
        <f>CHOOSE($A$1,ED!O11,'H10'!O11,AirDose!O11)</f>
        <v>0</v>
      </c>
      <c r="P11" s="18">
        <f>CHOOSE($A$1,ED!P11,'H10'!P11,AirDose!P11)</f>
        <v>0</v>
      </c>
      <c r="Q11" s="18">
        <f>CHOOSE($A$1,ED!Q11,'H10'!Q11,AirDose!Q11)</f>
        <v>0</v>
      </c>
      <c r="R11" s="18">
        <f>CHOOSE($A$1,ED!R11,'H10'!R11,AirDose!R11)</f>
        <v>0</v>
      </c>
      <c r="S11" s="18">
        <f>CHOOSE($A$1,ED!S11,'H10'!S11,AirDose!S11)</f>
        <v>0</v>
      </c>
      <c r="T11" s="18">
        <f>CHOOSE($A$1,ED!T11,'H10'!T11,AirDose!T11)</f>
        <v>0</v>
      </c>
      <c r="U11" s="18">
        <f>CHOOSE($A$1,ED!U11,'H10'!U11,AirDose!U11)</f>
        <v>0</v>
      </c>
      <c r="V11" s="18">
        <f>CHOOSE($A$1,ED!V11,'H10'!V11,AirDose!V11)</f>
        <v>0</v>
      </c>
      <c r="W11" s="18">
        <f>CHOOSE($A$1,ED!W11,'H10'!W11,AirDose!W11)</f>
        <v>0</v>
      </c>
      <c r="X11" s="18">
        <f>CHOOSE($A$1,ED!X11,'H10'!X11,AirDose!X11)</f>
        <v>0</v>
      </c>
      <c r="Y11" s="18">
        <f>CHOOSE($A$1,ED!Y11,'H10'!Y11,AirDose!Y11)</f>
        <v>0</v>
      </c>
      <c r="Z11" s="18">
        <f>CHOOSE($A$1,ED!Z11,'H10'!Z11,AirDose!Z11)</f>
        <v>0</v>
      </c>
      <c r="AA11" s="18">
        <f>CHOOSE($A$1,ED!AA11,'H10'!AA11,AirDose!AA11)</f>
        <v>0</v>
      </c>
      <c r="AB11" s="18">
        <f>CHOOSE($A$1,ED!AB11,'H10'!AB11,AirDose!AB11)</f>
        <v>0</v>
      </c>
      <c r="AC11" s="18">
        <f>CHOOSE($A$1,ED!AC11,'H10'!AC11,AirDose!AC11)</f>
        <v>0</v>
      </c>
      <c r="AD11" s="18">
        <f>CHOOSE($A$1,ED!AD11,'H10'!AD11,AirDose!AD11)</f>
        <v>0</v>
      </c>
      <c r="AE11" s="18">
        <f>CHOOSE($A$1,ED!AE11,'H10'!AE11,AirDose!AE11)</f>
        <v>0</v>
      </c>
      <c r="AF11" s="18">
        <f>CHOOSE($A$1,ED!AF11,'H10'!AF11,AirDose!AF11)</f>
        <v>0</v>
      </c>
      <c r="AG11" s="18">
        <f>CHOOSE($A$1,ED!AG11,'H10'!AG11,AirDose!AG11)</f>
        <v>85.2</v>
      </c>
      <c r="AH11" s="18">
        <f>CHOOSE($A$1,ED!AH11,'H10'!AH11,AirDose!AH11)</f>
        <v>78.7</v>
      </c>
      <c r="AI11" s="18">
        <f>CHOOSE($A$1,ED!AI11,'H10'!AI11,AirDose!AI11)</f>
        <v>0</v>
      </c>
      <c r="AJ11" s="18">
        <f>CHOOSE($A$1,ED!AJ11,'H10'!AJ11,AirDose!AJ11)</f>
        <v>1.39</v>
      </c>
      <c r="AK11" s="18">
        <f>CHOOSE($A$1,ED!AK11,'H10'!AK11,AirDose!AK11)</f>
        <v>0</v>
      </c>
    </row>
    <row r="12" spans="1:38">
      <c r="A12" s="18"/>
      <c r="B12" s="18">
        <v>8.9716999999999995E-8</v>
      </c>
      <c r="C12" s="18">
        <v>2.0567000000000001E-8</v>
      </c>
      <c r="D12" s="18">
        <f>CHOOSE($A$1,ED!D12,'H10'!D12,AirDose!D12)</f>
        <v>2.2208999999999999</v>
      </c>
      <c r="E12" s="18">
        <f>CHOOSE($A$1,ED!E12,'H10'!E12,AirDose!E12)</f>
        <v>0</v>
      </c>
      <c r="F12" s="18">
        <f>CHOOSE($A$1,ED!F12,'H10'!F12,AirDose!F12)</f>
        <v>0</v>
      </c>
      <c r="G12" s="18">
        <f>CHOOSE($A$1,ED!G12,'H10'!G12,AirDose!G12)</f>
        <v>0</v>
      </c>
      <c r="H12" s="18">
        <f>CHOOSE($A$1,ED!H12,'H10'!H12,AirDose!H12)</f>
        <v>0</v>
      </c>
      <c r="I12" s="18">
        <f>CHOOSE($A$1,ED!I12,'H10'!I12,AirDose!I12)</f>
        <v>0</v>
      </c>
      <c r="J12" s="18">
        <f>CHOOSE($A$1,ED!J12,'H10'!J12,AirDose!J12)</f>
        <v>0</v>
      </c>
      <c r="K12" s="18">
        <f>CHOOSE($A$1,ED!K12,'H10'!K12,AirDose!K12)</f>
        <v>0</v>
      </c>
      <c r="L12" s="18">
        <f>CHOOSE($A$1,ED!L12,'H10'!L12,AirDose!L12)</f>
        <v>0</v>
      </c>
      <c r="M12" s="18">
        <f>CHOOSE($A$1,ED!M12,'H10'!M12,AirDose!M12)</f>
        <v>0</v>
      </c>
      <c r="N12" s="18">
        <f>CHOOSE($A$1,ED!N12,'H10'!N12,AirDose!N12)</f>
        <v>0</v>
      </c>
      <c r="O12" s="18">
        <f>CHOOSE($A$1,ED!O12,'H10'!O12,AirDose!O12)</f>
        <v>0</v>
      </c>
      <c r="P12" s="18">
        <f>CHOOSE($A$1,ED!P12,'H10'!P12,AirDose!P12)</f>
        <v>0</v>
      </c>
      <c r="Q12" s="18">
        <f>CHOOSE($A$1,ED!Q12,'H10'!Q12,AirDose!Q12)</f>
        <v>0</v>
      </c>
      <c r="R12" s="18">
        <f>CHOOSE($A$1,ED!R12,'H10'!R12,AirDose!R12)</f>
        <v>0</v>
      </c>
      <c r="S12" s="18">
        <f>CHOOSE($A$1,ED!S12,'H10'!S12,AirDose!S12)</f>
        <v>0</v>
      </c>
      <c r="T12" s="18">
        <f>CHOOSE($A$1,ED!T12,'H10'!T12,AirDose!T12)</f>
        <v>0</v>
      </c>
      <c r="U12" s="18">
        <f>CHOOSE($A$1,ED!U12,'H10'!U12,AirDose!U12)</f>
        <v>0</v>
      </c>
      <c r="V12" s="18">
        <f>CHOOSE($A$1,ED!V12,'H10'!V12,AirDose!V12)</f>
        <v>0</v>
      </c>
      <c r="W12" s="18">
        <f>CHOOSE($A$1,ED!W12,'H10'!W12,AirDose!W12)</f>
        <v>0</v>
      </c>
      <c r="X12" s="18">
        <f>CHOOSE($A$1,ED!X12,'H10'!X12,AirDose!X12)</f>
        <v>0</v>
      </c>
      <c r="Y12" s="18">
        <f>CHOOSE($A$1,ED!Y12,'H10'!Y12,AirDose!Y12)</f>
        <v>0</v>
      </c>
      <c r="Z12" s="18">
        <f>CHOOSE($A$1,ED!Z12,'H10'!Z12,AirDose!Z12)</f>
        <v>0</v>
      </c>
      <c r="AA12" s="18">
        <f>CHOOSE($A$1,ED!AA12,'H10'!AA12,AirDose!AA12)</f>
        <v>0</v>
      </c>
      <c r="AB12" s="18">
        <f>CHOOSE($A$1,ED!AB12,'H10'!AB12,AirDose!AB12)</f>
        <v>0</v>
      </c>
      <c r="AC12" s="18">
        <f>CHOOSE($A$1,ED!AC12,'H10'!AC12,AirDose!AC12)</f>
        <v>0</v>
      </c>
      <c r="AD12" s="18">
        <f>CHOOSE($A$1,ED!AD12,'H10'!AD12,AirDose!AD12)</f>
        <v>0</v>
      </c>
      <c r="AE12" s="18">
        <f>CHOOSE($A$1,ED!AE12,'H10'!AE12,AirDose!AE12)</f>
        <v>0</v>
      </c>
      <c r="AF12" s="18">
        <f>CHOOSE($A$1,ED!AF12,'H10'!AF12,AirDose!AF12)</f>
        <v>0</v>
      </c>
      <c r="AG12" s="18">
        <f>CHOOSE($A$1,ED!AG12,'H10'!AG12,AirDose!AG12)</f>
        <v>85.2</v>
      </c>
      <c r="AH12" s="18">
        <f>CHOOSE($A$1,ED!AH12,'H10'!AH12,AirDose!AH12)</f>
        <v>78.7</v>
      </c>
      <c r="AI12" s="18">
        <f>CHOOSE($A$1,ED!AI12,'H10'!AI12,AirDose!AI12)</f>
        <v>0</v>
      </c>
      <c r="AJ12" s="18">
        <f>CHOOSE($A$1,ED!AJ12,'H10'!AJ12,AirDose!AJ12)</f>
        <v>1.39</v>
      </c>
      <c r="AK12" s="18">
        <f>CHOOSE($A$1,ED!AK12,'H10'!AK12,AirDose!AK12)</f>
        <v>0</v>
      </c>
    </row>
    <row r="13" spans="1:38">
      <c r="A13" s="18"/>
      <c r="B13" s="18">
        <v>1.1295E-7</v>
      </c>
      <c r="C13" s="18">
        <v>2.5892999999999999E-8</v>
      </c>
      <c r="D13" s="18">
        <f>CHOOSE($A$1,ED!D13,'H10'!D13,AirDose!D13)</f>
        <v>2.3092000000000001</v>
      </c>
      <c r="E13" s="18">
        <f>CHOOSE($A$1,ED!E13,'H10'!E13,AirDose!E13)</f>
        <v>0</v>
      </c>
      <c r="F13" s="18">
        <f>CHOOSE($A$1,ED!F13,'H10'!F13,AirDose!F13)</f>
        <v>0</v>
      </c>
      <c r="G13" s="18">
        <f>CHOOSE($A$1,ED!G13,'H10'!G13,AirDose!G13)</f>
        <v>0</v>
      </c>
      <c r="H13" s="18">
        <f>CHOOSE($A$1,ED!H13,'H10'!H13,AirDose!H13)</f>
        <v>0</v>
      </c>
      <c r="I13" s="18">
        <f>CHOOSE($A$1,ED!I13,'H10'!I13,AirDose!I13)</f>
        <v>0</v>
      </c>
      <c r="J13" s="18">
        <f>CHOOSE($A$1,ED!J13,'H10'!J13,AirDose!J13)</f>
        <v>0</v>
      </c>
      <c r="K13" s="18">
        <f>CHOOSE($A$1,ED!K13,'H10'!K13,AirDose!K13)</f>
        <v>0</v>
      </c>
      <c r="L13" s="18">
        <f>CHOOSE($A$1,ED!L13,'H10'!L13,AirDose!L13)</f>
        <v>0</v>
      </c>
      <c r="M13" s="18">
        <f>CHOOSE($A$1,ED!M13,'H10'!M13,AirDose!M13)</f>
        <v>0</v>
      </c>
      <c r="N13" s="18">
        <f>CHOOSE($A$1,ED!N13,'H10'!N13,AirDose!N13)</f>
        <v>0</v>
      </c>
      <c r="O13" s="18">
        <f>CHOOSE($A$1,ED!O13,'H10'!O13,AirDose!O13)</f>
        <v>0</v>
      </c>
      <c r="P13" s="18">
        <f>CHOOSE($A$1,ED!P13,'H10'!P13,AirDose!P13)</f>
        <v>0</v>
      </c>
      <c r="Q13" s="18">
        <f>CHOOSE($A$1,ED!Q13,'H10'!Q13,AirDose!Q13)</f>
        <v>0</v>
      </c>
      <c r="R13" s="18">
        <f>CHOOSE($A$1,ED!R13,'H10'!R13,AirDose!R13)</f>
        <v>0</v>
      </c>
      <c r="S13" s="18">
        <f>CHOOSE($A$1,ED!S13,'H10'!S13,AirDose!S13)</f>
        <v>0</v>
      </c>
      <c r="T13" s="18">
        <f>CHOOSE($A$1,ED!T13,'H10'!T13,AirDose!T13)</f>
        <v>0</v>
      </c>
      <c r="U13" s="18">
        <f>CHOOSE($A$1,ED!U13,'H10'!U13,AirDose!U13)</f>
        <v>0</v>
      </c>
      <c r="V13" s="18">
        <f>CHOOSE($A$1,ED!V13,'H10'!V13,AirDose!V13)</f>
        <v>0</v>
      </c>
      <c r="W13" s="18">
        <f>CHOOSE($A$1,ED!W13,'H10'!W13,AirDose!W13)</f>
        <v>0</v>
      </c>
      <c r="X13" s="18">
        <f>CHOOSE($A$1,ED!X13,'H10'!X13,AirDose!X13)</f>
        <v>0</v>
      </c>
      <c r="Y13" s="18">
        <f>CHOOSE($A$1,ED!Y13,'H10'!Y13,AirDose!Y13)</f>
        <v>0</v>
      </c>
      <c r="Z13" s="18">
        <f>CHOOSE($A$1,ED!Z13,'H10'!Z13,AirDose!Z13)</f>
        <v>0</v>
      </c>
      <c r="AA13" s="18">
        <f>CHOOSE($A$1,ED!AA13,'H10'!AA13,AirDose!AA13)</f>
        <v>0</v>
      </c>
      <c r="AB13" s="18">
        <f>CHOOSE($A$1,ED!AB13,'H10'!AB13,AirDose!AB13)</f>
        <v>0</v>
      </c>
      <c r="AC13" s="18">
        <f>CHOOSE($A$1,ED!AC13,'H10'!AC13,AirDose!AC13)</f>
        <v>0</v>
      </c>
      <c r="AD13" s="18">
        <f>CHOOSE($A$1,ED!AD13,'H10'!AD13,AirDose!AD13)</f>
        <v>0</v>
      </c>
      <c r="AE13" s="18">
        <f>CHOOSE($A$1,ED!AE13,'H10'!AE13,AirDose!AE13)</f>
        <v>0</v>
      </c>
      <c r="AF13" s="18">
        <f>CHOOSE($A$1,ED!AF13,'H10'!AF13,AirDose!AF13)</f>
        <v>0</v>
      </c>
      <c r="AG13" s="18">
        <f>CHOOSE($A$1,ED!AG13,'H10'!AG13,AirDose!AG13)</f>
        <v>85.2</v>
      </c>
      <c r="AH13" s="18">
        <f>CHOOSE($A$1,ED!AH13,'H10'!AH13,AirDose!AH13)</f>
        <v>78.7</v>
      </c>
      <c r="AI13" s="18">
        <f>CHOOSE($A$1,ED!AI13,'H10'!AI13,AirDose!AI13)</f>
        <v>0</v>
      </c>
      <c r="AJ13" s="18">
        <f>CHOOSE($A$1,ED!AJ13,'H10'!AJ13,AirDose!AJ13)</f>
        <v>1.39</v>
      </c>
      <c r="AK13" s="18">
        <f>CHOOSE($A$1,ED!AK13,'H10'!AK13,AirDose!AK13)</f>
        <v>0</v>
      </c>
    </row>
    <row r="14" spans="1:38">
      <c r="A14" s="18"/>
      <c r="B14" s="18">
        <v>1.4219E-7</v>
      </c>
      <c r="C14" s="18">
        <v>3.2596999999999997E-8</v>
      </c>
      <c r="D14" s="18">
        <f>CHOOSE($A$1,ED!D14,'H10'!D14,AirDose!D14)</f>
        <v>2.4022000000000001</v>
      </c>
      <c r="E14" s="18">
        <f>CHOOSE($A$1,ED!E14,'H10'!E14,AirDose!E14)</f>
        <v>0</v>
      </c>
      <c r="F14" s="18">
        <f>CHOOSE($A$1,ED!F14,'H10'!F14,AirDose!F14)</f>
        <v>0</v>
      </c>
      <c r="G14" s="18">
        <f>CHOOSE($A$1,ED!G14,'H10'!G14,AirDose!G14)</f>
        <v>0</v>
      </c>
      <c r="H14" s="18">
        <f>CHOOSE($A$1,ED!H14,'H10'!H14,AirDose!H14)</f>
        <v>0</v>
      </c>
      <c r="I14" s="18">
        <f>CHOOSE($A$1,ED!I14,'H10'!I14,AirDose!I14)</f>
        <v>0</v>
      </c>
      <c r="J14" s="18">
        <f>CHOOSE($A$1,ED!J14,'H10'!J14,AirDose!J14)</f>
        <v>0</v>
      </c>
      <c r="K14" s="18">
        <f>CHOOSE($A$1,ED!K14,'H10'!K14,AirDose!K14)</f>
        <v>0</v>
      </c>
      <c r="L14" s="18">
        <f>CHOOSE($A$1,ED!L14,'H10'!L14,AirDose!L14)</f>
        <v>0</v>
      </c>
      <c r="M14" s="18">
        <f>CHOOSE($A$1,ED!M14,'H10'!M14,AirDose!M14)</f>
        <v>0</v>
      </c>
      <c r="N14" s="18">
        <f>CHOOSE($A$1,ED!N14,'H10'!N14,AirDose!N14)</f>
        <v>0</v>
      </c>
      <c r="O14" s="18">
        <f>CHOOSE($A$1,ED!O14,'H10'!O14,AirDose!O14)</f>
        <v>0</v>
      </c>
      <c r="P14" s="18">
        <f>CHOOSE($A$1,ED!P14,'H10'!P14,AirDose!P14)</f>
        <v>0</v>
      </c>
      <c r="Q14" s="18">
        <f>CHOOSE($A$1,ED!Q14,'H10'!Q14,AirDose!Q14)</f>
        <v>0</v>
      </c>
      <c r="R14" s="18">
        <f>CHOOSE($A$1,ED!R14,'H10'!R14,AirDose!R14)</f>
        <v>0</v>
      </c>
      <c r="S14" s="18">
        <f>CHOOSE($A$1,ED!S14,'H10'!S14,AirDose!S14)</f>
        <v>0</v>
      </c>
      <c r="T14" s="18">
        <f>CHOOSE($A$1,ED!T14,'H10'!T14,AirDose!T14)</f>
        <v>0</v>
      </c>
      <c r="U14" s="18">
        <f>CHOOSE($A$1,ED!U14,'H10'!U14,AirDose!U14)</f>
        <v>0</v>
      </c>
      <c r="V14" s="18">
        <f>CHOOSE($A$1,ED!V14,'H10'!V14,AirDose!V14)</f>
        <v>0</v>
      </c>
      <c r="W14" s="18">
        <f>CHOOSE($A$1,ED!W14,'H10'!W14,AirDose!W14)</f>
        <v>0</v>
      </c>
      <c r="X14" s="18">
        <f>CHOOSE($A$1,ED!X14,'H10'!X14,AirDose!X14)</f>
        <v>0</v>
      </c>
      <c r="Y14" s="18">
        <f>CHOOSE($A$1,ED!Y14,'H10'!Y14,AirDose!Y14)</f>
        <v>0</v>
      </c>
      <c r="Z14" s="18">
        <f>CHOOSE($A$1,ED!Z14,'H10'!Z14,AirDose!Z14)</f>
        <v>0</v>
      </c>
      <c r="AA14" s="18">
        <f>CHOOSE($A$1,ED!AA14,'H10'!AA14,AirDose!AA14)</f>
        <v>0</v>
      </c>
      <c r="AB14" s="18">
        <f>CHOOSE($A$1,ED!AB14,'H10'!AB14,AirDose!AB14)</f>
        <v>0</v>
      </c>
      <c r="AC14" s="18">
        <f>CHOOSE($A$1,ED!AC14,'H10'!AC14,AirDose!AC14)</f>
        <v>0</v>
      </c>
      <c r="AD14" s="18">
        <f>CHOOSE($A$1,ED!AD14,'H10'!AD14,AirDose!AD14)</f>
        <v>0</v>
      </c>
      <c r="AE14" s="18">
        <f>CHOOSE($A$1,ED!AE14,'H10'!AE14,AirDose!AE14)</f>
        <v>0</v>
      </c>
      <c r="AF14" s="18">
        <f>CHOOSE($A$1,ED!AF14,'H10'!AF14,AirDose!AF14)</f>
        <v>0</v>
      </c>
      <c r="AG14" s="18">
        <f>CHOOSE($A$1,ED!AG14,'H10'!AG14,AirDose!AG14)</f>
        <v>85.2</v>
      </c>
      <c r="AH14" s="18">
        <f>CHOOSE($A$1,ED!AH14,'H10'!AH14,AirDose!AH14)</f>
        <v>78.7</v>
      </c>
      <c r="AI14" s="18">
        <f>CHOOSE($A$1,ED!AI14,'H10'!AI14,AirDose!AI14)</f>
        <v>0</v>
      </c>
      <c r="AJ14" s="18">
        <f>CHOOSE($A$1,ED!AJ14,'H10'!AJ14,AirDose!AJ14)</f>
        <v>1.39</v>
      </c>
      <c r="AK14" s="18">
        <f>CHOOSE($A$1,ED!AK14,'H10'!AK14,AirDose!AK14)</f>
        <v>0</v>
      </c>
    </row>
    <row r="15" spans="1:38">
      <c r="A15" s="18"/>
      <c r="B15" s="18">
        <v>1.7901000000000001E-7</v>
      </c>
      <c r="C15" s="18">
        <v>4.1036999999999999E-8</v>
      </c>
      <c r="D15" s="18">
        <f>CHOOSE($A$1,ED!D15,'H10'!D15,AirDose!D15)</f>
        <v>2.4952000000000001</v>
      </c>
      <c r="E15" s="18">
        <f>CHOOSE($A$1,ED!E15,'H10'!E15,AirDose!E15)</f>
        <v>0</v>
      </c>
      <c r="F15" s="18">
        <f>CHOOSE($A$1,ED!F15,'H10'!F15,AirDose!F15)</f>
        <v>0</v>
      </c>
      <c r="G15" s="18">
        <f>CHOOSE($A$1,ED!G15,'H10'!G15,AirDose!G15)</f>
        <v>0</v>
      </c>
      <c r="H15" s="18">
        <f>CHOOSE($A$1,ED!H15,'H10'!H15,AirDose!H15)</f>
        <v>0</v>
      </c>
      <c r="I15" s="18">
        <f>CHOOSE($A$1,ED!I15,'H10'!I15,AirDose!I15)</f>
        <v>0</v>
      </c>
      <c r="J15" s="18">
        <f>CHOOSE($A$1,ED!J15,'H10'!J15,AirDose!J15)</f>
        <v>0</v>
      </c>
      <c r="K15" s="18">
        <f>CHOOSE($A$1,ED!K15,'H10'!K15,AirDose!K15)</f>
        <v>0</v>
      </c>
      <c r="L15" s="18">
        <f>CHOOSE($A$1,ED!L15,'H10'!L15,AirDose!L15)</f>
        <v>0</v>
      </c>
      <c r="M15" s="18">
        <f>CHOOSE($A$1,ED!M15,'H10'!M15,AirDose!M15)</f>
        <v>0</v>
      </c>
      <c r="N15" s="18">
        <f>CHOOSE($A$1,ED!N15,'H10'!N15,AirDose!N15)</f>
        <v>0</v>
      </c>
      <c r="O15" s="18">
        <f>CHOOSE($A$1,ED!O15,'H10'!O15,AirDose!O15)</f>
        <v>0</v>
      </c>
      <c r="P15" s="18">
        <f>CHOOSE($A$1,ED!P15,'H10'!P15,AirDose!P15)</f>
        <v>0</v>
      </c>
      <c r="Q15" s="18">
        <f>CHOOSE($A$1,ED!Q15,'H10'!Q15,AirDose!Q15)</f>
        <v>0</v>
      </c>
      <c r="R15" s="18">
        <f>CHOOSE($A$1,ED!R15,'H10'!R15,AirDose!R15)</f>
        <v>0</v>
      </c>
      <c r="S15" s="18">
        <f>CHOOSE($A$1,ED!S15,'H10'!S15,AirDose!S15)</f>
        <v>0</v>
      </c>
      <c r="T15" s="18">
        <f>CHOOSE($A$1,ED!T15,'H10'!T15,AirDose!T15)</f>
        <v>0</v>
      </c>
      <c r="U15" s="18">
        <f>CHOOSE($A$1,ED!U15,'H10'!U15,AirDose!U15)</f>
        <v>0</v>
      </c>
      <c r="V15" s="18">
        <f>CHOOSE($A$1,ED!V15,'H10'!V15,AirDose!V15)</f>
        <v>0</v>
      </c>
      <c r="W15" s="18">
        <f>CHOOSE($A$1,ED!W15,'H10'!W15,AirDose!W15)</f>
        <v>0</v>
      </c>
      <c r="X15" s="18">
        <f>CHOOSE($A$1,ED!X15,'H10'!X15,AirDose!X15)</f>
        <v>0</v>
      </c>
      <c r="Y15" s="18">
        <f>CHOOSE($A$1,ED!Y15,'H10'!Y15,AirDose!Y15)</f>
        <v>0</v>
      </c>
      <c r="Z15" s="18">
        <f>CHOOSE($A$1,ED!Z15,'H10'!Z15,AirDose!Z15)</f>
        <v>0</v>
      </c>
      <c r="AA15" s="18">
        <f>CHOOSE($A$1,ED!AA15,'H10'!AA15,AirDose!AA15)</f>
        <v>0</v>
      </c>
      <c r="AB15" s="18">
        <f>CHOOSE($A$1,ED!AB15,'H10'!AB15,AirDose!AB15)</f>
        <v>0</v>
      </c>
      <c r="AC15" s="18">
        <f>CHOOSE($A$1,ED!AC15,'H10'!AC15,AirDose!AC15)</f>
        <v>0</v>
      </c>
      <c r="AD15" s="18">
        <f>CHOOSE($A$1,ED!AD15,'H10'!AD15,AirDose!AD15)</f>
        <v>0</v>
      </c>
      <c r="AE15" s="18">
        <f>CHOOSE($A$1,ED!AE15,'H10'!AE15,AirDose!AE15)</f>
        <v>0</v>
      </c>
      <c r="AF15" s="18">
        <f>CHOOSE($A$1,ED!AF15,'H10'!AF15,AirDose!AF15)</f>
        <v>0</v>
      </c>
      <c r="AG15" s="18">
        <f>CHOOSE($A$1,ED!AG15,'H10'!AG15,AirDose!AG15)</f>
        <v>85.2</v>
      </c>
      <c r="AH15" s="18">
        <f>CHOOSE($A$1,ED!AH15,'H10'!AH15,AirDose!AH15)</f>
        <v>78.7</v>
      </c>
      <c r="AI15" s="18">
        <f>CHOOSE($A$1,ED!AI15,'H10'!AI15,AirDose!AI15)</f>
        <v>0</v>
      </c>
      <c r="AJ15" s="18">
        <f>CHOOSE($A$1,ED!AJ15,'H10'!AJ15,AirDose!AJ15)</f>
        <v>1.39</v>
      </c>
      <c r="AK15" s="18">
        <f>CHOOSE($A$1,ED!AK15,'H10'!AK15,AirDose!AK15)</f>
        <v>0</v>
      </c>
    </row>
    <row r="16" spans="1:38">
      <c r="A16" s="18"/>
      <c r="B16" s="18">
        <v>2.2536E-7</v>
      </c>
      <c r="C16" s="18">
        <v>5.1662999999999997E-8</v>
      </c>
      <c r="D16" s="18">
        <f>CHOOSE($A$1,ED!D16,'H10'!D16,AirDose!D16)</f>
        <v>2.5895000000000001</v>
      </c>
      <c r="E16" s="18">
        <f>CHOOSE($A$1,ED!E16,'H10'!E16,AirDose!E16)</f>
        <v>0</v>
      </c>
      <c r="F16" s="18">
        <f>CHOOSE($A$1,ED!F16,'H10'!F16,AirDose!F16)</f>
        <v>0</v>
      </c>
      <c r="G16" s="18">
        <f>CHOOSE($A$1,ED!G16,'H10'!G16,AirDose!G16)</f>
        <v>0</v>
      </c>
      <c r="H16" s="18">
        <f>CHOOSE($A$1,ED!H16,'H10'!H16,AirDose!H16)</f>
        <v>0</v>
      </c>
      <c r="I16" s="18">
        <f>CHOOSE($A$1,ED!I16,'H10'!I16,AirDose!I16)</f>
        <v>0</v>
      </c>
      <c r="J16" s="18">
        <f>CHOOSE($A$1,ED!J16,'H10'!J16,AirDose!J16)</f>
        <v>0</v>
      </c>
      <c r="K16" s="18">
        <f>CHOOSE($A$1,ED!K16,'H10'!K16,AirDose!K16)</f>
        <v>0</v>
      </c>
      <c r="L16" s="18">
        <f>CHOOSE($A$1,ED!L16,'H10'!L16,AirDose!L16)</f>
        <v>0</v>
      </c>
      <c r="M16" s="18">
        <f>CHOOSE($A$1,ED!M16,'H10'!M16,AirDose!M16)</f>
        <v>0</v>
      </c>
      <c r="N16" s="18">
        <f>CHOOSE($A$1,ED!N16,'H10'!N16,AirDose!N16)</f>
        <v>0</v>
      </c>
      <c r="O16" s="18">
        <f>CHOOSE($A$1,ED!O16,'H10'!O16,AirDose!O16)</f>
        <v>0</v>
      </c>
      <c r="P16" s="18">
        <f>CHOOSE($A$1,ED!P16,'H10'!P16,AirDose!P16)</f>
        <v>0</v>
      </c>
      <c r="Q16" s="18">
        <f>CHOOSE($A$1,ED!Q16,'H10'!Q16,AirDose!Q16)</f>
        <v>0</v>
      </c>
      <c r="R16" s="18">
        <f>CHOOSE($A$1,ED!R16,'H10'!R16,AirDose!R16)</f>
        <v>0</v>
      </c>
      <c r="S16" s="18">
        <f>CHOOSE($A$1,ED!S16,'H10'!S16,AirDose!S16)</f>
        <v>0</v>
      </c>
      <c r="T16" s="18">
        <f>CHOOSE($A$1,ED!T16,'H10'!T16,AirDose!T16)</f>
        <v>0</v>
      </c>
      <c r="U16" s="18">
        <f>CHOOSE($A$1,ED!U16,'H10'!U16,AirDose!U16)</f>
        <v>0</v>
      </c>
      <c r="V16" s="18">
        <f>CHOOSE($A$1,ED!V16,'H10'!V16,AirDose!V16)</f>
        <v>0</v>
      </c>
      <c r="W16" s="18">
        <f>CHOOSE($A$1,ED!W16,'H10'!W16,AirDose!W16)</f>
        <v>0</v>
      </c>
      <c r="X16" s="18">
        <f>CHOOSE($A$1,ED!X16,'H10'!X16,AirDose!X16)</f>
        <v>0</v>
      </c>
      <c r="Y16" s="18">
        <f>CHOOSE($A$1,ED!Y16,'H10'!Y16,AirDose!Y16)</f>
        <v>0</v>
      </c>
      <c r="Z16" s="18">
        <f>CHOOSE($A$1,ED!Z16,'H10'!Z16,AirDose!Z16)</f>
        <v>0</v>
      </c>
      <c r="AA16" s="18">
        <f>CHOOSE($A$1,ED!AA16,'H10'!AA16,AirDose!AA16)</f>
        <v>0</v>
      </c>
      <c r="AB16" s="18">
        <f>CHOOSE($A$1,ED!AB16,'H10'!AB16,AirDose!AB16)</f>
        <v>0</v>
      </c>
      <c r="AC16" s="18">
        <f>CHOOSE($A$1,ED!AC16,'H10'!AC16,AirDose!AC16)</f>
        <v>0</v>
      </c>
      <c r="AD16" s="18">
        <f>CHOOSE($A$1,ED!AD16,'H10'!AD16,AirDose!AD16)</f>
        <v>0</v>
      </c>
      <c r="AE16" s="18">
        <f>CHOOSE($A$1,ED!AE16,'H10'!AE16,AirDose!AE16)</f>
        <v>0</v>
      </c>
      <c r="AF16" s="18">
        <f>CHOOSE($A$1,ED!AF16,'H10'!AF16,AirDose!AF16)</f>
        <v>0</v>
      </c>
      <c r="AG16" s="18">
        <f>CHOOSE($A$1,ED!AG16,'H10'!AG16,AirDose!AG16)</f>
        <v>85.2</v>
      </c>
      <c r="AH16" s="18">
        <f>CHOOSE($A$1,ED!AH16,'H10'!AH16,AirDose!AH16)</f>
        <v>78.7</v>
      </c>
      <c r="AI16" s="18">
        <f>CHOOSE($A$1,ED!AI16,'H10'!AI16,AirDose!AI16)</f>
        <v>0</v>
      </c>
      <c r="AJ16" s="18">
        <f>CHOOSE($A$1,ED!AJ16,'H10'!AJ16,AirDose!AJ16)</f>
        <v>1.39</v>
      </c>
      <c r="AK16" s="18">
        <f>CHOOSE($A$1,ED!AK16,'H10'!AK16,AirDose!AK16)</f>
        <v>0</v>
      </c>
    </row>
    <row r="17" spans="1:37">
      <c r="A17" s="18"/>
      <c r="B17" s="18">
        <v>2.8370999999999999E-7</v>
      </c>
      <c r="C17" s="18">
        <v>6.5039000000000004E-8</v>
      </c>
      <c r="D17" s="18">
        <f>CHOOSE($A$1,ED!D17,'H10'!D17,AirDose!D17)</f>
        <v>2.6850000000000001</v>
      </c>
      <c r="E17" s="18">
        <f>CHOOSE($A$1,ED!E17,'H10'!E17,AirDose!E17)</f>
        <v>0</v>
      </c>
      <c r="F17" s="18">
        <f>CHOOSE($A$1,ED!F17,'H10'!F17,AirDose!F17)</f>
        <v>0</v>
      </c>
      <c r="G17" s="18">
        <f>CHOOSE($A$1,ED!G17,'H10'!G17,AirDose!G17)</f>
        <v>0</v>
      </c>
      <c r="H17" s="18">
        <f>CHOOSE($A$1,ED!H17,'H10'!H17,AirDose!H17)</f>
        <v>0</v>
      </c>
      <c r="I17" s="18">
        <f>CHOOSE($A$1,ED!I17,'H10'!I17,AirDose!I17)</f>
        <v>0</v>
      </c>
      <c r="J17" s="18">
        <f>CHOOSE($A$1,ED!J17,'H10'!J17,AirDose!J17)</f>
        <v>0</v>
      </c>
      <c r="K17" s="18">
        <f>CHOOSE($A$1,ED!K17,'H10'!K17,AirDose!K17)</f>
        <v>0</v>
      </c>
      <c r="L17" s="18">
        <f>CHOOSE($A$1,ED!L17,'H10'!L17,AirDose!L17)</f>
        <v>0</v>
      </c>
      <c r="M17" s="18">
        <f>CHOOSE($A$1,ED!M17,'H10'!M17,AirDose!M17)</f>
        <v>0</v>
      </c>
      <c r="N17" s="18">
        <f>CHOOSE($A$1,ED!N17,'H10'!N17,AirDose!N17)</f>
        <v>0</v>
      </c>
      <c r="O17" s="18">
        <f>CHOOSE($A$1,ED!O17,'H10'!O17,AirDose!O17)</f>
        <v>0</v>
      </c>
      <c r="P17" s="18">
        <f>CHOOSE($A$1,ED!P17,'H10'!P17,AirDose!P17)</f>
        <v>0</v>
      </c>
      <c r="Q17" s="18">
        <f>CHOOSE($A$1,ED!Q17,'H10'!Q17,AirDose!Q17)</f>
        <v>0</v>
      </c>
      <c r="R17" s="18">
        <f>CHOOSE($A$1,ED!R17,'H10'!R17,AirDose!R17)</f>
        <v>0</v>
      </c>
      <c r="S17" s="18">
        <f>CHOOSE($A$1,ED!S17,'H10'!S17,AirDose!S17)</f>
        <v>0</v>
      </c>
      <c r="T17" s="18">
        <f>CHOOSE($A$1,ED!T17,'H10'!T17,AirDose!T17)</f>
        <v>0</v>
      </c>
      <c r="U17" s="18">
        <f>CHOOSE($A$1,ED!U17,'H10'!U17,AirDose!U17)</f>
        <v>0</v>
      </c>
      <c r="V17" s="18">
        <f>CHOOSE($A$1,ED!V17,'H10'!V17,AirDose!V17)</f>
        <v>0</v>
      </c>
      <c r="W17" s="18">
        <f>CHOOSE($A$1,ED!W17,'H10'!W17,AirDose!W17)</f>
        <v>0</v>
      </c>
      <c r="X17" s="18">
        <f>CHOOSE($A$1,ED!X17,'H10'!X17,AirDose!X17)</f>
        <v>0</v>
      </c>
      <c r="Y17" s="18">
        <f>CHOOSE($A$1,ED!Y17,'H10'!Y17,AirDose!Y17)</f>
        <v>0</v>
      </c>
      <c r="Z17" s="18">
        <f>CHOOSE($A$1,ED!Z17,'H10'!Z17,AirDose!Z17)</f>
        <v>0</v>
      </c>
      <c r="AA17" s="18">
        <f>CHOOSE($A$1,ED!AA17,'H10'!AA17,AirDose!AA17)</f>
        <v>0</v>
      </c>
      <c r="AB17" s="18">
        <f>CHOOSE($A$1,ED!AB17,'H10'!AB17,AirDose!AB17)</f>
        <v>0</v>
      </c>
      <c r="AC17" s="18">
        <f>CHOOSE($A$1,ED!AC17,'H10'!AC17,AirDose!AC17)</f>
        <v>0</v>
      </c>
      <c r="AD17" s="18">
        <f>CHOOSE($A$1,ED!AD17,'H10'!AD17,AirDose!AD17)</f>
        <v>0</v>
      </c>
      <c r="AE17" s="18">
        <f>CHOOSE($A$1,ED!AE17,'H10'!AE17,AirDose!AE17)</f>
        <v>0</v>
      </c>
      <c r="AF17" s="18">
        <f>CHOOSE($A$1,ED!AF17,'H10'!AF17,AirDose!AF17)</f>
        <v>0</v>
      </c>
      <c r="AG17" s="18">
        <f>CHOOSE($A$1,ED!AG17,'H10'!AG17,AirDose!AG17)</f>
        <v>85.2</v>
      </c>
      <c r="AH17" s="18">
        <f>CHOOSE($A$1,ED!AH17,'H10'!AH17,AirDose!AH17)</f>
        <v>78.7</v>
      </c>
      <c r="AI17" s="18">
        <f>CHOOSE($A$1,ED!AI17,'H10'!AI17,AirDose!AI17)</f>
        <v>0</v>
      </c>
      <c r="AJ17" s="18">
        <f>CHOOSE($A$1,ED!AJ17,'H10'!AJ17,AirDose!AJ17)</f>
        <v>1.39</v>
      </c>
      <c r="AK17" s="18">
        <f>CHOOSE($A$1,ED!AK17,'H10'!AK17,AirDose!AK17)</f>
        <v>0</v>
      </c>
    </row>
    <row r="18" spans="1:37">
      <c r="A18" s="18"/>
      <c r="B18" s="18">
        <v>3.5717000000000001E-7</v>
      </c>
      <c r="C18" s="18">
        <v>8.1880000000000003E-8</v>
      </c>
      <c r="D18" s="18">
        <f>CHOOSE($A$1,ED!D18,'H10'!D18,AirDose!D18)</f>
        <v>2.7805</v>
      </c>
      <c r="E18" s="18">
        <f>CHOOSE($A$1,ED!E18,'H10'!E18,AirDose!E18)</f>
        <v>0</v>
      </c>
      <c r="F18" s="18">
        <f>CHOOSE($A$1,ED!F18,'H10'!F18,AirDose!F18)</f>
        <v>0</v>
      </c>
      <c r="G18" s="18">
        <f>CHOOSE($A$1,ED!G18,'H10'!G18,AirDose!G18)</f>
        <v>0</v>
      </c>
      <c r="H18" s="18">
        <f>CHOOSE($A$1,ED!H18,'H10'!H18,AirDose!H18)</f>
        <v>0</v>
      </c>
      <c r="I18" s="18">
        <f>CHOOSE($A$1,ED!I18,'H10'!I18,AirDose!I18)</f>
        <v>0</v>
      </c>
      <c r="J18" s="18">
        <f>CHOOSE($A$1,ED!J18,'H10'!J18,AirDose!J18)</f>
        <v>0</v>
      </c>
      <c r="K18" s="18">
        <f>CHOOSE($A$1,ED!K18,'H10'!K18,AirDose!K18)</f>
        <v>0</v>
      </c>
      <c r="L18" s="18">
        <f>CHOOSE($A$1,ED!L18,'H10'!L18,AirDose!L18)</f>
        <v>0</v>
      </c>
      <c r="M18" s="18">
        <f>CHOOSE($A$1,ED!M18,'H10'!M18,AirDose!M18)</f>
        <v>0</v>
      </c>
      <c r="N18" s="18">
        <f>CHOOSE($A$1,ED!N18,'H10'!N18,AirDose!N18)</f>
        <v>0</v>
      </c>
      <c r="O18" s="18">
        <f>CHOOSE($A$1,ED!O18,'H10'!O18,AirDose!O18)</f>
        <v>0</v>
      </c>
      <c r="P18" s="18">
        <f>CHOOSE($A$1,ED!P18,'H10'!P18,AirDose!P18)</f>
        <v>0</v>
      </c>
      <c r="Q18" s="18">
        <f>CHOOSE($A$1,ED!Q18,'H10'!Q18,AirDose!Q18)</f>
        <v>0</v>
      </c>
      <c r="R18" s="18">
        <f>CHOOSE($A$1,ED!R18,'H10'!R18,AirDose!R18)</f>
        <v>0</v>
      </c>
      <c r="S18" s="18">
        <f>CHOOSE($A$1,ED!S18,'H10'!S18,AirDose!S18)</f>
        <v>0</v>
      </c>
      <c r="T18" s="18">
        <f>CHOOSE($A$1,ED!T18,'H10'!T18,AirDose!T18)</f>
        <v>0</v>
      </c>
      <c r="U18" s="18">
        <f>CHOOSE($A$1,ED!U18,'H10'!U18,AirDose!U18)</f>
        <v>0</v>
      </c>
      <c r="V18" s="18">
        <f>CHOOSE($A$1,ED!V18,'H10'!V18,AirDose!V18)</f>
        <v>0</v>
      </c>
      <c r="W18" s="18">
        <f>CHOOSE($A$1,ED!W18,'H10'!W18,AirDose!W18)</f>
        <v>0</v>
      </c>
      <c r="X18" s="18">
        <f>CHOOSE($A$1,ED!X18,'H10'!X18,AirDose!X18)</f>
        <v>0</v>
      </c>
      <c r="Y18" s="18">
        <f>CHOOSE($A$1,ED!Y18,'H10'!Y18,AirDose!Y18)</f>
        <v>0</v>
      </c>
      <c r="Z18" s="18">
        <f>CHOOSE($A$1,ED!Z18,'H10'!Z18,AirDose!Z18)</f>
        <v>0</v>
      </c>
      <c r="AA18" s="18">
        <f>CHOOSE($A$1,ED!AA18,'H10'!AA18,AirDose!AA18)</f>
        <v>0</v>
      </c>
      <c r="AB18" s="18">
        <f>CHOOSE($A$1,ED!AB18,'H10'!AB18,AirDose!AB18)</f>
        <v>0</v>
      </c>
      <c r="AC18" s="18">
        <f>CHOOSE($A$1,ED!AC18,'H10'!AC18,AirDose!AC18)</f>
        <v>0</v>
      </c>
      <c r="AD18" s="18">
        <f>CHOOSE($A$1,ED!AD18,'H10'!AD18,AirDose!AD18)</f>
        <v>0</v>
      </c>
      <c r="AE18" s="18">
        <f>CHOOSE($A$1,ED!AE18,'H10'!AE18,AirDose!AE18)</f>
        <v>0</v>
      </c>
      <c r="AF18" s="18">
        <f>CHOOSE($A$1,ED!AF18,'H10'!AF18,AirDose!AF18)</f>
        <v>0</v>
      </c>
      <c r="AG18" s="18">
        <f>CHOOSE($A$1,ED!AG18,'H10'!AG18,AirDose!AG18)</f>
        <v>85.2</v>
      </c>
      <c r="AH18" s="18">
        <f>CHOOSE($A$1,ED!AH18,'H10'!AH18,AirDose!AH18)</f>
        <v>78.7</v>
      </c>
      <c r="AI18" s="18">
        <f>CHOOSE($A$1,ED!AI18,'H10'!AI18,AirDose!AI18)</f>
        <v>0</v>
      </c>
      <c r="AJ18" s="18">
        <f>CHOOSE($A$1,ED!AJ18,'H10'!AJ18,AirDose!AJ18)</f>
        <v>1.39</v>
      </c>
      <c r="AK18" s="18">
        <f>CHOOSE($A$1,ED!AK18,'H10'!AK18,AirDose!AK18)</f>
        <v>0</v>
      </c>
    </row>
    <row r="19" spans="1:37">
      <c r="A19" s="18"/>
      <c r="B19" s="18">
        <v>4.4965000000000001E-7</v>
      </c>
      <c r="C19" s="18">
        <v>1.0307999999999999E-7</v>
      </c>
      <c r="D19" s="18">
        <f>CHOOSE($A$1,ED!D19,'H10'!D19,AirDose!D19)</f>
        <v>2.8759999999999999</v>
      </c>
      <c r="E19" s="18">
        <f>CHOOSE($A$1,ED!E19,'H10'!E19,AirDose!E19)</f>
        <v>0</v>
      </c>
      <c r="F19" s="18">
        <f>CHOOSE($A$1,ED!F19,'H10'!F19,AirDose!F19)</f>
        <v>0</v>
      </c>
      <c r="G19" s="18">
        <f>CHOOSE($A$1,ED!G19,'H10'!G19,AirDose!G19)</f>
        <v>0</v>
      </c>
      <c r="H19" s="18">
        <f>CHOOSE($A$1,ED!H19,'H10'!H19,AirDose!H19)</f>
        <v>0</v>
      </c>
      <c r="I19" s="18">
        <f>CHOOSE($A$1,ED!I19,'H10'!I19,AirDose!I19)</f>
        <v>0</v>
      </c>
      <c r="J19" s="18">
        <f>CHOOSE($A$1,ED!J19,'H10'!J19,AirDose!J19)</f>
        <v>0</v>
      </c>
      <c r="K19" s="18">
        <f>CHOOSE($A$1,ED!K19,'H10'!K19,AirDose!K19)</f>
        <v>0</v>
      </c>
      <c r="L19" s="18">
        <f>CHOOSE($A$1,ED!L19,'H10'!L19,AirDose!L19)</f>
        <v>0</v>
      </c>
      <c r="M19" s="18">
        <f>CHOOSE($A$1,ED!M19,'H10'!M19,AirDose!M19)</f>
        <v>0</v>
      </c>
      <c r="N19" s="18">
        <f>CHOOSE($A$1,ED!N19,'H10'!N19,AirDose!N19)</f>
        <v>0</v>
      </c>
      <c r="O19" s="18">
        <f>CHOOSE($A$1,ED!O19,'H10'!O19,AirDose!O19)</f>
        <v>0</v>
      </c>
      <c r="P19" s="18">
        <f>CHOOSE($A$1,ED!P19,'H10'!P19,AirDose!P19)</f>
        <v>0</v>
      </c>
      <c r="Q19" s="18">
        <f>CHOOSE($A$1,ED!Q19,'H10'!Q19,AirDose!Q19)</f>
        <v>0</v>
      </c>
      <c r="R19" s="18">
        <f>CHOOSE($A$1,ED!R19,'H10'!R19,AirDose!R19)</f>
        <v>0</v>
      </c>
      <c r="S19" s="18">
        <f>CHOOSE($A$1,ED!S19,'H10'!S19,AirDose!S19)</f>
        <v>0</v>
      </c>
      <c r="T19" s="18">
        <f>CHOOSE($A$1,ED!T19,'H10'!T19,AirDose!T19)</f>
        <v>0</v>
      </c>
      <c r="U19" s="18">
        <f>CHOOSE($A$1,ED!U19,'H10'!U19,AirDose!U19)</f>
        <v>0</v>
      </c>
      <c r="V19" s="18">
        <f>CHOOSE($A$1,ED!V19,'H10'!V19,AirDose!V19)</f>
        <v>0</v>
      </c>
      <c r="W19" s="18">
        <f>CHOOSE($A$1,ED!W19,'H10'!W19,AirDose!W19)</f>
        <v>0</v>
      </c>
      <c r="X19" s="18">
        <f>CHOOSE($A$1,ED!X19,'H10'!X19,AirDose!X19)</f>
        <v>0</v>
      </c>
      <c r="Y19" s="18">
        <f>CHOOSE($A$1,ED!Y19,'H10'!Y19,AirDose!Y19)</f>
        <v>0</v>
      </c>
      <c r="Z19" s="18">
        <f>CHOOSE($A$1,ED!Z19,'H10'!Z19,AirDose!Z19)</f>
        <v>0</v>
      </c>
      <c r="AA19" s="18">
        <f>CHOOSE($A$1,ED!AA19,'H10'!AA19,AirDose!AA19)</f>
        <v>0</v>
      </c>
      <c r="AB19" s="18">
        <f>CHOOSE($A$1,ED!AB19,'H10'!AB19,AirDose!AB19)</f>
        <v>0</v>
      </c>
      <c r="AC19" s="18">
        <f>CHOOSE($A$1,ED!AC19,'H10'!AC19,AirDose!AC19)</f>
        <v>0</v>
      </c>
      <c r="AD19" s="18">
        <f>CHOOSE($A$1,ED!AD19,'H10'!AD19,AirDose!AD19)</f>
        <v>0</v>
      </c>
      <c r="AE19" s="18">
        <f>CHOOSE($A$1,ED!AE19,'H10'!AE19,AirDose!AE19)</f>
        <v>0</v>
      </c>
      <c r="AF19" s="18">
        <f>CHOOSE($A$1,ED!AF19,'H10'!AF19,AirDose!AF19)</f>
        <v>0</v>
      </c>
      <c r="AG19" s="18">
        <f>CHOOSE($A$1,ED!AG19,'H10'!AG19,AirDose!AG19)</f>
        <v>85.2</v>
      </c>
      <c r="AH19" s="18">
        <f>CHOOSE($A$1,ED!AH19,'H10'!AH19,AirDose!AH19)</f>
        <v>78.7</v>
      </c>
      <c r="AI19" s="18">
        <f>CHOOSE($A$1,ED!AI19,'H10'!AI19,AirDose!AI19)</f>
        <v>0</v>
      </c>
      <c r="AJ19" s="18">
        <f>CHOOSE($A$1,ED!AJ19,'H10'!AJ19,AirDose!AJ19)</f>
        <v>1.39</v>
      </c>
      <c r="AK19" s="18">
        <f>CHOOSE($A$1,ED!AK19,'H10'!AK19,AirDose!AK19)</f>
        <v>0</v>
      </c>
    </row>
    <row r="20" spans="1:37">
      <c r="A20" s="18"/>
      <c r="B20" s="18">
        <v>5.6608000000000005E-7</v>
      </c>
      <c r="C20" s="18">
        <v>1.2977E-7</v>
      </c>
      <c r="D20" s="18">
        <f>CHOOSE($A$1,ED!D20,'H10'!D20,AirDose!D20)</f>
        <v>2.9611999999999998</v>
      </c>
      <c r="E20" s="18">
        <f>CHOOSE($A$1,ED!E20,'H10'!E20,AirDose!E20)</f>
        <v>0</v>
      </c>
      <c r="F20" s="18">
        <f>CHOOSE($A$1,ED!F20,'H10'!F20,AirDose!F20)</f>
        <v>0</v>
      </c>
      <c r="G20" s="18">
        <f>CHOOSE($A$1,ED!G20,'H10'!G20,AirDose!G20)</f>
        <v>0</v>
      </c>
      <c r="H20" s="18">
        <f>CHOOSE($A$1,ED!H20,'H10'!H20,AirDose!H20)</f>
        <v>0</v>
      </c>
      <c r="I20" s="18">
        <f>CHOOSE($A$1,ED!I20,'H10'!I20,AirDose!I20)</f>
        <v>0</v>
      </c>
      <c r="J20" s="18">
        <f>CHOOSE($A$1,ED!J20,'H10'!J20,AirDose!J20)</f>
        <v>0</v>
      </c>
      <c r="K20" s="18">
        <f>CHOOSE($A$1,ED!K20,'H10'!K20,AirDose!K20)</f>
        <v>0</v>
      </c>
      <c r="L20" s="18">
        <f>CHOOSE($A$1,ED!L20,'H10'!L20,AirDose!L20)</f>
        <v>0</v>
      </c>
      <c r="M20" s="18">
        <f>CHOOSE($A$1,ED!M20,'H10'!M20,AirDose!M20)</f>
        <v>0</v>
      </c>
      <c r="N20" s="18">
        <f>CHOOSE($A$1,ED!N20,'H10'!N20,AirDose!N20)</f>
        <v>0</v>
      </c>
      <c r="O20" s="18">
        <f>CHOOSE($A$1,ED!O20,'H10'!O20,AirDose!O20)</f>
        <v>0</v>
      </c>
      <c r="P20" s="18">
        <f>CHOOSE($A$1,ED!P20,'H10'!P20,AirDose!P20)</f>
        <v>0</v>
      </c>
      <c r="Q20" s="18">
        <f>CHOOSE($A$1,ED!Q20,'H10'!Q20,AirDose!Q20)</f>
        <v>0</v>
      </c>
      <c r="R20" s="18">
        <f>CHOOSE($A$1,ED!R20,'H10'!R20,AirDose!R20)</f>
        <v>0</v>
      </c>
      <c r="S20" s="18">
        <f>CHOOSE($A$1,ED!S20,'H10'!S20,AirDose!S20)</f>
        <v>0</v>
      </c>
      <c r="T20" s="18">
        <f>CHOOSE($A$1,ED!T20,'H10'!T20,AirDose!T20)</f>
        <v>0</v>
      </c>
      <c r="U20" s="18">
        <f>CHOOSE($A$1,ED!U20,'H10'!U20,AirDose!U20)</f>
        <v>0</v>
      </c>
      <c r="V20" s="18">
        <f>CHOOSE($A$1,ED!V20,'H10'!V20,AirDose!V20)</f>
        <v>0</v>
      </c>
      <c r="W20" s="18">
        <f>CHOOSE($A$1,ED!W20,'H10'!W20,AirDose!W20)</f>
        <v>0</v>
      </c>
      <c r="X20" s="18">
        <f>CHOOSE($A$1,ED!X20,'H10'!X20,AirDose!X20)</f>
        <v>0</v>
      </c>
      <c r="Y20" s="18">
        <f>CHOOSE($A$1,ED!Y20,'H10'!Y20,AirDose!Y20)</f>
        <v>0</v>
      </c>
      <c r="Z20" s="18">
        <f>CHOOSE($A$1,ED!Z20,'H10'!Z20,AirDose!Z20)</f>
        <v>0</v>
      </c>
      <c r="AA20" s="18">
        <f>CHOOSE($A$1,ED!AA20,'H10'!AA20,AirDose!AA20)</f>
        <v>0</v>
      </c>
      <c r="AB20" s="18">
        <f>CHOOSE($A$1,ED!AB20,'H10'!AB20,AirDose!AB20)</f>
        <v>0</v>
      </c>
      <c r="AC20" s="18">
        <f>CHOOSE($A$1,ED!AC20,'H10'!AC20,AirDose!AC20)</f>
        <v>0</v>
      </c>
      <c r="AD20" s="18">
        <f>CHOOSE($A$1,ED!AD20,'H10'!AD20,AirDose!AD20)</f>
        <v>0</v>
      </c>
      <c r="AE20" s="18">
        <f>CHOOSE($A$1,ED!AE20,'H10'!AE20,AirDose!AE20)</f>
        <v>0</v>
      </c>
      <c r="AF20" s="18">
        <f>CHOOSE($A$1,ED!AF20,'H10'!AF20,AirDose!AF20)</f>
        <v>0</v>
      </c>
      <c r="AG20" s="18">
        <f>CHOOSE($A$1,ED!AG20,'H10'!AG20,AirDose!AG20)</f>
        <v>85.2</v>
      </c>
      <c r="AH20" s="18">
        <f>CHOOSE($A$1,ED!AH20,'H10'!AH20,AirDose!AH20)</f>
        <v>78.7</v>
      </c>
      <c r="AI20" s="18">
        <f>CHOOSE($A$1,ED!AI20,'H10'!AI20,AirDose!AI20)</f>
        <v>0</v>
      </c>
      <c r="AJ20" s="18">
        <f>CHOOSE($A$1,ED!AJ20,'H10'!AJ20,AirDose!AJ20)</f>
        <v>1.39</v>
      </c>
      <c r="AK20" s="18">
        <f>CHOOSE($A$1,ED!AK20,'H10'!AK20,AirDose!AK20)</f>
        <v>0</v>
      </c>
    </row>
    <row r="21" spans="1:37">
      <c r="A21" s="18"/>
      <c r="B21" s="18">
        <v>7.1264000000000001E-7</v>
      </c>
      <c r="C21" s="18">
        <v>1.6337000000000001E-7</v>
      </c>
      <c r="D21" s="18">
        <f>CHOOSE($A$1,ED!D21,'H10'!D21,AirDose!D21)</f>
        <v>3.0375999999999999</v>
      </c>
      <c r="E21" s="18">
        <f>CHOOSE($A$1,ED!E21,'H10'!E21,AirDose!E21)</f>
        <v>0</v>
      </c>
      <c r="F21" s="18">
        <f>CHOOSE($A$1,ED!F21,'H10'!F21,AirDose!F21)</f>
        <v>0</v>
      </c>
      <c r="G21" s="18">
        <f>CHOOSE($A$1,ED!G21,'H10'!G21,AirDose!G21)</f>
        <v>0</v>
      </c>
      <c r="H21" s="18">
        <f>CHOOSE($A$1,ED!H21,'H10'!H21,AirDose!H21)</f>
        <v>0</v>
      </c>
      <c r="I21" s="18">
        <f>CHOOSE($A$1,ED!I21,'H10'!I21,AirDose!I21)</f>
        <v>0</v>
      </c>
      <c r="J21" s="18">
        <f>CHOOSE($A$1,ED!J21,'H10'!J21,AirDose!J21)</f>
        <v>0</v>
      </c>
      <c r="K21" s="18">
        <f>CHOOSE($A$1,ED!K21,'H10'!K21,AirDose!K21)</f>
        <v>0</v>
      </c>
      <c r="L21" s="18">
        <f>CHOOSE($A$1,ED!L21,'H10'!L21,AirDose!L21)</f>
        <v>0</v>
      </c>
      <c r="M21" s="18">
        <f>CHOOSE($A$1,ED!M21,'H10'!M21,AirDose!M21)</f>
        <v>0</v>
      </c>
      <c r="N21" s="18">
        <f>CHOOSE($A$1,ED!N21,'H10'!N21,AirDose!N21)</f>
        <v>0</v>
      </c>
      <c r="O21" s="18">
        <f>CHOOSE($A$1,ED!O21,'H10'!O21,AirDose!O21)</f>
        <v>0</v>
      </c>
      <c r="P21" s="18">
        <f>CHOOSE($A$1,ED!P21,'H10'!P21,AirDose!P21)</f>
        <v>0</v>
      </c>
      <c r="Q21" s="18">
        <f>CHOOSE($A$1,ED!Q21,'H10'!Q21,AirDose!Q21)</f>
        <v>0</v>
      </c>
      <c r="R21" s="18">
        <f>CHOOSE($A$1,ED!R21,'H10'!R21,AirDose!R21)</f>
        <v>0</v>
      </c>
      <c r="S21" s="18">
        <f>CHOOSE($A$1,ED!S21,'H10'!S21,AirDose!S21)</f>
        <v>0</v>
      </c>
      <c r="T21" s="18">
        <f>CHOOSE($A$1,ED!T21,'H10'!T21,AirDose!T21)</f>
        <v>0</v>
      </c>
      <c r="U21" s="18">
        <f>CHOOSE($A$1,ED!U21,'H10'!U21,AirDose!U21)</f>
        <v>0</v>
      </c>
      <c r="V21" s="18">
        <f>CHOOSE($A$1,ED!V21,'H10'!V21,AirDose!V21)</f>
        <v>0</v>
      </c>
      <c r="W21" s="18">
        <f>CHOOSE($A$1,ED!W21,'H10'!W21,AirDose!W21)</f>
        <v>0</v>
      </c>
      <c r="X21" s="18">
        <f>CHOOSE($A$1,ED!X21,'H10'!X21,AirDose!X21)</f>
        <v>0</v>
      </c>
      <c r="Y21" s="18">
        <f>CHOOSE($A$1,ED!Y21,'H10'!Y21,AirDose!Y21)</f>
        <v>0</v>
      </c>
      <c r="Z21" s="18">
        <f>CHOOSE($A$1,ED!Z21,'H10'!Z21,AirDose!Z21)</f>
        <v>0</v>
      </c>
      <c r="AA21" s="18">
        <f>CHOOSE($A$1,ED!AA21,'H10'!AA21,AirDose!AA21)</f>
        <v>0</v>
      </c>
      <c r="AB21" s="18">
        <f>CHOOSE($A$1,ED!AB21,'H10'!AB21,AirDose!AB21)</f>
        <v>0</v>
      </c>
      <c r="AC21" s="18">
        <f>CHOOSE($A$1,ED!AC21,'H10'!AC21,AirDose!AC21)</f>
        <v>0</v>
      </c>
      <c r="AD21" s="18">
        <f>CHOOSE($A$1,ED!AD21,'H10'!AD21,AirDose!AD21)</f>
        <v>0</v>
      </c>
      <c r="AE21" s="18">
        <f>CHOOSE($A$1,ED!AE21,'H10'!AE21,AirDose!AE21)</f>
        <v>0</v>
      </c>
      <c r="AF21" s="18">
        <f>CHOOSE($A$1,ED!AF21,'H10'!AF21,AirDose!AF21)</f>
        <v>0</v>
      </c>
      <c r="AG21" s="18">
        <f>CHOOSE($A$1,ED!AG21,'H10'!AG21,AirDose!AG21)</f>
        <v>85.2</v>
      </c>
      <c r="AH21" s="18">
        <f>CHOOSE($A$1,ED!AH21,'H10'!AH21,AirDose!AH21)</f>
        <v>78.7</v>
      </c>
      <c r="AI21" s="18">
        <f>CHOOSE($A$1,ED!AI21,'H10'!AI21,AirDose!AI21)</f>
        <v>0</v>
      </c>
      <c r="AJ21" s="18">
        <f>CHOOSE($A$1,ED!AJ21,'H10'!AJ21,AirDose!AJ21)</f>
        <v>1.39</v>
      </c>
      <c r="AK21" s="18">
        <f>CHOOSE($A$1,ED!AK21,'H10'!AK21,AirDose!AK21)</f>
        <v>0</v>
      </c>
    </row>
    <row r="22" spans="1:37">
      <c r="A22" s="18"/>
      <c r="B22" s="18">
        <v>8.9716999999999998E-7</v>
      </c>
      <c r="C22" s="18">
        <v>2.0566999999999999E-7</v>
      </c>
      <c r="D22" s="18">
        <f>CHOOSE($A$1,ED!D22,'H10'!D22,AirDose!D22)</f>
        <v>3.1139999999999999</v>
      </c>
      <c r="E22" s="18">
        <f>CHOOSE($A$1,ED!E22,'H10'!E22,AirDose!E22)</f>
        <v>0</v>
      </c>
      <c r="F22" s="18">
        <f>CHOOSE($A$1,ED!F22,'H10'!F22,AirDose!F22)</f>
        <v>0</v>
      </c>
      <c r="G22" s="18">
        <f>CHOOSE($A$1,ED!G22,'H10'!G22,AirDose!G22)</f>
        <v>0</v>
      </c>
      <c r="H22" s="18">
        <f>CHOOSE($A$1,ED!H22,'H10'!H22,AirDose!H22)</f>
        <v>0</v>
      </c>
      <c r="I22" s="18">
        <f>CHOOSE($A$1,ED!I22,'H10'!I22,AirDose!I22)</f>
        <v>0</v>
      </c>
      <c r="J22" s="18">
        <f>CHOOSE($A$1,ED!J22,'H10'!J22,AirDose!J22)</f>
        <v>0</v>
      </c>
      <c r="K22" s="18">
        <f>CHOOSE($A$1,ED!K22,'H10'!K22,AirDose!K22)</f>
        <v>0</v>
      </c>
      <c r="L22" s="18">
        <f>CHOOSE($A$1,ED!L22,'H10'!L22,AirDose!L22)</f>
        <v>0</v>
      </c>
      <c r="M22" s="18">
        <f>CHOOSE($A$1,ED!M22,'H10'!M22,AirDose!M22)</f>
        <v>0</v>
      </c>
      <c r="N22" s="18">
        <f>CHOOSE($A$1,ED!N22,'H10'!N22,AirDose!N22)</f>
        <v>0</v>
      </c>
      <c r="O22" s="18">
        <f>CHOOSE($A$1,ED!O22,'H10'!O22,AirDose!O22)</f>
        <v>0</v>
      </c>
      <c r="P22" s="18">
        <f>CHOOSE($A$1,ED!P22,'H10'!P22,AirDose!P22)</f>
        <v>0</v>
      </c>
      <c r="Q22" s="18">
        <f>CHOOSE($A$1,ED!Q22,'H10'!Q22,AirDose!Q22)</f>
        <v>0</v>
      </c>
      <c r="R22" s="18">
        <f>CHOOSE($A$1,ED!R22,'H10'!R22,AirDose!R22)</f>
        <v>0</v>
      </c>
      <c r="S22" s="18">
        <f>CHOOSE($A$1,ED!S22,'H10'!S22,AirDose!S22)</f>
        <v>0</v>
      </c>
      <c r="T22" s="18">
        <f>CHOOSE($A$1,ED!T22,'H10'!T22,AirDose!T22)</f>
        <v>0</v>
      </c>
      <c r="U22" s="18">
        <f>CHOOSE($A$1,ED!U22,'H10'!U22,AirDose!U22)</f>
        <v>0</v>
      </c>
      <c r="V22" s="18">
        <f>CHOOSE($A$1,ED!V22,'H10'!V22,AirDose!V22)</f>
        <v>0</v>
      </c>
      <c r="W22" s="18">
        <f>CHOOSE($A$1,ED!W22,'H10'!W22,AirDose!W22)</f>
        <v>0</v>
      </c>
      <c r="X22" s="18">
        <f>CHOOSE($A$1,ED!X22,'H10'!X22,AirDose!X22)</f>
        <v>0</v>
      </c>
      <c r="Y22" s="18">
        <f>CHOOSE($A$1,ED!Y22,'H10'!Y22,AirDose!Y22)</f>
        <v>0</v>
      </c>
      <c r="Z22" s="18">
        <f>CHOOSE($A$1,ED!Z22,'H10'!Z22,AirDose!Z22)</f>
        <v>0</v>
      </c>
      <c r="AA22" s="18">
        <f>CHOOSE($A$1,ED!AA22,'H10'!AA22,AirDose!AA22)</f>
        <v>0</v>
      </c>
      <c r="AB22" s="18">
        <f>CHOOSE($A$1,ED!AB22,'H10'!AB22,AirDose!AB22)</f>
        <v>0</v>
      </c>
      <c r="AC22" s="18">
        <f>CHOOSE($A$1,ED!AC22,'H10'!AC22,AirDose!AC22)</f>
        <v>0</v>
      </c>
      <c r="AD22" s="18">
        <f>CHOOSE($A$1,ED!AD22,'H10'!AD22,AirDose!AD22)</f>
        <v>0</v>
      </c>
      <c r="AE22" s="18">
        <f>CHOOSE($A$1,ED!AE22,'H10'!AE22,AirDose!AE22)</f>
        <v>0</v>
      </c>
      <c r="AF22" s="18">
        <f>CHOOSE($A$1,ED!AF22,'H10'!AF22,AirDose!AF22)</f>
        <v>0</v>
      </c>
      <c r="AG22" s="18">
        <f>CHOOSE($A$1,ED!AG22,'H10'!AG22,AirDose!AG22)</f>
        <v>85.2</v>
      </c>
      <c r="AH22" s="18">
        <f>CHOOSE($A$1,ED!AH22,'H10'!AH22,AirDose!AH22)</f>
        <v>78.7</v>
      </c>
      <c r="AI22" s="18">
        <f>CHOOSE($A$1,ED!AI22,'H10'!AI22,AirDose!AI22)</f>
        <v>0</v>
      </c>
      <c r="AJ22" s="18">
        <f>CHOOSE($A$1,ED!AJ22,'H10'!AJ22,AirDose!AJ22)</f>
        <v>1.39</v>
      </c>
      <c r="AK22" s="18">
        <f>CHOOSE($A$1,ED!AK22,'H10'!AK22,AirDose!AK22)</f>
        <v>0</v>
      </c>
    </row>
    <row r="23" spans="1:37">
      <c r="A23" s="18"/>
      <c r="B23" s="18">
        <v>1.1293999999999999E-6</v>
      </c>
      <c r="C23" s="18">
        <v>2.5893E-7</v>
      </c>
      <c r="D23" s="18">
        <f>CHOOSE($A$1,ED!D23,'H10'!D23,AirDose!D23)</f>
        <v>3.1798999999999999</v>
      </c>
      <c r="E23" s="18">
        <f>CHOOSE($A$1,ED!E23,'H10'!E23,AirDose!E23)</f>
        <v>0</v>
      </c>
      <c r="F23" s="18">
        <f>CHOOSE($A$1,ED!F23,'H10'!F23,AirDose!F23)</f>
        <v>0</v>
      </c>
      <c r="G23" s="18">
        <f>CHOOSE($A$1,ED!G23,'H10'!G23,AirDose!G23)</f>
        <v>0</v>
      </c>
      <c r="H23" s="18">
        <f>CHOOSE($A$1,ED!H23,'H10'!H23,AirDose!H23)</f>
        <v>0</v>
      </c>
      <c r="I23" s="18">
        <f>CHOOSE($A$1,ED!I23,'H10'!I23,AirDose!I23)</f>
        <v>0</v>
      </c>
      <c r="J23" s="18">
        <f>CHOOSE($A$1,ED!J23,'H10'!J23,AirDose!J23)</f>
        <v>0</v>
      </c>
      <c r="K23" s="18">
        <f>CHOOSE($A$1,ED!K23,'H10'!K23,AirDose!K23)</f>
        <v>0</v>
      </c>
      <c r="L23" s="18">
        <f>CHOOSE($A$1,ED!L23,'H10'!L23,AirDose!L23)</f>
        <v>0</v>
      </c>
      <c r="M23" s="18">
        <f>CHOOSE($A$1,ED!M23,'H10'!M23,AirDose!M23)</f>
        <v>0</v>
      </c>
      <c r="N23" s="18">
        <f>CHOOSE($A$1,ED!N23,'H10'!N23,AirDose!N23)</f>
        <v>0</v>
      </c>
      <c r="O23" s="18">
        <f>CHOOSE($A$1,ED!O23,'H10'!O23,AirDose!O23)</f>
        <v>0</v>
      </c>
      <c r="P23" s="18">
        <f>CHOOSE($A$1,ED!P23,'H10'!P23,AirDose!P23)</f>
        <v>0</v>
      </c>
      <c r="Q23" s="18">
        <f>CHOOSE($A$1,ED!Q23,'H10'!Q23,AirDose!Q23)</f>
        <v>0</v>
      </c>
      <c r="R23" s="18">
        <f>CHOOSE($A$1,ED!R23,'H10'!R23,AirDose!R23)</f>
        <v>0</v>
      </c>
      <c r="S23" s="18">
        <f>CHOOSE($A$1,ED!S23,'H10'!S23,AirDose!S23)</f>
        <v>0</v>
      </c>
      <c r="T23" s="18">
        <f>CHOOSE($A$1,ED!T23,'H10'!T23,AirDose!T23)</f>
        <v>0</v>
      </c>
      <c r="U23" s="18">
        <f>CHOOSE($A$1,ED!U23,'H10'!U23,AirDose!U23)</f>
        <v>0</v>
      </c>
      <c r="V23" s="18">
        <f>CHOOSE($A$1,ED!V23,'H10'!V23,AirDose!V23)</f>
        <v>0</v>
      </c>
      <c r="W23" s="18">
        <f>CHOOSE($A$1,ED!W23,'H10'!W23,AirDose!W23)</f>
        <v>0</v>
      </c>
      <c r="X23" s="18">
        <f>CHOOSE($A$1,ED!X23,'H10'!X23,AirDose!X23)</f>
        <v>0</v>
      </c>
      <c r="Y23" s="18">
        <f>CHOOSE($A$1,ED!Y23,'H10'!Y23,AirDose!Y23)</f>
        <v>0</v>
      </c>
      <c r="Z23" s="18">
        <f>CHOOSE($A$1,ED!Z23,'H10'!Z23,AirDose!Z23)</f>
        <v>0</v>
      </c>
      <c r="AA23" s="18">
        <f>CHOOSE($A$1,ED!AA23,'H10'!AA23,AirDose!AA23)</f>
        <v>0</v>
      </c>
      <c r="AB23" s="18">
        <f>CHOOSE($A$1,ED!AB23,'H10'!AB23,AirDose!AB23)</f>
        <v>0</v>
      </c>
      <c r="AC23" s="18">
        <f>CHOOSE($A$1,ED!AC23,'H10'!AC23,AirDose!AC23)</f>
        <v>0</v>
      </c>
      <c r="AD23" s="18">
        <f>CHOOSE($A$1,ED!AD23,'H10'!AD23,AirDose!AD23)</f>
        <v>0</v>
      </c>
      <c r="AE23" s="18">
        <f>CHOOSE($A$1,ED!AE23,'H10'!AE23,AirDose!AE23)</f>
        <v>0</v>
      </c>
      <c r="AF23" s="18">
        <f>CHOOSE($A$1,ED!AF23,'H10'!AF23,AirDose!AF23)</f>
        <v>0</v>
      </c>
      <c r="AG23" s="18">
        <f>CHOOSE($A$1,ED!AG23,'H10'!AG23,AirDose!AG23)</f>
        <v>85.2</v>
      </c>
      <c r="AH23" s="18">
        <f>CHOOSE($A$1,ED!AH23,'H10'!AH23,AirDose!AH23)</f>
        <v>78.7</v>
      </c>
      <c r="AI23" s="18">
        <f>CHOOSE($A$1,ED!AI23,'H10'!AI23,AirDose!AI23)</f>
        <v>0</v>
      </c>
      <c r="AJ23" s="18">
        <f>CHOOSE($A$1,ED!AJ23,'H10'!AJ23,AirDose!AJ23)</f>
        <v>1.39</v>
      </c>
      <c r="AK23" s="18">
        <f>CHOOSE($A$1,ED!AK23,'H10'!AK23,AirDose!AK23)</f>
        <v>0</v>
      </c>
    </row>
    <row r="24" spans="1:37">
      <c r="A24" s="18"/>
      <c r="B24" s="18">
        <v>1.4219000000000001E-6</v>
      </c>
      <c r="C24" s="18">
        <v>3.2597E-7</v>
      </c>
      <c r="D24" s="18">
        <f>CHOOSE($A$1,ED!D24,'H10'!D24,AirDose!D24)</f>
        <v>3.2363</v>
      </c>
      <c r="E24" s="18">
        <f>CHOOSE($A$1,ED!E24,'H10'!E24,AirDose!E24)</f>
        <v>0</v>
      </c>
      <c r="F24" s="18">
        <f>CHOOSE($A$1,ED!F24,'H10'!F24,AirDose!F24)</f>
        <v>0</v>
      </c>
      <c r="G24" s="18">
        <f>CHOOSE($A$1,ED!G24,'H10'!G24,AirDose!G24)</f>
        <v>0</v>
      </c>
      <c r="H24" s="18">
        <f>CHOOSE($A$1,ED!H24,'H10'!H24,AirDose!H24)</f>
        <v>0</v>
      </c>
      <c r="I24" s="18">
        <f>CHOOSE($A$1,ED!I24,'H10'!I24,AirDose!I24)</f>
        <v>0</v>
      </c>
      <c r="J24" s="18">
        <f>CHOOSE($A$1,ED!J24,'H10'!J24,AirDose!J24)</f>
        <v>0</v>
      </c>
      <c r="K24" s="18">
        <f>CHOOSE($A$1,ED!K24,'H10'!K24,AirDose!K24)</f>
        <v>0</v>
      </c>
      <c r="L24" s="18">
        <f>CHOOSE($A$1,ED!L24,'H10'!L24,AirDose!L24)</f>
        <v>0</v>
      </c>
      <c r="M24" s="18">
        <f>CHOOSE($A$1,ED!M24,'H10'!M24,AirDose!M24)</f>
        <v>0</v>
      </c>
      <c r="N24" s="18">
        <f>CHOOSE($A$1,ED!N24,'H10'!N24,AirDose!N24)</f>
        <v>0</v>
      </c>
      <c r="O24" s="18">
        <f>CHOOSE($A$1,ED!O24,'H10'!O24,AirDose!O24)</f>
        <v>0</v>
      </c>
      <c r="P24" s="18">
        <f>CHOOSE($A$1,ED!P24,'H10'!P24,AirDose!P24)</f>
        <v>0</v>
      </c>
      <c r="Q24" s="18">
        <f>CHOOSE($A$1,ED!Q24,'H10'!Q24,AirDose!Q24)</f>
        <v>0</v>
      </c>
      <c r="R24" s="18">
        <f>CHOOSE($A$1,ED!R24,'H10'!R24,AirDose!R24)</f>
        <v>0</v>
      </c>
      <c r="S24" s="18">
        <f>CHOOSE($A$1,ED!S24,'H10'!S24,AirDose!S24)</f>
        <v>0</v>
      </c>
      <c r="T24" s="18">
        <f>CHOOSE($A$1,ED!T24,'H10'!T24,AirDose!T24)</f>
        <v>0</v>
      </c>
      <c r="U24" s="18">
        <f>CHOOSE($A$1,ED!U24,'H10'!U24,AirDose!U24)</f>
        <v>0</v>
      </c>
      <c r="V24" s="18">
        <f>CHOOSE($A$1,ED!V24,'H10'!V24,AirDose!V24)</f>
        <v>0</v>
      </c>
      <c r="W24" s="18">
        <f>CHOOSE($A$1,ED!W24,'H10'!W24,AirDose!W24)</f>
        <v>0</v>
      </c>
      <c r="X24" s="18">
        <f>CHOOSE($A$1,ED!X24,'H10'!X24,AirDose!X24)</f>
        <v>0</v>
      </c>
      <c r="Y24" s="18">
        <f>CHOOSE($A$1,ED!Y24,'H10'!Y24,AirDose!Y24)</f>
        <v>0</v>
      </c>
      <c r="Z24" s="18">
        <f>CHOOSE($A$1,ED!Z24,'H10'!Z24,AirDose!Z24)</f>
        <v>0</v>
      </c>
      <c r="AA24" s="18">
        <f>CHOOSE($A$1,ED!AA24,'H10'!AA24,AirDose!AA24)</f>
        <v>0</v>
      </c>
      <c r="AB24" s="18">
        <f>CHOOSE($A$1,ED!AB24,'H10'!AB24,AirDose!AB24)</f>
        <v>0</v>
      </c>
      <c r="AC24" s="18">
        <f>CHOOSE($A$1,ED!AC24,'H10'!AC24,AirDose!AC24)</f>
        <v>0</v>
      </c>
      <c r="AD24" s="18">
        <f>CHOOSE($A$1,ED!AD24,'H10'!AD24,AirDose!AD24)</f>
        <v>0</v>
      </c>
      <c r="AE24" s="18">
        <f>CHOOSE($A$1,ED!AE24,'H10'!AE24,AirDose!AE24)</f>
        <v>0</v>
      </c>
      <c r="AF24" s="18">
        <f>CHOOSE($A$1,ED!AF24,'H10'!AF24,AirDose!AF24)</f>
        <v>0</v>
      </c>
      <c r="AG24" s="18">
        <f>CHOOSE($A$1,ED!AG24,'H10'!AG24,AirDose!AG24)</f>
        <v>85.2</v>
      </c>
      <c r="AH24" s="18">
        <f>CHOOSE($A$1,ED!AH24,'H10'!AH24,AirDose!AH24)</f>
        <v>78.7</v>
      </c>
      <c r="AI24" s="18">
        <f>CHOOSE($A$1,ED!AI24,'H10'!AI24,AirDose!AI24)</f>
        <v>0</v>
      </c>
      <c r="AJ24" s="18">
        <f>CHOOSE($A$1,ED!AJ24,'H10'!AJ24,AirDose!AJ24)</f>
        <v>1.39</v>
      </c>
      <c r="AK24" s="18">
        <f>CHOOSE($A$1,ED!AK24,'H10'!AK24,AirDose!AK24)</f>
        <v>0</v>
      </c>
    </row>
    <row r="25" spans="1:37">
      <c r="A25" s="18"/>
      <c r="B25" s="18">
        <v>1.7901E-6</v>
      </c>
      <c r="C25" s="18">
        <v>4.1036999999999999E-7</v>
      </c>
      <c r="D25" s="18">
        <f>CHOOSE($A$1,ED!D25,'H10'!D25,AirDose!D25)</f>
        <v>3.2928000000000002</v>
      </c>
      <c r="E25" s="18">
        <f>CHOOSE($A$1,ED!E25,'H10'!E25,AirDose!E25)</f>
        <v>0</v>
      </c>
      <c r="F25" s="18">
        <f>CHOOSE($A$1,ED!F25,'H10'!F25,AirDose!F25)</f>
        <v>0</v>
      </c>
      <c r="G25" s="18">
        <f>CHOOSE($A$1,ED!G25,'H10'!G25,AirDose!G25)</f>
        <v>0</v>
      </c>
      <c r="H25" s="18">
        <f>CHOOSE($A$1,ED!H25,'H10'!H25,AirDose!H25)</f>
        <v>0</v>
      </c>
      <c r="I25" s="18">
        <f>CHOOSE($A$1,ED!I25,'H10'!I25,AirDose!I25)</f>
        <v>0</v>
      </c>
      <c r="J25" s="18">
        <f>CHOOSE($A$1,ED!J25,'H10'!J25,AirDose!J25)</f>
        <v>0</v>
      </c>
      <c r="K25" s="18">
        <f>CHOOSE($A$1,ED!K25,'H10'!K25,AirDose!K25)</f>
        <v>0</v>
      </c>
      <c r="L25" s="18">
        <f>CHOOSE($A$1,ED!L25,'H10'!L25,AirDose!L25)</f>
        <v>0</v>
      </c>
      <c r="M25" s="18">
        <f>CHOOSE($A$1,ED!M25,'H10'!M25,AirDose!M25)</f>
        <v>0</v>
      </c>
      <c r="N25" s="18">
        <f>CHOOSE($A$1,ED!N25,'H10'!N25,AirDose!N25)</f>
        <v>0</v>
      </c>
      <c r="O25" s="18">
        <f>CHOOSE($A$1,ED!O25,'H10'!O25,AirDose!O25)</f>
        <v>0</v>
      </c>
      <c r="P25" s="18">
        <f>CHOOSE($A$1,ED!P25,'H10'!P25,AirDose!P25)</f>
        <v>0</v>
      </c>
      <c r="Q25" s="18">
        <f>CHOOSE($A$1,ED!Q25,'H10'!Q25,AirDose!Q25)</f>
        <v>0</v>
      </c>
      <c r="R25" s="18">
        <f>CHOOSE($A$1,ED!R25,'H10'!R25,AirDose!R25)</f>
        <v>0</v>
      </c>
      <c r="S25" s="18">
        <f>CHOOSE($A$1,ED!S25,'H10'!S25,AirDose!S25)</f>
        <v>0</v>
      </c>
      <c r="T25" s="18">
        <f>CHOOSE($A$1,ED!T25,'H10'!T25,AirDose!T25)</f>
        <v>0</v>
      </c>
      <c r="U25" s="18">
        <f>CHOOSE($A$1,ED!U25,'H10'!U25,AirDose!U25)</f>
        <v>0</v>
      </c>
      <c r="V25" s="18">
        <f>CHOOSE($A$1,ED!V25,'H10'!V25,AirDose!V25)</f>
        <v>0</v>
      </c>
      <c r="W25" s="18">
        <f>CHOOSE($A$1,ED!W25,'H10'!W25,AirDose!W25)</f>
        <v>0</v>
      </c>
      <c r="X25" s="18">
        <f>CHOOSE($A$1,ED!X25,'H10'!X25,AirDose!X25)</f>
        <v>0</v>
      </c>
      <c r="Y25" s="18">
        <f>CHOOSE($A$1,ED!Y25,'H10'!Y25,AirDose!Y25)</f>
        <v>0</v>
      </c>
      <c r="Z25" s="18">
        <f>CHOOSE($A$1,ED!Z25,'H10'!Z25,AirDose!Z25)</f>
        <v>0</v>
      </c>
      <c r="AA25" s="18">
        <f>CHOOSE($A$1,ED!AA25,'H10'!AA25,AirDose!AA25)</f>
        <v>0</v>
      </c>
      <c r="AB25" s="18">
        <f>CHOOSE($A$1,ED!AB25,'H10'!AB25,AirDose!AB25)</f>
        <v>0</v>
      </c>
      <c r="AC25" s="18">
        <f>CHOOSE($A$1,ED!AC25,'H10'!AC25,AirDose!AC25)</f>
        <v>0</v>
      </c>
      <c r="AD25" s="18">
        <f>CHOOSE($A$1,ED!AD25,'H10'!AD25,AirDose!AD25)</f>
        <v>0</v>
      </c>
      <c r="AE25" s="18">
        <f>CHOOSE($A$1,ED!AE25,'H10'!AE25,AirDose!AE25)</f>
        <v>0</v>
      </c>
      <c r="AF25" s="18">
        <f>CHOOSE($A$1,ED!AF25,'H10'!AF25,AirDose!AF25)</f>
        <v>0</v>
      </c>
      <c r="AG25" s="18">
        <f>CHOOSE($A$1,ED!AG25,'H10'!AG25,AirDose!AG25)</f>
        <v>85.2</v>
      </c>
      <c r="AH25" s="18">
        <f>CHOOSE($A$1,ED!AH25,'H10'!AH25,AirDose!AH25)</f>
        <v>78.7</v>
      </c>
      <c r="AI25" s="18">
        <f>CHOOSE($A$1,ED!AI25,'H10'!AI25,AirDose!AI25)</f>
        <v>0</v>
      </c>
      <c r="AJ25" s="18">
        <f>CHOOSE($A$1,ED!AJ25,'H10'!AJ25,AirDose!AJ25)</f>
        <v>1.39</v>
      </c>
      <c r="AK25" s="18">
        <f>CHOOSE($A$1,ED!AK25,'H10'!AK25,AirDose!AK25)</f>
        <v>0</v>
      </c>
    </row>
    <row r="26" spans="1:37">
      <c r="A26" s="18"/>
      <c r="B26" s="18">
        <v>2.2535999999999999E-6</v>
      </c>
      <c r="C26" s="18">
        <v>5.1663000000000004E-7</v>
      </c>
      <c r="D26" s="18">
        <f>CHOOSE($A$1,ED!D26,'H10'!D26,AirDose!D26)</f>
        <v>3.3395000000000001</v>
      </c>
      <c r="E26" s="18">
        <f>CHOOSE($A$1,ED!E26,'H10'!E26,AirDose!E26)</f>
        <v>0</v>
      </c>
      <c r="F26" s="18">
        <f>CHOOSE($A$1,ED!F26,'H10'!F26,AirDose!F26)</f>
        <v>0</v>
      </c>
      <c r="G26" s="18">
        <f>CHOOSE($A$1,ED!G26,'H10'!G26,AirDose!G26)</f>
        <v>0</v>
      </c>
      <c r="H26" s="18">
        <f>CHOOSE($A$1,ED!H26,'H10'!H26,AirDose!H26)</f>
        <v>0</v>
      </c>
      <c r="I26" s="18">
        <f>CHOOSE($A$1,ED!I26,'H10'!I26,AirDose!I26)</f>
        <v>0</v>
      </c>
      <c r="J26" s="18">
        <f>CHOOSE($A$1,ED!J26,'H10'!J26,AirDose!J26)</f>
        <v>0</v>
      </c>
      <c r="K26" s="18">
        <f>CHOOSE($A$1,ED!K26,'H10'!K26,AirDose!K26)</f>
        <v>0</v>
      </c>
      <c r="L26" s="18">
        <f>CHOOSE($A$1,ED!L26,'H10'!L26,AirDose!L26)</f>
        <v>0</v>
      </c>
      <c r="M26" s="18">
        <f>CHOOSE($A$1,ED!M26,'H10'!M26,AirDose!M26)</f>
        <v>0</v>
      </c>
      <c r="N26" s="18">
        <f>CHOOSE($A$1,ED!N26,'H10'!N26,AirDose!N26)</f>
        <v>0</v>
      </c>
      <c r="O26" s="18">
        <f>CHOOSE($A$1,ED!O26,'H10'!O26,AirDose!O26)</f>
        <v>0</v>
      </c>
      <c r="P26" s="18">
        <f>CHOOSE($A$1,ED!P26,'H10'!P26,AirDose!P26)</f>
        <v>0</v>
      </c>
      <c r="Q26" s="18">
        <f>CHOOSE($A$1,ED!Q26,'H10'!Q26,AirDose!Q26)</f>
        <v>0</v>
      </c>
      <c r="R26" s="18">
        <f>CHOOSE($A$1,ED!R26,'H10'!R26,AirDose!R26)</f>
        <v>0</v>
      </c>
      <c r="S26" s="18">
        <f>CHOOSE($A$1,ED!S26,'H10'!S26,AirDose!S26)</f>
        <v>0</v>
      </c>
      <c r="T26" s="18">
        <f>CHOOSE($A$1,ED!T26,'H10'!T26,AirDose!T26)</f>
        <v>0</v>
      </c>
      <c r="U26" s="18">
        <f>CHOOSE($A$1,ED!U26,'H10'!U26,AirDose!U26)</f>
        <v>0</v>
      </c>
      <c r="V26" s="18">
        <f>CHOOSE($A$1,ED!V26,'H10'!V26,AirDose!V26)</f>
        <v>0</v>
      </c>
      <c r="W26" s="18">
        <f>CHOOSE($A$1,ED!W26,'H10'!W26,AirDose!W26)</f>
        <v>0</v>
      </c>
      <c r="X26" s="18">
        <f>CHOOSE($A$1,ED!X26,'H10'!X26,AirDose!X26)</f>
        <v>0</v>
      </c>
      <c r="Y26" s="18">
        <f>CHOOSE($A$1,ED!Y26,'H10'!Y26,AirDose!Y26)</f>
        <v>0</v>
      </c>
      <c r="Z26" s="18">
        <f>CHOOSE($A$1,ED!Z26,'H10'!Z26,AirDose!Z26)</f>
        <v>0</v>
      </c>
      <c r="AA26" s="18">
        <f>CHOOSE($A$1,ED!AA26,'H10'!AA26,AirDose!AA26)</f>
        <v>0</v>
      </c>
      <c r="AB26" s="18">
        <f>CHOOSE($A$1,ED!AB26,'H10'!AB26,AirDose!AB26)</f>
        <v>0</v>
      </c>
      <c r="AC26" s="18">
        <f>CHOOSE($A$1,ED!AC26,'H10'!AC26,AirDose!AC26)</f>
        <v>0</v>
      </c>
      <c r="AD26" s="18">
        <f>CHOOSE($A$1,ED!AD26,'H10'!AD26,AirDose!AD26)</f>
        <v>0</v>
      </c>
      <c r="AE26" s="18">
        <f>CHOOSE($A$1,ED!AE26,'H10'!AE26,AirDose!AE26)</f>
        <v>0</v>
      </c>
      <c r="AF26" s="18">
        <f>CHOOSE($A$1,ED!AF26,'H10'!AF26,AirDose!AF26)</f>
        <v>0</v>
      </c>
      <c r="AG26" s="18">
        <f>CHOOSE($A$1,ED!AG26,'H10'!AG26,AirDose!AG26)</f>
        <v>85.2</v>
      </c>
      <c r="AH26" s="18">
        <f>CHOOSE($A$1,ED!AH26,'H10'!AH26,AirDose!AH26)</f>
        <v>78.7</v>
      </c>
      <c r="AI26" s="18">
        <f>CHOOSE($A$1,ED!AI26,'H10'!AI26,AirDose!AI26)</f>
        <v>0</v>
      </c>
      <c r="AJ26" s="18">
        <f>CHOOSE($A$1,ED!AJ26,'H10'!AJ26,AirDose!AJ26)</f>
        <v>1.39</v>
      </c>
      <c r="AK26" s="18">
        <f>CHOOSE($A$1,ED!AK26,'H10'!AK26,AirDose!AK26)</f>
        <v>0</v>
      </c>
    </row>
    <row r="27" spans="1:37">
      <c r="A27" s="18"/>
      <c r="B27" s="18">
        <v>2.8370999999999999E-6</v>
      </c>
      <c r="C27" s="18">
        <v>6.5038999999999999E-7</v>
      </c>
      <c r="D27" s="18">
        <f>CHOOSE($A$1,ED!D27,'H10'!D27,AirDose!D27)</f>
        <v>3.3772000000000002</v>
      </c>
      <c r="E27" s="18">
        <f>CHOOSE($A$1,ED!E27,'H10'!E27,AirDose!E27)</f>
        <v>0</v>
      </c>
      <c r="F27" s="18">
        <f>CHOOSE($A$1,ED!F27,'H10'!F27,AirDose!F27)</f>
        <v>0</v>
      </c>
      <c r="G27" s="18">
        <f>CHOOSE($A$1,ED!G27,'H10'!G27,AirDose!G27)</f>
        <v>0</v>
      </c>
      <c r="H27" s="18">
        <f>CHOOSE($A$1,ED!H27,'H10'!H27,AirDose!H27)</f>
        <v>0</v>
      </c>
      <c r="I27" s="18">
        <f>CHOOSE($A$1,ED!I27,'H10'!I27,AirDose!I27)</f>
        <v>0</v>
      </c>
      <c r="J27" s="18">
        <f>CHOOSE($A$1,ED!J27,'H10'!J27,AirDose!J27)</f>
        <v>0</v>
      </c>
      <c r="K27" s="18">
        <f>CHOOSE($A$1,ED!K27,'H10'!K27,AirDose!K27)</f>
        <v>0</v>
      </c>
      <c r="L27" s="18">
        <f>CHOOSE($A$1,ED!L27,'H10'!L27,AirDose!L27)</f>
        <v>0</v>
      </c>
      <c r="M27" s="18">
        <f>CHOOSE($A$1,ED!M27,'H10'!M27,AirDose!M27)</f>
        <v>0</v>
      </c>
      <c r="N27" s="18">
        <f>CHOOSE($A$1,ED!N27,'H10'!N27,AirDose!N27)</f>
        <v>0</v>
      </c>
      <c r="O27" s="18">
        <f>CHOOSE($A$1,ED!O27,'H10'!O27,AirDose!O27)</f>
        <v>0</v>
      </c>
      <c r="P27" s="18">
        <f>CHOOSE($A$1,ED!P27,'H10'!P27,AirDose!P27)</f>
        <v>0</v>
      </c>
      <c r="Q27" s="18">
        <f>CHOOSE($A$1,ED!Q27,'H10'!Q27,AirDose!Q27)</f>
        <v>0</v>
      </c>
      <c r="R27" s="18">
        <f>CHOOSE($A$1,ED!R27,'H10'!R27,AirDose!R27)</f>
        <v>0</v>
      </c>
      <c r="S27" s="18">
        <f>CHOOSE($A$1,ED!S27,'H10'!S27,AirDose!S27)</f>
        <v>0</v>
      </c>
      <c r="T27" s="18">
        <f>CHOOSE($A$1,ED!T27,'H10'!T27,AirDose!T27)</f>
        <v>0</v>
      </c>
      <c r="U27" s="18">
        <f>CHOOSE($A$1,ED!U27,'H10'!U27,AirDose!U27)</f>
        <v>0</v>
      </c>
      <c r="V27" s="18">
        <f>CHOOSE($A$1,ED!V27,'H10'!V27,AirDose!V27)</f>
        <v>0</v>
      </c>
      <c r="W27" s="18">
        <f>CHOOSE($A$1,ED!W27,'H10'!W27,AirDose!W27)</f>
        <v>0</v>
      </c>
      <c r="X27" s="18">
        <f>CHOOSE($A$1,ED!X27,'H10'!X27,AirDose!X27)</f>
        <v>0</v>
      </c>
      <c r="Y27" s="18">
        <f>CHOOSE($A$1,ED!Y27,'H10'!Y27,AirDose!Y27)</f>
        <v>0</v>
      </c>
      <c r="Z27" s="18">
        <f>CHOOSE($A$1,ED!Z27,'H10'!Z27,AirDose!Z27)</f>
        <v>0</v>
      </c>
      <c r="AA27" s="18">
        <f>CHOOSE($A$1,ED!AA27,'H10'!AA27,AirDose!AA27)</f>
        <v>0</v>
      </c>
      <c r="AB27" s="18">
        <f>CHOOSE($A$1,ED!AB27,'H10'!AB27,AirDose!AB27)</f>
        <v>0</v>
      </c>
      <c r="AC27" s="18">
        <f>CHOOSE($A$1,ED!AC27,'H10'!AC27,AirDose!AC27)</f>
        <v>0</v>
      </c>
      <c r="AD27" s="18">
        <f>CHOOSE($A$1,ED!AD27,'H10'!AD27,AirDose!AD27)</f>
        <v>0</v>
      </c>
      <c r="AE27" s="18">
        <f>CHOOSE($A$1,ED!AE27,'H10'!AE27,AirDose!AE27)</f>
        <v>0</v>
      </c>
      <c r="AF27" s="18">
        <f>CHOOSE($A$1,ED!AF27,'H10'!AF27,AirDose!AF27)</f>
        <v>0</v>
      </c>
      <c r="AG27" s="18">
        <f>CHOOSE($A$1,ED!AG27,'H10'!AG27,AirDose!AG27)</f>
        <v>85.2</v>
      </c>
      <c r="AH27" s="18">
        <f>CHOOSE($A$1,ED!AH27,'H10'!AH27,AirDose!AH27)</f>
        <v>78.7</v>
      </c>
      <c r="AI27" s="18">
        <f>CHOOSE($A$1,ED!AI27,'H10'!AI27,AirDose!AI27)</f>
        <v>0</v>
      </c>
      <c r="AJ27" s="18">
        <f>CHOOSE($A$1,ED!AJ27,'H10'!AJ27,AirDose!AJ27)</f>
        <v>1.39</v>
      </c>
      <c r="AK27" s="18">
        <f>CHOOSE($A$1,ED!AK27,'H10'!AK27,AirDose!AK27)</f>
        <v>0</v>
      </c>
    </row>
    <row r="28" spans="1:37">
      <c r="A28" s="18"/>
      <c r="B28" s="18">
        <v>3.5717E-6</v>
      </c>
      <c r="C28" s="18">
        <v>8.188E-7</v>
      </c>
      <c r="D28" s="18">
        <f>CHOOSE($A$1,ED!D28,'H10'!D28,AirDose!D28)</f>
        <v>3.4148999999999998</v>
      </c>
      <c r="E28" s="18">
        <f>CHOOSE($A$1,ED!E28,'H10'!E28,AirDose!E28)</f>
        <v>0</v>
      </c>
      <c r="F28" s="18">
        <f>CHOOSE($A$1,ED!F28,'H10'!F28,AirDose!F28)</f>
        <v>0</v>
      </c>
      <c r="G28" s="18">
        <f>CHOOSE($A$1,ED!G28,'H10'!G28,AirDose!G28)</f>
        <v>0</v>
      </c>
      <c r="H28" s="18">
        <f>CHOOSE($A$1,ED!H28,'H10'!H28,AirDose!H28)</f>
        <v>0</v>
      </c>
      <c r="I28" s="18">
        <f>CHOOSE($A$1,ED!I28,'H10'!I28,AirDose!I28)</f>
        <v>0</v>
      </c>
      <c r="J28" s="18">
        <f>CHOOSE($A$1,ED!J28,'H10'!J28,AirDose!J28)</f>
        <v>0</v>
      </c>
      <c r="K28" s="18">
        <f>CHOOSE($A$1,ED!K28,'H10'!K28,AirDose!K28)</f>
        <v>0</v>
      </c>
      <c r="L28" s="18">
        <f>CHOOSE($A$1,ED!L28,'H10'!L28,AirDose!L28)</f>
        <v>0</v>
      </c>
      <c r="M28" s="18">
        <f>CHOOSE($A$1,ED!M28,'H10'!M28,AirDose!M28)</f>
        <v>0</v>
      </c>
      <c r="N28" s="18">
        <f>CHOOSE($A$1,ED!N28,'H10'!N28,AirDose!N28)</f>
        <v>0</v>
      </c>
      <c r="O28" s="18">
        <f>CHOOSE($A$1,ED!O28,'H10'!O28,AirDose!O28)</f>
        <v>0</v>
      </c>
      <c r="P28" s="18">
        <f>CHOOSE($A$1,ED!P28,'H10'!P28,AirDose!P28)</f>
        <v>0</v>
      </c>
      <c r="Q28" s="18">
        <f>CHOOSE($A$1,ED!Q28,'H10'!Q28,AirDose!Q28)</f>
        <v>0</v>
      </c>
      <c r="R28" s="18">
        <f>CHOOSE($A$1,ED!R28,'H10'!R28,AirDose!R28)</f>
        <v>0</v>
      </c>
      <c r="S28" s="18">
        <f>CHOOSE($A$1,ED!S28,'H10'!S28,AirDose!S28)</f>
        <v>0</v>
      </c>
      <c r="T28" s="18">
        <f>CHOOSE($A$1,ED!T28,'H10'!T28,AirDose!T28)</f>
        <v>0</v>
      </c>
      <c r="U28" s="18">
        <f>CHOOSE($A$1,ED!U28,'H10'!U28,AirDose!U28)</f>
        <v>0</v>
      </c>
      <c r="V28" s="18">
        <f>CHOOSE($A$1,ED!V28,'H10'!V28,AirDose!V28)</f>
        <v>0</v>
      </c>
      <c r="W28" s="18">
        <f>CHOOSE($A$1,ED!W28,'H10'!W28,AirDose!W28)</f>
        <v>0</v>
      </c>
      <c r="X28" s="18">
        <f>CHOOSE($A$1,ED!X28,'H10'!X28,AirDose!X28)</f>
        <v>0</v>
      </c>
      <c r="Y28" s="18">
        <f>CHOOSE($A$1,ED!Y28,'H10'!Y28,AirDose!Y28)</f>
        <v>0</v>
      </c>
      <c r="Z28" s="18">
        <f>CHOOSE($A$1,ED!Z28,'H10'!Z28,AirDose!Z28)</f>
        <v>0</v>
      </c>
      <c r="AA28" s="18">
        <f>CHOOSE($A$1,ED!AA28,'H10'!AA28,AirDose!AA28)</f>
        <v>0</v>
      </c>
      <c r="AB28" s="18">
        <f>CHOOSE($A$1,ED!AB28,'H10'!AB28,AirDose!AB28)</f>
        <v>0</v>
      </c>
      <c r="AC28" s="18">
        <f>CHOOSE($A$1,ED!AC28,'H10'!AC28,AirDose!AC28)</f>
        <v>0</v>
      </c>
      <c r="AD28" s="18">
        <f>CHOOSE($A$1,ED!AD28,'H10'!AD28,AirDose!AD28)</f>
        <v>0</v>
      </c>
      <c r="AE28" s="18">
        <f>CHOOSE($A$1,ED!AE28,'H10'!AE28,AirDose!AE28)</f>
        <v>0</v>
      </c>
      <c r="AF28" s="18">
        <f>CHOOSE($A$1,ED!AF28,'H10'!AF28,AirDose!AF28)</f>
        <v>0</v>
      </c>
      <c r="AG28" s="18">
        <f>CHOOSE($A$1,ED!AG28,'H10'!AG28,AirDose!AG28)</f>
        <v>85.2</v>
      </c>
      <c r="AH28" s="18">
        <f>CHOOSE($A$1,ED!AH28,'H10'!AH28,AirDose!AH28)</f>
        <v>78.7</v>
      </c>
      <c r="AI28" s="18">
        <f>CHOOSE($A$1,ED!AI28,'H10'!AI28,AirDose!AI28)</f>
        <v>0</v>
      </c>
      <c r="AJ28" s="18">
        <f>CHOOSE($A$1,ED!AJ28,'H10'!AJ28,AirDose!AJ28)</f>
        <v>1.39</v>
      </c>
      <c r="AK28" s="18">
        <f>CHOOSE($A$1,ED!AK28,'H10'!AK28,AirDose!AK28)</f>
        <v>0</v>
      </c>
    </row>
    <row r="29" spans="1:37">
      <c r="A29" s="18"/>
      <c r="B29" s="18">
        <v>4.4965000000000001E-6</v>
      </c>
      <c r="C29" s="18">
        <v>1.0307999999999999E-6</v>
      </c>
      <c r="D29" s="18">
        <f>CHOOSE($A$1,ED!D29,'H10'!D29,AirDose!D29)</f>
        <v>3.4525999999999999</v>
      </c>
      <c r="E29" s="18">
        <f>CHOOSE($A$1,ED!E29,'H10'!E29,AirDose!E29)</f>
        <v>0</v>
      </c>
      <c r="F29" s="18">
        <f>CHOOSE($A$1,ED!F29,'H10'!F29,AirDose!F29)</f>
        <v>0</v>
      </c>
      <c r="G29" s="18">
        <f>CHOOSE($A$1,ED!G29,'H10'!G29,AirDose!G29)</f>
        <v>0</v>
      </c>
      <c r="H29" s="18">
        <f>CHOOSE($A$1,ED!H29,'H10'!H29,AirDose!H29)</f>
        <v>0</v>
      </c>
      <c r="I29" s="18">
        <f>CHOOSE($A$1,ED!I29,'H10'!I29,AirDose!I29)</f>
        <v>0</v>
      </c>
      <c r="J29" s="18">
        <f>CHOOSE($A$1,ED!J29,'H10'!J29,AirDose!J29)</f>
        <v>0</v>
      </c>
      <c r="K29" s="18">
        <f>CHOOSE($A$1,ED!K29,'H10'!K29,AirDose!K29)</f>
        <v>0</v>
      </c>
      <c r="L29" s="18">
        <f>CHOOSE($A$1,ED!L29,'H10'!L29,AirDose!L29)</f>
        <v>0</v>
      </c>
      <c r="M29" s="18">
        <f>CHOOSE($A$1,ED!M29,'H10'!M29,AirDose!M29)</f>
        <v>0</v>
      </c>
      <c r="N29" s="18">
        <f>CHOOSE($A$1,ED!N29,'H10'!N29,AirDose!N29)</f>
        <v>0</v>
      </c>
      <c r="O29" s="18">
        <f>CHOOSE($A$1,ED!O29,'H10'!O29,AirDose!O29)</f>
        <v>0</v>
      </c>
      <c r="P29" s="18">
        <f>CHOOSE($A$1,ED!P29,'H10'!P29,AirDose!P29)</f>
        <v>0</v>
      </c>
      <c r="Q29" s="18">
        <f>CHOOSE($A$1,ED!Q29,'H10'!Q29,AirDose!Q29)</f>
        <v>0</v>
      </c>
      <c r="R29" s="18">
        <f>CHOOSE($A$1,ED!R29,'H10'!R29,AirDose!R29)</f>
        <v>0</v>
      </c>
      <c r="S29" s="18">
        <f>CHOOSE($A$1,ED!S29,'H10'!S29,AirDose!S29)</f>
        <v>0</v>
      </c>
      <c r="T29" s="18">
        <f>CHOOSE($A$1,ED!T29,'H10'!T29,AirDose!T29)</f>
        <v>0</v>
      </c>
      <c r="U29" s="18">
        <f>CHOOSE($A$1,ED!U29,'H10'!U29,AirDose!U29)</f>
        <v>0</v>
      </c>
      <c r="V29" s="18">
        <f>CHOOSE($A$1,ED!V29,'H10'!V29,AirDose!V29)</f>
        <v>0</v>
      </c>
      <c r="W29" s="18">
        <f>CHOOSE($A$1,ED!W29,'H10'!W29,AirDose!W29)</f>
        <v>0</v>
      </c>
      <c r="X29" s="18">
        <f>CHOOSE($A$1,ED!X29,'H10'!X29,AirDose!X29)</f>
        <v>0</v>
      </c>
      <c r="Y29" s="18">
        <f>CHOOSE($A$1,ED!Y29,'H10'!Y29,AirDose!Y29)</f>
        <v>0</v>
      </c>
      <c r="Z29" s="18">
        <f>CHOOSE($A$1,ED!Z29,'H10'!Z29,AirDose!Z29)</f>
        <v>0</v>
      </c>
      <c r="AA29" s="18">
        <f>CHOOSE($A$1,ED!AA29,'H10'!AA29,AirDose!AA29)</f>
        <v>0</v>
      </c>
      <c r="AB29" s="18">
        <f>CHOOSE($A$1,ED!AB29,'H10'!AB29,AirDose!AB29)</f>
        <v>0</v>
      </c>
      <c r="AC29" s="18">
        <f>CHOOSE($A$1,ED!AC29,'H10'!AC29,AirDose!AC29)</f>
        <v>0</v>
      </c>
      <c r="AD29" s="18">
        <f>CHOOSE($A$1,ED!AD29,'H10'!AD29,AirDose!AD29)</f>
        <v>0</v>
      </c>
      <c r="AE29" s="18">
        <f>CHOOSE($A$1,ED!AE29,'H10'!AE29,AirDose!AE29)</f>
        <v>0</v>
      </c>
      <c r="AF29" s="18">
        <f>CHOOSE($A$1,ED!AF29,'H10'!AF29,AirDose!AF29)</f>
        <v>0</v>
      </c>
      <c r="AG29" s="18">
        <f>CHOOSE($A$1,ED!AG29,'H10'!AG29,AirDose!AG29)</f>
        <v>85.2</v>
      </c>
      <c r="AH29" s="18">
        <f>CHOOSE($A$1,ED!AH29,'H10'!AH29,AirDose!AH29)</f>
        <v>78.7</v>
      </c>
      <c r="AI29" s="18">
        <f>CHOOSE($A$1,ED!AI29,'H10'!AI29,AirDose!AI29)</f>
        <v>0</v>
      </c>
      <c r="AJ29" s="18">
        <f>CHOOSE($A$1,ED!AJ29,'H10'!AJ29,AirDose!AJ29)</f>
        <v>1.39</v>
      </c>
      <c r="AK29" s="18">
        <f>CHOOSE($A$1,ED!AK29,'H10'!AK29,AirDose!AK29)</f>
        <v>0</v>
      </c>
    </row>
    <row r="30" spans="1:37">
      <c r="A30" s="18"/>
      <c r="B30" s="18">
        <v>5.6608000000000001E-6</v>
      </c>
      <c r="C30" s="18">
        <v>1.2977000000000001E-6</v>
      </c>
      <c r="D30" s="18">
        <f>CHOOSE($A$1,ED!D30,'H10'!D30,AirDose!D30)</f>
        <v>3.4790000000000001</v>
      </c>
      <c r="E30" s="18">
        <f>CHOOSE($A$1,ED!E30,'H10'!E30,AirDose!E30)</f>
        <v>0</v>
      </c>
      <c r="F30" s="18">
        <f>CHOOSE($A$1,ED!F30,'H10'!F30,AirDose!F30)</f>
        <v>0</v>
      </c>
      <c r="G30" s="18">
        <f>CHOOSE($A$1,ED!G30,'H10'!G30,AirDose!G30)</f>
        <v>0</v>
      </c>
      <c r="H30" s="18">
        <f>CHOOSE($A$1,ED!H30,'H10'!H30,AirDose!H30)</f>
        <v>0</v>
      </c>
      <c r="I30" s="18">
        <f>CHOOSE($A$1,ED!I30,'H10'!I30,AirDose!I30)</f>
        <v>0</v>
      </c>
      <c r="J30" s="18">
        <f>CHOOSE($A$1,ED!J30,'H10'!J30,AirDose!J30)</f>
        <v>0</v>
      </c>
      <c r="K30" s="18">
        <f>CHOOSE($A$1,ED!K30,'H10'!K30,AirDose!K30)</f>
        <v>0</v>
      </c>
      <c r="L30" s="18">
        <f>CHOOSE($A$1,ED!L30,'H10'!L30,AirDose!L30)</f>
        <v>0</v>
      </c>
      <c r="M30" s="18">
        <f>CHOOSE($A$1,ED!M30,'H10'!M30,AirDose!M30)</f>
        <v>0</v>
      </c>
      <c r="N30" s="18">
        <f>CHOOSE($A$1,ED!N30,'H10'!N30,AirDose!N30)</f>
        <v>0</v>
      </c>
      <c r="O30" s="18">
        <f>CHOOSE($A$1,ED!O30,'H10'!O30,AirDose!O30)</f>
        <v>0</v>
      </c>
      <c r="P30" s="18">
        <f>CHOOSE($A$1,ED!P30,'H10'!P30,AirDose!P30)</f>
        <v>0</v>
      </c>
      <c r="Q30" s="18">
        <f>CHOOSE($A$1,ED!Q30,'H10'!Q30,AirDose!Q30)</f>
        <v>0</v>
      </c>
      <c r="R30" s="18">
        <f>CHOOSE($A$1,ED!R30,'H10'!R30,AirDose!R30)</f>
        <v>0</v>
      </c>
      <c r="S30" s="18">
        <f>CHOOSE($A$1,ED!S30,'H10'!S30,AirDose!S30)</f>
        <v>0</v>
      </c>
      <c r="T30" s="18">
        <f>CHOOSE($A$1,ED!T30,'H10'!T30,AirDose!T30)</f>
        <v>0</v>
      </c>
      <c r="U30" s="18">
        <f>CHOOSE($A$1,ED!U30,'H10'!U30,AirDose!U30)</f>
        <v>0</v>
      </c>
      <c r="V30" s="18">
        <f>CHOOSE($A$1,ED!V30,'H10'!V30,AirDose!V30)</f>
        <v>0</v>
      </c>
      <c r="W30" s="18">
        <f>CHOOSE($A$1,ED!W30,'H10'!W30,AirDose!W30)</f>
        <v>0</v>
      </c>
      <c r="X30" s="18">
        <f>CHOOSE($A$1,ED!X30,'H10'!X30,AirDose!X30)</f>
        <v>0</v>
      </c>
      <c r="Y30" s="18">
        <f>CHOOSE($A$1,ED!Y30,'H10'!Y30,AirDose!Y30)</f>
        <v>0</v>
      </c>
      <c r="Z30" s="18">
        <f>CHOOSE($A$1,ED!Z30,'H10'!Z30,AirDose!Z30)</f>
        <v>0</v>
      </c>
      <c r="AA30" s="18">
        <f>CHOOSE($A$1,ED!AA30,'H10'!AA30,AirDose!AA30)</f>
        <v>0</v>
      </c>
      <c r="AB30" s="18">
        <f>CHOOSE($A$1,ED!AB30,'H10'!AB30,AirDose!AB30)</f>
        <v>0</v>
      </c>
      <c r="AC30" s="18">
        <f>CHOOSE($A$1,ED!AC30,'H10'!AC30,AirDose!AC30)</f>
        <v>0</v>
      </c>
      <c r="AD30" s="18">
        <f>CHOOSE($A$1,ED!AD30,'H10'!AD30,AirDose!AD30)</f>
        <v>0</v>
      </c>
      <c r="AE30" s="18">
        <f>CHOOSE($A$1,ED!AE30,'H10'!AE30,AirDose!AE30)</f>
        <v>0</v>
      </c>
      <c r="AF30" s="18">
        <f>CHOOSE($A$1,ED!AF30,'H10'!AF30,AirDose!AF30)</f>
        <v>0</v>
      </c>
      <c r="AG30" s="18">
        <f>CHOOSE($A$1,ED!AG30,'H10'!AG30,AirDose!AG30)</f>
        <v>85.2</v>
      </c>
      <c r="AH30" s="18">
        <f>CHOOSE($A$1,ED!AH30,'H10'!AH30,AirDose!AH30)</f>
        <v>78.7</v>
      </c>
      <c r="AI30" s="18">
        <f>CHOOSE($A$1,ED!AI30,'H10'!AI30,AirDose!AI30)</f>
        <v>0</v>
      </c>
      <c r="AJ30" s="18">
        <f>CHOOSE($A$1,ED!AJ30,'H10'!AJ30,AirDose!AJ30)</f>
        <v>1.39</v>
      </c>
      <c r="AK30" s="18">
        <f>CHOOSE($A$1,ED!AK30,'H10'!AK30,AirDose!AK30)</f>
        <v>0</v>
      </c>
    </row>
    <row r="31" spans="1:37">
      <c r="A31" s="18"/>
      <c r="B31" s="18">
        <v>7.1264000000000001E-6</v>
      </c>
      <c r="C31" s="18">
        <v>1.6336999999999999E-6</v>
      </c>
      <c r="D31" s="18">
        <f>CHOOSE($A$1,ED!D31,'H10'!D31,AirDose!D31)</f>
        <v>3.4956</v>
      </c>
      <c r="E31" s="18">
        <f>CHOOSE($A$1,ED!E31,'H10'!E31,AirDose!E31)</f>
        <v>0</v>
      </c>
      <c r="F31" s="18">
        <f>CHOOSE($A$1,ED!F31,'H10'!F31,AirDose!F31)</f>
        <v>0</v>
      </c>
      <c r="G31" s="18">
        <f>CHOOSE($A$1,ED!G31,'H10'!G31,AirDose!G31)</f>
        <v>0</v>
      </c>
      <c r="H31" s="18">
        <f>CHOOSE($A$1,ED!H31,'H10'!H31,AirDose!H31)</f>
        <v>0</v>
      </c>
      <c r="I31" s="18">
        <f>CHOOSE($A$1,ED!I31,'H10'!I31,AirDose!I31)</f>
        <v>0</v>
      </c>
      <c r="J31" s="18">
        <f>CHOOSE($A$1,ED!J31,'H10'!J31,AirDose!J31)</f>
        <v>0</v>
      </c>
      <c r="K31" s="18">
        <f>CHOOSE($A$1,ED!K31,'H10'!K31,AirDose!K31)</f>
        <v>0</v>
      </c>
      <c r="L31" s="18">
        <f>CHOOSE($A$1,ED!L31,'H10'!L31,AirDose!L31)</f>
        <v>0</v>
      </c>
      <c r="M31" s="18">
        <f>CHOOSE($A$1,ED!M31,'H10'!M31,AirDose!M31)</f>
        <v>0</v>
      </c>
      <c r="N31" s="18">
        <f>CHOOSE($A$1,ED!N31,'H10'!N31,AirDose!N31)</f>
        <v>0</v>
      </c>
      <c r="O31" s="18">
        <f>CHOOSE($A$1,ED!O31,'H10'!O31,AirDose!O31)</f>
        <v>0</v>
      </c>
      <c r="P31" s="18">
        <f>CHOOSE($A$1,ED!P31,'H10'!P31,AirDose!P31)</f>
        <v>0</v>
      </c>
      <c r="Q31" s="18">
        <f>CHOOSE($A$1,ED!Q31,'H10'!Q31,AirDose!Q31)</f>
        <v>0</v>
      </c>
      <c r="R31" s="18">
        <f>CHOOSE($A$1,ED!R31,'H10'!R31,AirDose!R31)</f>
        <v>0</v>
      </c>
      <c r="S31" s="18">
        <f>CHOOSE($A$1,ED!S31,'H10'!S31,AirDose!S31)</f>
        <v>0</v>
      </c>
      <c r="T31" s="18">
        <f>CHOOSE($A$1,ED!T31,'H10'!T31,AirDose!T31)</f>
        <v>0</v>
      </c>
      <c r="U31" s="18">
        <f>CHOOSE($A$1,ED!U31,'H10'!U31,AirDose!U31)</f>
        <v>0</v>
      </c>
      <c r="V31" s="18">
        <f>CHOOSE($A$1,ED!V31,'H10'!V31,AirDose!V31)</f>
        <v>0</v>
      </c>
      <c r="W31" s="18">
        <f>CHOOSE($A$1,ED!W31,'H10'!W31,AirDose!W31)</f>
        <v>0</v>
      </c>
      <c r="X31" s="18">
        <f>CHOOSE($A$1,ED!X31,'H10'!X31,AirDose!X31)</f>
        <v>0</v>
      </c>
      <c r="Y31" s="18">
        <f>CHOOSE($A$1,ED!Y31,'H10'!Y31,AirDose!Y31)</f>
        <v>0</v>
      </c>
      <c r="Z31" s="18">
        <f>CHOOSE($A$1,ED!Z31,'H10'!Z31,AirDose!Z31)</f>
        <v>0</v>
      </c>
      <c r="AA31" s="18">
        <f>CHOOSE($A$1,ED!AA31,'H10'!AA31,AirDose!AA31)</f>
        <v>0</v>
      </c>
      <c r="AB31" s="18">
        <f>CHOOSE($A$1,ED!AB31,'H10'!AB31,AirDose!AB31)</f>
        <v>0</v>
      </c>
      <c r="AC31" s="18">
        <f>CHOOSE($A$1,ED!AC31,'H10'!AC31,AirDose!AC31)</f>
        <v>0</v>
      </c>
      <c r="AD31" s="18">
        <f>CHOOSE($A$1,ED!AD31,'H10'!AD31,AirDose!AD31)</f>
        <v>0</v>
      </c>
      <c r="AE31" s="18">
        <f>CHOOSE($A$1,ED!AE31,'H10'!AE31,AirDose!AE31)</f>
        <v>0</v>
      </c>
      <c r="AF31" s="18">
        <f>CHOOSE($A$1,ED!AF31,'H10'!AF31,AirDose!AF31)</f>
        <v>0</v>
      </c>
      <c r="AG31" s="18">
        <f>CHOOSE($A$1,ED!AG31,'H10'!AG31,AirDose!AG31)</f>
        <v>85.2</v>
      </c>
      <c r="AH31" s="18">
        <f>CHOOSE($A$1,ED!AH31,'H10'!AH31,AirDose!AH31)</f>
        <v>78.7</v>
      </c>
      <c r="AI31" s="18">
        <f>CHOOSE($A$1,ED!AI31,'H10'!AI31,AirDose!AI31)</f>
        <v>0</v>
      </c>
      <c r="AJ31" s="18">
        <f>CHOOSE($A$1,ED!AJ31,'H10'!AJ31,AirDose!AJ31)</f>
        <v>1.39</v>
      </c>
      <c r="AK31" s="18">
        <f>CHOOSE($A$1,ED!AK31,'H10'!AK31,AirDose!AK31)</f>
        <v>0</v>
      </c>
    </row>
    <row r="32" spans="1:37">
      <c r="A32" s="18"/>
      <c r="B32" s="18">
        <v>8.9716000000000006E-6</v>
      </c>
      <c r="C32" s="18">
        <v>2.0567000000000001E-6</v>
      </c>
      <c r="D32" s="18">
        <f>CHOOSE($A$1,ED!D32,'H10'!D32,AirDose!D32)</f>
        <v>3.5122</v>
      </c>
      <c r="E32" s="18">
        <f>CHOOSE($A$1,ED!E32,'H10'!E32,AirDose!E32)</f>
        <v>0</v>
      </c>
      <c r="F32" s="18">
        <f>CHOOSE($A$1,ED!F32,'H10'!F32,AirDose!F32)</f>
        <v>0</v>
      </c>
      <c r="G32" s="18">
        <f>CHOOSE($A$1,ED!G32,'H10'!G32,AirDose!G32)</f>
        <v>0</v>
      </c>
      <c r="H32" s="18">
        <f>CHOOSE($A$1,ED!H32,'H10'!H32,AirDose!H32)</f>
        <v>0</v>
      </c>
      <c r="I32" s="18">
        <f>CHOOSE($A$1,ED!I32,'H10'!I32,AirDose!I32)</f>
        <v>0</v>
      </c>
      <c r="J32" s="18">
        <f>CHOOSE($A$1,ED!J32,'H10'!J32,AirDose!J32)</f>
        <v>0</v>
      </c>
      <c r="K32" s="18">
        <f>CHOOSE($A$1,ED!K32,'H10'!K32,AirDose!K32)</f>
        <v>0</v>
      </c>
      <c r="L32" s="18">
        <f>CHOOSE($A$1,ED!L32,'H10'!L32,AirDose!L32)</f>
        <v>0</v>
      </c>
      <c r="M32" s="18">
        <f>CHOOSE($A$1,ED!M32,'H10'!M32,AirDose!M32)</f>
        <v>0</v>
      </c>
      <c r="N32" s="18">
        <f>CHOOSE($A$1,ED!N32,'H10'!N32,AirDose!N32)</f>
        <v>0</v>
      </c>
      <c r="O32" s="18">
        <f>CHOOSE($A$1,ED!O32,'H10'!O32,AirDose!O32)</f>
        <v>0</v>
      </c>
      <c r="P32" s="18">
        <f>CHOOSE($A$1,ED!P32,'H10'!P32,AirDose!P32)</f>
        <v>0</v>
      </c>
      <c r="Q32" s="18">
        <f>CHOOSE($A$1,ED!Q32,'H10'!Q32,AirDose!Q32)</f>
        <v>0</v>
      </c>
      <c r="R32" s="18">
        <f>CHOOSE($A$1,ED!R32,'H10'!R32,AirDose!R32)</f>
        <v>0</v>
      </c>
      <c r="S32" s="18">
        <f>CHOOSE($A$1,ED!S32,'H10'!S32,AirDose!S32)</f>
        <v>0</v>
      </c>
      <c r="T32" s="18">
        <f>CHOOSE($A$1,ED!T32,'H10'!T32,AirDose!T32)</f>
        <v>0</v>
      </c>
      <c r="U32" s="18">
        <f>CHOOSE($A$1,ED!U32,'H10'!U32,AirDose!U32)</f>
        <v>0</v>
      </c>
      <c r="V32" s="18">
        <f>CHOOSE($A$1,ED!V32,'H10'!V32,AirDose!V32)</f>
        <v>0</v>
      </c>
      <c r="W32" s="18">
        <f>CHOOSE($A$1,ED!W32,'H10'!W32,AirDose!W32)</f>
        <v>0</v>
      </c>
      <c r="X32" s="18">
        <f>CHOOSE($A$1,ED!X32,'H10'!X32,AirDose!X32)</f>
        <v>0</v>
      </c>
      <c r="Y32" s="18">
        <f>CHOOSE($A$1,ED!Y32,'H10'!Y32,AirDose!Y32)</f>
        <v>0</v>
      </c>
      <c r="Z32" s="18">
        <f>CHOOSE($A$1,ED!Z32,'H10'!Z32,AirDose!Z32)</f>
        <v>0</v>
      </c>
      <c r="AA32" s="18">
        <f>CHOOSE($A$1,ED!AA32,'H10'!AA32,AirDose!AA32)</f>
        <v>0</v>
      </c>
      <c r="AB32" s="18">
        <f>CHOOSE($A$1,ED!AB32,'H10'!AB32,AirDose!AB32)</f>
        <v>0</v>
      </c>
      <c r="AC32" s="18">
        <f>CHOOSE($A$1,ED!AC32,'H10'!AC32,AirDose!AC32)</f>
        <v>0</v>
      </c>
      <c r="AD32" s="18">
        <f>CHOOSE($A$1,ED!AD32,'H10'!AD32,AirDose!AD32)</f>
        <v>0</v>
      </c>
      <c r="AE32" s="18">
        <f>CHOOSE($A$1,ED!AE32,'H10'!AE32,AirDose!AE32)</f>
        <v>0</v>
      </c>
      <c r="AF32" s="18">
        <f>CHOOSE($A$1,ED!AF32,'H10'!AF32,AirDose!AF32)</f>
        <v>0</v>
      </c>
      <c r="AG32" s="18">
        <f>CHOOSE($A$1,ED!AG32,'H10'!AG32,AirDose!AG32)</f>
        <v>85.2</v>
      </c>
      <c r="AH32" s="18">
        <f>CHOOSE($A$1,ED!AH32,'H10'!AH32,AirDose!AH32)</f>
        <v>78.7</v>
      </c>
      <c r="AI32" s="18">
        <f>CHOOSE($A$1,ED!AI32,'H10'!AI32,AirDose!AI32)</f>
        <v>0</v>
      </c>
      <c r="AJ32" s="18">
        <f>CHOOSE($A$1,ED!AJ32,'H10'!AJ32,AirDose!AJ32)</f>
        <v>1.39</v>
      </c>
      <c r="AK32" s="18">
        <f>CHOOSE($A$1,ED!AK32,'H10'!AK32,AirDose!AK32)</f>
        <v>0</v>
      </c>
    </row>
    <row r="33" spans="1:37">
      <c r="A33" s="18"/>
      <c r="B33" s="18">
        <v>1.1294000000000001E-5</v>
      </c>
      <c r="C33" s="18">
        <v>2.5892999999999999E-6</v>
      </c>
      <c r="D33" s="18">
        <f>CHOOSE($A$1,ED!D33,'H10'!D33,AirDose!D33)</f>
        <v>3.5234999999999999</v>
      </c>
      <c r="E33" s="18">
        <f>CHOOSE($A$1,ED!E33,'H10'!E33,AirDose!E33)</f>
        <v>0</v>
      </c>
      <c r="F33" s="18">
        <f>CHOOSE($A$1,ED!F33,'H10'!F33,AirDose!F33)</f>
        <v>0</v>
      </c>
      <c r="G33" s="18">
        <f>CHOOSE($A$1,ED!G33,'H10'!G33,AirDose!G33)</f>
        <v>0</v>
      </c>
      <c r="H33" s="18">
        <f>CHOOSE($A$1,ED!H33,'H10'!H33,AirDose!H33)</f>
        <v>0</v>
      </c>
      <c r="I33" s="18">
        <f>CHOOSE($A$1,ED!I33,'H10'!I33,AirDose!I33)</f>
        <v>0</v>
      </c>
      <c r="J33" s="18">
        <f>CHOOSE($A$1,ED!J33,'H10'!J33,AirDose!J33)</f>
        <v>0</v>
      </c>
      <c r="K33" s="18">
        <f>CHOOSE($A$1,ED!K33,'H10'!K33,AirDose!K33)</f>
        <v>0</v>
      </c>
      <c r="L33" s="18">
        <f>CHOOSE($A$1,ED!L33,'H10'!L33,AirDose!L33)</f>
        <v>0</v>
      </c>
      <c r="M33" s="18">
        <f>CHOOSE($A$1,ED!M33,'H10'!M33,AirDose!M33)</f>
        <v>0</v>
      </c>
      <c r="N33" s="18">
        <f>CHOOSE($A$1,ED!N33,'H10'!N33,AirDose!N33)</f>
        <v>0</v>
      </c>
      <c r="O33" s="18">
        <f>CHOOSE($A$1,ED!O33,'H10'!O33,AirDose!O33)</f>
        <v>0</v>
      </c>
      <c r="P33" s="18">
        <f>CHOOSE($A$1,ED!P33,'H10'!P33,AirDose!P33)</f>
        <v>0</v>
      </c>
      <c r="Q33" s="18">
        <f>CHOOSE($A$1,ED!Q33,'H10'!Q33,AirDose!Q33)</f>
        <v>0</v>
      </c>
      <c r="R33" s="18">
        <f>CHOOSE($A$1,ED!R33,'H10'!R33,AirDose!R33)</f>
        <v>0</v>
      </c>
      <c r="S33" s="18">
        <f>CHOOSE($A$1,ED!S33,'H10'!S33,AirDose!S33)</f>
        <v>0</v>
      </c>
      <c r="T33" s="18">
        <f>CHOOSE($A$1,ED!T33,'H10'!T33,AirDose!T33)</f>
        <v>0</v>
      </c>
      <c r="U33" s="18">
        <f>CHOOSE($A$1,ED!U33,'H10'!U33,AirDose!U33)</f>
        <v>0</v>
      </c>
      <c r="V33" s="18">
        <f>CHOOSE($A$1,ED!V33,'H10'!V33,AirDose!V33)</f>
        <v>0</v>
      </c>
      <c r="W33" s="18">
        <f>CHOOSE($A$1,ED!W33,'H10'!W33,AirDose!W33)</f>
        <v>0</v>
      </c>
      <c r="X33" s="18">
        <f>CHOOSE($A$1,ED!X33,'H10'!X33,AirDose!X33)</f>
        <v>0</v>
      </c>
      <c r="Y33" s="18">
        <f>CHOOSE($A$1,ED!Y33,'H10'!Y33,AirDose!Y33)</f>
        <v>0</v>
      </c>
      <c r="Z33" s="18">
        <f>CHOOSE($A$1,ED!Z33,'H10'!Z33,AirDose!Z33)</f>
        <v>0</v>
      </c>
      <c r="AA33" s="18">
        <f>CHOOSE($A$1,ED!AA33,'H10'!AA33,AirDose!AA33)</f>
        <v>0</v>
      </c>
      <c r="AB33" s="18">
        <f>CHOOSE($A$1,ED!AB33,'H10'!AB33,AirDose!AB33)</f>
        <v>0</v>
      </c>
      <c r="AC33" s="18">
        <f>CHOOSE($A$1,ED!AC33,'H10'!AC33,AirDose!AC33)</f>
        <v>0</v>
      </c>
      <c r="AD33" s="18">
        <f>CHOOSE($A$1,ED!AD33,'H10'!AD33,AirDose!AD33)</f>
        <v>0</v>
      </c>
      <c r="AE33" s="18">
        <f>CHOOSE($A$1,ED!AE33,'H10'!AE33,AirDose!AE33)</f>
        <v>0</v>
      </c>
      <c r="AF33" s="18">
        <f>CHOOSE($A$1,ED!AF33,'H10'!AF33,AirDose!AF33)</f>
        <v>0</v>
      </c>
      <c r="AG33" s="18">
        <f>CHOOSE($A$1,ED!AG33,'H10'!AG33,AirDose!AG33)</f>
        <v>85.2</v>
      </c>
      <c r="AH33" s="18">
        <f>CHOOSE($A$1,ED!AH33,'H10'!AH33,AirDose!AH33)</f>
        <v>78.7</v>
      </c>
      <c r="AI33" s="18">
        <f>CHOOSE($A$1,ED!AI33,'H10'!AI33,AirDose!AI33)</f>
        <v>0</v>
      </c>
      <c r="AJ33" s="18">
        <f>CHOOSE($A$1,ED!AJ33,'H10'!AJ33,AirDose!AJ33)</f>
        <v>1.39</v>
      </c>
      <c r="AK33" s="18">
        <f>CHOOSE($A$1,ED!AK33,'H10'!AK33,AirDose!AK33)</f>
        <v>0</v>
      </c>
    </row>
    <row r="34" spans="1:37">
      <c r="A34" s="18"/>
      <c r="B34" s="18">
        <v>1.4219000000000001E-5</v>
      </c>
      <c r="C34" s="18">
        <v>3.2596999999999999E-6</v>
      </c>
      <c r="D34" s="18">
        <f>CHOOSE($A$1,ED!D34,'H10'!D34,AirDose!D34)</f>
        <v>3.5301999999999998</v>
      </c>
      <c r="E34" s="18">
        <f>CHOOSE($A$1,ED!E34,'H10'!E34,AirDose!E34)</f>
        <v>0</v>
      </c>
      <c r="F34" s="18">
        <f>CHOOSE($A$1,ED!F34,'H10'!F34,AirDose!F34)</f>
        <v>0</v>
      </c>
      <c r="G34" s="18">
        <f>CHOOSE($A$1,ED!G34,'H10'!G34,AirDose!G34)</f>
        <v>0</v>
      </c>
      <c r="H34" s="18">
        <f>CHOOSE($A$1,ED!H34,'H10'!H34,AirDose!H34)</f>
        <v>0</v>
      </c>
      <c r="I34" s="18">
        <f>CHOOSE($A$1,ED!I34,'H10'!I34,AirDose!I34)</f>
        <v>0</v>
      </c>
      <c r="J34" s="18">
        <f>CHOOSE($A$1,ED!J34,'H10'!J34,AirDose!J34)</f>
        <v>0</v>
      </c>
      <c r="K34" s="18">
        <f>CHOOSE($A$1,ED!K34,'H10'!K34,AirDose!K34)</f>
        <v>0</v>
      </c>
      <c r="L34" s="18">
        <f>CHOOSE($A$1,ED!L34,'H10'!L34,AirDose!L34)</f>
        <v>0</v>
      </c>
      <c r="M34" s="18">
        <f>CHOOSE($A$1,ED!M34,'H10'!M34,AirDose!M34)</f>
        <v>0</v>
      </c>
      <c r="N34" s="18">
        <f>CHOOSE($A$1,ED!N34,'H10'!N34,AirDose!N34)</f>
        <v>0</v>
      </c>
      <c r="O34" s="18">
        <f>CHOOSE($A$1,ED!O34,'H10'!O34,AirDose!O34)</f>
        <v>0</v>
      </c>
      <c r="P34" s="18">
        <f>CHOOSE($A$1,ED!P34,'H10'!P34,AirDose!P34)</f>
        <v>0</v>
      </c>
      <c r="Q34" s="18">
        <f>CHOOSE($A$1,ED!Q34,'H10'!Q34,AirDose!Q34)</f>
        <v>0</v>
      </c>
      <c r="R34" s="18">
        <f>CHOOSE($A$1,ED!R34,'H10'!R34,AirDose!R34)</f>
        <v>0</v>
      </c>
      <c r="S34" s="18">
        <f>CHOOSE($A$1,ED!S34,'H10'!S34,AirDose!S34)</f>
        <v>0</v>
      </c>
      <c r="T34" s="18">
        <f>CHOOSE($A$1,ED!T34,'H10'!T34,AirDose!T34)</f>
        <v>0</v>
      </c>
      <c r="U34" s="18">
        <f>CHOOSE($A$1,ED!U34,'H10'!U34,AirDose!U34)</f>
        <v>0</v>
      </c>
      <c r="V34" s="18">
        <f>CHOOSE($A$1,ED!V34,'H10'!V34,AirDose!V34)</f>
        <v>0</v>
      </c>
      <c r="W34" s="18">
        <f>CHOOSE($A$1,ED!W34,'H10'!W34,AirDose!W34)</f>
        <v>0</v>
      </c>
      <c r="X34" s="18">
        <f>CHOOSE($A$1,ED!X34,'H10'!X34,AirDose!X34)</f>
        <v>0</v>
      </c>
      <c r="Y34" s="18">
        <f>CHOOSE($A$1,ED!Y34,'H10'!Y34,AirDose!Y34)</f>
        <v>0</v>
      </c>
      <c r="Z34" s="18">
        <f>CHOOSE($A$1,ED!Z34,'H10'!Z34,AirDose!Z34)</f>
        <v>0</v>
      </c>
      <c r="AA34" s="18">
        <f>CHOOSE($A$1,ED!AA34,'H10'!AA34,AirDose!AA34)</f>
        <v>0</v>
      </c>
      <c r="AB34" s="18">
        <f>CHOOSE($A$1,ED!AB34,'H10'!AB34,AirDose!AB34)</f>
        <v>0</v>
      </c>
      <c r="AC34" s="18">
        <f>CHOOSE($A$1,ED!AC34,'H10'!AC34,AirDose!AC34)</f>
        <v>0</v>
      </c>
      <c r="AD34" s="18">
        <f>CHOOSE($A$1,ED!AD34,'H10'!AD34,AirDose!AD34)</f>
        <v>0</v>
      </c>
      <c r="AE34" s="18">
        <f>CHOOSE($A$1,ED!AE34,'H10'!AE34,AirDose!AE34)</f>
        <v>0</v>
      </c>
      <c r="AF34" s="18">
        <f>CHOOSE($A$1,ED!AF34,'H10'!AF34,AirDose!AF34)</f>
        <v>0</v>
      </c>
      <c r="AG34" s="18">
        <f>CHOOSE($A$1,ED!AG34,'H10'!AG34,AirDose!AG34)</f>
        <v>85.2</v>
      </c>
      <c r="AH34" s="18">
        <f>CHOOSE($A$1,ED!AH34,'H10'!AH34,AirDose!AH34)</f>
        <v>78.7</v>
      </c>
      <c r="AI34" s="18">
        <f>CHOOSE($A$1,ED!AI34,'H10'!AI34,AirDose!AI34)</f>
        <v>0</v>
      </c>
      <c r="AJ34" s="18">
        <f>CHOOSE($A$1,ED!AJ34,'H10'!AJ34,AirDose!AJ34)</f>
        <v>1.39</v>
      </c>
      <c r="AK34" s="18">
        <f>CHOOSE($A$1,ED!AK34,'H10'!AK34,AirDose!AK34)</f>
        <v>0</v>
      </c>
    </row>
    <row r="35" spans="1:37">
      <c r="A35" s="18"/>
      <c r="B35" s="18">
        <v>1.7901E-5</v>
      </c>
      <c r="C35" s="18">
        <v>4.1037000000000002E-6</v>
      </c>
      <c r="D35" s="18">
        <f>CHOOSE($A$1,ED!D35,'H10'!D35,AirDose!D35)</f>
        <v>3.5367999999999999</v>
      </c>
      <c r="E35" s="18">
        <f>CHOOSE($A$1,ED!E35,'H10'!E35,AirDose!E35)</f>
        <v>0</v>
      </c>
      <c r="F35" s="18">
        <f>CHOOSE($A$1,ED!F35,'H10'!F35,AirDose!F35)</f>
        <v>0</v>
      </c>
      <c r="G35" s="18">
        <f>CHOOSE($A$1,ED!G35,'H10'!G35,AirDose!G35)</f>
        <v>0</v>
      </c>
      <c r="H35" s="18">
        <f>CHOOSE($A$1,ED!H35,'H10'!H35,AirDose!H35)</f>
        <v>0</v>
      </c>
      <c r="I35" s="18">
        <f>CHOOSE($A$1,ED!I35,'H10'!I35,AirDose!I35)</f>
        <v>0</v>
      </c>
      <c r="J35" s="18">
        <f>CHOOSE($A$1,ED!J35,'H10'!J35,AirDose!J35)</f>
        <v>0</v>
      </c>
      <c r="K35" s="18">
        <f>CHOOSE($A$1,ED!K35,'H10'!K35,AirDose!K35)</f>
        <v>0</v>
      </c>
      <c r="L35" s="18">
        <f>CHOOSE($A$1,ED!L35,'H10'!L35,AirDose!L35)</f>
        <v>0</v>
      </c>
      <c r="M35" s="18">
        <f>CHOOSE($A$1,ED!M35,'H10'!M35,AirDose!M35)</f>
        <v>0</v>
      </c>
      <c r="N35" s="18">
        <f>CHOOSE($A$1,ED!N35,'H10'!N35,AirDose!N35)</f>
        <v>0</v>
      </c>
      <c r="O35" s="18">
        <f>CHOOSE($A$1,ED!O35,'H10'!O35,AirDose!O35)</f>
        <v>0</v>
      </c>
      <c r="P35" s="18">
        <f>CHOOSE($A$1,ED!P35,'H10'!P35,AirDose!P35)</f>
        <v>0</v>
      </c>
      <c r="Q35" s="18">
        <f>CHOOSE($A$1,ED!Q35,'H10'!Q35,AirDose!Q35)</f>
        <v>0</v>
      </c>
      <c r="R35" s="18">
        <f>CHOOSE($A$1,ED!R35,'H10'!R35,AirDose!R35)</f>
        <v>0</v>
      </c>
      <c r="S35" s="18">
        <f>CHOOSE($A$1,ED!S35,'H10'!S35,AirDose!S35)</f>
        <v>0</v>
      </c>
      <c r="T35" s="18">
        <f>CHOOSE($A$1,ED!T35,'H10'!T35,AirDose!T35)</f>
        <v>0</v>
      </c>
      <c r="U35" s="18">
        <f>CHOOSE($A$1,ED!U35,'H10'!U35,AirDose!U35)</f>
        <v>0</v>
      </c>
      <c r="V35" s="18">
        <f>CHOOSE($A$1,ED!V35,'H10'!V35,AirDose!V35)</f>
        <v>0</v>
      </c>
      <c r="W35" s="18">
        <f>CHOOSE($A$1,ED!W35,'H10'!W35,AirDose!W35)</f>
        <v>0</v>
      </c>
      <c r="X35" s="18">
        <f>CHOOSE($A$1,ED!X35,'H10'!X35,AirDose!X35)</f>
        <v>0</v>
      </c>
      <c r="Y35" s="18">
        <f>CHOOSE($A$1,ED!Y35,'H10'!Y35,AirDose!Y35)</f>
        <v>0</v>
      </c>
      <c r="Z35" s="18">
        <f>CHOOSE($A$1,ED!Z35,'H10'!Z35,AirDose!Z35)</f>
        <v>0</v>
      </c>
      <c r="AA35" s="18">
        <f>CHOOSE($A$1,ED!AA35,'H10'!AA35,AirDose!AA35)</f>
        <v>0</v>
      </c>
      <c r="AB35" s="18">
        <f>CHOOSE($A$1,ED!AB35,'H10'!AB35,AirDose!AB35)</f>
        <v>0</v>
      </c>
      <c r="AC35" s="18">
        <f>CHOOSE($A$1,ED!AC35,'H10'!AC35,AirDose!AC35)</f>
        <v>0</v>
      </c>
      <c r="AD35" s="18">
        <f>CHOOSE($A$1,ED!AD35,'H10'!AD35,AirDose!AD35)</f>
        <v>0</v>
      </c>
      <c r="AE35" s="18">
        <f>CHOOSE($A$1,ED!AE35,'H10'!AE35,AirDose!AE35)</f>
        <v>0</v>
      </c>
      <c r="AF35" s="18">
        <f>CHOOSE($A$1,ED!AF35,'H10'!AF35,AirDose!AF35)</f>
        <v>0</v>
      </c>
      <c r="AG35" s="18">
        <f>CHOOSE($A$1,ED!AG35,'H10'!AG35,AirDose!AG35)</f>
        <v>85.2</v>
      </c>
      <c r="AH35" s="18">
        <f>CHOOSE($A$1,ED!AH35,'H10'!AH35,AirDose!AH35)</f>
        <v>78.7</v>
      </c>
      <c r="AI35" s="18">
        <f>CHOOSE($A$1,ED!AI35,'H10'!AI35,AirDose!AI35)</f>
        <v>0</v>
      </c>
      <c r="AJ35" s="18">
        <f>CHOOSE($A$1,ED!AJ35,'H10'!AJ35,AirDose!AJ35)</f>
        <v>1.39</v>
      </c>
      <c r="AK35" s="18">
        <f>CHOOSE($A$1,ED!AK35,'H10'!AK35,AirDose!AK35)</f>
        <v>0</v>
      </c>
    </row>
    <row r="36" spans="1:37">
      <c r="A36" s="18"/>
      <c r="B36" s="18">
        <v>2.2535999999999999E-5</v>
      </c>
      <c r="C36" s="18">
        <v>5.1663E-6</v>
      </c>
      <c r="D36" s="18">
        <f>CHOOSE($A$1,ED!D36,'H10'!D36,AirDose!D36)</f>
        <v>3.5413000000000001</v>
      </c>
      <c r="E36" s="18">
        <f>CHOOSE($A$1,ED!E36,'H10'!E36,AirDose!E36)</f>
        <v>0</v>
      </c>
      <c r="F36" s="18">
        <f>CHOOSE($A$1,ED!F36,'H10'!F36,AirDose!F36)</f>
        <v>0</v>
      </c>
      <c r="G36" s="18">
        <f>CHOOSE($A$1,ED!G36,'H10'!G36,AirDose!G36)</f>
        <v>0</v>
      </c>
      <c r="H36" s="18">
        <f>CHOOSE($A$1,ED!H36,'H10'!H36,AirDose!H36)</f>
        <v>0</v>
      </c>
      <c r="I36" s="18">
        <f>CHOOSE($A$1,ED!I36,'H10'!I36,AirDose!I36)</f>
        <v>0</v>
      </c>
      <c r="J36" s="18">
        <f>CHOOSE($A$1,ED!J36,'H10'!J36,AirDose!J36)</f>
        <v>0</v>
      </c>
      <c r="K36" s="18">
        <f>CHOOSE($A$1,ED!K36,'H10'!K36,AirDose!K36)</f>
        <v>0</v>
      </c>
      <c r="L36" s="18">
        <f>CHOOSE($A$1,ED!L36,'H10'!L36,AirDose!L36)</f>
        <v>0</v>
      </c>
      <c r="M36" s="18">
        <f>CHOOSE($A$1,ED!M36,'H10'!M36,AirDose!M36)</f>
        <v>0</v>
      </c>
      <c r="N36" s="18">
        <f>CHOOSE($A$1,ED!N36,'H10'!N36,AirDose!N36)</f>
        <v>0</v>
      </c>
      <c r="O36" s="18">
        <f>CHOOSE($A$1,ED!O36,'H10'!O36,AirDose!O36)</f>
        <v>0</v>
      </c>
      <c r="P36" s="18">
        <f>CHOOSE($A$1,ED!P36,'H10'!P36,AirDose!P36)</f>
        <v>0</v>
      </c>
      <c r="Q36" s="18">
        <f>CHOOSE($A$1,ED!Q36,'H10'!Q36,AirDose!Q36)</f>
        <v>0</v>
      </c>
      <c r="R36" s="18">
        <f>CHOOSE($A$1,ED!R36,'H10'!R36,AirDose!R36)</f>
        <v>0</v>
      </c>
      <c r="S36" s="18">
        <f>CHOOSE($A$1,ED!S36,'H10'!S36,AirDose!S36)</f>
        <v>0</v>
      </c>
      <c r="T36" s="18">
        <f>CHOOSE($A$1,ED!T36,'H10'!T36,AirDose!T36)</f>
        <v>0</v>
      </c>
      <c r="U36" s="18">
        <f>CHOOSE($A$1,ED!U36,'H10'!U36,AirDose!U36)</f>
        <v>0</v>
      </c>
      <c r="V36" s="18">
        <f>CHOOSE($A$1,ED!V36,'H10'!V36,AirDose!V36)</f>
        <v>0</v>
      </c>
      <c r="W36" s="18">
        <f>CHOOSE($A$1,ED!W36,'H10'!W36,AirDose!W36)</f>
        <v>0</v>
      </c>
      <c r="X36" s="18">
        <f>CHOOSE($A$1,ED!X36,'H10'!X36,AirDose!X36)</f>
        <v>0</v>
      </c>
      <c r="Y36" s="18">
        <f>CHOOSE($A$1,ED!Y36,'H10'!Y36,AirDose!Y36)</f>
        <v>0</v>
      </c>
      <c r="Z36" s="18">
        <f>CHOOSE($A$1,ED!Z36,'H10'!Z36,AirDose!Z36)</f>
        <v>0</v>
      </c>
      <c r="AA36" s="18">
        <f>CHOOSE($A$1,ED!AA36,'H10'!AA36,AirDose!AA36)</f>
        <v>0</v>
      </c>
      <c r="AB36" s="18">
        <f>CHOOSE($A$1,ED!AB36,'H10'!AB36,AirDose!AB36)</f>
        <v>0</v>
      </c>
      <c r="AC36" s="18">
        <f>CHOOSE($A$1,ED!AC36,'H10'!AC36,AirDose!AC36)</f>
        <v>0</v>
      </c>
      <c r="AD36" s="18">
        <f>CHOOSE($A$1,ED!AD36,'H10'!AD36,AirDose!AD36)</f>
        <v>0</v>
      </c>
      <c r="AE36" s="18">
        <f>CHOOSE($A$1,ED!AE36,'H10'!AE36,AirDose!AE36)</f>
        <v>0</v>
      </c>
      <c r="AF36" s="18">
        <f>CHOOSE($A$1,ED!AF36,'H10'!AF36,AirDose!AF36)</f>
        <v>0</v>
      </c>
      <c r="AG36" s="18">
        <f>CHOOSE($A$1,ED!AG36,'H10'!AG36,AirDose!AG36)</f>
        <v>85.2</v>
      </c>
      <c r="AH36" s="18">
        <f>CHOOSE($A$1,ED!AH36,'H10'!AH36,AirDose!AH36)</f>
        <v>78.7</v>
      </c>
      <c r="AI36" s="18">
        <f>CHOOSE($A$1,ED!AI36,'H10'!AI36,AirDose!AI36)</f>
        <v>0</v>
      </c>
      <c r="AJ36" s="18">
        <f>CHOOSE($A$1,ED!AJ36,'H10'!AJ36,AirDose!AJ36)</f>
        <v>1.39</v>
      </c>
      <c r="AK36" s="18">
        <f>CHOOSE($A$1,ED!AK36,'H10'!AK36,AirDose!AK36)</f>
        <v>0</v>
      </c>
    </row>
    <row r="37" spans="1:37">
      <c r="A37" s="18"/>
      <c r="B37" s="18">
        <v>2.8371E-5</v>
      </c>
      <c r="C37" s="18">
        <v>6.5038999999999997E-6</v>
      </c>
      <c r="D37" s="18">
        <f>CHOOSE($A$1,ED!D37,'H10'!D37,AirDose!D37)</f>
        <v>3.5438000000000001</v>
      </c>
      <c r="E37" s="18">
        <f>CHOOSE($A$1,ED!E37,'H10'!E37,AirDose!E37)</f>
        <v>0</v>
      </c>
      <c r="F37" s="18">
        <f>CHOOSE($A$1,ED!F37,'H10'!F37,AirDose!F37)</f>
        <v>0</v>
      </c>
      <c r="G37" s="18">
        <f>CHOOSE($A$1,ED!G37,'H10'!G37,AirDose!G37)</f>
        <v>0</v>
      </c>
      <c r="H37" s="18">
        <f>CHOOSE($A$1,ED!H37,'H10'!H37,AirDose!H37)</f>
        <v>0</v>
      </c>
      <c r="I37" s="18">
        <f>CHOOSE($A$1,ED!I37,'H10'!I37,AirDose!I37)</f>
        <v>0</v>
      </c>
      <c r="J37" s="18">
        <f>CHOOSE($A$1,ED!J37,'H10'!J37,AirDose!J37)</f>
        <v>0</v>
      </c>
      <c r="K37" s="18">
        <f>CHOOSE($A$1,ED!K37,'H10'!K37,AirDose!K37)</f>
        <v>0</v>
      </c>
      <c r="L37" s="18">
        <f>CHOOSE($A$1,ED!L37,'H10'!L37,AirDose!L37)</f>
        <v>0</v>
      </c>
      <c r="M37" s="18">
        <f>CHOOSE($A$1,ED!M37,'H10'!M37,AirDose!M37)</f>
        <v>0</v>
      </c>
      <c r="N37" s="18">
        <f>CHOOSE($A$1,ED!N37,'H10'!N37,AirDose!N37)</f>
        <v>0</v>
      </c>
      <c r="O37" s="18">
        <f>CHOOSE($A$1,ED!O37,'H10'!O37,AirDose!O37)</f>
        <v>0</v>
      </c>
      <c r="P37" s="18">
        <f>CHOOSE($A$1,ED!P37,'H10'!P37,AirDose!P37)</f>
        <v>0</v>
      </c>
      <c r="Q37" s="18">
        <f>CHOOSE($A$1,ED!Q37,'H10'!Q37,AirDose!Q37)</f>
        <v>0</v>
      </c>
      <c r="R37" s="18">
        <f>CHOOSE($A$1,ED!R37,'H10'!R37,AirDose!R37)</f>
        <v>0</v>
      </c>
      <c r="S37" s="18">
        <f>CHOOSE($A$1,ED!S37,'H10'!S37,AirDose!S37)</f>
        <v>0</v>
      </c>
      <c r="T37" s="18">
        <f>CHOOSE($A$1,ED!T37,'H10'!T37,AirDose!T37)</f>
        <v>0</v>
      </c>
      <c r="U37" s="18">
        <f>CHOOSE($A$1,ED!U37,'H10'!U37,AirDose!U37)</f>
        <v>0</v>
      </c>
      <c r="V37" s="18">
        <f>CHOOSE($A$1,ED!V37,'H10'!V37,AirDose!V37)</f>
        <v>0</v>
      </c>
      <c r="W37" s="18">
        <f>CHOOSE($A$1,ED!W37,'H10'!W37,AirDose!W37)</f>
        <v>0</v>
      </c>
      <c r="X37" s="18">
        <f>CHOOSE($A$1,ED!X37,'H10'!X37,AirDose!X37)</f>
        <v>0</v>
      </c>
      <c r="Y37" s="18">
        <f>CHOOSE($A$1,ED!Y37,'H10'!Y37,AirDose!Y37)</f>
        <v>0</v>
      </c>
      <c r="Z37" s="18">
        <f>CHOOSE($A$1,ED!Z37,'H10'!Z37,AirDose!Z37)</f>
        <v>0</v>
      </c>
      <c r="AA37" s="18">
        <f>CHOOSE($A$1,ED!AA37,'H10'!AA37,AirDose!AA37)</f>
        <v>0</v>
      </c>
      <c r="AB37" s="18">
        <f>CHOOSE($A$1,ED!AB37,'H10'!AB37,AirDose!AB37)</f>
        <v>0</v>
      </c>
      <c r="AC37" s="18">
        <f>CHOOSE($A$1,ED!AC37,'H10'!AC37,AirDose!AC37)</f>
        <v>0</v>
      </c>
      <c r="AD37" s="18">
        <f>CHOOSE($A$1,ED!AD37,'H10'!AD37,AirDose!AD37)</f>
        <v>0</v>
      </c>
      <c r="AE37" s="18">
        <f>CHOOSE($A$1,ED!AE37,'H10'!AE37,AirDose!AE37)</f>
        <v>0</v>
      </c>
      <c r="AF37" s="18">
        <f>CHOOSE($A$1,ED!AF37,'H10'!AF37,AirDose!AF37)</f>
        <v>0</v>
      </c>
      <c r="AG37" s="18">
        <f>CHOOSE($A$1,ED!AG37,'H10'!AG37,AirDose!AG37)</f>
        <v>85.2</v>
      </c>
      <c r="AH37" s="18">
        <f>CHOOSE($A$1,ED!AH37,'H10'!AH37,AirDose!AH37)</f>
        <v>78.7</v>
      </c>
      <c r="AI37" s="18">
        <f>CHOOSE($A$1,ED!AI37,'H10'!AI37,AirDose!AI37)</f>
        <v>0</v>
      </c>
      <c r="AJ37" s="18">
        <f>CHOOSE($A$1,ED!AJ37,'H10'!AJ37,AirDose!AJ37)</f>
        <v>1.39</v>
      </c>
      <c r="AK37" s="18">
        <f>CHOOSE($A$1,ED!AK37,'H10'!AK37,AirDose!AK37)</f>
        <v>0</v>
      </c>
    </row>
    <row r="38" spans="1:37">
      <c r="A38" s="18"/>
      <c r="B38" s="18">
        <v>3.5716999999999997E-5</v>
      </c>
      <c r="C38" s="18">
        <v>8.1880000000000002E-6</v>
      </c>
      <c r="D38" s="18">
        <f>CHOOSE($A$1,ED!D38,'H10'!D38,AirDose!D38)</f>
        <v>3.5463</v>
      </c>
      <c r="E38" s="18">
        <f>CHOOSE($A$1,ED!E38,'H10'!E38,AirDose!E38)</f>
        <v>0</v>
      </c>
      <c r="F38" s="18">
        <f>CHOOSE($A$1,ED!F38,'H10'!F38,AirDose!F38)</f>
        <v>0</v>
      </c>
      <c r="G38" s="18">
        <f>CHOOSE($A$1,ED!G38,'H10'!G38,AirDose!G38)</f>
        <v>0</v>
      </c>
      <c r="H38" s="18">
        <f>CHOOSE($A$1,ED!H38,'H10'!H38,AirDose!H38)</f>
        <v>0</v>
      </c>
      <c r="I38" s="18">
        <f>CHOOSE($A$1,ED!I38,'H10'!I38,AirDose!I38)</f>
        <v>0</v>
      </c>
      <c r="J38" s="18">
        <f>CHOOSE($A$1,ED!J38,'H10'!J38,AirDose!J38)</f>
        <v>0</v>
      </c>
      <c r="K38" s="18">
        <f>CHOOSE($A$1,ED!K38,'H10'!K38,AirDose!K38)</f>
        <v>0</v>
      </c>
      <c r="L38" s="18">
        <f>CHOOSE($A$1,ED!L38,'H10'!L38,AirDose!L38)</f>
        <v>0</v>
      </c>
      <c r="M38" s="18">
        <f>CHOOSE($A$1,ED!M38,'H10'!M38,AirDose!M38)</f>
        <v>0</v>
      </c>
      <c r="N38" s="18">
        <f>CHOOSE($A$1,ED!N38,'H10'!N38,AirDose!N38)</f>
        <v>0</v>
      </c>
      <c r="O38" s="18">
        <f>CHOOSE($A$1,ED!O38,'H10'!O38,AirDose!O38)</f>
        <v>0</v>
      </c>
      <c r="P38" s="18">
        <f>CHOOSE($A$1,ED!P38,'H10'!P38,AirDose!P38)</f>
        <v>0</v>
      </c>
      <c r="Q38" s="18">
        <f>CHOOSE($A$1,ED!Q38,'H10'!Q38,AirDose!Q38)</f>
        <v>0</v>
      </c>
      <c r="R38" s="18">
        <f>CHOOSE($A$1,ED!R38,'H10'!R38,AirDose!R38)</f>
        <v>0</v>
      </c>
      <c r="S38" s="18">
        <f>CHOOSE($A$1,ED!S38,'H10'!S38,AirDose!S38)</f>
        <v>0</v>
      </c>
      <c r="T38" s="18">
        <f>CHOOSE($A$1,ED!T38,'H10'!T38,AirDose!T38)</f>
        <v>0</v>
      </c>
      <c r="U38" s="18">
        <f>CHOOSE($A$1,ED!U38,'H10'!U38,AirDose!U38)</f>
        <v>0</v>
      </c>
      <c r="V38" s="18">
        <f>CHOOSE($A$1,ED!V38,'H10'!V38,AirDose!V38)</f>
        <v>0</v>
      </c>
      <c r="W38" s="18">
        <f>CHOOSE($A$1,ED!W38,'H10'!W38,AirDose!W38)</f>
        <v>0</v>
      </c>
      <c r="X38" s="18">
        <f>CHOOSE($A$1,ED!X38,'H10'!X38,AirDose!X38)</f>
        <v>0</v>
      </c>
      <c r="Y38" s="18">
        <f>CHOOSE($A$1,ED!Y38,'H10'!Y38,AirDose!Y38)</f>
        <v>0</v>
      </c>
      <c r="Z38" s="18">
        <f>CHOOSE($A$1,ED!Z38,'H10'!Z38,AirDose!Z38)</f>
        <v>0</v>
      </c>
      <c r="AA38" s="18">
        <f>CHOOSE($A$1,ED!AA38,'H10'!AA38,AirDose!AA38)</f>
        <v>0</v>
      </c>
      <c r="AB38" s="18">
        <f>CHOOSE($A$1,ED!AB38,'H10'!AB38,AirDose!AB38)</f>
        <v>0</v>
      </c>
      <c r="AC38" s="18">
        <f>CHOOSE($A$1,ED!AC38,'H10'!AC38,AirDose!AC38)</f>
        <v>0</v>
      </c>
      <c r="AD38" s="18">
        <f>CHOOSE($A$1,ED!AD38,'H10'!AD38,AirDose!AD38)</f>
        <v>0</v>
      </c>
      <c r="AE38" s="18">
        <f>CHOOSE($A$1,ED!AE38,'H10'!AE38,AirDose!AE38)</f>
        <v>0</v>
      </c>
      <c r="AF38" s="18">
        <f>CHOOSE($A$1,ED!AF38,'H10'!AF38,AirDose!AF38)</f>
        <v>0</v>
      </c>
      <c r="AG38" s="18">
        <f>CHOOSE($A$1,ED!AG38,'H10'!AG38,AirDose!AG38)</f>
        <v>85.2</v>
      </c>
      <c r="AH38" s="18">
        <f>CHOOSE($A$1,ED!AH38,'H10'!AH38,AirDose!AH38)</f>
        <v>78.7</v>
      </c>
      <c r="AI38" s="18">
        <f>CHOOSE($A$1,ED!AI38,'H10'!AI38,AirDose!AI38)</f>
        <v>0</v>
      </c>
      <c r="AJ38" s="18">
        <f>CHOOSE($A$1,ED!AJ38,'H10'!AJ38,AirDose!AJ38)</f>
        <v>1.39</v>
      </c>
      <c r="AK38" s="18">
        <f>CHOOSE($A$1,ED!AK38,'H10'!AK38,AirDose!AK38)</f>
        <v>0</v>
      </c>
    </row>
    <row r="39" spans="1:37">
      <c r="A39" s="18"/>
      <c r="B39" s="18">
        <v>4.4965000000000001E-5</v>
      </c>
      <c r="C39" s="18">
        <v>1.0308E-5</v>
      </c>
      <c r="D39" s="18">
        <f>CHOOSE($A$1,ED!D39,'H10'!D39,AirDose!D39)</f>
        <v>3.5488</v>
      </c>
      <c r="E39" s="18">
        <f>CHOOSE($A$1,ED!E39,'H10'!E39,AirDose!E39)</f>
        <v>0</v>
      </c>
      <c r="F39" s="18">
        <f>CHOOSE($A$1,ED!F39,'H10'!F39,AirDose!F39)</f>
        <v>0</v>
      </c>
      <c r="G39" s="18">
        <f>CHOOSE($A$1,ED!G39,'H10'!G39,AirDose!G39)</f>
        <v>0</v>
      </c>
      <c r="H39" s="18">
        <f>CHOOSE($A$1,ED!H39,'H10'!H39,AirDose!H39)</f>
        <v>0</v>
      </c>
      <c r="I39" s="18">
        <f>CHOOSE($A$1,ED!I39,'H10'!I39,AirDose!I39)</f>
        <v>0</v>
      </c>
      <c r="J39" s="18">
        <f>CHOOSE($A$1,ED!J39,'H10'!J39,AirDose!J39)</f>
        <v>0</v>
      </c>
      <c r="K39" s="18">
        <f>CHOOSE($A$1,ED!K39,'H10'!K39,AirDose!K39)</f>
        <v>0</v>
      </c>
      <c r="L39" s="18">
        <f>CHOOSE($A$1,ED!L39,'H10'!L39,AirDose!L39)</f>
        <v>0</v>
      </c>
      <c r="M39" s="18">
        <f>CHOOSE($A$1,ED!M39,'H10'!M39,AirDose!M39)</f>
        <v>0</v>
      </c>
      <c r="N39" s="18">
        <f>CHOOSE($A$1,ED!N39,'H10'!N39,AirDose!N39)</f>
        <v>0</v>
      </c>
      <c r="O39" s="18">
        <f>CHOOSE($A$1,ED!O39,'H10'!O39,AirDose!O39)</f>
        <v>0</v>
      </c>
      <c r="P39" s="18">
        <f>CHOOSE($A$1,ED!P39,'H10'!P39,AirDose!P39)</f>
        <v>0</v>
      </c>
      <c r="Q39" s="18">
        <f>CHOOSE($A$1,ED!Q39,'H10'!Q39,AirDose!Q39)</f>
        <v>0</v>
      </c>
      <c r="R39" s="18">
        <f>CHOOSE($A$1,ED!R39,'H10'!R39,AirDose!R39)</f>
        <v>0</v>
      </c>
      <c r="S39" s="18">
        <f>CHOOSE($A$1,ED!S39,'H10'!S39,AirDose!S39)</f>
        <v>0</v>
      </c>
      <c r="T39" s="18">
        <f>CHOOSE($A$1,ED!T39,'H10'!T39,AirDose!T39)</f>
        <v>0</v>
      </c>
      <c r="U39" s="18">
        <f>CHOOSE($A$1,ED!U39,'H10'!U39,AirDose!U39)</f>
        <v>0</v>
      </c>
      <c r="V39" s="18">
        <f>CHOOSE($A$1,ED!V39,'H10'!V39,AirDose!V39)</f>
        <v>0</v>
      </c>
      <c r="W39" s="18">
        <f>CHOOSE($A$1,ED!W39,'H10'!W39,AirDose!W39)</f>
        <v>0</v>
      </c>
      <c r="X39" s="18">
        <f>CHOOSE($A$1,ED!X39,'H10'!X39,AirDose!X39)</f>
        <v>0</v>
      </c>
      <c r="Y39" s="18">
        <f>CHOOSE($A$1,ED!Y39,'H10'!Y39,AirDose!Y39)</f>
        <v>0</v>
      </c>
      <c r="Z39" s="18">
        <f>CHOOSE($A$1,ED!Z39,'H10'!Z39,AirDose!Z39)</f>
        <v>0</v>
      </c>
      <c r="AA39" s="18">
        <f>CHOOSE($A$1,ED!AA39,'H10'!AA39,AirDose!AA39)</f>
        <v>0</v>
      </c>
      <c r="AB39" s="18">
        <f>CHOOSE($A$1,ED!AB39,'H10'!AB39,AirDose!AB39)</f>
        <v>0</v>
      </c>
      <c r="AC39" s="18">
        <f>CHOOSE($A$1,ED!AC39,'H10'!AC39,AirDose!AC39)</f>
        <v>0</v>
      </c>
      <c r="AD39" s="18">
        <f>CHOOSE($A$1,ED!AD39,'H10'!AD39,AirDose!AD39)</f>
        <v>0</v>
      </c>
      <c r="AE39" s="18">
        <f>CHOOSE($A$1,ED!AE39,'H10'!AE39,AirDose!AE39)</f>
        <v>0</v>
      </c>
      <c r="AF39" s="18">
        <f>CHOOSE($A$1,ED!AF39,'H10'!AF39,AirDose!AF39)</f>
        <v>0</v>
      </c>
      <c r="AG39" s="18">
        <f>CHOOSE($A$1,ED!AG39,'H10'!AG39,AirDose!AG39)</f>
        <v>85.2</v>
      </c>
      <c r="AH39" s="18">
        <f>CHOOSE($A$1,ED!AH39,'H10'!AH39,AirDose!AH39)</f>
        <v>78.7</v>
      </c>
      <c r="AI39" s="18">
        <f>CHOOSE($A$1,ED!AI39,'H10'!AI39,AirDose!AI39)</f>
        <v>0</v>
      </c>
      <c r="AJ39" s="18">
        <f>CHOOSE($A$1,ED!AJ39,'H10'!AJ39,AirDose!AJ39)</f>
        <v>1.39</v>
      </c>
      <c r="AK39" s="18">
        <f>CHOOSE($A$1,ED!AK39,'H10'!AK39,AirDose!AK39)</f>
        <v>0</v>
      </c>
    </row>
    <row r="40" spans="1:37">
      <c r="A40" s="18"/>
      <c r="B40" s="18">
        <v>5.6607000000000002E-5</v>
      </c>
      <c r="C40" s="18">
        <v>1.2977E-5</v>
      </c>
      <c r="D40" s="18">
        <f>CHOOSE($A$1,ED!D40,'H10'!D40,AirDose!D40)</f>
        <v>3.5482</v>
      </c>
      <c r="E40" s="18">
        <f>CHOOSE($A$1,ED!E40,'H10'!E40,AirDose!E40)</f>
        <v>0</v>
      </c>
      <c r="F40" s="18">
        <f>CHOOSE($A$1,ED!F40,'H10'!F40,AirDose!F40)</f>
        <v>0</v>
      </c>
      <c r="G40" s="18">
        <f>CHOOSE($A$1,ED!G40,'H10'!G40,AirDose!G40)</f>
        <v>0</v>
      </c>
      <c r="H40" s="18">
        <f>CHOOSE($A$1,ED!H40,'H10'!H40,AirDose!H40)</f>
        <v>0</v>
      </c>
      <c r="I40" s="18">
        <f>CHOOSE($A$1,ED!I40,'H10'!I40,AirDose!I40)</f>
        <v>0</v>
      </c>
      <c r="J40" s="18">
        <f>CHOOSE($A$1,ED!J40,'H10'!J40,AirDose!J40)</f>
        <v>0</v>
      </c>
      <c r="K40" s="18">
        <f>CHOOSE($A$1,ED!K40,'H10'!K40,AirDose!K40)</f>
        <v>0</v>
      </c>
      <c r="L40" s="18">
        <f>CHOOSE($A$1,ED!L40,'H10'!L40,AirDose!L40)</f>
        <v>0</v>
      </c>
      <c r="M40" s="18">
        <f>CHOOSE($A$1,ED!M40,'H10'!M40,AirDose!M40)</f>
        <v>0</v>
      </c>
      <c r="N40" s="18">
        <f>CHOOSE($A$1,ED!N40,'H10'!N40,AirDose!N40)</f>
        <v>0</v>
      </c>
      <c r="O40" s="18">
        <f>CHOOSE($A$1,ED!O40,'H10'!O40,AirDose!O40)</f>
        <v>0</v>
      </c>
      <c r="P40" s="18">
        <f>CHOOSE($A$1,ED!P40,'H10'!P40,AirDose!P40)</f>
        <v>0</v>
      </c>
      <c r="Q40" s="18">
        <f>CHOOSE($A$1,ED!Q40,'H10'!Q40,AirDose!Q40)</f>
        <v>0</v>
      </c>
      <c r="R40" s="18">
        <f>CHOOSE($A$1,ED!R40,'H10'!R40,AirDose!R40)</f>
        <v>0</v>
      </c>
      <c r="S40" s="18">
        <f>CHOOSE($A$1,ED!S40,'H10'!S40,AirDose!S40)</f>
        <v>0</v>
      </c>
      <c r="T40" s="18">
        <f>CHOOSE($A$1,ED!T40,'H10'!T40,AirDose!T40)</f>
        <v>0</v>
      </c>
      <c r="U40" s="18">
        <f>CHOOSE($A$1,ED!U40,'H10'!U40,AirDose!U40)</f>
        <v>0</v>
      </c>
      <c r="V40" s="18">
        <f>CHOOSE($A$1,ED!V40,'H10'!V40,AirDose!V40)</f>
        <v>0</v>
      </c>
      <c r="W40" s="18">
        <f>CHOOSE($A$1,ED!W40,'H10'!W40,AirDose!W40)</f>
        <v>0</v>
      </c>
      <c r="X40" s="18">
        <f>CHOOSE($A$1,ED!X40,'H10'!X40,AirDose!X40)</f>
        <v>0</v>
      </c>
      <c r="Y40" s="18">
        <f>CHOOSE($A$1,ED!Y40,'H10'!Y40,AirDose!Y40)</f>
        <v>0</v>
      </c>
      <c r="Z40" s="18">
        <f>CHOOSE($A$1,ED!Z40,'H10'!Z40,AirDose!Z40)</f>
        <v>0</v>
      </c>
      <c r="AA40" s="18">
        <f>CHOOSE($A$1,ED!AA40,'H10'!AA40,AirDose!AA40)</f>
        <v>0</v>
      </c>
      <c r="AB40" s="18">
        <f>CHOOSE($A$1,ED!AB40,'H10'!AB40,AirDose!AB40)</f>
        <v>0</v>
      </c>
      <c r="AC40" s="18">
        <f>CHOOSE($A$1,ED!AC40,'H10'!AC40,AirDose!AC40)</f>
        <v>0</v>
      </c>
      <c r="AD40" s="18">
        <f>CHOOSE($A$1,ED!AD40,'H10'!AD40,AirDose!AD40)</f>
        <v>0</v>
      </c>
      <c r="AE40" s="18">
        <f>CHOOSE($A$1,ED!AE40,'H10'!AE40,AirDose!AE40)</f>
        <v>0</v>
      </c>
      <c r="AF40" s="18">
        <f>CHOOSE($A$1,ED!AF40,'H10'!AF40,AirDose!AF40)</f>
        <v>0</v>
      </c>
      <c r="AG40" s="18">
        <f>CHOOSE($A$1,ED!AG40,'H10'!AG40,AirDose!AG40)</f>
        <v>85.2</v>
      </c>
      <c r="AH40" s="18">
        <f>CHOOSE($A$1,ED!AH40,'H10'!AH40,AirDose!AH40)</f>
        <v>78.7</v>
      </c>
      <c r="AI40" s="18">
        <f>CHOOSE($A$1,ED!AI40,'H10'!AI40,AirDose!AI40)</f>
        <v>0</v>
      </c>
      <c r="AJ40" s="18">
        <f>CHOOSE($A$1,ED!AJ40,'H10'!AJ40,AirDose!AJ40)</f>
        <v>1.39</v>
      </c>
      <c r="AK40" s="18">
        <f>CHOOSE($A$1,ED!AK40,'H10'!AK40,AirDose!AK40)</f>
        <v>0</v>
      </c>
    </row>
    <row r="41" spans="1:37">
      <c r="A41" s="18"/>
      <c r="B41" s="18">
        <v>7.1264000000000001E-5</v>
      </c>
      <c r="C41" s="18">
        <v>1.6337E-5</v>
      </c>
      <c r="D41" s="18">
        <f>CHOOSE($A$1,ED!D41,'H10'!D41,AirDose!D41)</f>
        <v>3.5449000000000002</v>
      </c>
      <c r="E41" s="18">
        <f>CHOOSE($A$1,ED!E41,'H10'!E41,AirDose!E41)</f>
        <v>0</v>
      </c>
      <c r="F41" s="18">
        <f>CHOOSE($A$1,ED!F41,'H10'!F41,AirDose!F41)</f>
        <v>0</v>
      </c>
      <c r="G41" s="18">
        <f>CHOOSE($A$1,ED!G41,'H10'!G41,AirDose!G41)</f>
        <v>0</v>
      </c>
      <c r="H41" s="18">
        <f>CHOOSE($A$1,ED!H41,'H10'!H41,AirDose!H41)</f>
        <v>0</v>
      </c>
      <c r="I41" s="18">
        <f>CHOOSE($A$1,ED!I41,'H10'!I41,AirDose!I41)</f>
        <v>0</v>
      </c>
      <c r="J41" s="18">
        <f>CHOOSE($A$1,ED!J41,'H10'!J41,AirDose!J41)</f>
        <v>0</v>
      </c>
      <c r="K41" s="18">
        <f>CHOOSE($A$1,ED!K41,'H10'!K41,AirDose!K41)</f>
        <v>0</v>
      </c>
      <c r="L41" s="18">
        <f>CHOOSE($A$1,ED!L41,'H10'!L41,AirDose!L41)</f>
        <v>0</v>
      </c>
      <c r="M41" s="18">
        <f>CHOOSE($A$1,ED!M41,'H10'!M41,AirDose!M41)</f>
        <v>0</v>
      </c>
      <c r="N41" s="18">
        <f>CHOOSE($A$1,ED!N41,'H10'!N41,AirDose!N41)</f>
        <v>0</v>
      </c>
      <c r="O41" s="18">
        <f>CHOOSE($A$1,ED!O41,'H10'!O41,AirDose!O41)</f>
        <v>0</v>
      </c>
      <c r="P41" s="18">
        <f>CHOOSE($A$1,ED!P41,'H10'!P41,AirDose!P41)</f>
        <v>0</v>
      </c>
      <c r="Q41" s="18">
        <f>CHOOSE($A$1,ED!Q41,'H10'!Q41,AirDose!Q41)</f>
        <v>0</v>
      </c>
      <c r="R41" s="18">
        <f>CHOOSE($A$1,ED!R41,'H10'!R41,AirDose!R41)</f>
        <v>0</v>
      </c>
      <c r="S41" s="18">
        <f>CHOOSE($A$1,ED!S41,'H10'!S41,AirDose!S41)</f>
        <v>0</v>
      </c>
      <c r="T41" s="18">
        <f>CHOOSE($A$1,ED!T41,'H10'!T41,AirDose!T41)</f>
        <v>0</v>
      </c>
      <c r="U41" s="18">
        <f>CHOOSE($A$1,ED!U41,'H10'!U41,AirDose!U41)</f>
        <v>0</v>
      </c>
      <c r="V41" s="18">
        <f>CHOOSE($A$1,ED!V41,'H10'!V41,AirDose!V41)</f>
        <v>0</v>
      </c>
      <c r="W41" s="18">
        <f>CHOOSE($A$1,ED!W41,'H10'!W41,AirDose!W41)</f>
        <v>0</v>
      </c>
      <c r="X41" s="18">
        <f>CHOOSE($A$1,ED!X41,'H10'!X41,AirDose!X41)</f>
        <v>0</v>
      </c>
      <c r="Y41" s="18">
        <f>CHOOSE($A$1,ED!Y41,'H10'!Y41,AirDose!Y41)</f>
        <v>0</v>
      </c>
      <c r="Z41" s="18">
        <f>CHOOSE($A$1,ED!Z41,'H10'!Z41,AirDose!Z41)</f>
        <v>0</v>
      </c>
      <c r="AA41" s="18">
        <f>CHOOSE($A$1,ED!AA41,'H10'!AA41,AirDose!AA41)</f>
        <v>0</v>
      </c>
      <c r="AB41" s="18">
        <f>CHOOSE($A$1,ED!AB41,'H10'!AB41,AirDose!AB41)</f>
        <v>0</v>
      </c>
      <c r="AC41" s="18">
        <f>CHOOSE($A$1,ED!AC41,'H10'!AC41,AirDose!AC41)</f>
        <v>0</v>
      </c>
      <c r="AD41" s="18">
        <f>CHOOSE($A$1,ED!AD41,'H10'!AD41,AirDose!AD41)</f>
        <v>0</v>
      </c>
      <c r="AE41" s="18">
        <f>CHOOSE($A$1,ED!AE41,'H10'!AE41,AirDose!AE41)</f>
        <v>0</v>
      </c>
      <c r="AF41" s="18">
        <f>CHOOSE($A$1,ED!AF41,'H10'!AF41,AirDose!AF41)</f>
        <v>0</v>
      </c>
      <c r="AG41" s="18">
        <f>CHOOSE($A$1,ED!AG41,'H10'!AG41,AirDose!AG41)</f>
        <v>85.2</v>
      </c>
      <c r="AH41" s="18">
        <f>CHOOSE($A$1,ED!AH41,'H10'!AH41,AirDose!AH41)</f>
        <v>78.7</v>
      </c>
      <c r="AI41" s="18">
        <f>CHOOSE($A$1,ED!AI41,'H10'!AI41,AirDose!AI41)</f>
        <v>0</v>
      </c>
      <c r="AJ41" s="18">
        <f>CHOOSE($A$1,ED!AJ41,'H10'!AJ41,AirDose!AJ41)</f>
        <v>1.39</v>
      </c>
      <c r="AK41" s="18">
        <f>CHOOSE($A$1,ED!AK41,'H10'!AK41,AirDose!AK41)</f>
        <v>0</v>
      </c>
    </row>
    <row r="42" spans="1:37">
      <c r="A42" s="18"/>
      <c r="B42" s="18">
        <v>8.9716999999999995E-5</v>
      </c>
      <c r="C42" s="18">
        <v>2.0567000000000001E-5</v>
      </c>
      <c r="D42" s="18">
        <f>CHOOSE($A$1,ED!D42,'H10'!D42,AirDose!D42)</f>
        <v>3.5415999999999999</v>
      </c>
      <c r="E42" s="18">
        <f>CHOOSE($A$1,ED!E42,'H10'!E42,AirDose!E42)</f>
        <v>0</v>
      </c>
      <c r="F42" s="18">
        <f>CHOOSE($A$1,ED!F42,'H10'!F42,AirDose!F42)</f>
        <v>0</v>
      </c>
      <c r="G42" s="18">
        <f>CHOOSE($A$1,ED!G42,'H10'!G42,AirDose!G42)</f>
        <v>0</v>
      </c>
      <c r="H42" s="18">
        <f>CHOOSE($A$1,ED!H42,'H10'!H42,AirDose!H42)</f>
        <v>0</v>
      </c>
      <c r="I42" s="18">
        <f>CHOOSE($A$1,ED!I42,'H10'!I42,AirDose!I42)</f>
        <v>0</v>
      </c>
      <c r="J42" s="18">
        <f>CHOOSE($A$1,ED!J42,'H10'!J42,AirDose!J42)</f>
        <v>0</v>
      </c>
      <c r="K42" s="18">
        <f>CHOOSE($A$1,ED!K42,'H10'!K42,AirDose!K42)</f>
        <v>0</v>
      </c>
      <c r="L42" s="18">
        <f>CHOOSE($A$1,ED!L42,'H10'!L42,AirDose!L42)</f>
        <v>0</v>
      </c>
      <c r="M42" s="18">
        <f>CHOOSE($A$1,ED!M42,'H10'!M42,AirDose!M42)</f>
        <v>0</v>
      </c>
      <c r="N42" s="18">
        <f>CHOOSE($A$1,ED!N42,'H10'!N42,AirDose!N42)</f>
        <v>0</v>
      </c>
      <c r="O42" s="18">
        <f>CHOOSE($A$1,ED!O42,'H10'!O42,AirDose!O42)</f>
        <v>0</v>
      </c>
      <c r="P42" s="18">
        <f>CHOOSE($A$1,ED!P42,'H10'!P42,AirDose!P42)</f>
        <v>0</v>
      </c>
      <c r="Q42" s="18">
        <f>CHOOSE($A$1,ED!Q42,'H10'!Q42,AirDose!Q42)</f>
        <v>0</v>
      </c>
      <c r="R42" s="18">
        <f>CHOOSE($A$1,ED!R42,'H10'!R42,AirDose!R42)</f>
        <v>0</v>
      </c>
      <c r="S42" s="18">
        <f>CHOOSE($A$1,ED!S42,'H10'!S42,AirDose!S42)</f>
        <v>0</v>
      </c>
      <c r="T42" s="18">
        <f>CHOOSE($A$1,ED!T42,'H10'!T42,AirDose!T42)</f>
        <v>0</v>
      </c>
      <c r="U42" s="18">
        <f>CHOOSE($A$1,ED!U42,'H10'!U42,AirDose!U42)</f>
        <v>0</v>
      </c>
      <c r="V42" s="18">
        <f>CHOOSE($A$1,ED!V42,'H10'!V42,AirDose!V42)</f>
        <v>0</v>
      </c>
      <c r="W42" s="18">
        <f>CHOOSE($A$1,ED!W42,'H10'!W42,AirDose!W42)</f>
        <v>0</v>
      </c>
      <c r="X42" s="18">
        <f>CHOOSE($A$1,ED!X42,'H10'!X42,AirDose!X42)</f>
        <v>0</v>
      </c>
      <c r="Y42" s="18">
        <f>CHOOSE($A$1,ED!Y42,'H10'!Y42,AirDose!Y42)</f>
        <v>0</v>
      </c>
      <c r="Z42" s="18">
        <f>CHOOSE($A$1,ED!Z42,'H10'!Z42,AirDose!Z42)</f>
        <v>0</v>
      </c>
      <c r="AA42" s="18">
        <f>CHOOSE($A$1,ED!AA42,'H10'!AA42,AirDose!AA42)</f>
        <v>0</v>
      </c>
      <c r="AB42" s="18">
        <f>CHOOSE($A$1,ED!AB42,'H10'!AB42,AirDose!AB42)</f>
        <v>0</v>
      </c>
      <c r="AC42" s="18">
        <f>CHOOSE($A$1,ED!AC42,'H10'!AC42,AirDose!AC42)</f>
        <v>0</v>
      </c>
      <c r="AD42" s="18">
        <f>CHOOSE($A$1,ED!AD42,'H10'!AD42,AirDose!AD42)</f>
        <v>0</v>
      </c>
      <c r="AE42" s="18">
        <f>CHOOSE($A$1,ED!AE42,'H10'!AE42,AirDose!AE42)</f>
        <v>0</v>
      </c>
      <c r="AF42" s="18">
        <f>CHOOSE($A$1,ED!AF42,'H10'!AF42,AirDose!AF42)</f>
        <v>0</v>
      </c>
      <c r="AG42" s="18">
        <f>CHOOSE($A$1,ED!AG42,'H10'!AG42,AirDose!AG42)</f>
        <v>85.2</v>
      </c>
      <c r="AH42" s="18">
        <f>CHOOSE($A$1,ED!AH42,'H10'!AH42,AirDose!AH42)</f>
        <v>78.7</v>
      </c>
      <c r="AI42" s="18">
        <f>CHOOSE($A$1,ED!AI42,'H10'!AI42,AirDose!AI42)</f>
        <v>0</v>
      </c>
      <c r="AJ42" s="18">
        <f>CHOOSE($A$1,ED!AJ42,'H10'!AJ42,AirDose!AJ42)</f>
        <v>1.39</v>
      </c>
      <c r="AK42" s="18">
        <f>CHOOSE($A$1,ED!AK42,'H10'!AK42,AirDose!AK42)</f>
        <v>0</v>
      </c>
    </row>
    <row r="43" spans="1:37">
      <c r="A43" s="18"/>
      <c r="B43" s="18">
        <v>1.1294999999999999E-4</v>
      </c>
      <c r="C43" s="18">
        <v>2.5893000000000001E-5</v>
      </c>
      <c r="D43" s="18">
        <f>CHOOSE($A$1,ED!D43,'H10'!D43,AirDose!D43)</f>
        <v>3.5365000000000002</v>
      </c>
      <c r="E43" s="18">
        <f>CHOOSE($A$1,ED!E43,'H10'!E43,AirDose!E43)</f>
        <v>0</v>
      </c>
      <c r="F43" s="18">
        <f>CHOOSE($A$1,ED!F43,'H10'!F43,AirDose!F43)</f>
        <v>0</v>
      </c>
      <c r="G43" s="18">
        <f>CHOOSE($A$1,ED!G43,'H10'!G43,AirDose!G43)</f>
        <v>0</v>
      </c>
      <c r="H43" s="18">
        <f>CHOOSE($A$1,ED!H43,'H10'!H43,AirDose!H43)</f>
        <v>0</v>
      </c>
      <c r="I43" s="18">
        <f>CHOOSE($A$1,ED!I43,'H10'!I43,AirDose!I43)</f>
        <v>0</v>
      </c>
      <c r="J43" s="18">
        <f>CHOOSE($A$1,ED!J43,'H10'!J43,AirDose!J43)</f>
        <v>0</v>
      </c>
      <c r="K43" s="18">
        <f>CHOOSE($A$1,ED!K43,'H10'!K43,AirDose!K43)</f>
        <v>0</v>
      </c>
      <c r="L43" s="18">
        <f>CHOOSE($A$1,ED!L43,'H10'!L43,AirDose!L43)</f>
        <v>0</v>
      </c>
      <c r="M43" s="18">
        <f>CHOOSE($A$1,ED!M43,'H10'!M43,AirDose!M43)</f>
        <v>0</v>
      </c>
      <c r="N43" s="18">
        <f>CHOOSE($A$1,ED!N43,'H10'!N43,AirDose!N43)</f>
        <v>0</v>
      </c>
      <c r="O43" s="18">
        <f>CHOOSE($A$1,ED!O43,'H10'!O43,AirDose!O43)</f>
        <v>0</v>
      </c>
      <c r="P43" s="18">
        <f>CHOOSE($A$1,ED!P43,'H10'!P43,AirDose!P43)</f>
        <v>0</v>
      </c>
      <c r="Q43" s="18">
        <f>CHOOSE($A$1,ED!Q43,'H10'!Q43,AirDose!Q43)</f>
        <v>0</v>
      </c>
      <c r="R43" s="18">
        <f>CHOOSE($A$1,ED!R43,'H10'!R43,AirDose!R43)</f>
        <v>0</v>
      </c>
      <c r="S43" s="18">
        <f>CHOOSE($A$1,ED!S43,'H10'!S43,AirDose!S43)</f>
        <v>0</v>
      </c>
      <c r="T43" s="18">
        <f>CHOOSE($A$1,ED!T43,'H10'!T43,AirDose!T43)</f>
        <v>0</v>
      </c>
      <c r="U43" s="18">
        <f>CHOOSE($A$1,ED!U43,'H10'!U43,AirDose!U43)</f>
        <v>0</v>
      </c>
      <c r="V43" s="18">
        <f>CHOOSE($A$1,ED!V43,'H10'!V43,AirDose!V43)</f>
        <v>0</v>
      </c>
      <c r="W43" s="18">
        <f>CHOOSE($A$1,ED!W43,'H10'!W43,AirDose!W43)</f>
        <v>0</v>
      </c>
      <c r="X43" s="18">
        <f>CHOOSE($A$1,ED!X43,'H10'!X43,AirDose!X43)</f>
        <v>0</v>
      </c>
      <c r="Y43" s="18">
        <f>CHOOSE($A$1,ED!Y43,'H10'!Y43,AirDose!Y43)</f>
        <v>0</v>
      </c>
      <c r="Z43" s="18">
        <f>CHOOSE($A$1,ED!Z43,'H10'!Z43,AirDose!Z43)</f>
        <v>0</v>
      </c>
      <c r="AA43" s="18">
        <f>CHOOSE($A$1,ED!AA43,'H10'!AA43,AirDose!AA43)</f>
        <v>0</v>
      </c>
      <c r="AB43" s="18">
        <f>CHOOSE($A$1,ED!AB43,'H10'!AB43,AirDose!AB43)</f>
        <v>0</v>
      </c>
      <c r="AC43" s="18">
        <f>CHOOSE($A$1,ED!AC43,'H10'!AC43,AirDose!AC43)</f>
        <v>0</v>
      </c>
      <c r="AD43" s="18">
        <f>CHOOSE($A$1,ED!AD43,'H10'!AD43,AirDose!AD43)</f>
        <v>0</v>
      </c>
      <c r="AE43" s="18">
        <f>CHOOSE($A$1,ED!AE43,'H10'!AE43,AirDose!AE43)</f>
        <v>0</v>
      </c>
      <c r="AF43" s="18">
        <f>CHOOSE($A$1,ED!AF43,'H10'!AF43,AirDose!AF43)</f>
        <v>0</v>
      </c>
      <c r="AG43" s="18">
        <f>CHOOSE($A$1,ED!AG43,'H10'!AG43,AirDose!AG43)</f>
        <v>85.2</v>
      </c>
      <c r="AH43" s="18">
        <f>CHOOSE($A$1,ED!AH43,'H10'!AH43,AirDose!AH43)</f>
        <v>78.7</v>
      </c>
      <c r="AI43" s="18">
        <f>CHOOSE($A$1,ED!AI43,'H10'!AI43,AirDose!AI43)</f>
        <v>0</v>
      </c>
      <c r="AJ43" s="18">
        <f>CHOOSE($A$1,ED!AJ43,'H10'!AJ43,AirDose!AJ43)</f>
        <v>1.39</v>
      </c>
      <c r="AK43" s="18">
        <f>CHOOSE($A$1,ED!AK43,'H10'!AK43,AirDose!AK43)</f>
        <v>0</v>
      </c>
    </row>
    <row r="44" spans="1:37">
      <c r="A44" s="18"/>
      <c r="B44" s="18">
        <v>1.4218999999999999E-4</v>
      </c>
      <c r="C44" s="18">
        <v>3.2597E-5</v>
      </c>
      <c r="D44" s="18">
        <f>CHOOSE($A$1,ED!D44,'H10'!D44,AirDose!D44)</f>
        <v>3.5297999999999998</v>
      </c>
      <c r="E44" s="18">
        <f>CHOOSE($A$1,ED!E44,'H10'!E44,AirDose!E44)</f>
        <v>0</v>
      </c>
      <c r="F44" s="18">
        <f>CHOOSE($A$1,ED!F44,'H10'!F44,AirDose!F44)</f>
        <v>0</v>
      </c>
      <c r="G44" s="18">
        <f>CHOOSE($A$1,ED!G44,'H10'!G44,AirDose!G44)</f>
        <v>0</v>
      </c>
      <c r="H44" s="18">
        <f>CHOOSE($A$1,ED!H44,'H10'!H44,AirDose!H44)</f>
        <v>0</v>
      </c>
      <c r="I44" s="18">
        <f>CHOOSE($A$1,ED!I44,'H10'!I44,AirDose!I44)</f>
        <v>0</v>
      </c>
      <c r="J44" s="18">
        <f>CHOOSE($A$1,ED!J44,'H10'!J44,AirDose!J44)</f>
        <v>0</v>
      </c>
      <c r="K44" s="18">
        <f>CHOOSE($A$1,ED!K44,'H10'!K44,AirDose!K44)</f>
        <v>0</v>
      </c>
      <c r="L44" s="18">
        <f>CHOOSE($A$1,ED!L44,'H10'!L44,AirDose!L44)</f>
        <v>0</v>
      </c>
      <c r="M44" s="18">
        <f>CHOOSE($A$1,ED!M44,'H10'!M44,AirDose!M44)</f>
        <v>0</v>
      </c>
      <c r="N44" s="18">
        <f>CHOOSE($A$1,ED!N44,'H10'!N44,AirDose!N44)</f>
        <v>0</v>
      </c>
      <c r="O44" s="18">
        <f>CHOOSE($A$1,ED!O44,'H10'!O44,AirDose!O44)</f>
        <v>0</v>
      </c>
      <c r="P44" s="18">
        <f>CHOOSE($A$1,ED!P44,'H10'!P44,AirDose!P44)</f>
        <v>0</v>
      </c>
      <c r="Q44" s="18">
        <f>CHOOSE($A$1,ED!Q44,'H10'!Q44,AirDose!Q44)</f>
        <v>0</v>
      </c>
      <c r="R44" s="18">
        <f>CHOOSE($A$1,ED!R44,'H10'!R44,AirDose!R44)</f>
        <v>0</v>
      </c>
      <c r="S44" s="18">
        <f>CHOOSE($A$1,ED!S44,'H10'!S44,AirDose!S44)</f>
        <v>0</v>
      </c>
      <c r="T44" s="18">
        <f>CHOOSE($A$1,ED!T44,'H10'!T44,AirDose!T44)</f>
        <v>0</v>
      </c>
      <c r="U44" s="18">
        <f>CHOOSE($A$1,ED!U44,'H10'!U44,AirDose!U44)</f>
        <v>0</v>
      </c>
      <c r="V44" s="18">
        <f>CHOOSE($A$1,ED!V44,'H10'!V44,AirDose!V44)</f>
        <v>0</v>
      </c>
      <c r="W44" s="18">
        <f>CHOOSE($A$1,ED!W44,'H10'!W44,AirDose!W44)</f>
        <v>0</v>
      </c>
      <c r="X44" s="18">
        <f>CHOOSE($A$1,ED!X44,'H10'!X44,AirDose!X44)</f>
        <v>0</v>
      </c>
      <c r="Y44" s="18">
        <f>CHOOSE($A$1,ED!Y44,'H10'!Y44,AirDose!Y44)</f>
        <v>0</v>
      </c>
      <c r="Z44" s="18">
        <f>CHOOSE($A$1,ED!Z44,'H10'!Z44,AirDose!Z44)</f>
        <v>0</v>
      </c>
      <c r="AA44" s="18">
        <f>CHOOSE($A$1,ED!AA44,'H10'!AA44,AirDose!AA44)</f>
        <v>0</v>
      </c>
      <c r="AB44" s="18">
        <f>CHOOSE($A$1,ED!AB44,'H10'!AB44,AirDose!AB44)</f>
        <v>0</v>
      </c>
      <c r="AC44" s="18">
        <f>CHOOSE($A$1,ED!AC44,'H10'!AC44,AirDose!AC44)</f>
        <v>0</v>
      </c>
      <c r="AD44" s="18">
        <f>CHOOSE($A$1,ED!AD44,'H10'!AD44,AirDose!AD44)</f>
        <v>0</v>
      </c>
      <c r="AE44" s="18">
        <f>CHOOSE($A$1,ED!AE44,'H10'!AE44,AirDose!AE44)</f>
        <v>0</v>
      </c>
      <c r="AF44" s="18">
        <f>CHOOSE($A$1,ED!AF44,'H10'!AF44,AirDose!AF44)</f>
        <v>0</v>
      </c>
      <c r="AG44" s="18">
        <f>CHOOSE($A$1,ED!AG44,'H10'!AG44,AirDose!AG44)</f>
        <v>85.2</v>
      </c>
      <c r="AH44" s="18">
        <f>CHOOSE($A$1,ED!AH44,'H10'!AH44,AirDose!AH44)</f>
        <v>78.7</v>
      </c>
      <c r="AI44" s="18">
        <f>CHOOSE($A$1,ED!AI44,'H10'!AI44,AirDose!AI44)</f>
        <v>0</v>
      </c>
      <c r="AJ44" s="18">
        <f>CHOOSE($A$1,ED!AJ44,'H10'!AJ44,AirDose!AJ44)</f>
        <v>1.39</v>
      </c>
      <c r="AK44" s="18">
        <f>CHOOSE($A$1,ED!AK44,'H10'!AK44,AirDose!AK44)</f>
        <v>0</v>
      </c>
    </row>
    <row r="45" spans="1:37">
      <c r="A45" s="18"/>
      <c r="B45" s="18">
        <v>1.7901000000000001E-4</v>
      </c>
      <c r="C45" s="18">
        <v>4.1037E-5</v>
      </c>
      <c r="D45" s="18">
        <f>CHOOSE($A$1,ED!D45,'H10'!D45,AirDose!D45)</f>
        <v>3.5232000000000001</v>
      </c>
      <c r="E45" s="18">
        <f>CHOOSE($A$1,ED!E45,'H10'!E45,AirDose!E45)</f>
        <v>0</v>
      </c>
      <c r="F45" s="18">
        <f>CHOOSE($A$1,ED!F45,'H10'!F45,AirDose!F45)</f>
        <v>0</v>
      </c>
      <c r="G45" s="18">
        <f>CHOOSE($A$1,ED!G45,'H10'!G45,AirDose!G45)</f>
        <v>0</v>
      </c>
      <c r="H45" s="18">
        <f>CHOOSE($A$1,ED!H45,'H10'!H45,AirDose!H45)</f>
        <v>0</v>
      </c>
      <c r="I45" s="18">
        <f>CHOOSE($A$1,ED!I45,'H10'!I45,AirDose!I45)</f>
        <v>0</v>
      </c>
      <c r="J45" s="18">
        <f>CHOOSE($A$1,ED!J45,'H10'!J45,AirDose!J45)</f>
        <v>0</v>
      </c>
      <c r="K45" s="18">
        <f>CHOOSE($A$1,ED!K45,'H10'!K45,AirDose!K45)</f>
        <v>0</v>
      </c>
      <c r="L45" s="18">
        <f>CHOOSE($A$1,ED!L45,'H10'!L45,AirDose!L45)</f>
        <v>0</v>
      </c>
      <c r="M45" s="18">
        <f>CHOOSE($A$1,ED!M45,'H10'!M45,AirDose!M45)</f>
        <v>0</v>
      </c>
      <c r="N45" s="18">
        <f>CHOOSE($A$1,ED!N45,'H10'!N45,AirDose!N45)</f>
        <v>0</v>
      </c>
      <c r="O45" s="18">
        <f>CHOOSE($A$1,ED!O45,'H10'!O45,AirDose!O45)</f>
        <v>0</v>
      </c>
      <c r="P45" s="18">
        <f>CHOOSE($A$1,ED!P45,'H10'!P45,AirDose!P45)</f>
        <v>0</v>
      </c>
      <c r="Q45" s="18">
        <f>CHOOSE($A$1,ED!Q45,'H10'!Q45,AirDose!Q45)</f>
        <v>0</v>
      </c>
      <c r="R45" s="18">
        <f>CHOOSE($A$1,ED!R45,'H10'!R45,AirDose!R45)</f>
        <v>0</v>
      </c>
      <c r="S45" s="18">
        <f>CHOOSE($A$1,ED!S45,'H10'!S45,AirDose!S45)</f>
        <v>0</v>
      </c>
      <c r="T45" s="18">
        <f>CHOOSE($A$1,ED!T45,'H10'!T45,AirDose!T45)</f>
        <v>0</v>
      </c>
      <c r="U45" s="18">
        <f>CHOOSE($A$1,ED!U45,'H10'!U45,AirDose!U45)</f>
        <v>0</v>
      </c>
      <c r="V45" s="18">
        <f>CHOOSE($A$1,ED!V45,'H10'!V45,AirDose!V45)</f>
        <v>0</v>
      </c>
      <c r="W45" s="18">
        <f>CHOOSE($A$1,ED!W45,'H10'!W45,AirDose!W45)</f>
        <v>0</v>
      </c>
      <c r="X45" s="18">
        <f>CHOOSE($A$1,ED!X45,'H10'!X45,AirDose!X45)</f>
        <v>0</v>
      </c>
      <c r="Y45" s="18">
        <f>CHOOSE($A$1,ED!Y45,'H10'!Y45,AirDose!Y45)</f>
        <v>0</v>
      </c>
      <c r="Z45" s="18">
        <f>CHOOSE($A$1,ED!Z45,'H10'!Z45,AirDose!Z45)</f>
        <v>0</v>
      </c>
      <c r="AA45" s="18">
        <f>CHOOSE($A$1,ED!AA45,'H10'!AA45,AirDose!AA45)</f>
        <v>0</v>
      </c>
      <c r="AB45" s="18">
        <f>CHOOSE($A$1,ED!AB45,'H10'!AB45,AirDose!AB45)</f>
        <v>0</v>
      </c>
      <c r="AC45" s="18">
        <f>CHOOSE($A$1,ED!AC45,'H10'!AC45,AirDose!AC45)</f>
        <v>0</v>
      </c>
      <c r="AD45" s="18">
        <f>CHOOSE($A$1,ED!AD45,'H10'!AD45,AirDose!AD45)</f>
        <v>0</v>
      </c>
      <c r="AE45" s="18">
        <f>CHOOSE($A$1,ED!AE45,'H10'!AE45,AirDose!AE45)</f>
        <v>0</v>
      </c>
      <c r="AF45" s="18">
        <f>CHOOSE($A$1,ED!AF45,'H10'!AF45,AirDose!AF45)</f>
        <v>0</v>
      </c>
      <c r="AG45" s="18">
        <f>CHOOSE($A$1,ED!AG45,'H10'!AG45,AirDose!AG45)</f>
        <v>85.2</v>
      </c>
      <c r="AH45" s="18">
        <f>CHOOSE($A$1,ED!AH45,'H10'!AH45,AirDose!AH45)</f>
        <v>78.7</v>
      </c>
      <c r="AI45" s="18">
        <f>CHOOSE($A$1,ED!AI45,'H10'!AI45,AirDose!AI45)</f>
        <v>0</v>
      </c>
      <c r="AJ45" s="18">
        <f>CHOOSE($A$1,ED!AJ45,'H10'!AJ45,AirDose!AJ45)</f>
        <v>1.39</v>
      </c>
      <c r="AK45" s="18">
        <f>CHOOSE($A$1,ED!AK45,'H10'!AK45,AirDose!AK45)</f>
        <v>0</v>
      </c>
    </row>
    <row r="46" spans="1:37">
      <c r="A46" s="18"/>
      <c r="B46" s="18">
        <v>2.2536E-4</v>
      </c>
      <c r="C46" s="18">
        <v>5.1663000000000003E-5</v>
      </c>
      <c r="D46" s="18">
        <f>CHOOSE($A$1,ED!D46,'H10'!D46,AirDose!D46)</f>
        <v>3.5135000000000001</v>
      </c>
      <c r="E46" s="18">
        <f>CHOOSE($A$1,ED!E46,'H10'!E46,AirDose!E46)</f>
        <v>0</v>
      </c>
      <c r="F46" s="18">
        <f>CHOOSE($A$1,ED!F46,'H10'!F46,AirDose!F46)</f>
        <v>0</v>
      </c>
      <c r="G46" s="18">
        <f>CHOOSE($A$1,ED!G46,'H10'!G46,AirDose!G46)</f>
        <v>0</v>
      </c>
      <c r="H46" s="18">
        <f>CHOOSE($A$1,ED!H46,'H10'!H46,AirDose!H46)</f>
        <v>0</v>
      </c>
      <c r="I46" s="18">
        <f>CHOOSE($A$1,ED!I46,'H10'!I46,AirDose!I46)</f>
        <v>0</v>
      </c>
      <c r="J46" s="18">
        <f>CHOOSE($A$1,ED!J46,'H10'!J46,AirDose!J46)</f>
        <v>0</v>
      </c>
      <c r="K46" s="18">
        <f>CHOOSE($A$1,ED!K46,'H10'!K46,AirDose!K46)</f>
        <v>0</v>
      </c>
      <c r="L46" s="18">
        <f>CHOOSE($A$1,ED!L46,'H10'!L46,AirDose!L46)</f>
        <v>0</v>
      </c>
      <c r="M46" s="18">
        <f>CHOOSE($A$1,ED!M46,'H10'!M46,AirDose!M46)</f>
        <v>0</v>
      </c>
      <c r="N46" s="18">
        <f>CHOOSE($A$1,ED!N46,'H10'!N46,AirDose!N46)</f>
        <v>0</v>
      </c>
      <c r="O46" s="18">
        <f>CHOOSE($A$1,ED!O46,'H10'!O46,AirDose!O46)</f>
        <v>0</v>
      </c>
      <c r="P46" s="18">
        <f>CHOOSE($A$1,ED!P46,'H10'!P46,AirDose!P46)</f>
        <v>0</v>
      </c>
      <c r="Q46" s="18">
        <f>CHOOSE($A$1,ED!Q46,'H10'!Q46,AirDose!Q46)</f>
        <v>0</v>
      </c>
      <c r="R46" s="18">
        <f>CHOOSE($A$1,ED!R46,'H10'!R46,AirDose!R46)</f>
        <v>0</v>
      </c>
      <c r="S46" s="18">
        <f>CHOOSE($A$1,ED!S46,'H10'!S46,AirDose!S46)</f>
        <v>0</v>
      </c>
      <c r="T46" s="18">
        <f>CHOOSE($A$1,ED!T46,'H10'!T46,AirDose!T46)</f>
        <v>0</v>
      </c>
      <c r="U46" s="18">
        <f>CHOOSE($A$1,ED!U46,'H10'!U46,AirDose!U46)</f>
        <v>0</v>
      </c>
      <c r="V46" s="18">
        <f>CHOOSE($A$1,ED!V46,'H10'!V46,AirDose!V46)</f>
        <v>0</v>
      </c>
      <c r="W46" s="18">
        <f>CHOOSE($A$1,ED!W46,'H10'!W46,AirDose!W46)</f>
        <v>0</v>
      </c>
      <c r="X46" s="18">
        <f>CHOOSE($A$1,ED!X46,'H10'!X46,AirDose!X46)</f>
        <v>0</v>
      </c>
      <c r="Y46" s="18">
        <f>CHOOSE($A$1,ED!Y46,'H10'!Y46,AirDose!Y46)</f>
        <v>0</v>
      </c>
      <c r="Z46" s="18">
        <f>CHOOSE($A$1,ED!Z46,'H10'!Z46,AirDose!Z46)</f>
        <v>0</v>
      </c>
      <c r="AA46" s="18">
        <f>CHOOSE($A$1,ED!AA46,'H10'!AA46,AirDose!AA46)</f>
        <v>0</v>
      </c>
      <c r="AB46" s="18">
        <f>CHOOSE($A$1,ED!AB46,'H10'!AB46,AirDose!AB46)</f>
        <v>0</v>
      </c>
      <c r="AC46" s="18">
        <f>CHOOSE($A$1,ED!AC46,'H10'!AC46,AirDose!AC46)</f>
        <v>0</v>
      </c>
      <c r="AD46" s="18">
        <f>CHOOSE($A$1,ED!AD46,'H10'!AD46,AirDose!AD46)</f>
        <v>0</v>
      </c>
      <c r="AE46" s="18">
        <f>CHOOSE($A$1,ED!AE46,'H10'!AE46,AirDose!AE46)</f>
        <v>0</v>
      </c>
      <c r="AF46" s="18">
        <f>CHOOSE($A$1,ED!AF46,'H10'!AF46,AirDose!AF46)</f>
        <v>0</v>
      </c>
      <c r="AG46" s="18">
        <f>CHOOSE($A$1,ED!AG46,'H10'!AG46,AirDose!AG46)</f>
        <v>85.2</v>
      </c>
      <c r="AH46" s="18">
        <f>CHOOSE($A$1,ED!AH46,'H10'!AH46,AirDose!AH46)</f>
        <v>78.7</v>
      </c>
      <c r="AI46" s="18">
        <f>CHOOSE($A$1,ED!AI46,'H10'!AI46,AirDose!AI46)</f>
        <v>0</v>
      </c>
      <c r="AJ46" s="18">
        <f>CHOOSE($A$1,ED!AJ46,'H10'!AJ46,AirDose!AJ46)</f>
        <v>1.39</v>
      </c>
      <c r="AK46" s="18">
        <f>CHOOSE($A$1,ED!AK46,'H10'!AK46,AirDose!AK46)</f>
        <v>0</v>
      </c>
    </row>
    <row r="47" spans="1:37">
      <c r="A47" s="18"/>
      <c r="B47" s="18">
        <v>2.8371000000000001E-4</v>
      </c>
      <c r="C47" s="18">
        <v>6.5038999999999999E-5</v>
      </c>
      <c r="D47" s="18">
        <f>CHOOSE($A$1,ED!D47,'H10'!D47,AirDose!D47)</f>
        <v>3.5009000000000001</v>
      </c>
      <c r="E47" s="18">
        <f>CHOOSE($A$1,ED!E47,'H10'!E47,AirDose!E47)</f>
        <v>0</v>
      </c>
      <c r="F47" s="18">
        <f>CHOOSE($A$1,ED!F47,'H10'!F47,AirDose!F47)</f>
        <v>0</v>
      </c>
      <c r="G47" s="18">
        <f>CHOOSE($A$1,ED!G47,'H10'!G47,AirDose!G47)</f>
        <v>0</v>
      </c>
      <c r="H47" s="18">
        <f>CHOOSE($A$1,ED!H47,'H10'!H47,AirDose!H47)</f>
        <v>0</v>
      </c>
      <c r="I47" s="18">
        <f>CHOOSE($A$1,ED!I47,'H10'!I47,AirDose!I47)</f>
        <v>0</v>
      </c>
      <c r="J47" s="18">
        <f>CHOOSE($A$1,ED!J47,'H10'!J47,AirDose!J47)</f>
        <v>0</v>
      </c>
      <c r="K47" s="18">
        <f>CHOOSE($A$1,ED!K47,'H10'!K47,AirDose!K47)</f>
        <v>0</v>
      </c>
      <c r="L47" s="18">
        <f>CHOOSE($A$1,ED!L47,'H10'!L47,AirDose!L47)</f>
        <v>0</v>
      </c>
      <c r="M47" s="18">
        <f>CHOOSE($A$1,ED!M47,'H10'!M47,AirDose!M47)</f>
        <v>0</v>
      </c>
      <c r="N47" s="18">
        <f>CHOOSE($A$1,ED!N47,'H10'!N47,AirDose!N47)</f>
        <v>0</v>
      </c>
      <c r="O47" s="18">
        <f>CHOOSE($A$1,ED!O47,'H10'!O47,AirDose!O47)</f>
        <v>0</v>
      </c>
      <c r="P47" s="18">
        <f>CHOOSE($A$1,ED!P47,'H10'!P47,AirDose!P47)</f>
        <v>0</v>
      </c>
      <c r="Q47" s="18">
        <f>CHOOSE($A$1,ED!Q47,'H10'!Q47,AirDose!Q47)</f>
        <v>0</v>
      </c>
      <c r="R47" s="18">
        <f>CHOOSE($A$1,ED!R47,'H10'!R47,AirDose!R47)</f>
        <v>0</v>
      </c>
      <c r="S47" s="18">
        <f>CHOOSE($A$1,ED!S47,'H10'!S47,AirDose!S47)</f>
        <v>0</v>
      </c>
      <c r="T47" s="18">
        <f>CHOOSE($A$1,ED!T47,'H10'!T47,AirDose!T47)</f>
        <v>0</v>
      </c>
      <c r="U47" s="18">
        <f>CHOOSE($A$1,ED!U47,'H10'!U47,AirDose!U47)</f>
        <v>0</v>
      </c>
      <c r="V47" s="18">
        <f>CHOOSE($A$1,ED!V47,'H10'!V47,AirDose!V47)</f>
        <v>0</v>
      </c>
      <c r="W47" s="18">
        <f>CHOOSE($A$1,ED!W47,'H10'!W47,AirDose!W47)</f>
        <v>0</v>
      </c>
      <c r="X47" s="18">
        <f>CHOOSE($A$1,ED!X47,'H10'!X47,AirDose!X47)</f>
        <v>0</v>
      </c>
      <c r="Y47" s="18">
        <f>CHOOSE($A$1,ED!Y47,'H10'!Y47,AirDose!Y47)</f>
        <v>0</v>
      </c>
      <c r="Z47" s="18">
        <f>CHOOSE($A$1,ED!Z47,'H10'!Z47,AirDose!Z47)</f>
        <v>0</v>
      </c>
      <c r="AA47" s="18">
        <f>CHOOSE($A$1,ED!AA47,'H10'!AA47,AirDose!AA47)</f>
        <v>0</v>
      </c>
      <c r="AB47" s="18">
        <f>CHOOSE($A$1,ED!AB47,'H10'!AB47,AirDose!AB47)</f>
        <v>0</v>
      </c>
      <c r="AC47" s="18">
        <f>CHOOSE($A$1,ED!AC47,'H10'!AC47,AirDose!AC47)</f>
        <v>0</v>
      </c>
      <c r="AD47" s="18">
        <f>CHOOSE($A$1,ED!AD47,'H10'!AD47,AirDose!AD47)</f>
        <v>0</v>
      </c>
      <c r="AE47" s="18">
        <f>CHOOSE($A$1,ED!AE47,'H10'!AE47,AirDose!AE47)</f>
        <v>0</v>
      </c>
      <c r="AF47" s="18">
        <f>CHOOSE($A$1,ED!AF47,'H10'!AF47,AirDose!AF47)</f>
        <v>0</v>
      </c>
      <c r="AG47" s="18">
        <f>CHOOSE($A$1,ED!AG47,'H10'!AG47,AirDose!AG47)</f>
        <v>85.2</v>
      </c>
      <c r="AH47" s="18">
        <f>CHOOSE($A$1,ED!AH47,'H10'!AH47,AirDose!AH47)</f>
        <v>78.7</v>
      </c>
      <c r="AI47" s="18">
        <f>CHOOSE($A$1,ED!AI47,'H10'!AI47,AirDose!AI47)</f>
        <v>0</v>
      </c>
      <c r="AJ47" s="18">
        <f>CHOOSE($A$1,ED!AJ47,'H10'!AJ47,AirDose!AJ47)</f>
        <v>1.39</v>
      </c>
      <c r="AK47" s="18">
        <f>CHOOSE($A$1,ED!AK47,'H10'!AK47,AirDose!AK47)</f>
        <v>0</v>
      </c>
    </row>
    <row r="48" spans="1:37">
      <c r="A48" s="18"/>
      <c r="B48" s="18">
        <v>3.5717000000000002E-4</v>
      </c>
      <c r="C48" s="18">
        <v>8.1879999999999995E-5</v>
      </c>
      <c r="D48" s="18">
        <f>CHOOSE($A$1,ED!D48,'H10'!D48,AirDose!D48)</f>
        <v>3.4883999999999999</v>
      </c>
      <c r="E48" s="18">
        <f>CHOOSE($A$1,ED!E48,'H10'!E48,AirDose!E48)</f>
        <v>0</v>
      </c>
      <c r="F48" s="18">
        <f>CHOOSE($A$1,ED!F48,'H10'!F48,AirDose!F48)</f>
        <v>0</v>
      </c>
      <c r="G48" s="18">
        <f>CHOOSE($A$1,ED!G48,'H10'!G48,AirDose!G48)</f>
        <v>0</v>
      </c>
      <c r="H48" s="18">
        <f>CHOOSE($A$1,ED!H48,'H10'!H48,AirDose!H48)</f>
        <v>0</v>
      </c>
      <c r="I48" s="18">
        <f>CHOOSE($A$1,ED!I48,'H10'!I48,AirDose!I48)</f>
        <v>0</v>
      </c>
      <c r="J48" s="18">
        <f>CHOOSE($A$1,ED!J48,'H10'!J48,AirDose!J48)</f>
        <v>0</v>
      </c>
      <c r="K48" s="18">
        <f>CHOOSE($A$1,ED!K48,'H10'!K48,AirDose!K48)</f>
        <v>0</v>
      </c>
      <c r="L48" s="18">
        <f>CHOOSE($A$1,ED!L48,'H10'!L48,AirDose!L48)</f>
        <v>0</v>
      </c>
      <c r="M48" s="18">
        <f>CHOOSE($A$1,ED!M48,'H10'!M48,AirDose!M48)</f>
        <v>0</v>
      </c>
      <c r="N48" s="18">
        <f>CHOOSE($A$1,ED!N48,'H10'!N48,AirDose!N48)</f>
        <v>0</v>
      </c>
      <c r="O48" s="18">
        <f>CHOOSE($A$1,ED!O48,'H10'!O48,AirDose!O48)</f>
        <v>0</v>
      </c>
      <c r="P48" s="18">
        <f>CHOOSE($A$1,ED!P48,'H10'!P48,AirDose!P48)</f>
        <v>0</v>
      </c>
      <c r="Q48" s="18">
        <f>CHOOSE($A$1,ED!Q48,'H10'!Q48,AirDose!Q48)</f>
        <v>0</v>
      </c>
      <c r="R48" s="18">
        <f>CHOOSE($A$1,ED!R48,'H10'!R48,AirDose!R48)</f>
        <v>0</v>
      </c>
      <c r="S48" s="18">
        <f>CHOOSE($A$1,ED!S48,'H10'!S48,AirDose!S48)</f>
        <v>0</v>
      </c>
      <c r="T48" s="18">
        <f>CHOOSE($A$1,ED!T48,'H10'!T48,AirDose!T48)</f>
        <v>0</v>
      </c>
      <c r="U48" s="18">
        <f>CHOOSE($A$1,ED!U48,'H10'!U48,AirDose!U48)</f>
        <v>0</v>
      </c>
      <c r="V48" s="18">
        <f>CHOOSE($A$1,ED!V48,'H10'!V48,AirDose!V48)</f>
        <v>0</v>
      </c>
      <c r="W48" s="18">
        <f>CHOOSE($A$1,ED!W48,'H10'!W48,AirDose!W48)</f>
        <v>0</v>
      </c>
      <c r="X48" s="18">
        <f>CHOOSE($A$1,ED!X48,'H10'!X48,AirDose!X48)</f>
        <v>0</v>
      </c>
      <c r="Y48" s="18">
        <f>CHOOSE($A$1,ED!Y48,'H10'!Y48,AirDose!Y48)</f>
        <v>0</v>
      </c>
      <c r="Z48" s="18">
        <f>CHOOSE($A$1,ED!Z48,'H10'!Z48,AirDose!Z48)</f>
        <v>0</v>
      </c>
      <c r="AA48" s="18">
        <f>CHOOSE($A$1,ED!AA48,'H10'!AA48,AirDose!AA48)</f>
        <v>0</v>
      </c>
      <c r="AB48" s="18">
        <f>CHOOSE($A$1,ED!AB48,'H10'!AB48,AirDose!AB48)</f>
        <v>0</v>
      </c>
      <c r="AC48" s="18">
        <f>CHOOSE($A$1,ED!AC48,'H10'!AC48,AirDose!AC48)</f>
        <v>0</v>
      </c>
      <c r="AD48" s="18">
        <f>CHOOSE($A$1,ED!AD48,'H10'!AD48,AirDose!AD48)</f>
        <v>0</v>
      </c>
      <c r="AE48" s="18">
        <f>CHOOSE($A$1,ED!AE48,'H10'!AE48,AirDose!AE48)</f>
        <v>0</v>
      </c>
      <c r="AF48" s="18">
        <f>CHOOSE($A$1,ED!AF48,'H10'!AF48,AirDose!AF48)</f>
        <v>0</v>
      </c>
      <c r="AG48" s="18">
        <f>CHOOSE($A$1,ED!AG48,'H10'!AG48,AirDose!AG48)</f>
        <v>85.2</v>
      </c>
      <c r="AH48" s="18">
        <f>CHOOSE($A$1,ED!AH48,'H10'!AH48,AirDose!AH48)</f>
        <v>78.7</v>
      </c>
      <c r="AI48" s="18">
        <f>CHOOSE($A$1,ED!AI48,'H10'!AI48,AirDose!AI48)</f>
        <v>0</v>
      </c>
      <c r="AJ48" s="18">
        <f>CHOOSE($A$1,ED!AJ48,'H10'!AJ48,AirDose!AJ48)</f>
        <v>1.39</v>
      </c>
      <c r="AK48" s="18">
        <f>CHOOSE($A$1,ED!AK48,'H10'!AK48,AirDose!AK48)</f>
        <v>0</v>
      </c>
    </row>
    <row r="49" spans="1:37">
      <c r="A49" s="18"/>
      <c r="B49" s="18">
        <v>4.4965000000000001E-4</v>
      </c>
      <c r="C49" s="18">
        <v>1.0308E-4</v>
      </c>
      <c r="D49" s="18">
        <f>CHOOSE($A$1,ED!D49,'H10'!D49,AirDose!D49)</f>
        <v>3.4758</v>
      </c>
      <c r="E49" s="18">
        <f>CHOOSE($A$1,ED!E49,'H10'!E49,AirDose!E49)</f>
        <v>0</v>
      </c>
      <c r="F49" s="18">
        <f>CHOOSE($A$1,ED!F49,'H10'!F49,AirDose!F49)</f>
        <v>0</v>
      </c>
      <c r="G49" s="18">
        <f>CHOOSE($A$1,ED!G49,'H10'!G49,AirDose!G49)</f>
        <v>0</v>
      </c>
      <c r="H49" s="18">
        <f>CHOOSE($A$1,ED!H49,'H10'!H49,AirDose!H49)</f>
        <v>0</v>
      </c>
      <c r="I49" s="18">
        <f>CHOOSE($A$1,ED!I49,'H10'!I49,AirDose!I49)</f>
        <v>0</v>
      </c>
      <c r="J49" s="18">
        <f>CHOOSE($A$1,ED!J49,'H10'!J49,AirDose!J49)</f>
        <v>0</v>
      </c>
      <c r="K49" s="18">
        <f>CHOOSE($A$1,ED!K49,'H10'!K49,AirDose!K49)</f>
        <v>0</v>
      </c>
      <c r="L49" s="18">
        <f>CHOOSE($A$1,ED!L49,'H10'!L49,AirDose!L49)</f>
        <v>0</v>
      </c>
      <c r="M49" s="18">
        <f>CHOOSE($A$1,ED!M49,'H10'!M49,AirDose!M49)</f>
        <v>0</v>
      </c>
      <c r="N49" s="18">
        <f>CHOOSE($A$1,ED!N49,'H10'!N49,AirDose!N49)</f>
        <v>0</v>
      </c>
      <c r="O49" s="18">
        <f>CHOOSE($A$1,ED!O49,'H10'!O49,AirDose!O49)</f>
        <v>0</v>
      </c>
      <c r="P49" s="18">
        <f>CHOOSE($A$1,ED!P49,'H10'!P49,AirDose!P49)</f>
        <v>0</v>
      </c>
      <c r="Q49" s="18">
        <f>CHOOSE($A$1,ED!Q49,'H10'!Q49,AirDose!Q49)</f>
        <v>0</v>
      </c>
      <c r="R49" s="18">
        <f>CHOOSE($A$1,ED!R49,'H10'!R49,AirDose!R49)</f>
        <v>0</v>
      </c>
      <c r="S49" s="18">
        <f>CHOOSE($A$1,ED!S49,'H10'!S49,AirDose!S49)</f>
        <v>0</v>
      </c>
      <c r="T49" s="18">
        <f>CHOOSE($A$1,ED!T49,'H10'!T49,AirDose!T49)</f>
        <v>0</v>
      </c>
      <c r="U49" s="18">
        <f>CHOOSE($A$1,ED!U49,'H10'!U49,AirDose!U49)</f>
        <v>0</v>
      </c>
      <c r="V49" s="18">
        <f>CHOOSE($A$1,ED!V49,'H10'!V49,AirDose!V49)</f>
        <v>0</v>
      </c>
      <c r="W49" s="18">
        <f>CHOOSE($A$1,ED!W49,'H10'!W49,AirDose!W49)</f>
        <v>0</v>
      </c>
      <c r="X49" s="18">
        <f>CHOOSE($A$1,ED!X49,'H10'!X49,AirDose!X49)</f>
        <v>0</v>
      </c>
      <c r="Y49" s="18">
        <f>CHOOSE($A$1,ED!Y49,'H10'!Y49,AirDose!Y49)</f>
        <v>0</v>
      </c>
      <c r="Z49" s="18">
        <f>CHOOSE($A$1,ED!Z49,'H10'!Z49,AirDose!Z49)</f>
        <v>0</v>
      </c>
      <c r="AA49" s="18">
        <f>CHOOSE($A$1,ED!AA49,'H10'!AA49,AirDose!AA49)</f>
        <v>0</v>
      </c>
      <c r="AB49" s="18">
        <f>CHOOSE($A$1,ED!AB49,'H10'!AB49,AirDose!AB49)</f>
        <v>0</v>
      </c>
      <c r="AC49" s="18">
        <f>CHOOSE($A$1,ED!AC49,'H10'!AC49,AirDose!AC49)</f>
        <v>0</v>
      </c>
      <c r="AD49" s="18">
        <f>CHOOSE($A$1,ED!AD49,'H10'!AD49,AirDose!AD49)</f>
        <v>0</v>
      </c>
      <c r="AE49" s="18">
        <f>CHOOSE($A$1,ED!AE49,'H10'!AE49,AirDose!AE49)</f>
        <v>0</v>
      </c>
      <c r="AF49" s="18">
        <f>CHOOSE($A$1,ED!AF49,'H10'!AF49,AirDose!AF49)</f>
        <v>0</v>
      </c>
      <c r="AG49" s="18">
        <f>CHOOSE($A$1,ED!AG49,'H10'!AG49,AirDose!AG49)</f>
        <v>85.2</v>
      </c>
      <c r="AH49" s="18">
        <f>CHOOSE($A$1,ED!AH49,'H10'!AH49,AirDose!AH49)</f>
        <v>78.7</v>
      </c>
      <c r="AI49" s="18">
        <f>CHOOSE($A$1,ED!AI49,'H10'!AI49,AirDose!AI49)</f>
        <v>0</v>
      </c>
      <c r="AJ49" s="18">
        <f>CHOOSE($A$1,ED!AJ49,'H10'!AJ49,AirDose!AJ49)</f>
        <v>1.39</v>
      </c>
      <c r="AK49" s="18">
        <f>CHOOSE($A$1,ED!AK49,'H10'!AK49,AirDose!AK49)</f>
        <v>0</v>
      </c>
    </row>
    <row r="50" spans="1:37">
      <c r="A50" s="18"/>
      <c r="B50" s="18">
        <v>5.6607000000000001E-4</v>
      </c>
      <c r="C50" s="18">
        <v>1.2977E-4</v>
      </c>
      <c r="D50" s="18">
        <f>CHOOSE($A$1,ED!D50,'H10'!D50,AirDose!D50)</f>
        <v>3.4681999999999999</v>
      </c>
      <c r="E50" s="18">
        <f>CHOOSE($A$1,ED!E50,'H10'!E50,AirDose!E50)</f>
        <v>0</v>
      </c>
      <c r="F50" s="18">
        <f>CHOOSE($A$1,ED!F50,'H10'!F50,AirDose!F50)</f>
        <v>0</v>
      </c>
      <c r="G50" s="18">
        <f>CHOOSE($A$1,ED!G50,'H10'!G50,AirDose!G50)</f>
        <v>0</v>
      </c>
      <c r="H50" s="18">
        <f>CHOOSE($A$1,ED!H50,'H10'!H50,AirDose!H50)</f>
        <v>0</v>
      </c>
      <c r="I50" s="18">
        <f>CHOOSE($A$1,ED!I50,'H10'!I50,AirDose!I50)</f>
        <v>0</v>
      </c>
      <c r="J50" s="18">
        <f>CHOOSE($A$1,ED!J50,'H10'!J50,AirDose!J50)</f>
        <v>0</v>
      </c>
      <c r="K50" s="18">
        <f>CHOOSE($A$1,ED!K50,'H10'!K50,AirDose!K50)</f>
        <v>0</v>
      </c>
      <c r="L50" s="18">
        <f>CHOOSE($A$1,ED!L50,'H10'!L50,AirDose!L50)</f>
        <v>0</v>
      </c>
      <c r="M50" s="18">
        <f>CHOOSE($A$1,ED!M50,'H10'!M50,AirDose!M50)</f>
        <v>0</v>
      </c>
      <c r="N50" s="18">
        <f>CHOOSE($A$1,ED!N50,'H10'!N50,AirDose!N50)</f>
        <v>0</v>
      </c>
      <c r="O50" s="18">
        <f>CHOOSE($A$1,ED!O50,'H10'!O50,AirDose!O50)</f>
        <v>0</v>
      </c>
      <c r="P50" s="18">
        <f>CHOOSE($A$1,ED!P50,'H10'!P50,AirDose!P50)</f>
        <v>0</v>
      </c>
      <c r="Q50" s="18">
        <f>CHOOSE($A$1,ED!Q50,'H10'!Q50,AirDose!Q50)</f>
        <v>0</v>
      </c>
      <c r="R50" s="18">
        <f>CHOOSE($A$1,ED!R50,'H10'!R50,AirDose!R50)</f>
        <v>0</v>
      </c>
      <c r="S50" s="18">
        <f>CHOOSE($A$1,ED!S50,'H10'!S50,AirDose!S50)</f>
        <v>0</v>
      </c>
      <c r="T50" s="18">
        <f>CHOOSE($A$1,ED!T50,'H10'!T50,AirDose!T50)</f>
        <v>0</v>
      </c>
      <c r="U50" s="18">
        <f>CHOOSE($A$1,ED!U50,'H10'!U50,AirDose!U50)</f>
        <v>0</v>
      </c>
      <c r="V50" s="18">
        <f>CHOOSE($A$1,ED!V50,'H10'!V50,AirDose!V50)</f>
        <v>0</v>
      </c>
      <c r="W50" s="18">
        <f>CHOOSE($A$1,ED!W50,'H10'!W50,AirDose!W50)</f>
        <v>0</v>
      </c>
      <c r="X50" s="18">
        <f>CHOOSE($A$1,ED!X50,'H10'!X50,AirDose!X50)</f>
        <v>0</v>
      </c>
      <c r="Y50" s="18">
        <f>CHOOSE($A$1,ED!Y50,'H10'!Y50,AirDose!Y50)</f>
        <v>0</v>
      </c>
      <c r="Z50" s="18">
        <f>CHOOSE($A$1,ED!Z50,'H10'!Z50,AirDose!Z50)</f>
        <v>0</v>
      </c>
      <c r="AA50" s="18">
        <f>CHOOSE($A$1,ED!AA50,'H10'!AA50,AirDose!AA50)</f>
        <v>0</v>
      </c>
      <c r="AB50" s="18">
        <f>CHOOSE($A$1,ED!AB50,'H10'!AB50,AirDose!AB50)</f>
        <v>0</v>
      </c>
      <c r="AC50" s="18">
        <f>CHOOSE($A$1,ED!AC50,'H10'!AC50,AirDose!AC50)</f>
        <v>0</v>
      </c>
      <c r="AD50" s="18">
        <f>CHOOSE($A$1,ED!AD50,'H10'!AD50,AirDose!AD50)</f>
        <v>0</v>
      </c>
      <c r="AE50" s="18">
        <f>CHOOSE($A$1,ED!AE50,'H10'!AE50,AirDose!AE50)</f>
        <v>0</v>
      </c>
      <c r="AF50" s="18">
        <f>CHOOSE($A$1,ED!AF50,'H10'!AF50,AirDose!AF50)</f>
        <v>0</v>
      </c>
      <c r="AG50" s="18">
        <f>CHOOSE($A$1,ED!AG50,'H10'!AG50,AirDose!AG50)</f>
        <v>85.2</v>
      </c>
      <c r="AH50" s="18">
        <f>CHOOSE($A$1,ED!AH50,'H10'!AH50,AirDose!AH50)</f>
        <v>78.7</v>
      </c>
      <c r="AI50" s="18">
        <f>CHOOSE($A$1,ED!AI50,'H10'!AI50,AirDose!AI50)</f>
        <v>0</v>
      </c>
      <c r="AJ50" s="18">
        <f>CHOOSE($A$1,ED!AJ50,'H10'!AJ50,AirDose!AJ50)</f>
        <v>1.39</v>
      </c>
      <c r="AK50" s="18">
        <f>CHOOSE($A$1,ED!AK50,'H10'!AK50,AirDose!AK50)</f>
        <v>0</v>
      </c>
    </row>
    <row r="51" spans="1:37">
      <c r="A51" s="18"/>
      <c r="B51" s="18">
        <v>7.1265E-4</v>
      </c>
      <c r="C51" s="18">
        <v>1.6337E-4</v>
      </c>
      <c r="D51" s="18">
        <f>CHOOSE($A$1,ED!D51,'H10'!D51,AirDose!D51)</f>
        <v>3.4649000000000001</v>
      </c>
      <c r="E51" s="18">
        <f>CHOOSE($A$1,ED!E51,'H10'!E51,AirDose!E51)</f>
        <v>0</v>
      </c>
      <c r="F51" s="18">
        <f>CHOOSE($A$1,ED!F51,'H10'!F51,AirDose!F51)</f>
        <v>0</v>
      </c>
      <c r="G51" s="18">
        <f>CHOOSE($A$1,ED!G51,'H10'!G51,AirDose!G51)</f>
        <v>0</v>
      </c>
      <c r="H51" s="18">
        <f>CHOOSE($A$1,ED!H51,'H10'!H51,AirDose!H51)</f>
        <v>0</v>
      </c>
      <c r="I51" s="18">
        <f>CHOOSE($A$1,ED!I51,'H10'!I51,AirDose!I51)</f>
        <v>0</v>
      </c>
      <c r="J51" s="18">
        <f>CHOOSE($A$1,ED!J51,'H10'!J51,AirDose!J51)</f>
        <v>0</v>
      </c>
      <c r="K51" s="18">
        <f>CHOOSE($A$1,ED!K51,'H10'!K51,AirDose!K51)</f>
        <v>0</v>
      </c>
      <c r="L51" s="18">
        <f>CHOOSE($A$1,ED!L51,'H10'!L51,AirDose!L51)</f>
        <v>0</v>
      </c>
      <c r="M51" s="18">
        <f>CHOOSE($A$1,ED!M51,'H10'!M51,AirDose!M51)</f>
        <v>0</v>
      </c>
      <c r="N51" s="18">
        <f>CHOOSE($A$1,ED!N51,'H10'!N51,AirDose!N51)</f>
        <v>0</v>
      </c>
      <c r="O51" s="18">
        <f>CHOOSE($A$1,ED!O51,'H10'!O51,AirDose!O51)</f>
        <v>0</v>
      </c>
      <c r="P51" s="18">
        <f>CHOOSE($A$1,ED!P51,'H10'!P51,AirDose!P51)</f>
        <v>0</v>
      </c>
      <c r="Q51" s="18">
        <f>CHOOSE($A$1,ED!Q51,'H10'!Q51,AirDose!Q51)</f>
        <v>0</v>
      </c>
      <c r="R51" s="18">
        <f>CHOOSE($A$1,ED!R51,'H10'!R51,AirDose!R51)</f>
        <v>0</v>
      </c>
      <c r="S51" s="18">
        <f>CHOOSE($A$1,ED!S51,'H10'!S51,AirDose!S51)</f>
        <v>0</v>
      </c>
      <c r="T51" s="18">
        <f>CHOOSE($A$1,ED!T51,'H10'!T51,AirDose!T51)</f>
        <v>0</v>
      </c>
      <c r="U51" s="18">
        <f>CHOOSE($A$1,ED!U51,'H10'!U51,AirDose!U51)</f>
        <v>0</v>
      </c>
      <c r="V51" s="18">
        <f>CHOOSE($A$1,ED!V51,'H10'!V51,AirDose!V51)</f>
        <v>0</v>
      </c>
      <c r="W51" s="18">
        <f>CHOOSE($A$1,ED!W51,'H10'!W51,AirDose!W51)</f>
        <v>0</v>
      </c>
      <c r="X51" s="18">
        <f>CHOOSE($A$1,ED!X51,'H10'!X51,AirDose!X51)</f>
        <v>0</v>
      </c>
      <c r="Y51" s="18">
        <f>CHOOSE($A$1,ED!Y51,'H10'!Y51,AirDose!Y51)</f>
        <v>0</v>
      </c>
      <c r="Z51" s="18">
        <f>CHOOSE($A$1,ED!Z51,'H10'!Z51,AirDose!Z51)</f>
        <v>0</v>
      </c>
      <c r="AA51" s="18">
        <f>CHOOSE($A$1,ED!AA51,'H10'!AA51,AirDose!AA51)</f>
        <v>0</v>
      </c>
      <c r="AB51" s="18">
        <f>CHOOSE($A$1,ED!AB51,'H10'!AB51,AirDose!AB51)</f>
        <v>0</v>
      </c>
      <c r="AC51" s="18">
        <f>CHOOSE($A$1,ED!AC51,'H10'!AC51,AirDose!AC51)</f>
        <v>0</v>
      </c>
      <c r="AD51" s="18">
        <f>CHOOSE($A$1,ED!AD51,'H10'!AD51,AirDose!AD51)</f>
        <v>0</v>
      </c>
      <c r="AE51" s="18">
        <f>CHOOSE($A$1,ED!AE51,'H10'!AE51,AirDose!AE51)</f>
        <v>0</v>
      </c>
      <c r="AF51" s="18">
        <f>CHOOSE($A$1,ED!AF51,'H10'!AF51,AirDose!AF51)</f>
        <v>0</v>
      </c>
      <c r="AG51" s="18">
        <f>CHOOSE($A$1,ED!AG51,'H10'!AG51,AirDose!AG51)</f>
        <v>85.2</v>
      </c>
      <c r="AH51" s="18">
        <f>CHOOSE($A$1,ED!AH51,'H10'!AH51,AirDose!AH51)</f>
        <v>78.7</v>
      </c>
      <c r="AI51" s="18">
        <f>CHOOSE($A$1,ED!AI51,'H10'!AI51,AirDose!AI51)</f>
        <v>0</v>
      </c>
      <c r="AJ51" s="18">
        <f>CHOOSE($A$1,ED!AJ51,'H10'!AJ51,AirDose!AJ51)</f>
        <v>1.39</v>
      </c>
      <c r="AK51" s="18">
        <f>CHOOSE($A$1,ED!AK51,'H10'!AK51,AirDose!AK51)</f>
        <v>0</v>
      </c>
    </row>
    <row r="52" spans="1:37">
      <c r="A52" s="18"/>
      <c r="B52" s="18">
        <v>8.9716000000000004E-4</v>
      </c>
      <c r="C52" s="18">
        <v>2.0567E-4</v>
      </c>
      <c r="D52" s="18">
        <f>CHOOSE($A$1,ED!D52,'H10'!D52,AirDose!D52)</f>
        <v>3.4615999999999998</v>
      </c>
      <c r="E52" s="18">
        <f>CHOOSE($A$1,ED!E52,'H10'!E52,AirDose!E52)</f>
        <v>0</v>
      </c>
      <c r="F52" s="18">
        <f>CHOOSE($A$1,ED!F52,'H10'!F52,AirDose!F52)</f>
        <v>0</v>
      </c>
      <c r="G52" s="18">
        <f>CHOOSE($A$1,ED!G52,'H10'!G52,AirDose!G52)</f>
        <v>0</v>
      </c>
      <c r="H52" s="18">
        <f>CHOOSE($A$1,ED!H52,'H10'!H52,AirDose!H52)</f>
        <v>0</v>
      </c>
      <c r="I52" s="18">
        <f>CHOOSE($A$1,ED!I52,'H10'!I52,AirDose!I52)</f>
        <v>0</v>
      </c>
      <c r="J52" s="18">
        <f>CHOOSE($A$1,ED!J52,'H10'!J52,AirDose!J52)</f>
        <v>0</v>
      </c>
      <c r="K52" s="18">
        <f>CHOOSE($A$1,ED!K52,'H10'!K52,AirDose!K52)</f>
        <v>0</v>
      </c>
      <c r="L52" s="18">
        <f>CHOOSE($A$1,ED!L52,'H10'!L52,AirDose!L52)</f>
        <v>0</v>
      </c>
      <c r="M52" s="18">
        <f>CHOOSE($A$1,ED!M52,'H10'!M52,AirDose!M52)</f>
        <v>0</v>
      </c>
      <c r="N52" s="18">
        <f>CHOOSE($A$1,ED!N52,'H10'!N52,AirDose!N52)</f>
        <v>0</v>
      </c>
      <c r="O52" s="18">
        <f>CHOOSE($A$1,ED!O52,'H10'!O52,AirDose!O52)</f>
        <v>0</v>
      </c>
      <c r="P52" s="18">
        <f>CHOOSE($A$1,ED!P52,'H10'!P52,AirDose!P52)</f>
        <v>0</v>
      </c>
      <c r="Q52" s="18">
        <f>CHOOSE($A$1,ED!Q52,'H10'!Q52,AirDose!Q52)</f>
        <v>0</v>
      </c>
      <c r="R52" s="18">
        <f>CHOOSE($A$1,ED!R52,'H10'!R52,AirDose!R52)</f>
        <v>0</v>
      </c>
      <c r="S52" s="18">
        <f>CHOOSE($A$1,ED!S52,'H10'!S52,AirDose!S52)</f>
        <v>0</v>
      </c>
      <c r="T52" s="18">
        <f>CHOOSE($A$1,ED!T52,'H10'!T52,AirDose!T52)</f>
        <v>0</v>
      </c>
      <c r="U52" s="18">
        <f>CHOOSE($A$1,ED!U52,'H10'!U52,AirDose!U52)</f>
        <v>0</v>
      </c>
      <c r="V52" s="18">
        <f>CHOOSE($A$1,ED!V52,'H10'!V52,AirDose!V52)</f>
        <v>0</v>
      </c>
      <c r="W52" s="18">
        <f>CHOOSE($A$1,ED!W52,'H10'!W52,AirDose!W52)</f>
        <v>0</v>
      </c>
      <c r="X52" s="18">
        <f>CHOOSE($A$1,ED!X52,'H10'!X52,AirDose!X52)</f>
        <v>0</v>
      </c>
      <c r="Y52" s="18">
        <f>CHOOSE($A$1,ED!Y52,'H10'!Y52,AirDose!Y52)</f>
        <v>0</v>
      </c>
      <c r="Z52" s="18">
        <f>CHOOSE($A$1,ED!Z52,'H10'!Z52,AirDose!Z52)</f>
        <v>0</v>
      </c>
      <c r="AA52" s="18">
        <f>CHOOSE($A$1,ED!AA52,'H10'!AA52,AirDose!AA52)</f>
        <v>0</v>
      </c>
      <c r="AB52" s="18">
        <f>CHOOSE($A$1,ED!AB52,'H10'!AB52,AirDose!AB52)</f>
        <v>0</v>
      </c>
      <c r="AC52" s="18">
        <f>CHOOSE($A$1,ED!AC52,'H10'!AC52,AirDose!AC52)</f>
        <v>0</v>
      </c>
      <c r="AD52" s="18">
        <f>CHOOSE($A$1,ED!AD52,'H10'!AD52,AirDose!AD52)</f>
        <v>0</v>
      </c>
      <c r="AE52" s="18">
        <f>CHOOSE($A$1,ED!AE52,'H10'!AE52,AirDose!AE52)</f>
        <v>0</v>
      </c>
      <c r="AF52" s="18">
        <f>CHOOSE($A$1,ED!AF52,'H10'!AF52,AirDose!AF52)</f>
        <v>0</v>
      </c>
      <c r="AG52" s="18">
        <f>CHOOSE($A$1,ED!AG52,'H10'!AG52,AirDose!AG52)</f>
        <v>85.2</v>
      </c>
      <c r="AH52" s="18">
        <f>CHOOSE($A$1,ED!AH52,'H10'!AH52,AirDose!AH52)</f>
        <v>78.7</v>
      </c>
      <c r="AI52" s="18">
        <f>CHOOSE($A$1,ED!AI52,'H10'!AI52,AirDose!AI52)</f>
        <v>0</v>
      </c>
      <c r="AJ52" s="18">
        <f>CHOOSE($A$1,ED!AJ52,'H10'!AJ52,AirDose!AJ52)</f>
        <v>1.39</v>
      </c>
      <c r="AK52" s="18">
        <f>CHOOSE($A$1,ED!AK52,'H10'!AK52,AirDose!AK52)</f>
        <v>0</v>
      </c>
    </row>
    <row r="53" spans="1:37">
      <c r="A53" s="18"/>
      <c r="B53" s="18">
        <v>1.1295000000000001E-3</v>
      </c>
      <c r="C53" s="18">
        <v>2.5892999999999999E-4</v>
      </c>
      <c r="D53" s="18">
        <f>CHOOSE($A$1,ED!D53,'H10'!D53,AirDose!D53)</f>
        <v>3.4634999999999998</v>
      </c>
      <c r="E53" s="18">
        <f>CHOOSE($A$1,ED!E53,'H10'!E53,AirDose!E53)</f>
        <v>0</v>
      </c>
      <c r="F53" s="18">
        <f>CHOOSE($A$1,ED!F53,'H10'!F53,AirDose!F53)</f>
        <v>0</v>
      </c>
      <c r="G53" s="18">
        <f>CHOOSE($A$1,ED!G53,'H10'!G53,AirDose!G53)</f>
        <v>0</v>
      </c>
      <c r="H53" s="18">
        <f>CHOOSE($A$1,ED!H53,'H10'!H53,AirDose!H53)</f>
        <v>0</v>
      </c>
      <c r="I53" s="18">
        <f>CHOOSE($A$1,ED!I53,'H10'!I53,AirDose!I53)</f>
        <v>0</v>
      </c>
      <c r="J53" s="18">
        <f>CHOOSE($A$1,ED!J53,'H10'!J53,AirDose!J53)</f>
        <v>0</v>
      </c>
      <c r="K53" s="18">
        <f>CHOOSE($A$1,ED!K53,'H10'!K53,AirDose!K53)</f>
        <v>0</v>
      </c>
      <c r="L53" s="18">
        <f>CHOOSE($A$1,ED!L53,'H10'!L53,AirDose!L53)</f>
        <v>0</v>
      </c>
      <c r="M53" s="18">
        <f>CHOOSE($A$1,ED!M53,'H10'!M53,AirDose!M53)</f>
        <v>0</v>
      </c>
      <c r="N53" s="18">
        <f>CHOOSE($A$1,ED!N53,'H10'!N53,AirDose!N53)</f>
        <v>0</v>
      </c>
      <c r="O53" s="18">
        <f>CHOOSE($A$1,ED!O53,'H10'!O53,AirDose!O53)</f>
        <v>0</v>
      </c>
      <c r="P53" s="18">
        <f>CHOOSE($A$1,ED!P53,'H10'!P53,AirDose!P53)</f>
        <v>0</v>
      </c>
      <c r="Q53" s="18">
        <f>CHOOSE($A$1,ED!Q53,'H10'!Q53,AirDose!Q53)</f>
        <v>0</v>
      </c>
      <c r="R53" s="18">
        <f>CHOOSE($A$1,ED!R53,'H10'!R53,AirDose!R53)</f>
        <v>0</v>
      </c>
      <c r="S53" s="18">
        <f>CHOOSE($A$1,ED!S53,'H10'!S53,AirDose!S53)</f>
        <v>0</v>
      </c>
      <c r="T53" s="18">
        <f>CHOOSE($A$1,ED!T53,'H10'!T53,AirDose!T53)</f>
        <v>0</v>
      </c>
      <c r="U53" s="18">
        <f>CHOOSE($A$1,ED!U53,'H10'!U53,AirDose!U53)</f>
        <v>0</v>
      </c>
      <c r="V53" s="18">
        <f>CHOOSE($A$1,ED!V53,'H10'!V53,AirDose!V53)</f>
        <v>0</v>
      </c>
      <c r="W53" s="18">
        <f>CHOOSE($A$1,ED!W53,'H10'!W53,AirDose!W53)</f>
        <v>0</v>
      </c>
      <c r="X53" s="18">
        <f>CHOOSE($A$1,ED!X53,'H10'!X53,AirDose!X53)</f>
        <v>0</v>
      </c>
      <c r="Y53" s="18">
        <f>CHOOSE($A$1,ED!Y53,'H10'!Y53,AirDose!Y53)</f>
        <v>0</v>
      </c>
      <c r="Z53" s="18">
        <f>CHOOSE($A$1,ED!Z53,'H10'!Z53,AirDose!Z53)</f>
        <v>0</v>
      </c>
      <c r="AA53" s="18">
        <f>CHOOSE($A$1,ED!AA53,'H10'!AA53,AirDose!AA53)</f>
        <v>0</v>
      </c>
      <c r="AB53" s="18">
        <f>CHOOSE($A$1,ED!AB53,'H10'!AB53,AirDose!AB53)</f>
        <v>0</v>
      </c>
      <c r="AC53" s="18">
        <f>CHOOSE($A$1,ED!AC53,'H10'!AC53,AirDose!AC53)</f>
        <v>0</v>
      </c>
      <c r="AD53" s="18">
        <f>CHOOSE($A$1,ED!AD53,'H10'!AD53,AirDose!AD53)</f>
        <v>0</v>
      </c>
      <c r="AE53" s="18">
        <f>CHOOSE($A$1,ED!AE53,'H10'!AE53,AirDose!AE53)</f>
        <v>0</v>
      </c>
      <c r="AF53" s="18">
        <f>CHOOSE($A$1,ED!AF53,'H10'!AF53,AirDose!AF53)</f>
        <v>0</v>
      </c>
      <c r="AG53" s="18">
        <f>CHOOSE($A$1,ED!AG53,'H10'!AG53,AirDose!AG53)</f>
        <v>85.2</v>
      </c>
      <c r="AH53" s="18">
        <f>CHOOSE($A$1,ED!AH53,'H10'!AH53,AirDose!AH53)</f>
        <v>78.7</v>
      </c>
      <c r="AI53" s="18">
        <f>CHOOSE($A$1,ED!AI53,'H10'!AI53,AirDose!AI53)</f>
        <v>0</v>
      </c>
      <c r="AJ53" s="18">
        <f>CHOOSE($A$1,ED!AJ53,'H10'!AJ53,AirDose!AJ53)</f>
        <v>1.39</v>
      </c>
      <c r="AK53" s="18">
        <f>CHOOSE($A$1,ED!AK53,'H10'!AK53,AirDose!AK53)</f>
        <v>0</v>
      </c>
    </row>
    <row r="54" spans="1:37">
      <c r="A54" s="18"/>
      <c r="B54" s="18">
        <v>1.4219E-3</v>
      </c>
      <c r="C54" s="18">
        <v>3.2597000000000002E-4</v>
      </c>
      <c r="D54" s="18">
        <f>CHOOSE($A$1,ED!D54,'H10'!D54,AirDose!D54)</f>
        <v>3.4702000000000002</v>
      </c>
      <c r="E54" s="18">
        <f>CHOOSE($A$1,ED!E54,'H10'!E54,AirDose!E54)</f>
        <v>0</v>
      </c>
      <c r="F54" s="18">
        <f>CHOOSE($A$1,ED!F54,'H10'!F54,AirDose!F54)</f>
        <v>0</v>
      </c>
      <c r="G54" s="18">
        <f>CHOOSE($A$1,ED!G54,'H10'!G54,AirDose!G54)</f>
        <v>0</v>
      </c>
      <c r="H54" s="18">
        <f>CHOOSE($A$1,ED!H54,'H10'!H54,AirDose!H54)</f>
        <v>0</v>
      </c>
      <c r="I54" s="18">
        <f>CHOOSE($A$1,ED!I54,'H10'!I54,AirDose!I54)</f>
        <v>0</v>
      </c>
      <c r="J54" s="18">
        <f>CHOOSE($A$1,ED!J54,'H10'!J54,AirDose!J54)</f>
        <v>0</v>
      </c>
      <c r="K54" s="18">
        <f>CHOOSE($A$1,ED!K54,'H10'!K54,AirDose!K54)</f>
        <v>0</v>
      </c>
      <c r="L54" s="18">
        <f>CHOOSE($A$1,ED!L54,'H10'!L54,AirDose!L54)</f>
        <v>0</v>
      </c>
      <c r="M54" s="18">
        <f>CHOOSE($A$1,ED!M54,'H10'!M54,AirDose!M54)</f>
        <v>0</v>
      </c>
      <c r="N54" s="18">
        <f>CHOOSE($A$1,ED!N54,'H10'!N54,AirDose!N54)</f>
        <v>0</v>
      </c>
      <c r="O54" s="18">
        <f>CHOOSE($A$1,ED!O54,'H10'!O54,AirDose!O54)</f>
        <v>0</v>
      </c>
      <c r="P54" s="18">
        <f>CHOOSE($A$1,ED!P54,'H10'!P54,AirDose!P54)</f>
        <v>0</v>
      </c>
      <c r="Q54" s="18">
        <f>CHOOSE($A$1,ED!Q54,'H10'!Q54,AirDose!Q54)</f>
        <v>0</v>
      </c>
      <c r="R54" s="18">
        <f>CHOOSE($A$1,ED!R54,'H10'!R54,AirDose!R54)</f>
        <v>0</v>
      </c>
      <c r="S54" s="18">
        <f>CHOOSE($A$1,ED!S54,'H10'!S54,AirDose!S54)</f>
        <v>0</v>
      </c>
      <c r="T54" s="18">
        <f>CHOOSE($A$1,ED!T54,'H10'!T54,AirDose!T54)</f>
        <v>0</v>
      </c>
      <c r="U54" s="18">
        <f>CHOOSE($A$1,ED!U54,'H10'!U54,AirDose!U54)</f>
        <v>0</v>
      </c>
      <c r="V54" s="18">
        <f>CHOOSE($A$1,ED!V54,'H10'!V54,AirDose!V54)</f>
        <v>0</v>
      </c>
      <c r="W54" s="18">
        <f>CHOOSE($A$1,ED!W54,'H10'!W54,AirDose!W54)</f>
        <v>0</v>
      </c>
      <c r="X54" s="18">
        <f>CHOOSE($A$1,ED!X54,'H10'!X54,AirDose!X54)</f>
        <v>0</v>
      </c>
      <c r="Y54" s="18">
        <f>CHOOSE($A$1,ED!Y54,'H10'!Y54,AirDose!Y54)</f>
        <v>0</v>
      </c>
      <c r="Z54" s="18">
        <f>CHOOSE($A$1,ED!Z54,'H10'!Z54,AirDose!Z54)</f>
        <v>0</v>
      </c>
      <c r="AA54" s="18">
        <f>CHOOSE($A$1,ED!AA54,'H10'!AA54,AirDose!AA54)</f>
        <v>0</v>
      </c>
      <c r="AB54" s="18">
        <f>CHOOSE($A$1,ED!AB54,'H10'!AB54,AirDose!AB54)</f>
        <v>0</v>
      </c>
      <c r="AC54" s="18">
        <f>CHOOSE($A$1,ED!AC54,'H10'!AC54,AirDose!AC54)</f>
        <v>0</v>
      </c>
      <c r="AD54" s="18">
        <f>CHOOSE($A$1,ED!AD54,'H10'!AD54,AirDose!AD54)</f>
        <v>0</v>
      </c>
      <c r="AE54" s="18">
        <f>CHOOSE($A$1,ED!AE54,'H10'!AE54,AirDose!AE54)</f>
        <v>0</v>
      </c>
      <c r="AF54" s="18">
        <f>CHOOSE($A$1,ED!AF54,'H10'!AF54,AirDose!AF54)</f>
        <v>0</v>
      </c>
      <c r="AG54" s="18">
        <f>CHOOSE($A$1,ED!AG54,'H10'!AG54,AirDose!AG54)</f>
        <v>85.2</v>
      </c>
      <c r="AH54" s="18">
        <f>CHOOSE($A$1,ED!AH54,'H10'!AH54,AirDose!AH54)</f>
        <v>78.7</v>
      </c>
      <c r="AI54" s="18">
        <f>CHOOSE($A$1,ED!AI54,'H10'!AI54,AirDose!AI54)</f>
        <v>0</v>
      </c>
      <c r="AJ54" s="18">
        <f>CHOOSE($A$1,ED!AJ54,'H10'!AJ54,AirDose!AJ54)</f>
        <v>1.39</v>
      </c>
      <c r="AK54" s="18">
        <f>CHOOSE($A$1,ED!AK54,'H10'!AK54,AirDose!AK54)</f>
        <v>0</v>
      </c>
    </row>
    <row r="55" spans="1:37">
      <c r="A55" s="18"/>
      <c r="B55" s="18">
        <v>1.7901E-3</v>
      </c>
      <c r="C55" s="18">
        <v>4.1037000000000002E-4</v>
      </c>
      <c r="D55" s="18">
        <f>CHOOSE($A$1,ED!D55,'H10'!D55,AirDose!D55)</f>
        <v>3.4767999999999999</v>
      </c>
      <c r="E55" s="18">
        <f>CHOOSE($A$1,ED!E55,'H10'!E55,AirDose!E55)</f>
        <v>0</v>
      </c>
      <c r="F55" s="18">
        <f>CHOOSE($A$1,ED!F55,'H10'!F55,AirDose!F55)</f>
        <v>0</v>
      </c>
      <c r="G55" s="18">
        <f>CHOOSE($A$1,ED!G55,'H10'!G55,AirDose!G55)</f>
        <v>0</v>
      </c>
      <c r="H55" s="18">
        <f>CHOOSE($A$1,ED!H55,'H10'!H55,AirDose!H55)</f>
        <v>0</v>
      </c>
      <c r="I55" s="18">
        <f>CHOOSE($A$1,ED!I55,'H10'!I55,AirDose!I55)</f>
        <v>0</v>
      </c>
      <c r="J55" s="18">
        <f>CHOOSE($A$1,ED!J55,'H10'!J55,AirDose!J55)</f>
        <v>0</v>
      </c>
      <c r="K55" s="18">
        <f>CHOOSE($A$1,ED!K55,'H10'!K55,AirDose!K55)</f>
        <v>0</v>
      </c>
      <c r="L55" s="18">
        <f>CHOOSE($A$1,ED!L55,'H10'!L55,AirDose!L55)</f>
        <v>0</v>
      </c>
      <c r="M55" s="18">
        <f>CHOOSE($A$1,ED!M55,'H10'!M55,AirDose!M55)</f>
        <v>0</v>
      </c>
      <c r="N55" s="18">
        <f>CHOOSE($A$1,ED!N55,'H10'!N55,AirDose!N55)</f>
        <v>0</v>
      </c>
      <c r="O55" s="18">
        <f>CHOOSE($A$1,ED!O55,'H10'!O55,AirDose!O55)</f>
        <v>0</v>
      </c>
      <c r="P55" s="18">
        <f>CHOOSE($A$1,ED!P55,'H10'!P55,AirDose!P55)</f>
        <v>0</v>
      </c>
      <c r="Q55" s="18">
        <f>CHOOSE($A$1,ED!Q55,'H10'!Q55,AirDose!Q55)</f>
        <v>0</v>
      </c>
      <c r="R55" s="18">
        <f>CHOOSE($A$1,ED!R55,'H10'!R55,AirDose!R55)</f>
        <v>0</v>
      </c>
      <c r="S55" s="18">
        <f>CHOOSE($A$1,ED!S55,'H10'!S55,AirDose!S55)</f>
        <v>0</v>
      </c>
      <c r="T55" s="18">
        <f>CHOOSE($A$1,ED!T55,'H10'!T55,AirDose!T55)</f>
        <v>0</v>
      </c>
      <c r="U55" s="18">
        <f>CHOOSE($A$1,ED!U55,'H10'!U55,AirDose!U55)</f>
        <v>0</v>
      </c>
      <c r="V55" s="18">
        <f>CHOOSE($A$1,ED!V55,'H10'!V55,AirDose!V55)</f>
        <v>0</v>
      </c>
      <c r="W55" s="18">
        <f>CHOOSE($A$1,ED!W55,'H10'!W55,AirDose!W55)</f>
        <v>0</v>
      </c>
      <c r="X55" s="18">
        <f>CHOOSE($A$1,ED!X55,'H10'!X55,AirDose!X55)</f>
        <v>0</v>
      </c>
      <c r="Y55" s="18">
        <f>CHOOSE($A$1,ED!Y55,'H10'!Y55,AirDose!Y55)</f>
        <v>0</v>
      </c>
      <c r="Z55" s="18">
        <f>CHOOSE($A$1,ED!Z55,'H10'!Z55,AirDose!Z55)</f>
        <v>0</v>
      </c>
      <c r="AA55" s="18">
        <f>CHOOSE($A$1,ED!AA55,'H10'!AA55,AirDose!AA55)</f>
        <v>0</v>
      </c>
      <c r="AB55" s="18">
        <f>CHOOSE($A$1,ED!AB55,'H10'!AB55,AirDose!AB55)</f>
        <v>0</v>
      </c>
      <c r="AC55" s="18">
        <f>CHOOSE($A$1,ED!AC55,'H10'!AC55,AirDose!AC55)</f>
        <v>0</v>
      </c>
      <c r="AD55" s="18">
        <f>CHOOSE($A$1,ED!AD55,'H10'!AD55,AirDose!AD55)</f>
        <v>0</v>
      </c>
      <c r="AE55" s="18">
        <f>CHOOSE($A$1,ED!AE55,'H10'!AE55,AirDose!AE55)</f>
        <v>0</v>
      </c>
      <c r="AF55" s="18">
        <f>CHOOSE($A$1,ED!AF55,'H10'!AF55,AirDose!AF55)</f>
        <v>0</v>
      </c>
      <c r="AG55" s="18">
        <f>CHOOSE($A$1,ED!AG55,'H10'!AG55,AirDose!AG55)</f>
        <v>85.2</v>
      </c>
      <c r="AH55" s="18">
        <f>CHOOSE($A$1,ED!AH55,'H10'!AH55,AirDose!AH55)</f>
        <v>78.7</v>
      </c>
      <c r="AI55" s="18">
        <f>CHOOSE($A$1,ED!AI55,'H10'!AI55,AirDose!AI55)</f>
        <v>0</v>
      </c>
      <c r="AJ55" s="18">
        <f>CHOOSE($A$1,ED!AJ55,'H10'!AJ55,AirDose!AJ55)</f>
        <v>1.39</v>
      </c>
      <c r="AK55" s="18">
        <f>CHOOSE($A$1,ED!AK55,'H10'!AK55,AirDose!AK55)</f>
        <v>0</v>
      </c>
    </row>
    <row r="56" spans="1:37">
      <c r="A56" s="18"/>
      <c r="B56" s="18">
        <v>2.2536000000000001E-3</v>
      </c>
      <c r="C56" s="18">
        <v>5.1663000000000002E-4</v>
      </c>
      <c r="D56" s="18">
        <f>CHOOSE($A$1,ED!D56,'H10'!D56,AirDose!D56)</f>
        <v>3.5034999999999998</v>
      </c>
      <c r="E56" s="18">
        <f>CHOOSE($A$1,ED!E56,'H10'!E56,AirDose!E56)</f>
        <v>0</v>
      </c>
      <c r="F56" s="18">
        <f>CHOOSE($A$1,ED!F56,'H10'!F56,AirDose!F56)</f>
        <v>0</v>
      </c>
      <c r="G56" s="18">
        <f>CHOOSE($A$1,ED!G56,'H10'!G56,AirDose!G56)</f>
        <v>0</v>
      </c>
      <c r="H56" s="18">
        <f>CHOOSE($A$1,ED!H56,'H10'!H56,AirDose!H56)</f>
        <v>0</v>
      </c>
      <c r="I56" s="18">
        <f>CHOOSE($A$1,ED!I56,'H10'!I56,AirDose!I56)</f>
        <v>0</v>
      </c>
      <c r="J56" s="18">
        <f>CHOOSE($A$1,ED!J56,'H10'!J56,AirDose!J56)</f>
        <v>0</v>
      </c>
      <c r="K56" s="18">
        <f>CHOOSE($A$1,ED!K56,'H10'!K56,AirDose!K56)</f>
        <v>0</v>
      </c>
      <c r="L56" s="18">
        <f>CHOOSE($A$1,ED!L56,'H10'!L56,AirDose!L56)</f>
        <v>0</v>
      </c>
      <c r="M56" s="18">
        <f>CHOOSE($A$1,ED!M56,'H10'!M56,AirDose!M56)</f>
        <v>0</v>
      </c>
      <c r="N56" s="18">
        <f>CHOOSE($A$1,ED!N56,'H10'!N56,AirDose!N56)</f>
        <v>0</v>
      </c>
      <c r="O56" s="18">
        <f>CHOOSE($A$1,ED!O56,'H10'!O56,AirDose!O56)</f>
        <v>0</v>
      </c>
      <c r="P56" s="18">
        <f>CHOOSE($A$1,ED!P56,'H10'!P56,AirDose!P56)</f>
        <v>0</v>
      </c>
      <c r="Q56" s="18">
        <f>CHOOSE($A$1,ED!Q56,'H10'!Q56,AirDose!Q56)</f>
        <v>0</v>
      </c>
      <c r="R56" s="18">
        <f>CHOOSE($A$1,ED!R56,'H10'!R56,AirDose!R56)</f>
        <v>0</v>
      </c>
      <c r="S56" s="18">
        <f>CHOOSE($A$1,ED!S56,'H10'!S56,AirDose!S56)</f>
        <v>0</v>
      </c>
      <c r="T56" s="18">
        <f>CHOOSE($A$1,ED!T56,'H10'!T56,AirDose!T56)</f>
        <v>0</v>
      </c>
      <c r="U56" s="18">
        <f>CHOOSE($A$1,ED!U56,'H10'!U56,AirDose!U56)</f>
        <v>0</v>
      </c>
      <c r="V56" s="18">
        <f>CHOOSE($A$1,ED!V56,'H10'!V56,AirDose!V56)</f>
        <v>0</v>
      </c>
      <c r="W56" s="18">
        <f>CHOOSE($A$1,ED!W56,'H10'!W56,AirDose!W56)</f>
        <v>0</v>
      </c>
      <c r="X56" s="18">
        <f>CHOOSE($A$1,ED!X56,'H10'!X56,AirDose!X56)</f>
        <v>0</v>
      </c>
      <c r="Y56" s="18">
        <f>CHOOSE($A$1,ED!Y56,'H10'!Y56,AirDose!Y56)</f>
        <v>0</v>
      </c>
      <c r="Z56" s="18">
        <f>CHOOSE($A$1,ED!Z56,'H10'!Z56,AirDose!Z56)</f>
        <v>0</v>
      </c>
      <c r="AA56" s="18">
        <f>CHOOSE($A$1,ED!AA56,'H10'!AA56,AirDose!AA56)</f>
        <v>0</v>
      </c>
      <c r="AB56" s="18">
        <f>CHOOSE($A$1,ED!AB56,'H10'!AB56,AirDose!AB56)</f>
        <v>0</v>
      </c>
      <c r="AC56" s="18">
        <f>CHOOSE($A$1,ED!AC56,'H10'!AC56,AirDose!AC56)</f>
        <v>0</v>
      </c>
      <c r="AD56" s="18">
        <f>CHOOSE($A$1,ED!AD56,'H10'!AD56,AirDose!AD56)</f>
        <v>0</v>
      </c>
      <c r="AE56" s="18">
        <f>CHOOSE($A$1,ED!AE56,'H10'!AE56,AirDose!AE56)</f>
        <v>0</v>
      </c>
      <c r="AF56" s="18">
        <f>CHOOSE($A$1,ED!AF56,'H10'!AF56,AirDose!AF56)</f>
        <v>0</v>
      </c>
      <c r="AG56" s="18">
        <f>CHOOSE($A$1,ED!AG56,'H10'!AG56,AirDose!AG56)</f>
        <v>85.2</v>
      </c>
      <c r="AH56" s="18">
        <f>CHOOSE($A$1,ED!AH56,'H10'!AH56,AirDose!AH56)</f>
        <v>78.7</v>
      </c>
      <c r="AI56" s="18">
        <f>CHOOSE($A$1,ED!AI56,'H10'!AI56,AirDose!AI56)</f>
        <v>0</v>
      </c>
      <c r="AJ56" s="18">
        <f>CHOOSE($A$1,ED!AJ56,'H10'!AJ56,AirDose!AJ56)</f>
        <v>1.39</v>
      </c>
      <c r="AK56" s="18">
        <f>CHOOSE($A$1,ED!AK56,'H10'!AK56,AirDose!AK56)</f>
        <v>0</v>
      </c>
    </row>
    <row r="57" spans="1:37">
      <c r="A57" s="18"/>
      <c r="B57" s="18">
        <v>2.8371E-3</v>
      </c>
      <c r="C57" s="18">
        <v>6.5039000000000004E-4</v>
      </c>
      <c r="D57" s="18">
        <f>CHOOSE($A$1,ED!D57,'H10'!D57,AirDose!D57)</f>
        <v>3.5487000000000002</v>
      </c>
      <c r="E57" s="18">
        <f>CHOOSE($A$1,ED!E57,'H10'!E57,AirDose!E57)</f>
        <v>0</v>
      </c>
      <c r="F57" s="18">
        <f>CHOOSE($A$1,ED!F57,'H10'!F57,AirDose!F57)</f>
        <v>0</v>
      </c>
      <c r="G57" s="18">
        <f>CHOOSE($A$1,ED!G57,'H10'!G57,AirDose!G57)</f>
        <v>0</v>
      </c>
      <c r="H57" s="18">
        <f>CHOOSE($A$1,ED!H57,'H10'!H57,AirDose!H57)</f>
        <v>0</v>
      </c>
      <c r="I57" s="18">
        <f>CHOOSE($A$1,ED!I57,'H10'!I57,AirDose!I57)</f>
        <v>0</v>
      </c>
      <c r="J57" s="18">
        <f>CHOOSE($A$1,ED!J57,'H10'!J57,AirDose!J57)</f>
        <v>0</v>
      </c>
      <c r="K57" s="18">
        <f>CHOOSE($A$1,ED!K57,'H10'!K57,AirDose!K57)</f>
        <v>0</v>
      </c>
      <c r="L57" s="18">
        <f>CHOOSE($A$1,ED!L57,'H10'!L57,AirDose!L57)</f>
        <v>0</v>
      </c>
      <c r="M57" s="18">
        <f>CHOOSE($A$1,ED!M57,'H10'!M57,AirDose!M57)</f>
        <v>0</v>
      </c>
      <c r="N57" s="18">
        <f>CHOOSE($A$1,ED!N57,'H10'!N57,AirDose!N57)</f>
        <v>0</v>
      </c>
      <c r="O57" s="18">
        <f>CHOOSE($A$1,ED!O57,'H10'!O57,AirDose!O57)</f>
        <v>0</v>
      </c>
      <c r="P57" s="18">
        <f>CHOOSE($A$1,ED!P57,'H10'!P57,AirDose!P57)</f>
        <v>0</v>
      </c>
      <c r="Q57" s="18">
        <f>CHOOSE($A$1,ED!Q57,'H10'!Q57,AirDose!Q57)</f>
        <v>0</v>
      </c>
      <c r="R57" s="18">
        <f>CHOOSE($A$1,ED!R57,'H10'!R57,AirDose!R57)</f>
        <v>0</v>
      </c>
      <c r="S57" s="18">
        <f>CHOOSE($A$1,ED!S57,'H10'!S57,AirDose!S57)</f>
        <v>0</v>
      </c>
      <c r="T57" s="18">
        <f>CHOOSE($A$1,ED!T57,'H10'!T57,AirDose!T57)</f>
        <v>0</v>
      </c>
      <c r="U57" s="18">
        <f>CHOOSE($A$1,ED!U57,'H10'!U57,AirDose!U57)</f>
        <v>0</v>
      </c>
      <c r="V57" s="18">
        <f>CHOOSE($A$1,ED!V57,'H10'!V57,AirDose!V57)</f>
        <v>0</v>
      </c>
      <c r="W57" s="18">
        <f>CHOOSE($A$1,ED!W57,'H10'!W57,AirDose!W57)</f>
        <v>0</v>
      </c>
      <c r="X57" s="18">
        <f>CHOOSE($A$1,ED!X57,'H10'!X57,AirDose!X57)</f>
        <v>0</v>
      </c>
      <c r="Y57" s="18">
        <f>CHOOSE($A$1,ED!Y57,'H10'!Y57,AirDose!Y57)</f>
        <v>0</v>
      </c>
      <c r="Z57" s="18">
        <f>CHOOSE($A$1,ED!Z57,'H10'!Z57,AirDose!Z57)</f>
        <v>0</v>
      </c>
      <c r="AA57" s="18">
        <f>CHOOSE($A$1,ED!AA57,'H10'!AA57,AirDose!AA57)</f>
        <v>0</v>
      </c>
      <c r="AB57" s="18">
        <f>CHOOSE($A$1,ED!AB57,'H10'!AB57,AirDose!AB57)</f>
        <v>0</v>
      </c>
      <c r="AC57" s="18">
        <f>CHOOSE($A$1,ED!AC57,'H10'!AC57,AirDose!AC57)</f>
        <v>0</v>
      </c>
      <c r="AD57" s="18">
        <f>CHOOSE($A$1,ED!AD57,'H10'!AD57,AirDose!AD57)</f>
        <v>0</v>
      </c>
      <c r="AE57" s="18">
        <f>CHOOSE($A$1,ED!AE57,'H10'!AE57,AirDose!AE57)</f>
        <v>0</v>
      </c>
      <c r="AF57" s="18">
        <f>CHOOSE($A$1,ED!AF57,'H10'!AF57,AirDose!AF57)</f>
        <v>0</v>
      </c>
      <c r="AG57" s="18">
        <f>CHOOSE($A$1,ED!AG57,'H10'!AG57,AirDose!AG57)</f>
        <v>85.2</v>
      </c>
      <c r="AH57" s="18">
        <f>CHOOSE($A$1,ED!AH57,'H10'!AH57,AirDose!AH57)</f>
        <v>78.7</v>
      </c>
      <c r="AI57" s="18">
        <f>CHOOSE($A$1,ED!AI57,'H10'!AI57,AirDose!AI57)</f>
        <v>0</v>
      </c>
      <c r="AJ57" s="18">
        <f>CHOOSE($A$1,ED!AJ57,'H10'!AJ57,AirDose!AJ57)</f>
        <v>1.39</v>
      </c>
      <c r="AK57" s="18">
        <f>CHOOSE($A$1,ED!AK57,'H10'!AK57,AirDose!AK57)</f>
        <v>0</v>
      </c>
    </row>
    <row r="58" spans="1:37">
      <c r="A58" s="18"/>
      <c r="B58" s="18">
        <v>3.5717000000000001E-3</v>
      </c>
      <c r="C58" s="18">
        <v>8.1879999999999995E-4</v>
      </c>
      <c r="D58" s="18">
        <f>CHOOSE($A$1,ED!D58,'H10'!D58,AirDose!D58)</f>
        <v>3.5939000000000001</v>
      </c>
      <c r="E58" s="18">
        <f>CHOOSE($A$1,ED!E58,'H10'!E58,AirDose!E58)</f>
        <v>0</v>
      </c>
      <c r="F58" s="18">
        <f>CHOOSE($A$1,ED!F58,'H10'!F58,AirDose!F58)</f>
        <v>0</v>
      </c>
      <c r="G58" s="18">
        <f>CHOOSE($A$1,ED!G58,'H10'!G58,AirDose!G58)</f>
        <v>0</v>
      </c>
      <c r="H58" s="18">
        <f>CHOOSE($A$1,ED!H58,'H10'!H58,AirDose!H58)</f>
        <v>0</v>
      </c>
      <c r="I58" s="18">
        <f>CHOOSE($A$1,ED!I58,'H10'!I58,AirDose!I58)</f>
        <v>0</v>
      </c>
      <c r="J58" s="18">
        <f>CHOOSE($A$1,ED!J58,'H10'!J58,AirDose!J58)</f>
        <v>0</v>
      </c>
      <c r="K58" s="18">
        <f>CHOOSE($A$1,ED!K58,'H10'!K58,AirDose!K58)</f>
        <v>0</v>
      </c>
      <c r="L58" s="18">
        <f>CHOOSE($A$1,ED!L58,'H10'!L58,AirDose!L58)</f>
        <v>0</v>
      </c>
      <c r="M58" s="18">
        <f>CHOOSE($A$1,ED!M58,'H10'!M58,AirDose!M58)</f>
        <v>0</v>
      </c>
      <c r="N58" s="18">
        <f>CHOOSE($A$1,ED!N58,'H10'!N58,AirDose!N58)</f>
        <v>0</v>
      </c>
      <c r="O58" s="18">
        <f>CHOOSE($A$1,ED!O58,'H10'!O58,AirDose!O58)</f>
        <v>0</v>
      </c>
      <c r="P58" s="18">
        <f>CHOOSE($A$1,ED!P58,'H10'!P58,AirDose!P58)</f>
        <v>0</v>
      </c>
      <c r="Q58" s="18">
        <f>CHOOSE($A$1,ED!Q58,'H10'!Q58,AirDose!Q58)</f>
        <v>0</v>
      </c>
      <c r="R58" s="18">
        <f>CHOOSE($A$1,ED!R58,'H10'!R58,AirDose!R58)</f>
        <v>0</v>
      </c>
      <c r="S58" s="18">
        <f>CHOOSE($A$1,ED!S58,'H10'!S58,AirDose!S58)</f>
        <v>0</v>
      </c>
      <c r="T58" s="18">
        <f>CHOOSE($A$1,ED!T58,'H10'!T58,AirDose!T58)</f>
        <v>0</v>
      </c>
      <c r="U58" s="18">
        <f>CHOOSE($A$1,ED!U58,'H10'!U58,AirDose!U58)</f>
        <v>0</v>
      </c>
      <c r="V58" s="18">
        <f>CHOOSE($A$1,ED!V58,'H10'!V58,AirDose!V58)</f>
        <v>0</v>
      </c>
      <c r="W58" s="18">
        <f>CHOOSE($A$1,ED!W58,'H10'!W58,AirDose!W58)</f>
        <v>0</v>
      </c>
      <c r="X58" s="18">
        <f>CHOOSE($A$1,ED!X58,'H10'!X58,AirDose!X58)</f>
        <v>0</v>
      </c>
      <c r="Y58" s="18">
        <f>CHOOSE($A$1,ED!Y58,'H10'!Y58,AirDose!Y58)</f>
        <v>0</v>
      </c>
      <c r="Z58" s="18">
        <f>CHOOSE($A$1,ED!Z58,'H10'!Z58,AirDose!Z58)</f>
        <v>0</v>
      </c>
      <c r="AA58" s="18">
        <f>CHOOSE($A$1,ED!AA58,'H10'!AA58,AirDose!AA58)</f>
        <v>0</v>
      </c>
      <c r="AB58" s="18">
        <f>CHOOSE($A$1,ED!AB58,'H10'!AB58,AirDose!AB58)</f>
        <v>0</v>
      </c>
      <c r="AC58" s="18">
        <f>CHOOSE($A$1,ED!AC58,'H10'!AC58,AirDose!AC58)</f>
        <v>0</v>
      </c>
      <c r="AD58" s="18">
        <f>CHOOSE($A$1,ED!AD58,'H10'!AD58,AirDose!AD58)</f>
        <v>0</v>
      </c>
      <c r="AE58" s="18">
        <f>CHOOSE($A$1,ED!AE58,'H10'!AE58,AirDose!AE58)</f>
        <v>0</v>
      </c>
      <c r="AF58" s="18">
        <f>CHOOSE($A$1,ED!AF58,'H10'!AF58,AirDose!AF58)</f>
        <v>0</v>
      </c>
      <c r="AG58" s="18">
        <f>CHOOSE($A$1,ED!AG58,'H10'!AG58,AirDose!AG58)</f>
        <v>85.2</v>
      </c>
      <c r="AH58" s="18">
        <f>CHOOSE($A$1,ED!AH58,'H10'!AH58,AirDose!AH58)</f>
        <v>78.7</v>
      </c>
      <c r="AI58" s="18">
        <f>CHOOSE($A$1,ED!AI58,'H10'!AI58,AirDose!AI58)</f>
        <v>0</v>
      </c>
      <c r="AJ58" s="18">
        <f>CHOOSE($A$1,ED!AJ58,'H10'!AJ58,AirDose!AJ58)</f>
        <v>1.39</v>
      </c>
      <c r="AK58" s="18">
        <f>CHOOSE($A$1,ED!AK58,'H10'!AK58,AirDose!AK58)</f>
        <v>0</v>
      </c>
    </row>
    <row r="59" spans="1:37">
      <c r="A59" s="18"/>
      <c r="B59" s="18">
        <v>4.4964999999999996E-3</v>
      </c>
      <c r="C59" s="18">
        <v>1.0307999999999999E-3</v>
      </c>
      <c r="D59" s="18">
        <f>CHOOSE($A$1,ED!D59,'H10'!D59,AirDose!D59)</f>
        <v>3.6391</v>
      </c>
      <c r="E59" s="18">
        <f>CHOOSE($A$1,ED!E59,'H10'!E59,AirDose!E59)</f>
        <v>0</v>
      </c>
      <c r="F59" s="18">
        <f>CHOOSE($A$1,ED!F59,'H10'!F59,AirDose!F59)</f>
        <v>0</v>
      </c>
      <c r="G59" s="18">
        <f>CHOOSE($A$1,ED!G59,'H10'!G59,AirDose!G59)</f>
        <v>0</v>
      </c>
      <c r="H59" s="18">
        <f>CHOOSE($A$1,ED!H59,'H10'!H59,AirDose!H59)</f>
        <v>0</v>
      </c>
      <c r="I59" s="18">
        <f>CHOOSE($A$1,ED!I59,'H10'!I59,AirDose!I59)</f>
        <v>0</v>
      </c>
      <c r="J59" s="18">
        <f>CHOOSE($A$1,ED!J59,'H10'!J59,AirDose!J59)</f>
        <v>0</v>
      </c>
      <c r="K59" s="18">
        <f>CHOOSE($A$1,ED!K59,'H10'!K59,AirDose!K59)</f>
        <v>0</v>
      </c>
      <c r="L59" s="18">
        <f>CHOOSE($A$1,ED!L59,'H10'!L59,AirDose!L59)</f>
        <v>0</v>
      </c>
      <c r="M59" s="18">
        <f>CHOOSE($A$1,ED!M59,'H10'!M59,AirDose!M59)</f>
        <v>0</v>
      </c>
      <c r="N59" s="18">
        <f>CHOOSE($A$1,ED!N59,'H10'!N59,AirDose!N59)</f>
        <v>0</v>
      </c>
      <c r="O59" s="18">
        <f>CHOOSE($A$1,ED!O59,'H10'!O59,AirDose!O59)</f>
        <v>0</v>
      </c>
      <c r="P59" s="18">
        <f>CHOOSE($A$1,ED!P59,'H10'!P59,AirDose!P59)</f>
        <v>0</v>
      </c>
      <c r="Q59" s="18">
        <f>CHOOSE($A$1,ED!Q59,'H10'!Q59,AirDose!Q59)</f>
        <v>0</v>
      </c>
      <c r="R59" s="18">
        <f>CHOOSE($A$1,ED!R59,'H10'!R59,AirDose!R59)</f>
        <v>0</v>
      </c>
      <c r="S59" s="18">
        <f>CHOOSE($A$1,ED!S59,'H10'!S59,AirDose!S59)</f>
        <v>0</v>
      </c>
      <c r="T59" s="18">
        <f>CHOOSE($A$1,ED!T59,'H10'!T59,AirDose!T59)</f>
        <v>0</v>
      </c>
      <c r="U59" s="18">
        <f>CHOOSE($A$1,ED!U59,'H10'!U59,AirDose!U59)</f>
        <v>0</v>
      </c>
      <c r="V59" s="18">
        <f>CHOOSE($A$1,ED!V59,'H10'!V59,AirDose!V59)</f>
        <v>0</v>
      </c>
      <c r="W59" s="18">
        <f>CHOOSE($A$1,ED!W59,'H10'!W59,AirDose!W59)</f>
        <v>0</v>
      </c>
      <c r="X59" s="18">
        <f>CHOOSE($A$1,ED!X59,'H10'!X59,AirDose!X59)</f>
        <v>0</v>
      </c>
      <c r="Y59" s="18">
        <f>CHOOSE($A$1,ED!Y59,'H10'!Y59,AirDose!Y59)</f>
        <v>0</v>
      </c>
      <c r="Z59" s="18">
        <f>CHOOSE($A$1,ED!Z59,'H10'!Z59,AirDose!Z59)</f>
        <v>0</v>
      </c>
      <c r="AA59" s="18">
        <f>CHOOSE($A$1,ED!AA59,'H10'!AA59,AirDose!AA59)</f>
        <v>0</v>
      </c>
      <c r="AB59" s="18">
        <f>CHOOSE($A$1,ED!AB59,'H10'!AB59,AirDose!AB59)</f>
        <v>0</v>
      </c>
      <c r="AC59" s="18">
        <f>CHOOSE($A$1,ED!AC59,'H10'!AC59,AirDose!AC59)</f>
        <v>0</v>
      </c>
      <c r="AD59" s="18">
        <f>CHOOSE($A$1,ED!AD59,'H10'!AD59,AirDose!AD59)</f>
        <v>0</v>
      </c>
      <c r="AE59" s="18">
        <f>CHOOSE($A$1,ED!AE59,'H10'!AE59,AirDose!AE59)</f>
        <v>0</v>
      </c>
      <c r="AF59" s="18">
        <f>CHOOSE($A$1,ED!AF59,'H10'!AF59,AirDose!AF59)</f>
        <v>0</v>
      </c>
      <c r="AG59" s="18">
        <f>CHOOSE($A$1,ED!AG59,'H10'!AG59,AirDose!AG59)</f>
        <v>85.2</v>
      </c>
      <c r="AH59" s="18">
        <f>CHOOSE($A$1,ED!AH59,'H10'!AH59,AirDose!AH59)</f>
        <v>78.7</v>
      </c>
      <c r="AI59" s="18">
        <f>CHOOSE($A$1,ED!AI59,'H10'!AI59,AirDose!AI59)</f>
        <v>0</v>
      </c>
      <c r="AJ59" s="18">
        <f>CHOOSE($A$1,ED!AJ59,'H10'!AJ59,AirDose!AJ59)</f>
        <v>1.39</v>
      </c>
      <c r="AK59" s="18">
        <f>CHOOSE($A$1,ED!AK59,'H10'!AK59,AirDose!AK59)</f>
        <v>0</v>
      </c>
    </row>
    <row r="60" spans="1:37">
      <c r="A60" s="18"/>
      <c r="B60" s="18">
        <v>5.6607000000000003E-3</v>
      </c>
      <c r="C60" s="18">
        <v>1.2976999999999999E-3</v>
      </c>
      <c r="D60" s="18">
        <f>CHOOSE($A$1,ED!D60,'H10'!D60,AirDose!D60)</f>
        <v>3.7549000000000001</v>
      </c>
      <c r="E60" s="18">
        <f>CHOOSE($A$1,ED!E60,'H10'!E60,AirDose!E60)</f>
        <v>0</v>
      </c>
      <c r="F60" s="18">
        <f>CHOOSE($A$1,ED!F60,'H10'!F60,AirDose!F60)</f>
        <v>0</v>
      </c>
      <c r="G60" s="18">
        <f>CHOOSE($A$1,ED!G60,'H10'!G60,AirDose!G60)</f>
        <v>0</v>
      </c>
      <c r="H60" s="18">
        <f>CHOOSE($A$1,ED!H60,'H10'!H60,AirDose!H60)</f>
        <v>0</v>
      </c>
      <c r="I60" s="18">
        <f>CHOOSE($A$1,ED!I60,'H10'!I60,AirDose!I60)</f>
        <v>0</v>
      </c>
      <c r="J60" s="18">
        <f>CHOOSE($A$1,ED!J60,'H10'!J60,AirDose!J60)</f>
        <v>0</v>
      </c>
      <c r="K60" s="18">
        <f>CHOOSE($A$1,ED!K60,'H10'!K60,AirDose!K60)</f>
        <v>0</v>
      </c>
      <c r="L60" s="18">
        <f>CHOOSE($A$1,ED!L60,'H10'!L60,AirDose!L60)</f>
        <v>0</v>
      </c>
      <c r="M60" s="18">
        <f>CHOOSE($A$1,ED!M60,'H10'!M60,AirDose!M60)</f>
        <v>0</v>
      </c>
      <c r="N60" s="18">
        <f>CHOOSE($A$1,ED!N60,'H10'!N60,AirDose!N60)</f>
        <v>0</v>
      </c>
      <c r="O60" s="18">
        <f>CHOOSE($A$1,ED!O60,'H10'!O60,AirDose!O60)</f>
        <v>0</v>
      </c>
      <c r="P60" s="18">
        <f>CHOOSE($A$1,ED!P60,'H10'!P60,AirDose!P60)</f>
        <v>0</v>
      </c>
      <c r="Q60" s="18">
        <f>CHOOSE($A$1,ED!Q60,'H10'!Q60,AirDose!Q60)</f>
        <v>0</v>
      </c>
      <c r="R60" s="18">
        <f>CHOOSE($A$1,ED!R60,'H10'!R60,AirDose!R60)</f>
        <v>0</v>
      </c>
      <c r="S60" s="18">
        <f>CHOOSE($A$1,ED!S60,'H10'!S60,AirDose!S60)</f>
        <v>0</v>
      </c>
      <c r="T60" s="18">
        <f>CHOOSE($A$1,ED!T60,'H10'!T60,AirDose!T60)</f>
        <v>0</v>
      </c>
      <c r="U60" s="18">
        <f>CHOOSE($A$1,ED!U60,'H10'!U60,AirDose!U60)</f>
        <v>0</v>
      </c>
      <c r="V60" s="18">
        <f>CHOOSE($A$1,ED!V60,'H10'!V60,AirDose!V60)</f>
        <v>0</v>
      </c>
      <c r="W60" s="18">
        <f>CHOOSE($A$1,ED!W60,'H10'!W60,AirDose!W60)</f>
        <v>0</v>
      </c>
      <c r="X60" s="18">
        <f>CHOOSE($A$1,ED!X60,'H10'!X60,AirDose!X60)</f>
        <v>0</v>
      </c>
      <c r="Y60" s="18">
        <f>CHOOSE($A$1,ED!Y60,'H10'!Y60,AirDose!Y60)</f>
        <v>0</v>
      </c>
      <c r="Z60" s="18">
        <f>CHOOSE($A$1,ED!Z60,'H10'!Z60,AirDose!Z60)</f>
        <v>0</v>
      </c>
      <c r="AA60" s="18">
        <f>CHOOSE($A$1,ED!AA60,'H10'!AA60,AirDose!AA60)</f>
        <v>0</v>
      </c>
      <c r="AB60" s="18">
        <f>CHOOSE($A$1,ED!AB60,'H10'!AB60,AirDose!AB60)</f>
        <v>0</v>
      </c>
      <c r="AC60" s="18">
        <f>CHOOSE($A$1,ED!AC60,'H10'!AC60,AirDose!AC60)</f>
        <v>0</v>
      </c>
      <c r="AD60" s="18">
        <f>CHOOSE($A$1,ED!AD60,'H10'!AD60,AirDose!AD60)</f>
        <v>0</v>
      </c>
      <c r="AE60" s="18">
        <f>CHOOSE($A$1,ED!AE60,'H10'!AE60,AirDose!AE60)</f>
        <v>0</v>
      </c>
      <c r="AF60" s="18">
        <f>CHOOSE($A$1,ED!AF60,'H10'!AF60,AirDose!AF60)</f>
        <v>0</v>
      </c>
      <c r="AG60" s="18">
        <f>CHOOSE($A$1,ED!AG60,'H10'!AG60,AirDose!AG60)</f>
        <v>85.2</v>
      </c>
      <c r="AH60" s="18">
        <f>CHOOSE($A$1,ED!AH60,'H10'!AH60,AirDose!AH60)</f>
        <v>78.7</v>
      </c>
      <c r="AI60" s="18">
        <f>CHOOSE($A$1,ED!AI60,'H10'!AI60,AirDose!AI60)</f>
        <v>0</v>
      </c>
      <c r="AJ60" s="18">
        <f>CHOOSE($A$1,ED!AJ60,'H10'!AJ60,AirDose!AJ60)</f>
        <v>1.39</v>
      </c>
      <c r="AK60" s="18">
        <f>CHOOSE($A$1,ED!AK60,'H10'!AK60,AirDose!AK60)</f>
        <v>0</v>
      </c>
    </row>
    <row r="61" spans="1:37">
      <c r="A61" s="18"/>
      <c r="B61" s="18">
        <v>7.1265E-3</v>
      </c>
      <c r="C61" s="18">
        <v>1.6337000000000001E-3</v>
      </c>
      <c r="D61" s="18">
        <f>CHOOSE($A$1,ED!D61,'H10'!D61,AirDose!D61)</f>
        <v>3.931</v>
      </c>
      <c r="E61" s="18">
        <f>CHOOSE($A$1,ED!E61,'H10'!E61,AirDose!E61)</f>
        <v>0</v>
      </c>
      <c r="F61" s="18">
        <f>CHOOSE($A$1,ED!F61,'H10'!F61,AirDose!F61)</f>
        <v>0</v>
      </c>
      <c r="G61" s="18">
        <f>CHOOSE($A$1,ED!G61,'H10'!G61,AirDose!G61)</f>
        <v>0</v>
      </c>
      <c r="H61" s="18">
        <f>CHOOSE($A$1,ED!H61,'H10'!H61,AirDose!H61)</f>
        <v>0</v>
      </c>
      <c r="I61" s="18">
        <f>CHOOSE($A$1,ED!I61,'H10'!I61,AirDose!I61)</f>
        <v>0</v>
      </c>
      <c r="J61" s="18">
        <f>CHOOSE($A$1,ED!J61,'H10'!J61,AirDose!J61)</f>
        <v>0</v>
      </c>
      <c r="K61" s="18">
        <f>CHOOSE($A$1,ED!K61,'H10'!K61,AirDose!K61)</f>
        <v>0</v>
      </c>
      <c r="L61" s="18">
        <f>CHOOSE($A$1,ED!L61,'H10'!L61,AirDose!L61)</f>
        <v>0</v>
      </c>
      <c r="M61" s="18">
        <f>CHOOSE($A$1,ED!M61,'H10'!M61,AirDose!M61)</f>
        <v>0</v>
      </c>
      <c r="N61" s="18">
        <f>CHOOSE($A$1,ED!N61,'H10'!N61,AirDose!N61)</f>
        <v>0</v>
      </c>
      <c r="O61" s="18">
        <f>CHOOSE($A$1,ED!O61,'H10'!O61,AirDose!O61)</f>
        <v>0</v>
      </c>
      <c r="P61" s="18">
        <f>CHOOSE($A$1,ED!P61,'H10'!P61,AirDose!P61)</f>
        <v>0</v>
      </c>
      <c r="Q61" s="18">
        <f>CHOOSE($A$1,ED!Q61,'H10'!Q61,AirDose!Q61)</f>
        <v>0</v>
      </c>
      <c r="R61" s="18">
        <f>CHOOSE($A$1,ED!R61,'H10'!R61,AirDose!R61)</f>
        <v>0</v>
      </c>
      <c r="S61" s="18">
        <f>CHOOSE($A$1,ED!S61,'H10'!S61,AirDose!S61)</f>
        <v>0</v>
      </c>
      <c r="T61" s="18">
        <f>CHOOSE($A$1,ED!T61,'H10'!T61,AirDose!T61)</f>
        <v>0</v>
      </c>
      <c r="U61" s="18">
        <f>CHOOSE($A$1,ED!U61,'H10'!U61,AirDose!U61)</f>
        <v>0</v>
      </c>
      <c r="V61" s="18">
        <f>CHOOSE($A$1,ED!V61,'H10'!V61,AirDose!V61)</f>
        <v>0</v>
      </c>
      <c r="W61" s="18">
        <f>CHOOSE($A$1,ED!W61,'H10'!W61,AirDose!W61)</f>
        <v>0</v>
      </c>
      <c r="X61" s="18">
        <f>CHOOSE($A$1,ED!X61,'H10'!X61,AirDose!X61)</f>
        <v>0</v>
      </c>
      <c r="Y61" s="18">
        <f>CHOOSE($A$1,ED!Y61,'H10'!Y61,AirDose!Y61)</f>
        <v>0</v>
      </c>
      <c r="Z61" s="18">
        <f>CHOOSE($A$1,ED!Z61,'H10'!Z61,AirDose!Z61)</f>
        <v>0</v>
      </c>
      <c r="AA61" s="18">
        <f>CHOOSE($A$1,ED!AA61,'H10'!AA61,AirDose!AA61)</f>
        <v>0</v>
      </c>
      <c r="AB61" s="18">
        <f>CHOOSE($A$1,ED!AB61,'H10'!AB61,AirDose!AB61)</f>
        <v>0</v>
      </c>
      <c r="AC61" s="18">
        <f>CHOOSE($A$1,ED!AC61,'H10'!AC61,AirDose!AC61)</f>
        <v>0</v>
      </c>
      <c r="AD61" s="18">
        <f>CHOOSE($A$1,ED!AD61,'H10'!AD61,AirDose!AD61)</f>
        <v>0</v>
      </c>
      <c r="AE61" s="18">
        <f>CHOOSE($A$1,ED!AE61,'H10'!AE61,AirDose!AE61)</f>
        <v>0</v>
      </c>
      <c r="AF61" s="18">
        <f>CHOOSE($A$1,ED!AF61,'H10'!AF61,AirDose!AF61)</f>
        <v>0</v>
      </c>
      <c r="AG61" s="18">
        <f>CHOOSE($A$1,ED!AG61,'H10'!AG61,AirDose!AG61)</f>
        <v>85.2</v>
      </c>
      <c r="AH61" s="18">
        <f>CHOOSE($A$1,ED!AH61,'H10'!AH61,AirDose!AH61)</f>
        <v>78.7</v>
      </c>
      <c r="AI61" s="18">
        <f>CHOOSE($A$1,ED!AI61,'H10'!AI61,AirDose!AI61)</f>
        <v>0</v>
      </c>
      <c r="AJ61" s="18">
        <f>CHOOSE($A$1,ED!AJ61,'H10'!AJ61,AirDose!AJ61)</f>
        <v>1.39</v>
      </c>
      <c r="AK61" s="18">
        <f>CHOOSE($A$1,ED!AK61,'H10'!AK61,AirDose!AK61)</f>
        <v>0</v>
      </c>
    </row>
    <row r="62" spans="1:37">
      <c r="A62" s="18"/>
      <c r="B62" s="18">
        <v>8.9717000000000009E-3</v>
      </c>
      <c r="C62" s="18">
        <v>2.0566999999999998E-3</v>
      </c>
      <c r="D62" s="18">
        <f>CHOOSE($A$1,ED!D62,'H10'!D62,AirDose!D62)</f>
        <v>4.1070000000000002</v>
      </c>
      <c r="E62" s="18">
        <f>CHOOSE($A$1,ED!E62,'H10'!E62,AirDose!E62)</f>
        <v>0</v>
      </c>
      <c r="F62" s="18">
        <f>CHOOSE($A$1,ED!F62,'H10'!F62,AirDose!F62)</f>
        <v>0</v>
      </c>
      <c r="G62" s="18">
        <f>CHOOSE($A$1,ED!G62,'H10'!G62,AirDose!G62)</f>
        <v>0</v>
      </c>
      <c r="H62" s="18">
        <f>CHOOSE($A$1,ED!H62,'H10'!H62,AirDose!H62)</f>
        <v>0</v>
      </c>
      <c r="I62" s="18">
        <f>CHOOSE($A$1,ED!I62,'H10'!I62,AirDose!I62)</f>
        <v>0</v>
      </c>
      <c r="J62" s="18">
        <f>CHOOSE($A$1,ED!J62,'H10'!J62,AirDose!J62)</f>
        <v>0</v>
      </c>
      <c r="K62" s="18">
        <f>CHOOSE($A$1,ED!K62,'H10'!K62,AirDose!K62)</f>
        <v>0</v>
      </c>
      <c r="L62" s="18">
        <f>CHOOSE($A$1,ED!L62,'H10'!L62,AirDose!L62)</f>
        <v>0</v>
      </c>
      <c r="M62" s="18">
        <f>CHOOSE($A$1,ED!M62,'H10'!M62,AirDose!M62)</f>
        <v>0</v>
      </c>
      <c r="N62" s="18">
        <f>CHOOSE($A$1,ED!N62,'H10'!N62,AirDose!N62)</f>
        <v>0</v>
      </c>
      <c r="O62" s="18">
        <f>CHOOSE($A$1,ED!O62,'H10'!O62,AirDose!O62)</f>
        <v>0</v>
      </c>
      <c r="P62" s="18">
        <f>CHOOSE($A$1,ED!P62,'H10'!P62,AirDose!P62)</f>
        <v>0</v>
      </c>
      <c r="Q62" s="18">
        <f>CHOOSE($A$1,ED!Q62,'H10'!Q62,AirDose!Q62)</f>
        <v>0</v>
      </c>
      <c r="R62" s="18">
        <f>CHOOSE($A$1,ED!R62,'H10'!R62,AirDose!R62)</f>
        <v>0</v>
      </c>
      <c r="S62" s="18">
        <f>CHOOSE($A$1,ED!S62,'H10'!S62,AirDose!S62)</f>
        <v>0</v>
      </c>
      <c r="T62" s="18">
        <f>CHOOSE($A$1,ED!T62,'H10'!T62,AirDose!T62)</f>
        <v>0</v>
      </c>
      <c r="U62" s="18">
        <f>CHOOSE($A$1,ED!U62,'H10'!U62,AirDose!U62)</f>
        <v>0</v>
      </c>
      <c r="V62" s="18">
        <f>CHOOSE($A$1,ED!V62,'H10'!V62,AirDose!V62)</f>
        <v>0</v>
      </c>
      <c r="W62" s="18">
        <f>CHOOSE($A$1,ED!W62,'H10'!W62,AirDose!W62)</f>
        <v>0</v>
      </c>
      <c r="X62" s="18">
        <f>CHOOSE($A$1,ED!X62,'H10'!X62,AirDose!X62)</f>
        <v>0</v>
      </c>
      <c r="Y62" s="18">
        <f>CHOOSE($A$1,ED!Y62,'H10'!Y62,AirDose!Y62)</f>
        <v>0</v>
      </c>
      <c r="Z62" s="18">
        <f>CHOOSE($A$1,ED!Z62,'H10'!Z62,AirDose!Z62)</f>
        <v>0</v>
      </c>
      <c r="AA62" s="18">
        <f>CHOOSE($A$1,ED!AA62,'H10'!AA62,AirDose!AA62)</f>
        <v>0</v>
      </c>
      <c r="AB62" s="18">
        <f>CHOOSE($A$1,ED!AB62,'H10'!AB62,AirDose!AB62)</f>
        <v>0</v>
      </c>
      <c r="AC62" s="18">
        <f>CHOOSE($A$1,ED!AC62,'H10'!AC62,AirDose!AC62)</f>
        <v>0</v>
      </c>
      <c r="AD62" s="18">
        <f>CHOOSE($A$1,ED!AD62,'H10'!AD62,AirDose!AD62)</f>
        <v>0</v>
      </c>
      <c r="AE62" s="18">
        <f>CHOOSE($A$1,ED!AE62,'H10'!AE62,AirDose!AE62)</f>
        <v>0</v>
      </c>
      <c r="AF62" s="18">
        <f>CHOOSE($A$1,ED!AF62,'H10'!AF62,AirDose!AF62)</f>
        <v>0</v>
      </c>
      <c r="AG62" s="18">
        <f>CHOOSE($A$1,ED!AG62,'H10'!AG62,AirDose!AG62)</f>
        <v>85.2</v>
      </c>
      <c r="AH62" s="18">
        <f>CHOOSE($A$1,ED!AH62,'H10'!AH62,AirDose!AH62)</f>
        <v>78.7</v>
      </c>
      <c r="AI62" s="18">
        <f>CHOOSE($A$1,ED!AI62,'H10'!AI62,AirDose!AI62)</f>
        <v>0</v>
      </c>
      <c r="AJ62" s="18">
        <f>CHOOSE($A$1,ED!AJ62,'H10'!AJ62,AirDose!AJ62)</f>
        <v>1.39</v>
      </c>
      <c r="AK62" s="18">
        <f>CHOOSE($A$1,ED!AK62,'H10'!AK62,AirDose!AK62)</f>
        <v>0</v>
      </c>
    </row>
    <row r="63" spans="1:37">
      <c r="A63" s="18"/>
      <c r="B63" s="18">
        <v>1.1294E-2</v>
      </c>
      <c r="C63" s="18">
        <v>2.5893000000000001E-3</v>
      </c>
      <c r="D63" s="18">
        <f>CHOOSE($A$1,ED!D63,'H10'!D63,AirDose!D63)</f>
        <v>4.4394</v>
      </c>
      <c r="E63" s="18">
        <f>CHOOSE($A$1,ED!E63,'H10'!E63,AirDose!E63)</f>
        <v>3.9757000000000001E-2</v>
      </c>
      <c r="F63" s="18">
        <f>CHOOSE($A$1,ED!F63,'H10'!F63,AirDose!F63)</f>
        <v>1.5925</v>
      </c>
      <c r="G63" s="18">
        <f>CHOOSE($A$1,ED!G63,'H10'!G63,AirDose!G63)</f>
        <v>2.7784</v>
      </c>
      <c r="H63" s="18">
        <f>CHOOSE($A$1,ED!H63,'H10'!H63,AirDose!H63)</f>
        <v>3.5916999999999999</v>
      </c>
      <c r="I63" s="18">
        <f>CHOOSE($A$1,ED!I63,'H10'!I63,AirDose!I63)</f>
        <v>4.3822999999999999</v>
      </c>
      <c r="J63" s="18">
        <f>CHOOSE($A$1,ED!J63,'H10'!J63,AirDose!J63)</f>
        <v>4.7888999999999999</v>
      </c>
      <c r="K63" s="18">
        <f>CHOOSE($A$1,ED!K63,'H10'!K63,AirDose!K63)</f>
        <v>5.5795000000000003</v>
      </c>
      <c r="L63" s="18">
        <f>CHOOSE($A$1,ED!L63,'H10'!L63,AirDose!L63)</f>
        <v>6.3700999999999999</v>
      </c>
      <c r="M63" s="18">
        <f>CHOOSE($A$1,ED!M63,'H10'!M63,AirDose!M63)</f>
        <v>7.5673000000000004</v>
      </c>
      <c r="N63" s="18">
        <f>CHOOSE($A$1,ED!N63,'H10'!N63,AirDose!N63)</f>
        <v>7.9512999999999998</v>
      </c>
      <c r="O63" s="18">
        <f>CHOOSE($A$1,ED!O63,'H10'!O63,AirDose!O63)</f>
        <v>9.1485000000000003</v>
      </c>
      <c r="P63" s="18">
        <f>CHOOSE($A$1,ED!P63,'H10'!P63,AirDose!P63)</f>
        <v>9.5550999999999995</v>
      </c>
      <c r="Q63" s="18">
        <f>CHOOSE($A$1,ED!Q63,'H10'!Q63,AirDose!Q63)</f>
        <v>10.752000000000001</v>
      </c>
      <c r="R63" s="18">
        <f>CHOOSE($A$1,ED!R63,'H10'!R63,AirDose!R63)</f>
        <v>11.159000000000001</v>
      </c>
      <c r="S63" s="18">
        <f>CHOOSE($A$1,ED!S63,'H10'!S63,AirDose!S63)</f>
        <v>12.356</v>
      </c>
      <c r="T63" s="18">
        <f>CHOOSE($A$1,ED!T63,'H10'!T63,AirDose!T63)</f>
        <v>12.74</v>
      </c>
      <c r="U63" s="18">
        <f>CHOOSE($A$1,ED!U63,'H10'!U63,AirDose!U63)</f>
        <v>13.936999999999999</v>
      </c>
      <c r="V63" s="18">
        <f>CHOOSE($A$1,ED!V63,'H10'!V63,AirDose!V63)</f>
        <v>15.925000000000001</v>
      </c>
      <c r="W63" s="18">
        <f>CHOOSE($A$1,ED!W63,'H10'!W63,AirDose!W63)</f>
        <v>15.541</v>
      </c>
      <c r="X63" s="18">
        <f>CHOOSE($A$1,ED!X63,'H10'!X63,AirDose!X63)</f>
        <v>15.925000000000001</v>
      </c>
      <c r="Y63" s="18">
        <f>CHOOSE($A$1,ED!Y63,'H10'!Y63,AirDose!Y63)</f>
        <v>17.913</v>
      </c>
      <c r="Z63" s="18">
        <f>CHOOSE($A$1,ED!Z63,'H10'!Z63,AirDose!Z63)</f>
        <v>19.088000000000001</v>
      </c>
      <c r="AA63" s="18">
        <f>CHOOSE($A$1,ED!AA63,'H10'!AA63,AirDose!AA63)</f>
        <v>20.329999999999998</v>
      </c>
      <c r="AB63" s="18">
        <f>CHOOSE($A$1,ED!AB63,'H10'!AB63,AirDose!AB63)</f>
        <v>20.692</v>
      </c>
      <c r="AC63" s="18">
        <f>CHOOSE($A$1,ED!AC63,'H10'!AC63,AirDose!AC63)</f>
        <v>21.911000000000001</v>
      </c>
      <c r="AD63" s="18">
        <f>CHOOSE($A$1,ED!AD63,'H10'!AD63,AirDose!AD63)</f>
        <v>22.295000000000002</v>
      </c>
      <c r="AE63" s="18">
        <f>CHOOSE($A$1,ED!AE63,'H10'!AE63,AirDose!AE63)</f>
        <v>23.492999999999999</v>
      </c>
      <c r="AF63" s="18">
        <f>CHOOSE($A$1,ED!AF63,'H10'!AF63,AirDose!AF63)</f>
        <v>23.492999999999999</v>
      </c>
      <c r="AG63" s="18">
        <f>CHOOSE($A$1,ED!AG63,'H10'!AG63,AirDose!AG63)</f>
        <v>85.2</v>
      </c>
      <c r="AH63" s="18">
        <f>CHOOSE($A$1,ED!AH63,'H10'!AH63,AirDose!AH63)</f>
        <v>78.7</v>
      </c>
      <c r="AI63" s="18">
        <f>CHOOSE($A$1,ED!AI63,'H10'!AI63,AirDose!AI63)</f>
        <v>2.1652000000000001E-2</v>
      </c>
      <c r="AJ63" s="18">
        <f>CHOOSE($A$1,ED!AJ63,'H10'!AJ63,AirDose!AJ63)</f>
        <v>1.393</v>
      </c>
      <c r="AK63" s="18">
        <f>CHOOSE($A$1,ED!AK63,'H10'!AK63,AirDose!AK63)</f>
        <v>3.6965999999999999E-2</v>
      </c>
    </row>
    <row r="64" spans="1:37">
      <c r="A64" s="18"/>
      <c r="B64" s="18">
        <v>1.4219000000000001E-2</v>
      </c>
      <c r="C64" s="18">
        <v>3.2596999999999999E-3</v>
      </c>
      <c r="D64" s="18">
        <f>CHOOSE($A$1,ED!D64,'H10'!D64,AirDose!D64)</f>
        <v>4.9111000000000002</v>
      </c>
      <c r="E64" s="18">
        <f>CHOOSE($A$1,ED!E64,'H10'!E64,AirDose!E64)</f>
        <v>5.0050999999999998E-2</v>
      </c>
      <c r="F64" s="18">
        <f>CHOOSE($A$1,ED!F64,'H10'!F64,AirDose!F64)</f>
        <v>2.0049000000000001</v>
      </c>
      <c r="G64" s="18">
        <f>CHOOSE($A$1,ED!G64,'H10'!G64,AirDose!G64)</f>
        <v>3.4979</v>
      </c>
      <c r="H64" s="18">
        <f>CHOOSE($A$1,ED!H64,'H10'!H64,AirDose!H64)</f>
        <v>4.5216000000000003</v>
      </c>
      <c r="I64" s="18">
        <f>CHOOSE($A$1,ED!I64,'H10'!I64,AirDose!I64)</f>
        <v>5.5170000000000003</v>
      </c>
      <c r="J64" s="18">
        <f>CHOOSE($A$1,ED!J64,'H10'!J64,AirDose!J64)</f>
        <v>6.0289000000000001</v>
      </c>
      <c r="K64" s="18">
        <f>CHOOSE($A$1,ED!K64,'H10'!K64,AirDose!K64)</f>
        <v>7.0242000000000004</v>
      </c>
      <c r="L64" s="18">
        <f>CHOOSE($A$1,ED!L64,'H10'!L64,AirDose!L64)</f>
        <v>8.0195000000000007</v>
      </c>
      <c r="M64" s="18">
        <f>CHOOSE($A$1,ED!M64,'H10'!M64,AirDose!M64)</f>
        <v>9.5266999999999999</v>
      </c>
      <c r="N64" s="18">
        <f>CHOOSE($A$1,ED!N64,'H10'!N64,AirDose!N64)</f>
        <v>10.01</v>
      </c>
      <c r="O64" s="18">
        <f>CHOOSE($A$1,ED!O64,'H10'!O64,AirDose!O64)</f>
        <v>11.516999999999999</v>
      </c>
      <c r="P64" s="18">
        <f>CHOOSE($A$1,ED!P64,'H10'!P64,AirDose!P64)</f>
        <v>12.029</v>
      </c>
      <c r="Q64" s="18">
        <f>CHOOSE($A$1,ED!Q64,'H10'!Q64,AirDose!Q64)</f>
        <v>13.536</v>
      </c>
      <c r="R64" s="18">
        <f>CHOOSE($A$1,ED!R64,'H10'!R64,AirDose!R64)</f>
        <v>14.048</v>
      </c>
      <c r="S64" s="18">
        <f>CHOOSE($A$1,ED!S64,'H10'!S64,AirDose!S64)</f>
        <v>15.555999999999999</v>
      </c>
      <c r="T64" s="18">
        <f>CHOOSE($A$1,ED!T64,'H10'!T64,AirDose!T64)</f>
        <v>16.039000000000001</v>
      </c>
      <c r="U64" s="18">
        <f>CHOOSE($A$1,ED!U64,'H10'!U64,AirDose!U64)</f>
        <v>17.545999999999999</v>
      </c>
      <c r="V64" s="18">
        <f>CHOOSE($A$1,ED!V64,'H10'!V64,AirDose!V64)</f>
        <v>20.048999999999999</v>
      </c>
      <c r="W64" s="18">
        <f>CHOOSE($A$1,ED!W64,'H10'!W64,AirDose!W64)</f>
        <v>19.565000000000001</v>
      </c>
      <c r="X64" s="18">
        <f>CHOOSE($A$1,ED!X64,'H10'!X64,AirDose!X64)</f>
        <v>20.048999999999999</v>
      </c>
      <c r="Y64" s="18">
        <f>CHOOSE($A$1,ED!Y64,'H10'!Y64,AirDose!Y64)</f>
        <v>22.550999999999998</v>
      </c>
      <c r="Z64" s="18">
        <f>CHOOSE($A$1,ED!Z64,'H10'!Z64,AirDose!Z64)</f>
        <v>24.03</v>
      </c>
      <c r="AA64" s="18">
        <f>CHOOSE($A$1,ED!AA64,'H10'!AA64,AirDose!AA64)</f>
        <v>25.594000000000001</v>
      </c>
      <c r="AB64" s="18">
        <f>CHOOSE($A$1,ED!AB64,'H10'!AB64,AirDose!AB64)</f>
        <v>26.048999999999999</v>
      </c>
      <c r="AC64" s="18">
        <f>CHOOSE($A$1,ED!AC64,'H10'!AC64,AirDose!AC64)</f>
        <v>27.585000000000001</v>
      </c>
      <c r="AD64" s="18">
        <f>CHOOSE($A$1,ED!AD64,'H10'!AD64,AirDose!AD64)</f>
        <v>28.068000000000001</v>
      </c>
      <c r="AE64" s="18">
        <f>CHOOSE($A$1,ED!AE64,'H10'!AE64,AirDose!AE64)</f>
        <v>29.576000000000001</v>
      </c>
      <c r="AF64" s="18">
        <f>CHOOSE($A$1,ED!AF64,'H10'!AF64,AirDose!AF64)</f>
        <v>29.576000000000001</v>
      </c>
      <c r="AG64" s="18">
        <f>CHOOSE($A$1,ED!AG64,'H10'!AG64,AirDose!AG64)</f>
        <v>85.2</v>
      </c>
      <c r="AH64" s="18">
        <f>CHOOSE($A$1,ED!AH64,'H10'!AH64,AirDose!AH64)</f>
        <v>78.7</v>
      </c>
      <c r="AI64" s="18">
        <f>CHOOSE($A$1,ED!AI64,'H10'!AI64,AirDose!AI64)</f>
        <v>2.7047000000000002E-2</v>
      </c>
      <c r="AJ64" s="18">
        <f>CHOOSE($A$1,ED!AJ64,'H10'!AJ64,AirDose!AJ64)</f>
        <v>1.3987000000000001</v>
      </c>
      <c r="AK64" s="18">
        <f>CHOOSE($A$1,ED!AK64,'H10'!AK64,AirDose!AK64)</f>
        <v>5.2413000000000001E-2</v>
      </c>
    </row>
    <row r="65" spans="1:37">
      <c r="A65" s="18"/>
      <c r="B65" s="18">
        <v>1.7901E-2</v>
      </c>
      <c r="C65" s="18">
        <v>4.1037000000000001E-3</v>
      </c>
      <c r="D65" s="18">
        <f>CHOOSE($A$1,ED!D65,'H10'!D65,AirDose!D65)</f>
        <v>5.3829000000000002</v>
      </c>
      <c r="E65" s="18">
        <f>CHOOSE($A$1,ED!E65,'H10'!E65,AirDose!E65)</f>
        <v>6.3011999999999999E-2</v>
      </c>
      <c r="F65" s="18">
        <f>CHOOSE($A$1,ED!F65,'H10'!F65,AirDose!F65)</f>
        <v>2.524</v>
      </c>
      <c r="G65" s="18">
        <f>CHOOSE($A$1,ED!G65,'H10'!G65,AirDose!G65)</f>
        <v>4.4036</v>
      </c>
      <c r="H65" s="18">
        <f>CHOOSE($A$1,ED!H65,'H10'!H65,AirDose!H65)</f>
        <v>5.6924999999999999</v>
      </c>
      <c r="I65" s="18">
        <f>CHOOSE($A$1,ED!I65,'H10'!I65,AirDose!I65)</f>
        <v>6.9455999999999998</v>
      </c>
      <c r="J65" s="18">
        <f>CHOOSE($A$1,ED!J65,'H10'!J65,AirDose!J65)</f>
        <v>7.59</v>
      </c>
      <c r="K65" s="18">
        <f>CHOOSE($A$1,ED!K65,'H10'!K65,AirDose!K65)</f>
        <v>8.8430999999999997</v>
      </c>
      <c r="L65" s="18">
        <f>CHOOSE($A$1,ED!L65,'H10'!L65,AirDose!L65)</f>
        <v>10.096</v>
      </c>
      <c r="M65" s="18">
        <f>CHOOSE($A$1,ED!M65,'H10'!M65,AirDose!M65)</f>
        <v>11.994</v>
      </c>
      <c r="N65" s="18">
        <f>CHOOSE($A$1,ED!N65,'H10'!N65,AirDose!N65)</f>
        <v>12.602</v>
      </c>
      <c r="O65" s="18">
        <f>CHOOSE($A$1,ED!O65,'H10'!O65,AirDose!O65)</f>
        <v>14.5</v>
      </c>
      <c r="P65" s="18">
        <f>CHOOSE($A$1,ED!P65,'H10'!P65,AirDose!P65)</f>
        <v>15.144</v>
      </c>
      <c r="Q65" s="18">
        <f>CHOOSE($A$1,ED!Q65,'H10'!Q65,AirDose!Q65)</f>
        <v>17.042000000000002</v>
      </c>
      <c r="R65" s="18">
        <f>CHOOSE($A$1,ED!R65,'H10'!R65,AirDose!R65)</f>
        <v>17.686</v>
      </c>
      <c r="S65" s="18">
        <f>CHOOSE($A$1,ED!S65,'H10'!S65,AirDose!S65)</f>
        <v>19.584</v>
      </c>
      <c r="T65" s="18">
        <f>CHOOSE($A$1,ED!T65,'H10'!T65,AirDose!T65)</f>
        <v>20.192</v>
      </c>
      <c r="U65" s="18">
        <f>CHOOSE($A$1,ED!U65,'H10'!U65,AirDose!U65)</f>
        <v>22.09</v>
      </c>
      <c r="V65" s="18">
        <f>CHOOSE($A$1,ED!V65,'H10'!V65,AirDose!V65)</f>
        <v>25.24</v>
      </c>
      <c r="W65" s="18">
        <f>CHOOSE($A$1,ED!W65,'H10'!W65,AirDose!W65)</f>
        <v>24.632000000000001</v>
      </c>
      <c r="X65" s="18">
        <f>CHOOSE($A$1,ED!X65,'H10'!X65,AirDose!X65)</f>
        <v>25.24</v>
      </c>
      <c r="Y65" s="18">
        <f>CHOOSE($A$1,ED!Y65,'H10'!Y65,AirDose!Y65)</f>
        <v>28.390999999999998</v>
      </c>
      <c r="Z65" s="18">
        <f>CHOOSE($A$1,ED!Z65,'H10'!Z65,AirDose!Z65)</f>
        <v>30.253</v>
      </c>
      <c r="AA65" s="18">
        <f>CHOOSE($A$1,ED!AA65,'H10'!AA65,AirDose!AA65)</f>
        <v>32.222000000000001</v>
      </c>
      <c r="AB65" s="18">
        <f>CHOOSE($A$1,ED!AB65,'H10'!AB65,AirDose!AB65)</f>
        <v>32.795000000000002</v>
      </c>
      <c r="AC65" s="18">
        <f>CHOOSE($A$1,ED!AC65,'H10'!AC65,AirDose!AC65)</f>
        <v>34.728000000000002</v>
      </c>
      <c r="AD65" s="18">
        <f>CHOOSE($A$1,ED!AD65,'H10'!AD65,AirDose!AD65)</f>
        <v>35.337000000000003</v>
      </c>
      <c r="AE65" s="18">
        <f>CHOOSE($A$1,ED!AE65,'H10'!AE65,AirDose!AE65)</f>
        <v>37.234000000000002</v>
      </c>
      <c r="AF65" s="18">
        <f>CHOOSE($A$1,ED!AF65,'H10'!AF65,AirDose!AF65)</f>
        <v>37.234000000000002</v>
      </c>
      <c r="AG65" s="18">
        <f>CHOOSE($A$1,ED!AG65,'H10'!AG65,AirDose!AG65)</f>
        <v>85.2</v>
      </c>
      <c r="AH65" s="18">
        <f>CHOOSE($A$1,ED!AH65,'H10'!AH65,AirDose!AH65)</f>
        <v>78.7</v>
      </c>
      <c r="AI65" s="18">
        <f>CHOOSE($A$1,ED!AI65,'H10'!AI65,AirDose!AI65)</f>
        <v>3.4077000000000003E-2</v>
      </c>
      <c r="AJ65" s="18">
        <f>CHOOSE($A$1,ED!AJ65,'H10'!AJ65,AirDose!AJ65)</f>
        <v>1.4060999999999999</v>
      </c>
      <c r="AK65" s="18">
        <f>CHOOSE($A$1,ED!AK65,'H10'!AK65,AirDose!AK65)</f>
        <v>7.1487999999999996E-2</v>
      </c>
    </row>
    <row r="66" spans="1:37">
      <c r="A66" s="18"/>
      <c r="B66" s="18">
        <v>2.2536E-2</v>
      </c>
      <c r="C66" s="18">
        <v>5.1663000000000004E-3</v>
      </c>
      <c r="D66" s="18">
        <f>CHOOSE($A$1,ED!D66,'H10'!D66,AirDose!D66)</f>
        <v>6.0723000000000003</v>
      </c>
      <c r="E66" s="18">
        <f>CHOOSE($A$1,ED!E66,'H10'!E66,AirDose!E66)</f>
        <v>7.9326999999999995E-2</v>
      </c>
      <c r="F66" s="18">
        <f>CHOOSE($A$1,ED!F66,'H10'!F66,AirDose!F66)</f>
        <v>3.1776</v>
      </c>
      <c r="G66" s="18">
        <f>CHOOSE($A$1,ED!G66,'H10'!G66,AirDose!G66)</f>
        <v>5.5438999999999998</v>
      </c>
      <c r="H66" s="18">
        <f>CHOOSE($A$1,ED!H66,'H10'!H66,AirDose!H66)</f>
        <v>7.1664000000000003</v>
      </c>
      <c r="I66" s="18">
        <f>CHOOSE($A$1,ED!I66,'H10'!I66,AirDose!I66)</f>
        <v>8.7439999999999998</v>
      </c>
      <c r="J66" s="18">
        <f>CHOOSE($A$1,ED!J66,'H10'!J66,AirDose!J66)</f>
        <v>9.5553000000000008</v>
      </c>
      <c r="K66" s="18">
        <f>CHOOSE($A$1,ED!K66,'H10'!K66,AirDose!K66)</f>
        <v>11.132999999999999</v>
      </c>
      <c r="L66" s="18">
        <f>CHOOSE($A$1,ED!L66,'H10'!L66,AirDose!L66)</f>
        <v>12.71</v>
      </c>
      <c r="M66" s="18">
        <f>CHOOSE($A$1,ED!M66,'H10'!M66,AirDose!M66)</f>
        <v>15.099</v>
      </c>
      <c r="N66" s="18">
        <f>CHOOSE($A$1,ED!N66,'H10'!N66,AirDose!N66)</f>
        <v>15.865</v>
      </c>
      <c r="O66" s="18">
        <f>CHOOSE($A$1,ED!O66,'H10'!O66,AirDose!O66)</f>
        <v>18.254000000000001</v>
      </c>
      <c r="P66" s="18">
        <f>CHOOSE($A$1,ED!P66,'H10'!P66,AirDose!P66)</f>
        <v>19.065000000000001</v>
      </c>
      <c r="Q66" s="18">
        <f>CHOOSE($A$1,ED!Q66,'H10'!Q66,AirDose!Q66)</f>
        <v>21.454000000000001</v>
      </c>
      <c r="R66" s="18">
        <f>CHOOSE($A$1,ED!R66,'H10'!R66,AirDose!R66)</f>
        <v>22.265999999999998</v>
      </c>
      <c r="S66" s="18">
        <f>CHOOSE($A$1,ED!S66,'H10'!S66,AirDose!S66)</f>
        <v>24.654</v>
      </c>
      <c r="T66" s="18">
        <f>CHOOSE($A$1,ED!T66,'H10'!T66,AirDose!T66)</f>
        <v>25.420999999999999</v>
      </c>
      <c r="U66" s="18">
        <f>CHOOSE($A$1,ED!U66,'H10'!U66,AirDose!U66)</f>
        <v>27.809000000000001</v>
      </c>
      <c r="V66" s="18">
        <f>CHOOSE($A$1,ED!V66,'H10'!V66,AirDose!V66)</f>
        <v>31.776</v>
      </c>
      <c r="W66" s="18">
        <f>CHOOSE($A$1,ED!W66,'H10'!W66,AirDose!W66)</f>
        <v>31.01</v>
      </c>
      <c r="X66" s="18">
        <f>CHOOSE($A$1,ED!X66,'H10'!X66,AirDose!X66)</f>
        <v>31.776</v>
      </c>
      <c r="Y66" s="18">
        <f>CHOOSE($A$1,ED!Y66,'H10'!Y66,AirDose!Y66)</f>
        <v>35.741999999999997</v>
      </c>
      <c r="Z66" s="18">
        <f>CHOOSE($A$1,ED!Z66,'H10'!Z66,AirDose!Z66)</f>
        <v>38.085999999999999</v>
      </c>
      <c r="AA66" s="18">
        <f>CHOOSE($A$1,ED!AA66,'H10'!AA66,AirDose!AA66)</f>
        <v>40.564999999999998</v>
      </c>
      <c r="AB66" s="18">
        <f>CHOOSE($A$1,ED!AB66,'H10'!AB66,AirDose!AB66)</f>
        <v>41.286000000000001</v>
      </c>
      <c r="AC66" s="18">
        <f>CHOOSE($A$1,ED!AC66,'H10'!AC66,AirDose!AC66)</f>
        <v>43.72</v>
      </c>
      <c r="AD66" s="18">
        <f>CHOOSE($A$1,ED!AD66,'H10'!AD66,AirDose!AD66)</f>
        <v>44.485999999999997</v>
      </c>
      <c r="AE66" s="18">
        <f>CHOOSE($A$1,ED!AE66,'H10'!AE66,AirDose!AE66)</f>
        <v>46.875</v>
      </c>
      <c r="AF66" s="18">
        <f>CHOOSE($A$1,ED!AF66,'H10'!AF66,AirDose!AF66)</f>
        <v>46.875</v>
      </c>
      <c r="AG66" s="18">
        <f>CHOOSE($A$1,ED!AG66,'H10'!AG66,AirDose!AG66)</f>
        <v>85.2</v>
      </c>
      <c r="AH66" s="18">
        <f>CHOOSE($A$1,ED!AH66,'H10'!AH66,AirDose!AH66)</f>
        <v>78.7</v>
      </c>
      <c r="AI66" s="18">
        <f>CHOOSE($A$1,ED!AI66,'H10'!AI66,AirDose!AI66)</f>
        <v>4.3293999999999999E-2</v>
      </c>
      <c r="AJ66" s="18">
        <f>CHOOSE($A$1,ED!AJ66,'H10'!AJ66,AirDose!AJ66)</f>
        <v>1.4158999999999999</v>
      </c>
      <c r="AK66" s="18">
        <f>CHOOSE($A$1,ED!AK66,'H10'!AK66,AirDose!AK66)</f>
        <v>9.4685000000000005E-2</v>
      </c>
    </row>
    <row r="67" spans="1:37">
      <c r="A67" s="18"/>
      <c r="B67" s="18">
        <v>2.8371E-2</v>
      </c>
      <c r="C67" s="18">
        <v>6.5039E-3</v>
      </c>
      <c r="D67" s="18">
        <f>CHOOSE($A$1,ED!D67,'H10'!D67,AirDose!D67)</f>
        <v>6.9638</v>
      </c>
      <c r="E67" s="18">
        <f>CHOOSE($A$1,ED!E67,'H10'!E67,AirDose!E67)</f>
        <v>9.9865999999999996E-2</v>
      </c>
      <c r="F67" s="18">
        <f>CHOOSE($A$1,ED!F67,'H10'!F67,AirDose!F67)</f>
        <v>4.0003000000000002</v>
      </c>
      <c r="G67" s="18">
        <f>CHOOSE($A$1,ED!G67,'H10'!G67,AirDose!G67)</f>
        <v>6.9793000000000003</v>
      </c>
      <c r="H67" s="18">
        <f>CHOOSE($A$1,ED!H67,'H10'!H67,AirDose!H67)</f>
        <v>9.0220000000000002</v>
      </c>
      <c r="I67" s="18">
        <f>CHOOSE($A$1,ED!I67,'H10'!I67,AirDose!I67)</f>
        <v>11.007999999999999</v>
      </c>
      <c r="J67" s="18">
        <f>CHOOSE($A$1,ED!J67,'H10'!J67,AirDose!J67)</f>
        <v>12.029</v>
      </c>
      <c r="K67" s="18">
        <f>CHOOSE($A$1,ED!K67,'H10'!K67,AirDose!K67)</f>
        <v>14.015000000000001</v>
      </c>
      <c r="L67" s="18">
        <f>CHOOSE($A$1,ED!L67,'H10'!L67,AirDose!L67)</f>
        <v>16.001000000000001</v>
      </c>
      <c r="M67" s="18">
        <f>CHOOSE($A$1,ED!M67,'H10'!M67,AirDose!M67)</f>
        <v>19.009</v>
      </c>
      <c r="N67" s="18">
        <f>CHOOSE($A$1,ED!N67,'H10'!N67,AirDose!N67)</f>
        <v>19.972999999999999</v>
      </c>
      <c r="O67" s="18">
        <f>CHOOSE($A$1,ED!O67,'H10'!O67,AirDose!O67)</f>
        <v>22.981000000000002</v>
      </c>
      <c r="P67" s="18">
        <f>CHOOSE($A$1,ED!P67,'H10'!P67,AirDose!P67)</f>
        <v>24.001999999999999</v>
      </c>
      <c r="Q67" s="18">
        <f>CHOOSE($A$1,ED!Q67,'H10'!Q67,AirDose!Q67)</f>
        <v>27.009</v>
      </c>
      <c r="R67" s="18">
        <f>CHOOSE($A$1,ED!R67,'H10'!R67,AirDose!R67)</f>
        <v>28.030999999999999</v>
      </c>
      <c r="S67" s="18">
        <f>CHOOSE($A$1,ED!S67,'H10'!S67,AirDose!S67)</f>
        <v>31.038</v>
      </c>
      <c r="T67" s="18">
        <f>CHOOSE($A$1,ED!T67,'H10'!T67,AirDose!T67)</f>
        <v>32.002000000000002</v>
      </c>
      <c r="U67" s="18">
        <f>CHOOSE($A$1,ED!U67,'H10'!U67,AirDose!U67)</f>
        <v>35.01</v>
      </c>
      <c r="V67" s="18">
        <f>CHOOSE($A$1,ED!V67,'H10'!V67,AirDose!V67)</f>
        <v>40.003</v>
      </c>
      <c r="W67" s="18">
        <f>CHOOSE($A$1,ED!W67,'H10'!W67,AirDose!W67)</f>
        <v>39.037999999999997</v>
      </c>
      <c r="X67" s="18">
        <f>CHOOSE($A$1,ED!X67,'H10'!X67,AirDose!X67)</f>
        <v>40.003</v>
      </c>
      <c r="Y67" s="18">
        <f>CHOOSE($A$1,ED!Y67,'H10'!Y67,AirDose!Y67)</f>
        <v>44.996000000000002</v>
      </c>
      <c r="Z67" s="18">
        <f>CHOOSE($A$1,ED!Z67,'H10'!Z67,AirDose!Z67)</f>
        <v>47.947000000000003</v>
      </c>
      <c r="AA67" s="18">
        <f>CHOOSE($A$1,ED!AA67,'H10'!AA67,AirDose!AA67)</f>
        <v>51.067999999999998</v>
      </c>
      <c r="AB67" s="18">
        <f>CHOOSE($A$1,ED!AB67,'H10'!AB67,AirDose!AB67)</f>
        <v>51.975999999999999</v>
      </c>
      <c r="AC67" s="18">
        <f>CHOOSE($A$1,ED!AC67,'H10'!AC67,AirDose!AC67)</f>
        <v>55.04</v>
      </c>
      <c r="AD67" s="18">
        <f>CHOOSE($A$1,ED!AD67,'H10'!AD67,AirDose!AD67)</f>
        <v>56.003999999999998</v>
      </c>
      <c r="AE67" s="18">
        <f>CHOOSE($A$1,ED!AE67,'H10'!AE67,AirDose!AE67)</f>
        <v>59.012</v>
      </c>
      <c r="AF67" s="18">
        <f>CHOOSE($A$1,ED!AF67,'H10'!AF67,AirDose!AF67)</f>
        <v>59.012</v>
      </c>
      <c r="AG67" s="18">
        <f>CHOOSE($A$1,ED!AG67,'H10'!AG67,AirDose!AG67)</f>
        <v>85.2</v>
      </c>
      <c r="AH67" s="18">
        <f>CHOOSE($A$1,ED!AH67,'H10'!AH67,AirDose!AH67)</f>
        <v>78.7</v>
      </c>
      <c r="AI67" s="18">
        <f>CHOOSE($A$1,ED!AI67,'H10'!AI67,AirDose!AI67)</f>
        <v>5.4084E-2</v>
      </c>
      <c r="AJ67" s="18">
        <f>CHOOSE($A$1,ED!AJ67,'H10'!AJ67,AirDose!AJ67)</f>
        <v>1.4272</v>
      </c>
      <c r="AK67" s="18">
        <f>CHOOSE($A$1,ED!AK67,'H10'!AK67,AirDose!AK67)</f>
        <v>0.12069000000000001</v>
      </c>
    </row>
    <row r="68" spans="1:37">
      <c r="A68" s="18"/>
      <c r="B68" s="18">
        <v>3.5716999999999999E-2</v>
      </c>
      <c r="C68" s="18">
        <v>8.1880000000000008E-3</v>
      </c>
      <c r="D68" s="18">
        <f>CHOOSE($A$1,ED!D68,'H10'!D68,AirDose!D68)</f>
        <v>8.2795000000000005</v>
      </c>
      <c r="E68" s="18">
        <f>CHOOSE($A$1,ED!E68,'H10'!E68,AirDose!E68)</f>
        <v>0.12572</v>
      </c>
      <c r="F68" s="18">
        <f>CHOOSE($A$1,ED!F68,'H10'!F68,AirDose!F68)</f>
        <v>5.0361000000000002</v>
      </c>
      <c r="G68" s="18">
        <f>CHOOSE($A$1,ED!G68,'H10'!G68,AirDose!G68)</f>
        <v>8.7864000000000004</v>
      </c>
      <c r="H68" s="18">
        <f>CHOOSE($A$1,ED!H68,'H10'!H68,AirDose!H68)</f>
        <v>11.358000000000001</v>
      </c>
      <c r="I68" s="18">
        <f>CHOOSE($A$1,ED!I68,'H10'!I68,AirDose!I68)</f>
        <v>13.858000000000001</v>
      </c>
      <c r="J68" s="18">
        <f>CHOOSE($A$1,ED!J68,'H10'!J68,AirDose!J68)</f>
        <v>15.144</v>
      </c>
      <c r="K68" s="18">
        <f>CHOOSE($A$1,ED!K68,'H10'!K68,AirDose!K68)</f>
        <v>17.643999999999998</v>
      </c>
      <c r="L68" s="18">
        <f>CHOOSE($A$1,ED!L68,'H10'!L68,AirDose!L68)</f>
        <v>20.143999999999998</v>
      </c>
      <c r="M68" s="18">
        <f>CHOOSE($A$1,ED!M68,'H10'!M68,AirDose!M68)</f>
        <v>23.93</v>
      </c>
      <c r="N68" s="18">
        <f>CHOOSE($A$1,ED!N68,'H10'!N68,AirDose!N68)</f>
        <v>25.145</v>
      </c>
      <c r="O68" s="18">
        <f>CHOOSE($A$1,ED!O68,'H10'!O68,AirDose!O68)</f>
        <v>28.931000000000001</v>
      </c>
      <c r="P68" s="18">
        <f>CHOOSE($A$1,ED!P68,'H10'!P68,AirDose!P68)</f>
        <v>30.216999999999999</v>
      </c>
      <c r="Q68" s="18">
        <f>CHOOSE($A$1,ED!Q68,'H10'!Q68,AirDose!Q68)</f>
        <v>34.003</v>
      </c>
      <c r="R68" s="18">
        <f>CHOOSE($A$1,ED!R68,'H10'!R68,AirDose!R68)</f>
        <v>35.287999999999997</v>
      </c>
      <c r="S68" s="18">
        <f>CHOOSE($A$1,ED!S68,'H10'!S68,AirDose!S68)</f>
        <v>39.073999999999998</v>
      </c>
      <c r="T68" s="18">
        <f>CHOOSE($A$1,ED!T68,'H10'!T68,AirDose!T68)</f>
        <v>40.289000000000001</v>
      </c>
      <c r="U68" s="18">
        <f>CHOOSE($A$1,ED!U68,'H10'!U68,AirDose!U68)</f>
        <v>44.075000000000003</v>
      </c>
      <c r="V68" s="18">
        <f>CHOOSE($A$1,ED!V68,'H10'!V68,AirDose!V68)</f>
        <v>50.360999999999997</v>
      </c>
      <c r="W68" s="18">
        <f>CHOOSE($A$1,ED!W68,'H10'!W68,AirDose!W68)</f>
        <v>49.146999999999998</v>
      </c>
      <c r="X68" s="18">
        <f>CHOOSE($A$1,ED!X68,'H10'!X68,AirDose!X68)</f>
        <v>50.360999999999997</v>
      </c>
      <c r="Y68" s="18">
        <f>CHOOSE($A$1,ED!Y68,'H10'!Y68,AirDose!Y68)</f>
        <v>56.646999999999998</v>
      </c>
      <c r="Z68" s="18">
        <f>CHOOSE($A$1,ED!Z68,'H10'!Z68,AirDose!Z68)</f>
        <v>60.362000000000002</v>
      </c>
      <c r="AA68" s="18">
        <f>CHOOSE($A$1,ED!AA68,'H10'!AA68,AirDose!AA68)</f>
        <v>64.290999999999997</v>
      </c>
      <c r="AB68" s="18">
        <f>CHOOSE($A$1,ED!AB68,'H10'!AB68,AirDose!AB68)</f>
        <v>65.433999999999997</v>
      </c>
      <c r="AC68" s="18">
        <f>CHOOSE($A$1,ED!AC68,'H10'!AC68,AirDose!AC68)</f>
        <v>69.290999999999997</v>
      </c>
      <c r="AD68" s="18">
        <f>CHOOSE($A$1,ED!AD68,'H10'!AD68,AirDose!AD68)</f>
        <v>70.504999999999995</v>
      </c>
      <c r="AE68" s="18">
        <f>CHOOSE($A$1,ED!AE68,'H10'!AE68,AirDose!AE68)</f>
        <v>74.290999999999997</v>
      </c>
      <c r="AF68" s="18">
        <f>CHOOSE($A$1,ED!AF68,'H10'!AF68,AirDose!AF68)</f>
        <v>74.290999999999997</v>
      </c>
      <c r="AG68" s="18">
        <f>CHOOSE($A$1,ED!AG68,'H10'!AG68,AirDose!AG68)</f>
        <v>85.2</v>
      </c>
      <c r="AH68" s="18">
        <f>CHOOSE($A$1,ED!AH68,'H10'!AH68,AirDose!AH68)</f>
        <v>78.7</v>
      </c>
      <c r="AI68" s="18">
        <f>CHOOSE($A$1,ED!AI68,'H10'!AI68,AirDose!AI68)</f>
        <v>6.8280999999999994E-2</v>
      </c>
      <c r="AJ68" s="18">
        <f>CHOOSE($A$1,ED!AJ68,'H10'!AJ68,AirDose!AJ68)</f>
        <v>1.4420999999999999</v>
      </c>
      <c r="AK68" s="18">
        <f>CHOOSE($A$1,ED!AK68,'H10'!AK68,AirDose!AK68)</f>
        <v>0.14580000000000001</v>
      </c>
    </row>
    <row r="69" spans="1:37">
      <c r="A69" s="18"/>
      <c r="B69" s="18">
        <v>4.4964999999999998E-2</v>
      </c>
      <c r="C69" s="18">
        <v>1.0307999999999999E-2</v>
      </c>
      <c r="D69" s="18">
        <f>CHOOSE($A$1,ED!D69,'H10'!D69,AirDose!D69)</f>
        <v>9.7309999999999999</v>
      </c>
      <c r="E69" s="18">
        <f>CHOOSE($A$1,ED!E69,'H10'!E69,AirDose!E69)</f>
        <v>0.15828</v>
      </c>
      <c r="F69" s="18">
        <f>CHOOSE($A$1,ED!F69,'H10'!F69,AirDose!F69)</f>
        <v>6.3400999999999996</v>
      </c>
      <c r="G69" s="18">
        <f>CHOOSE($A$1,ED!G69,'H10'!G69,AirDose!G69)</f>
        <v>11.061</v>
      </c>
      <c r="H69" s="18">
        <f>CHOOSE($A$1,ED!H69,'H10'!H69,AirDose!H69)</f>
        <v>14.298999999999999</v>
      </c>
      <c r="I69" s="18">
        <f>CHOOSE($A$1,ED!I69,'H10'!I69,AirDose!I69)</f>
        <v>17.446000000000002</v>
      </c>
      <c r="J69" s="18">
        <f>CHOOSE($A$1,ED!J69,'H10'!J69,AirDose!J69)</f>
        <v>19.065000000000001</v>
      </c>
      <c r="K69" s="18">
        <f>CHOOSE($A$1,ED!K69,'H10'!K69,AirDose!K69)</f>
        <v>22.213000000000001</v>
      </c>
      <c r="L69" s="18">
        <f>CHOOSE($A$1,ED!L69,'H10'!L69,AirDose!L69)</f>
        <v>25.36</v>
      </c>
      <c r="M69" s="18">
        <f>CHOOSE($A$1,ED!M69,'H10'!M69,AirDose!M69)</f>
        <v>30.126999999999999</v>
      </c>
      <c r="N69" s="18">
        <f>CHOOSE($A$1,ED!N69,'H10'!N69,AirDose!N69)</f>
        <v>31.655000000000001</v>
      </c>
      <c r="O69" s="18">
        <f>CHOOSE($A$1,ED!O69,'H10'!O69,AirDose!O69)</f>
        <v>36.421999999999997</v>
      </c>
      <c r="P69" s="18">
        <f>CHOOSE($A$1,ED!P69,'H10'!P69,AirDose!P69)</f>
        <v>38.04</v>
      </c>
      <c r="Q69" s="18">
        <f>CHOOSE($A$1,ED!Q69,'H10'!Q69,AirDose!Q69)</f>
        <v>42.807000000000002</v>
      </c>
      <c r="R69" s="18">
        <f>CHOOSE($A$1,ED!R69,'H10'!R69,AirDose!R69)</f>
        <v>44.424999999999997</v>
      </c>
      <c r="S69" s="18">
        <f>CHOOSE($A$1,ED!S69,'H10'!S69,AirDose!S69)</f>
        <v>49.192</v>
      </c>
      <c r="T69" s="18">
        <f>CHOOSE($A$1,ED!T69,'H10'!T69,AirDose!T69)</f>
        <v>50.720999999999997</v>
      </c>
      <c r="U69" s="18">
        <f>CHOOSE($A$1,ED!U69,'H10'!U69,AirDose!U69)</f>
        <v>55.487000000000002</v>
      </c>
      <c r="V69" s="18">
        <f>CHOOSE($A$1,ED!V69,'H10'!V69,AirDose!V69)</f>
        <v>63.401000000000003</v>
      </c>
      <c r="W69" s="18">
        <f>CHOOSE($A$1,ED!W69,'H10'!W69,AirDose!W69)</f>
        <v>61.872</v>
      </c>
      <c r="X69" s="18">
        <f>CHOOSE($A$1,ED!X69,'H10'!X69,AirDose!X69)</f>
        <v>63.401000000000003</v>
      </c>
      <c r="Y69" s="18">
        <f>CHOOSE($A$1,ED!Y69,'H10'!Y69,AirDose!Y69)</f>
        <v>71.313999999999993</v>
      </c>
      <c r="Z69" s="18">
        <f>CHOOSE($A$1,ED!Z69,'H10'!Z69,AirDose!Z69)</f>
        <v>75.991</v>
      </c>
      <c r="AA69" s="18">
        <f>CHOOSE($A$1,ED!AA69,'H10'!AA69,AirDose!AA69)</f>
        <v>80.936999999999998</v>
      </c>
      <c r="AB69" s="18">
        <f>CHOOSE($A$1,ED!AB69,'H10'!AB69,AirDose!AB69)</f>
        <v>82.376000000000005</v>
      </c>
      <c r="AC69" s="18">
        <f>CHOOSE($A$1,ED!AC69,'H10'!AC69,AirDose!AC69)</f>
        <v>87.231999999999999</v>
      </c>
      <c r="AD69" s="18">
        <f>CHOOSE($A$1,ED!AD69,'H10'!AD69,AirDose!AD69)</f>
        <v>88.760999999999996</v>
      </c>
      <c r="AE69" s="18">
        <f>CHOOSE($A$1,ED!AE69,'H10'!AE69,AirDose!AE69)</f>
        <v>93.527000000000001</v>
      </c>
      <c r="AF69" s="18">
        <f>CHOOSE($A$1,ED!AF69,'H10'!AF69,AirDose!AF69)</f>
        <v>93.527000000000001</v>
      </c>
      <c r="AG69" s="18">
        <f>CHOOSE($A$1,ED!AG69,'H10'!AG69,AirDose!AG69)</f>
        <v>85.2</v>
      </c>
      <c r="AH69" s="18">
        <f>CHOOSE($A$1,ED!AH69,'H10'!AH69,AirDose!AH69)</f>
        <v>78.7</v>
      </c>
      <c r="AI69" s="18">
        <f>CHOOSE($A$1,ED!AI69,'H10'!AI69,AirDose!AI69)</f>
        <v>8.5763000000000006E-2</v>
      </c>
      <c r="AJ69" s="18">
        <f>CHOOSE($A$1,ED!AJ69,'H10'!AJ69,AirDose!AJ69)</f>
        <v>1.4604999999999999</v>
      </c>
      <c r="AK69" s="18">
        <f>CHOOSE($A$1,ED!AK69,'H10'!AK69,AirDose!AK69)</f>
        <v>0.16954</v>
      </c>
    </row>
    <row r="70" spans="1:37">
      <c r="A70" s="18"/>
      <c r="B70" s="18">
        <v>5.6606999999999998E-2</v>
      </c>
      <c r="C70" s="18">
        <v>1.2977000000000001E-2</v>
      </c>
      <c r="D70" s="18">
        <f>CHOOSE($A$1,ED!D70,'H10'!D70,AirDose!D70)</f>
        <v>11.617000000000001</v>
      </c>
      <c r="E70" s="18">
        <f>CHOOSE($A$1,ED!E70,'H10'!E70,AirDose!E70)</f>
        <v>0.19925999999999999</v>
      </c>
      <c r="F70" s="18">
        <f>CHOOSE($A$1,ED!F70,'H10'!F70,AirDose!F70)</f>
        <v>7.9817</v>
      </c>
      <c r="G70" s="18">
        <f>CHOOSE($A$1,ED!G70,'H10'!G70,AirDose!G70)</f>
        <v>13.925000000000001</v>
      </c>
      <c r="H70" s="18">
        <f>CHOOSE($A$1,ED!H70,'H10'!H70,AirDose!H70)</f>
        <v>18.001000000000001</v>
      </c>
      <c r="I70" s="18">
        <f>CHOOSE($A$1,ED!I70,'H10'!I70,AirDose!I70)</f>
        <v>21.963999999999999</v>
      </c>
      <c r="J70" s="18">
        <f>CHOOSE($A$1,ED!J70,'H10'!J70,AirDose!J70)</f>
        <v>24.001999999999999</v>
      </c>
      <c r="K70" s="18">
        <f>CHOOSE($A$1,ED!K70,'H10'!K70,AirDose!K70)</f>
        <v>27.963999999999999</v>
      </c>
      <c r="L70" s="18">
        <f>CHOOSE($A$1,ED!L70,'H10'!L70,AirDose!L70)</f>
        <v>31.927</v>
      </c>
      <c r="M70" s="18">
        <f>CHOOSE($A$1,ED!M70,'H10'!M70,AirDose!M70)</f>
        <v>37.927</v>
      </c>
      <c r="N70" s="18">
        <f>CHOOSE($A$1,ED!N70,'H10'!N70,AirDose!N70)</f>
        <v>39.851999999999997</v>
      </c>
      <c r="O70" s="18">
        <f>CHOOSE($A$1,ED!O70,'H10'!O70,AirDose!O70)</f>
        <v>45.851999999999997</v>
      </c>
      <c r="P70" s="18">
        <f>CHOOSE($A$1,ED!P70,'H10'!P70,AirDose!P70)</f>
        <v>47.89</v>
      </c>
      <c r="Q70" s="18">
        <f>CHOOSE($A$1,ED!Q70,'H10'!Q70,AirDose!Q70)</f>
        <v>53.89</v>
      </c>
      <c r="R70" s="18">
        <f>CHOOSE($A$1,ED!R70,'H10'!R70,AirDose!R70)</f>
        <v>55.927999999999997</v>
      </c>
      <c r="S70" s="18">
        <f>CHOOSE($A$1,ED!S70,'H10'!S70,AirDose!S70)</f>
        <v>61.929000000000002</v>
      </c>
      <c r="T70" s="18">
        <f>CHOOSE($A$1,ED!T70,'H10'!T70,AirDose!T70)</f>
        <v>63.853000000000002</v>
      </c>
      <c r="U70" s="18">
        <f>CHOOSE($A$1,ED!U70,'H10'!U70,AirDose!U70)</f>
        <v>69.853999999999999</v>
      </c>
      <c r="V70" s="18">
        <f>CHOOSE($A$1,ED!V70,'H10'!V70,AirDose!V70)</f>
        <v>79.816999999999993</v>
      </c>
      <c r="W70" s="18">
        <f>CHOOSE($A$1,ED!W70,'H10'!W70,AirDose!W70)</f>
        <v>77.891999999999996</v>
      </c>
      <c r="X70" s="18">
        <f>CHOOSE($A$1,ED!X70,'H10'!X70,AirDose!X70)</f>
        <v>79.816999999999993</v>
      </c>
      <c r="Y70" s="18">
        <f>CHOOSE($A$1,ED!Y70,'H10'!Y70,AirDose!Y70)</f>
        <v>89.778999999999996</v>
      </c>
      <c r="Z70" s="18">
        <f>CHOOSE($A$1,ED!Z70,'H10'!Z70,AirDose!Z70)</f>
        <v>95.667000000000002</v>
      </c>
      <c r="AA70" s="18">
        <f>CHOOSE($A$1,ED!AA70,'H10'!AA70,AirDose!AA70)</f>
        <v>101.89</v>
      </c>
      <c r="AB70" s="18">
        <f>CHOOSE($A$1,ED!AB70,'H10'!AB70,AirDose!AB70)</f>
        <v>103.7</v>
      </c>
      <c r="AC70" s="18">
        <f>CHOOSE($A$1,ED!AC70,'H10'!AC70,AirDose!AC70)</f>
        <v>109.82</v>
      </c>
      <c r="AD70" s="18">
        <f>CHOOSE($A$1,ED!AD70,'H10'!AD70,AirDose!AD70)</f>
        <v>111.74</v>
      </c>
      <c r="AE70" s="18">
        <f>CHOOSE($A$1,ED!AE70,'H10'!AE70,AirDose!AE70)</f>
        <v>117.74</v>
      </c>
      <c r="AF70" s="18">
        <f>CHOOSE($A$1,ED!AF70,'H10'!AF70,AirDose!AF70)</f>
        <v>117.74</v>
      </c>
      <c r="AG70" s="18">
        <f>CHOOSE($A$1,ED!AG70,'H10'!AG70,AirDose!AG70)</f>
        <v>85.2</v>
      </c>
      <c r="AH70" s="18">
        <f>CHOOSE($A$1,ED!AH70,'H10'!AH70,AirDose!AH70)</f>
        <v>78.7</v>
      </c>
      <c r="AI70" s="18">
        <f>CHOOSE($A$1,ED!AI70,'H10'!AI70,AirDose!AI70)</f>
        <v>0.10786999999999999</v>
      </c>
      <c r="AJ70" s="18">
        <f>CHOOSE($A$1,ED!AJ70,'H10'!AJ70,AirDose!AJ70)</f>
        <v>1.4836</v>
      </c>
      <c r="AK70" s="18">
        <f>CHOOSE($A$1,ED!AK70,'H10'!AK70,AirDose!AK70)</f>
        <v>0.19292999999999999</v>
      </c>
    </row>
    <row r="71" spans="1:37">
      <c r="A71" s="18"/>
      <c r="B71" s="18">
        <v>7.1263999999999994E-2</v>
      </c>
      <c r="C71" s="18">
        <v>1.6337000000000001E-2</v>
      </c>
      <c r="D71" s="18">
        <f>CHOOSE($A$1,ED!D71,'H10'!D71,AirDose!D71)</f>
        <v>13.946</v>
      </c>
      <c r="E71" s="18">
        <f>CHOOSE($A$1,ED!E71,'H10'!E71,AirDose!E71)</f>
        <v>0.25085000000000002</v>
      </c>
      <c r="F71" s="18">
        <f>CHOOSE($A$1,ED!F71,'H10'!F71,AirDose!F71)</f>
        <v>10.048</v>
      </c>
      <c r="G71" s="18">
        <f>CHOOSE($A$1,ED!G71,'H10'!G71,AirDose!G71)</f>
        <v>17.530999999999999</v>
      </c>
      <c r="H71" s="18">
        <f>CHOOSE($A$1,ED!H71,'H10'!H71,AirDose!H71)</f>
        <v>22.661999999999999</v>
      </c>
      <c r="I71" s="18">
        <f>CHOOSE($A$1,ED!I71,'H10'!I71,AirDose!I71)</f>
        <v>27.651</v>
      </c>
      <c r="J71" s="18">
        <f>CHOOSE($A$1,ED!J71,'H10'!J71,AirDose!J71)</f>
        <v>30.216000000000001</v>
      </c>
      <c r="K71" s="18">
        <f>CHOOSE($A$1,ED!K71,'H10'!K71,AirDose!K71)</f>
        <v>35.204999999999998</v>
      </c>
      <c r="L71" s="18">
        <f>CHOOSE($A$1,ED!L71,'H10'!L71,AirDose!L71)</f>
        <v>40.192999999999998</v>
      </c>
      <c r="M71" s="18">
        <f>CHOOSE($A$1,ED!M71,'H10'!M71,AirDose!M71)</f>
        <v>47.747</v>
      </c>
      <c r="N71" s="18">
        <f>CHOOSE($A$1,ED!N71,'H10'!N71,AirDose!N71)</f>
        <v>50.17</v>
      </c>
      <c r="O71" s="18">
        <f>CHOOSE($A$1,ED!O71,'H10'!O71,AirDose!O71)</f>
        <v>57.723999999999997</v>
      </c>
      <c r="P71" s="18">
        <f>CHOOSE($A$1,ED!P71,'H10'!P71,AirDose!P71)</f>
        <v>60.29</v>
      </c>
      <c r="Q71" s="18">
        <f>CHOOSE($A$1,ED!Q71,'H10'!Q71,AirDose!Q71)</f>
        <v>67.843999999999994</v>
      </c>
      <c r="R71" s="18">
        <f>CHOOSE($A$1,ED!R71,'H10'!R71,AirDose!R71)</f>
        <v>70.409000000000006</v>
      </c>
      <c r="S71" s="18">
        <f>CHOOSE($A$1,ED!S71,'H10'!S71,AirDose!S71)</f>
        <v>77.962999999999994</v>
      </c>
      <c r="T71" s="18">
        <f>CHOOSE($A$1,ED!T71,'H10'!T71,AirDose!T71)</f>
        <v>80.385999999999996</v>
      </c>
      <c r="U71" s="18">
        <f>CHOOSE($A$1,ED!U71,'H10'!U71,AirDose!U71)</f>
        <v>87.94</v>
      </c>
      <c r="V71" s="18">
        <f>CHOOSE($A$1,ED!V71,'H10'!V71,AirDose!V71)</f>
        <v>100.48</v>
      </c>
      <c r="W71" s="18">
        <f>CHOOSE($A$1,ED!W71,'H10'!W71,AirDose!W71)</f>
        <v>98.06</v>
      </c>
      <c r="X71" s="18">
        <f>CHOOSE($A$1,ED!X71,'H10'!X71,AirDose!X71)</f>
        <v>100.48</v>
      </c>
      <c r="Y71" s="18">
        <f>CHOOSE($A$1,ED!Y71,'H10'!Y71,AirDose!Y71)</f>
        <v>113.03</v>
      </c>
      <c r="Z71" s="18">
        <f>CHOOSE($A$1,ED!Z71,'H10'!Z71,AirDose!Z71)</f>
        <v>120.44</v>
      </c>
      <c r="AA71" s="18">
        <f>CHOOSE($A$1,ED!AA71,'H10'!AA71,AirDose!AA71)</f>
        <v>128.28</v>
      </c>
      <c r="AB71" s="18">
        <f>CHOOSE($A$1,ED!AB71,'H10'!AB71,AirDose!AB71)</f>
        <v>130.56</v>
      </c>
      <c r="AC71" s="18">
        <f>CHOOSE($A$1,ED!AC71,'H10'!AC71,AirDose!AC71)</f>
        <v>138.25</v>
      </c>
      <c r="AD71" s="18">
        <f>CHOOSE($A$1,ED!AD71,'H10'!AD71,AirDose!AD71)</f>
        <v>140.68</v>
      </c>
      <c r="AE71" s="18">
        <f>CHOOSE($A$1,ED!AE71,'H10'!AE71,AirDose!AE71)</f>
        <v>148.22999999999999</v>
      </c>
      <c r="AF71" s="18">
        <f>CHOOSE($A$1,ED!AF71,'H10'!AF71,AirDose!AF71)</f>
        <v>148.22999999999999</v>
      </c>
      <c r="AG71" s="18">
        <f>CHOOSE($A$1,ED!AG71,'H10'!AG71,AirDose!AG71)</f>
        <v>85.2</v>
      </c>
      <c r="AH71" s="18">
        <f>CHOOSE($A$1,ED!AH71,'H10'!AH71,AirDose!AH71)</f>
        <v>78.7</v>
      </c>
      <c r="AI71" s="18">
        <f>CHOOSE($A$1,ED!AI71,'H10'!AI71,AirDose!AI71)</f>
        <v>0.13672999999999999</v>
      </c>
      <c r="AJ71" s="18">
        <f>CHOOSE($A$1,ED!AJ71,'H10'!AJ71,AirDose!AJ71)</f>
        <v>1.5139</v>
      </c>
      <c r="AK71" s="18">
        <f>CHOOSE($A$1,ED!AK71,'H10'!AK71,AirDose!AK71)</f>
        <v>0.22081999999999999</v>
      </c>
    </row>
    <row r="72" spans="1:37">
      <c r="A72" s="18"/>
      <c r="B72" s="18">
        <v>8.9717000000000005E-2</v>
      </c>
      <c r="C72" s="18">
        <v>2.0566999999999998E-2</v>
      </c>
      <c r="D72" s="18">
        <f>CHOOSE($A$1,ED!D72,'H10'!D72,AirDose!D72)</f>
        <v>17.109000000000002</v>
      </c>
      <c r="E72" s="18">
        <f>CHOOSE($A$1,ED!E72,'H10'!E72,AirDose!E72)</f>
        <v>0.31580000000000003</v>
      </c>
      <c r="F72" s="18">
        <f>CHOOSE($A$1,ED!F72,'H10'!F72,AirDose!F72)</f>
        <v>12.65</v>
      </c>
      <c r="G72" s="18">
        <f>CHOOSE($A$1,ED!G72,'H10'!G72,AirDose!G72)</f>
        <v>22.07</v>
      </c>
      <c r="H72" s="18">
        <f>CHOOSE($A$1,ED!H72,'H10'!H72,AirDose!H72)</f>
        <v>28.53</v>
      </c>
      <c r="I72" s="18">
        <f>CHOOSE($A$1,ED!I72,'H10'!I72,AirDose!I72)</f>
        <v>34.81</v>
      </c>
      <c r="J72" s="18">
        <f>CHOOSE($A$1,ED!J72,'H10'!J72,AirDose!J72)</f>
        <v>38.04</v>
      </c>
      <c r="K72" s="18">
        <f>CHOOSE($A$1,ED!K72,'H10'!K72,AirDose!K72)</f>
        <v>44.32</v>
      </c>
      <c r="L72" s="18">
        <f>CHOOSE($A$1,ED!L72,'H10'!L72,AirDose!L72)</f>
        <v>50.6</v>
      </c>
      <c r="M72" s="18">
        <f>CHOOSE($A$1,ED!M72,'H10'!M72,AirDose!M72)</f>
        <v>60.11</v>
      </c>
      <c r="N72" s="18">
        <f>CHOOSE($A$1,ED!N72,'H10'!N72,AirDose!N72)</f>
        <v>63.16</v>
      </c>
      <c r="O72" s="18">
        <f>CHOOSE($A$1,ED!O72,'H10'!O72,AirDose!O72)</f>
        <v>72.67</v>
      </c>
      <c r="P72" s="18">
        <f>CHOOSE($A$1,ED!P72,'H10'!P72,AirDose!P72)</f>
        <v>75.900000000000006</v>
      </c>
      <c r="Q72" s="18">
        <f>CHOOSE($A$1,ED!Q72,'H10'!Q72,AirDose!Q72)</f>
        <v>85.41</v>
      </c>
      <c r="R72" s="18">
        <f>CHOOSE($A$1,ED!R72,'H10'!R72,AirDose!R72)</f>
        <v>88.64</v>
      </c>
      <c r="S72" s="18">
        <f>CHOOSE($A$1,ED!S72,'H10'!S72,AirDose!S72)</f>
        <v>98.15</v>
      </c>
      <c r="T72" s="18">
        <f>CHOOSE($A$1,ED!T72,'H10'!T72,AirDose!T72)</f>
        <v>101.2</v>
      </c>
      <c r="U72" s="18">
        <f>CHOOSE($A$1,ED!U72,'H10'!U72,AirDose!U72)</f>
        <v>110.71</v>
      </c>
      <c r="V72" s="18">
        <f>CHOOSE($A$1,ED!V72,'H10'!V72,AirDose!V72)</f>
        <v>126.5</v>
      </c>
      <c r="W72" s="18">
        <f>CHOOSE($A$1,ED!W72,'H10'!W72,AirDose!W72)</f>
        <v>123.45</v>
      </c>
      <c r="X72" s="18">
        <f>CHOOSE($A$1,ED!X72,'H10'!X72,AirDose!X72)</f>
        <v>126.5</v>
      </c>
      <c r="Y72" s="18">
        <f>CHOOSE($A$1,ED!Y72,'H10'!Y72,AirDose!Y72)</f>
        <v>142.29</v>
      </c>
      <c r="Z72" s="18">
        <f>CHOOSE($A$1,ED!Z72,'H10'!Z72,AirDose!Z72)</f>
        <v>151.62</v>
      </c>
      <c r="AA72" s="18">
        <f>CHOOSE($A$1,ED!AA72,'H10'!AA72,AirDose!AA72)</f>
        <v>161.49</v>
      </c>
      <c r="AB72" s="18">
        <f>CHOOSE($A$1,ED!AB72,'H10'!AB72,AirDose!AB72)</f>
        <v>164.36</v>
      </c>
      <c r="AC72" s="18">
        <f>CHOOSE($A$1,ED!AC72,'H10'!AC72,AirDose!AC72)</f>
        <v>174.05</v>
      </c>
      <c r="AD72" s="18">
        <f>CHOOSE($A$1,ED!AD72,'H10'!AD72,AirDose!AD72)</f>
        <v>177.1</v>
      </c>
      <c r="AE72" s="18">
        <f>CHOOSE($A$1,ED!AE72,'H10'!AE72,AirDose!AE72)</f>
        <v>186.61</v>
      </c>
      <c r="AF72" s="18">
        <f>CHOOSE($A$1,ED!AF72,'H10'!AF72,AirDose!AF72)</f>
        <v>186.61</v>
      </c>
      <c r="AG72" s="18">
        <f>CHOOSE($A$1,ED!AG72,'H10'!AG72,AirDose!AG72)</f>
        <v>85.2</v>
      </c>
      <c r="AH72" s="18">
        <f>CHOOSE($A$1,ED!AH72,'H10'!AH72,AirDose!AH72)</f>
        <v>78.7</v>
      </c>
      <c r="AI72" s="18">
        <f>CHOOSE($A$1,ED!AI72,'H10'!AI72,AirDose!AI72)</f>
        <v>0.17202999999999999</v>
      </c>
      <c r="AJ72" s="18">
        <f>CHOOSE($A$1,ED!AJ72,'H10'!AJ72,AirDose!AJ72)</f>
        <v>1.5505</v>
      </c>
      <c r="AK72" s="18">
        <f>CHOOSE($A$1,ED!AK72,'H10'!AK72,AirDose!AK72)</f>
        <v>0.26366000000000001</v>
      </c>
    </row>
    <row r="73" spans="1:37">
      <c r="A73" s="18"/>
      <c r="B73" s="18">
        <v>0.11294</v>
      </c>
      <c r="C73" s="18">
        <v>2.5892999999999999E-2</v>
      </c>
      <c r="D73" s="18">
        <f>CHOOSE($A$1,ED!D73,'H10'!D73,AirDose!D73)</f>
        <v>21.001999999999999</v>
      </c>
      <c r="E73" s="18">
        <f>CHOOSE($A$1,ED!E73,'H10'!E73,AirDose!E73)</f>
        <v>0.39756999999999998</v>
      </c>
      <c r="F73" s="18">
        <f>CHOOSE($A$1,ED!F73,'H10'!F73,AirDose!F73)</f>
        <v>15.925000000000001</v>
      </c>
      <c r="G73" s="18">
        <f>CHOOSE($A$1,ED!G73,'H10'!G73,AirDose!G73)</f>
        <v>27.783999999999999</v>
      </c>
      <c r="H73" s="18">
        <f>CHOOSE($A$1,ED!H73,'H10'!H73,AirDose!H73)</f>
        <v>35.917000000000002</v>
      </c>
      <c r="I73" s="18">
        <f>CHOOSE($A$1,ED!I73,'H10'!I73,AirDose!I73)</f>
        <v>43.823</v>
      </c>
      <c r="J73" s="18">
        <f>CHOOSE($A$1,ED!J73,'H10'!J73,AirDose!J73)</f>
        <v>47.889000000000003</v>
      </c>
      <c r="K73" s="18">
        <f>CHOOSE($A$1,ED!K73,'H10'!K73,AirDose!K73)</f>
        <v>55.795000000000002</v>
      </c>
      <c r="L73" s="18">
        <f>CHOOSE($A$1,ED!L73,'H10'!L73,AirDose!L73)</f>
        <v>63.701000000000001</v>
      </c>
      <c r="M73" s="18">
        <f>CHOOSE($A$1,ED!M73,'H10'!M73,AirDose!M73)</f>
        <v>75.673000000000002</v>
      </c>
      <c r="N73" s="18">
        <f>CHOOSE($A$1,ED!N73,'H10'!N73,AirDose!N73)</f>
        <v>79.513000000000005</v>
      </c>
      <c r="O73" s="18">
        <f>CHOOSE($A$1,ED!O73,'H10'!O73,AirDose!O73)</f>
        <v>91.484999999999999</v>
      </c>
      <c r="P73" s="18">
        <f>CHOOSE($A$1,ED!P73,'H10'!P73,AirDose!P73)</f>
        <v>95.551000000000002</v>
      </c>
      <c r="Q73" s="18">
        <f>CHOOSE($A$1,ED!Q73,'H10'!Q73,AirDose!Q73)</f>
        <v>107.52</v>
      </c>
      <c r="R73" s="18">
        <f>CHOOSE($A$1,ED!R73,'H10'!R73,AirDose!R73)</f>
        <v>111.59</v>
      </c>
      <c r="S73" s="18">
        <f>CHOOSE($A$1,ED!S73,'H10'!S73,AirDose!S73)</f>
        <v>123.56</v>
      </c>
      <c r="T73" s="18">
        <f>CHOOSE($A$1,ED!T73,'H10'!T73,AirDose!T73)</f>
        <v>127.4</v>
      </c>
      <c r="U73" s="18">
        <f>CHOOSE($A$1,ED!U73,'H10'!U73,AirDose!U73)</f>
        <v>139.37</v>
      </c>
      <c r="V73" s="18">
        <f>CHOOSE($A$1,ED!V73,'H10'!V73,AirDose!V73)</f>
        <v>159.25</v>
      </c>
      <c r="W73" s="18">
        <f>CHOOSE($A$1,ED!W73,'H10'!W73,AirDose!W73)</f>
        <v>155.41</v>
      </c>
      <c r="X73" s="18">
        <f>CHOOSE($A$1,ED!X73,'H10'!X73,AirDose!X73)</f>
        <v>159.25</v>
      </c>
      <c r="Y73" s="18">
        <f>CHOOSE($A$1,ED!Y73,'H10'!Y73,AirDose!Y73)</f>
        <v>179.13</v>
      </c>
      <c r="Z73" s="18">
        <f>CHOOSE($A$1,ED!Z73,'H10'!Z73,AirDose!Z73)</f>
        <v>190.88</v>
      </c>
      <c r="AA73" s="18">
        <f>CHOOSE($A$1,ED!AA73,'H10'!AA73,AirDose!AA73)</f>
        <v>203.3</v>
      </c>
      <c r="AB73" s="18">
        <f>CHOOSE($A$1,ED!AB73,'H10'!AB73,AirDose!AB73)</f>
        <v>206.92</v>
      </c>
      <c r="AC73" s="18">
        <f>CHOOSE($A$1,ED!AC73,'H10'!AC73,AirDose!AC73)</f>
        <v>219.11</v>
      </c>
      <c r="AD73" s="18">
        <f>CHOOSE($A$1,ED!AD73,'H10'!AD73,AirDose!AD73)</f>
        <v>222.95</v>
      </c>
      <c r="AE73" s="18">
        <f>CHOOSE($A$1,ED!AE73,'H10'!AE73,AirDose!AE73)</f>
        <v>234.93</v>
      </c>
      <c r="AF73" s="18">
        <f>CHOOSE($A$1,ED!AF73,'H10'!AF73,AirDose!AF73)</f>
        <v>234.93</v>
      </c>
      <c r="AG73" s="18">
        <f>CHOOSE($A$1,ED!AG73,'H10'!AG73,AirDose!AG73)</f>
        <v>85.2</v>
      </c>
      <c r="AH73" s="18">
        <f>CHOOSE($A$1,ED!AH73,'H10'!AH73,AirDose!AH73)</f>
        <v>78.7</v>
      </c>
      <c r="AI73" s="18">
        <f>CHOOSE($A$1,ED!AI73,'H10'!AI73,AirDose!AI73)</f>
        <v>0.22101999999999999</v>
      </c>
      <c r="AJ73" s="18">
        <f>CHOOSE($A$1,ED!AJ73,'H10'!AJ73,AirDose!AJ73)</f>
        <v>1.6</v>
      </c>
      <c r="AK73" s="18">
        <f>CHOOSE($A$1,ED!AK73,'H10'!AK73,AirDose!AK73)</f>
        <v>0.32962999999999998</v>
      </c>
    </row>
    <row r="74" spans="1:37">
      <c r="A74" s="18"/>
      <c r="B74" s="18">
        <v>0.14219000000000001</v>
      </c>
      <c r="C74" s="18">
        <v>3.2597000000000001E-2</v>
      </c>
      <c r="D74" s="18">
        <f>CHOOSE($A$1,ED!D74,'H10'!D74,AirDose!D74)</f>
        <v>25.545000000000002</v>
      </c>
      <c r="E74" s="18">
        <f>CHOOSE($A$1,ED!E74,'H10'!E74,AirDose!E74)</f>
        <v>0.50051000000000001</v>
      </c>
      <c r="F74" s="18">
        <f>CHOOSE($A$1,ED!F74,'H10'!F74,AirDose!F74)</f>
        <v>20.048999999999999</v>
      </c>
      <c r="G74" s="18">
        <f>CHOOSE($A$1,ED!G74,'H10'!G74,AirDose!G74)</f>
        <v>34.978999999999999</v>
      </c>
      <c r="H74" s="18">
        <f>CHOOSE($A$1,ED!H74,'H10'!H74,AirDose!H74)</f>
        <v>45.216000000000001</v>
      </c>
      <c r="I74" s="18">
        <f>CHOOSE($A$1,ED!I74,'H10'!I74,AirDose!I74)</f>
        <v>55.17</v>
      </c>
      <c r="J74" s="18">
        <f>CHOOSE($A$1,ED!J74,'H10'!J74,AirDose!J74)</f>
        <v>60.289000000000001</v>
      </c>
      <c r="K74" s="18">
        <f>CHOOSE($A$1,ED!K74,'H10'!K74,AirDose!K74)</f>
        <v>70.242000000000004</v>
      </c>
      <c r="L74" s="18">
        <f>CHOOSE($A$1,ED!L74,'H10'!L74,AirDose!L74)</f>
        <v>80.194999999999993</v>
      </c>
      <c r="M74" s="18">
        <f>CHOOSE($A$1,ED!M74,'H10'!M74,AirDose!M74)</f>
        <v>95.266999999999996</v>
      </c>
      <c r="N74" s="18">
        <f>CHOOSE($A$1,ED!N74,'H10'!N74,AirDose!N74)</f>
        <v>100.1</v>
      </c>
      <c r="O74" s="18">
        <f>CHOOSE($A$1,ED!O74,'H10'!O74,AirDose!O74)</f>
        <v>115.17</v>
      </c>
      <c r="P74" s="18">
        <f>CHOOSE($A$1,ED!P74,'H10'!P74,AirDose!P74)</f>
        <v>120.29</v>
      </c>
      <c r="Q74" s="18">
        <f>CHOOSE($A$1,ED!Q74,'H10'!Q74,AirDose!Q74)</f>
        <v>135.36000000000001</v>
      </c>
      <c r="R74" s="18">
        <f>CHOOSE($A$1,ED!R74,'H10'!R74,AirDose!R74)</f>
        <v>140.47999999999999</v>
      </c>
      <c r="S74" s="18">
        <f>CHOOSE($A$1,ED!S74,'H10'!S74,AirDose!S74)</f>
        <v>155.56</v>
      </c>
      <c r="T74" s="18">
        <f>CHOOSE($A$1,ED!T74,'H10'!T74,AirDose!T74)</f>
        <v>160.38999999999999</v>
      </c>
      <c r="U74" s="18">
        <f>CHOOSE($A$1,ED!U74,'H10'!U74,AirDose!U74)</f>
        <v>175.46</v>
      </c>
      <c r="V74" s="18">
        <f>CHOOSE($A$1,ED!V74,'H10'!V74,AirDose!V74)</f>
        <v>200.49</v>
      </c>
      <c r="W74" s="18">
        <f>CHOOSE($A$1,ED!W74,'H10'!W74,AirDose!W74)</f>
        <v>195.65</v>
      </c>
      <c r="X74" s="18">
        <f>CHOOSE($A$1,ED!X74,'H10'!X74,AirDose!X74)</f>
        <v>200.49</v>
      </c>
      <c r="Y74" s="18">
        <f>CHOOSE($A$1,ED!Y74,'H10'!Y74,AirDose!Y74)</f>
        <v>225.51</v>
      </c>
      <c r="Z74" s="18">
        <f>CHOOSE($A$1,ED!Z74,'H10'!Z74,AirDose!Z74)</f>
        <v>240.3</v>
      </c>
      <c r="AA74" s="18">
        <f>CHOOSE($A$1,ED!AA74,'H10'!AA74,AirDose!AA74)</f>
        <v>255.94</v>
      </c>
      <c r="AB74" s="18">
        <f>CHOOSE($A$1,ED!AB74,'H10'!AB74,AirDose!AB74)</f>
        <v>260.49</v>
      </c>
      <c r="AC74" s="18">
        <f>CHOOSE($A$1,ED!AC74,'H10'!AC74,AirDose!AC74)</f>
        <v>275.85000000000002</v>
      </c>
      <c r="AD74" s="18">
        <f>CHOOSE($A$1,ED!AD74,'H10'!AD74,AirDose!AD74)</f>
        <v>280.68</v>
      </c>
      <c r="AE74" s="18">
        <f>CHOOSE($A$1,ED!AE74,'H10'!AE74,AirDose!AE74)</f>
        <v>295.76</v>
      </c>
      <c r="AF74" s="18">
        <f>CHOOSE($A$1,ED!AF74,'H10'!AF74,AirDose!AF74)</f>
        <v>295.76</v>
      </c>
      <c r="AG74" s="18">
        <f>CHOOSE($A$1,ED!AG74,'H10'!AG74,AirDose!AG74)</f>
        <v>85.2</v>
      </c>
      <c r="AH74" s="18">
        <f>CHOOSE($A$1,ED!AH74,'H10'!AH74,AirDose!AH74)</f>
        <v>78.7</v>
      </c>
      <c r="AI74" s="18">
        <f>CHOOSE($A$1,ED!AI74,'H10'!AI74,AirDose!AI74)</f>
        <v>0.27781</v>
      </c>
      <c r="AJ74" s="18">
        <f>CHOOSE($A$1,ED!AJ74,'H10'!AJ74,AirDose!AJ74)</f>
        <v>1.6568000000000001</v>
      </c>
      <c r="AK74" s="18">
        <f>CHOOSE($A$1,ED!AK74,'H10'!AK74,AirDose!AK74)</f>
        <v>0.41027000000000002</v>
      </c>
    </row>
    <row r="75" spans="1:37">
      <c r="A75" s="18"/>
      <c r="B75" s="18">
        <v>0.17901</v>
      </c>
      <c r="C75" s="18">
        <v>4.1036999999999997E-2</v>
      </c>
      <c r="D75" s="18">
        <f>CHOOSE($A$1,ED!D75,'H10'!D75,AirDose!D75)</f>
        <v>31.393999999999998</v>
      </c>
      <c r="E75" s="18">
        <f>CHOOSE($A$1,ED!E75,'H10'!E75,AirDose!E75)</f>
        <v>0.63012000000000001</v>
      </c>
      <c r="F75" s="18">
        <f>CHOOSE($A$1,ED!F75,'H10'!F75,AirDose!F75)</f>
        <v>25.24</v>
      </c>
      <c r="G75" s="18">
        <f>CHOOSE($A$1,ED!G75,'H10'!G75,AirDose!G75)</f>
        <v>44.036000000000001</v>
      </c>
      <c r="H75" s="18">
        <f>CHOOSE($A$1,ED!H75,'H10'!H75,AirDose!H75)</f>
        <v>56.924999999999997</v>
      </c>
      <c r="I75" s="18">
        <f>CHOOSE($A$1,ED!I75,'H10'!I75,AirDose!I75)</f>
        <v>69.456000000000003</v>
      </c>
      <c r="J75" s="18">
        <f>CHOOSE($A$1,ED!J75,'H10'!J75,AirDose!J75)</f>
        <v>75.900000000000006</v>
      </c>
      <c r="K75" s="18">
        <f>CHOOSE($A$1,ED!K75,'H10'!K75,AirDose!K75)</f>
        <v>88.430999999999997</v>
      </c>
      <c r="L75" s="18">
        <f>CHOOSE($A$1,ED!L75,'H10'!L75,AirDose!L75)</f>
        <v>100.96</v>
      </c>
      <c r="M75" s="18">
        <f>CHOOSE($A$1,ED!M75,'H10'!M75,AirDose!M75)</f>
        <v>119.94</v>
      </c>
      <c r="N75" s="18">
        <f>CHOOSE($A$1,ED!N75,'H10'!N75,AirDose!N75)</f>
        <v>126.02</v>
      </c>
      <c r="O75" s="18">
        <f>CHOOSE($A$1,ED!O75,'H10'!O75,AirDose!O75)</f>
        <v>145</v>
      </c>
      <c r="P75" s="18">
        <f>CHOOSE($A$1,ED!P75,'H10'!P75,AirDose!P75)</f>
        <v>151.44</v>
      </c>
      <c r="Q75" s="18">
        <f>CHOOSE($A$1,ED!Q75,'H10'!Q75,AirDose!Q75)</f>
        <v>170.42</v>
      </c>
      <c r="R75" s="18">
        <f>CHOOSE($A$1,ED!R75,'H10'!R75,AirDose!R75)</f>
        <v>176.86</v>
      </c>
      <c r="S75" s="18">
        <f>CHOOSE($A$1,ED!S75,'H10'!S75,AirDose!S75)</f>
        <v>195.84</v>
      </c>
      <c r="T75" s="18">
        <f>CHOOSE($A$1,ED!T75,'H10'!T75,AirDose!T75)</f>
        <v>201.92</v>
      </c>
      <c r="U75" s="18">
        <f>CHOOSE($A$1,ED!U75,'H10'!U75,AirDose!U75)</f>
        <v>220.9</v>
      </c>
      <c r="V75" s="18">
        <f>CHOOSE($A$1,ED!V75,'H10'!V75,AirDose!V75)</f>
        <v>252.4</v>
      </c>
      <c r="W75" s="18">
        <f>CHOOSE($A$1,ED!W75,'H10'!W75,AirDose!W75)</f>
        <v>246.32</v>
      </c>
      <c r="X75" s="18">
        <f>CHOOSE($A$1,ED!X75,'H10'!X75,AirDose!X75)</f>
        <v>252.4</v>
      </c>
      <c r="Y75" s="18">
        <f>CHOOSE($A$1,ED!Y75,'H10'!Y75,AirDose!Y75)</f>
        <v>283.91000000000003</v>
      </c>
      <c r="Z75" s="18">
        <f>CHOOSE($A$1,ED!Z75,'H10'!Z75,AirDose!Z75)</f>
        <v>302.52999999999997</v>
      </c>
      <c r="AA75" s="18">
        <f>CHOOSE($A$1,ED!AA75,'H10'!AA75,AirDose!AA75)</f>
        <v>322.22000000000003</v>
      </c>
      <c r="AB75" s="18">
        <f>CHOOSE($A$1,ED!AB75,'H10'!AB75,AirDose!AB75)</f>
        <v>327.95</v>
      </c>
      <c r="AC75" s="18">
        <f>CHOOSE($A$1,ED!AC75,'H10'!AC75,AirDose!AC75)</f>
        <v>347.28</v>
      </c>
      <c r="AD75" s="18">
        <f>CHOOSE($A$1,ED!AD75,'H10'!AD75,AirDose!AD75)</f>
        <v>353.37</v>
      </c>
      <c r="AE75" s="18">
        <f>CHOOSE($A$1,ED!AE75,'H10'!AE75,AirDose!AE75)</f>
        <v>372.34</v>
      </c>
      <c r="AF75" s="18">
        <f>CHOOSE($A$1,ED!AF75,'H10'!AF75,AirDose!AF75)</f>
        <v>372.34</v>
      </c>
      <c r="AG75" s="18">
        <f>CHOOSE($A$1,ED!AG75,'H10'!AG75,AirDose!AG75)</f>
        <v>85.2</v>
      </c>
      <c r="AH75" s="18">
        <f>CHOOSE($A$1,ED!AH75,'H10'!AH75,AirDose!AH75)</f>
        <v>78.7</v>
      </c>
      <c r="AI75" s="18">
        <f>CHOOSE($A$1,ED!AI75,'H10'!AI75,AirDose!AI75)</f>
        <v>0.35369</v>
      </c>
      <c r="AJ75" s="18">
        <f>CHOOSE($A$1,ED!AJ75,'H10'!AJ75,AirDose!AJ75)</f>
        <v>1.7315</v>
      </c>
      <c r="AK75" s="18">
        <f>CHOOSE($A$1,ED!AK75,'H10'!AK75,AirDose!AK75)</f>
        <v>0.52732999999999997</v>
      </c>
    </row>
    <row r="76" spans="1:37">
      <c r="A76" s="18"/>
      <c r="B76" s="18">
        <v>0.22536</v>
      </c>
      <c r="C76" s="18">
        <v>5.1663000000000001E-2</v>
      </c>
      <c r="D76" s="18">
        <f>CHOOSE($A$1,ED!D76,'H10'!D76,AirDose!D76)</f>
        <v>38.816000000000003</v>
      </c>
      <c r="E76" s="18">
        <f>CHOOSE($A$1,ED!E76,'H10'!E76,AirDose!E76)</f>
        <v>0.79327000000000003</v>
      </c>
      <c r="F76" s="18">
        <f>CHOOSE($A$1,ED!F76,'H10'!F76,AirDose!F76)</f>
        <v>31.776</v>
      </c>
      <c r="G76" s="18">
        <f>CHOOSE($A$1,ED!G76,'H10'!G76,AirDose!G76)</f>
        <v>55.439</v>
      </c>
      <c r="H76" s="18">
        <f>CHOOSE($A$1,ED!H76,'H10'!H76,AirDose!H76)</f>
        <v>71.664000000000001</v>
      </c>
      <c r="I76" s="18">
        <f>CHOOSE($A$1,ED!I76,'H10'!I76,AirDose!I76)</f>
        <v>87.44</v>
      </c>
      <c r="J76" s="18">
        <f>CHOOSE($A$1,ED!J76,'H10'!J76,AirDose!J76)</f>
        <v>95.552999999999997</v>
      </c>
      <c r="K76" s="18">
        <f>CHOOSE($A$1,ED!K76,'H10'!K76,AirDose!K76)</f>
        <v>111.33</v>
      </c>
      <c r="L76" s="18">
        <f>CHOOSE($A$1,ED!L76,'H10'!L76,AirDose!L76)</f>
        <v>127.1</v>
      </c>
      <c r="M76" s="18">
        <f>CHOOSE($A$1,ED!M76,'H10'!M76,AirDose!M76)</f>
        <v>150.99</v>
      </c>
      <c r="N76" s="18">
        <f>CHOOSE($A$1,ED!N76,'H10'!N76,AirDose!N76)</f>
        <v>158.65</v>
      </c>
      <c r="O76" s="18">
        <f>CHOOSE($A$1,ED!O76,'H10'!O76,AirDose!O76)</f>
        <v>182.54</v>
      </c>
      <c r="P76" s="18">
        <f>CHOOSE($A$1,ED!P76,'H10'!P76,AirDose!P76)</f>
        <v>190.65</v>
      </c>
      <c r="Q76" s="18">
        <f>CHOOSE($A$1,ED!Q76,'H10'!Q76,AirDose!Q76)</f>
        <v>214.54</v>
      </c>
      <c r="R76" s="18">
        <f>CHOOSE($A$1,ED!R76,'H10'!R76,AirDose!R76)</f>
        <v>222.66</v>
      </c>
      <c r="S76" s="18">
        <f>CHOOSE($A$1,ED!S76,'H10'!S76,AirDose!S76)</f>
        <v>246.54</v>
      </c>
      <c r="T76" s="18">
        <f>CHOOSE($A$1,ED!T76,'H10'!T76,AirDose!T76)</f>
        <v>254.21</v>
      </c>
      <c r="U76" s="18">
        <f>CHOOSE($A$1,ED!U76,'H10'!U76,AirDose!U76)</f>
        <v>278.08999999999997</v>
      </c>
      <c r="V76" s="18">
        <f>CHOOSE($A$1,ED!V76,'H10'!V76,AirDose!V76)</f>
        <v>317.76</v>
      </c>
      <c r="W76" s="18">
        <f>CHOOSE($A$1,ED!W76,'H10'!W76,AirDose!W76)</f>
        <v>310.10000000000002</v>
      </c>
      <c r="X76" s="18">
        <f>CHOOSE($A$1,ED!X76,'H10'!X76,AirDose!X76)</f>
        <v>317.76</v>
      </c>
      <c r="Y76" s="18">
        <f>CHOOSE($A$1,ED!Y76,'H10'!Y76,AirDose!Y76)</f>
        <v>357.42</v>
      </c>
      <c r="Z76" s="18">
        <f>CHOOSE($A$1,ED!Z76,'H10'!Z76,AirDose!Z76)</f>
        <v>380.86</v>
      </c>
      <c r="AA76" s="18">
        <f>CHOOSE($A$1,ED!AA76,'H10'!AA76,AirDose!AA76)</f>
        <v>405.65</v>
      </c>
      <c r="AB76" s="18">
        <f>CHOOSE($A$1,ED!AB76,'H10'!AB76,AirDose!AB76)</f>
        <v>412.86</v>
      </c>
      <c r="AC76" s="18">
        <f>CHOOSE($A$1,ED!AC76,'H10'!AC76,AirDose!AC76)</f>
        <v>437.2</v>
      </c>
      <c r="AD76" s="18">
        <f>CHOOSE($A$1,ED!AD76,'H10'!AD76,AirDose!AD76)</f>
        <v>444.86</v>
      </c>
      <c r="AE76" s="18">
        <f>CHOOSE($A$1,ED!AE76,'H10'!AE76,AirDose!AE76)</f>
        <v>468.75</v>
      </c>
      <c r="AF76" s="18">
        <f>CHOOSE($A$1,ED!AF76,'H10'!AF76,AirDose!AF76)</f>
        <v>468.75</v>
      </c>
      <c r="AG76" s="18">
        <f>CHOOSE($A$1,ED!AG76,'H10'!AG76,AirDose!AG76)</f>
        <v>85.2</v>
      </c>
      <c r="AH76" s="18">
        <f>CHOOSE($A$1,ED!AH76,'H10'!AH76,AirDose!AH76)</f>
        <v>78.7</v>
      </c>
      <c r="AI76" s="18">
        <f>CHOOSE($A$1,ED!AI76,'H10'!AI76,AirDose!AI76)</f>
        <v>0.45571</v>
      </c>
      <c r="AJ76" s="18">
        <f>CHOOSE($A$1,ED!AJ76,'H10'!AJ76,AirDose!AJ76)</f>
        <v>1.8318000000000001</v>
      </c>
      <c r="AK76" s="18">
        <f>CHOOSE($A$1,ED!AK76,'H10'!AK76,AirDose!AK76)</f>
        <v>0.68998999999999999</v>
      </c>
    </row>
    <row r="77" spans="1:37">
      <c r="A77" s="18"/>
      <c r="B77" s="18">
        <v>0.28371000000000002</v>
      </c>
      <c r="C77" s="18">
        <v>6.5039E-2</v>
      </c>
      <c r="D77" s="18">
        <f>CHOOSE($A$1,ED!D77,'H10'!D77,AirDose!D77)</f>
        <v>47.335000000000001</v>
      </c>
      <c r="E77" s="18">
        <f>CHOOSE($A$1,ED!E77,'H10'!E77,AirDose!E77)</f>
        <v>0.99865999999999999</v>
      </c>
      <c r="F77" s="18">
        <f>CHOOSE($A$1,ED!F77,'H10'!F77,AirDose!F77)</f>
        <v>40.003</v>
      </c>
      <c r="G77" s="18">
        <f>CHOOSE($A$1,ED!G77,'H10'!G77,AirDose!G77)</f>
        <v>69.793000000000006</v>
      </c>
      <c r="H77" s="18">
        <f>CHOOSE($A$1,ED!H77,'H10'!H77,AirDose!H77)</f>
        <v>90.22</v>
      </c>
      <c r="I77" s="18">
        <f>CHOOSE($A$1,ED!I77,'H10'!I77,AirDose!I77)</f>
        <v>110.08</v>
      </c>
      <c r="J77" s="18">
        <f>CHOOSE($A$1,ED!J77,'H10'!J77,AirDose!J77)</f>
        <v>120.29</v>
      </c>
      <c r="K77" s="18">
        <f>CHOOSE($A$1,ED!K77,'H10'!K77,AirDose!K77)</f>
        <v>140.15</v>
      </c>
      <c r="L77" s="18">
        <f>CHOOSE($A$1,ED!L77,'H10'!L77,AirDose!L77)</f>
        <v>160.01</v>
      </c>
      <c r="M77" s="18">
        <f>CHOOSE($A$1,ED!M77,'H10'!M77,AirDose!M77)</f>
        <v>190.09</v>
      </c>
      <c r="N77" s="18">
        <f>CHOOSE($A$1,ED!N77,'H10'!N77,AirDose!N77)</f>
        <v>199.73</v>
      </c>
      <c r="O77" s="18">
        <f>CHOOSE($A$1,ED!O77,'H10'!O77,AirDose!O77)</f>
        <v>229.81</v>
      </c>
      <c r="P77" s="18">
        <f>CHOOSE($A$1,ED!P77,'H10'!P77,AirDose!P77)</f>
        <v>240.02</v>
      </c>
      <c r="Q77" s="18">
        <f>CHOOSE($A$1,ED!Q77,'H10'!Q77,AirDose!Q77)</f>
        <v>270.08999999999997</v>
      </c>
      <c r="R77" s="18">
        <f>CHOOSE($A$1,ED!R77,'H10'!R77,AirDose!R77)</f>
        <v>280.31</v>
      </c>
      <c r="S77" s="18">
        <f>CHOOSE($A$1,ED!S77,'H10'!S77,AirDose!S77)</f>
        <v>310.38</v>
      </c>
      <c r="T77" s="18">
        <f>CHOOSE($A$1,ED!T77,'H10'!T77,AirDose!T77)</f>
        <v>320.02</v>
      </c>
      <c r="U77" s="18">
        <f>CHOOSE($A$1,ED!U77,'H10'!U77,AirDose!U77)</f>
        <v>350.1</v>
      </c>
      <c r="V77" s="18">
        <f>CHOOSE($A$1,ED!V77,'H10'!V77,AirDose!V77)</f>
        <v>400.03</v>
      </c>
      <c r="W77" s="18">
        <f>CHOOSE($A$1,ED!W77,'H10'!W77,AirDose!W77)</f>
        <v>390.38</v>
      </c>
      <c r="X77" s="18">
        <f>CHOOSE($A$1,ED!X77,'H10'!X77,AirDose!X77)</f>
        <v>400.03</v>
      </c>
      <c r="Y77" s="18">
        <f>CHOOSE($A$1,ED!Y77,'H10'!Y77,AirDose!Y77)</f>
        <v>449.96</v>
      </c>
      <c r="Z77" s="18">
        <f>CHOOSE($A$1,ED!Z77,'H10'!Z77,AirDose!Z77)</f>
        <v>479.47</v>
      </c>
      <c r="AA77" s="18">
        <f>CHOOSE($A$1,ED!AA77,'H10'!AA77,AirDose!AA77)</f>
        <v>510.68</v>
      </c>
      <c r="AB77" s="18">
        <f>CHOOSE($A$1,ED!AB77,'H10'!AB77,AirDose!AB77)</f>
        <v>519.76</v>
      </c>
      <c r="AC77" s="18">
        <f>CHOOSE($A$1,ED!AC77,'H10'!AC77,AirDose!AC77)</f>
        <v>550.4</v>
      </c>
      <c r="AD77" s="18">
        <f>CHOOSE($A$1,ED!AD77,'H10'!AD77,AirDose!AD77)</f>
        <v>560.04</v>
      </c>
      <c r="AE77" s="18">
        <f>CHOOSE($A$1,ED!AE77,'H10'!AE77,AirDose!AE77)</f>
        <v>590.12</v>
      </c>
      <c r="AF77" s="18">
        <f>CHOOSE($A$1,ED!AF77,'H10'!AF77,AirDose!AF77)</f>
        <v>590.12</v>
      </c>
      <c r="AG77" s="18">
        <f>CHOOSE($A$1,ED!AG77,'H10'!AG77,AirDose!AG77)</f>
        <v>85.2</v>
      </c>
      <c r="AH77" s="18">
        <f>CHOOSE($A$1,ED!AH77,'H10'!AH77,AirDose!AH77)</f>
        <v>78.7</v>
      </c>
      <c r="AI77" s="18">
        <f>CHOOSE($A$1,ED!AI77,'H10'!AI77,AirDose!AI77)</f>
        <v>0.57667000000000002</v>
      </c>
      <c r="AJ77" s="18">
        <f>CHOOSE($A$1,ED!AJ77,'H10'!AJ77,AirDose!AJ77)</f>
        <v>1.9511000000000001</v>
      </c>
      <c r="AK77" s="18">
        <f>CHOOSE($A$1,ED!AK77,'H10'!AK77,AirDose!AK77)</f>
        <v>0.88476999999999995</v>
      </c>
    </row>
    <row r="78" spans="1:37">
      <c r="A78" s="18"/>
      <c r="B78" s="18">
        <v>0.35716999999999999</v>
      </c>
      <c r="C78" s="18">
        <v>8.1879999999999994E-2</v>
      </c>
      <c r="D78" s="18">
        <f>CHOOSE($A$1,ED!D78,'H10'!D78,AirDose!D78)</f>
        <v>58.859000000000002</v>
      </c>
      <c r="E78" s="18">
        <f>CHOOSE($A$1,ED!E78,'H10'!E78,AirDose!E78)</f>
        <v>1.2572000000000001</v>
      </c>
      <c r="F78" s="18">
        <f>CHOOSE($A$1,ED!F78,'H10'!F78,AirDose!F78)</f>
        <v>50.360999999999997</v>
      </c>
      <c r="G78" s="18">
        <f>CHOOSE($A$1,ED!G78,'H10'!G78,AirDose!G78)</f>
        <v>87.864000000000004</v>
      </c>
      <c r="H78" s="18">
        <f>CHOOSE($A$1,ED!H78,'H10'!H78,AirDose!H78)</f>
        <v>113.58</v>
      </c>
      <c r="I78" s="18">
        <f>CHOOSE($A$1,ED!I78,'H10'!I78,AirDose!I78)</f>
        <v>138.58000000000001</v>
      </c>
      <c r="J78" s="18">
        <f>CHOOSE($A$1,ED!J78,'H10'!J78,AirDose!J78)</f>
        <v>151.44</v>
      </c>
      <c r="K78" s="18">
        <f>CHOOSE($A$1,ED!K78,'H10'!K78,AirDose!K78)</f>
        <v>176.44</v>
      </c>
      <c r="L78" s="18">
        <f>CHOOSE($A$1,ED!L78,'H10'!L78,AirDose!L78)</f>
        <v>201.44</v>
      </c>
      <c r="M78" s="18">
        <f>CHOOSE($A$1,ED!M78,'H10'!M78,AirDose!M78)</f>
        <v>239.3</v>
      </c>
      <c r="N78" s="18">
        <f>CHOOSE($A$1,ED!N78,'H10'!N78,AirDose!N78)</f>
        <v>251.45</v>
      </c>
      <c r="O78" s="18">
        <f>CHOOSE($A$1,ED!O78,'H10'!O78,AirDose!O78)</f>
        <v>289.31</v>
      </c>
      <c r="P78" s="18">
        <f>CHOOSE($A$1,ED!P78,'H10'!P78,AirDose!P78)</f>
        <v>302.17</v>
      </c>
      <c r="Q78" s="18">
        <f>CHOOSE($A$1,ED!Q78,'H10'!Q78,AirDose!Q78)</f>
        <v>340.03</v>
      </c>
      <c r="R78" s="18">
        <f>CHOOSE($A$1,ED!R78,'H10'!R78,AirDose!R78)</f>
        <v>352.88</v>
      </c>
      <c r="S78" s="18">
        <f>CHOOSE($A$1,ED!S78,'H10'!S78,AirDose!S78)</f>
        <v>390.74</v>
      </c>
      <c r="T78" s="18">
        <f>CHOOSE($A$1,ED!T78,'H10'!T78,AirDose!T78)</f>
        <v>402.89</v>
      </c>
      <c r="U78" s="18">
        <f>CHOOSE($A$1,ED!U78,'H10'!U78,AirDose!U78)</f>
        <v>440.75</v>
      </c>
      <c r="V78" s="18">
        <f>CHOOSE($A$1,ED!V78,'H10'!V78,AirDose!V78)</f>
        <v>503.61</v>
      </c>
      <c r="W78" s="18">
        <f>CHOOSE($A$1,ED!W78,'H10'!W78,AirDose!W78)</f>
        <v>491.47</v>
      </c>
      <c r="X78" s="18">
        <f>CHOOSE($A$1,ED!X78,'H10'!X78,AirDose!X78)</f>
        <v>503.61</v>
      </c>
      <c r="Y78" s="18">
        <f>CHOOSE($A$1,ED!Y78,'H10'!Y78,AirDose!Y78)</f>
        <v>566.47</v>
      </c>
      <c r="Z78" s="18">
        <f>CHOOSE($A$1,ED!Z78,'H10'!Z78,AirDose!Z78)</f>
        <v>603.62</v>
      </c>
      <c r="AA78" s="18">
        <f>CHOOSE($A$1,ED!AA78,'H10'!AA78,AirDose!AA78)</f>
        <v>642.91</v>
      </c>
      <c r="AB78" s="18">
        <f>CHOOSE($A$1,ED!AB78,'H10'!AB78,AirDose!AB78)</f>
        <v>654.34</v>
      </c>
      <c r="AC78" s="18">
        <f>CHOOSE($A$1,ED!AC78,'H10'!AC78,AirDose!AC78)</f>
        <v>692.91</v>
      </c>
      <c r="AD78" s="18">
        <f>CHOOSE($A$1,ED!AD78,'H10'!AD78,AirDose!AD78)</f>
        <v>705.05</v>
      </c>
      <c r="AE78" s="18">
        <f>CHOOSE($A$1,ED!AE78,'H10'!AE78,AirDose!AE78)</f>
        <v>742.91</v>
      </c>
      <c r="AF78" s="18">
        <f>CHOOSE($A$1,ED!AF78,'H10'!AF78,AirDose!AF78)</f>
        <v>742.91</v>
      </c>
      <c r="AG78" s="18">
        <f>CHOOSE($A$1,ED!AG78,'H10'!AG78,AirDose!AG78)</f>
        <v>85.2</v>
      </c>
      <c r="AH78" s="18">
        <f>CHOOSE($A$1,ED!AH78,'H10'!AH78,AirDose!AH78)</f>
        <v>78.7</v>
      </c>
      <c r="AI78" s="18">
        <f>CHOOSE($A$1,ED!AI78,'H10'!AI78,AirDose!AI78)</f>
        <v>0.74302999999999997</v>
      </c>
      <c r="AJ78" s="18">
        <f>CHOOSE($A$1,ED!AJ78,'H10'!AJ78,AirDose!AJ78)</f>
        <v>2.1194999999999999</v>
      </c>
      <c r="AK78" s="18">
        <f>CHOOSE($A$1,ED!AK78,'H10'!AK78,AirDose!AK78)</f>
        <v>1.143</v>
      </c>
    </row>
    <row r="79" spans="1:37">
      <c r="A79" s="18"/>
      <c r="B79" s="18">
        <v>0.44964999999999999</v>
      </c>
      <c r="C79" s="18">
        <v>0.10308</v>
      </c>
      <c r="D79" s="18">
        <f>CHOOSE($A$1,ED!D79,'H10'!D79,AirDose!D79)</f>
        <v>71.344999999999999</v>
      </c>
      <c r="E79" s="18">
        <f>CHOOSE($A$1,ED!E79,'H10'!E79,AirDose!E79)</f>
        <v>1.5828</v>
      </c>
      <c r="F79" s="18">
        <f>CHOOSE($A$1,ED!F79,'H10'!F79,AirDose!F79)</f>
        <v>63.401000000000003</v>
      </c>
      <c r="G79" s="18">
        <f>CHOOSE($A$1,ED!G79,'H10'!G79,AirDose!G79)</f>
        <v>110.61</v>
      </c>
      <c r="H79" s="18">
        <f>CHOOSE($A$1,ED!H79,'H10'!H79,AirDose!H79)</f>
        <v>142.99</v>
      </c>
      <c r="I79" s="18">
        <f>CHOOSE($A$1,ED!I79,'H10'!I79,AirDose!I79)</f>
        <v>174.46</v>
      </c>
      <c r="J79" s="18">
        <f>CHOOSE($A$1,ED!J79,'H10'!J79,AirDose!J79)</f>
        <v>190.65</v>
      </c>
      <c r="K79" s="18">
        <f>CHOOSE($A$1,ED!K79,'H10'!K79,AirDose!K79)</f>
        <v>222.13</v>
      </c>
      <c r="L79" s="18">
        <f>CHOOSE($A$1,ED!L79,'H10'!L79,AirDose!L79)</f>
        <v>253.6</v>
      </c>
      <c r="M79" s="18">
        <f>CHOOSE($A$1,ED!M79,'H10'!M79,AirDose!M79)</f>
        <v>301.27</v>
      </c>
      <c r="N79" s="18">
        <f>CHOOSE($A$1,ED!N79,'H10'!N79,AirDose!N79)</f>
        <v>316.55</v>
      </c>
      <c r="O79" s="18">
        <f>CHOOSE($A$1,ED!O79,'H10'!O79,AirDose!O79)</f>
        <v>364.22</v>
      </c>
      <c r="P79" s="18">
        <f>CHOOSE($A$1,ED!P79,'H10'!P79,AirDose!P79)</f>
        <v>380.4</v>
      </c>
      <c r="Q79" s="18">
        <f>CHOOSE($A$1,ED!Q79,'H10'!Q79,AirDose!Q79)</f>
        <v>428.07</v>
      </c>
      <c r="R79" s="18">
        <f>CHOOSE($A$1,ED!R79,'H10'!R79,AirDose!R79)</f>
        <v>444.25</v>
      </c>
      <c r="S79" s="18">
        <f>CHOOSE($A$1,ED!S79,'H10'!S79,AirDose!S79)</f>
        <v>491.92</v>
      </c>
      <c r="T79" s="18">
        <f>CHOOSE($A$1,ED!T79,'H10'!T79,AirDose!T79)</f>
        <v>507.21</v>
      </c>
      <c r="U79" s="18">
        <f>CHOOSE($A$1,ED!U79,'H10'!U79,AirDose!U79)</f>
        <v>554.87</v>
      </c>
      <c r="V79" s="18">
        <f>CHOOSE($A$1,ED!V79,'H10'!V79,AirDose!V79)</f>
        <v>634.01</v>
      </c>
      <c r="W79" s="18">
        <f>CHOOSE($A$1,ED!W79,'H10'!W79,AirDose!W79)</f>
        <v>618.72</v>
      </c>
      <c r="X79" s="18">
        <f>CHOOSE($A$1,ED!X79,'H10'!X79,AirDose!X79)</f>
        <v>634.01</v>
      </c>
      <c r="Y79" s="18">
        <f>CHOOSE($A$1,ED!Y79,'H10'!Y79,AirDose!Y79)</f>
        <v>713.14</v>
      </c>
      <c r="Z79" s="18">
        <f>CHOOSE($A$1,ED!Z79,'H10'!Z79,AirDose!Z79)</f>
        <v>759.91</v>
      </c>
      <c r="AA79" s="18">
        <f>CHOOSE($A$1,ED!AA79,'H10'!AA79,AirDose!AA79)</f>
        <v>809.37</v>
      </c>
      <c r="AB79" s="18">
        <f>CHOOSE($A$1,ED!AB79,'H10'!AB79,AirDose!AB79)</f>
        <v>823.76</v>
      </c>
      <c r="AC79" s="18">
        <f>CHOOSE($A$1,ED!AC79,'H10'!AC79,AirDose!AC79)</f>
        <v>872.32</v>
      </c>
      <c r="AD79" s="18">
        <f>CHOOSE($A$1,ED!AD79,'H10'!AD79,AirDose!AD79)</f>
        <v>887.61</v>
      </c>
      <c r="AE79" s="18">
        <f>CHOOSE($A$1,ED!AE79,'H10'!AE79,AirDose!AE79)</f>
        <v>935.27</v>
      </c>
      <c r="AF79" s="18">
        <f>CHOOSE($A$1,ED!AF79,'H10'!AF79,AirDose!AF79)</f>
        <v>935.27</v>
      </c>
      <c r="AG79" s="18">
        <f>CHOOSE($A$1,ED!AG79,'H10'!AG79,AirDose!AG79)</f>
        <v>85.2</v>
      </c>
      <c r="AH79" s="18">
        <f>CHOOSE($A$1,ED!AH79,'H10'!AH79,AirDose!AH79)</f>
        <v>78.7</v>
      </c>
      <c r="AI79" s="18">
        <f>CHOOSE($A$1,ED!AI79,'H10'!AI79,AirDose!AI79)</f>
        <v>0.96204000000000001</v>
      </c>
      <c r="AJ79" s="18">
        <f>CHOOSE($A$1,ED!AJ79,'H10'!AJ79,AirDose!AJ79)</f>
        <v>2.3357999999999999</v>
      </c>
      <c r="AK79" s="18">
        <f>CHOOSE($A$1,ED!AK79,'H10'!AK79,AirDose!AK79)</f>
        <v>1.4635</v>
      </c>
    </row>
    <row r="80" spans="1:37">
      <c r="A80" s="18"/>
      <c r="B80" s="18">
        <v>0.56608000000000003</v>
      </c>
      <c r="C80" s="18">
        <v>0.12977</v>
      </c>
      <c r="D80" s="18">
        <f>CHOOSE($A$1,ED!D80,'H10'!D80,AirDose!D80)</f>
        <v>86.284999999999997</v>
      </c>
      <c r="E80" s="18">
        <f>CHOOSE($A$1,ED!E80,'H10'!E80,AirDose!E80)</f>
        <v>1.9925999999999999</v>
      </c>
      <c r="F80" s="18">
        <f>CHOOSE($A$1,ED!F80,'H10'!F80,AirDose!F80)</f>
        <v>79.816999999999993</v>
      </c>
      <c r="G80" s="18">
        <f>CHOOSE($A$1,ED!G80,'H10'!G80,AirDose!G80)</f>
        <v>139.25</v>
      </c>
      <c r="H80" s="18">
        <f>CHOOSE($A$1,ED!H80,'H10'!H80,AirDose!H80)</f>
        <v>180.01</v>
      </c>
      <c r="I80" s="18">
        <f>CHOOSE($A$1,ED!I80,'H10'!I80,AirDose!I80)</f>
        <v>219.64</v>
      </c>
      <c r="J80" s="18">
        <f>CHOOSE($A$1,ED!J80,'H10'!J80,AirDose!J80)</f>
        <v>240.02</v>
      </c>
      <c r="K80" s="18">
        <f>CHOOSE($A$1,ED!K80,'H10'!K80,AirDose!K80)</f>
        <v>279.64</v>
      </c>
      <c r="L80" s="18">
        <f>CHOOSE($A$1,ED!L80,'H10'!L80,AirDose!L80)</f>
        <v>319.27</v>
      </c>
      <c r="M80" s="18">
        <f>CHOOSE($A$1,ED!M80,'H10'!M80,AirDose!M80)</f>
        <v>379.27</v>
      </c>
      <c r="N80" s="18">
        <f>CHOOSE($A$1,ED!N80,'H10'!N80,AirDose!N80)</f>
        <v>398.52</v>
      </c>
      <c r="O80" s="18">
        <f>CHOOSE($A$1,ED!O80,'H10'!O80,AirDose!O80)</f>
        <v>458.52</v>
      </c>
      <c r="P80" s="18">
        <f>CHOOSE($A$1,ED!P80,'H10'!P80,AirDose!P80)</f>
        <v>478.9</v>
      </c>
      <c r="Q80" s="18">
        <f>CHOOSE($A$1,ED!Q80,'H10'!Q80,AirDose!Q80)</f>
        <v>538.9</v>
      </c>
      <c r="R80" s="18">
        <f>CHOOSE($A$1,ED!R80,'H10'!R80,AirDose!R80)</f>
        <v>559.28</v>
      </c>
      <c r="S80" s="18">
        <f>CHOOSE($A$1,ED!S80,'H10'!S80,AirDose!S80)</f>
        <v>619.29</v>
      </c>
      <c r="T80" s="18">
        <f>CHOOSE($A$1,ED!T80,'H10'!T80,AirDose!T80)</f>
        <v>638.53</v>
      </c>
      <c r="U80" s="18">
        <f>CHOOSE($A$1,ED!U80,'H10'!U80,AirDose!U80)</f>
        <v>698.54</v>
      </c>
      <c r="V80" s="18">
        <f>CHOOSE($A$1,ED!V80,'H10'!V80,AirDose!V80)</f>
        <v>798.17</v>
      </c>
      <c r="W80" s="18">
        <f>CHOOSE($A$1,ED!W80,'H10'!W80,AirDose!W80)</f>
        <v>778.92</v>
      </c>
      <c r="X80" s="18">
        <f>CHOOSE($A$1,ED!X80,'H10'!X80,AirDose!X80)</f>
        <v>798.17</v>
      </c>
      <c r="Y80" s="18">
        <f>CHOOSE($A$1,ED!Y80,'H10'!Y80,AirDose!Y80)</f>
        <v>897.79</v>
      </c>
      <c r="Z80" s="18">
        <f>CHOOSE($A$1,ED!Z80,'H10'!Z80,AirDose!Z80)</f>
        <v>956.67</v>
      </c>
      <c r="AA80" s="18">
        <f>CHOOSE($A$1,ED!AA80,'H10'!AA80,AirDose!AA80)</f>
        <v>1018.9</v>
      </c>
      <c r="AB80" s="18">
        <f>CHOOSE($A$1,ED!AB80,'H10'!AB80,AirDose!AB80)</f>
        <v>1037</v>
      </c>
      <c r="AC80" s="18">
        <f>CHOOSE($A$1,ED!AC80,'H10'!AC80,AirDose!AC80)</f>
        <v>1098.2</v>
      </c>
      <c r="AD80" s="18">
        <f>CHOOSE($A$1,ED!AD80,'H10'!AD80,AirDose!AD80)</f>
        <v>1117.4000000000001</v>
      </c>
      <c r="AE80" s="18">
        <f>CHOOSE($A$1,ED!AE80,'H10'!AE80,AirDose!AE80)</f>
        <v>1177.4000000000001</v>
      </c>
      <c r="AF80" s="18">
        <f>CHOOSE($A$1,ED!AF80,'H10'!AF80,AirDose!AF80)</f>
        <v>1177.4000000000001</v>
      </c>
      <c r="AG80" s="18">
        <f>CHOOSE($A$1,ED!AG80,'H10'!AG80,AirDose!AG80)</f>
        <v>85.2</v>
      </c>
      <c r="AH80" s="18">
        <f>CHOOSE($A$1,ED!AH80,'H10'!AH80,AirDose!AH80)</f>
        <v>78.7</v>
      </c>
      <c r="AI80" s="18">
        <f>CHOOSE($A$1,ED!AI80,'H10'!AI80,AirDose!AI80)</f>
        <v>1.2638</v>
      </c>
      <c r="AJ80" s="18">
        <f>CHOOSE($A$1,ED!AJ80,'H10'!AJ80,AirDose!AJ80)</f>
        <v>2.6337999999999999</v>
      </c>
      <c r="AK80" s="18">
        <f>CHOOSE($A$1,ED!AK80,'H10'!AK80,AirDose!AK80)</f>
        <v>1.8613</v>
      </c>
    </row>
    <row r="81" spans="1:37">
      <c r="A81" s="18"/>
      <c r="B81" s="18">
        <v>0.71264000000000005</v>
      </c>
      <c r="C81" s="18">
        <v>0.16336999999999999</v>
      </c>
      <c r="D81" s="18">
        <f>CHOOSE($A$1,ED!D81,'H10'!D81,AirDose!D81)</f>
        <v>103.71</v>
      </c>
      <c r="E81" s="18">
        <f>CHOOSE($A$1,ED!E81,'H10'!E81,AirDose!E81)</f>
        <v>2.5085000000000002</v>
      </c>
      <c r="F81" s="18">
        <f>CHOOSE($A$1,ED!F81,'H10'!F81,AirDose!F81)</f>
        <v>100.48</v>
      </c>
      <c r="G81" s="18">
        <f>CHOOSE($A$1,ED!G81,'H10'!G81,AirDose!G81)</f>
        <v>175.31</v>
      </c>
      <c r="H81" s="18">
        <f>CHOOSE($A$1,ED!H81,'H10'!H81,AirDose!H81)</f>
        <v>226.62</v>
      </c>
      <c r="I81" s="18">
        <f>CHOOSE($A$1,ED!I81,'H10'!I81,AirDose!I81)</f>
        <v>276.51</v>
      </c>
      <c r="J81" s="18">
        <f>CHOOSE($A$1,ED!J81,'H10'!J81,AirDose!J81)</f>
        <v>302.16000000000003</v>
      </c>
      <c r="K81" s="18">
        <f>CHOOSE($A$1,ED!K81,'H10'!K81,AirDose!K81)</f>
        <v>352.05</v>
      </c>
      <c r="L81" s="18">
        <f>CHOOSE($A$1,ED!L81,'H10'!L81,AirDose!L81)</f>
        <v>401.93</v>
      </c>
      <c r="M81" s="18">
        <f>CHOOSE($A$1,ED!M81,'H10'!M81,AirDose!M81)</f>
        <v>477.47</v>
      </c>
      <c r="N81" s="18">
        <f>CHOOSE($A$1,ED!N81,'H10'!N81,AirDose!N81)</f>
        <v>501.7</v>
      </c>
      <c r="O81" s="18">
        <f>CHOOSE($A$1,ED!O81,'H10'!O81,AirDose!O81)</f>
        <v>577.24</v>
      </c>
      <c r="P81" s="18">
        <f>CHOOSE($A$1,ED!P81,'H10'!P81,AirDose!P81)</f>
        <v>602.9</v>
      </c>
      <c r="Q81" s="18">
        <f>CHOOSE($A$1,ED!Q81,'H10'!Q81,AirDose!Q81)</f>
        <v>678.44</v>
      </c>
      <c r="R81" s="18">
        <f>CHOOSE($A$1,ED!R81,'H10'!R81,AirDose!R81)</f>
        <v>704.09</v>
      </c>
      <c r="S81" s="18">
        <f>CHOOSE($A$1,ED!S81,'H10'!S81,AirDose!S81)</f>
        <v>779.63</v>
      </c>
      <c r="T81" s="18">
        <f>CHOOSE($A$1,ED!T81,'H10'!T81,AirDose!T81)</f>
        <v>803.86</v>
      </c>
      <c r="U81" s="18">
        <f>CHOOSE($A$1,ED!U81,'H10'!U81,AirDose!U81)</f>
        <v>879.4</v>
      </c>
      <c r="V81" s="18">
        <f>CHOOSE($A$1,ED!V81,'H10'!V81,AirDose!V81)</f>
        <v>1004.8</v>
      </c>
      <c r="W81" s="18">
        <f>CHOOSE($A$1,ED!W81,'H10'!W81,AirDose!W81)</f>
        <v>980.6</v>
      </c>
      <c r="X81" s="18">
        <f>CHOOSE($A$1,ED!X81,'H10'!X81,AirDose!X81)</f>
        <v>1004.8</v>
      </c>
      <c r="Y81" s="18">
        <f>CHOOSE($A$1,ED!Y81,'H10'!Y81,AirDose!Y81)</f>
        <v>1130.3</v>
      </c>
      <c r="Z81" s="18">
        <f>CHOOSE($A$1,ED!Z81,'H10'!Z81,AirDose!Z81)</f>
        <v>1204.4000000000001</v>
      </c>
      <c r="AA81" s="18">
        <f>CHOOSE($A$1,ED!AA81,'H10'!AA81,AirDose!AA81)</f>
        <v>1282.8</v>
      </c>
      <c r="AB81" s="18">
        <f>CHOOSE($A$1,ED!AB81,'H10'!AB81,AirDose!AB81)</f>
        <v>1305.5999999999999</v>
      </c>
      <c r="AC81" s="18">
        <f>CHOOSE($A$1,ED!AC81,'H10'!AC81,AirDose!AC81)</f>
        <v>1382.5</v>
      </c>
      <c r="AD81" s="18">
        <f>CHOOSE($A$1,ED!AD81,'H10'!AD81,AirDose!AD81)</f>
        <v>1406.8</v>
      </c>
      <c r="AE81" s="18">
        <f>CHOOSE($A$1,ED!AE81,'H10'!AE81,AirDose!AE81)</f>
        <v>1482.3</v>
      </c>
      <c r="AF81" s="18">
        <f>CHOOSE($A$1,ED!AF81,'H10'!AF81,AirDose!AF81)</f>
        <v>1482.3</v>
      </c>
      <c r="AG81" s="18">
        <f>CHOOSE($A$1,ED!AG81,'H10'!AG81,AirDose!AG81)</f>
        <v>85.2</v>
      </c>
      <c r="AH81" s="18">
        <f>CHOOSE($A$1,ED!AH81,'H10'!AH81,AirDose!AH81)</f>
        <v>78.7</v>
      </c>
      <c r="AI81" s="18">
        <f>CHOOSE($A$1,ED!AI81,'H10'!AI81,AirDose!AI81)</f>
        <v>1.7208000000000001</v>
      </c>
      <c r="AJ81" s="18">
        <f>CHOOSE($A$1,ED!AJ81,'H10'!AJ81,AirDose!AJ81)</f>
        <v>3.1147</v>
      </c>
      <c r="AK81" s="18">
        <f>CHOOSE($A$1,ED!AK81,'H10'!AK81,AirDose!AK81)</f>
        <v>2.3452000000000002</v>
      </c>
    </row>
    <row r="82" spans="1:37">
      <c r="A82" s="18"/>
      <c r="B82" s="18">
        <v>0.89717000000000002</v>
      </c>
      <c r="C82" s="18">
        <v>0.20566999999999999</v>
      </c>
      <c r="D82" s="18">
        <f>CHOOSE($A$1,ED!D82,'H10'!D82,AirDose!D82)</f>
        <v>125.7</v>
      </c>
      <c r="E82" s="18">
        <f>CHOOSE($A$1,ED!E82,'H10'!E82,AirDose!E82)</f>
        <v>3.1579999999999999</v>
      </c>
      <c r="F82" s="18">
        <f>CHOOSE($A$1,ED!F82,'H10'!F82,AirDose!F82)</f>
        <v>126.5</v>
      </c>
      <c r="G82" s="18">
        <f>CHOOSE($A$1,ED!G82,'H10'!G82,AirDose!G82)</f>
        <v>220.7</v>
      </c>
      <c r="H82" s="18">
        <f>CHOOSE($A$1,ED!H82,'H10'!H82,AirDose!H82)</f>
        <v>285.3</v>
      </c>
      <c r="I82" s="18">
        <f>CHOOSE($A$1,ED!I82,'H10'!I82,AirDose!I82)</f>
        <v>348.1</v>
      </c>
      <c r="J82" s="18">
        <f>CHOOSE($A$1,ED!J82,'H10'!J82,AirDose!J82)</f>
        <v>380.4</v>
      </c>
      <c r="K82" s="18">
        <f>CHOOSE($A$1,ED!K82,'H10'!K82,AirDose!K82)</f>
        <v>443.2</v>
      </c>
      <c r="L82" s="18">
        <f>CHOOSE($A$1,ED!L82,'H10'!L82,AirDose!L82)</f>
        <v>506</v>
      </c>
      <c r="M82" s="18">
        <f>CHOOSE($A$1,ED!M82,'H10'!M82,AirDose!M82)</f>
        <v>601.1</v>
      </c>
      <c r="N82" s="18">
        <f>CHOOSE($A$1,ED!N82,'H10'!N82,AirDose!N82)</f>
        <v>631.6</v>
      </c>
      <c r="O82" s="18">
        <f>CHOOSE($A$1,ED!O82,'H10'!O82,AirDose!O82)</f>
        <v>726.7</v>
      </c>
      <c r="P82" s="18">
        <f>CHOOSE($A$1,ED!P82,'H10'!P82,AirDose!P82)</f>
        <v>759</v>
      </c>
      <c r="Q82" s="18">
        <f>CHOOSE($A$1,ED!Q82,'H10'!Q82,AirDose!Q82)</f>
        <v>854.1</v>
      </c>
      <c r="R82" s="18">
        <f>CHOOSE($A$1,ED!R82,'H10'!R82,AirDose!R82)</f>
        <v>886.4</v>
      </c>
      <c r="S82" s="18">
        <f>CHOOSE($A$1,ED!S82,'H10'!S82,AirDose!S82)</f>
        <v>981.5</v>
      </c>
      <c r="T82" s="18">
        <f>CHOOSE($A$1,ED!T82,'H10'!T82,AirDose!T82)</f>
        <v>1012</v>
      </c>
      <c r="U82" s="18">
        <f>CHOOSE($A$1,ED!U82,'H10'!U82,AirDose!U82)</f>
        <v>1107.0999999999999</v>
      </c>
      <c r="V82" s="18">
        <f>CHOOSE($A$1,ED!V82,'H10'!V82,AirDose!V82)</f>
        <v>1265</v>
      </c>
      <c r="W82" s="18">
        <f>CHOOSE($A$1,ED!W82,'H10'!W82,AirDose!W82)</f>
        <v>1234.5</v>
      </c>
      <c r="X82" s="18">
        <f>CHOOSE($A$1,ED!X82,'H10'!X82,AirDose!X82)</f>
        <v>1265</v>
      </c>
      <c r="Y82" s="18">
        <f>CHOOSE($A$1,ED!Y82,'H10'!Y82,AirDose!Y82)</f>
        <v>1422.9</v>
      </c>
      <c r="Z82" s="18">
        <f>CHOOSE($A$1,ED!Z82,'H10'!Z82,AirDose!Z82)</f>
        <v>1516.2</v>
      </c>
      <c r="AA82" s="18">
        <f>CHOOSE($A$1,ED!AA82,'H10'!AA82,AirDose!AA82)</f>
        <v>1614.9</v>
      </c>
      <c r="AB82" s="18">
        <f>CHOOSE($A$1,ED!AB82,'H10'!AB82,AirDose!AB82)</f>
        <v>1643.6</v>
      </c>
      <c r="AC82" s="18">
        <f>CHOOSE($A$1,ED!AC82,'H10'!AC82,AirDose!AC82)</f>
        <v>1740.5</v>
      </c>
      <c r="AD82" s="18">
        <f>CHOOSE($A$1,ED!AD82,'H10'!AD82,AirDose!AD82)</f>
        <v>1771</v>
      </c>
      <c r="AE82" s="18">
        <f>CHOOSE($A$1,ED!AE82,'H10'!AE82,AirDose!AE82)</f>
        <v>1866.1</v>
      </c>
      <c r="AF82" s="18">
        <f>CHOOSE($A$1,ED!AF82,'H10'!AF82,AirDose!AF82)</f>
        <v>1866.1</v>
      </c>
      <c r="AG82" s="18">
        <f>CHOOSE($A$1,ED!AG82,'H10'!AG82,AirDose!AG82)</f>
        <v>85.2</v>
      </c>
      <c r="AH82" s="18">
        <f>CHOOSE($A$1,ED!AH82,'H10'!AH82,AirDose!AH82)</f>
        <v>78.7</v>
      </c>
      <c r="AI82" s="18">
        <f>CHOOSE($A$1,ED!AI82,'H10'!AI82,AirDose!AI82)</f>
        <v>2.3757999999999999</v>
      </c>
      <c r="AJ82" s="18">
        <f>CHOOSE($A$1,ED!AJ82,'H10'!AJ82,AirDose!AJ82)</f>
        <v>3.8012000000000001</v>
      </c>
      <c r="AK82" s="18">
        <f>CHOOSE($A$1,ED!AK82,'H10'!AK82,AirDose!AK82)</f>
        <v>2.9436</v>
      </c>
    </row>
    <row r="83" spans="1:37">
      <c r="A83" s="18"/>
      <c r="B83" s="18">
        <v>1.1294</v>
      </c>
      <c r="C83" s="18">
        <v>0.25892999999999999</v>
      </c>
      <c r="D83" s="18">
        <f>CHOOSE($A$1,ED!D83,'H10'!D83,AirDose!D83)</f>
        <v>147.68</v>
      </c>
      <c r="E83" s="18">
        <f>CHOOSE($A$1,ED!E83,'H10'!E83,AirDose!E83)</f>
        <v>4.0484</v>
      </c>
      <c r="F83" s="18">
        <f>CHOOSE($A$1,ED!F83,'H10'!F83,AirDose!F83)</f>
        <v>165.59</v>
      </c>
      <c r="G83" s="18">
        <f>CHOOSE($A$1,ED!G83,'H10'!G83,AirDose!G83)</f>
        <v>289.2</v>
      </c>
      <c r="H83" s="18">
        <f>CHOOSE($A$1,ED!H83,'H10'!H83,AirDose!H83)</f>
        <v>373.14</v>
      </c>
      <c r="I83" s="18">
        <f>CHOOSE($A$1,ED!I83,'H10'!I83,AirDose!I83)</f>
        <v>455.79</v>
      </c>
      <c r="J83" s="18">
        <f>CHOOSE($A$1,ED!J83,'H10'!J83,AirDose!J83)</f>
        <v>498.11</v>
      </c>
      <c r="K83" s="18">
        <f>CHOOSE($A$1,ED!K83,'H10'!K83,AirDose!K83)</f>
        <v>580.41</v>
      </c>
      <c r="L83" s="18">
        <f>CHOOSE($A$1,ED!L83,'H10'!L83,AirDose!L83)</f>
        <v>663.05</v>
      </c>
      <c r="M83" s="18">
        <f>CHOOSE($A$1,ED!M83,'H10'!M83,AirDose!M83)</f>
        <v>787.31</v>
      </c>
      <c r="N83" s="18">
        <f>CHOOSE($A$1,ED!N83,'H10'!N83,AirDose!N83)</f>
        <v>827.64</v>
      </c>
      <c r="O83" s="18">
        <f>CHOOSE($A$1,ED!O83,'H10'!O83,AirDose!O83)</f>
        <v>952.25</v>
      </c>
      <c r="P83" s="18">
        <f>CHOOSE($A$1,ED!P83,'H10'!P83,AirDose!P83)</f>
        <v>994.22</v>
      </c>
      <c r="Q83" s="18">
        <f>CHOOSE($A$1,ED!Q83,'H10'!Q83,AirDose!Q83)</f>
        <v>1118.8</v>
      </c>
      <c r="R83" s="18">
        <f>CHOOSE($A$1,ED!R83,'H10'!R83,AirDose!R83)</f>
        <v>1160.8</v>
      </c>
      <c r="S83" s="18">
        <f>CHOOSE($A$1,ED!S83,'H10'!S83,AirDose!S83)</f>
        <v>1284.7</v>
      </c>
      <c r="T83" s="18">
        <f>CHOOSE($A$1,ED!T83,'H10'!T83,AirDose!T83)</f>
        <v>1326.8</v>
      </c>
      <c r="U83" s="18">
        <f>CHOOSE($A$1,ED!U83,'H10'!U83,AirDose!U83)</f>
        <v>1449.3</v>
      </c>
      <c r="V83" s="18">
        <f>CHOOSE($A$1,ED!V83,'H10'!V83,AirDose!V83)</f>
        <v>1657.6</v>
      </c>
      <c r="W83" s="18">
        <f>CHOOSE($A$1,ED!W83,'H10'!W83,AirDose!W83)</f>
        <v>1615.5</v>
      </c>
      <c r="X83" s="18">
        <f>CHOOSE($A$1,ED!X83,'H10'!X83,AirDose!X83)</f>
        <v>1657.6</v>
      </c>
      <c r="Y83" s="18">
        <f>CHOOSE($A$1,ED!Y83,'H10'!Y83,AirDose!Y83)</f>
        <v>1865.9</v>
      </c>
      <c r="Z83" s="18">
        <f>CHOOSE($A$1,ED!Z83,'H10'!Z83,AirDose!Z83)</f>
        <v>1986.8</v>
      </c>
      <c r="AA83" s="18">
        <f>CHOOSE($A$1,ED!AA83,'H10'!AA83,AirDose!AA83)</f>
        <v>2116.1</v>
      </c>
      <c r="AB83" s="18">
        <f>CHOOSE($A$1,ED!AB83,'H10'!AB83,AirDose!AB83)</f>
        <v>2153</v>
      </c>
      <c r="AC83" s="18">
        <f>CHOOSE($A$1,ED!AC83,'H10'!AC83,AirDose!AC83)</f>
        <v>2280.6999999999998</v>
      </c>
      <c r="AD83" s="18">
        <f>CHOOSE($A$1,ED!AD83,'H10'!AD83,AirDose!AD83)</f>
        <v>2319.3000000000002</v>
      </c>
      <c r="AE83" s="18">
        <f>CHOOSE($A$1,ED!AE83,'H10'!AE83,AirDose!AE83)</f>
        <v>2445.3000000000002</v>
      </c>
      <c r="AF83" s="18">
        <f>CHOOSE($A$1,ED!AF83,'H10'!AF83,AirDose!AF83)</f>
        <v>2445.3000000000002</v>
      </c>
      <c r="AG83" s="18">
        <f>CHOOSE($A$1,ED!AG83,'H10'!AG83,AirDose!AG83)</f>
        <v>85.5</v>
      </c>
      <c r="AH83" s="18">
        <f>CHOOSE($A$1,ED!AH83,'H10'!AH83,AirDose!AH83)</f>
        <v>78.94</v>
      </c>
      <c r="AI83" s="18">
        <f>CHOOSE($A$1,ED!AI83,'H10'!AI83,AirDose!AI83)</f>
        <v>3.4205000000000001</v>
      </c>
      <c r="AJ83" s="18">
        <f>CHOOSE($A$1,ED!AJ83,'H10'!AJ83,AirDose!AJ83)</f>
        <v>4.8665000000000003</v>
      </c>
      <c r="AK83" s="18">
        <f>CHOOSE($A$1,ED!AK83,'H10'!AK83,AirDose!AK83)</f>
        <v>3.6381000000000001</v>
      </c>
    </row>
    <row r="84" spans="1:37">
      <c r="A84" s="18"/>
      <c r="B84" s="18">
        <v>1.4218999999999999</v>
      </c>
      <c r="C84" s="18">
        <v>0.32596999999999998</v>
      </c>
      <c r="D84" s="18">
        <f>CHOOSE($A$1,ED!D84,'H10'!D84,AirDose!D84)</f>
        <v>168.97</v>
      </c>
      <c r="E84" s="18">
        <f>CHOOSE($A$1,ED!E84,'H10'!E84,AirDose!E84)</f>
        <v>5.0479000000000003</v>
      </c>
      <c r="F84" s="18">
        <f>CHOOSE($A$1,ED!F84,'H10'!F84,AirDose!F84)</f>
        <v>212.09</v>
      </c>
      <c r="G84" s="18">
        <f>CHOOSE($A$1,ED!G84,'H10'!G84,AirDose!G84)</f>
        <v>370.92</v>
      </c>
      <c r="H84" s="18">
        <f>CHOOSE($A$1,ED!H84,'H10'!H84,AirDose!H84)</f>
        <v>477.46</v>
      </c>
      <c r="I84" s="18">
        <f>CHOOSE($A$1,ED!I84,'H10'!I84,AirDose!I84)</f>
        <v>584.02</v>
      </c>
      <c r="J84" s="18">
        <f>CHOOSE($A$1,ED!J84,'H10'!J84,AirDose!J84)</f>
        <v>638.29999999999995</v>
      </c>
      <c r="K84" s="18">
        <f>CHOOSE($A$1,ED!K84,'H10'!K84,AirDose!K84)</f>
        <v>743.85</v>
      </c>
      <c r="L84" s="18">
        <f>CHOOSE($A$1,ED!L84,'H10'!L84,AirDose!L84)</f>
        <v>850.41</v>
      </c>
      <c r="M84" s="18">
        <f>CHOOSE($A$1,ED!M84,'H10'!M84,AirDose!M84)</f>
        <v>1009.2</v>
      </c>
      <c r="N84" s="18">
        <f>CHOOSE($A$1,ED!N84,'H10'!N84,AirDose!N84)</f>
        <v>1061.5</v>
      </c>
      <c r="O84" s="18">
        <f>CHOOSE($A$1,ED!O84,'H10'!O84,AirDose!O84)</f>
        <v>1221.3</v>
      </c>
      <c r="P84" s="18">
        <f>CHOOSE($A$1,ED!P84,'H10'!P84,AirDose!P84)</f>
        <v>1274.5999999999999</v>
      </c>
      <c r="Q84" s="18">
        <f>CHOOSE($A$1,ED!Q84,'H10'!Q84,AirDose!Q84)</f>
        <v>1434.4</v>
      </c>
      <c r="R84" s="18">
        <f>CHOOSE($A$1,ED!R84,'H10'!R84,AirDose!R84)</f>
        <v>1487.7</v>
      </c>
      <c r="S84" s="18">
        <f>CHOOSE($A$1,ED!S84,'H10'!S84,AirDose!S84)</f>
        <v>1645.5</v>
      </c>
      <c r="T84" s="18">
        <f>CHOOSE($A$1,ED!T84,'H10'!T84,AirDose!T84)</f>
        <v>1702.9</v>
      </c>
      <c r="U84" s="18">
        <f>CHOOSE($A$1,ED!U84,'H10'!U84,AirDose!U84)</f>
        <v>1856.6</v>
      </c>
      <c r="V84" s="18">
        <f>CHOOSE($A$1,ED!V84,'H10'!V84,AirDose!V84)</f>
        <v>2126</v>
      </c>
      <c r="W84" s="18">
        <f>CHOOSE($A$1,ED!W84,'H10'!W84,AirDose!W84)</f>
        <v>2068.6999999999998</v>
      </c>
      <c r="X84" s="18">
        <f>CHOOSE($A$1,ED!X84,'H10'!X84,AirDose!X84)</f>
        <v>2126</v>
      </c>
      <c r="Y84" s="18">
        <f>CHOOSE($A$1,ED!Y84,'H10'!Y84,AirDose!Y84)</f>
        <v>2395.5</v>
      </c>
      <c r="Z84" s="18">
        <f>CHOOSE($A$1,ED!Z84,'H10'!Z84,AirDose!Z84)</f>
        <v>2548.1999999999998</v>
      </c>
      <c r="AA84" s="18">
        <f>CHOOSE($A$1,ED!AA84,'H10'!AA84,AirDose!AA84)</f>
        <v>2714.1</v>
      </c>
      <c r="AB84" s="18">
        <f>CHOOSE($A$1,ED!AB84,'H10'!AB84,AirDose!AB84)</f>
        <v>2760.3</v>
      </c>
      <c r="AC84" s="18">
        <f>CHOOSE($A$1,ED!AC84,'H10'!AC84,AirDose!AC84)</f>
        <v>2925.2</v>
      </c>
      <c r="AD84" s="18">
        <f>CHOOSE($A$1,ED!AD84,'H10'!AD84,AirDose!AD84)</f>
        <v>2972.4</v>
      </c>
      <c r="AE84" s="18">
        <f>CHOOSE($A$1,ED!AE84,'H10'!AE84,AirDose!AE84)</f>
        <v>3136.3</v>
      </c>
      <c r="AF84" s="18">
        <f>CHOOSE($A$1,ED!AF84,'H10'!AF84,AirDose!AF84)</f>
        <v>3136.3</v>
      </c>
      <c r="AG84" s="18">
        <f>CHOOSE($A$1,ED!AG84,'H10'!AG84,AirDose!AG84)</f>
        <v>86.067999999999998</v>
      </c>
      <c r="AH84" s="18">
        <f>CHOOSE($A$1,ED!AH84,'H10'!AH84,AirDose!AH84)</f>
        <v>79.394999999999996</v>
      </c>
      <c r="AI84" s="18">
        <f>CHOOSE($A$1,ED!AI84,'H10'!AI84,AirDose!AI84)</f>
        <v>4.6699000000000002</v>
      </c>
      <c r="AJ84" s="18">
        <f>CHOOSE($A$1,ED!AJ84,'H10'!AJ84,AirDose!AJ84)</f>
        <v>6.1272000000000002</v>
      </c>
      <c r="AK84" s="18">
        <f>CHOOSE($A$1,ED!AK84,'H10'!AK84,AirDose!AK84)</f>
        <v>4.4554999999999998</v>
      </c>
    </row>
    <row r="85" spans="1:37">
      <c r="A85" s="18"/>
      <c r="B85" s="18">
        <v>1.7901</v>
      </c>
      <c r="C85" s="18">
        <v>0.41037000000000001</v>
      </c>
      <c r="D85" s="18">
        <f>CHOOSE($A$1,ED!D85,'H10'!D85,AirDose!D85)</f>
        <v>191.82</v>
      </c>
      <c r="E85" s="18">
        <f>CHOOSE($A$1,ED!E85,'H10'!E85,AirDose!E85)</f>
        <v>6.3494000000000002</v>
      </c>
      <c r="F85" s="18">
        <f>CHOOSE($A$1,ED!F85,'H10'!F85,AirDose!F85)</f>
        <v>258.61</v>
      </c>
      <c r="G85" s="18">
        <f>CHOOSE($A$1,ED!G85,'H10'!G85,AirDose!G85)</f>
        <v>452.65</v>
      </c>
      <c r="H85" s="18">
        <f>CHOOSE($A$1,ED!H85,'H10'!H85,AirDose!H85)</f>
        <v>581.77</v>
      </c>
      <c r="I85" s="18">
        <f>CHOOSE($A$1,ED!I85,'H10'!I85,AirDose!I85)</f>
        <v>712.26</v>
      </c>
      <c r="J85" s="18">
        <f>CHOOSE($A$1,ED!J85,'H10'!J85,AirDose!J85)</f>
        <v>778.5</v>
      </c>
      <c r="K85" s="18">
        <f>CHOOSE($A$1,ED!K85,'H10'!K85,AirDose!K85)</f>
        <v>907.3</v>
      </c>
      <c r="L85" s="18">
        <f>CHOOSE($A$1,ED!L85,'H10'!L85,AirDose!L85)</f>
        <v>1037.8</v>
      </c>
      <c r="M85" s="18">
        <f>CHOOSE($A$1,ED!M85,'H10'!M85,AirDose!M85)</f>
        <v>1231.0999999999999</v>
      </c>
      <c r="N85" s="18">
        <f>CHOOSE($A$1,ED!N85,'H10'!N85,AirDose!N85)</f>
        <v>1295.4000000000001</v>
      </c>
      <c r="O85" s="18">
        <f>CHOOSE($A$1,ED!O85,'H10'!O85,AirDose!O85)</f>
        <v>1490.4</v>
      </c>
      <c r="P85" s="18">
        <f>CHOOSE($A$1,ED!P85,'H10'!P85,AirDose!P85)</f>
        <v>1555</v>
      </c>
      <c r="Q85" s="18">
        <f>CHOOSE($A$1,ED!Q85,'H10'!Q85,AirDose!Q85)</f>
        <v>1750</v>
      </c>
      <c r="R85" s="18">
        <f>CHOOSE($A$1,ED!R85,'H10'!R85,AirDose!R85)</f>
        <v>1814.6</v>
      </c>
      <c r="S85" s="18">
        <f>CHOOSE($A$1,ED!S85,'H10'!S85,AirDose!S85)</f>
        <v>2006.3</v>
      </c>
      <c r="T85" s="18">
        <f>CHOOSE($A$1,ED!T85,'H10'!T85,AirDose!T85)</f>
        <v>2078.9</v>
      </c>
      <c r="U85" s="18">
        <f>CHOOSE($A$1,ED!U85,'H10'!U85,AirDose!U85)</f>
        <v>2263.9</v>
      </c>
      <c r="V85" s="18">
        <f>CHOOSE($A$1,ED!V85,'H10'!V85,AirDose!V85)</f>
        <v>2594.5</v>
      </c>
      <c r="W85" s="18">
        <f>CHOOSE($A$1,ED!W85,'H10'!W85,AirDose!W85)</f>
        <v>2521.8000000000002</v>
      </c>
      <c r="X85" s="18">
        <f>CHOOSE($A$1,ED!X85,'H10'!X85,AirDose!X85)</f>
        <v>2594.5</v>
      </c>
      <c r="Y85" s="18">
        <f>CHOOSE($A$1,ED!Y85,'H10'!Y85,AirDose!Y85)</f>
        <v>2925</v>
      </c>
      <c r="Z85" s="18">
        <f>CHOOSE($A$1,ED!Z85,'H10'!Z85,AirDose!Z85)</f>
        <v>3109.7</v>
      </c>
      <c r="AA85" s="18">
        <f>CHOOSE($A$1,ED!AA85,'H10'!AA85,AirDose!AA85)</f>
        <v>3312.1</v>
      </c>
      <c r="AB85" s="18">
        <f>CHOOSE($A$1,ED!AB85,'H10'!AB85,AirDose!AB85)</f>
        <v>3367.6</v>
      </c>
      <c r="AC85" s="18">
        <f>CHOOSE($A$1,ED!AC85,'H10'!AC85,AirDose!AC85)</f>
        <v>3569.7</v>
      </c>
      <c r="AD85" s="18">
        <f>CHOOSE($A$1,ED!AD85,'H10'!AD85,AirDose!AD85)</f>
        <v>3625.5</v>
      </c>
      <c r="AE85" s="18">
        <f>CHOOSE($A$1,ED!AE85,'H10'!AE85,AirDose!AE85)</f>
        <v>3827.3</v>
      </c>
      <c r="AF85" s="18">
        <f>CHOOSE($A$1,ED!AF85,'H10'!AF85,AirDose!AF85)</f>
        <v>3827.3</v>
      </c>
      <c r="AG85" s="18">
        <f>CHOOSE($A$1,ED!AG85,'H10'!AG85,AirDose!AG85)</f>
        <v>86.998999999999995</v>
      </c>
      <c r="AH85" s="18">
        <f>CHOOSE($A$1,ED!AH85,'H10'!AH85,AirDose!AH85)</f>
        <v>80.36</v>
      </c>
      <c r="AI85" s="18">
        <f>CHOOSE($A$1,ED!AI85,'H10'!AI85,AirDose!AI85)</f>
        <v>6.3613</v>
      </c>
      <c r="AJ85" s="18">
        <f>CHOOSE($A$1,ED!AJ85,'H10'!AJ85,AirDose!AJ85)</f>
        <v>7.8212999999999999</v>
      </c>
      <c r="AK85" s="18">
        <f>CHOOSE($A$1,ED!AK85,'H10'!AK85,AirDose!AK85)</f>
        <v>5.4221000000000004</v>
      </c>
    </row>
    <row r="86" spans="1:37">
      <c r="A86" s="18"/>
      <c r="B86" s="18">
        <v>2.2536</v>
      </c>
      <c r="C86" s="18">
        <v>0.51663000000000003</v>
      </c>
      <c r="D86" s="18">
        <f>CHOOSE($A$1,ED!D86,'H10'!D86,AirDose!D86)</f>
        <v>215.07</v>
      </c>
      <c r="E86" s="18">
        <f>CHOOSE($A$1,ED!E86,'H10'!E86,AirDose!E86)</f>
        <v>8.0446000000000009</v>
      </c>
      <c r="F86" s="18">
        <f>CHOOSE($A$1,ED!F86,'H10'!F86,AirDose!F86)</f>
        <v>321.63</v>
      </c>
      <c r="G86" s="18">
        <f>CHOOSE($A$1,ED!G86,'H10'!G86,AirDose!G86)</f>
        <v>563.84</v>
      </c>
      <c r="H86" s="18">
        <f>CHOOSE($A$1,ED!H86,'H10'!H86,AirDose!H86)</f>
        <v>725.04</v>
      </c>
      <c r="I86" s="18">
        <f>CHOOSE($A$1,ED!I86,'H10'!I86,AirDose!I86)</f>
        <v>887.06</v>
      </c>
      <c r="J86" s="18">
        <f>CHOOSE($A$1,ED!J86,'H10'!J86,AirDose!J86)</f>
        <v>969.07</v>
      </c>
      <c r="K86" s="18">
        <f>CHOOSE($A$1,ED!K86,'H10'!K86,AirDose!K86)</f>
        <v>1130.3</v>
      </c>
      <c r="L86" s="18">
        <f>CHOOSE($A$1,ED!L86,'H10'!L86,AirDose!L86)</f>
        <v>1292.3</v>
      </c>
      <c r="M86" s="18">
        <f>CHOOSE($A$1,ED!M86,'H10'!M86,AirDose!M86)</f>
        <v>1532.9</v>
      </c>
      <c r="N86" s="18">
        <f>CHOOSE($A$1,ED!N86,'H10'!N86,AirDose!N86)</f>
        <v>1617.6</v>
      </c>
      <c r="O86" s="18">
        <f>CHOOSE($A$1,ED!O86,'H10'!O86,AirDose!O86)</f>
        <v>1855.5</v>
      </c>
      <c r="P86" s="18">
        <f>CHOOSE($A$1,ED!P86,'H10'!P86,AirDose!P86)</f>
        <v>1934.4</v>
      </c>
      <c r="Q86" s="18">
        <f>CHOOSE($A$1,ED!Q86,'H10'!Q86,AirDose!Q86)</f>
        <v>2178.1999999999998</v>
      </c>
      <c r="R86" s="18">
        <f>CHOOSE($A$1,ED!R86,'H10'!R86,AirDose!R86)</f>
        <v>2262.9</v>
      </c>
      <c r="S86" s="18">
        <f>CHOOSE($A$1,ED!S86,'H10'!S86,AirDose!S86)</f>
        <v>2498</v>
      </c>
      <c r="T86" s="18">
        <f>CHOOSE($A$1,ED!T86,'H10'!T86,AirDose!T86)</f>
        <v>2589.8000000000002</v>
      </c>
      <c r="U86" s="18">
        <f>CHOOSE($A$1,ED!U86,'H10'!U86,AirDose!U86)</f>
        <v>2825.1</v>
      </c>
      <c r="V86" s="18">
        <f>CHOOSE($A$1,ED!V86,'H10'!V86,AirDose!V86)</f>
        <v>3232.2</v>
      </c>
      <c r="W86" s="18">
        <f>CHOOSE($A$1,ED!W86,'H10'!W86,AirDose!W86)</f>
        <v>3146.3</v>
      </c>
      <c r="X86" s="18">
        <f>CHOOSE($A$1,ED!X86,'H10'!X86,AirDose!X86)</f>
        <v>3232.2</v>
      </c>
      <c r="Y86" s="18">
        <f>CHOOSE($A$1,ED!Y86,'H10'!Y86,AirDose!Y86)</f>
        <v>3639.3</v>
      </c>
      <c r="Z86" s="18">
        <f>CHOOSE($A$1,ED!Z86,'H10'!Z86,AirDose!Z86)</f>
        <v>3880.5</v>
      </c>
      <c r="AA86" s="18">
        <f>CHOOSE($A$1,ED!AA86,'H10'!AA86,AirDose!AA86)</f>
        <v>4130</v>
      </c>
      <c r="AB86" s="18">
        <f>CHOOSE($A$1,ED!AB86,'H10'!AB86,AirDose!AB86)</f>
        <v>4201.8</v>
      </c>
      <c r="AC86" s="18">
        <f>CHOOSE($A$1,ED!AC86,'H10'!AC86,AirDose!AC86)</f>
        <v>4445.3</v>
      </c>
      <c r="AD86" s="18">
        <f>CHOOSE($A$1,ED!AD86,'H10'!AD86,AirDose!AD86)</f>
        <v>4517.1000000000004</v>
      </c>
      <c r="AE86" s="18">
        <f>CHOOSE($A$1,ED!AE86,'H10'!AE86,AirDose!AE86)</f>
        <v>4766.5</v>
      </c>
      <c r="AF86" s="18">
        <f>CHOOSE($A$1,ED!AF86,'H10'!AF86,AirDose!AF86)</f>
        <v>4766.5</v>
      </c>
      <c r="AG86" s="18">
        <f>CHOOSE($A$1,ED!AG86,'H10'!AG86,AirDose!AG86)</f>
        <v>88.323999999999998</v>
      </c>
      <c r="AH86" s="18">
        <f>CHOOSE($A$1,ED!AH86,'H10'!AH86,AirDose!AH86)</f>
        <v>81.724000000000004</v>
      </c>
      <c r="AI86" s="18">
        <f>CHOOSE($A$1,ED!AI86,'H10'!AI86,AirDose!AI86)</f>
        <v>8.6120999999999999</v>
      </c>
      <c r="AJ86" s="18">
        <f>CHOOSE($A$1,ED!AJ86,'H10'!AJ86,AirDose!AJ86)</f>
        <v>10.054</v>
      </c>
      <c r="AK86" s="18">
        <f>CHOOSE($A$1,ED!AK86,'H10'!AK86,AirDose!AK86)</f>
        <v>6.5419</v>
      </c>
    </row>
    <row r="87" spans="1:37">
      <c r="A87" s="18"/>
      <c r="B87" s="18">
        <v>2.8371</v>
      </c>
      <c r="C87" s="18">
        <v>0.65039000000000002</v>
      </c>
      <c r="D87" s="18">
        <f>CHOOSE($A$1,ED!D87,'H10'!D87,AirDose!D87)</f>
        <v>238.35</v>
      </c>
      <c r="E87" s="18">
        <f>CHOOSE($A$1,ED!E87,'H10'!E87,AirDose!E87)</f>
        <v>10.021000000000001</v>
      </c>
      <c r="F87" s="18">
        <f>CHOOSE($A$1,ED!F87,'H10'!F87,AirDose!F87)</f>
        <v>400</v>
      </c>
      <c r="G87" s="18">
        <f>CHOOSE($A$1,ED!G87,'H10'!G87,AirDose!G87)</f>
        <v>702.4</v>
      </c>
      <c r="H87" s="18">
        <f>CHOOSE($A$1,ED!H87,'H10'!H87,AirDose!H87)</f>
        <v>904.49</v>
      </c>
      <c r="I87" s="18">
        <f>CHOOSE($A$1,ED!I87,'H10'!I87,AirDose!I87)</f>
        <v>1105.0999999999999</v>
      </c>
      <c r="J87" s="18">
        <f>CHOOSE($A$1,ED!J87,'H10'!J87,AirDose!J87)</f>
        <v>1206.4000000000001</v>
      </c>
      <c r="K87" s="18">
        <f>CHOOSE($A$1,ED!K87,'H10'!K87,AirDose!K87)</f>
        <v>1408.5</v>
      </c>
      <c r="L87" s="18">
        <f>CHOOSE($A$1,ED!L87,'H10'!L87,AirDose!L87)</f>
        <v>1609.2</v>
      </c>
      <c r="M87" s="18">
        <f>CHOOSE($A$1,ED!M87,'H10'!M87,AirDose!M87)</f>
        <v>1908.8</v>
      </c>
      <c r="N87" s="18">
        <f>CHOOSE($A$1,ED!N87,'H10'!N87,AirDose!N87)</f>
        <v>2022</v>
      </c>
      <c r="O87" s="18">
        <f>CHOOSE($A$1,ED!O87,'H10'!O87,AirDose!O87)</f>
        <v>2309.8000000000002</v>
      </c>
      <c r="P87" s="18">
        <f>CHOOSE($A$1,ED!P87,'H10'!P87,AirDose!P87)</f>
        <v>2405.6999999999998</v>
      </c>
      <c r="Q87" s="18">
        <f>CHOOSE($A$1,ED!Q87,'H10'!Q87,AirDose!Q87)</f>
        <v>2710.8</v>
      </c>
      <c r="R87" s="18">
        <f>CHOOSE($A$1,ED!R87,'H10'!R87,AirDose!R87)</f>
        <v>2824</v>
      </c>
      <c r="S87" s="18">
        <f>CHOOSE($A$1,ED!S87,'H10'!S87,AirDose!S87)</f>
        <v>3111.3</v>
      </c>
      <c r="T87" s="18">
        <f>CHOOSE($A$1,ED!T87,'H10'!T87,AirDose!T87)</f>
        <v>3225.8</v>
      </c>
      <c r="U87" s="18">
        <f>CHOOSE($A$1,ED!U87,'H10'!U87,AirDose!U87)</f>
        <v>3529.3</v>
      </c>
      <c r="V87" s="18">
        <f>CHOOSE($A$1,ED!V87,'H10'!V87,AirDose!V87)</f>
        <v>4027.2</v>
      </c>
      <c r="W87" s="18">
        <f>CHOOSE($A$1,ED!W87,'H10'!W87,AirDose!W87)</f>
        <v>3930</v>
      </c>
      <c r="X87" s="18">
        <f>CHOOSE($A$1,ED!X87,'H10'!X87,AirDose!X87)</f>
        <v>4027.2</v>
      </c>
      <c r="Y87" s="18">
        <f>CHOOSE($A$1,ED!Y87,'H10'!Y87,AirDose!Y87)</f>
        <v>4525.2</v>
      </c>
      <c r="Z87" s="18">
        <f>CHOOSE($A$1,ED!Z87,'H10'!Z87,AirDose!Z87)</f>
        <v>4845.8999999999996</v>
      </c>
      <c r="AA87" s="18">
        <f>CHOOSE($A$1,ED!AA87,'H10'!AA87,AirDose!AA87)</f>
        <v>5152.2</v>
      </c>
      <c r="AB87" s="18">
        <f>CHOOSE($A$1,ED!AB87,'H10'!AB87,AirDose!AB87)</f>
        <v>5246.6</v>
      </c>
      <c r="AC87" s="18">
        <f>CHOOSE($A$1,ED!AC87,'H10'!AC87,AirDose!AC87)</f>
        <v>5535.6</v>
      </c>
      <c r="AD87" s="18">
        <f>CHOOSE($A$1,ED!AD87,'H10'!AD87,AirDose!AD87)</f>
        <v>5630.1</v>
      </c>
      <c r="AE87" s="18">
        <f>CHOOSE($A$1,ED!AE87,'H10'!AE87,AirDose!AE87)</f>
        <v>5936.4</v>
      </c>
      <c r="AF87" s="18">
        <f>CHOOSE($A$1,ED!AF87,'H10'!AF87,AirDose!AF87)</f>
        <v>5936.4</v>
      </c>
      <c r="AG87" s="18">
        <f>CHOOSE($A$1,ED!AG87,'H10'!AG87,AirDose!AG87)</f>
        <v>89.914000000000001</v>
      </c>
      <c r="AH87" s="18">
        <f>CHOOSE($A$1,ED!AH87,'H10'!AH87,AirDose!AH87)</f>
        <v>83.313999999999993</v>
      </c>
      <c r="AI87" s="18">
        <f>CHOOSE($A$1,ED!AI87,'H10'!AI87,AirDose!AI87)</f>
        <v>11.257999999999999</v>
      </c>
      <c r="AJ87" s="18">
        <f>CHOOSE($A$1,ED!AJ87,'H10'!AJ87,AirDose!AJ87)</f>
        <v>12.667</v>
      </c>
      <c r="AK87" s="18">
        <f>CHOOSE($A$1,ED!AK87,'H10'!AK87,AirDose!AK87)</f>
        <v>7.7797999999999998</v>
      </c>
    </row>
    <row r="88" spans="1:37">
      <c r="A88" s="18"/>
      <c r="B88" s="18">
        <v>3.5716999999999999</v>
      </c>
      <c r="C88" s="18">
        <v>0.81879999999999997</v>
      </c>
      <c r="D88" s="18">
        <f>CHOOSE($A$1,ED!D88,'H10'!D88,AirDose!D88)</f>
        <v>260.37</v>
      </c>
      <c r="E88" s="18">
        <f>CHOOSE($A$1,ED!E88,'H10'!E88,AirDose!E88)</f>
        <v>12.561999999999999</v>
      </c>
      <c r="F88" s="18">
        <f>CHOOSE($A$1,ED!F88,'H10'!F88,AirDose!F88)</f>
        <v>511.2</v>
      </c>
      <c r="G88" s="18">
        <f>CHOOSE($A$1,ED!G88,'H10'!G88,AirDose!G88)</f>
        <v>898.54</v>
      </c>
      <c r="H88" s="18">
        <f>CHOOSE($A$1,ED!H88,'H10'!H88,AirDose!H88)</f>
        <v>1159.7</v>
      </c>
      <c r="I88" s="18">
        <f>CHOOSE($A$1,ED!I88,'H10'!I88,AirDose!I88)</f>
        <v>1418.2</v>
      </c>
      <c r="J88" s="18">
        <f>CHOOSE($A$1,ED!J88,'H10'!J88,AirDose!J88)</f>
        <v>1549.5</v>
      </c>
      <c r="K88" s="18">
        <f>CHOOSE($A$1,ED!K88,'H10'!K88,AirDose!K88)</f>
        <v>1812</v>
      </c>
      <c r="L88" s="18">
        <f>CHOOSE($A$1,ED!L88,'H10'!L88,AirDose!L88)</f>
        <v>2066.4</v>
      </c>
      <c r="M88" s="18">
        <f>CHOOSE($A$1,ED!M88,'H10'!M88,AirDose!M88)</f>
        <v>2450.6999999999998</v>
      </c>
      <c r="N88" s="18">
        <f>CHOOSE($A$1,ED!N88,'H10'!N88,AirDose!N88)</f>
        <v>2591.1999999999998</v>
      </c>
      <c r="O88" s="18">
        <f>CHOOSE($A$1,ED!O88,'H10'!O88,AirDose!O88)</f>
        <v>2966.3</v>
      </c>
      <c r="P88" s="18">
        <f>CHOOSE($A$1,ED!P88,'H10'!P88,AirDose!P88)</f>
        <v>3093.7</v>
      </c>
      <c r="Q88" s="18">
        <f>CHOOSE($A$1,ED!Q88,'H10'!Q88,AirDose!Q88)</f>
        <v>3488.8</v>
      </c>
      <c r="R88" s="18">
        <f>CHOOSE($A$1,ED!R88,'H10'!R88,AirDose!R88)</f>
        <v>3629.3</v>
      </c>
      <c r="S88" s="18">
        <f>CHOOSE($A$1,ED!S88,'H10'!S88,AirDose!S88)</f>
        <v>4004.4</v>
      </c>
      <c r="T88" s="18">
        <f>CHOOSE($A$1,ED!T88,'H10'!T88,AirDose!T88)</f>
        <v>4144.8999999999996</v>
      </c>
      <c r="U88" s="18">
        <f>CHOOSE($A$1,ED!U88,'H10'!U88,AirDose!U88)</f>
        <v>4533.2</v>
      </c>
      <c r="V88" s="18">
        <f>CHOOSE($A$1,ED!V88,'H10'!V88,AirDose!V88)</f>
        <v>5176.1000000000004</v>
      </c>
      <c r="W88" s="18">
        <f>CHOOSE($A$1,ED!W88,'H10'!W88,AirDose!W88)</f>
        <v>5055.6000000000004</v>
      </c>
      <c r="X88" s="18">
        <f>CHOOSE($A$1,ED!X88,'H10'!X88,AirDose!X88)</f>
        <v>5176.1000000000004</v>
      </c>
      <c r="Y88" s="18">
        <f>CHOOSE($A$1,ED!Y88,'H10'!Y88,AirDose!Y88)</f>
        <v>5819</v>
      </c>
      <c r="Z88" s="18">
        <f>CHOOSE($A$1,ED!Z88,'H10'!Z88,AirDose!Z88)</f>
        <v>6220.5</v>
      </c>
      <c r="AA88" s="18">
        <f>CHOOSE($A$1,ED!AA88,'H10'!AA88,AirDose!AA88)</f>
        <v>6615.6</v>
      </c>
      <c r="AB88" s="18">
        <f>CHOOSE($A$1,ED!AB88,'H10'!AB88,AirDose!AB88)</f>
        <v>6736.1</v>
      </c>
      <c r="AC88" s="18">
        <f>CHOOSE($A$1,ED!AC88,'H10'!AC88,AirDose!AC88)</f>
        <v>7118.1</v>
      </c>
      <c r="AD88" s="18">
        <f>CHOOSE($A$1,ED!AD88,'H10'!AD88,AirDose!AD88)</f>
        <v>7245.4</v>
      </c>
      <c r="AE88" s="18">
        <f>CHOOSE($A$1,ED!AE88,'H10'!AE88,AirDose!AE88)</f>
        <v>7633.7</v>
      </c>
      <c r="AF88" s="18">
        <f>CHOOSE($A$1,ED!AF88,'H10'!AF88,AirDose!AF88)</f>
        <v>7633.7</v>
      </c>
      <c r="AG88" s="18">
        <f>CHOOSE($A$1,ED!AG88,'H10'!AG88,AirDose!AG88)</f>
        <v>92.301000000000002</v>
      </c>
      <c r="AH88" s="18">
        <f>CHOOSE($A$1,ED!AH88,'H10'!AH88,AirDose!AH88)</f>
        <v>85.762</v>
      </c>
      <c r="AI88" s="18">
        <f>CHOOSE($A$1,ED!AI88,'H10'!AI88,AirDose!AI88)</f>
        <v>14.628</v>
      </c>
      <c r="AJ88" s="18">
        <f>CHOOSE($A$1,ED!AJ88,'H10'!AJ88,AirDose!AJ88)</f>
        <v>16.149999999999999</v>
      </c>
      <c r="AK88" s="18">
        <f>CHOOSE($A$1,ED!AK88,'H10'!AK88,AirDose!AK88)</f>
        <v>9.2440999999999995</v>
      </c>
    </row>
    <row r="89" spans="1:37">
      <c r="A89" s="18"/>
      <c r="B89" s="18">
        <v>4.4965000000000002</v>
      </c>
      <c r="C89" s="18">
        <v>1.0307999999999999</v>
      </c>
      <c r="D89" s="18">
        <f>CHOOSE($A$1,ED!D89,'H10'!D89,AirDose!D89)</f>
        <v>280.95999999999998</v>
      </c>
      <c r="E89" s="18">
        <f>CHOOSE($A$1,ED!E89,'H10'!E89,AirDose!E89)</f>
        <v>15.683</v>
      </c>
      <c r="F89" s="18">
        <f>CHOOSE($A$1,ED!F89,'H10'!F89,AirDose!F89)</f>
        <v>632.9</v>
      </c>
      <c r="G89" s="18">
        <f>CHOOSE($A$1,ED!G89,'H10'!G89,AirDose!G89)</f>
        <v>1113.0999999999999</v>
      </c>
      <c r="H89" s="18">
        <f>CHOOSE($A$1,ED!H89,'H10'!H89,AirDose!H89)</f>
        <v>1439.2</v>
      </c>
      <c r="I89" s="18">
        <f>CHOOSE($A$1,ED!I89,'H10'!I89,AirDose!I89)</f>
        <v>1761.7</v>
      </c>
      <c r="J89" s="18">
        <f>CHOOSE($A$1,ED!J89,'H10'!J89,AirDose!J89)</f>
        <v>1926.3</v>
      </c>
      <c r="K89" s="18">
        <f>CHOOSE($A$1,ED!K89,'H10'!K89,AirDose!K89)</f>
        <v>2255.5</v>
      </c>
      <c r="L89" s="18">
        <f>CHOOSE($A$1,ED!L89,'H10'!L89,AirDose!L89)</f>
        <v>2568.5</v>
      </c>
      <c r="M89" s="18">
        <f>CHOOSE($A$1,ED!M89,'H10'!M89,AirDose!M89)</f>
        <v>3045.7</v>
      </c>
      <c r="N89" s="18">
        <f>CHOOSE($A$1,ED!N89,'H10'!N89,AirDose!N89)</f>
        <v>3213.3</v>
      </c>
      <c r="O89" s="18">
        <f>CHOOSE($A$1,ED!O89,'H10'!O89,AirDose!O89)</f>
        <v>3687.6</v>
      </c>
      <c r="P89" s="18">
        <f>CHOOSE($A$1,ED!P89,'H10'!P89,AirDose!P89)</f>
        <v>3850.9</v>
      </c>
      <c r="Q89" s="18">
        <f>CHOOSE($A$1,ED!Q89,'H10'!Q89,AirDose!Q89)</f>
        <v>4345.2</v>
      </c>
      <c r="R89" s="18">
        <f>CHOOSE($A$1,ED!R89,'H10'!R89,AirDose!R89)</f>
        <v>4512.8</v>
      </c>
      <c r="S89" s="18">
        <f>CHOOSE($A$1,ED!S89,'H10'!S89,AirDose!S89)</f>
        <v>4987</v>
      </c>
      <c r="T89" s="18">
        <f>CHOOSE($A$1,ED!T89,'H10'!T89,AirDose!T89)</f>
        <v>5154.6000000000004</v>
      </c>
      <c r="U89" s="18">
        <f>CHOOSE($A$1,ED!U89,'H10'!U89,AirDose!U89)</f>
        <v>5633</v>
      </c>
      <c r="V89" s="18">
        <f>CHOOSE($A$1,ED!V89,'H10'!V89,AirDose!V89)</f>
        <v>6438.2</v>
      </c>
      <c r="W89" s="18">
        <f>CHOOSE($A$1,ED!W89,'H10'!W89,AirDose!W89)</f>
        <v>6290.7</v>
      </c>
      <c r="X89" s="18">
        <f>CHOOSE($A$1,ED!X89,'H10'!X89,AirDose!X89)</f>
        <v>6438.2</v>
      </c>
      <c r="Y89" s="18">
        <f>CHOOSE($A$1,ED!Y89,'H10'!Y89,AirDose!Y89)</f>
        <v>7243.4</v>
      </c>
      <c r="Z89" s="18">
        <f>CHOOSE($A$1,ED!Z89,'H10'!Z89,AirDose!Z89)</f>
        <v>7726</v>
      </c>
      <c r="AA89" s="18">
        <f>CHOOSE($A$1,ED!AA89,'H10'!AA89,AirDose!AA89)</f>
        <v>8220.2999999999993</v>
      </c>
      <c r="AB89" s="18">
        <f>CHOOSE($A$1,ED!AB89,'H10'!AB89,AirDose!AB89)</f>
        <v>8367.7999999999993</v>
      </c>
      <c r="AC89" s="18">
        <f>CHOOSE($A$1,ED!AC89,'H10'!AC89,AirDose!AC89)</f>
        <v>8858</v>
      </c>
      <c r="AD89" s="18">
        <f>CHOOSE($A$1,ED!AD89,'H10'!AD89,AirDose!AD89)</f>
        <v>9021.4</v>
      </c>
      <c r="AE89" s="18">
        <f>CHOOSE($A$1,ED!AE89,'H10'!AE89,AirDose!AE89)</f>
        <v>9499.7999999999993</v>
      </c>
      <c r="AF89" s="18">
        <f>CHOOSE($A$1,ED!AF89,'H10'!AF89,AirDose!AF89)</f>
        <v>9499.7999999999993</v>
      </c>
      <c r="AG89" s="18">
        <f>CHOOSE($A$1,ED!AG89,'H10'!AG89,AirDose!AG89)</f>
        <v>95.75</v>
      </c>
      <c r="AH89" s="18">
        <f>CHOOSE($A$1,ED!AH89,'H10'!AH89,AirDose!AH89)</f>
        <v>89.406999999999996</v>
      </c>
      <c r="AI89" s="18">
        <f>CHOOSE($A$1,ED!AI89,'H10'!AI89,AirDose!AI89)</f>
        <v>18.812000000000001</v>
      </c>
      <c r="AJ89" s="18">
        <f>CHOOSE($A$1,ED!AJ89,'H10'!AJ89,AirDose!AJ89)</f>
        <v>20.306999999999999</v>
      </c>
      <c r="AK89" s="18">
        <f>CHOOSE($A$1,ED!AK89,'H10'!AK89,AirDose!AK89)</f>
        <v>10.944000000000001</v>
      </c>
    </row>
    <row r="90" spans="1:37">
      <c r="A90" s="18"/>
      <c r="B90" s="18">
        <v>5.6607000000000003</v>
      </c>
      <c r="C90" s="18">
        <v>1.2977000000000001</v>
      </c>
      <c r="D90" s="18">
        <f>CHOOSE($A$1,ED!D90,'H10'!D90,AirDose!D90)</f>
        <v>298.85000000000002</v>
      </c>
      <c r="E90" s="18">
        <f>CHOOSE($A$1,ED!E90,'H10'!E90,AirDose!E90)</f>
        <v>19.478000000000002</v>
      </c>
      <c r="F90" s="18">
        <f>CHOOSE($A$1,ED!F90,'H10'!F90,AirDose!F90)</f>
        <v>891.52</v>
      </c>
      <c r="G90" s="18">
        <f>CHOOSE($A$1,ED!G90,'H10'!G90,AirDose!G90)</f>
        <v>1568</v>
      </c>
      <c r="H90" s="18">
        <f>CHOOSE($A$1,ED!H90,'H10'!H90,AirDose!H90)</f>
        <v>1989.2</v>
      </c>
      <c r="I90" s="18">
        <f>CHOOSE($A$1,ED!I90,'H10'!I90,AirDose!I90)</f>
        <v>2407.1</v>
      </c>
      <c r="J90" s="18">
        <f>CHOOSE($A$1,ED!J90,'H10'!J90,AirDose!J90)</f>
        <v>2633.6</v>
      </c>
      <c r="K90" s="18">
        <f>CHOOSE($A$1,ED!K90,'H10'!K90,AirDose!K90)</f>
        <v>3072.4</v>
      </c>
      <c r="L90" s="18">
        <f>CHOOSE($A$1,ED!L90,'H10'!L90,AirDose!L90)</f>
        <v>3498.4</v>
      </c>
      <c r="M90" s="18">
        <f>CHOOSE($A$1,ED!M90,'H10'!M90,AirDose!M90)</f>
        <v>4129.3999999999996</v>
      </c>
      <c r="N90" s="18">
        <f>CHOOSE($A$1,ED!N90,'H10'!N90,AirDose!N90)</f>
        <v>4363.1000000000004</v>
      </c>
      <c r="O90" s="18">
        <f>CHOOSE($A$1,ED!O90,'H10'!O90,AirDose!O90)</f>
        <v>4997.7</v>
      </c>
      <c r="P90" s="18">
        <f>CHOOSE($A$1,ED!P90,'H10'!P90,AirDose!P90)</f>
        <v>5231.3999999999996</v>
      </c>
      <c r="Q90" s="18">
        <f>CHOOSE($A$1,ED!Q90,'H10'!Q90,AirDose!Q90)</f>
        <v>5886</v>
      </c>
      <c r="R90" s="18">
        <f>CHOOSE($A$1,ED!R90,'H10'!R90,AirDose!R90)</f>
        <v>6116.2</v>
      </c>
      <c r="S90" s="18">
        <f>CHOOSE($A$1,ED!S90,'H10'!S90,AirDose!S90)</f>
        <v>6747.2</v>
      </c>
      <c r="T90" s="18">
        <f>CHOOSE($A$1,ED!T90,'H10'!T90,AirDose!T90)</f>
        <v>6984.5</v>
      </c>
      <c r="U90" s="18">
        <f>CHOOSE($A$1,ED!U90,'H10'!U90,AirDose!U90)</f>
        <v>7615.5</v>
      </c>
      <c r="V90" s="18">
        <f>CHOOSE($A$1,ED!V90,'H10'!V90,AirDose!V90)</f>
        <v>8678.1</v>
      </c>
      <c r="W90" s="18">
        <f>CHOOSE($A$1,ED!W90,'H10'!W90,AirDose!W90)</f>
        <v>8507.4</v>
      </c>
      <c r="X90" s="18">
        <f>CHOOSE($A$1,ED!X90,'H10'!X90,AirDose!X90)</f>
        <v>8731.9</v>
      </c>
      <c r="Y90" s="18">
        <f>CHOOSE($A$1,ED!Y90,'H10'!Y90,AirDose!Y90)</f>
        <v>9787.2999999999993</v>
      </c>
      <c r="Z90" s="18">
        <f>CHOOSE($A$1,ED!Z90,'H10'!Z90,AirDose!Z90)</f>
        <v>10422</v>
      </c>
      <c r="AA90" s="18">
        <f>CHOOSE($A$1,ED!AA90,'H10'!AA90,AirDose!AA90)</f>
        <v>11080</v>
      </c>
      <c r="AB90" s="18">
        <f>CHOOSE($A$1,ED!AB90,'H10'!AB90,AirDose!AB90)</f>
        <v>11283</v>
      </c>
      <c r="AC90" s="18">
        <f>CHOOSE($A$1,ED!AC90,'H10'!AC90,AirDose!AC90)</f>
        <v>11941</v>
      </c>
      <c r="AD90" s="18">
        <f>CHOOSE($A$1,ED!AD90,'H10'!AD90,AirDose!AD90)</f>
        <v>12196</v>
      </c>
      <c r="AE90" s="18">
        <f>CHOOSE($A$1,ED!AE90,'H10'!AE90,AirDose!AE90)</f>
        <v>12802</v>
      </c>
      <c r="AF90" s="18">
        <f>CHOOSE($A$1,ED!AF90,'H10'!AF90,AirDose!AF90)</f>
        <v>12838</v>
      </c>
      <c r="AG90" s="18">
        <f>CHOOSE($A$1,ED!AG90,'H10'!AG90,AirDose!AG90)</f>
        <v>101.31</v>
      </c>
      <c r="AH90" s="18">
        <f>CHOOSE($A$1,ED!AH90,'H10'!AH90,AirDose!AH90)</f>
        <v>95.992999999999995</v>
      </c>
      <c r="AI90" s="18">
        <f>CHOOSE($A$1,ED!AI90,'H10'!AI90,AirDose!AI90)</f>
        <v>24.062999999999999</v>
      </c>
      <c r="AJ90" s="18">
        <f>CHOOSE($A$1,ED!AJ90,'H10'!AJ90,AirDose!AJ90)</f>
        <v>25.463000000000001</v>
      </c>
      <c r="AK90" s="18">
        <f>CHOOSE($A$1,ED!AK90,'H10'!AK90,AirDose!AK90)</f>
        <v>12.957000000000001</v>
      </c>
    </row>
    <row r="91" spans="1:37">
      <c r="A91" s="18"/>
      <c r="B91" s="18">
        <v>7.1265000000000001</v>
      </c>
      <c r="C91" s="18">
        <v>1.6336999999999999</v>
      </c>
      <c r="D91" s="18">
        <f>CHOOSE($A$1,ED!D91,'H10'!D91,AirDose!D91)</f>
        <v>314.07</v>
      </c>
      <c r="E91" s="18">
        <f>CHOOSE($A$1,ED!E91,'H10'!E91,AirDose!E91)</f>
        <v>24.268000000000001</v>
      </c>
      <c r="F91" s="18">
        <f>CHOOSE($A$1,ED!F91,'H10'!F91,AirDose!F91)</f>
        <v>1267.2</v>
      </c>
      <c r="G91" s="18">
        <f>CHOOSE($A$1,ED!G91,'H10'!G91,AirDose!G91)</f>
        <v>2228.4</v>
      </c>
      <c r="H91" s="18">
        <f>CHOOSE($A$1,ED!H91,'H10'!H91,AirDose!H91)</f>
        <v>2770.5</v>
      </c>
      <c r="I91" s="18">
        <f>CHOOSE($A$1,ED!I91,'H10'!I91,AirDose!I91)</f>
        <v>3310.6</v>
      </c>
      <c r="J91" s="18">
        <f>CHOOSE($A$1,ED!J91,'H10'!J91,AirDose!J91)</f>
        <v>3623.5</v>
      </c>
      <c r="K91" s="18">
        <f>CHOOSE($A$1,ED!K91,'H10'!K91,AirDose!K91)</f>
        <v>4208.5</v>
      </c>
      <c r="L91" s="18">
        <f>CHOOSE($A$1,ED!L91,'H10'!L91,AirDose!L91)</f>
        <v>4793.8999999999996</v>
      </c>
      <c r="M91" s="18">
        <f>CHOOSE($A$1,ED!M91,'H10'!M91,AirDose!M91)</f>
        <v>5630.9</v>
      </c>
      <c r="N91" s="18">
        <f>CHOOSE($A$1,ED!N91,'H10'!N91,AirDose!N91)</f>
        <v>5964.3</v>
      </c>
      <c r="O91" s="18">
        <f>CHOOSE($A$1,ED!O91,'H10'!O91,AirDose!O91)</f>
        <v>6811.5</v>
      </c>
      <c r="P91" s="18">
        <f>CHOOSE($A$1,ED!P91,'H10'!P91,AirDose!P91)</f>
        <v>7144.8</v>
      </c>
      <c r="Q91" s="18">
        <f>CHOOSE($A$1,ED!Q91,'H10'!Q91,AirDose!Q91)</f>
        <v>8012</v>
      </c>
      <c r="R91" s="18">
        <f>CHOOSE($A$1,ED!R91,'H10'!R91,AirDose!R91)</f>
        <v>8335.2000000000007</v>
      </c>
      <c r="S91" s="18">
        <f>CHOOSE($A$1,ED!S91,'H10'!S91,AirDose!S91)</f>
        <v>9172.2000000000007</v>
      </c>
      <c r="T91" s="18">
        <f>CHOOSE($A$1,ED!T91,'H10'!T91,AirDose!T91)</f>
        <v>9515.7999999999993</v>
      </c>
      <c r="U91" s="18">
        <f>CHOOSE($A$1,ED!U91,'H10'!U91,AirDose!U91)</f>
        <v>10353</v>
      </c>
      <c r="V91" s="18">
        <f>CHOOSE($A$1,ED!V91,'H10'!V91,AirDose!V91)</f>
        <v>11754</v>
      </c>
      <c r="W91" s="18">
        <f>CHOOSE($A$1,ED!W91,'H10'!W91,AirDose!W91)</f>
        <v>11564</v>
      </c>
      <c r="X91" s="18">
        <f>CHOOSE($A$1,ED!X91,'H10'!X91,AirDose!X91)</f>
        <v>11908</v>
      </c>
      <c r="Y91" s="18">
        <f>CHOOSE($A$1,ED!Y91,'H10'!Y91,AirDose!Y91)</f>
        <v>13289</v>
      </c>
      <c r="Z91" s="18">
        <f>CHOOSE($A$1,ED!Z91,'H10'!Z91,AirDose!Z91)</f>
        <v>14136</v>
      </c>
      <c r="AA91" s="18">
        <f>CHOOSE($A$1,ED!AA91,'H10'!AA91,AirDose!AA91)</f>
        <v>15013</v>
      </c>
      <c r="AB91" s="18">
        <f>CHOOSE($A$1,ED!AB91,'H10'!AB91,AirDose!AB91)</f>
        <v>15296</v>
      </c>
      <c r="AC91" s="18">
        <f>CHOOSE($A$1,ED!AC91,'H10'!AC91,AirDose!AC91)</f>
        <v>16173</v>
      </c>
      <c r="AD91" s="18">
        <f>CHOOSE($A$1,ED!AD91,'H10'!AD91,AirDose!AD91)</f>
        <v>16568</v>
      </c>
      <c r="AE91" s="18">
        <f>CHOOSE($A$1,ED!AE91,'H10'!AE91,AirDose!AE91)</f>
        <v>17334</v>
      </c>
      <c r="AF91" s="18">
        <f>CHOOSE($A$1,ED!AF91,'H10'!AF91,AirDose!AF91)</f>
        <v>17436</v>
      </c>
      <c r="AG91" s="18">
        <f>CHOOSE($A$1,ED!AG91,'H10'!AG91,AirDose!AG91)</f>
        <v>111.37</v>
      </c>
      <c r="AH91" s="18">
        <f>CHOOSE($A$1,ED!AH91,'H10'!AH91,AirDose!AH91)</f>
        <v>107.01</v>
      </c>
      <c r="AI91" s="18">
        <f>CHOOSE($A$1,ED!AI91,'H10'!AI91,AirDose!AI91)</f>
        <v>31.481000000000002</v>
      </c>
      <c r="AJ91" s="18">
        <f>CHOOSE($A$1,ED!AJ91,'H10'!AJ91,AirDose!AJ91)</f>
        <v>32.761000000000003</v>
      </c>
      <c r="AK91" s="18">
        <f>CHOOSE($A$1,ED!AK91,'H10'!AK91,AirDose!AK91)</f>
        <v>15.340999999999999</v>
      </c>
    </row>
    <row r="92" spans="1:37">
      <c r="A92" s="18"/>
      <c r="B92" s="18">
        <v>8.9717000000000002</v>
      </c>
      <c r="C92" s="18">
        <v>2.0567000000000002</v>
      </c>
      <c r="D92" s="18">
        <f>CHOOSE($A$1,ED!D92,'H10'!D92,AirDose!D92)</f>
        <v>326.83999999999997</v>
      </c>
      <c r="E92" s="18">
        <f>CHOOSE($A$1,ED!E92,'H10'!E92,AirDose!E92)</f>
        <v>36.56</v>
      </c>
      <c r="F92" s="18">
        <f>CHOOSE($A$1,ED!F92,'H10'!F92,AirDose!F92)</f>
        <v>1642.9</v>
      </c>
      <c r="G92" s="18">
        <f>CHOOSE($A$1,ED!G92,'H10'!G92,AirDose!G92)</f>
        <v>2888.8</v>
      </c>
      <c r="H92" s="18">
        <f>CHOOSE($A$1,ED!H92,'H10'!H92,AirDose!H92)</f>
        <v>3551.8</v>
      </c>
      <c r="I92" s="18">
        <f>CHOOSE($A$1,ED!I92,'H10'!I92,AirDose!I92)</f>
        <v>4214.2</v>
      </c>
      <c r="J92" s="18">
        <f>CHOOSE($A$1,ED!J92,'H10'!J92,AirDose!J92)</f>
        <v>4613.5</v>
      </c>
      <c r="K92" s="18">
        <f>CHOOSE($A$1,ED!K92,'H10'!K92,AirDose!K92)</f>
        <v>5344.6</v>
      </c>
      <c r="L92" s="18">
        <f>CHOOSE($A$1,ED!L92,'H10'!L92,AirDose!L92)</f>
        <v>6089.4</v>
      </c>
      <c r="M92" s="18">
        <f>CHOOSE($A$1,ED!M92,'H10'!M92,AirDose!M92)</f>
        <v>7132.4</v>
      </c>
      <c r="N92" s="18">
        <f>CHOOSE($A$1,ED!N92,'H10'!N92,AirDose!N92)</f>
        <v>7565.4</v>
      </c>
      <c r="O92" s="18">
        <f>CHOOSE($A$1,ED!O92,'H10'!O92,AirDose!O92)</f>
        <v>8625.2000000000007</v>
      </c>
      <c r="P92" s="18">
        <f>CHOOSE($A$1,ED!P92,'H10'!P92,AirDose!P92)</f>
        <v>9058.2000000000007</v>
      </c>
      <c r="Q92" s="18">
        <f>CHOOSE($A$1,ED!Q92,'H10'!Q92,AirDose!Q92)</f>
        <v>10138</v>
      </c>
      <c r="R92" s="18">
        <f>CHOOSE($A$1,ED!R92,'H10'!R92,AirDose!R92)</f>
        <v>10554</v>
      </c>
      <c r="S92" s="18">
        <f>CHOOSE($A$1,ED!S92,'H10'!S92,AirDose!S92)</f>
        <v>11597</v>
      </c>
      <c r="T92" s="18">
        <f>CHOOSE($A$1,ED!T92,'H10'!T92,AirDose!T92)</f>
        <v>12047</v>
      </c>
      <c r="U92" s="18">
        <f>CHOOSE($A$1,ED!U92,'H10'!U92,AirDose!U92)</f>
        <v>13090</v>
      </c>
      <c r="V92" s="18">
        <f>CHOOSE($A$1,ED!V92,'H10'!V92,AirDose!V92)</f>
        <v>14830</v>
      </c>
      <c r="W92" s="18">
        <f>CHOOSE($A$1,ED!W92,'H10'!W92,AirDose!W92)</f>
        <v>14620</v>
      </c>
      <c r="X92" s="18">
        <f>CHOOSE($A$1,ED!X92,'H10'!X92,AirDose!X92)</f>
        <v>15083</v>
      </c>
      <c r="Y92" s="18">
        <f>CHOOSE($A$1,ED!Y92,'H10'!Y92,AirDose!Y92)</f>
        <v>16790</v>
      </c>
      <c r="Z92" s="18">
        <f>CHOOSE($A$1,ED!Z92,'H10'!Z92,AirDose!Z92)</f>
        <v>17850</v>
      </c>
      <c r="AA92" s="18">
        <f>CHOOSE($A$1,ED!AA92,'H10'!AA92,AirDose!AA92)</f>
        <v>18946</v>
      </c>
      <c r="AB92" s="18">
        <f>CHOOSE($A$1,ED!AB92,'H10'!AB92,AirDose!AB92)</f>
        <v>19309</v>
      </c>
      <c r="AC92" s="18">
        <f>CHOOSE($A$1,ED!AC92,'H10'!AC92,AirDose!AC92)</f>
        <v>20405</v>
      </c>
      <c r="AD92" s="18">
        <f>CHOOSE($A$1,ED!AD92,'H10'!AD92,AirDose!AD92)</f>
        <v>20940</v>
      </c>
      <c r="AE92" s="18">
        <f>CHOOSE($A$1,ED!AE92,'H10'!AE92,AirDose!AE92)</f>
        <v>21865</v>
      </c>
      <c r="AF92" s="18">
        <f>CHOOSE($A$1,ED!AF92,'H10'!AF92,AirDose!AF92)</f>
        <v>22033</v>
      </c>
      <c r="AG92" s="18">
        <f>CHOOSE($A$1,ED!AG92,'H10'!AG92,AirDose!AG92)</f>
        <v>124.71</v>
      </c>
      <c r="AH92" s="18">
        <f>CHOOSE($A$1,ED!AH92,'H10'!AH92,AirDose!AH92)</f>
        <v>120.19</v>
      </c>
      <c r="AI92" s="18">
        <f>CHOOSE($A$1,ED!AI92,'H10'!AI92,AirDose!AI92)</f>
        <v>41.253</v>
      </c>
      <c r="AJ92" s="18">
        <f>CHOOSE($A$1,ED!AJ92,'H10'!AJ92,AirDose!AJ92)</f>
        <v>42.298999999999999</v>
      </c>
      <c r="AK92" s="18">
        <f>CHOOSE($A$1,ED!AK92,'H10'!AK92,AirDose!AK92)</f>
        <v>18.140999999999998</v>
      </c>
    </row>
    <row r="93" spans="1:37">
      <c r="A93" s="18"/>
      <c r="B93" s="18">
        <v>11.295</v>
      </c>
      <c r="C93" s="18">
        <v>2.5893000000000002</v>
      </c>
      <c r="D93" s="18">
        <f>CHOOSE($A$1,ED!D93,'H10'!D93,AirDose!D93)</f>
        <v>336.67</v>
      </c>
      <c r="E93" s="18">
        <f>CHOOSE($A$1,ED!E93,'H10'!E93,AirDose!E93)</f>
        <v>56.097999999999999</v>
      </c>
      <c r="F93" s="18">
        <f>CHOOSE($A$1,ED!F93,'H10'!F93,AirDose!F93)</f>
        <v>2459.3000000000002</v>
      </c>
      <c r="G93" s="18">
        <f>CHOOSE($A$1,ED!G93,'H10'!G93,AirDose!G93)</f>
        <v>3713.7</v>
      </c>
      <c r="H93" s="18">
        <f>CHOOSE($A$1,ED!H93,'H10'!H93,AirDose!H93)</f>
        <v>4600.2</v>
      </c>
      <c r="I93" s="18">
        <f>CHOOSE($A$1,ED!I93,'H10'!I93,AirDose!I93)</f>
        <v>5450.4</v>
      </c>
      <c r="J93" s="18">
        <f>CHOOSE($A$1,ED!J93,'H10'!J93,AirDose!J93)</f>
        <v>5955.5</v>
      </c>
      <c r="K93" s="18">
        <f>CHOOSE($A$1,ED!K93,'H10'!K93,AirDose!K93)</f>
        <v>6813.4</v>
      </c>
      <c r="L93" s="18">
        <f>CHOOSE($A$1,ED!L93,'H10'!L93,AirDose!L93)</f>
        <v>7734.7</v>
      </c>
      <c r="M93" s="18">
        <f>CHOOSE($A$1,ED!M93,'H10'!M93,AirDose!M93)</f>
        <v>9019.4</v>
      </c>
      <c r="N93" s="18">
        <f>CHOOSE($A$1,ED!N93,'H10'!N93,AirDose!N93)</f>
        <v>9608</v>
      </c>
      <c r="O93" s="18">
        <f>CHOOSE($A$1,ED!O93,'H10'!O93,AirDose!O93)</f>
        <v>10942</v>
      </c>
      <c r="P93" s="18">
        <f>CHOOSE($A$1,ED!P93,'H10'!P93,AirDose!P93)</f>
        <v>11480</v>
      </c>
      <c r="Q93" s="18">
        <f>CHOOSE($A$1,ED!Q93,'H10'!Q93,AirDose!Q93)</f>
        <v>12840</v>
      </c>
      <c r="R93" s="18">
        <f>CHOOSE($A$1,ED!R93,'H10'!R93,AirDose!R93)</f>
        <v>13358</v>
      </c>
      <c r="S93" s="18">
        <f>CHOOSE($A$1,ED!S93,'H10'!S93,AirDose!S93)</f>
        <v>14708</v>
      </c>
      <c r="T93" s="18">
        <f>CHOOSE($A$1,ED!T93,'H10'!T93,AirDose!T93)</f>
        <v>15252</v>
      </c>
      <c r="U93" s="18">
        <f>CHOOSE($A$1,ED!U93,'H10'!U93,AirDose!U93)</f>
        <v>16630</v>
      </c>
      <c r="V93" s="18">
        <f>CHOOSE($A$1,ED!V93,'H10'!V93,AirDose!V93)</f>
        <v>18784</v>
      </c>
      <c r="W93" s="18">
        <f>CHOOSE($A$1,ED!W93,'H10'!W93,AirDose!W93)</f>
        <v>18498</v>
      </c>
      <c r="X93" s="18">
        <f>CHOOSE($A$1,ED!X93,'H10'!X93,AirDose!X93)</f>
        <v>19120</v>
      </c>
      <c r="Y93" s="18">
        <f>CHOOSE($A$1,ED!Y93,'H10'!Y93,AirDose!Y93)</f>
        <v>21247</v>
      </c>
      <c r="Z93" s="18">
        <f>CHOOSE($A$1,ED!Z93,'H10'!Z93,AirDose!Z93)</f>
        <v>22567</v>
      </c>
      <c r="AA93" s="18">
        <f>CHOOSE($A$1,ED!AA93,'H10'!AA93,AirDose!AA93)</f>
        <v>23911</v>
      </c>
      <c r="AB93" s="18">
        <f>CHOOSE($A$1,ED!AB93,'H10'!AB93,AirDose!AB93)</f>
        <v>24456</v>
      </c>
      <c r="AC93" s="18">
        <f>CHOOSE($A$1,ED!AC93,'H10'!AC93,AirDose!AC93)</f>
        <v>25801</v>
      </c>
      <c r="AD93" s="18">
        <f>CHOOSE($A$1,ED!AD93,'H10'!AD93,AirDose!AD93)</f>
        <v>26401</v>
      </c>
      <c r="AE93" s="18">
        <f>CHOOSE($A$1,ED!AE93,'H10'!AE93,AirDose!AE93)</f>
        <v>27618</v>
      </c>
      <c r="AF93" s="18">
        <f>CHOOSE($A$1,ED!AF93,'H10'!AF93,AirDose!AF93)</f>
        <v>27818</v>
      </c>
      <c r="AG93" s="18">
        <f>CHOOSE($A$1,ED!AG93,'H10'!AG93,AirDose!AG93)</f>
        <v>142.51</v>
      </c>
      <c r="AH93" s="18">
        <f>CHOOSE($A$1,ED!AH93,'H10'!AH93,AirDose!AH93)</f>
        <v>137.21</v>
      </c>
      <c r="AI93" s="18">
        <f>CHOOSE($A$1,ED!AI93,'H10'!AI93,AirDose!AI93)</f>
        <v>55.767000000000003</v>
      </c>
      <c r="AJ93" s="18">
        <f>CHOOSE($A$1,ED!AJ93,'H10'!AJ93,AirDose!AJ93)</f>
        <v>55.975999999999999</v>
      </c>
      <c r="AK93" s="18">
        <f>CHOOSE($A$1,ED!AK93,'H10'!AK93,AirDose!AK93)</f>
        <v>21.762</v>
      </c>
    </row>
    <row r="94" spans="1:37">
      <c r="A94" s="18"/>
      <c r="B94" s="18">
        <v>14.218999999999999</v>
      </c>
      <c r="C94" s="18">
        <v>3.2597</v>
      </c>
      <c r="D94" s="18">
        <f>CHOOSE($A$1,ED!D94,'H10'!D94,AirDose!D94)</f>
        <v>344.45</v>
      </c>
      <c r="E94" s="18">
        <f>CHOOSE($A$1,ED!E94,'H10'!E94,AirDose!E94)</f>
        <v>75.576999999999998</v>
      </c>
      <c r="F94" s="18">
        <f>CHOOSE($A$1,ED!F94,'H10'!F94,AirDose!F94)</f>
        <v>3668.5</v>
      </c>
      <c r="G94" s="18">
        <f>CHOOSE($A$1,ED!G94,'H10'!G94,AirDose!G94)</f>
        <v>4788</v>
      </c>
      <c r="H94" s="18">
        <f>CHOOSE($A$1,ED!H94,'H10'!H94,AirDose!H94)</f>
        <v>5952.3</v>
      </c>
      <c r="I94" s="18">
        <f>CHOOSE($A$1,ED!I94,'H10'!I94,AirDose!I94)</f>
        <v>7042.8</v>
      </c>
      <c r="J94" s="18">
        <f>CHOOSE($A$1,ED!J94,'H10'!J94,AirDose!J94)</f>
        <v>7666.2</v>
      </c>
      <c r="K94" s="18">
        <f>CHOOSE($A$1,ED!K94,'H10'!K94,AirDose!K94)</f>
        <v>8650.6</v>
      </c>
      <c r="L94" s="18">
        <f>CHOOSE($A$1,ED!L94,'H10'!L94,AirDose!L94)</f>
        <v>9775.7999999999993</v>
      </c>
      <c r="M94" s="18">
        <f>CHOOSE($A$1,ED!M94,'H10'!M94,AirDose!M94)</f>
        <v>11352</v>
      </c>
      <c r="N94" s="18">
        <f>CHOOSE($A$1,ED!N94,'H10'!N94,AirDose!N94)</f>
        <v>12140</v>
      </c>
      <c r="O94" s="18">
        <f>CHOOSE($A$1,ED!O94,'H10'!O94,AirDose!O94)</f>
        <v>13811</v>
      </c>
      <c r="P94" s="18">
        <f>CHOOSE($A$1,ED!P94,'H10'!P94,AirDose!P94)</f>
        <v>14466</v>
      </c>
      <c r="Q94" s="18">
        <f>CHOOSE($A$1,ED!Q94,'H10'!Q94,AirDose!Q94)</f>
        <v>16169</v>
      </c>
      <c r="R94" s="18">
        <f>CHOOSE($A$1,ED!R94,'H10'!R94,AirDose!R94)</f>
        <v>16806</v>
      </c>
      <c r="S94" s="18">
        <f>CHOOSE($A$1,ED!S94,'H10'!S94,AirDose!S94)</f>
        <v>18546</v>
      </c>
      <c r="T94" s="18">
        <f>CHOOSE($A$1,ED!T94,'H10'!T94,AirDose!T94)</f>
        <v>19192</v>
      </c>
      <c r="U94" s="18">
        <f>CHOOSE($A$1,ED!U94,'H10'!U94,AirDose!U94)</f>
        <v>21018</v>
      </c>
      <c r="V94" s="18">
        <f>CHOOSE($A$1,ED!V94,'H10'!V94,AirDose!V94)</f>
        <v>23653</v>
      </c>
      <c r="W94" s="18">
        <f>CHOOSE($A$1,ED!W94,'H10'!W94,AirDose!W94)</f>
        <v>23261</v>
      </c>
      <c r="X94" s="18">
        <f>CHOOSE($A$1,ED!X94,'H10'!X94,AirDose!X94)</f>
        <v>24070</v>
      </c>
      <c r="Y94" s="18">
        <f>CHOOSE($A$1,ED!Y94,'H10'!Y94,AirDose!Y94)</f>
        <v>26722</v>
      </c>
      <c r="Z94" s="18">
        <f>CHOOSE($A$1,ED!Z94,'H10'!Z94,AirDose!Z94)</f>
        <v>28357</v>
      </c>
      <c r="AA94" s="18">
        <f>CHOOSE($A$1,ED!AA94,'H10'!AA94,AirDose!AA94)</f>
        <v>29992</v>
      </c>
      <c r="AB94" s="18">
        <f>CHOOSE($A$1,ED!AB94,'H10'!AB94,AirDose!AB94)</f>
        <v>30801</v>
      </c>
      <c r="AC94" s="18">
        <f>CHOOSE($A$1,ED!AC94,'H10'!AC94,AirDose!AC94)</f>
        <v>32435</v>
      </c>
      <c r="AD94" s="18">
        <f>CHOOSE($A$1,ED!AD94,'H10'!AD94,AirDose!AD94)</f>
        <v>33053</v>
      </c>
      <c r="AE94" s="18">
        <f>CHOOSE($A$1,ED!AE94,'H10'!AE94,AirDose!AE94)</f>
        <v>34688</v>
      </c>
      <c r="AF94" s="18">
        <f>CHOOSE($A$1,ED!AF94,'H10'!AF94,AirDose!AF94)</f>
        <v>34896</v>
      </c>
      <c r="AG94" s="18">
        <f>CHOOSE($A$1,ED!AG94,'H10'!AG94,AirDose!AG94)</f>
        <v>162.38</v>
      </c>
      <c r="AH94" s="18">
        <f>CHOOSE($A$1,ED!AH94,'H10'!AH94,AirDose!AH94)</f>
        <v>156.52000000000001</v>
      </c>
      <c r="AI94" s="18">
        <f>CHOOSE($A$1,ED!AI94,'H10'!AI94,AirDose!AI94)</f>
        <v>72.917000000000002</v>
      </c>
      <c r="AJ94" s="18">
        <f>CHOOSE($A$1,ED!AJ94,'H10'!AJ94,AirDose!AJ94)</f>
        <v>71.820999999999998</v>
      </c>
      <c r="AK94" s="18">
        <f>CHOOSE($A$1,ED!AK94,'H10'!AK94,AirDose!AK94)</f>
        <v>25.85</v>
      </c>
    </row>
    <row r="95" spans="1:37">
      <c r="A95" s="18"/>
      <c r="B95" s="18">
        <v>17.901</v>
      </c>
      <c r="C95" s="18">
        <v>4.1036999999999999</v>
      </c>
      <c r="D95" s="18">
        <f>CHOOSE($A$1,ED!D95,'H10'!D95,AirDose!D95)</f>
        <v>349.86</v>
      </c>
      <c r="E95" s="18">
        <f>CHOOSE($A$1,ED!E95,'H10'!E95,AirDose!E95)</f>
        <v>114.46</v>
      </c>
      <c r="F95" s="18">
        <f>CHOOSE($A$1,ED!F95,'H10'!F95,AirDose!F95)</f>
        <v>4877.7</v>
      </c>
      <c r="G95" s="18">
        <f>CHOOSE($A$1,ED!G95,'H10'!G95,AirDose!G95)</f>
        <v>7280.1</v>
      </c>
      <c r="H95" s="18">
        <f>CHOOSE($A$1,ED!H95,'H10'!H95,AirDose!H95)</f>
        <v>8212</v>
      </c>
      <c r="I95" s="18">
        <f>CHOOSE($A$1,ED!I95,'H10'!I95,AirDose!I95)</f>
        <v>9457.4</v>
      </c>
      <c r="J95" s="18">
        <f>CHOOSE($A$1,ED!J95,'H10'!J95,AirDose!J95)</f>
        <v>10133</v>
      </c>
      <c r="K95" s="18">
        <f>CHOOSE($A$1,ED!K95,'H10'!K95,AirDose!K95)</f>
        <v>11478</v>
      </c>
      <c r="L95" s="18">
        <f>CHOOSE($A$1,ED!L95,'H10'!L95,AirDose!L95)</f>
        <v>12978</v>
      </c>
      <c r="M95" s="18">
        <f>CHOOSE($A$1,ED!M95,'H10'!M95,AirDose!M95)</f>
        <v>15083</v>
      </c>
      <c r="N95" s="18">
        <f>CHOOSE($A$1,ED!N95,'H10'!N95,AirDose!N95)</f>
        <v>16001</v>
      </c>
      <c r="O95" s="18">
        <f>CHOOSE($A$1,ED!O95,'H10'!O95,AirDose!O95)</f>
        <v>18123</v>
      </c>
      <c r="P95" s="18">
        <f>CHOOSE($A$1,ED!P95,'H10'!P95,AirDose!P95)</f>
        <v>19012</v>
      </c>
      <c r="Q95" s="18">
        <f>CHOOSE($A$1,ED!Q95,'H10'!Q95,AirDose!Q95)</f>
        <v>21050</v>
      </c>
      <c r="R95" s="18">
        <f>CHOOSE($A$1,ED!R95,'H10'!R95,AirDose!R95)</f>
        <v>21932</v>
      </c>
      <c r="S95" s="18">
        <f>CHOOSE($A$1,ED!S95,'H10'!S95,AirDose!S95)</f>
        <v>23983</v>
      </c>
      <c r="T95" s="18">
        <f>CHOOSE($A$1,ED!T95,'H10'!T95,AirDose!T95)</f>
        <v>25002</v>
      </c>
      <c r="U95" s="18">
        <f>CHOOSE($A$1,ED!U95,'H10'!U95,AirDose!U95)</f>
        <v>27216</v>
      </c>
      <c r="V95" s="18">
        <f>CHOOSE($A$1,ED!V95,'H10'!V95,AirDose!V95)</f>
        <v>30367</v>
      </c>
      <c r="W95" s="18">
        <f>CHOOSE($A$1,ED!W95,'H10'!W95,AirDose!W95)</f>
        <v>30105</v>
      </c>
      <c r="X95" s="18">
        <f>CHOOSE($A$1,ED!X95,'H10'!X95,AirDose!X95)</f>
        <v>31043</v>
      </c>
      <c r="Y95" s="18">
        <f>CHOOSE($A$1,ED!Y95,'H10'!Y95,AirDose!Y95)</f>
        <v>34470</v>
      </c>
      <c r="Z95" s="18">
        <f>CHOOSE($A$1,ED!Z95,'H10'!Z95,AirDose!Z95)</f>
        <v>36621</v>
      </c>
      <c r="AA95" s="18">
        <f>CHOOSE($A$1,ED!AA95,'H10'!AA95,AirDose!AA95)</f>
        <v>38772</v>
      </c>
      <c r="AB95" s="18">
        <f>CHOOSE($A$1,ED!AB95,'H10'!AB95,AirDose!AB95)</f>
        <v>39710</v>
      </c>
      <c r="AC95" s="18">
        <f>CHOOSE($A$1,ED!AC95,'H10'!AC95,AirDose!AC95)</f>
        <v>41861</v>
      </c>
      <c r="AD95" s="18">
        <f>CHOOSE($A$1,ED!AD95,'H10'!AD95,AirDose!AD95)</f>
        <v>42737</v>
      </c>
      <c r="AE95" s="18">
        <f>CHOOSE($A$1,ED!AE95,'H10'!AE95,AirDose!AE95)</f>
        <v>44888</v>
      </c>
      <c r="AF95" s="18">
        <f>CHOOSE($A$1,ED!AF95,'H10'!AF95,AirDose!AF95)</f>
        <v>45226</v>
      </c>
      <c r="AG95" s="18">
        <f>CHOOSE($A$1,ED!AG95,'H10'!AG95,AirDose!AG95)</f>
        <v>186.67</v>
      </c>
      <c r="AH95" s="18">
        <f>CHOOSE($A$1,ED!AH95,'H10'!AH95,AirDose!AH95)</f>
        <v>179.44</v>
      </c>
      <c r="AI95" s="18">
        <f>CHOOSE($A$1,ED!AI95,'H10'!AI95,AirDose!AI95)</f>
        <v>94.784999999999997</v>
      </c>
      <c r="AJ95" s="18">
        <f>CHOOSE($A$1,ED!AJ95,'H10'!AJ95,AirDose!AJ95)</f>
        <v>93.016000000000005</v>
      </c>
      <c r="AK95" s="18">
        <f>CHOOSE($A$1,ED!AK95,'H10'!AK95,AirDose!AK95)</f>
        <v>31.102</v>
      </c>
    </row>
    <row r="96" spans="1:37">
      <c r="A96" s="18"/>
      <c r="B96" s="18">
        <v>22.536000000000001</v>
      </c>
      <c r="C96" s="18">
        <v>5.1662999999999997</v>
      </c>
      <c r="D96" s="18">
        <f>CHOOSE($A$1,ED!D96,'H10'!D96,AirDose!D96)</f>
        <v>353.99</v>
      </c>
      <c r="E96" s="18">
        <f>CHOOSE($A$1,ED!E96,'H10'!E96,AirDose!E96)</f>
        <v>169.27</v>
      </c>
      <c r="F96" s="18">
        <f>CHOOSE($A$1,ED!F96,'H10'!F96,AirDose!F96)</f>
        <v>6755.5</v>
      </c>
      <c r="G96" s="18">
        <f>CHOOSE($A$1,ED!G96,'H10'!G96,AirDose!G96)</f>
        <v>10741</v>
      </c>
      <c r="H96" s="18">
        <f>CHOOSE($A$1,ED!H96,'H10'!H96,AirDose!H96)</f>
        <v>12327</v>
      </c>
      <c r="I96" s="18">
        <f>CHOOSE($A$1,ED!I96,'H10'!I96,AirDose!I96)</f>
        <v>13794</v>
      </c>
      <c r="J96" s="18">
        <f>CHOOSE($A$1,ED!J96,'H10'!J96,AirDose!J96)</f>
        <v>14170</v>
      </c>
      <c r="K96" s="18">
        <f>CHOOSE($A$1,ED!K96,'H10'!K96,AirDose!K96)</f>
        <v>15714</v>
      </c>
      <c r="L96" s="18">
        <f>CHOOSE($A$1,ED!L96,'H10'!L96,AirDose!L96)</f>
        <v>17429</v>
      </c>
      <c r="M96" s="18">
        <f>CHOOSE($A$1,ED!M96,'H10'!M96,AirDose!M96)</f>
        <v>19860</v>
      </c>
      <c r="N96" s="18">
        <f>CHOOSE($A$1,ED!N96,'H10'!N96,AirDose!N96)</f>
        <v>21140</v>
      </c>
      <c r="O96" s="18">
        <f>CHOOSE($A$1,ED!O96,'H10'!O96,AirDose!O96)</f>
        <v>23792</v>
      </c>
      <c r="P96" s="18">
        <f>CHOOSE($A$1,ED!P96,'H10'!P96,AirDose!P96)</f>
        <v>25028</v>
      </c>
      <c r="Q96" s="18">
        <f>CHOOSE($A$1,ED!Q96,'H10'!Q96,AirDose!Q96)</f>
        <v>27581</v>
      </c>
      <c r="R96" s="18">
        <f>CHOOSE($A$1,ED!R96,'H10'!R96,AirDose!R96)</f>
        <v>28758</v>
      </c>
      <c r="S96" s="18">
        <f>CHOOSE($A$1,ED!S96,'H10'!S96,AirDose!S96)</f>
        <v>31370</v>
      </c>
      <c r="T96" s="18">
        <f>CHOOSE($A$1,ED!T96,'H10'!T96,AirDose!T96)</f>
        <v>32688</v>
      </c>
      <c r="U96" s="18">
        <f>CHOOSE($A$1,ED!U96,'H10'!U96,AirDose!U96)</f>
        <v>35382</v>
      </c>
      <c r="V96" s="18">
        <f>CHOOSE($A$1,ED!V96,'H10'!V96,AirDose!V96)</f>
        <v>39371</v>
      </c>
      <c r="W96" s="18">
        <f>CHOOSE($A$1,ED!W96,'H10'!W96,AirDose!W96)</f>
        <v>39171</v>
      </c>
      <c r="X96" s="18">
        <f>CHOOSE($A$1,ED!X96,'H10'!X96,AirDose!X96)</f>
        <v>40348</v>
      </c>
      <c r="Y96" s="18">
        <f>CHOOSE($A$1,ED!Y96,'H10'!Y96,AirDose!Y96)</f>
        <v>44619</v>
      </c>
      <c r="Z96" s="18">
        <f>CHOOSE($A$1,ED!Z96,'H10'!Z96,AirDose!Z96)</f>
        <v>47313</v>
      </c>
      <c r="AA96" s="18">
        <f>CHOOSE($A$1,ED!AA96,'H10'!AA96,AirDose!AA96)</f>
        <v>50066</v>
      </c>
      <c r="AB96" s="18">
        <f>CHOOSE($A$1,ED!AB96,'H10'!AB96,AirDose!AB96)</f>
        <v>51243</v>
      </c>
      <c r="AC96" s="18">
        <f>CHOOSE($A$1,ED!AC96,'H10'!AC96,AirDose!AC96)</f>
        <v>53937</v>
      </c>
      <c r="AD96" s="18">
        <f>CHOOSE($A$1,ED!AD96,'H10'!AD96,AirDose!AD96)</f>
        <v>55173</v>
      </c>
      <c r="AE96" s="18">
        <f>CHOOSE($A$1,ED!AE96,'H10'!AE96,AirDose!AE96)</f>
        <v>57867</v>
      </c>
      <c r="AF96" s="18">
        <f>CHOOSE($A$1,ED!AF96,'H10'!AF96,AirDose!AF96)</f>
        <v>58326</v>
      </c>
      <c r="AG96" s="18">
        <f>CHOOSE($A$1,ED!AG96,'H10'!AG96,AirDose!AG96)</f>
        <v>224.03</v>
      </c>
      <c r="AH96" s="18">
        <f>CHOOSE($A$1,ED!AH96,'H10'!AH96,AirDose!AH96)</f>
        <v>215.73</v>
      </c>
      <c r="AI96" s="18">
        <f>CHOOSE($A$1,ED!AI96,'H10'!AI96,AirDose!AI96)</f>
        <v>123.08</v>
      </c>
      <c r="AJ96" s="18">
        <f>CHOOSE($A$1,ED!AJ96,'H10'!AJ96,AirDose!AJ96)</f>
        <v>121.08</v>
      </c>
      <c r="AK96" s="18">
        <f>CHOOSE($A$1,ED!AK96,'H10'!AK96,AirDose!AK96)</f>
        <v>37.421999999999997</v>
      </c>
    </row>
    <row r="97" spans="1:37">
      <c r="A97" s="18"/>
      <c r="B97" s="18">
        <v>28.370999999999999</v>
      </c>
      <c r="C97" s="18">
        <v>6.5038999999999998</v>
      </c>
      <c r="D97" s="18">
        <f>CHOOSE($A$1,ED!D97,'H10'!D97,AirDose!D97)</f>
        <v>357.22</v>
      </c>
      <c r="E97" s="18">
        <f>CHOOSE($A$1,ED!E97,'H10'!E97,AirDose!E97)</f>
        <v>233.44</v>
      </c>
      <c r="F97" s="18">
        <f>CHOOSE($A$1,ED!F97,'H10'!F97,AirDose!F97)</f>
        <v>9254.1</v>
      </c>
      <c r="G97" s="18">
        <f>CHOOSE($A$1,ED!G97,'H10'!G97,AirDose!G97)</f>
        <v>15103</v>
      </c>
      <c r="H97" s="18">
        <f>CHOOSE($A$1,ED!H97,'H10'!H97,AirDose!H97)</f>
        <v>18165</v>
      </c>
      <c r="I97" s="18">
        <f>CHOOSE($A$1,ED!I97,'H10'!I97,AirDose!I97)</f>
        <v>19916</v>
      </c>
      <c r="J97" s="18">
        <f>CHOOSE($A$1,ED!J97,'H10'!J97,AirDose!J97)</f>
        <v>19667</v>
      </c>
      <c r="K97" s="18">
        <f>CHOOSE($A$1,ED!K97,'H10'!K97,AirDose!K97)</f>
        <v>21256</v>
      </c>
      <c r="L97" s="18">
        <f>CHOOSE($A$1,ED!L97,'H10'!L97,AirDose!L97)</f>
        <v>23040</v>
      </c>
      <c r="M97" s="18">
        <f>CHOOSE($A$1,ED!M97,'H10'!M97,AirDose!M97)</f>
        <v>25607</v>
      </c>
      <c r="N97" s="18">
        <f>CHOOSE($A$1,ED!N97,'H10'!N97,AirDose!N97)</f>
        <v>27466</v>
      </c>
      <c r="O97" s="18">
        <f>CHOOSE($A$1,ED!O97,'H10'!O97,AirDose!O97)</f>
        <v>30720</v>
      </c>
      <c r="P97" s="18">
        <f>CHOOSE($A$1,ED!P97,'H10'!P97,AirDose!P97)</f>
        <v>32410</v>
      </c>
      <c r="Q97" s="18">
        <f>CHOOSE($A$1,ED!Q97,'H10'!Q97,AirDose!Q97)</f>
        <v>35645</v>
      </c>
      <c r="R97" s="18">
        <f>CHOOSE($A$1,ED!R97,'H10'!R97,AirDose!R97)</f>
        <v>37162</v>
      </c>
      <c r="S97" s="18">
        <f>CHOOSE($A$1,ED!S97,'H10'!S97,AirDose!S97)</f>
        <v>40569</v>
      </c>
      <c r="T97" s="18">
        <f>CHOOSE($A$1,ED!T97,'H10'!T97,AirDose!T97)</f>
        <v>42114</v>
      </c>
      <c r="U97" s="18">
        <f>CHOOSE($A$1,ED!U97,'H10'!U97,AirDose!U97)</f>
        <v>45377</v>
      </c>
      <c r="V97" s="18">
        <f>CHOOSE($A$1,ED!V97,'H10'!V97,AirDose!V97)</f>
        <v>50501</v>
      </c>
      <c r="W97" s="18">
        <f>CHOOSE($A$1,ED!W97,'H10'!W97,AirDose!W97)</f>
        <v>50301</v>
      </c>
      <c r="X97" s="18">
        <f>CHOOSE($A$1,ED!X97,'H10'!X97,AirDose!X97)</f>
        <v>51819</v>
      </c>
      <c r="Y97" s="18">
        <f>CHOOSE($A$1,ED!Y97,'H10'!Y97,AirDose!Y97)</f>
        <v>56998</v>
      </c>
      <c r="Z97" s="18">
        <f>CHOOSE($A$1,ED!Z97,'H10'!Z97,AirDose!Z97)</f>
        <v>60261</v>
      </c>
      <c r="AA97" s="18">
        <f>CHOOSE($A$1,ED!AA97,'H10'!AA97,AirDose!AA97)</f>
        <v>63695</v>
      </c>
      <c r="AB97" s="18">
        <f>CHOOSE($A$1,ED!AB97,'H10'!AB97,AirDose!AB97)</f>
        <v>65213</v>
      </c>
      <c r="AC97" s="18">
        <f>CHOOSE($A$1,ED!AC97,'H10'!AC97,AirDose!AC97)</f>
        <v>68475</v>
      </c>
      <c r="AD97" s="18">
        <f>CHOOSE($A$1,ED!AD97,'H10'!AD97,AirDose!AD97)</f>
        <v>70165</v>
      </c>
      <c r="AE97" s="18">
        <f>CHOOSE($A$1,ED!AE97,'H10'!AE97,AirDose!AE97)</f>
        <v>73427</v>
      </c>
      <c r="AF97" s="18">
        <f>CHOOSE($A$1,ED!AF97,'H10'!AF97,AirDose!AF97)</f>
        <v>74000</v>
      </c>
      <c r="AG97" s="18">
        <f>CHOOSE($A$1,ED!AG97,'H10'!AG97,AirDose!AG97)</f>
        <v>272.3</v>
      </c>
      <c r="AH97" s="18">
        <f>CHOOSE($A$1,ED!AH97,'H10'!AH97,AirDose!AH97)</f>
        <v>263.43</v>
      </c>
      <c r="AI97" s="18">
        <f>CHOOSE($A$1,ED!AI97,'H10'!AI97,AirDose!AI97)</f>
        <v>156.01</v>
      </c>
      <c r="AJ97" s="18">
        <f>CHOOSE($A$1,ED!AJ97,'H10'!AJ97,AirDose!AJ97)</f>
        <v>154.01</v>
      </c>
      <c r="AK97" s="18">
        <f>CHOOSE($A$1,ED!AK97,'H10'!AK97,AirDose!AK97)</f>
        <v>44.405999999999999</v>
      </c>
    </row>
    <row r="98" spans="1:37">
      <c r="A98" s="18"/>
      <c r="B98" s="18">
        <v>35.716999999999999</v>
      </c>
      <c r="C98" s="18">
        <v>8.1880000000000006</v>
      </c>
      <c r="D98" s="18">
        <f>CHOOSE($A$1,ED!D98,'H10'!D98,AirDose!D98)</f>
        <v>362.44</v>
      </c>
      <c r="E98" s="18">
        <f>CHOOSE($A$1,ED!E98,'H10'!E98,AirDose!E98)</f>
        <v>315.08999999999997</v>
      </c>
      <c r="F98" s="18">
        <f>CHOOSE($A$1,ED!F98,'H10'!F98,AirDose!F98)</f>
        <v>12571</v>
      </c>
      <c r="G98" s="18">
        <f>CHOOSE($A$1,ED!G98,'H10'!G98,AirDose!G98)</f>
        <v>21227</v>
      </c>
      <c r="H98" s="18">
        <f>CHOOSE($A$1,ED!H98,'H10'!H98,AirDose!H98)</f>
        <v>26211</v>
      </c>
      <c r="I98" s="18">
        <f>CHOOSE($A$1,ED!I98,'H10'!I98,AirDose!I98)</f>
        <v>29527</v>
      </c>
      <c r="J98" s="18">
        <f>CHOOSE($A$1,ED!J98,'H10'!J98,AirDose!J98)</f>
        <v>30356</v>
      </c>
      <c r="K98" s="18">
        <f>CHOOSE($A$1,ED!K98,'H10'!K98,AirDose!K98)</f>
        <v>33390</v>
      </c>
      <c r="L98" s="18">
        <f>CHOOSE($A$1,ED!L98,'H10'!L98,AirDose!L98)</f>
        <v>36420</v>
      </c>
      <c r="M98" s="18">
        <f>CHOOSE($A$1,ED!M98,'H10'!M98,AirDose!M98)</f>
        <v>42024</v>
      </c>
      <c r="N98" s="18">
        <f>CHOOSE($A$1,ED!N98,'H10'!N98,AirDose!N98)</f>
        <v>43478</v>
      </c>
      <c r="O98" s="18">
        <f>CHOOSE($A$1,ED!O98,'H10'!O98,AirDose!O98)</f>
        <v>46878</v>
      </c>
      <c r="P98" s="18">
        <f>CHOOSE($A$1,ED!P98,'H10'!P98,AirDose!P98)</f>
        <v>49224</v>
      </c>
      <c r="Q98" s="18">
        <f>CHOOSE($A$1,ED!Q98,'H10'!Q98,AirDose!Q98)</f>
        <v>52761</v>
      </c>
      <c r="R98" s="18">
        <f>CHOOSE($A$1,ED!R98,'H10'!R98,AirDose!R98)</f>
        <v>55112</v>
      </c>
      <c r="S98" s="18">
        <f>CHOOSE($A$1,ED!S98,'H10'!S98,AirDose!S98)</f>
        <v>58985</v>
      </c>
      <c r="T98" s="18">
        <f>CHOOSE($A$1,ED!T98,'H10'!T98,AirDose!T98)</f>
        <v>61337</v>
      </c>
      <c r="U98" s="18">
        <f>CHOOSE($A$1,ED!U98,'H10'!U98,AirDose!U98)</f>
        <v>65215</v>
      </c>
      <c r="V98" s="18">
        <f>CHOOSE($A$1,ED!V98,'H10'!V98,AirDose!V98)</f>
        <v>70820</v>
      </c>
      <c r="W98" s="18">
        <f>CHOOSE($A$1,ED!W98,'H10'!W98,AirDose!W98)</f>
        <v>71644</v>
      </c>
      <c r="X98" s="18">
        <f>CHOOSE($A$1,ED!X98,'H10'!X98,AirDose!X98)</f>
        <v>73790</v>
      </c>
      <c r="Y98" s="18">
        <f>CHOOSE($A$1,ED!Y98,'H10'!Y98,AirDose!Y98)</f>
        <v>79395</v>
      </c>
      <c r="Z98" s="18">
        <f>CHOOSE($A$1,ED!Z98,'H10'!Z98,AirDose!Z98)</f>
        <v>83205</v>
      </c>
      <c r="AA98" s="18">
        <f>CHOOSE($A$1,ED!AA98,'H10'!AA98,AirDose!AA98)</f>
        <v>87215</v>
      </c>
      <c r="AB98" s="18">
        <f>CHOOSE($A$1,ED!AB98,'H10'!AB98,AirDose!AB98)</f>
        <v>89225</v>
      </c>
      <c r="AC98" s="18">
        <f>CHOOSE($A$1,ED!AC98,'H10'!AC98,AirDose!AC98)</f>
        <v>93034</v>
      </c>
      <c r="AD98" s="18">
        <f>CHOOSE($A$1,ED!AD98,'H10'!AD98,AirDose!AD98)</f>
        <v>95107</v>
      </c>
      <c r="AE98" s="18">
        <f>CHOOSE($A$1,ED!AE98,'H10'!AE98,AirDose!AE98)</f>
        <v>98849</v>
      </c>
      <c r="AF98" s="18">
        <f>CHOOSE($A$1,ED!AF98,'H10'!AF98,AirDose!AF98)</f>
        <v>99449</v>
      </c>
      <c r="AG98" s="18">
        <f>CHOOSE($A$1,ED!AG98,'H10'!AG98,AirDose!AG98)</f>
        <v>337.96</v>
      </c>
      <c r="AH98" s="18">
        <f>CHOOSE($A$1,ED!AH98,'H10'!AH98,AirDose!AH98)</f>
        <v>328.36</v>
      </c>
      <c r="AI98" s="18">
        <f>CHOOSE($A$1,ED!AI98,'H10'!AI98,AirDose!AI98)</f>
        <v>193.1</v>
      </c>
      <c r="AJ98" s="18">
        <f>CHOOSE($A$1,ED!AJ98,'H10'!AJ98,AirDose!AJ98)</f>
        <v>190.5</v>
      </c>
      <c r="AK98" s="18">
        <f>CHOOSE($A$1,ED!AK98,'H10'!AK98,AirDose!AK98)</f>
        <v>52.648000000000003</v>
      </c>
    </row>
    <row r="99" spans="1:37">
      <c r="A99" s="18"/>
      <c r="B99" s="18">
        <v>44.965000000000003</v>
      </c>
      <c r="C99" s="18">
        <v>10.308</v>
      </c>
      <c r="D99" s="18">
        <f>CHOOSE($A$1,ED!D99,'H10'!D99,AirDose!D99)</f>
        <v>368.3</v>
      </c>
      <c r="E99" s="18">
        <f>CHOOSE($A$1,ED!E99,'H10'!E99,AirDose!E99)</f>
        <v>406.76</v>
      </c>
      <c r="F99" s="18">
        <f>CHOOSE($A$1,ED!F99,'H10'!F99,AirDose!F99)</f>
        <v>16150</v>
      </c>
      <c r="G99" s="18">
        <f>CHOOSE($A$1,ED!G99,'H10'!G99,AirDose!G99)</f>
        <v>27917</v>
      </c>
      <c r="H99" s="18">
        <f>CHOOSE($A$1,ED!H99,'H10'!H99,AirDose!H99)</f>
        <v>34965</v>
      </c>
      <c r="I99" s="18">
        <f>CHOOSE($A$1,ED!I99,'H10'!I99,AirDose!I99)</f>
        <v>40255</v>
      </c>
      <c r="J99" s="18">
        <f>CHOOSE($A$1,ED!J99,'H10'!J99,AirDose!J99)</f>
        <v>42707</v>
      </c>
      <c r="K99" s="18">
        <f>CHOOSE($A$1,ED!K99,'H10'!K99,AirDose!K99)</f>
        <v>47634</v>
      </c>
      <c r="L99" s="18">
        <f>CHOOSE($A$1,ED!L99,'H10'!L99,AirDose!L99)</f>
        <v>52286</v>
      </c>
      <c r="M99" s="18">
        <f>CHOOSE($A$1,ED!M99,'H10'!M99,AirDose!M99)</f>
        <v>61858</v>
      </c>
      <c r="N99" s="18">
        <f>CHOOSE($A$1,ED!N99,'H10'!N99,AirDose!N99)</f>
        <v>62590</v>
      </c>
      <c r="O99" s="18">
        <f>CHOOSE($A$1,ED!O99,'H10'!O99,AirDose!O99)</f>
        <v>65990</v>
      </c>
      <c r="P99" s="18">
        <f>CHOOSE($A$1,ED!P99,'H10'!P99,AirDose!P99)</f>
        <v>69058</v>
      </c>
      <c r="Q99" s="18">
        <f>CHOOSE($A$1,ED!Q99,'H10'!Q99,AirDose!Q99)</f>
        <v>72775</v>
      </c>
      <c r="R99" s="18">
        <f>CHOOSE($A$1,ED!R99,'H10'!R99,AirDose!R99)</f>
        <v>76118</v>
      </c>
      <c r="S99" s="18">
        <f>CHOOSE($A$1,ED!S99,'H10'!S99,AirDose!S99)</f>
        <v>80351</v>
      </c>
      <c r="T99" s="18">
        <f>CHOOSE($A$1,ED!T99,'H10'!T99,AirDose!T99)</f>
        <v>83694</v>
      </c>
      <c r="U99" s="18">
        <f>CHOOSE($A$1,ED!U99,'H10'!U99,AirDose!U99)</f>
        <v>88203</v>
      </c>
      <c r="V99" s="18">
        <f>CHOOSE($A$1,ED!V99,'H10'!V99,AirDose!V99)</f>
        <v>94079</v>
      </c>
      <c r="W99" s="18">
        <f>CHOOSE($A$1,ED!W99,'H10'!W99,AirDose!W99)</f>
        <v>96255</v>
      </c>
      <c r="X99" s="18">
        <f>CHOOSE($A$1,ED!X99,'H10'!X99,AirDose!X99)</f>
        <v>99123</v>
      </c>
      <c r="Y99" s="18">
        <f>CHOOSE($A$1,ED!Y99,'H10'!Y99,AirDose!Y99)</f>
        <v>105000</v>
      </c>
      <c r="Z99" s="18">
        <f>CHOOSE($A$1,ED!Z99,'H10'!Z99,AirDose!Z99)</f>
        <v>109350</v>
      </c>
      <c r="AA99" s="18">
        <f>CHOOSE($A$1,ED!AA99,'H10'!AA99,AirDose!AA99)</f>
        <v>113900</v>
      </c>
      <c r="AB99" s="18">
        <f>CHOOSE($A$1,ED!AB99,'H10'!AB99,AirDose!AB99)</f>
        <v>116450</v>
      </c>
      <c r="AC99" s="18">
        <f>CHOOSE($A$1,ED!AC99,'H10'!AC99,AirDose!AC99)</f>
        <v>120800</v>
      </c>
      <c r="AD99" s="18">
        <f>CHOOSE($A$1,ED!AD99,'H10'!AD99,AirDose!AD99)</f>
        <v>123230</v>
      </c>
      <c r="AE99" s="18">
        <f>CHOOSE($A$1,ED!AE99,'H10'!AE99,AirDose!AE99)</f>
        <v>127430</v>
      </c>
      <c r="AF99" s="18">
        <f>CHOOSE($A$1,ED!AF99,'H10'!AF99,AirDose!AF99)</f>
        <v>128030</v>
      </c>
      <c r="AG99" s="18">
        <f>CHOOSE($A$1,ED!AG99,'H10'!AG99,AirDose!AG99)</f>
        <v>416.52</v>
      </c>
      <c r="AH99" s="18">
        <f>CHOOSE($A$1,ED!AH99,'H10'!AH99,AirDose!AH99)</f>
        <v>406.52</v>
      </c>
      <c r="AI99" s="18">
        <f>CHOOSE($A$1,ED!AI99,'H10'!AI99,AirDose!AI99)</f>
        <v>231.4</v>
      </c>
      <c r="AJ99" s="18">
        <f>CHOOSE($A$1,ED!AJ99,'H10'!AJ99,AirDose!AJ99)</f>
        <v>226.83</v>
      </c>
      <c r="AK99" s="18">
        <f>CHOOSE($A$1,ED!AK99,'H10'!AK99,AirDose!AK99)</f>
        <v>61.776000000000003</v>
      </c>
    </row>
    <row r="100" spans="1:37">
      <c r="A100" s="18"/>
      <c r="B100" s="18">
        <v>56.606999999999999</v>
      </c>
      <c r="C100" s="18">
        <v>12.977</v>
      </c>
      <c r="D100" s="18">
        <f>CHOOSE($A$1,ED!D100,'H10'!D100,AirDose!D100)</f>
        <v>375.9</v>
      </c>
      <c r="E100" s="18">
        <f>CHOOSE($A$1,ED!E100,'H10'!E100,AirDose!E100)</f>
        <v>519.08000000000004</v>
      </c>
      <c r="F100" s="18">
        <f>CHOOSE($A$1,ED!F100,'H10'!F100,AirDose!F100)</f>
        <v>22760</v>
      </c>
      <c r="G100" s="18">
        <f>CHOOSE($A$1,ED!G100,'H10'!G100,AirDose!G100)</f>
        <v>36388</v>
      </c>
      <c r="H100" s="18">
        <f>CHOOSE($A$1,ED!H100,'H10'!H100,AirDose!H100)</f>
        <v>45612</v>
      </c>
      <c r="I100" s="18">
        <f>CHOOSE($A$1,ED!I100,'H10'!I100,AirDose!I100)</f>
        <v>54322</v>
      </c>
      <c r="J100" s="18">
        <f>CHOOSE($A$1,ED!J100,'H10'!J100,AirDose!J100)</f>
        <v>58318</v>
      </c>
      <c r="K100" s="18">
        <f>CHOOSE($A$1,ED!K100,'H10'!K100,AirDose!K100)</f>
        <v>66138</v>
      </c>
      <c r="L100" s="18">
        <f>CHOOSE($A$1,ED!L100,'H10'!L100,AirDose!L100)</f>
        <v>73375</v>
      </c>
      <c r="M100" s="18">
        <f>CHOOSE($A$1,ED!M100,'H10'!M100,AirDose!M100)</f>
        <v>85816</v>
      </c>
      <c r="N100" s="18">
        <f>CHOOSE($A$1,ED!N100,'H10'!N100,AirDose!N100)</f>
        <v>88175</v>
      </c>
      <c r="O100" s="18">
        <f>CHOOSE($A$1,ED!O100,'H10'!O100,AirDose!O100)</f>
        <v>95432</v>
      </c>
      <c r="P100" s="18">
        <f>CHOOSE($A$1,ED!P100,'H10'!P100,AirDose!P100)</f>
        <v>99261</v>
      </c>
      <c r="Q100" s="18">
        <f>CHOOSE($A$1,ED!Q100,'H10'!Q100,AirDose!Q100)</f>
        <v>105450</v>
      </c>
      <c r="R100" s="18">
        <f>CHOOSE($A$1,ED!R100,'H10'!R100,AirDose!R100)</f>
        <v>111210</v>
      </c>
      <c r="S100" s="18">
        <f>CHOOSE($A$1,ED!S100,'H10'!S100,AirDose!S100)</f>
        <v>117320</v>
      </c>
      <c r="T100" s="18">
        <f>CHOOSE($A$1,ED!T100,'H10'!T100,AirDose!T100)</f>
        <v>121920</v>
      </c>
      <c r="U100" s="18">
        <f>CHOOSE($A$1,ED!U100,'H10'!U100,AirDose!U100)</f>
        <v>128620</v>
      </c>
      <c r="V100" s="18">
        <f>CHOOSE($A$1,ED!V100,'H10'!V100,AirDose!V100)</f>
        <v>136390</v>
      </c>
      <c r="W100" s="18">
        <f>CHOOSE($A$1,ED!W100,'H10'!W100,AirDose!W100)</f>
        <v>140780</v>
      </c>
      <c r="X100" s="18">
        <f>CHOOSE($A$1,ED!X100,'H10'!X100,AirDose!X100)</f>
        <v>145450</v>
      </c>
      <c r="Y100" s="18">
        <f>CHOOSE($A$1,ED!Y100,'H10'!Y100,AirDose!Y100)</f>
        <v>152680</v>
      </c>
      <c r="Z100" s="18">
        <f>CHOOSE($A$1,ED!Z100,'H10'!Z100,AirDose!Z100)</f>
        <v>158930</v>
      </c>
      <c r="AA100" s="18">
        <f>CHOOSE($A$1,ED!AA100,'H10'!AA100,AirDose!AA100)</f>
        <v>164710</v>
      </c>
      <c r="AB100" s="18">
        <f>CHOOSE($A$1,ED!AB100,'H10'!AB100,AirDose!AB100)</f>
        <v>169710</v>
      </c>
      <c r="AC100" s="18">
        <f>CHOOSE($A$1,ED!AC100,'H10'!AC100,AirDose!AC100)</f>
        <v>175970</v>
      </c>
      <c r="AD100" s="18">
        <f>CHOOSE($A$1,ED!AD100,'H10'!AD100,AirDose!AD100)</f>
        <v>180220</v>
      </c>
      <c r="AE100" s="18">
        <f>CHOOSE($A$1,ED!AE100,'H10'!AE100,AirDose!AE100)</f>
        <v>186950</v>
      </c>
      <c r="AF100" s="18">
        <f>CHOOSE($A$1,ED!AF100,'H10'!AF100,AirDose!AF100)</f>
        <v>189810</v>
      </c>
      <c r="AG100" s="18">
        <f>CHOOSE($A$1,ED!AG100,'H10'!AG100,AirDose!AG100)</f>
        <v>490.04</v>
      </c>
      <c r="AH100" s="18">
        <f>CHOOSE($A$1,ED!AH100,'H10'!AH100,AirDose!AH100)</f>
        <v>480.04</v>
      </c>
      <c r="AI100" s="18">
        <f>CHOOSE($A$1,ED!AI100,'H10'!AI100,AirDose!AI100)</f>
        <v>266.7</v>
      </c>
      <c r="AJ100" s="18">
        <f>CHOOSE($A$1,ED!AJ100,'H10'!AJ100,AirDose!AJ100)</f>
        <v>260.02</v>
      </c>
      <c r="AK100" s="18">
        <f>CHOOSE($A$1,ED!AK100,'H10'!AK100,AirDose!AK100)</f>
        <v>71.578000000000003</v>
      </c>
    </row>
    <row r="101" spans="1:37">
      <c r="A101" s="18"/>
      <c r="B101" s="18">
        <v>71.265000000000001</v>
      </c>
      <c r="C101" s="18">
        <v>16.337</v>
      </c>
      <c r="D101" s="18">
        <f>CHOOSE($A$1,ED!D101,'H10'!D101,AirDose!D101)</f>
        <v>384.98</v>
      </c>
      <c r="E101" s="18">
        <f>CHOOSE($A$1,ED!E101,'H10'!E101,AirDose!E101)</f>
        <v>722.05</v>
      </c>
      <c r="F101" s="18">
        <f>CHOOSE($A$1,ED!F101,'H10'!F101,AirDose!F101)</f>
        <v>31962</v>
      </c>
      <c r="G101" s="18">
        <f>CHOOSE($A$1,ED!G101,'H10'!G101,AirDose!G101)</f>
        <v>46382</v>
      </c>
      <c r="H101" s="18">
        <f>CHOOSE($A$1,ED!H101,'H10'!H101,AirDose!H101)</f>
        <v>57878</v>
      </c>
      <c r="I101" s="18">
        <f>CHOOSE($A$1,ED!I101,'H10'!I101,AirDose!I101)</f>
        <v>71245</v>
      </c>
      <c r="J101" s="18">
        <f>CHOOSE($A$1,ED!J101,'H10'!J101,AirDose!J101)</f>
        <v>76718</v>
      </c>
      <c r="K101" s="18">
        <f>CHOOSE($A$1,ED!K101,'H10'!K101,AirDose!K101)</f>
        <v>88286</v>
      </c>
      <c r="L101" s="18">
        <f>CHOOSE($A$1,ED!L101,'H10'!L101,AirDose!L101)</f>
        <v>98930</v>
      </c>
      <c r="M101" s="18">
        <f>CHOOSE($A$1,ED!M101,'H10'!M101,AirDose!M101)</f>
        <v>113300</v>
      </c>
      <c r="N101" s="18">
        <f>CHOOSE($A$1,ED!N101,'H10'!N101,AirDose!N101)</f>
        <v>119300</v>
      </c>
      <c r="O101" s="18">
        <f>CHOOSE($A$1,ED!O101,'H10'!O101,AirDose!O101)</f>
        <v>133710</v>
      </c>
      <c r="P101" s="18">
        <f>CHOOSE($A$1,ED!P101,'H10'!P101,AirDose!P101)</f>
        <v>138330</v>
      </c>
      <c r="Q101" s="18">
        <f>CHOOSE($A$1,ED!Q101,'H10'!Q101,AirDose!Q101)</f>
        <v>148950</v>
      </c>
      <c r="R101" s="18">
        <f>CHOOSE($A$1,ED!R101,'H10'!R101,AirDose!R101)</f>
        <v>158340</v>
      </c>
      <c r="S101" s="18">
        <f>CHOOSE($A$1,ED!S101,'H10'!S101,AirDose!S101)</f>
        <v>167640</v>
      </c>
      <c r="T101" s="18">
        <f>CHOOSE($A$1,ED!T101,'H10'!T101,AirDose!T101)</f>
        <v>173710</v>
      </c>
      <c r="U101" s="18">
        <f>CHOOSE($A$1,ED!U101,'H10'!U101,AirDose!U101)</f>
        <v>183930</v>
      </c>
      <c r="V101" s="18">
        <f>CHOOSE($A$1,ED!V101,'H10'!V101,AirDose!V101)</f>
        <v>195000</v>
      </c>
      <c r="W101" s="18">
        <f>CHOOSE($A$1,ED!W101,'H10'!W101,AirDose!W101)</f>
        <v>202340</v>
      </c>
      <c r="X101" s="18">
        <f>CHOOSE($A$1,ED!X101,'H10'!X101,AirDose!X101)</f>
        <v>209740</v>
      </c>
      <c r="Y101" s="18">
        <f>CHOOSE($A$1,ED!Y101,'H10'!Y101,AirDose!Y101)</f>
        <v>219230</v>
      </c>
      <c r="Z101" s="18">
        <f>CHOOSE($A$1,ED!Z101,'H10'!Z101,AirDose!Z101)</f>
        <v>228550</v>
      </c>
      <c r="AA101" s="18">
        <f>CHOOSE($A$1,ED!AA101,'H10'!AA101,AirDose!AA101)</f>
        <v>236150</v>
      </c>
      <c r="AB101" s="18">
        <f>CHOOSE($A$1,ED!AB101,'H10'!AB101,AirDose!AB101)</f>
        <v>245240</v>
      </c>
      <c r="AC101" s="18">
        <f>CHOOSE($A$1,ED!AC101,'H10'!AC101,AirDose!AC101)</f>
        <v>254560</v>
      </c>
      <c r="AD101" s="18">
        <f>CHOOSE($A$1,ED!AD101,'H10'!AD101,AirDose!AD101)</f>
        <v>261880</v>
      </c>
      <c r="AE101" s="18">
        <f>CHOOSE($A$1,ED!AE101,'H10'!AE101,AirDose!AE101)</f>
        <v>272920</v>
      </c>
      <c r="AF101" s="18">
        <f>CHOOSE($A$1,ED!AF101,'H10'!AF101,AirDose!AF101)</f>
        <v>279990</v>
      </c>
      <c r="AG101" s="18">
        <f>CHOOSE($A$1,ED!AG101,'H10'!AG101,AirDose!AG101)</f>
        <v>503.61</v>
      </c>
      <c r="AH101" s="18">
        <f>CHOOSE($A$1,ED!AH101,'H10'!AH101,AirDose!AH101)</f>
        <v>497.2</v>
      </c>
      <c r="AI101" s="18">
        <f>CHOOSE($A$1,ED!AI101,'H10'!AI101,AirDose!AI101)</f>
        <v>295.33</v>
      </c>
      <c r="AJ101" s="18">
        <f>CHOOSE($A$1,ED!AJ101,'H10'!AJ101,AirDose!AJ101)</f>
        <v>288.33</v>
      </c>
      <c r="AK101" s="18">
        <f>CHOOSE($A$1,ED!AK101,'H10'!AK101,AirDose!AK101)</f>
        <v>81.935000000000002</v>
      </c>
    </row>
    <row r="102" spans="1:37">
      <c r="A102" s="18"/>
      <c r="B102" s="18">
        <v>89.715999999999994</v>
      </c>
      <c r="C102" s="18">
        <v>20.567</v>
      </c>
      <c r="D102" s="18">
        <f>CHOOSE($A$1,ED!D102,'H10'!D102,AirDose!D102)</f>
        <v>393.23</v>
      </c>
      <c r="E102" s="18">
        <f>CHOOSE($A$1,ED!E102,'H10'!E102,AirDose!E102)</f>
        <v>987.51</v>
      </c>
      <c r="F102" s="18">
        <f>CHOOSE($A$1,ED!F102,'H10'!F102,AirDose!F102)</f>
        <v>41163</v>
      </c>
      <c r="G102" s="18">
        <f>CHOOSE($A$1,ED!G102,'H10'!G102,AirDose!G102)</f>
        <v>63547</v>
      </c>
      <c r="H102" s="18">
        <f>CHOOSE($A$1,ED!H102,'H10'!H102,AirDose!H102)</f>
        <v>78412</v>
      </c>
      <c r="I102" s="18">
        <f>CHOOSE($A$1,ED!I102,'H10'!I102,AirDose!I102)</f>
        <v>91940</v>
      </c>
      <c r="J102" s="18">
        <f>CHOOSE($A$1,ED!J102,'H10'!J102,AirDose!J102)</f>
        <v>99608</v>
      </c>
      <c r="K102" s="18">
        <f>CHOOSE($A$1,ED!K102,'H10'!K102,AirDose!K102)</f>
        <v>113750</v>
      </c>
      <c r="L102" s="18">
        <f>CHOOSE($A$1,ED!L102,'H10'!L102,AirDose!L102)</f>
        <v>130380</v>
      </c>
      <c r="M102" s="18">
        <f>CHOOSE($A$1,ED!M102,'H10'!M102,AirDose!M102)</f>
        <v>151160</v>
      </c>
      <c r="N102" s="18">
        <f>CHOOSE($A$1,ED!N102,'H10'!N102,AirDose!N102)</f>
        <v>159460</v>
      </c>
      <c r="O102" s="18">
        <f>CHOOSE($A$1,ED!O102,'H10'!O102,AirDose!O102)</f>
        <v>180690</v>
      </c>
      <c r="P102" s="18">
        <f>CHOOSE($A$1,ED!P102,'H10'!P102,AirDose!P102)</f>
        <v>189970</v>
      </c>
      <c r="Q102" s="18">
        <f>CHOOSE($A$1,ED!Q102,'H10'!Q102,AirDose!Q102)</f>
        <v>208050</v>
      </c>
      <c r="R102" s="18">
        <f>CHOOSE($A$1,ED!R102,'H10'!R102,AirDose!R102)</f>
        <v>215630</v>
      </c>
      <c r="S102" s="18">
        <f>CHOOSE($A$1,ED!S102,'H10'!S102,AirDose!S102)</f>
        <v>233110</v>
      </c>
      <c r="T102" s="18">
        <f>CHOOSE($A$1,ED!T102,'H10'!T102,AirDose!T102)</f>
        <v>243000</v>
      </c>
      <c r="U102" s="18">
        <f>CHOOSE($A$1,ED!U102,'H10'!U102,AirDose!U102)</f>
        <v>259600</v>
      </c>
      <c r="V102" s="18">
        <f>CHOOSE($A$1,ED!V102,'H10'!V102,AirDose!V102)</f>
        <v>272770</v>
      </c>
      <c r="W102" s="18">
        <f>CHOOSE($A$1,ED!W102,'H10'!W102,AirDose!W102)</f>
        <v>285750</v>
      </c>
      <c r="X102" s="18">
        <f>CHOOSE($A$1,ED!X102,'H10'!X102,AirDose!X102)</f>
        <v>297490</v>
      </c>
      <c r="Y102" s="18">
        <f>CHOOSE($A$1,ED!Y102,'H10'!Y102,AirDose!Y102)</f>
        <v>311230</v>
      </c>
      <c r="Z102" s="18">
        <f>CHOOSE($A$1,ED!Z102,'H10'!Z102,AirDose!Z102)</f>
        <v>326210</v>
      </c>
      <c r="AA102" s="18">
        <f>CHOOSE($A$1,ED!AA102,'H10'!AA102,AirDose!AA102)</f>
        <v>342930</v>
      </c>
      <c r="AB102" s="18">
        <f>CHOOSE($A$1,ED!AB102,'H10'!AB102,AirDose!AB102)</f>
        <v>354170</v>
      </c>
      <c r="AC102" s="18">
        <f>CHOOSE($A$1,ED!AC102,'H10'!AC102,AirDose!AC102)</f>
        <v>369160</v>
      </c>
      <c r="AD102" s="18">
        <f>CHOOSE($A$1,ED!AD102,'H10'!AD102,AirDose!AD102)</f>
        <v>379650</v>
      </c>
      <c r="AE102" s="18">
        <f>CHOOSE($A$1,ED!AE102,'H10'!AE102,AirDose!AE102)</f>
        <v>392890</v>
      </c>
      <c r="AF102" s="18">
        <f>CHOOSE($A$1,ED!AF102,'H10'!AF102,AirDose!AF102)</f>
        <v>403380</v>
      </c>
      <c r="AG102" s="18">
        <f>CHOOSE($A$1,ED!AG102,'H10'!AG102,AirDose!AG102)</f>
        <v>466.04</v>
      </c>
      <c r="AH102" s="18">
        <f>CHOOSE($A$1,ED!AH102,'H10'!AH102,AirDose!AH102)</f>
        <v>464.1</v>
      </c>
      <c r="AI102" s="18">
        <f>CHOOSE($A$1,ED!AI102,'H10'!AI102,AirDose!AI102)</f>
        <v>320.3</v>
      </c>
      <c r="AJ102" s="18">
        <f>CHOOSE($A$1,ED!AJ102,'H10'!AJ102,AirDose!AJ102)</f>
        <v>312.79000000000002</v>
      </c>
      <c r="AK102" s="18">
        <f>CHOOSE($A$1,ED!AK102,'H10'!AK102,AirDose!AK102)</f>
        <v>92.491</v>
      </c>
    </row>
    <row r="103" spans="1:37">
      <c r="A103" s="18"/>
      <c r="B103" s="18">
        <v>112.94</v>
      </c>
      <c r="C103" s="18">
        <v>25.893000000000001</v>
      </c>
      <c r="D103" s="18">
        <f>CHOOSE($A$1,ED!D103,'H10'!D103,AirDose!D103)</f>
        <v>401.64</v>
      </c>
      <c r="E103" s="18">
        <f>CHOOSE($A$1,ED!E103,'H10'!E103,AirDose!E103)</f>
        <v>1328.1</v>
      </c>
      <c r="F103" s="18">
        <f>CHOOSE($A$1,ED!F103,'H10'!F103,AirDose!F103)</f>
        <v>52705</v>
      </c>
      <c r="G103" s="18">
        <f>CHOOSE($A$1,ED!G103,'H10'!G103,AirDose!G103)</f>
        <v>85630</v>
      </c>
      <c r="H103" s="18">
        <f>CHOOSE($A$1,ED!H103,'H10'!H103,AirDose!H103)</f>
        <v>107750</v>
      </c>
      <c r="I103" s="18">
        <f>CHOOSE($A$1,ED!I103,'H10'!I103,AirDose!I103)</f>
        <v>125140</v>
      </c>
      <c r="J103" s="18">
        <f>CHOOSE($A$1,ED!J103,'H10'!J103,AirDose!J103)</f>
        <v>134660</v>
      </c>
      <c r="K103" s="18">
        <f>CHOOSE($A$1,ED!K103,'H10'!K103,AirDose!K103)</f>
        <v>152560</v>
      </c>
      <c r="L103" s="18">
        <f>CHOOSE($A$1,ED!L103,'H10'!L103,AirDose!L103)</f>
        <v>173020</v>
      </c>
      <c r="M103" s="18">
        <f>CHOOSE($A$1,ED!M103,'H10'!M103,AirDose!M103)</f>
        <v>199100</v>
      </c>
      <c r="N103" s="18">
        <f>CHOOSE($A$1,ED!N103,'H10'!N103,AirDose!N103)</f>
        <v>208540</v>
      </c>
      <c r="O103" s="18">
        <f>CHOOSE($A$1,ED!O103,'H10'!O103,AirDose!O103)</f>
        <v>236420</v>
      </c>
      <c r="P103" s="18">
        <f>CHOOSE($A$1,ED!P103,'H10'!P103,AirDose!P103)</f>
        <v>250230</v>
      </c>
      <c r="Q103" s="18">
        <f>CHOOSE($A$1,ED!Q103,'H10'!Q103,AirDose!Q103)</f>
        <v>275230</v>
      </c>
      <c r="R103" s="18">
        <f>CHOOSE($A$1,ED!R103,'H10'!R103,AirDose!R103)</f>
        <v>285430</v>
      </c>
      <c r="S103" s="18">
        <f>CHOOSE($A$1,ED!S103,'H10'!S103,AirDose!S103)</f>
        <v>311630</v>
      </c>
      <c r="T103" s="18">
        <f>CHOOSE($A$1,ED!T103,'H10'!T103,AirDose!T103)</f>
        <v>327240</v>
      </c>
      <c r="U103" s="18">
        <f>CHOOSE($A$1,ED!U103,'H10'!U103,AirDose!U103)</f>
        <v>354440</v>
      </c>
      <c r="V103" s="18">
        <f>CHOOSE($A$1,ED!V103,'H10'!V103,AirDose!V103)</f>
        <v>375650</v>
      </c>
      <c r="W103" s="18">
        <f>CHOOSE($A$1,ED!W103,'H10'!W103,AirDose!W103)</f>
        <v>391650</v>
      </c>
      <c r="X103" s="18">
        <f>CHOOSE($A$1,ED!X103,'H10'!X103,AirDose!X103)</f>
        <v>405650</v>
      </c>
      <c r="Y103" s="18">
        <f>CHOOSE($A$1,ED!Y103,'H10'!Y103,AirDose!Y103)</f>
        <v>434860</v>
      </c>
      <c r="Z103" s="18">
        <f>CHOOSE($A$1,ED!Z103,'H10'!Z103,AirDose!Z103)</f>
        <v>457660</v>
      </c>
      <c r="AA103" s="18">
        <f>CHOOSE($A$1,ED!AA103,'H10'!AA103,AirDose!AA103)</f>
        <v>480860</v>
      </c>
      <c r="AB103" s="18">
        <f>CHOOSE($A$1,ED!AB103,'H10'!AB103,AirDose!AB103)</f>
        <v>494660</v>
      </c>
      <c r="AC103" s="18">
        <f>CHOOSE($A$1,ED!AC103,'H10'!AC103,AirDose!AC103)</f>
        <v>518670</v>
      </c>
      <c r="AD103" s="18">
        <f>CHOOSE($A$1,ED!AD103,'H10'!AD103,AirDose!AD103)</f>
        <v>532470</v>
      </c>
      <c r="AE103" s="18">
        <f>CHOOSE($A$1,ED!AE103,'H10'!AE103,AirDose!AE103)</f>
        <v>548270</v>
      </c>
      <c r="AF103" s="18">
        <f>CHOOSE($A$1,ED!AF103,'H10'!AF103,AirDose!AF103)</f>
        <v>559070</v>
      </c>
      <c r="AG103" s="18">
        <f>CHOOSE($A$1,ED!AG103,'H10'!AG103,AirDose!AG103)</f>
        <v>408.58</v>
      </c>
      <c r="AH103" s="18">
        <f>CHOOSE($A$1,ED!AH103,'H10'!AH103,AirDose!AH103)</f>
        <v>408.58</v>
      </c>
      <c r="AI103" s="18">
        <f>CHOOSE($A$1,ED!AI103,'H10'!AI103,AirDose!AI103)</f>
        <v>340.61</v>
      </c>
      <c r="AJ103" s="18">
        <f>CHOOSE($A$1,ED!AJ103,'H10'!AJ103,AirDose!AJ103)</f>
        <v>332.91</v>
      </c>
      <c r="AK103" s="18">
        <f>CHOOSE($A$1,ED!AK103,'H10'!AK103,AirDose!AK103)</f>
        <v>103.05</v>
      </c>
    </row>
    <row r="104" spans="1:37">
      <c r="A104" s="18"/>
      <c r="B104" s="18">
        <v>142.19</v>
      </c>
      <c r="C104" s="18">
        <v>32.597000000000001</v>
      </c>
      <c r="D104" s="18">
        <f>CHOOSE($A$1,ED!D104,'H10'!D104,AirDose!D104)</f>
        <v>410.13</v>
      </c>
      <c r="E104" s="18">
        <f>CHOOSE($A$1,ED!E104,'H10'!E104,AirDose!E104)</f>
        <v>1703</v>
      </c>
      <c r="F104" s="18">
        <f>CHOOSE($A$1,ED!F104,'H10'!F104,AirDose!F104)</f>
        <v>66335</v>
      </c>
      <c r="G104" s="18">
        <f>CHOOSE($A$1,ED!G104,'H10'!G104,AirDose!G104)</f>
        <v>110280</v>
      </c>
      <c r="H104" s="18">
        <f>CHOOSE($A$1,ED!H104,'H10'!H104,AirDose!H104)</f>
        <v>142850</v>
      </c>
      <c r="I104" s="18">
        <f>CHOOSE($A$1,ED!I104,'H10'!I104,AirDose!I104)</f>
        <v>168520</v>
      </c>
      <c r="J104" s="18">
        <f>CHOOSE($A$1,ED!J104,'H10'!J104,AirDose!J104)</f>
        <v>179410</v>
      </c>
      <c r="K104" s="18">
        <f>CHOOSE($A$1,ED!K104,'H10'!K104,AirDose!K104)</f>
        <v>202420</v>
      </c>
      <c r="L104" s="18">
        <f>CHOOSE($A$1,ED!L104,'H10'!L104,AirDose!L104)</f>
        <v>224130</v>
      </c>
      <c r="M104" s="18">
        <f>CHOOSE($A$1,ED!M104,'H10'!M104,AirDose!M104)</f>
        <v>253390</v>
      </c>
      <c r="N104" s="18">
        <f>CHOOSE($A$1,ED!N104,'H10'!N104,AirDose!N104)</f>
        <v>263290</v>
      </c>
      <c r="O104" s="18">
        <f>CHOOSE($A$1,ED!O104,'H10'!O104,AirDose!O104)</f>
        <v>297760</v>
      </c>
      <c r="P104" s="18">
        <f>CHOOSE($A$1,ED!P104,'H10'!P104,AirDose!P104)</f>
        <v>314970</v>
      </c>
      <c r="Q104" s="18">
        <f>CHOOSE($A$1,ED!Q104,'H10'!Q104,AirDose!Q104)</f>
        <v>345650</v>
      </c>
      <c r="R104" s="18">
        <f>CHOOSE($A$1,ED!R104,'H10'!R104,AirDose!R104)</f>
        <v>363800</v>
      </c>
      <c r="S104" s="18">
        <f>CHOOSE($A$1,ED!S104,'H10'!S104,AirDose!S104)</f>
        <v>397950</v>
      </c>
      <c r="T104" s="18">
        <f>CHOOSE($A$1,ED!T104,'H10'!T104,AirDose!T104)</f>
        <v>420370</v>
      </c>
      <c r="U104" s="18">
        <f>CHOOSE($A$1,ED!U104,'H10'!U104,AirDose!U104)</f>
        <v>461210</v>
      </c>
      <c r="V104" s="18">
        <f>CHOOSE($A$1,ED!V104,'H10'!V104,AirDose!V104)</f>
        <v>496040</v>
      </c>
      <c r="W104" s="18">
        <f>CHOOSE($A$1,ED!W104,'H10'!W104,AirDose!W104)</f>
        <v>512040</v>
      </c>
      <c r="X104" s="18">
        <f>CHOOSE($A$1,ED!X104,'H10'!X104,AirDose!X104)</f>
        <v>526040</v>
      </c>
      <c r="Y104" s="18">
        <f>CHOOSE($A$1,ED!Y104,'H10'!Y104,AirDose!Y104)</f>
        <v>580240</v>
      </c>
      <c r="Z104" s="18">
        <f>CHOOSE($A$1,ED!Z104,'H10'!Z104,AirDose!Z104)</f>
        <v>612130</v>
      </c>
      <c r="AA104" s="18">
        <f>CHOOSE($A$1,ED!AA104,'H10'!AA104,AirDose!AA104)</f>
        <v>637600</v>
      </c>
      <c r="AB104" s="18">
        <f>CHOOSE($A$1,ED!AB104,'H10'!AB104,AirDose!AB104)</f>
        <v>654810</v>
      </c>
      <c r="AC104" s="18">
        <f>CHOOSE($A$1,ED!AC104,'H10'!AC104,AirDose!AC104)</f>
        <v>690170</v>
      </c>
      <c r="AD104" s="18">
        <f>CHOOSE($A$1,ED!AD104,'H10'!AD104,AirDose!AD104)</f>
        <v>707380</v>
      </c>
      <c r="AE104" s="18">
        <f>CHOOSE($A$1,ED!AE104,'H10'!AE104,AirDose!AE104)</f>
        <v>726590</v>
      </c>
      <c r="AF104" s="18">
        <f>CHOOSE($A$1,ED!AF104,'H10'!AF104,AirDose!AF104)</f>
        <v>735120</v>
      </c>
      <c r="AG104" s="18">
        <f>CHOOSE($A$1,ED!AG104,'H10'!AG104,AirDose!AG104)</f>
        <v>364.29</v>
      </c>
      <c r="AH104" s="18">
        <f>CHOOSE($A$1,ED!AH104,'H10'!AH104,AirDose!AH104)</f>
        <v>364.29</v>
      </c>
      <c r="AI104" s="18">
        <f>CHOOSE($A$1,ED!AI104,'H10'!AI104,AirDose!AI104)</f>
        <v>358.78</v>
      </c>
      <c r="AJ104" s="18">
        <f>CHOOSE($A$1,ED!AJ104,'H10'!AJ104,AirDose!AJ104)</f>
        <v>351.65</v>
      </c>
      <c r="AK104" s="18">
        <f>CHOOSE($A$1,ED!AK104,'H10'!AK104,AirDose!AK104)</f>
        <v>113.56</v>
      </c>
    </row>
    <row r="105" spans="1:37">
      <c r="A105" s="18"/>
      <c r="B105" s="18">
        <v>179.01</v>
      </c>
      <c r="C105" s="18">
        <v>41.036999999999999</v>
      </c>
      <c r="D105" s="18">
        <f>CHOOSE($A$1,ED!D105,'H10'!D105,AirDose!D105)</f>
        <v>420.73</v>
      </c>
      <c r="E105" s="18">
        <f>CHOOSE($A$1,ED!E105,'H10'!E105,AirDose!E105)</f>
        <v>1820.7</v>
      </c>
      <c r="F105" s="18">
        <f>CHOOSE($A$1,ED!F105,'H10'!F105,AirDose!F105)</f>
        <v>69869</v>
      </c>
      <c r="G105" s="18">
        <f>CHOOSE($A$1,ED!G105,'H10'!G105,AirDose!G105)</f>
        <v>124480</v>
      </c>
      <c r="H105" s="18">
        <f>CHOOSE($A$1,ED!H105,'H10'!H105,AirDose!H105)</f>
        <v>178530</v>
      </c>
      <c r="I105" s="18">
        <f>CHOOSE($A$1,ED!I105,'H10'!I105,AirDose!I105)</f>
        <v>218790</v>
      </c>
      <c r="J105" s="18">
        <f>CHOOSE($A$1,ED!J105,'H10'!J105,AirDose!J105)</f>
        <v>239090</v>
      </c>
      <c r="K105" s="18">
        <f>CHOOSE($A$1,ED!K105,'H10'!K105,AirDose!K105)</f>
        <v>273000</v>
      </c>
      <c r="L105" s="18">
        <f>CHOOSE($A$1,ED!L105,'H10'!L105,AirDose!L105)</f>
        <v>304830</v>
      </c>
      <c r="M105" s="18">
        <f>CHOOSE($A$1,ED!M105,'H10'!M105,AirDose!M105)</f>
        <v>348360</v>
      </c>
      <c r="N105" s="18">
        <f>CHOOSE($A$1,ED!N105,'H10'!N105,AirDose!N105)</f>
        <v>364500</v>
      </c>
      <c r="O105" s="18">
        <f>CHOOSE($A$1,ED!O105,'H10'!O105,AirDose!O105)</f>
        <v>405420</v>
      </c>
      <c r="P105" s="18">
        <f>CHOOSE($A$1,ED!P105,'H10'!P105,AirDose!P105)</f>
        <v>419730</v>
      </c>
      <c r="Q105" s="18">
        <f>CHOOSE($A$1,ED!Q105,'H10'!Q105,AirDose!Q105)</f>
        <v>455420</v>
      </c>
      <c r="R105" s="18">
        <f>CHOOSE($A$1,ED!R105,'H10'!R105,AirDose!R105)</f>
        <v>479110</v>
      </c>
      <c r="S105" s="18">
        <f>CHOOSE($A$1,ED!S105,'H10'!S105,AirDose!S105)</f>
        <v>526170</v>
      </c>
      <c r="T105" s="18">
        <f>CHOOSE($A$1,ED!T105,'H10'!T105,AirDose!T105)</f>
        <v>545250</v>
      </c>
      <c r="U105" s="18">
        <f>CHOOSE($A$1,ED!U105,'H10'!U105,AirDose!U105)</f>
        <v>583110</v>
      </c>
      <c r="V105" s="18">
        <f>CHOOSE($A$1,ED!V105,'H10'!V105,AirDose!V105)</f>
        <v>623560</v>
      </c>
      <c r="W105" s="18">
        <f>CHOOSE($A$1,ED!W105,'H10'!W105,AirDose!W105)</f>
        <v>650630</v>
      </c>
      <c r="X105" s="18">
        <f>CHOOSE($A$1,ED!X105,'H10'!X105,AirDose!X105)</f>
        <v>675690</v>
      </c>
      <c r="Y105" s="18">
        <f>CHOOSE($A$1,ED!Y105,'H10'!Y105,AirDose!Y105)</f>
        <v>734460</v>
      </c>
      <c r="Z105" s="18">
        <f>CHOOSE($A$1,ED!Z105,'H10'!Z105,AirDose!Z105)</f>
        <v>774610</v>
      </c>
      <c r="AA105" s="18">
        <f>CHOOSE($A$1,ED!AA105,'H10'!AA105,AirDose!AA105)</f>
        <v>809210</v>
      </c>
      <c r="AB105" s="18">
        <f>CHOOSE($A$1,ED!AB105,'H10'!AB105,AirDose!AB105)</f>
        <v>835810</v>
      </c>
      <c r="AC105" s="18">
        <f>CHOOSE($A$1,ED!AC105,'H10'!AC105,AirDose!AC105)</f>
        <v>873810</v>
      </c>
      <c r="AD105" s="18">
        <f>CHOOSE($A$1,ED!AD105,'H10'!AD105,AirDose!AD105)</f>
        <v>899190</v>
      </c>
      <c r="AE105" s="18">
        <f>CHOOSE($A$1,ED!AE105,'H10'!AE105,AirDose!AE105)</f>
        <v>931480</v>
      </c>
      <c r="AF105" s="18">
        <f>CHOOSE($A$1,ED!AF105,'H10'!AF105,AirDose!AF105)</f>
        <v>951770</v>
      </c>
      <c r="AG105" s="18">
        <f>CHOOSE($A$1,ED!AG105,'H10'!AG105,AirDose!AG105)</f>
        <v>340.48</v>
      </c>
      <c r="AH105" s="18">
        <f>CHOOSE($A$1,ED!AH105,'H10'!AH105,AirDose!AH105)</f>
        <v>340.48</v>
      </c>
      <c r="AI105" s="18">
        <f>CHOOSE($A$1,ED!AI105,'H10'!AI105,AirDose!AI105)</f>
        <v>375.29</v>
      </c>
      <c r="AJ105" s="18">
        <f>CHOOSE($A$1,ED!AJ105,'H10'!AJ105,AirDose!AJ105)</f>
        <v>368.91</v>
      </c>
      <c r="AK105" s="18">
        <f>CHOOSE($A$1,ED!AK105,'H10'!AK105,AirDose!AK105)</f>
        <v>124.6</v>
      </c>
    </row>
    <row r="106" spans="1:37">
      <c r="A106" s="18"/>
      <c r="B106" s="18">
        <v>225.36</v>
      </c>
      <c r="C106" s="18">
        <v>51.662999999999997</v>
      </c>
      <c r="D106" s="18">
        <f>CHOOSE($A$1,ED!D106,'H10'!D106,AirDose!D106)</f>
        <v>434.54</v>
      </c>
      <c r="E106" s="18">
        <f>CHOOSE($A$1,ED!E106,'H10'!E106,AirDose!E106)</f>
        <v>1716.3</v>
      </c>
      <c r="F106" s="18">
        <f>CHOOSE($A$1,ED!F106,'H10'!F106,AirDose!F106)</f>
        <v>64918</v>
      </c>
      <c r="G106" s="18">
        <f>CHOOSE($A$1,ED!G106,'H10'!G106,AirDose!G106)</f>
        <v>122030</v>
      </c>
      <c r="H106" s="18">
        <f>CHOOSE($A$1,ED!H106,'H10'!H106,AirDose!H106)</f>
        <v>190910</v>
      </c>
      <c r="I106" s="18">
        <f>CHOOSE($A$1,ED!I106,'H10'!I106,AirDose!I106)</f>
        <v>254010</v>
      </c>
      <c r="J106" s="18">
        <f>CHOOSE($A$1,ED!J106,'H10'!J106,AirDose!J106)</f>
        <v>295910</v>
      </c>
      <c r="K106" s="18">
        <f>CHOOSE($A$1,ED!K106,'H10'!K106,AirDose!K106)</f>
        <v>348280</v>
      </c>
      <c r="L106" s="18">
        <f>CHOOSE($A$1,ED!L106,'H10'!L106,AirDose!L106)</f>
        <v>399230</v>
      </c>
      <c r="M106" s="18">
        <f>CHOOSE($A$1,ED!M106,'H10'!M106,AirDose!M106)</f>
        <v>463010</v>
      </c>
      <c r="N106" s="18">
        <f>CHOOSE($A$1,ED!N106,'H10'!N106,AirDose!N106)</f>
        <v>491840</v>
      </c>
      <c r="O106" s="18">
        <f>CHOOSE($A$1,ED!O106,'H10'!O106,AirDose!O106)</f>
        <v>548210</v>
      </c>
      <c r="P106" s="18">
        <f>CHOOSE($A$1,ED!P106,'H10'!P106,AirDose!P106)</f>
        <v>565510</v>
      </c>
      <c r="Q106" s="18">
        <f>CHOOSE($A$1,ED!Q106,'H10'!Q106,AirDose!Q106)</f>
        <v>614700</v>
      </c>
      <c r="R106" s="18">
        <f>CHOOSE($A$1,ED!R106,'H10'!R106,AirDose!R106)</f>
        <v>650710</v>
      </c>
      <c r="S106" s="18">
        <f>CHOOSE($A$1,ED!S106,'H10'!S106,AirDose!S106)</f>
        <v>707650</v>
      </c>
      <c r="T106" s="18">
        <f>CHOOSE($A$1,ED!T106,'H10'!T106,AirDose!T106)</f>
        <v>736020</v>
      </c>
      <c r="U106" s="18">
        <f>CHOOSE($A$1,ED!U106,'H10'!U106,AirDose!U106)</f>
        <v>781790</v>
      </c>
      <c r="V106" s="18">
        <f>CHOOSE($A$1,ED!V106,'H10'!V106,AirDose!V106)</f>
        <v>827330</v>
      </c>
      <c r="W106" s="18">
        <f>CHOOSE($A$1,ED!W106,'H10'!W106,AirDose!W106)</f>
        <v>865450</v>
      </c>
      <c r="X106" s="18">
        <f>CHOOSE($A$1,ED!X106,'H10'!X106,AirDose!X106)</f>
        <v>908640</v>
      </c>
      <c r="Y106" s="18">
        <f>CHOOSE($A$1,ED!Y106,'H10'!Y106,AirDose!Y106)</f>
        <v>968990</v>
      </c>
      <c r="Z106" s="18">
        <f>CHOOSE($A$1,ED!Z106,'H10'!Z106,AirDose!Z106)</f>
        <v>1020100</v>
      </c>
      <c r="AA106" s="18">
        <f>CHOOSE($A$1,ED!AA106,'H10'!AA106,AirDose!AA106)</f>
        <v>1070700</v>
      </c>
      <c r="AB106" s="18">
        <f>CHOOSE($A$1,ED!AB106,'H10'!AB106,AirDose!AB106)</f>
        <v>1108000</v>
      </c>
      <c r="AC106" s="18">
        <f>CHOOSE($A$1,ED!AC106,'H10'!AC106,AirDose!AC106)</f>
        <v>1150700</v>
      </c>
      <c r="AD106" s="18">
        <f>CHOOSE($A$1,ED!AD106,'H10'!AD106,AirDose!AD106)</f>
        <v>1187700</v>
      </c>
      <c r="AE106" s="18">
        <f>CHOOSE($A$1,ED!AE106,'H10'!AE106,AirDose!AE106)</f>
        <v>1225400</v>
      </c>
      <c r="AF106" s="18">
        <f>CHOOSE($A$1,ED!AF106,'H10'!AF106,AirDose!AF106)</f>
        <v>1251000</v>
      </c>
      <c r="AG106" s="18">
        <f>CHOOSE($A$1,ED!AG106,'H10'!AG106,AirDose!AG106)</f>
        <v>328.47</v>
      </c>
      <c r="AH106" s="18">
        <f>CHOOSE($A$1,ED!AH106,'H10'!AH106,AirDose!AH106)</f>
        <v>328.76</v>
      </c>
      <c r="AI106" s="18">
        <f>CHOOSE($A$1,ED!AI106,'H10'!AI106,AirDose!AI106)</f>
        <v>390.95</v>
      </c>
      <c r="AJ106" s="18">
        <f>CHOOSE($A$1,ED!AJ106,'H10'!AJ106,AirDose!AJ106)</f>
        <v>385.24</v>
      </c>
      <c r="AK106" s="18">
        <f>CHOOSE($A$1,ED!AK106,'H10'!AK106,AirDose!AK106)</f>
        <v>135.01</v>
      </c>
    </row>
    <row r="107" spans="1:37">
      <c r="A107" s="18"/>
      <c r="B107" s="18">
        <v>283.70999999999998</v>
      </c>
      <c r="C107" s="18">
        <v>65.039000000000001</v>
      </c>
      <c r="D107" s="18">
        <f>CHOOSE($A$1,ED!D107,'H10'!D107,AirDose!D107)</f>
        <v>451.01</v>
      </c>
      <c r="E107" s="18">
        <f>CHOOSE($A$1,ED!E107,'H10'!E107,AirDose!E107)</f>
        <v>1477.8</v>
      </c>
      <c r="F107" s="18">
        <f>CHOOSE($A$1,ED!F107,'H10'!F107,AirDose!F107)</f>
        <v>54923</v>
      </c>
      <c r="G107" s="18">
        <f>CHOOSE($A$1,ED!G107,'H10'!G107,AirDose!G107)</f>
        <v>107040</v>
      </c>
      <c r="H107" s="18">
        <f>CHOOSE($A$1,ED!H107,'H10'!H107,AirDose!H107)</f>
        <v>181490</v>
      </c>
      <c r="I107" s="18">
        <f>CHOOSE($A$1,ED!I107,'H10'!I107,AirDose!I107)</f>
        <v>273320</v>
      </c>
      <c r="J107" s="18">
        <f>CHOOSE($A$1,ED!J107,'H10'!J107,AirDose!J107)</f>
        <v>345880</v>
      </c>
      <c r="K107" s="18">
        <f>CHOOSE($A$1,ED!K107,'H10'!K107,AirDose!K107)</f>
        <v>422100</v>
      </c>
      <c r="L107" s="18">
        <f>CHOOSE($A$1,ED!L107,'H10'!L107,AirDose!L107)</f>
        <v>498040</v>
      </c>
      <c r="M107" s="18">
        <f>CHOOSE($A$1,ED!M107,'H10'!M107,AirDose!M107)</f>
        <v>584530</v>
      </c>
      <c r="N107" s="18">
        <f>CHOOSE($A$1,ED!N107,'H10'!N107,AirDose!N107)</f>
        <v>630400</v>
      </c>
      <c r="O107" s="18">
        <f>CHOOSE($A$1,ED!O107,'H10'!O107,AirDose!O107)</f>
        <v>710620</v>
      </c>
      <c r="P107" s="18">
        <f>CHOOSE($A$1,ED!P107,'H10'!P107,AirDose!P107)</f>
        <v>738140</v>
      </c>
      <c r="Q107" s="18">
        <f>CHOOSE($A$1,ED!Q107,'H10'!Q107,AirDose!Q107)</f>
        <v>808910</v>
      </c>
      <c r="R107" s="18">
        <f>CHOOSE($A$1,ED!R107,'H10'!R107,AirDose!R107)</f>
        <v>864230</v>
      </c>
      <c r="S107" s="18">
        <f>CHOOSE($A$1,ED!S107,'H10'!S107,AirDose!S107)</f>
        <v>926850</v>
      </c>
      <c r="T107" s="18">
        <f>CHOOSE($A$1,ED!T107,'H10'!T107,AirDose!T107)</f>
        <v>979070</v>
      </c>
      <c r="U107" s="18">
        <f>CHOOSE($A$1,ED!U107,'H10'!U107,AirDose!U107)</f>
        <v>1047600</v>
      </c>
      <c r="V107" s="18">
        <f>CHOOSE($A$1,ED!V107,'H10'!V107,AirDose!V107)</f>
        <v>1099900</v>
      </c>
      <c r="W107" s="18">
        <f>CHOOSE($A$1,ED!W107,'H10'!W107,AirDose!W107)</f>
        <v>1146000</v>
      </c>
      <c r="X107" s="18">
        <f>CHOOSE($A$1,ED!X107,'H10'!X107,AirDose!X107)</f>
        <v>1210700</v>
      </c>
      <c r="Y107" s="18">
        <f>CHOOSE($A$1,ED!Y107,'H10'!Y107,AirDose!Y107)</f>
        <v>1275600</v>
      </c>
      <c r="Z107" s="18">
        <f>CHOOSE($A$1,ED!Z107,'H10'!Z107,AirDose!Z107)</f>
        <v>1340300</v>
      </c>
      <c r="AA107" s="18">
        <f>CHOOSE($A$1,ED!AA107,'H10'!AA107,AirDose!AA107)</f>
        <v>1411400</v>
      </c>
      <c r="AB107" s="18">
        <f>CHOOSE($A$1,ED!AB107,'H10'!AB107,AirDose!AB107)</f>
        <v>1458900</v>
      </c>
      <c r="AC107" s="18">
        <f>CHOOSE($A$1,ED!AC107,'H10'!AC107,AirDose!AC107)</f>
        <v>1510700</v>
      </c>
      <c r="AD107" s="18">
        <f>CHOOSE($A$1,ED!AD107,'H10'!AD107,AirDose!AD107)</f>
        <v>1561400</v>
      </c>
      <c r="AE107" s="18">
        <f>CHOOSE($A$1,ED!AE107,'H10'!AE107,AirDose!AE107)</f>
        <v>1594500</v>
      </c>
      <c r="AF107" s="18">
        <f>CHOOSE($A$1,ED!AF107,'H10'!AF107,AirDose!AF107)</f>
        <v>1615600</v>
      </c>
      <c r="AG107" s="18">
        <f>CHOOSE($A$1,ED!AG107,'H10'!AG107,AirDose!AG107)</f>
        <v>321.64999999999998</v>
      </c>
      <c r="AH107" s="18">
        <f>CHOOSE($A$1,ED!AH107,'H10'!AH107,AirDose!AH107)</f>
        <v>322.51</v>
      </c>
      <c r="AI107" s="18">
        <f>CHOOSE($A$1,ED!AI107,'H10'!AI107,AirDose!AI107)</f>
        <v>406.28</v>
      </c>
      <c r="AJ107" s="18">
        <f>CHOOSE($A$1,ED!AJ107,'H10'!AJ107,AirDose!AJ107)</f>
        <v>401.14</v>
      </c>
      <c r="AK107" s="18">
        <f>CHOOSE($A$1,ED!AK107,'H10'!AK107,AirDose!AK107)</f>
        <v>144.66</v>
      </c>
    </row>
    <row r="108" spans="1:37">
      <c r="A108" s="18"/>
      <c r="B108" s="18">
        <v>357.17</v>
      </c>
      <c r="C108" s="18">
        <v>81.88</v>
      </c>
      <c r="D108" s="18">
        <f>CHOOSE($A$1,ED!D108,'H10'!D108,AirDose!D108)</f>
        <v>475.01</v>
      </c>
      <c r="E108" s="18">
        <f>CHOOSE($A$1,ED!E108,'H10'!E108,AirDose!E108)</f>
        <v>1316.9</v>
      </c>
      <c r="F108" s="18">
        <f>CHOOSE($A$1,ED!F108,'H10'!F108,AirDose!F108)</f>
        <v>49154</v>
      </c>
      <c r="G108" s="18">
        <f>CHOOSE($A$1,ED!G108,'H10'!G108,AirDose!G108)</f>
        <v>97117</v>
      </c>
      <c r="H108" s="18">
        <f>CHOOSE($A$1,ED!H108,'H10'!H108,AirDose!H108)</f>
        <v>162950</v>
      </c>
      <c r="I108" s="18">
        <f>CHOOSE($A$1,ED!I108,'H10'!I108,AirDose!I108)</f>
        <v>251370</v>
      </c>
      <c r="J108" s="18">
        <f>CHOOSE($A$1,ED!J108,'H10'!J108,AirDose!J108)</f>
        <v>331370</v>
      </c>
      <c r="K108" s="18">
        <f>CHOOSE($A$1,ED!K108,'H10'!K108,AirDose!K108)</f>
        <v>416780</v>
      </c>
      <c r="L108" s="18">
        <f>CHOOSE($A$1,ED!L108,'H10'!L108,AirDose!L108)</f>
        <v>511070</v>
      </c>
      <c r="M108" s="18">
        <f>CHOOSE($A$1,ED!M108,'H10'!M108,AirDose!M108)</f>
        <v>606490</v>
      </c>
      <c r="N108" s="18">
        <f>CHOOSE($A$1,ED!N108,'H10'!N108,AirDose!N108)</f>
        <v>681760</v>
      </c>
      <c r="O108" s="18">
        <f>CHOOSE($A$1,ED!O108,'H10'!O108,AirDose!O108)</f>
        <v>795070</v>
      </c>
      <c r="P108" s="18">
        <f>CHOOSE($A$1,ED!P108,'H10'!P108,AirDose!P108)</f>
        <v>861950</v>
      </c>
      <c r="Q108" s="18">
        <f>CHOOSE($A$1,ED!Q108,'H10'!Q108,AirDose!Q108)</f>
        <v>961170</v>
      </c>
      <c r="R108" s="18">
        <f>CHOOSE($A$1,ED!R108,'H10'!R108,AirDose!R108)</f>
        <v>1041000</v>
      </c>
      <c r="S108" s="18">
        <f>CHOOSE($A$1,ED!S108,'H10'!S108,AirDose!S108)</f>
        <v>1139100</v>
      </c>
      <c r="T108" s="18">
        <f>CHOOSE($A$1,ED!T108,'H10'!T108,AirDose!T108)</f>
        <v>1225100</v>
      </c>
      <c r="U108" s="18">
        <f>CHOOSE($A$1,ED!U108,'H10'!U108,AirDose!U108)</f>
        <v>1325100</v>
      </c>
      <c r="V108" s="18">
        <f>CHOOSE($A$1,ED!V108,'H10'!V108,AirDose!V108)</f>
        <v>1424100</v>
      </c>
      <c r="W108" s="18">
        <f>CHOOSE($A$1,ED!W108,'H10'!W108,AirDose!W108)</f>
        <v>1489200</v>
      </c>
      <c r="X108" s="18">
        <f>CHOOSE($A$1,ED!X108,'H10'!X108,AirDose!X108)</f>
        <v>1569500</v>
      </c>
      <c r="Y108" s="18">
        <f>CHOOSE($A$1,ED!Y108,'H10'!Y108,AirDose!Y108)</f>
        <v>1667600</v>
      </c>
      <c r="Z108" s="18">
        <f>CHOOSE($A$1,ED!Z108,'H10'!Z108,AirDose!Z108)</f>
        <v>1773800</v>
      </c>
      <c r="AA108" s="18">
        <f>CHOOSE($A$1,ED!AA108,'H10'!AA108,AirDose!AA108)</f>
        <v>1871700</v>
      </c>
      <c r="AB108" s="18">
        <f>CHOOSE($A$1,ED!AB108,'H10'!AB108,AirDose!AB108)</f>
        <v>1938700</v>
      </c>
      <c r="AC108" s="18">
        <f>CHOOSE($A$1,ED!AC108,'H10'!AC108,AirDose!AC108)</f>
        <v>2015300</v>
      </c>
      <c r="AD108" s="18">
        <f>CHOOSE($A$1,ED!AD108,'H10'!AD108,AirDose!AD108)</f>
        <v>2078100</v>
      </c>
      <c r="AE108" s="18">
        <f>CHOOSE($A$1,ED!AE108,'H10'!AE108,AirDose!AE108)</f>
        <v>2133400</v>
      </c>
      <c r="AF108" s="18">
        <f>CHOOSE($A$1,ED!AF108,'H10'!AF108,AirDose!AF108)</f>
        <v>2180700</v>
      </c>
      <c r="AG108" s="18">
        <f>CHOOSE($A$1,ED!AG108,'H10'!AG108,AirDose!AG108)</f>
        <v>320</v>
      </c>
      <c r="AH108" s="18">
        <f>CHOOSE($A$1,ED!AH108,'H10'!AH108,AirDose!AH108)</f>
        <v>321</v>
      </c>
      <c r="AI108" s="18">
        <f>CHOOSE($A$1,ED!AI108,'H10'!AI108,AirDose!AI108)</f>
        <v>422.13</v>
      </c>
      <c r="AJ108" s="18">
        <f>CHOOSE($A$1,ED!AJ108,'H10'!AJ108,AirDose!AJ108)</f>
        <v>417.13</v>
      </c>
      <c r="AK108" s="18">
        <f>CHOOSE($A$1,ED!AK108,'H10'!AK108,AirDose!AK108)</f>
        <v>154.28</v>
      </c>
    </row>
    <row r="109" spans="1:37">
      <c r="A109" s="18"/>
      <c r="B109" s="18">
        <v>449.65</v>
      </c>
      <c r="C109" s="18">
        <v>103.08</v>
      </c>
      <c r="D109" s="18">
        <f>CHOOSE($A$1,ED!D109,'H10'!D109,AirDose!D109)</f>
        <v>505.3</v>
      </c>
      <c r="E109" s="18">
        <f>CHOOSE($A$1,ED!E109,'H10'!E109,AirDose!E109)</f>
        <v>1213.3</v>
      </c>
      <c r="F109" s="18">
        <f>CHOOSE($A$1,ED!F109,'H10'!F109,AirDose!F109)</f>
        <v>44736</v>
      </c>
      <c r="G109" s="18">
        <f>CHOOSE($A$1,ED!G109,'H10'!G109,AirDose!G109)</f>
        <v>88823</v>
      </c>
      <c r="H109" s="18">
        <f>CHOOSE($A$1,ED!H109,'H10'!H109,AirDose!H109)</f>
        <v>141490</v>
      </c>
      <c r="I109" s="18">
        <f>CHOOSE($A$1,ED!I109,'H10'!I109,AirDose!I109)</f>
        <v>216210</v>
      </c>
      <c r="J109" s="18">
        <f>CHOOSE($A$1,ED!J109,'H10'!J109,AirDose!J109)</f>
        <v>296210</v>
      </c>
      <c r="K109" s="18">
        <f>CHOOSE($A$1,ED!K109,'H10'!K109,AirDose!K109)</f>
        <v>386130</v>
      </c>
      <c r="L109" s="18">
        <f>CHOOSE($A$1,ED!L109,'H10'!L109,AirDose!L109)</f>
        <v>496650</v>
      </c>
      <c r="M109" s="18">
        <f>CHOOSE($A$1,ED!M109,'H10'!M109,AirDose!M109)</f>
        <v>596570</v>
      </c>
      <c r="N109" s="18">
        <f>CHOOSE($A$1,ED!N109,'H10'!N109,AirDose!N109)</f>
        <v>705200</v>
      </c>
      <c r="O109" s="18">
        <f>CHOOSE($A$1,ED!O109,'H10'!O109,AirDose!O109)</f>
        <v>854570</v>
      </c>
      <c r="P109" s="18">
        <f>CHOOSE($A$1,ED!P109,'H10'!P109,AirDose!P109)</f>
        <v>970130</v>
      </c>
      <c r="Q109" s="18">
        <f>CHOOSE($A$1,ED!Q109,'H10'!Q109,AirDose!Q109)</f>
        <v>1100000</v>
      </c>
      <c r="R109" s="18">
        <f>CHOOSE($A$1,ED!R109,'H10'!R109,AirDose!R109)</f>
        <v>1206000</v>
      </c>
      <c r="S109" s="18">
        <f>CHOOSE($A$1,ED!S109,'H10'!S109,AirDose!S109)</f>
        <v>1349200</v>
      </c>
      <c r="T109" s="18">
        <f>CHOOSE($A$1,ED!T109,'H10'!T109,AirDose!T109)</f>
        <v>1472100</v>
      </c>
      <c r="U109" s="18">
        <f>CHOOSE($A$1,ED!U109,'H10'!U109,AirDose!U109)</f>
        <v>1606300</v>
      </c>
      <c r="V109" s="18">
        <f>CHOOSE($A$1,ED!V109,'H10'!V109,AirDose!V109)</f>
        <v>1764900</v>
      </c>
      <c r="W109" s="18">
        <f>CHOOSE($A$1,ED!W109,'H10'!W109,AirDose!W109)</f>
        <v>1852500</v>
      </c>
      <c r="X109" s="18">
        <f>CHOOSE($A$1,ED!X109,'H10'!X109,AirDose!X109)</f>
        <v>1946300</v>
      </c>
      <c r="Y109" s="18">
        <f>CHOOSE($A$1,ED!Y109,'H10'!Y109,AirDose!Y109)</f>
        <v>2086800</v>
      </c>
      <c r="Z109" s="18">
        <f>CHOOSE($A$1,ED!Z109,'H10'!Z109,AirDose!Z109)</f>
        <v>2243500</v>
      </c>
      <c r="AA109" s="18">
        <f>CHOOSE($A$1,ED!AA109,'H10'!AA109,AirDose!AA109)</f>
        <v>2370200</v>
      </c>
      <c r="AB109" s="18">
        <f>CHOOSE($A$1,ED!AB109,'H10'!AB109,AirDose!AB109)</f>
        <v>2459800</v>
      </c>
      <c r="AC109" s="18">
        <f>CHOOSE($A$1,ED!AC109,'H10'!AC109,AirDose!AC109)</f>
        <v>2566100</v>
      </c>
      <c r="AD109" s="18">
        <f>CHOOSE($A$1,ED!AD109,'H10'!AD109,AirDose!AD109)</f>
        <v>2640700</v>
      </c>
      <c r="AE109" s="18">
        <f>CHOOSE($A$1,ED!AE109,'H10'!AE109,AirDose!AE109)</f>
        <v>2726600</v>
      </c>
      <c r="AF109" s="18">
        <f>CHOOSE($A$1,ED!AF109,'H10'!AF109,AirDose!AF109)</f>
        <v>2809900</v>
      </c>
      <c r="AG109" s="18">
        <f>CHOOSE($A$1,ED!AG109,'H10'!AG109,AirDose!AG109)</f>
        <v>321.05</v>
      </c>
      <c r="AH109" s="18">
        <f>CHOOSE($A$1,ED!AH109,'H10'!AH109,AirDose!AH109)</f>
        <v>322.05</v>
      </c>
      <c r="AI109" s="18">
        <f>CHOOSE($A$1,ED!AI109,'H10'!AI109,AirDose!AI109)</f>
        <v>437.87</v>
      </c>
      <c r="AJ109" s="18">
        <f>CHOOSE($A$1,ED!AJ109,'H10'!AJ109,AirDose!AJ109)</f>
        <v>432.87</v>
      </c>
      <c r="AK109" s="18">
        <f>CHOOSE($A$1,ED!AK109,'H10'!AK109,AirDose!AK109)</f>
        <v>163.72</v>
      </c>
    </row>
    <row r="110" spans="1:37">
      <c r="A110" s="18"/>
      <c r="B110" s="18">
        <v>566.08000000000004</v>
      </c>
      <c r="C110" s="18">
        <v>129.77000000000001</v>
      </c>
      <c r="D110" s="18">
        <f>CHOOSE($A$1,ED!D110,'H10'!D110,AirDose!D110)</f>
        <v>542.78</v>
      </c>
      <c r="E110" s="18">
        <f>CHOOSE($A$1,ED!E110,'H10'!E110,AirDose!E110)</f>
        <v>1173.2</v>
      </c>
      <c r="F110" s="18">
        <f>CHOOSE($A$1,ED!F110,'H10'!F110,AirDose!F110)</f>
        <v>42378</v>
      </c>
      <c r="G110" s="18">
        <f>CHOOSE($A$1,ED!G110,'H10'!G110,AirDose!G110)</f>
        <v>84336</v>
      </c>
      <c r="H110" s="18">
        <f>CHOOSE($A$1,ED!H110,'H10'!H110,AirDose!H110)</f>
        <v>128130</v>
      </c>
      <c r="I110" s="18">
        <f>CHOOSE($A$1,ED!I110,'H10'!I110,AirDose!I110)</f>
        <v>191520</v>
      </c>
      <c r="J110" s="18">
        <f>CHOOSE($A$1,ED!J110,'H10'!J110,AirDose!J110)</f>
        <v>263770</v>
      </c>
      <c r="K110" s="18">
        <f>CHOOSE($A$1,ED!K110,'H10'!K110,AirDose!K110)</f>
        <v>348390</v>
      </c>
      <c r="L110" s="18">
        <f>CHOOSE($A$1,ED!L110,'H10'!L110,AirDose!L110)</f>
        <v>456060</v>
      </c>
      <c r="M110" s="18">
        <f>CHOOSE($A$1,ED!M110,'H10'!M110,AirDose!M110)</f>
        <v>547730</v>
      </c>
      <c r="N110" s="18">
        <f>CHOOSE($A$1,ED!N110,'H10'!N110,AirDose!N110)</f>
        <v>665830</v>
      </c>
      <c r="O110" s="18">
        <f>CHOOSE($A$1,ED!O110,'H10'!O110,AirDose!O110)</f>
        <v>816340</v>
      </c>
      <c r="P110" s="18">
        <f>CHOOSE($A$1,ED!P110,'H10'!P110,AirDose!P110)</f>
        <v>952130</v>
      </c>
      <c r="Q110" s="18">
        <f>CHOOSE($A$1,ED!Q110,'H10'!Q110,AirDose!Q110)</f>
        <v>1094700</v>
      </c>
      <c r="R110" s="18">
        <f>CHOOSE($A$1,ED!R110,'H10'!R110,AirDose!R110)</f>
        <v>1226700</v>
      </c>
      <c r="S110" s="18">
        <f>CHOOSE($A$1,ED!S110,'H10'!S110,AirDose!S110)</f>
        <v>1387000</v>
      </c>
      <c r="T110" s="18">
        <f>CHOOSE($A$1,ED!T110,'H10'!T110,AirDose!T110)</f>
        <v>1542500</v>
      </c>
      <c r="U110" s="18">
        <f>CHOOSE($A$1,ED!U110,'H10'!U110,AirDose!U110)</f>
        <v>1693200</v>
      </c>
      <c r="V110" s="18">
        <f>CHOOSE($A$1,ED!V110,'H10'!V110,AirDose!V110)</f>
        <v>1900600</v>
      </c>
      <c r="W110" s="18">
        <f>CHOOSE($A$1,ED!W110,'H10'!W110,AirDose!W110)</f>
        <v>2012600</v>
      </c>
      <c r="X110" s="18">
        <f>CHOOSE($A$1,ED!X110,'H10'!X110,AirDose!X110)</f>
        <v>2142100</v>
      </c>
      <c r="Y110" s="18">
        <f>CHOOSE($A$1,ED!Y110,'H10'!Y110,AirDose!Y110)</f>
        <v>2331600</v>
      </c>
      <c r="Z110" s="18">
        <f>CHOOSE($A$1,ED!Z110,'H10'!Z110,AirDose!Z110)</f>
        <v>2533800</v>
      </c>
      <c r="AA110" s="18">
        <f>CHOOSE($A$1,ED!AA110,'H10'!AA110,AirDose!AA110)</f>
        <v>2710700</v>
      </c>
      <c r="AB110" s="18">
        <f>CHOOSE($A$1,ED!AB110,'H10'!AB110,AirDose!AB110)</f>
        <v>2832800</v>
      </c>
      <c r="AC110" s="18">
        <f>CHOOSE($A$1,ED!AC110,'H10'!AC110,AirDose!AC110)</f>
        <v>2982300</v>
      </c>
      <c r="AD110" s="18">
        <f>CHOOSE($A$1,ED!AD110,'H10'!AD110,AirDose!AD110)</f>
        <v>3106600</v>
      </c>
      <c r="AE110" s="18">
        <f>CHOOSE($A$1,ED!AE110,'H10'!AE110,AirDose!AE110)</f>
        <v>3243500</v>
      </c>
      <c r="AF110" s="18">
        <f>CHOOSE($A$1,ED!AF110,'H10'!AF110,AirDose!AF110)</f>
        <v>3358200</v>
      </c>
      <c r="AG110" s="18">
        <f>CHOOSE($A$1,ED!AG110,'H10'!AG110,AirDose!AG110)</f>
        <v>323.36</v>
      </c>
      <c r="AH110" s="18">
        <f>CHOOSE($A$1,ED!AH110,'H10'!AH110,AirDose!AH110)</f>
        <v>325.04000000000002</v>
      </c>
      <c r="AI110" s="18">
        <f>CHOOSE($A$1,ED!AI110,'H10'!AI110,AirDose!AI110)</f>
        <v>453.17</v>
      </c>
      <c r="AJ110" s="18">
        <f>CHOOSE($A$1,ED!AJ110,'H10'!AJ110,AirDose!AJ110)</f>
        <v>448.85</v>
      </c>
      <c r="AK110" s="18">
        <f>CHOOSE($A$1,ED!AK110,'H10'!AK110,AirDose!AK110)</f>
        <v>172.08</v>
      </c>
    </row>
    <row r="111" spans="1:37">
      <c r="A111" s="18"/>
      <c r="B111" s="18">
        <v>712.65</v>
      </c>
      <c r="C111" s="18">
        <v>163.37</v>
      </c>
      <c r="D111" s="18">
        <f>CHOOSE($A$1,ED!D111,'H10'!D111,AirDose!D111)</f>
        <v>583.22</v>
      </c>
      <c r="E111" s="18">
        <f>CHOOSE($A$1,ED!E111,'H10'!E111,AirDose!E111)</f>
        <v>1170</v>
      </c>
      <c r="F111" s="18">
        <f>CHOOSE($A$1,ED!F111,'H10'!F111,AirDose!F111)</f>
        <v>41780</v>
      </c>
      <c r="G111" s="18">
        <f>CHOOSE($A$1,ED!G111,'H10'!G111,AirDose!G111)</f>
        <v>83411</v>
      </c>
      <c r="H111" s="18">
        <f>CHOOSE($A$1,ED!H111,'H10'!H111,AirDose!H111)</f>
        <v>122140</v>
      </c>
      <c r="I111" s="18">
        <f>CHOOSE($A$1,ED!I111,'H10'!I111,AirDose!I111)</f>
        <v>176510</v>
      </c>
      <c r="J111" s="18">
        <f>CHOOSE($A$1,ED!J111,'H10'!J111,AirDose!J111)</f>
        <v>235200</v>
      </c>
      <c r="K111" s="18">
        <f>CHOOSE($A$1,ED!K111,'H10'!K111,AirDose!K111)</f>
        <v>306690</v>
      </c>
      <c r="L111" s="18">
        <f>CHOOSE($A$1,ED!L111,'H10'!L111,AirDose!L111)</f>
        <v>395590</v>
      </c>
      <c r="M111" s="18">
        <f>CHOOSE($A$1,ED!M111,'H10'!M111,AirDose!M111)</f>
        <v>469590</v>
      </c>
      <c r="N111" s="18">
        <f>CHOOSE($A$1,ED!N111,'H10'!N111,AirDose!N111)</f>
        <v>576080</v>
      </c>
      <c r="O111" s="18">
        <f>CHOOSE($A$1,ED!O111,'H10'!O111,AirDose!O111)</f>
        <v>699180</v>
      </c>
      <c r="P111" s="18">
        <f>CHOOSE($A$1,ED!P111,'H10'!P111,AirDose!P111)</f>
        <v>828770</v>
      </c>
      <c r="Q111" s="18">
        <f>CHOOSE($A$1,ED!Q111,'H10'!Q111,AirDose!Q111)</f>
        <v>967770</v>
      </c>
      <c r="R111" s="18">
        <f>CHOOSE($A$1,ED!R111,'H10'!R111,AirDose!R111)</f>
        <v>1120900</v>
      </c>
      <c r="S111" s="18">
        <f>CHOOSE($A$1,ED!S111,'H10'!S111,AirDose!S111)</f>
        <v>1273800</v>
      </c>
      <c r="T111" s="18">
        <f>CHOOSE($A$1,ED!T111,'H10'!T111,AirDose!T111)</f>
        <v>1453300</v>
      </c>
      <c r="U111" s="18">
        <f>CHOOSE($A$1,ED!U111,'H10'!U111,AirDose!U111)</f>
        <v>1603900</v>
      </c>
      <c r="V111" s="18">
        <f>CHOOSE($A$1,ED!V111,'H10'!V111,AirDose!V111)</f>
        <v>1845200</v>
      </c>
      <c r="W111" s="18">
        <f>CHOOSE($A$1,ED!W111,'H10'!W111,AirDose!W111)</f>
        <v>1980200</v>
      </c>
      <c r="X111" s="18">
        <f>CHOOSE($A$1,ED!X111,'H10'!X111,AirDose!X111)</f>
        <v>2158900</v>
      </c>
      <c r="Y111" s="18">
        <f>CHOOSE($A$1,ED!Y111,'H10'!Y111,AirDose!Y111)</f>
        <v>2397100</v>
      </c>
      <c r="Z111" s="18">
        <f>CHOOSE($A$1,ED!Z111,'H10'!Z111,AirDose!Z111)</f>
        <v>2635900</v>
      </c>
      <c r="AA111" s="18">
        <f>CHOOSE($A$1,ED!AA111,'H10'!AA111,AirDose!AA111)</f>
        <v>2872900</v>
      </c>
      <c r="AB111" s="18">
        <f>CHOOSE($A$1,ED!AB111,'H10'!AB111,AirDose!AB111)</f>
        <v>3034900</v>
      </c>
      <c r="AC111" s="18">
        <f>CHOOSE($A$1,ED!AC111,'H10'!AC111,AirDose!AC111)</f>
        <v>3234900</v>
      </c>
      <c r="AD111" s="18">
        <f>CHOOSE($A$1,ED!AD111,'H10'!AD111,AirDose!AD111)</f>
        <v>3434900</v>
      </c>
      <c r="AE111" s="18">
        <f>CHOOSE($A$1,ED!AE111,'H10'!AE111,AirDose!AE111)</f>
        <v>3635900</v>
      </c>
      <c r="AF111" s="18">
        <f>CHOOSE($A$1,ED!AF111,'H10'!AF111,AirDose!AF111)</f>
        <v>3777900</v>
      </c>
      <c r="AG111" s="18">
        <f>CHOOSE($A$1,ED!AG111,'H10'!AG111,AirDose!AG111)</f>
        <v>326.99</v>
      </c>
      <c r="AH111" s="18">
        <f>CHOOSE($A$1,ED!AH111,'H10'!AH111,AirDose!AH111)</f>
        <v>328.99</v>
      </c>
      <c r="AI111" s="18">
        <f>CHOOSE($A$1,ED!AI111,'H10'!AI111,AirDose!AI111)</f>
        <v>469.56</v>
      </c>
      <c r="AJ111" s="18">
        <f>CHOOSE($A$1,ED!AJ111,'H10'!AJ111,AirDose!AJ111)</f>
        <v>465.56</v>
      </c>
      <c r="AK111" s="18">
        <f>CHOOSE($A$1,ED!AK111,'H10'!AK111,AirDose!AK111)</f>
        <v>180.58</v>
      </c>
    </row>
    <row r="112" spans="1:37">
      <c r="A112" s="18"/>
      <c r="B112" s="18">
        <v>897.16</v>
      </c>
      <c r="C112" s="18">
        <v>205.67</v>
      </c>
      <c r="D112" s="18">
        <f>CHOOSE($A$1,ED!D112,'H10'!D112,AirDose!D112)</f>
        <v>623.46</v>
      </c>
      <c r="E112" s="18">
        <f>CHOOSE($A$1,ED!E112,'H10'!E112,AirDose!E112)</f>
        <v>1159.7</v>
      </c>
      <c r="F112" s="18">
        <f>CHOOSE($A$1,ED!F112,'H10'!F112,AirDose!F112)</f>
        <v>41182</v>
      </c>
      <c r="G112" s="18">
        <f>CHOOSE($A$1,ED!G112,'H10'!G112,AirDose!G112)</f>
        <v>86122</v>
      </c>
      <c r="H112" s="18">
        <f>CHOOSE($A$1,ED!H112,'H10'!H112,AirDose!H112)</f>
        <v>121370</v>
      </c>
      <c r="I112" s="18">
        <f>CHOOSE($A$1,ED!I112,'H10'!I112,AirDose!I112)</f>
        <v>170180</v>
      </c>
      <c r="J112" s="18">
        <f>CHOOSE($A$1,ED!J112,'H10'!J112,AirDose!J112)</f>
        <v>224870</v>
      </c>
      <c r="K112" s="18">
        <f>CHOOSE($A$1,ED!K112,'H10'!K112,AirDose!K112)</f>
        <v>289910</v>
      </c>
      <c r="L112" s="18">
        <f>CHOOSE($A$1,ED!L112,'H10'!L112,AirDose!L112)</f>
        <v>364600</v>
      </c>
      <c r="M112" s="18">
        <f>CHOOSE($A$1,ED!M112,'H10'!M112,AirDose!M112)</f>
        <v>438600</v>
      </c>
      <c r="N112" s="18">
        <f>CHOOSE($A$1,ED!N112,'H10'!N112,AirDose!N112)</f>
        <v>525730</v>
      </c>
      <c r="O112" s="18">
        <f>CHOOSE($A$1,ED!O112,'H10'!O112,AirDose!O112)</f>
        <v>637210</v>
      </c>
      <c r="P112" s="18">
        <f>CHOOSE($A$1,ED!P112,'H10'!P112,AirDose!P112)</f>
        <v>735810</v>
      </c>
      <c r="Q112" s="18">
        <f>CHOOSE($A$1,ED!Q112,'H10'!Q112,AirDose!Q112)</f>
        <v>861900</v>
      </c>
      <c r="R112" s="18">
        <f>CHOOSE($A$1,ED!R112,'H10'!R112,AirDose!R112)</f>
        <v>977540</v>
      </c>
      <c r="S112" s="18">
        <f>CHOOSE($A$1,ED!S112,'H10'!S112,AirDose!S112)</f>
        <v>1116200</v>
      </c>
      <c r="T112" s="18">
        <f>CHOOSE($A$1,ED!T112,'H10'!T112,AirDose!T112)</f>
        <v>1264800</v>
      </c>
      <c r="U112" s="18">
        <f>CHOOSE($A$1,ED!U112,'H10'!U112,AirDose!U112)</f>
        <v>1397400</v>
      </c>
      <c r="V112" s="18">
        <f>CHOOSE($A$1,ED!V112,'H10'!V112,AirDose!V112)</f>
        <v>1603800</v>
      </c>
      <c r="W112" s="18">
        <f>CHOOSE($A$1,ED!W112,'H10'!W112,AirDose!W112)</f>
        <v>1725900</v>
      </c>
      <c r="X112" s="18">
        <f>CHOOSE($A$1,ED!X112,'H10'!X112,AirDose!X112)</f>
        <v>1887800</v>
      </c>
      <c r="Y112" s="18">
        <f>CHOOSE($A$1,ED!Y112,'H10'!Y112,AirDose!Y112)</f>
        <v>2102700</v>
      </c>
      <c r="Z112" s="18">
        <f>CHOOSE($A$1,ED!Z112,'H10'!Z112,AirDose!Z112)</f>
        <v>2326000</v>
      </c>
      <c r="AA112" s="18">
        <f>CHOOSE($A$1,ED!AA112,'H10'!AA112,AirDose!AA112)</f>
        <v>2524300</v>
      </c>
      <c r="AB112" s="18">
        <f>CHOOSE($A$1,ED!AB112,'H10'!AB112,AirDose!AB112)</f>
        <v>2712100</v>
      </c>
      <c r="AC112" s="18">
        <f>CHOOSE($A$1,ED!AC112,'H10'!AC112,AirDose!AC112)</f>
        <v>2912100</v>
      </c>
      <c r="AD112" s="18">
        <f>CHOOSE($A$1,ED!AD112,'H10'!AD112,AirDose!AD112)</f>
        <v>3112100</v>
      </c>
      <c r="AE112" s="18">
        <f>CHOOSE($A$1,ED!AE112,'H10'!AE112,AirDose!AE112)</f>
        <v>3326000</v>
      </c>
      <c r="AF112" s="18">
        <f>CHOOSE($A$1,ED!AF112,'H10'!AF112,AirDose!AF112)</f>
        <v>3493900</v>
      </c>
      <c r="AG112" s="18">
        <f>CHOOSE($A$1,ED!AG112,'H10'!AG112,AirDose!AG112)</f>
        <v>331.05</v>
      </c>
      <c r="AH112" s="18">
        <f>CHOOSE($A$1,ED!AH112,'H10'!AH112,AirDose!AH112)</f>
        <v>334.08</v>
      </c>
      <c r="AI112" s="18">
        <f>CHOOSE($A$1,ED!AI112,'H10'!AI112,AirDose!AI112)</f>
        <v>486.73</v>
      </c>
      <c r="AJ112" s="18">
        <f>CHOOSE($A$1,ED!AJ112,'H10'!AJ112,AirDose!AJ112)</f>
        <v>482.73</v>
      </c>
      <c r="AK112" s="18">
        <f>CHOOSE($A$1,ED!AK112,'H10'!AK112,AirDose!AK112)</f>
        <v>189.11</v>
      </c>
    </row>
    <row r="113" spans="1:37">
      <c r="A113" s="18"/>
      <c r="B113" s="18">
        <v>1129.4000000000001</v>
      </c>
      <c r="C113" s="18">
        <v>258.93</v>
      </c>
      <c r="D113" s="18">
        <f>CHOOSE($A$1,ED!D113,'H10'!D113,AirDose!D113)</f>
        <v>663.95</v>
      </c>
      <c r="E113" s="18">
        <f>CHOOSE($A$1,ED!E113,'H10'!E113,AirDose!E113)</f>
        <v>1168</v>
      </c>
      <c r="F113" s="18">
        <f>CHOOSE($A$1,ED!F113,'H10'!F113,AirDose!F113)</f>
        <v>41286</v>
      </c>
      <c r="G113" s="18">
        <f>CHOOSE($A$1,ED!G113,'H10'!G113,AirDose!G113)</f>
        <v>89472</v>
      </c>
      <c r="H113" s="18">
        <f>CHOOSE($A$1,ED!H113,'H10'!H113,AirDose!H113)</f>
        <v>122370</v>
      </c>
      <c r="I113" s="18">
        <f>CHOOSE($A$1,ED!I113,'H10'!I113,AirDose!I113)</f>
        <v>168320</v>
      </c>
      <c r="J113" s="18">
        <f>CHOOSE($A$1,ED!J113,'H10'!J113,AirDose!J113)</f>
        <v>220000</v>
      </c>
      <c r="K113" s="18">
        <f>CHOOSE($A$1,ED!K113,'H10'!K113,AirDose!K113)</f>
        <v>280950</v>
      </c>
      <c r="L113" s="18">
        <f>CHOOSE($A$1,ED!L113,'H10'!L113,AirDose!L113)</f>
        <v>348240</v>
      </c>
      <c r="M113" s="18">
        <f>CHOOSE($A$1,ED!M113,'H10'!M113,AirDose!M113)</f>
        <v>419790</v>
      </c>
      <c r="N113" s="18">
        <f>CHOOSE($A$1,ED!N113,'H10'!N113,AirDose!N113)</f>
        <v>496030</v>
      </c>
      <c r="O113" s="18">
        <f>CHOOSE($A$1,ED!O113,'H10'!O113,AirDose!O113)</f>
        <v>598170</v>
      </c>
      <c r="P113" s="18">
        <f>CHOOSE($A$1,ED!P113,'H10'!P113,AirDose!P113)</f>
        <v>681460</v>
      </c>
      <c r="Q113" s="18">
        <f>CHOOSE($A$1,ED!Q113,'H10'!Q113,AirDose!Q113)</f>
        <v>795140</v>
      </c>
      <c r="R113" s="18">
        <f>CHOOSE($A$1,ED!R113,'H10'!R113,AirDose!R113)</f>
        <v>890680</v>
      </c>
      <c r="S113" s="18">
        <f>CHOOSE($A$1,ED!S113,'H10'!S113,AirDose!S113)</f>
        <v>1017400</v>
      </c>
      <c r="T113" s="18">
        <f>CHOOSE($A$1,ED!T113,'H10'!T113,AirDose!T113)</f>
        <v>1145100</v>
      </c>
      <c r="U113" s="18">
        <f>CHOOSE($A$1,ED!U113,'H10'!U113,AirDose!U113)</f>
        <v>1265200</v>
      </c>
      <c r="V113" s="18">
        <f>CHOOSE($A$1,ED!V113,'H10'!V113,AirDose!V113)</f>
        <v>1443600</v>
      </c>
      <c r="W113" s="18">
        <f>CHOOSE($A$1,ED!W113,'H10'!W113,AirDose!W113)</f>
        <v>1556100</v>
      </c>
      <c r="X113" s="18">
        <f>CHOOSE($A$1,ED!X113,'H10'!X113,AirDose!X113)</f>
        <v>1701300</v>
      </c>
      <c r="Y113" s="18">
        <f>CHOOSE($A$1,ED!Y113,'H10'!Y113,AirDose!Y113)</f>
        <v>1895200</v>
      </c>
      <c r="Z113" s="18">
        <f>CHOOSE($A$1,ED!Z113,'H10'!Z113,AirDose!Z113)</f>
        <v>2093200</v>
      </c>
      <c r="AA113" s="18">
        <f>CHOOSE($A$1,ED!AA113,'H10'!AA113,AirDose!AA113)</f>
        <v>2266600</v>
      </c>
      <c r="AB113" s="18">
        <f>CHOOSE($A$1,ED!AB113,'H10'!AB113,AirDose!AB113)</f>
        <v>2453600</v>
      </c>
      <c r="AC113" s="18">
        <f>CHOOSE($A$1,ED!AC113,'H10'!AC113,AirDose!AC113)</f>
        <v>2640600</v>
      </c>
      <c r="AD113" s="18">
        <f>CHOOSE($A$1,ED!AD113,'H10'!AD113,AirDose!AD113)</f>
        <v>2826500</v>
      </c>
      <c r="AE113" s="18">
        <f>CHOOSE($A$1,ED!AE113,'H10'!AE113,AirDose!AE113)</f>
        <v>3032500</v>
      </c>
      <c r="AF113" s="18">
        <f>CHOOSE($A$1,ED!AF113,'H10'!AF113,AirDose!AF113)</f>
        <v>3209000</v>
      </c>
      <c r="AG113" s="18">
        <f>CHOOSE($A$1,ED!AG113,'H10'!AG113,AirDose!AG113)</f>
        <v>334.5</v>
      </c>
      <c r="AH113" s="18">
        <f>CHOOSE($A$1,ED!AH113,'H10'!AH113,AirDose!AH113)</f>
        <v>337.3</v>
      </c>
      <c r="AI113" s="18">
        <f>CHOOSE($A$1,ED!AI113,'H10'!AI113,AirDose!AI113)</f>
        <v>504.01</v>
      </c>
      <c r="AJ113" s="18">
        <f>CHOOSE($A$1,ED!AJ113,'H10'!AJ113,AirDose!AJ113)</f>
        <v>500.31</v>
      </c>
      <c r="AK113" s="18">
        <f>CHOOSE($A$1,ED!AK113,'H10'!AK113,AirDose!AK113)</f>
        <v>197.5</v>
      </c>
    </row>
    <row r="114" spans="1:37">
      <c r="A114" s="18"/>
      <c r="B114" s="18">
        <v>1421.9</v>
      </c>
      <c r="C114" s="18">
        <v>325.97000000000003</v>
      </c>
      <c r="D114" s="18">
        <f>CHOOSE($A$1,ED!D114,'H10'!D114,AirDose!D114)</f>
        <v>705.48</v>
      </c>
      <c r="E114" s="18">
        <f>CHOOSE($A$1,ED!E114,'H10'!E114,AirDose!E114)</f>
        <v>1202.0999999999999</v>
      </c>
      <c r="F114" s="18">
        <f>CHOOSE($A$1,ED!F114,'H10'!F114,AirDose!F114)</f>
        <v>42017</v>
      </c>
      <c r="G114" s="18">
        <f>CHOOSE($A$1,ED!G114,'H10'!G114,AirDose!G114)</f>
        <v>93392</v>
      </c>
      <c r="H114" s="18">
        <f>CHOOSE($A$1,ED!H114,'H10'!H114,AirDose!H114)</f>
        <v>124960</v>
      </c>
      <c r="I114" s="18">
        <f>CHOOSE($A$1,ED!I114,'H10'!I114,AirDose!I114)</f>
        <v>170450</v>
      </c>
      <c r="J114" s="18">
        <f>CHOOSE($A$1,ED!J114,'H10'!J114,AirDose!J114)</f>
        <v>220000</v>
      </c>
      <c r="K114" s="18">
        <f>CHOOSE($A$1,ED!K114,'H10'!K114,AirDose!K114)</f>
        <v>278950</v>
      </c>
      <c r="L114" s="18">
        <f>CHOOSE($A$1,ED!L114,'H10'!L114,AirDose!L114)</f>
        <v>344920</v>
      </c>
      <c r="M114" s="18">
        <f>CHOOSE($A$1,ED!M114,'H10'!M114,AirDose!M114)</f>
        <v>411810</v>
      </c>
      <c r="N114" s="18">
        <f>CHOOSE($A$1,ED!N114,'H10'!N114,AirDose!N114)</f>
        <v>484730</v>
      </c>
      <c r="O114" s="18">
        <f>CHOOSE($A$1,ED!O114,'H10'!O114,AirDose!O114)</f>
        <v>579560</v>
      </c>
      <c r="P114" s="18">
        <f>CHOOSE($A$1,ED!P114,'H10'!P114,AirDose!P114)</f>
        <v>661530</v>
      </c>
      <c r="Q114" s="18">
        <f>CHOOSE($A$1,ED!Q114,'H10'!Q114,AirDose!Q114)</f>
        <v>763250</v>
      </c>
      <c r="R114" s="18">
        <f>CHOOSE($A$1,ED!R114,'H10'!R114,AirDose!R114)</f>
        <v>854140</v>
      </c>
      <c r="S114" s="18">
        <f>CHOOSE($A$1,ED!S114,'H10'!S114,AirDose!S114)</f>
        <v>970910</v>
      </c>
      <c r="T114" s="18">
        <f>CHOOSE($A$1,ED!T114,'H10'!T114,AirDose!T114)</f>
        <v>1086600</v>
      </c>
      <c r="U114" s="18">
        <f>CHOOSE($A$1,ED!U114,'H10'!U114,AirDose!U114)</f>
        <v>1199500</v>
      </c>
      <c r="V114" s="18">
        <f>CHOOSE($A$1,ED!V114,'H10'!V114,AirDose!V114)</f>
        <v>1355900</v>
      </c>
      <c r="W114" s="18">
        <f>CHOOSE($A$1,ED!W114,'H10'!W114,AirDose!W114)</f>
        <v>1461800</v>
      </c>
      <c r="X114" s="18">
        <f>CHOOSE($A$1,ED!X114,'H10'!X114,AirDose!X114)</f>
        <v>1590400</v>
      </c>
      <c r="Y114" s="18">
        <f>CHOOSE($A$1,ED!Y114,'H10'!Y114,AirDose!Y114)</f>
        <v>1764900</v>
      </c>
      <c r="Z114" s="18">
        <f>CHOOSE($A$1,ED!Z114,'H10'!Z114,AirDose!Z114)</f>
        <v>1929100</v>
      </c>
      <c r="AA114" s="18">
        <f>CHOOSE($A$1,ED!AA114,'H10'!AA114,AirDose!AA114)</f>
        <v>2089800</v>
      </c>
      <c r="AB114" s="18">
        <f>CHOOSE($A$1,ED!AB114,'H10'!AB114,AirDose!AB114)</f>
        <v>2252300</v>
      </c>
      <c r="AC114" s="18">
        <f>CHOOSE($A$1,ED!AC114,'H10'!AC114,AirDose!AC114)</f>
        <v>2414700</v>
      </c>
      <c r="AD114" s="18">
        <f>CHOOSE($A$1,ED!AD114,'H10'!AD114,AirDose!AD114)</f>
        <v>2574100</v>
      </c>
      <c r="AE114" s="18">
        <f>CHOOSE($A$1,ED!AE114,'H10'!AE114,AirDose!AE114)</f>
        <v>2753400</v>
      </c>
      <c r="AF114" s="18">
        <f>CHOOSE($A$1,ED!AF114,'H10'!AF114,AirDose!AF114)</f>
        <v>2923300</v>
      </c>
      <c r="AG114" s="18">
        <f>CHOOSE($A$1,ED!AG114,'H10'!AG114,AirDose!AG114)</f>
        <v>337.34</v>
      </c>
      <c r="AH114" s="18">
        <f>CHOOSE($A$1,ED!AH114,'H10'!AH114,AirDose!AH114)</f>
        <v>337.87</v>
      </c>
      <c r="AI114" s="18">
        <f>CHOOSE($A$1,ED!AI114,'H10'!AI114,AirDose!AI114)</f>
        <v>521.04</v>
      </c>
      <c r="AJ114" s="18">
        <f>CHOOSE($A$1,ED!AJ114,'H10'!AJ114,AirDose!AJ114)</f>
        <v>517.91</v>
      </c>
      <c r="AK114" s="18">
        <f>CHOOSE($A$1,ED!AK114,'H10'!AK114,AirDose!AK114)</f>
        <v>206.02</v>
      </c>
    </row>
    <row r="115" spans="1:37">
      <c r="A115" s="18"/>
      <c r="B115" s="18">
        <v>1790.1</v>
      </c>
      <c r="C115" s="18">
        <v>410.37</v>
      </c>
      <c r="D115" s="18">
        <f>CHOOSE($A$1,ED!D115,'H10'!D115,AirDose!D115)</f>
        <v>747.01</v>
      </c>
      <c r="E115" s="18">
        <f>CHOOSE($A$1,ED!E115,'H10'!E115,AirDose!E115)</f>
        <v>1216.0999999999999</v>
      </c>
      <c r="F115" s="18">
        <f>CHOOSE($A$1,ED!F115,'H10'!F115,AirDose!F115)</f>
        <v>42748</v>
      </c>
      <c r="G115" s="18">
        <f>CHOOSE($A$1,ED!G115,'H10'!G115,AirDose!G115)</f>
        <v>97312</v>
      </c>
      <c r="H115" s="18">
        <f>CHOOSE($A$1,ED!H115,'H10'!H115,AirDose!H115)</f>
        <v>127550</v>
      </c>
      <c r="I115" s="18">
        <f>CHOOSE($A$1,ED!I115,'H10'!I115,AirDose!I115)</f>
        <v>172580</v>
      </c>
      <c r="J115" s="18">
        <f>CHOOSE($A$1,ED!J115,'H10'!J115,AirDose!J115)</f>
        <v>220000</v>
      </c>
      <c r="K115" s="18">
        <f>CHOOSE($A$1,ED!K115,'H10'!K115,AirDose!K115)</f>
        <v>276960</v>
      </c>
      <c r="L115" s="18">
        <f>CHOOSE($A$1,ED!L115,'H10'!L115,AirDose!L115)</f>
        <v>341600</v>
      </c>
      <c r="M115" s="18">
        <f>CHOOSE($A$1,ED!M115,'H10'!M115,AirDose!M115)</f>
        <v>403840</v>
      </c>
      <c r="N115" s="18">
        <f>CHOOSE($A$1,ED!N115,'H10'!N115,AirDose!N115)</f>
        <v>473440</v>
      </c>
      <c r="O115" s="18">
        <f>CHOOSE($A$1,ED!O115,'H10'!O115,AirDose!O115)</f>
        <v>560960</v>
      </c>
      <c r="P115" s="18">
        <f>CHOOSE($A$1,ED!P115,'H10'!P115,AirDose!P115)</f>
        <v>641600</v>
      </c>
      <c r="Q115" s="18">
        <f>CHOOSE($A$1,ED!Q115,'H10'!Q115,AirDose!Q115)</f>
        <v>731360</v>
      </c>
      <c r="R115" s="18">
        <f>CHOOSE($A$1,ED!R115,'H10'!R115,AirDose!R115)</f>
        <v>817600</v>
      </c>
      <c r="S115" s="18">
        <f>CHOOSE($A$1,ED!S115,'H10'!S115,AirDose!S115)</f>
        <v>924390</v>
      </c>
      <c r="T115" s="18">
        <f>CHOOSE($A$1,ED!T115,'H10'!T115,AirDose!T115)</f>
        <v>1028200</v>
      </c>
      <c r="U115" s="18">
        <f>CHOOSE($A$1,ED!U115,'H10'!U115,AirDose!U115)</f>
        <v>1133700</v>
      </c>
      <c r="V115" s="18">
        <f>CHOOSE($A$1,ED!V115,'H10'!V115,AirDose!V115)</f>
        <v>1268200</v>
      </c>
      <c r="W115" s="18">
        <f>CHOOSE($A$1,ED!W115,'H10'!W115,AirDose!W115)</f>
        <v>1367400</v>
      </c>
      <c r="X115" s="18">
        <f>CHOOSE($A$1,ED!X115,'H10'!X115,AirDose!X115)</f>
        <v>1479400</v>
      </c>
      <c r="Y115" s="18">
        <f>CHOOSE($A$1,ED!Y115,'H10'!Y115,AirDose!Y115)</f>
        <v>1634700</v>
      </c>
      <c r="Z115" s="18">
        <f>CHOOSE($A$1,ED!Z115,'H10'!Z115,AirDose!Z115)</f>
        <v>1765000</v>
      </c>
      <c r="AA115" s="18">
        <f>CHOOSE($A$1,ED!AA115,'H10'!AA115,AirDose!AA115)</f>
        <v>1913100</v>
      </c>
      <c r="AB115" s="18">
        <f>CHOOSE($A$1,ED!AB115,'H10'!AB115,AirDose!AB115)</f>
        <v>2050900</v>
      </c>
      <c r="AC115" s="18">
        <f>CHOOSE($A$1,ED!AC115,'H10'!AC115,AirDose!AC115)</f>
        <v>2188800</v>
      </c>
      <c r="AD115" s="18">
        <f>CHOOSE($A$1,ED!AD115,'H10'!AD115,AirDose!AD115)</f>
        <v>2321600</v>
      </c>
      <c r="AE115" s="18">
        <f>CHOOSE($A$1,ED!AE115,'H10'!AE115,AirDose!AE115)</f>
        <v>2474400</v>
      </c>
      <c r="AF115" s="18">
        <f>CHOOSE($A$1,ED!AF115,'H10'!AF115,AirDose!AF115)</f>
        <v>2637600</v>
      </c>
      <c r="AG115" s="18">
        <f>CHOOSE($A$1,ED!AG115,'H10'!AG115,AirDose!AG115)</f>
        <v>339.84</v>
      </c>
      <c r="AH115" s="18">
        <f>CHOOSE($A$1,ED!AH115,'H10'!AH115,AirDose!AH115)</f>
        <v>339.84</v>
      </c>
      <c r="AI115" s="18">
        <f>CHOOSE($A$1,ED!AI115,'H10'!AI115,AirDose!AI115)</f>
        <v>539.75</v>
      </c>
      <c r="AJ115" s="18">
        <f>CHOOSE($A$1,ED!AJ115,'H10'!AJ115,AirDose!AJ115)</f>
        <v>536.14</v>
      </c>
      <c r="AK115" s="18">
        <f>CHOOSE($A$1,ED!AK115,'H10'!AK115,AirDose!AK115)</f>
        <v>214.15</v>
      </c>
    </row>
    <row r="116" spans="1:37">
      <c r="A116" s="18"/>
      <c r="B116" s="18">
        <v>2253.6</v>
      </c>
      <c r="C116" s="18">
        <v>516.63</v>
      </c>
      <c r="D116" s="18">
        <f>CHOOSE($A$1,ED!D116,'H10'!D116,AirDose!D116)</f>
        <v>798.66</v>
      </c>
      <c r="E116" s="18">
        <f>CHOOSE($A$1,ED!E116,'H10'!E116,AirDose!E116)</f>
        <v>1246.5</v>
      </c>
      <c r="F116" s="18">
        <f>CHOOSE($A$1,ED!F116,'H10'!F116,AirDose!F116)</f>
        <v>43659</v>
      </c>
      <c r="G116" s="18">
        <f>CHOOSE($A$1,ED!G116,'H10'!G116,AirDose!G116)</f>
        <v>101380</v>
      </c>
      <c r="H116" s="18">
        <f>CHOOSE($A$1,ED!H116,'H10'!H116,AirDose!H116)</f>
        <v>130740</v>
      </c>
      <c r="I116" s="18">
        <f>CHOOSE($A$1,ED!I116,'H10'!I116,AirDose!I116)</f>
        <v>175540</v>
      </c>
      <c r="J116" s="18">
        <f>CHOOSE($A$1,ED!J116,'H10'!J116,AirDose!J116)</f>
        <v>222360</v>
      </c>
      <c r="K116" s="18">
        <f>CHOOSE($A$1,ED!K116,'H10'!K116,AirDose!K116)</f>
        <v>279530</v>
      </c>
      <c r="L116" s="18">
        <f>CHOOSE($A$1,ED!L116,'H10'!L116,AirDose!L116)</f>
        <v>342940</v>
      </c>
      <c r="M116" s="18">
        <f>CHOOSE($A$1,ED!M116,'H10'!M116,AirDose!M116)</f>
        <v>404710</v>
      </c>
      <c r="N116" s="18">
        <f>CHOOSE($A$1,ED!N116,'H10'!N116,AirDose!N116)</f>
        <v>472710</v>
      </c>
      <c r="O116" s="18">
        <f>CHOOSE($A$1,ED!O116,'H10'!O116,AirDose!O116)</f>
        <v>555530</v>
      </c>
      <c r="P116" s="18">
        <f>CHOOSE($A$1,ED!P116,'H10'!P116,AirDose!P116)</f>
        <v>635530</v>
      </c>
      <c r="Q116" s="18">
        <f>CHOOSE($A$1,ED!Q116,'H10'!Q116,AirDose!Q116)</f>
        <v>721890</v>
      </c>
      <c r="R116" s="18">
        <f>CHOOSE($A$1,ED!R116,'H10'!R116,AirDose!R116)</f>
        <v>804710</v>
      </c>
      <c r="S116" s="18">
        <f>CHOOSE($A$1,ED!S116,'H10'!S116,AirDose!S116)</f>
        <v>907300</v>
      </c>
      <c r="T116" s="18">
        <f>CHOOSE($A$1,ED!T116,'H10'!T116,AirDose!T116)</f>
        <v>1004700</v>
      </c>
      <c r="U116" s="18">
        <f>CHOOSE($A$1,ED!U116,'H10'!U116,AirDose!U116)</f>
        <v>1109100</v>
      </c>
      <c r="V116" s="18">
        <f>CHOOSE($A$1,ED!V116,'H10'!V116,AirDose!V116)</f>
        <v>1231900</v>
      </c>
      <c r="W116" s="18">
        <f>CHOOSE($A$1,ED!W116,'H10'!W116,AirDose!W116)</f>
        <v>1331400</v>
      </c>
      <c r="X116" s="18">
        <f>CHOOSE($A$1,ED!X116,'H10'!X116,AirDose!X116)</f>
        <v>1433700</v>
      </c>
      <c r="Y116" s="18">
        <f>CHOOSE($A$1,ED!Y116,'H10'!Y116,AirDose!Y116)</f>
        <v>1579100</v>
      </c>
      <c r="Z116" s="18">
        <f>CHOOSE($A$1,ED!Z116,'H10'!Z116,AirDose!Z116)</f>
        <v>1697800</v>
      </c>
      <c r="AA116" s="18">
        <f>CHOOSE($A$1,ED!AA116,'H10'!AA116,AirDose!AA116)</f>
        <v>1836200</v>
      </c>
      <c r="AB116" s="18">
        <f>CHOOSE($A$1,ED!AB116,'H10'!AB116,AirDose!AB116)</f>
        <v>1962200</v>
      </c>
      <c r="AC116" s="18">
        <f>CHOOSE($A$1,ED!AC116,'H10'!AC116,AirDose!AC116)</f>
        <v>2091800</v>
      </c>
      <c r="AD116" s="18">
        <f>CHOOSE($A$1,ED!AD116,'H10'!AD116,AirDose!AD116)</f>
        <v>2205900</v>
      </c>
      <c r="AE116" s="18">
        <f>CHOOSE($A$1,ED!AE116,'H10'!AE116,AirDose!AE116)</f>
        <v>2345900</v>
      </c>
      <c r="AF116" s="18">
        <f>CHOOSE($A$1,ED!AF116,'H10'!AF116,AirDose!AF116)</f>
        <v>2494100</v>
      </c>
      <c r="AG116" s="18">
        <f>CHOOSE($A$1,ED!AG116,'H10'!AG116,AirDose!AG116)</f>
        <v>341.88</v>
      </c>
      <c r="AH116" s="18">
        <f>CHOOSE($A$1,ED!AH116,'H10'!AH116,AirDose!AH116)</f>
        <v>341.88</v>
      </c>
      <c r="AI116" s="18">
        <f>CHOOSE($A$1,ED!AI116,'H10'!AI116,AirDose!AI116)</f>
        <v>559.01</v>
      </c>
      <c r="AJ116" s="18">
        <f>CHOOSE($A$1,ED!AJ116,'H10'!AJ116,AirDose!AJ116)</f>
        <v>555.30999999999995</v>
      </c>
      <c r="AK116" s="18">
        <f>CHOOSE($A$1,ED!AK116,'H10'!AK116,AirDose!AK116)</f>
        <v>222.12</v>
      </c>
    </row>
    <row r="117" spans="1:37">
      <c r="A117" s="18"/>
      <c r="B117" s="18">
        <v>2837.1</v>
      </c>
      <c r="C117" s="18">
        <v>650.39</v>
      </c>
      <c r="D117" s="18">
        <f>CHOOSE($A$1,ED!D117,'H10'!D117,AirDose!D117)</f>
        <v>859.72</v>
      </c>
      <c r="E117" s="18">
        <f>CHOOSE($A$1,ED!E117,'H10'!E117,AirDose!E117)</f>
        <v>1297.5999999999999</v>
      </c>
      <c r="F117" s="18">
        <f>CHOOSE($A$1,ED!F117,'H10'!F117,AirDose!F117)</f>
        <v>44738</v>
      </c>
      <c r="G117" s="18">
        <f>CHOOSE($A$1,ED!G117,'H10'!G117,AirDose!G117)</f>
        <v>105580</v>
      </c>
      <c r="H117" s="18">
        <f>CHOOSE($A$1,ED!H117,'H10'!H117,AirDose!H117)</f>
        <v>134490</v>
      </c>
      <c r="I117" s="18">
        <f>CHOOSE($A$1,ED!I117,'H10'!I117,AirDose!I117)</f>
        <v>179290</v>
      </c>
      <c r="J117" s="18">
        <f>CHOOSE($A$1,ED!J117,'H10'!J117,AirDose!J117)</f>
        <v>226900</v>
      </c>
      <c r="K117" s="18">
        <f>CHOOSE($A$1,ED!K117,'H10'!K117,AirDose!K117)</f>
        <v>286350</v>
      </c>
      <c r="L117" s="18">
        <f>CHOOSE($A$1,ED!L117,'H10'!L117,AirDose!L117)</f>
        <v>348620</v>
      </c>
      <c r="M117" s="18">
        <f>CHOOSE($A$1,ED!M117,'H10'!M117,AirDose!M117)</f>
        <v>413800</v>
      </c>
      <c r="N117" s="18">
        <f>CHOOSE($A$1,ED!N117,'H10'!N117,AirDose!N117)</f>
        <v>481800</v>
      </c>
      <c r="O117" s="18">
        <f>CHOOSE($A$1,ED!O117,'H10'!O117,AirDose!O117)</f>
        <v>562350</v>
      </c>
      <c r="P117" s="18">
        <f>CHOOSE($A$1,ED!P117,'H10'!P117,AirDose!P117)</f>
        <v>642350</v>
      </c>
      <c r="Q117" s="18">
        <f>CHOOSE($A$1,ED!Q117,'H10'!Q117,AirDose!Q117)</f>
        <v>733250</v>
      </c>
      <c r="R117" s="18">
        <f>CHOOSE($A$1,ED!R117,'H10'!R117,AirDose!R117)</f>
        <v>813800</v>
      </c>
      <c r="S117" s="18">
        <f>CHOOSE($A$1,ED!S117,'H10'!S117,AirDose!S117)</f>
        <v>917520</v>
      </c>
      <c r="T117" s="18">
        <f>CHOOSE($A$1,ED!T117,'H10'!T117,AirDose!T117)</f>
        <v>1013800</v>
      </c>
      <c r="U117" s="18">
        <f>CHOOSE($A$1,ED!U117,'H10'!U117,AirDose!U117)</f>
        <v>1122700</v>
      </c>
      <c r="V117" s="18">
        <f>CHOOSE($A$1,ED!V117,'H10'!V117,AirDose!V117)</f>
        <v>1243200</v>
      </c>
      <c r="W117" s="18">
        <f>CHOOSE($A$1,ED!W117,'H10'!W117,AirDose!W117)</f>
        <v>1349600</v>
      </c>
      <c r="X117" s="18">
        <f>CHOOSE($A$1,ED!X117,'H10'!X117,AirDose!X117)</f>
        <v>1448400</v>
      </c>
      <c r="Y117" s="18">
        <f>CHOOSE($A$1,ED!Y117,'H10'!Y117,AirDose!Y117)</f>
        <v>1592700</v>
      </c>
      <c r="Z117" s="18">
        <f>CHOOSE($A$1,ED!Z117,'H10'!Z117,AirDose!Z117)</f>
        <v>1720500</v>
      </c>
      <c r="AA117" s="18">
        <f>CHOOSE($A$1,ED!AA117,'H10'!AA117,AirDose!AA117)</f>
        <v>1852100</v>
      </c>
      <c r="AB117" s="18">
        <f>CHOOSE($A$1,ED!AB117,'H10'!AB117,AirDose!AB117)</f>
        <v>1978100</v>
      </c>
      <c r="AC117" s="18">
        <f>CHOOSE($A$1,ED!AC117,'H10'!AC117,AirDose!AC117)</f>
        <v>2114500</v>
      </c>
      <c r="AD117" s="18">
        <f>CHOOSE($A$1,ED!AD117,'H10'!AD117,AirDose!AD117)</f>
        <v>2217200</v>
      </c>
      <c r="AE117" s="18">
        <f>CHOOSE($A$1,ED!AE117,'H10'!AE117,AirDose!AE117)</f>
        <v>2357200</v>
      </c>
      <c r="AF117" s="18">
        <f>CHOOSE($A$1,ED!AF117,'H10'!AF117,AirDose!AF117)</f>
        <v>2482800</v>
      </c>
      <c r="AG117" s="18">
        <f>CHOOSE($A$1,ED!AG117,'H10'!AG117,AirDose!AG117)</f>
        <v>343.59</v>
      </c>
      <c r="AH117" s="18">
        <f>CHOOSE($A$1,ED!AH117,'H10'!AH117,AirDose!AH117)</f>
        <v>343.59</v>
      </c>
      <c r="AI117" s="18">
        <f>CHOOSE($A$1,ED!AI117,'H10'!AI117,AirDose!AI117)</f>
        <v>578.32000000000005</v>
      </c>
      <c r="AJ117" s="18">
        <f>CHOOSE($A$1,ED!AJ117,'H10'!AJ117,AirDose!AJ117)</f>
        <v>575.17999999999995</v>
      </c>
      <c r="AK117" s="18">
        <f>CHOOSE($A$1,ED!AK117,'H10'!AK117,AirDose!AK117)</f>
        <v>230.07</v>
      </c>
    </row>
    <row r="118" spans="1:37">
      <c r="A118" s="18"/>
      <c r="B118" s="18">
        <v>3571.7</v>
      </c>
      <c r="C118" s="18">
        <v>818.8</v>
      </c>
      <c r="D118" s="18">
        <f>CHOOSE($A$1,ED!D118,'H10'!D118,AirDose!D118)</f>
        <v>920.79</v>
      </c>
      <c r="E118" s="18">
        <f>CHOOSE($A$1,ED!E118,'H10'!E118,AirDose!E118)</f>
        <v>1364.6</v>
      </c>
      <c r="F118" s="18">
        <f>CHOOSE($A$1,ED!F118,'H10'!F118,AirDose!F118)</f>
        <v>45888</v>
      </c>
      <c r="G118" s="18">
        <f>CHOOSE($A$1,ED!G118,'H10'!G118,AirDose!G118)</f>
        <v>109130</v>
      </c>
      <c r="H118" s="18">
        <f>CHOOSE($A$1,ED!H118,'H10'!H118,AirDose!H118)</f>
        <v>138200</v>
      </c>
      <c r="I118" s="18">
        <f>CHOOSE($A$1,ED!I118,'H10'!I118,AirDose!I118)</f>
        <v>184370</v>
      </c>
      <c r="J118" s="18">
        <f>CHOOSE($A$1,ED!J118,'H10'!J118,AirDose!J118)</f>
        <v>232100</v>
      </c>
      <c r="K118" s="18">
        <f>CHOOSE($A$1,ED!K118,'H10'!K118,AirDose!K118)</f>
        <v>292780</v>
      </c>
      <c r="L118" s="18">
        <f>CHOOSE($A$1,ED!L118,'H10'!L118,AirDose!L118)</f>
        <v>355460</v>
      </c>
      <c r="M118" s="18">
        <f>CHOOSE($A$1,ED!M118,'H10'!M118,AirDose!M118)</f>
        <v>424880</v>
      </c>
      <c r="N118" s="18">
        <f>CHOOSE($A$1,ED!N118,'H10'!N118,AirDose!N118)</f>
        <v>493560</v>
      </c>
      <c r="O118" s="18">
        <f>CHOOSE($A$1,ED!O118,'H10'!O118,AirDose!O118)</f>
        <v>574930</v>
      </c>
      <c r="P118" s="18">
        <f>CHOOSE($A$1,ED!P118,'H10'!P118,AirDose!P118)</f>
        <v>660390</v>
      </c>
      <c r="Q118" s="18">
        <f>CHOOSE($A$1,ED!Q118,'H10'!Q118,AirDose!Q118)</f>
        <v>751710</v>
      </c>
      <c r="R118" s="18">
        <f>CHOOSE($A$1,ED!R118,'H10'!R118,AirDose!R118)</f>
        <v>840590</v>
      </c>
      <c r="S118" s="18">
        <f>CHOOSE($A$1,ED!S118,'H10'!S118,AirDose!S118)</f>
        <v>945270</v>
      </c>
      <c r="T118" s="18">
        <f>CHOOSE($A$1,ED!T118,'H10'!T118,AirDose!T118)</f>
        <v>1041300</v>
      </c>
      <c r="U118" s="18">
        <f>CHOOSE($A$1,ED!U118,'H10'!U118,AirDose!U118)</f>
        <v>1154000</v>
      </c>
      <c r="V118" s="18">
        <f>CHOOSE($A$1,ED!V118,'H10'!V118,AirDose!V118)</f>
        <v>1287700</v>
      </c>
      <c r="W118" s="18">
        <f>CHOOSE($A$1,ED!W118,'H10'!W118,AirDose!W118)</f>
        <v>1387500</v>
      </c>
      <c r="X118" s="18">
        <f>CHOOSE($A$1,ED!X118,'H10'!X118,AirDose!X118)</f>
        <v>1497100</v>
      </c>
      <c r="Y118" s="18">
        <f>CHOOSE($A$1,ED!Y118,'H10'!Y118,AirDose!Y118)</f>
        <v>1647900</v>
      </c>
      <c r="Z118" s="18">
        <f>CHOOSE($A$1,ED!Z118,'H10'!Z118,AirDose!Z118)</f>
        <v>1785400</v>
      </c>
      <c r="AA118" s="18">
        <f>CHOOSE($A$1,ED!AA118,'H10'!AA118,AirDose!AA118)</f>
        <v>1925700</v>
      </c>
      <c r="AB118" s="18">
        <f>CHOOSE($A$1,ED!AB118,'H10'!AB118,AirDose!AB118)</f>
        <v>2049600</v>
      </c>
      <c r="AC118" s="18">
        <f>CHOOSE($A$1,ED!AC118,'H10'!AC118,AirDose!AC118)</f>
        <v>2202000</v>
      </c>
      <c r="AD118" s="18">
        <f>CHOOSE($A$1,ED!AD118,'H10'!AD118,AirDose!AD118)</f>
        <v>2315600</v>
      </c>
      <c r="AE118" s="18">
        <f>CHOOSE($A$1,ED!AE118,'H10'!AE118,AirDose!AE118)</f>
        <v>2462400</v>
      </c>
      <c r="AF118" s="18">
        <f>CHOOSE($A$1,ED!AF118,'H10'!AF118,AirDose!AF118)</f>
        <v>2582400</v>
      </c>
      <c r="AG118" s="18">
        <f>CHOOSE($A$1,ED!AG118,'H10'!AG118,AirDose!AG118)</f>
        <v>345.21</v>
      </c>
      <c r="AH118" s="18">
        <f>CHOOSE($A$1,ED!AH118,'H10'!AH118,AirDose!AH118)</f>
        <v>345.21</v>
      </c>
      <c r="AI118" s="18">
        <f>CHOOSE($A$1,ED!AI118,'H10'!AI118,AirDose!AI118)</f>
        <v>598.16</v>
      </c>
      <c r="AJ118" s="18">
        <f>CHOOSE($A$1,ED!AJ118,'H10'!AJ118,AirDose!AJ118)</f>
        <v>595.16</v>
      </c>
      <c r="AK118" s="18">
        <f>CHOOSE($A$1,ED!AK118,'H10'!AK118,AirDose!AK118)</f>
        <v>238.67</v>
      </c>
    </row>
    <row r="119" spans="1:37">
      <c r="A119" s="18"/>
      <c r="B119" s="18">
        <v>4496.5</v>
      </c>
      <c r="C119" s="18">
        <v>1030.8</v>
      </c>
      <c r="D119" s="18">
        <f>CHOOSE($A$1,ED!D119,'H10'!D119,AirDose!D119)</f>
        <v>981.85</v>
      </c>
      <c r="E119" s="18">
        <f>CHOOSE($A$1,ED!E119,'H10'!E119,AirDose!E119)</f>
        <v>1415.7</v>
      </c>
      <c r="F119" s="18">
        <f>CHOOSE($A$1,ED!F119,'H10'!F119,AirDose!F119)</f>
        <v>47060</v>
      </c>
      <c r="G119" s="18">
        <f>CHOOSE($A$1,ED!G119,'H10'!G119,AirDose!G119)</f>
        <v>112460</v>
      </c>
      <c r="H119" s="18">
        <f>CHOOSE($A$1,ED!H119,'H10'!H119,AirDose!H119)</f>
        <v>141900</v>
      </c>
      <c r="I119" s="18">
        <f>CHOOSE($A$1,ED!I119,'H10'!I119,AirDose!I119)</f>
        <v>189870</v>
      </c>
      <c r="J119" s="18">
        <f>CHOOSE($A$1,ED!J119,'H10'!J119,AirDose!J119)</f>
        <v>237510</v>
      </c>
      <c r="K119" s="18">
        <f>CHOOSE($A$1,ED!K119,'H10'!K119,AirDose!K119)</f>
        <v>299090</v>
      </c>
      <c r="L119" s="18">
        <f>CHOOSE($A$1,ED!L119,'H10'!L119,AirDose!L119)</f>
        <v>362680</v>
      </c>
      <c r="M119" s="18">
        <f>CHOOSE($A$1,ED!M119,'H10'!M119,AirDose!M119)</f>
        <v>436600</v>
      </c>
      <c r="N119" s="18">
        <f>CHOOSE($A$1,ED!N119,'H10'!N119,AirDose!N119)</f>
        <v>506180</v>
      </c>
      <c r="O119" s="18">
        <f>CHOOSE($A$1,ED!O119,'H10'!O119,AirDose!O119)</f>
        <v>589350</v>
      </c>
      <c r="P119" s="18">
        <f>CHOOSE($A$1,ED!P119,'H10'!P119,AirDose!P119)</f>
        <v>682030</v>
      </c>
      <c r="Q119" s="18">
        <f>CHOOSE($A$1,ED!Q119,'H10'!Q119,AirDose!Q119)</f>
        <v>772440</v>
      </c>
      <c r="R119" s="18">
        <f>CHOOSE($A$1,ED!R119,'H10'!R119,AirDose!R119)</f>
        <v>873040</v>
      </c>
      <c r="S119" s="18">
        <f>CHOOSE($A$1,ED!S119,'H10'!S119,AirDose!S119)</f>
        <v>978620</v>
      </c>
      <c r="T119" s="18">
        <f>CHOOSE($A$1,ED!T119,'H10'!T119,AirDose!T119)</f>
        <v>1074600</v>
      </c>
      <c r="U119" s="18">
        <f>CHOOSE($A$1,ED!U119,'H10'!U119,AirDose!U119)</f>
        <v>1191000</v>
      </c>
      <c r="V119" s="18">
        <f>CHOOSE($A$1,ED!V119,'H10'!V119,AirDose!V119)</f>
        <v>1342700</v>
      </c>
      <c r="W119" s="18">
        <f>CHOOSE($A$1,ED!W119,'H10'!W119,AirDose!W119)</f>
        <v>1431600</v>
      </c>
      <c r="X119" s="18">
        <f>CHOOSE($A$1,ED!X119,'H10'!X119,AirDose!X119)</f>
        <v>1556600</v>
      </c>
      <c r="Y119" s="18">
        <f>CHOOSE($A$1,ED!Y119,'H10'!Y119,AirDose!Y119)</f>
        <v>1716400</v>
      </c>
      <c r="Z119" s="18">
        <f>CHOOSE($A$1,ED!Z119,'H10'!Z119,AirDose!Z119)</f>
        <v>1863800</v>
      </c>
      <c r="AA119" s="18">
        <f>CHOOSE($A$1,ED!AA119,'H10'!AA119,AirDose!AA119)</f>
        <v>2017600</v>
      </c>
      <c r="AB119" s="18">
        <f>CHOOSE($A$1,ED!AB119,'H10'!AB119,AirDose!AB119)</f>
        <v>2138900</v>
      </c>
      <c r="AC119" s="18">
        <f>CHOOSE($A$1,ED!AC119,'H10'!AC119,AirDose!AC119)</f>
        <v>2310100</v>
      </c>
      <c r="AD119" s="18">
        <f>CHOOSE($A$1,ED!AD119,'H10'!AD119,AirDose!AD119)</f>
        <v>2441800</v>
      </c>
      <c r="AE119" s="18">
        <f>CHOOSE($A$1,ED!AE119,'H10'!AE119,AirDose!AE119)</f>
        <v>2597700</v>
      </c>
      <c r="AF119" s="18">
        <f>CHOOSE($A$1,ED!AF119,'H10'!AF119,AirDose!AF119)</f>
        <v>2717700</v>
      </c>
      <c r="AG119" s="18">
        <f>CHOOSE($A$1,ED!AG119,'H10'!AG119,AirDose!AG119)</f>
        <v>346.52</v>
      </c>
      <c r="AH119" s="18">
        <f>CHOOSE($A$1,ED!AH119,'H10'!AH119,AirDose!AH119)</f>
        <v>346.52</v>
      </c>
      <c r="AI119" s="18">
        <f>CHOOSE($A$1,ED!AI119,'H10'!AI119,AirDose!AI119)</f>
        <v>618.49</v>
      </c>
      <c r="AJ119" s="18">
        <f>CHOOSE($A$1,ED!AJ119,'H10'!AJ119,AirDose!AJ119)</f>
        <v>616.54</v>
      </c>
      <c r="AK119" s="18">
        <f>CHOOSE($A$1,ED!AK119,'H10'!AK119,AirDose!AK119)</f>
        <v>247.19</v>
      </c>
    </row>
    <row r="120" spans="1:37">
      <c r="A120" s="18"/>
      <c r="B120" s="18">
        <v>5660.8</v>
      </c>
      <c r="C120" s="18">
        <v>1297.7</v>
      </c>
      <c r="D120" s="18">
        <f>CHOOSE($A$1,ED!D120,'H10'!D120,AirDose!D120)</f>
        <v>1065.5</v>
      </c>
      <c r="E120" s="18">
        <f>CHOOSE($A$1,ED!E120,'H10'!E120,AirDose!E120)</f>
        <v>1525.3</v>
      </c>
      <c r="F120" s="18">
        <f>CHOOSE($A$1,ED!F120,'H10'!F120,AirDose!F120)</f>
        <v>49337</v>
      </c>
      <c r="G120" s="18">
        <f>CHOOSE($A$1,ED!G120,'H10'!G120,AirDose!G120)</f>
        <v>118550</v>
      </c>
      <c r="H120" s="18">
        <f>CHOOSE($A$1,ED!H120,'H10'!H120,AirDose!H120)</f>
        <v>148080</v>
      </c>
      <c r="I120" s="18">
        <f>CHOOSE($A$1,ED!I120,'H10'!I120,AirDose!I120)</f>
        <v>197340</v>
      </c>
      <c r="J120" s="18">
        <f>CHOOSE($A$1,ED!J120,'H10'!J120,AirDose!J120)</f>
        <v>246090</v>
      </c>
      <c r="K120" s="18">
        <f>CHOOSE($A$1,ED!K120,'H10'!K120,AirDose!K120)</f>
        <v>307730</v>
      </c>
      <c r="L120" s="18">
        <f>CHOOSE($A$1,ED!L120,'H10'!L120,AirDose!L120)</f>
        <v>373520</v>
      </c>
      <c r="M120" s="18">
        <f>CHOOSE($A$1,ED!M120,'H10'!M120,AirDose!M120)</f>
        <v>448450</v>
      </c>
      <c r="N120" s="18">
        <f>CHOOSE($A$1,ED!N120,'H10'!N120,AirDose!N120)</f>
        <v>519880</v>
      </c>
      <c r="O120" s="18">
        <f>CHOOSE($A$1,ED!O120,'H10'!O120,AirDose!O120)</f>
        <v>605310</v>
      </c>
      <c r="P120" s="18">
        <f>CHOOSE($A$1,ED!P120,'H10'!P120,AirDose!P120)</f>
        <v>696660</v>
      </c>
      <c r="Q120" s="18">
        <f>CHOOSE($A$1,ED!Q120,'H10'!Q120,AirDose!Q120)</f>
        <v>789520</v>
      </c>
      <c r="R120" s="18">
        <f>CHOOSE($A$1,ED!R120,'H10'!R120,AirDose!R120)</f>
        <v>893010</v>
      </c>
      <c r="S120" s="18">
        <f>CHOOSE($A$1,ED!S120,'H10'!S120,AirDose!S120)</f>
        <v>999370</v>
      </c>
      <c r="T120" s="18">
        <f>CHOOSE($A$1,ED!T120,'H10'!T120,AirDose!T120)</f>
        <v>1095000</v>
      </c>
      <c r="U120" s="18">
        <f>CHOOSE($A$1,ED!U120,'H10'!U120,AirDose!U120)</f>
        <v>1212700</v>
      </c>
      <c r="V120" s="18">
        <f>CHOOSE($A$1,ED!V120,'H10'!V120,AirDose!V120)</f>
        <v>1368000</v>
      </c>
      <c r="W120" s="18">
        <f>CHOOSE($A$1,ED!W120,'H10'!W120,AirDose!W120)</f>
        <v>1453800</v>
      </c>
      <c r="X120" s="18">
        <f>CHOOSE($A$1,ED!X120,'H10'!X120,AirDose!X120)</f>
        <v>1584700</v>
      </c>
      <c r="Y120" s="18">
        <f>CHOOSE($A$1,ED!Y120,'H10'!Y120,AirDose!Y120)</f>
        <v>1744400</v>
      </c>
      <c r="Z120" s="18">
        <f>CHOOSE($A$1,ED!Z120,'H10'!Z120,AirDose!Z120)</f>
        <v>1892100</v>
      </c>
      <c r="AA120" s="18">
        <f>CHOOSE($A$1,ED!AA120,'H10'!AA120,AirDose!AA120)</f>
        <v>2060000</v>
      </c>
      <c r="AB120" s="18">
        <f>CHOOSE($A$1,ED!AB120,'H10'!AB120,AirDose!AB120)</f>
        <v>2176400</v>
      </c>
      <c r="AC120" s="18">
        <f>CHOOSE($A$1,ED!AC120,'H10'!AC120,AirDose!AC120)</f>
        <v>2352800</v>
      </c>
      <c r="AD120" s="18">
        <f>CHOOSE($A$1,ED!AD120,'H10'!AD120,AirDose!AD120)</f>
        <v>2489300</v>
      </c>
      <c r="AE120" s="18">
        <f>CHOOSE($A$1,ED!AE120,'H10'!AE120,AirDose!AE120)</f>
        <v>2645700</v>
      </c>
      <c r="AF120" s="18">
        <f>CHOOSE($A$1,ED!AF120,'H10'!AF120,AirDose!AF120)</f>
        <v>2769300</v>
      </c>
      <c r="AG120" s="18">
        <f>CHOOSE($A$1,ED!AG120,'H10'!AG120,AirDose!AG120)</f>
        <v>347</v>
      </c>
      <c r="AH120" s="18">
        <f>CHOOSE($A$1,ED!AH120,'H10'!AH120,AirDose!AH120)</f>
        <v>347</v>
      </c>
      <c r="AI120" s="18">
        <f>CHOOSE($A$1,ED!AI120,'H10'!AI120,AirDose!AI120)</f>
        <v>640.25</v>
      </c>
      <c r="AJ120" s="18">
        <f>CHOOSE($A$1,ED!AJ120,'H10'!AJ120,AirDose!AJ120)</f>
        <v>639.25</v>
      </c>
      <c r="AK120" s="18">
        <f>CHOOSE($A$1,ED!AK120,'H10'!AK120,AirDose!AK120)</f>
        <v>255.77</v>
      </c>
    </row>
    <row r="121" spans="1:37">
      <c r="A121" s="18"/>
      <c r="B121" s="18">
        <v>7126.5</v>
      </c>
      <c r="C121" s="18">
        <v>1633.7</v>
      </c>
      <c r="D121" s="18">
        <f>CHOOSE($A$1,ED!D121,'H10'!D121,AirDose!D121)</f>
        <v>1168.5</v>
      </c>
      <c r="E121" s="18">
        <f>CHOOSE($A$1,ED!E121,'H10'!E121,AirDose!E121)</f>
        <v>1653.7</v>
      </c>
      <c r="F121" s="18">
        <f>CHOOSE($A$1,ED!F121,'H10'!F121,AirDose!F121)</f>
        <v>52559</v>
      </c>
      <c r="G121" s="18">
        <f>CHOOSE($A$1,ED!G121,'H10'!G121,AirDose!G121)</f>
        <v>126990</v>
      </c>
      <c r="H121" s="18">
        <f>CHOOSE($A$1,ED!H121,'H10'!H121,AirDose!H121)</f>
        <v>156380</v>
      </c>
      <c r="I121" s="18">
        <f>CHOOSE($A$1,ED!I121,'H10'!I121,AirDose!I121)</f>
        <v>206510</v>
      </c>
      <c r="J121" s="18">
        <f>CHOOSE($A$1,ED!J121,'H10'!J121,AirDose!J121)</f>
        <v>257380</v>
      </c>
      <c r="K121" s="18">
        <f>CHOOSE($A$1,ED!K121,'H10'!K121,AirDose!K121)</f>
        <v>318360</v>
      </c>
      <c r="L121" s="18">
        <f>CHOOSE($A$1,ED!L121,'H10'!L121,AirDose!L121)</f>
        <v>387470</v>
      </c>
      <c r="M121" s="18">
        <f>CHOOSE($A$1,ED!M121,'H10'!M121,AirDose!M121)</f>
        <v>460410</v>
      </c>
      <c r="N121" s="18">
        <f>CHOOSE($A$1,ED!N121,'H10'!N121,AirDose!N121)</f>
        <v>534500</v>
      </c>
      <c r="O121" s="18">
        <f>CHOOSE($A$1,ED!O121,'H10'!O121,AirDose!O121)</f>
        <v>622590</v>
      </c>
      <c r="P121" s="18">
        <f>CHOOSE($A$1,ED!P121,'H10'!P121,AirDose!P121)</f>
        <v>705290</v>
      </c>
      <c r="Q121" s="18">
        <f>CHOOSE($A$1,ED!Q121,'H10'!Q121,AirDose!Q121)</f>
        <v>803470</v>
      </c>
      <c r="R121" s="18">
        <f>CHOOSE($A$1,ED!R121,'H10'!R121,AirDose!R121)</f>
        <v>902320</v>
      </c>
      <c r="S121" s="18">
        <f>CHOOSE($A$1,ED!S121,'H10'!S121,AirDose!S121)</f>
        <v>1009300</v>
      </c>
      <c r="T121" s="18">
        <f>CHOOSE($A$1,ED!T121,'H10'!T121,AirDose!T121)</f>
        <v>1104300</v>
      </c>
      <c r="U121" s="18">
        <f>CHOOSE($A$1,ED!U121,'H10'!U121,AirDose!U121)</f>
        <v>1221300</v>
      </c>
      <c r="V121" s="18">
        <f>CHOOSE($A$1,ED!V121,'H10'!V121,AirDose!V121)</f>
        <v>1368000</v>
      </c>
      <c r="W121" s="18">
        <f>CHOOSE($A$1,ED!W121,'H10'!W121,AirDose!W121)</f>
        <v>1457100</v>
      </c>
      <c r="X121" s="18">
        <f>CHOOSE($A$1,ED!X121,'H10'!X121,AirDose!X121)</f>
        <v>1586000</v>
      </c>
      <c r="Y121" s="18">
        <f>CHOOSE($A$1,ED!Y121,'H10'!Y121,AirDose!Y121)</f>
        <v>1737800</v>
      </c>
      <c r="Z121" s="18">
        <f>CHOOSE($A$1,ED!Z121,'H10'!Z121,AirDose!Z121)</f>
        <v>1877500</v>
      </c>
      <c r="AA121" s="18">
        <f>CHOOSE($A$1,ED!AA121,'H10'!AA121,AirDose!AA121)</f>
        <v>2060000</v>
      </c>
      <c r="AB121" s="18">
        <f>CHOOSE($A$1,ED!AB121,'H10'!AB121,AirDose!AB121)</f>
        <v>2169800</v>
      </c>
      <c r="AC121" s="18">
        <f>CHOOSE($A$1,ED!AC121,'H10'!AC121,AirDose!AC121)</f>
        <v>2339500</v>
      </c>
      <c r="AD121" s="18">
        <f>CHOOSE($A$1,ED!AD121,'H10'!AD121,AirDose!AD121)</f>
        <v>2469300</v>
      </c>
      <c r="AE121" s="18">
        <f>CHOOSE($A$1,ED!AE121,'H10'!AE121,AirDose!AE121)</f>
        <v>2619100</v>
      </c>
      <c r="AF121" s="18">
        <f>CHOOSE($A$1,ED!AF121,'H10'!AF121,AirDose!AF121)</f>
        <v>2749300</v>
      </c>
      <c r="AG121" s="18">
        <f>CHOOSE($A$1,ED!AG121,'H10'!AG121,AirDose!AG121)</f>
        <v>347.6</v>
      </c>
      <c r="AH121" s="18">
        <f>CHOOSE($A$1,ED!AH121,'H10'!AH121,AirDose!AH121)</f>
        <v>347.6</v>
      </c>
      <c r="AI121" s="18">
        <f>CHOOSE($A$1,ED!AI121,'H10'!AI121,AirDose!AI121)</f>
        <v>663.34</v>
      </c>
      <c r="AJ121" s="18">
        <f>CHOOSE($A$1,ED!AJ121,'H10'!AJ121,AirDose!AJ121)</f>
        <v>662.34</v>
      </c>
      <c r="AK121" s="18">
        <f>CHOOSE($A$1,ED!AK121,'H10'!AK121,AirDose!AK121)</f>
        <v>263.98</v>
      </c>
    </row>
    <row r="122" spans="1:37">
      <c r="A122" s="18"/>
      <c r="B122" s="18">
        <v>8971.7000000000007</v>
      </c>
      <c r="C122" s="18">
        <v>2056.6999999999998</v>
      </c>
      <c r="D122" s="18">
        <f>CHOOSE($A$1,ED!D122,'H10'!D122,AirDose!D122)</f>
        <v>1271.5</v>
      </c>
      <c r="E122" s="18">
        <f>CHOOSE($A$1,ED!E122,'H10'!E122,AirDose!E122)</f>
        <v>1746</v>
      </c>
      <c r="F122" s="18">
        <f>CHOOSE($A$1,ED!F122,'H10'!F122,AirDose!F122)</f>
        <v>55781</v>
      </c>
      <c r="G122" s="18">
        <f>CHOOSE($A$1,ED!G122,'H10'!G122,AirDose!G122)</f>
        <v>135420</v>
      </c>
      <c r="H122" s="18">
        <f>CHOOSE($A$1,ED!H122,'H10'!H122,AirDose!H122)</f>
        <v>164690</v>
      </c>
      <c r="I122" s="18">
        <f>CHOOSE($A$1,ED!I122,'H10'!I122,AirDose!I122)</f>
        <v>215680</v>
      </c>
      <c r="J122" s="18">
        <f>CHOOSE($A$1,ED!J122,'H10'!J122,AirDose!J122)</f>
        <v>268680</v>
      </c>
      <c r="K122" s="18">
        <f>CHOOSE($A$1,ED!K122,'H10'!K122,AirDose!K122)</f>
        <v>328990</v>
      </c>
      <c r="L122" s="18">
        <f>CHOOSE($A$1,ED!L122,'H10'!L122,AirDose!L122)</f>
        <v>401420</v>
      </c>
      <c r="M122" s="18">
        <f>CHOOSE($A$1,ED!M122,'H10'!M122,AirDose!M122)</f>
        <v>472360</v>
      </c>
      <c r="N122" s="18">
        <f>CHOOSE($A$1,ED!N122,'H10'!N122,AirDose!N122)</f>
        <v>549110</v>
      </c>
      <c r="O122" s="18">
        <f>CHOOSE($A$1,ED!O122,'H10'!O122,AirDose!O122)</f>
        <v>639860</v>
      </c>
      <c r="P122" s="18">
        <f>CHOOSE($A$1,ED!P122,'H10'!P122,AirDose!P122)</f>
        <v>713930</v>
      </c>
      <c r="Q122" s="18">
        <f>CHOOSE($A$1,ED!Q122,'H10'!Q122,AirDose!Q122)</f>
        <v>817420</v>
      </c>
      <c r="R122" s="18">
        <f>CHOOSE($A$1,ED!R122,'H10'!R122,AirDose!R122)</f>
        <v>911620</v>
      </c>
      <c r="S122" s="18">
        <f>CHOOSE($A$1,ED!S122,'H10'!S122,AirDose!S122)</f>
        <v>1019300</v>
      </c>
      <c r="T122" s="18">
        <f>CHOOSE($A$1,ED!T122,'H10'!T122,AirDose!T122)</f>
        <v>1113600</v>
      </c>
      <c r="U122" s="18">
        <f>CHOOSE($A$1,ED!U122,'H10'!U122,AirDose!U122)</f>
        <v>1229900</v>
      </c>
      <c r="V122" s="18">
        <f>CHOOSE($A$1,ED!V122,'H10'!V122,AirDose!V122)</f>
        <v>1368000</v>
      </c>
      <c r="W122" s="18">
        <f>CHOOSE($A$1,ED!W122,'H10'!W122,AirDose!W122)</f>
        <v>1460400</v>
      </c>
      <c r="X122" s="18">
        <f>CHOOSE($A$1,ED!X122,'H10'!X122,AirDose!X122)</f>
        <v>1587400</v>
      </c>
      <c r="Y122" s="18">
        <f>CHOOSE($A$1,ED!Y122,'H10'!Y122,AirDose!Y122)</f>
        <v>1731100</v>
      </c>
      <c r="Z122" s="18">
        <f>CHOOSE($A$1,ED!Z122,'H10'!Z122,AirDose!Z122)</f>
        <v>1862900</v>
      </c>
      <c r="AA122" s="18">
        <f>CHOOSE($A$1,ED!AA122,'H10'!AA122,AirDose!AA122)</f>
        <v>2060000</v>
      </c>
      <c r="AB122" s="18">
        <f>CHOOSE($A$1,ED!AB122,'H10'!AB122,AirDose!AB122)</f>
        <v>2163100</v>
      </c>
      <c r="AC122" s="18">
        <f>CHOOSE($A$1,ED!AC122,'H10'!AC122,AirDose!AC122)</f>
        <v>2326300</v>
      </c>
      <c r="AD122" s="18">
        <f>CHOOSE($A$1,ED!AD122,'H10'!AD122,AirDose!AD122)</f>
        <v>2449400</v>
      </c>
      <c r="AE122" s="18">
        <f>CHOOSE($A$1,ED!AE122,'H10'!AE122,AirDose!AE122)</f>
        <v>2592500</v>
      </c>
      <c r="AF122" s="18">
        <f>CHOOSE($A$1,ED!AF122,'H10'!AF122,AirDose!AF122)</f>
        <v>2729400</v>
      </c>
      <c r="AG122" s="18">
        <f>CHOOSE($A$1,ED!AG122,'H10'!AG122,AirDose!AG122)</f>
        <v>348</v>
      </c>
      <c r="AH122" s="18">
        <f>CHOOSE($A$1,ED!AH122,'H10'!AH122,AirDose!AH122)</f>
        <v>348</v>
      </c>
      <c r="AI122" s="18">
        <f>CHOOSE($A$1,ED!AI122,'H10'!AI122,AirDose!AI122)</f>
        <v>687.33</v>
      </c>
      <c r="AJ122" s="18">
        <f>CHOOSE($A$1,ED!AJ122,'H10'!AJ122,AirDose!AJ122)</f>
        <v>686.84</v>
      </c>
      <c r="AK122" s="18">
        <f>CHOOSE($A$1,ED!AK122,'H10'!AK122,AirDose!AK122)</f>
        <v>272.11</v>
      </c>
    </row>
    <row r="123" spans="1:37">
      <c r="A123" s="18"/>
      <c r="B123" s="18">
        <v>11294</v>
      </c>
      <c r="C123" s="18">
        <v>2589.3000000000002</v>
      </c>
      <c r="D123" s="18">
        <f>CHOOSE($A$1,ED!D123,'H10'!D123,AirDose!D123)</f>
        <v>1320</v>
      </c>
      <c r="E123" s="18">
        <f>CHOOSE($A$1,ED!E123,'H10'!E123,AirDose!E123)</f>
        <v>1780</v>
      </c>
      <c r="F123" s="18">
        <f>CHOOSE($A$1,ED!F123,'H10'!F123,AirDose!F123)</f>
        <v>59706</v>
      </c>
      <c r="G123" s="18">
        <f>CHOOSE($A$1,ED!G123,'H10'!G123,AirDose!G123)</f>
        <v>140700</v>
      </c>
      <c r="H123" s="18">
        <f>CHOOSE($A$1,ED!H123,'H10'!H123,AirDose!H123)</f>
        <v>170360</v>
      </c>
      <c r="I123" s="18">
        <f>CHOOSE($A$1,ED!I123,'H10'!I123,AirDose!I123)</f>
        <v>222460</v>
      </c>
      <c r="J123" s="18">
        <f>CHOOSE($A$1,ED!J123,'H10'!J123,AirDose!J123)</f>
        <v>277860</v>
      </c>
      <c r="K123" s="18">
        <f>CHOOSE($A$1,ED!K123,'H10'!K123,AirDose!K123)</f>
        <v>341730</v>
      </c>
      <c r="L123" s="18">
        <f>CHOOSE($A$1,ED!L123,'H10'!L123,AirDose!L123)</f>
        <v>416430</v>
      </c>
      <c r="M123" s="18">
        <f>CHOOSE($A$1,ED!M123,'H10'!M123,AirDose!M123)</f>
        <v>488190</v>
      </c>
      <c r="N123" s="18">
        <f>CHOOSE($A$1,ED!N123,'H10'!N123,AirDose!N123)</f>
        <v>569000</v>
      </c>
      <c r="O123" s="18">
        <f>CHOOSE($A$1,ED!O123,'H10'!O123,AirDose!O123)</f>
        <v>663100</v>
      </c>
      <c r="P123" s="18">
        <f>CHOOSE($A$1,ED!P123,'H10'!P123,AirDose!P123)</f>
        <v>737320</v>
      </c>
      <c r="Q123" s="18">
        <f>CHOOSE($A$1,ED!Q123,'H10'!Q123,AirDose!Q123)</f>
        <v>845430</v>
      </c>
      <c r="R123" s="18">
        <f>CHOOSE($A$1,ED!R123,'H10'!R123,AirDose!R123)</f>
        <v>941990</v>
      </c>
      <c r="S123" s="18">
        <f>CHOOSE($A$1,ED!S123,'H10'!S123,AirDose!S123)</f>
        <v>1050300</v>
      </c>
      <c r="T123" s="18">
        <f>CHOOSE($A$1,ED!T123,'H10'!T123,AirDose!T123)</f>
        <v>1146100</v>
      </c>
      <c r="U123" s="18">
        <f>CHOOSE($A$1,ED!U123,'H10'!U123,AirDose!U123)</f>
        <v>1262800</v>
      </c>
      <c r="V123" s="18">
        <f>CHOOSE($A$1,ED!V123,'H10'!V123,AirDose!V123)</f>
        <v>1403500</v>
      </c>
      <c r="W123" s="18">
        <f>CHOOSE($A$1,ED!W123,'H10'!W123,AirDose!W123)</f>
        <v>1499200</v>
      </c>
      <c r="X123" s="18">
        <f>CHOOSE($A$1,ED!X123,'H10'!X123,AirDose!X123)</f>
        <v>1623100</v>
      </c>
      <c r="Y123" s="18">
        <f>CHOOSE($A$1,ED!Y123,'H10'!Y123,AirDose!Y123)</f>
        <v>1767000</v>
      </c>
      <c r="Z123" s="18">
        <f>CHOOSE($A$1,ED!Z123,'H10'!Z123,AirDose!Z123)</f>
        <v>1898900</v>
      </c>
      <c r="AA123" s="18">
        <f>CHOOSE($A$1,ED!AA123,'H10'!AA123,AirDose!AA123)</f>
        <v>2095100</v>
      </c>
      <c r="AB123" s="18">
        <f>CHOOSE($A$1,ED!AB123,'H10'!AB123,AirDose!AB123)</f>
        <v>2198600</v>
      </c>
      <c r="AC123" s="18">
        <f>CHOOSE($A$1,ED!AC123,'H10'!AC123,AirDose!AC123)</f>
        <v>2358600</v>
      </c>
      <c r="AD123" s="18">
        <f>CHOOSE($A$1,ED!AD123,'H10'!AD123,AirDose!AD123)</f>
        <v>2485700</v>
      </c>
      <c r="AE123" s="18">
        <f>CHOOSE($A$1,ED!AE123,'H10'!AE123,AirDose!AE123)</f>
        <v>2625700</v>
      </c>
      <c r="AF123" s="18">
        <f>CHOOSE($A$1,ED!AF123,'H10'!AF123,AirDose!AF123)</f>
        <v>2769200</v>
      </c>
      <c r="AG123" s="18">
        <f>CHOOSE($A$1,ED!AG123,'H10'!AG123,AirDose!AG123)</f>
        <v>348</v>
      </c>
      <c r="AH123" s="18">
        <f>CHOOSE($A$1,ED!AH123,'H10'!AH123,AirDose!AH123)</f>
        <v>348</v>
      </c>
      <c r="AI123" s="18">
        <f>CHOOSE($A$1,ED!AI123,'H10'!AI123,AirDose!AI123)</f>
        <v>699</v>
      </c>
      <c r="AJ123" s="18">
        <f>CHOOSE($A$1,ED!AJ123,'H10'!AJ123,AirDose!AJ123)</f>
        <v>699</v>
      </c>
      <c r="AK123" s="18">
        <f>CHOOSE($A$1,ED!AK123,'H10'!AK123,AirDose!AK123)</f>
        <v>276</v>
      </c>
    </row>
    <row r="124" spans="1:37">
      <c r="A124" s="18"/>
      <c r="B124" s="18">
        <v>14219</v>
      </c>
      <c r="C124" s="18">
        <v>3259.7</v>
      </c>
      <c r="D124" s="18">
        <f>CHOOSE($A$1,ED!D124,'H10'!D124,AirDose!D124)</f>
        <v>1320</v>
      </c>
      <c r="E124" s="18">
        <f>CHOOSE($A$1,ED!E124,'H10'!E124,AirDose!E124)</f>
        <v>1780</v>
      </c>
      <c r="F124" s="18">
        <f>CHOOSE($A$1,ED!F124,'H10'!F124,AirDose!F124)</f>
        <v>64257</v>
      </c>
      <c r="G124" s="18">
        <f>CHOOSE($A$1,ED!G124,'H10'!G124,AirDose!G124)</f>
        <v>143160</v>
      </c>
      <c r="H124" s="18">
        <f>CHOOSE($A$1,ED!H124,'H10'!H124,AirDose!H124)</f>
        <v>173680</v>
      </c>
      <c r="I124" s="18">
        <f>CHOOSE($A$1,ED!I124,'H10'!I124,AirDose!I124)</f>
        <v>227110</v>
      </c>
      <c r="J124" s="18">
        <f>CHOOSE($A$1,ED!J124,'H10'!J124,AirDose!J124)</f>
        <v>285170</v>
      </c>
      <c r="K124" s="18">
        <f>CHOOSE($A$1,ED!K124,'H10'!K124,AirDose!K124)</f>
        <v>356340</v>
      </c>
      <c r="L124" s="18">
        <f>CHOOSE($A$1,ED!L124,'H10'!L124,AirDose!L124)</f>
        <v>432380</v>
      </c>
      <c r="M124" s="18">
        <f>CHOOSE($A$1,ED!M124,'H10'!M124,AirDose!M124)</f>
        <v>507450</v>
      </c>
      <c r="N124" s="18">
        <f>CHOOSE($A$1,ED!N124,'H10'!N124,AirDose!N124)</f>
        <v>593580</v>
      </c>
      <c r="O124" s="18">
        <f>CHOOSE($A$1,ED!O124,'H10'!O124,AirDose!O124)</f>
        <v>691670</v>
      </c>
      <c r="P124" s="18">
        <f>CHOOSE($A$1,ED!P124,'H10'!P124,AirDose!P124)</f>
        <v>773860</v>
      </c>
      <c r="Q124" s="18">
        <f>CHOOSE($A$1,ED!Q124,'H10'!Q124,AirDose!Q124)</f>
        <v>885950</v>
      </c>
      <c r="R124" s="18">
        <f>CHOOSE($A$1,ED!R124,'H10'!R124,AirDose!R124)</f>
        <v>991160</v>
      </c>
      <c r="S124" s="18">
        <f>CHOOSE($A$1,ED!S124,'H10'!S124,AirDose!S124)</f>
        <v>1100200</v>
      </c>
      <c r="T124" s="18">
        <f>CHOOSE($A$1,ED!T124,'H10'!T124,AirDose!T124)</f>
        <v>1199300</v>
      </c>
      <c r="U124" s="18">
        <f>CHOOSE($A$1,ED!U124,'H10'!U124,AirDose!U124)</f>
        <v>1317300</v>
      </c>
      <c r="V124" s="18">
        <f>CHOOSE($A$1,ED!V124,'H10'!V124,AirDose!V124)</f>
        <v>1470600</v>
      </c>
      <c r="W124" s="18">
        <f>CHOOSE($A$1,ED!W124,'H10'!W124,AirDose!W124)</f>
        <v>1569700</v>
      </c>
      <c r="X124" s="18">
        <f>CHOOSE($A$1,ED!X124,'H10'!X124,AirDose!X124)</f>
        <v>1689600</v>
      </c>
      <c r="Y124" s="18">
        <f>CHOOSE($A$1,ED!Y124,'H10'!Y124,AirDose!Y124)</f>
        <v>1840700</v>
      </c>
      <c r="Z124" s="18">
        <f>CHOOSE($A$1,ED!Z124,'H10'!Z124,AirDose!Z124)</f>
        <v>1979900</v>
      </c>
      <c r="AA124" s="18">
        <f>CHOOSE($A$1,ED!AA124,'H10'!AA124,AirDose!AA124)</f>
        <v>2161600</v>
      </c>
      <c r="AB124" s="18">
        <f>CHOOSE($A$1,ED!AB124,'H10'!AB124,AirDose!AB124)</f>
        <v>2271700</v>
      </c>
      <c r="AC124" s="18">
        <f>CHOOSE($A$1,ED!AC124,'H10'!AC124,AirDose!AC124)</f>
        <v>2431700</v>
      </c>
      <c r="AD124" s="18">
        <f>CHOOSE($A$1,ED!AD124,'H10'!AD124,AirDose!AD124)</f>
        <v>2572000</v>
      </c>
      <c r="AE124" s="18">
        <f>CHOOSE($A$1,ED!AE124,'H10'!AE124,AirDose!AE124)</f>
        <v>2712000</v>
      </c>
      <c r="AF124" s="18">
        <f>CHOOSE($A$1,ED!AF124,'H10'!AF124,AirDose!AF124)</f>
        <v>2862200</v>
      </c>
      <c r="AG124" s="18">
        <f>CHOOSE($A$1,ED!AG124,'H10'!AG124,AirDose!AG124)</f>
        <v>348</v>
      </c>
      <c r="AH124" s="18">
        <f>CHOOSE($A$1,ED!AH124,'H10'!AH124,AirDose!AH124)</f>
        <v>348</v>
      </c>
      <c r="AI124" s="18">
        <f>CHOOSE($A$1,ED!AI124,'H10'!AI124,AirDose!AI124)</f>
        <v>699</v>
      </c>
      <c r="AJ124" s="18">
        <f>CHOOSE($A$1,ED!AJ124,'H10'!AJ124,AirDose!AJ124)</f>
        <v>699</v>
      </c>
      <c r="AK124" s="18">
        <f>CHOOSE($A$1,ED!AK124,'H10'!AK124,AirDose!AK124)</f>
        <v>276</v>
      </c>
    </row>
    <row r="125" spans="1:37">
      <c r="A125" s="18"/>
      <c r="B125" s="18">
        <v>17901</v>
      </c>
      <c r="C125" s="18">
        <v>4103.7</v>
      </c>
      <c r="D125" s="18">
        <f>CHOOSE($A$1,ED!D125,'H10'!D125,AirDose!D125)</f>
        <v>1320</v>
      </c>
      <c r="E125" s="18">
        <f>CHOOSE($A$1,ED!E125,'H10'!E125,AirDose!E125)</f>
        <v>1780</v>
      </c>
      <c r="F125" s="18">
        <f>CHOOSE($A$1,ED!F125,'H10'!F125,AirDose!F125)</f>
        <v>68809</v>
      </c>
      <c r="G125" s="18">
        <f>CHOOSE($A$1,ED!G125,'H10'!G125,AirDose!G125)</f>
        <v>145620</v>
      </c>
      <c r="H125" s="18">
        <f>CHOOSE($A$1,ED!H125,'H10'!H125,AirDose!H125)</f>
        <v>177000</v>
      </c>
      <c r="I125" s="18">
        <f>CHOOSE($A$1,ED!I125,'H10'!I125,AirDose!I125)</f>
        <v>231760</v>
      </c>
      <c r="J125" s="18">
        <f>CHOOSE($A$1,ED!J125,'H10'!J125,AirDose!J125)</f>
        <v>292480</v>
      </c>
      <c r="K125" s="18">
        <f>CHOOSE($A$1,ED!K125,'H10'!K125,AirDose!K125)</f>
        <v>370960</v>
      </c>
      <c r="L125" s="18">
        <f>CHOOSE($A$1,ED!L125,'H10'!L125,AirDose!L125)</f>
        <v>448320</v>
      </c>
      <c r="M125" s="18">
        <f>CHOOSE($A$1,ED!M125,'H10'!M125,AirDose!M125)</f>
        <v>526720</v>
      </c>
      <c r="N125" s="18">
        <f>CHOOSE($A$1,ED!N125,'H10'!N125,AirDose!N125)</f>
        <v>618160</v>
      </c>
      <c r="O125" s="18">
        <f>CHOOSE($A$1,ED!O125,'H10'!O125,AirDose!O125)</f>
        <v>720240</v>
      </c>
      <c r="P125" s="18">
        <f>CHOOSE($A$1,ED!P125,'H10'!P125,AirDose!P125)</f>
        <v>810400</v>
      </c>
      <c r="Q125" s="18">
        <f>CHOOSE($A$1,ED!Q125,'H10'!Q125,AirDose!Q125)</f>
        <v>926480</v>
      </c>
      <c r="R125" s="18">
        <f>CHOOSE($A$1,ED!R125,'H10'!R125,AirDose!R125)</f>
        <v>1040300</v>
      </c>
      <c r="S125" s="18">
        <f>CHOOSE($A$1,ED!S125,'H10'!S125,AirDose!S125)</f>
        <v>1150000</v>
      </c>
      <c r="T125" s="18">
        <f>CHOOSE($A$1,ED!T125,'H10'!T125,AirDose!T125)</f>
        <v>1252400</v>
      </c>
      <c r="U125" s="18">
        <f>CHOOSE($A$1,ED!U125,'H10'!U125,AirDose!U125)</f>
        <v>1371800</v>
      </c>
      <c r="V125" s="18">
        <f>CHOOSE($A$1,ED!V125,'H10'!V125,AirDose!V125)</f>
        <v>1537700</v>
      </c>
      <c r="W125" s="18">
        <f>CHOOSE($A$1,ED!W125,'H10'!W125,AirDose!W125)</f>
        <v>1640100</v>
      </c>
      <c r="X125" s="18">
        <f>CHOOSE($A$1,ED!X125,'H10'!X125,AirDose!X125)</f>
        <v>1756000</v>
      </c>
      <c r="Y125" s="18">
        <f>CHOOSE($A$1,ED!Y125,'H10'!Y125,AirDose!Y125)</f>
        <v>1914500</v>
      </c>
      <c r="Z125" s="18">
        <f>CHOOSE($A$1,ED!Z125,'H10'!Z125,AirDose!Z125)</f>
        <v>2061000</v>
      </c>
      <c r="AA125" s="18">
        <f>CHOOSE($A$1,ED!AA125,'H10'!AA125,AirDose!AA125)</f>
        <v>2228000</v>
      </c>
      <c r="AB125" s="18">
        <f>CHOOSE($A$1,ED!AB125,'H10'!AB125,AirDose!AB125)</f>
        <v>2344800</v>
      </c>
      <c r="AC125" s="18">
        <f>CHOOSE($A$1,ED!AC125,'H10'!AC125,AirDose!AC125)</f>
        <v>2504800</v>
      </c>
      <c r="AD125" s="18">
        <f>CHOOSE($A$1,ED!AD125,'H10'!AD125,AirDose!AD125)</f>
        <v>2658400</v>
      </c>
      <c r="AE125" s="18">
        <f>CHOOSE($A$1,ED!AE125,'H10'!AE125,AirDose!AE125)</f>
        <v>2798400</v>
      </c>
      <c r="AF125" s="18">
        <f>CHOOSE($A$1,ED!AF125,'H10'!AF125,AirDose!AF125)</f>
        <v>2955200</v>
      </c>
      <c r="AG125" s="18">
        <f>CHOOSE($A$1,ED!AG125,'H10'!AG125,AirDose!AG125)</f>
        <v>348.61</v>
      </c>
      <c r="AH125" s="18">
        <f>CHOOSE($A$1,ED!AH125,'H10'!AH125,AirDose!AH125)</f>
        <v>348.61</v>
      </c>
      <c r="AI125" s="18">
        <f>CHOOSE($A$1,ED!AI125,'H10'!AI125,AirDose!AI125)</f>
        <v>699</v>
      </c>
      <c r="AJ125" s="18">
        <f>CHOOSE($A$1,ED!AJ125,'H10'!AJ125,AirDose!AJ125)</f>
        <v>699</v>
      </c>
      <c r="AK125" s="18">
        <f>CHOOSE($A$1,ED!AK125,'H10'!AK125,AirDose!AK125)</f>
        <v>276</v>
      </c>
    </row>
    <row r="126" spans="1:37">
      <c r="A126" s="18"/>
      <c r="B126" s="18">
        <v>22536</v>
      </c>
      <c r="C126" s="18">
        <v>5166.3</v>
      </c>
      <c r="D126" s="18">
        <f>CHOOSE($A$1,ED!D126,'H10'!D126,AirDose!D126)</f>
        <v>1320</v>
      </c>
      <c r="E126" s="18">
        <f>CHOOSE($A$1,ED!E126,'H10'!E126,AirDose!E126)</f>
        <v>1780</v>
      </c>
      <c r="F126" s="18">
        <f>CHOOSE($A$1,ED!F126,'H10'!F126,AirDose!F126)</f>
        <v>74348</v>
      </c>
      <c r="G126" s="18">
        <f>CHOOSE($A$1,ED!G126,'H10'!G126,AirDose!G126)</f>
        <v>155290</v>
      </c>
      <c r="H126" s="18">
        <f>CHOOSE($A$1,ED!H126,'H10'!H126,AirDose!H126)</f>
        <v>189210</v>
      </c>
      <c r="I126" s="18">
        <f>CHOOSE($A$1,ED!I126,'H10'!I126,AirDose!I126)</f>
        <v>244940</v>
      </c>
      <c r="J126" s="18">
        <f>CHOOSE($A$1,ED!J126,'H10'!J126,AirDose!J126)</f>
        <v>307730</v>
      </c>
      <c r="K126" s="18">
        <f>CHOOSE($A$1,ED!K126,'H10'!K126,AirDose!K126)</f>
        <v>390250</v>
      </c>
      <c r="L126" s="18">
        <f>CHOOSE($A$1,ED!L126,'H10'!L126,AirDose!L126)</f>
        <v>470330</v>
      </c>
      <c r="M126" s="18">
        <f>CHOOSE($A$1,ED!M126,'H10'!M126,AirDose!M126)</f>
        <v>555540</v>
      </c>
      <c r="N126" s="18">
        <f>CHOOSE($A$1,ED!N126,'H10'!N126,AirDose!N126)</f>
        <v>650850</v>
      </c>
      <c r="O126" s="18">
        <f>CHOOSE($A$1,ED!O126,'H10'!O126,AirDose!O126)</f>
        <v>756670</v>
      </c>
      <c r="P126" s="18">
        <f>CHOOSE($A$1,ED!P126,'H10'!P126,AirDose!P126)</f>
        <v>853540</v>
      </c>
      <c r="Q126" s="18">
        <f>CHOOSE($A$1,ED!Q126,'H10'!Q126,AirDose!Q126)</f>
        <v>976230</v>
      </c>
      <c r="R126" s="18">
        <f>CHOOSE($A$1,ED!R126,'H10'!R126,AirDose!R126)</f>
        <v>1090600</v>
      </c>
      <c r="S126" s="18">
        <f>CHOOSE($A$1,ED!S126,'H10'!S126,AirDose!S126)</f>
        <v>1205000</v>
      </c>
      <c r="T126" s="18">
        <f>CHOOSE($A$1,ED!T126,'H10'!T126,AirDose!T126)</f>
        <v>1312900</v>
      </c>
      <c r="U126" s="18">
        <f>CHOOSE($A$1,ED!U126,'H10'!U126,AirDose!U126)</f>
        <v>1438600</v>
      </c>
      <c r="V126" s="18">
        <f>CHOOSE($A$1,ED!V126,'H10'!V126,AirDose!V126)</f>
        <v>1615300</v>
      </c>
      <c r="W126" s="18">
        <f>CHOOSE($A$1,ED!W126,'H10'!W126,AirDose!W126)</f>
        <v>1719100</v>
      </c>
      <c r="X126" s="18">
        <f>CHOOSE($A$1,ED!X126,'H10'!X126,AirDose!X126)</f>
        <v>1839100</v>
      </c>
      <c r="Y126" s="18">
        <f>CHOOSE($A$1,ED!Y126,'H10'!Y126,AirDose!Y126)</f>
        <v>2006000</v>
      </c>
      <c r="Z126" s="18">
        <f>CHOOSE($A$1,ED!Z126,'H10'!Z126,AirDose!Z126)</f>
        <v>2162500</v>
      </c>
      <c r="AA126" s="18">
        <f>CHOOSE($A$1,ED!AA126,'H10'!AA126,AirDose!AA126)</f>
        <v>2322500</v>
      </c>
      <c r="AB126" s="18">
        <f>CHOOSE($A$1,ED!AB126,'H10'!AB126,AirDose!AB126)</f>
        <v>2453000</v>
      </c>
      <c r="AC126" s="18">
        <f>CHOOSE($A$1,ED!AC126,'H10'!AC126,AirDose!AC126)</f>
        <v>2613000</v>
      </c>
      <c r="AD126" s="18">
        <f>CHOOSE($A$1,ED!AD126,'H10'!AD126,AirDose!AD126)</f>
        <v>2778200</v>
      </c>
      <c r="AE126" s="18">
        <f>CHOOSE($A$1,ED!AE126,'H10'!AE126,AirDose!AE126)</f>
        <v>2918200</v>
      </c>
      <c r="AF126" s="18">
        <f>CHOOSE($A$1,ED!AF126,'H10'!AF126,AirDose!AF126)</f>
        <v>3078200</v>
      </c>
      <c r="AG126" s="18">
        <f>CHOOSE($A$1,ED!AG126,'H10'!AG126,AirDose!AG126)</f>
        <v>349.29</v>
      </c>
      <c r="AH126" s="18">
        <f>CHOOSE($A$1,ED!AH126,'H10'!AH126,AirDose!AH126)</f>
        <v>349.29</v>
      </c>
      <c r="AI126" s="18">
        <f>CHOOSE($A$1,ED!AI126,'H10'!AI126,AirDose!AI126)</f>
        <v>699</v>
      </c>
      <c r="AJ126" s="18">
        <f>CHOOSE($A$1,ED!AJ126,'H10'!AJ126,AirDose!AJ126)</f>
        <v>699</v>
      </c>
      <c r="AK126" s="18">
        <f>CHOOSE($A$1,ED!AK126,'H10'!AK126,AirDose!AK126)</f>
        <v>276</v>
      </c>
    </row>
    <row r="127" spans="1:37">
      <c r="A127" s="18"/>
      <c r="B127" s="18">
        <v>28371</v>
      </c>
      <c r="C127" s="18">
        <v>6503.9</v>
      </c>
      <c r="D127" s="18">
        <f>CHOOSE($A$1,ED!D127,'H10'!D127,AirDose!D127)</f>
        <v>1320</v>
      </c>
      <c r="E127" s="18">
        <f>CHOOSE($A$1,ED!E127,'H10'!E127,AirDose!E127)</f>
        <v>1780</v>
      </c>
      <c r="F127" s="18">
        <f>CHOOSE($A$1,ED!F127,'H10'!F127,AirDose!F127)</f>
        <v>80807</v>
      </c>
      <c r="G127" s="18">
        <f>CHOOSE($A$1,ED!G127,'H10'!G127,AirDose!G127)</f>
        <v>171680</v>
      </c>
      <c r="H127" s="18">
        <f>CHOOSE($A$1,ED!H127,'H10'!H127,AirDose!H127)</f>
        <v>209660</v>
      </c>
      <c r="I127" s="18">
        <f>CHOOSE($A$1,ED!I127,'H10'!I127,AirDose!I127)</f>
        <v>266050</v>
      </c>
      <c r="J127" s="18">
        <f>CHOOSE($A$1,ED!J127,'H10'!J127,AirDose!J127)</f>
        <v>330340</v>
      </c>
      <c r="K127" s="18">
        <f>CHOOSE($A$1,ED!K127,'H10'!K127,AirDose!K127)</f>
        <v>413870</v>
      </c>
      <c r="L127" s="18">
        <f>CHOOSE($A$1,ED!L127,'H10'!L127,AirDose!L127)</f>
        <v>497970</v>
      </c>
      <c r="M127" s="18">
        <f>CHOOSE($A$1,ED!M127,'H10'!M127,AirDose!M127)</f>
        <v>593240</v>
      </c>
      <c r="N127" s="18">
        <f>CHOOSE($A$1,ED!N127,'H10'!N127,AirDose!N127)</f>
        <v>691050</v>
      </c>
      <c r="O127" s="18">
        <f>CHOOSE($A$1,ED!O127,'H10'!O127,AirDose!O127)</f>
        <v>800390</v>
      </c>
      <c r="P127" s="18">
        <f>CHOOSE($A$1,ED!P127,'H10'!P127,AirDose!P127)</f>
        <v>902790</v>
      </c>
      <c r="Q127" s="18">
        <f>CHOOSE($A$1,ED!Q127,'H10'!Q127,AirDose!Q127)</f>
        <v>1034500</v>
      </c>
      <c r="R127" s="18">
        <f>CHOOSE($A$1,ED!R127,'H10'!R127,AirDose!R127)</f>
        <v>1141800</v>
      </c>
      <c r="S127" s="18">
        <f>CHOOSE($A$1,ED!S127,'H10'!S127,AirDose!S127)</f>
        <v>1264800</v>
      </c>
      <c r="T127" s="18">
        <f>CHOOSE($A$1,ED!T127,'H10'!T127,AirDose!T127)</f>
        <v>1380300</v>
      </c>
      <c r="U127" s="18">
        <f>CHOOSE($A$1,ED!U127,'H10'!U127,AirDose!U127)</f>
        <v>1517100</v>
      </c>
      <c r="V127" s="18">
        <f>CHOOSE($A$1,ED!V127,'H10'!V127,AirDose!V127)</f>
        <v>1702800</v>
      </c>
      <c r="W127" s="18">
        <f>CHOOSE($A$1,ED!W127,'H10'!W127,AirDose!W127)</f>
        <v>1806000</v>
      </c>
      <c r="X127" s="18">
        <f>CHOOSE($A$1,ED!X127,'H10'!X127,AirDose!X127)</f>
        <v>1937600</v>
      </c>
      <c r="Y127" s="18">
        <f>CHOOSE($A$1,ED!Y127,'H10'!Y127,AirDose!Y127)</f>
        <v>2114100</v>
      </c>
      <c r="Z127" s="18">
        <f>CHOOSE($A$1,ED!Z127,'H10'!Z127,AirDose!Z127)</f>
        <v>2283200</v>
      </c>
      <c r="AA127" s="18">
        <f>CHOOSE($A$1,ED!AA127,'H10'!AA127,AirDose!AA127)</f>
        <v>2443200</v>
      </c>
      <c r="AB127" s="18">
        <f>CHOOSE($A$1,ED!AB127,'H10'!AB127,AirDose!AB127)</f>
        <v>2593700</v>
      </c>
      <c r="AC127" s="18">
        <f>CHOOSE($A$1,ED!AC127,'H10'!AC127,AirDose!AC127)</f>
        <v>2753700</v>
      </c>
      <c r="AD127" s="18">
        <f>CHOOSE($A$1,ED!AD127,'H10'!AD127,AirDose!AD127)</f>
        <v>2928900</v>
      </c>
      <c r="AE127" s="18">
        <f>CHOOSE($A$1,ED!AE127,'H10'!AE127,AirDose!AE127)</f>
        <v>3068900</v>
      </c>
      <c r="AF127" s="18">
        <f>CHOOSE($A$1,ED!AF127,'H10'!AF127,AirDose!AF127)</f>
        <v>3228900</v>
      </c>
      <c r="AG127" s="18">
        <f>CHOOSE($A$1,ED!AG127,'H10'!AG127,AirDose!AG127)</f>
        <v>349.86</v>
      </c>
      <c r="AH127" s="18">
        <f>CHOOSE($A$1,ED!AH127,'H10'!AH127,AirDose!AH127)</f>
        <v>349.86</v>
      </c>
      <c r="AI127" s="18">
        <f>CHOOSE($A$1,ED!AI127,'H10'!AI127,AirDose!AI127)</f>
        <v>699</v>
      </c>
      <c r="AJ127" s="18">
        <f>CHOOSE($A$1,ED!AJ127,'H10'!AJ127,AirDose!AJ127)</f>
        <v>699</v>
      </c>
      <c r="AK127" s="18">
        <f>CHOOSE($A$1,ED!AK127,'H10'!AK127,AirDose!AK127)</f>
        <v>276</v>
      </c>
    </row>
    <row r="128" spans="1:37">
      <c r="A128" s="18"/>
      <c r="B128" s="18">
        <v>35717</v>
      </c>
      <c r="C128" s="18">
        <v>8188</v>
      </c>
      <c r="D128" s="18">
        <f>CHOOSE($A$1,ED!D128,'H10'!D128,AirDose!D128)</f>
        <v>1320</v>
      </c>
      <c r="E128" s="18">
        <f>CHOOSE($A$1,ED!E128,'H10'!E128,AirDose!E128)</f>
        <v>1780</v>
      </c>
      <c r="F128" s="18">
        <f>CHOOSE($A$1,ED!F128,'H10'!F128,AirDose!F128)</f>
        <v>87265</v>
      </c>
      <c r="G128" s="18">
        <f>CHOOSE($A$1,ED!G128,'H10'!G128,AirDose!G128)</f>
        <v>188060</v>
      </c>
      <c r="H128" s="18">
        <f>CHOOSE($A$1,ED!H128,'H10'!H128,AirDose!H128)</f>
        <v>230120</v>
      </c>
      <c r="I128" s="18">
        <f>CHOOSE($A$1,ED!I128,'H10'!I128,AirDose!I128)</f>
        <v>287160</v>
      </c>
      <c r="J128" s="18">
        <f>CHOOSE($A$1,ED!J128,'H10'!J128,AirDose!J128)</f>
        <v>352960</v>
      </c>
      <c r="K128" s="18">
        <f>CHOOSE($A$1,ED!K128,'H10'!K128,AirDose!K128)</f>
        <v>437490</v>
      </c>
      <c r="L128" s="18">
        <f>CHOOSE($A$1,ED!L128,'H10'!L128,AirDose!L128)</f>
        <v>525620</v>
      </c>
      <c r="M128" s="18">
        <f>CHOOSE($A$1,ED!M128,'H10'!M128,AirDose!M128)</f>
        <v>630930</v>
      </c>
      <c r="N128" s="18">
        <f>CHOOSE($A$1,ED!N128,'H10'!N128,AirDose!N128)</f>
        <v>731260</v>
      </c>
      <c r="O128" s="18">
        <f>CHOOSE($A$1,ED!O128,'H10'!O128,AirDose!O128)</f>
        <v>844120</v>
      </c>
      <c r="P128" s="18">
        <f>CHOOSE($A$1,ED!P128,'H10'!P128,AirDose!P128)</f>
        <v>952040</v>
      </c>
      <c r="Q128" s="18">
        <f>CHOOSE($A$1,ED!Q128,'H10'!Q128,AirDose!Q128)</f>
        <v>1092800</v>
      </c>
      <c r="R128" s="18">
        <f>CHOOSE($A$1,ED!R128,'H10'!R128,AirDose!R128)</f>
        <v>1193100</v>
      </c>
      <c r="S128" s="18">
        <f>CHOOSE($A$1,ED!S128,'H10'!S128,AirDose!S128)</f>
        <v>1324600</v>
      </c>
      <c r="T128" s="18">
        <f>CHOOSE($A$1,ED!T128,'H10'!T128,AirDose!T128)</f>
        <v>1447600</v>
      </c>
      <c r="U128" s="18">
        <f>CHOOSE($A$1,ED!U128,'H10'!U128,AirDose!U128)</f>
        <v>1595500</v>
      </c>
      <c r="V128" s="18">
        <f>CHOOSE($A$1,ED!V128,'H10'!V128,AirDose!V128)</f>
        <v>1790200</v>
      </c>
      <c r="W128" s="18">
        <f>CHOOSE($A$1,ED!W128,'H10'!W128,AirDose!W128)</f>
        <v>1893000</v>
      </c>
      <c r="X128" s="18">
        <f>CHOOSE($A$1,ED!X128,'H10'!X128,AirDose!X128)</f>
        <v>2036100</v>
      </c>
      <c r="Y128" s="18">
        <f>CHOOSE($A$1,ED!Y128,'H10'!Y128,AirDose!Y128)</f>
        <v>2222100</v>
      </c>
      <c r="Z128" s="18">
        <f>CHOOSE($A$1,ED!Z128,'H10'!Z128,AirDose!Z128)</f>
        <v>2403800</v>
      </c>
      <c r="AA128" s="18">
        <f>CHOOSE($A$1,ED!AA128,'H10'!AA128,AirDose!AA128)</f>
        <v>2563800</v>
      </c>
      <c r="AB128" s="18">
        <f>CHOOSE($A$1,ED!AB128,'H10'!AB128,AirDose!AB128)</f>
        <v>2734400</v>
      </c>
      <c r="AC128" s="18">
        <f>CHOOSE($A$1,ED!AC128,'H10'!AC128,AirDose!AC128)</f>
        <v>2894400</v>
      </c>
      <c r="AD128" s="18">
        <f>CHOOSE($A$1,ED!AD128,'H10'!AD128,AirDose!AD128)</f>
        <v>3079700</v>
      </c>
      <c r="AE128" s="18">
        <f>CHOOSE($A$1,ED!AE128,'H10'!AE128,AirDose!AE128)</f>
        <v>3219700</v>
      </c>
      <c r="AF128" s="18">
        <f>CHOOSE($A$1,ED!AF128,'H10'!AF128,AirDose!AF128)</f>
        <v>3379700</v>
      </c>
      <c r="AG128" s="18">
        <f>CHOOSE($A$1,ED!AG128,'H10'!AG128,AirDose!AG128)</f>
        <v>350</v>
      </c>
      <c r="AH128" s="18">
        <f>CHOOSE($A$1,ED!AH128,'H10'!AH128,AirDose!AH128)</f>
        <v>350</v>
      </c>
      <c r="AI128" s="18">
        <f>CHOOSE($A$1,ED!AI128,'H10'!AI128,AirDose!AI128)</f>
        <v>699</v>
      </c>
      <c r="AJ128" s="18">
        <f>CHOOSE($A$1,ED!AJ128,'H10'!AJ128,AirDose!AJ128)</f>
        <v>699</v>
      </c>
      <c r="AK128" s="18">
        <f>CHOOSE($A$1,ED!AK128,'H10'!AK128,AirDose!AK128)</f>
        <v>276</v>
      </c>
    </row>
    <row r="129" spans="1:37">
      <c r="A129" s="18"/>
      <c r="B129" s="18">
        <v>44965</v>
      </c>
      <c r="C129" s="18">
        <v>10308</v>
      </c>
      <c r="D129" s="18">
        <f>CHOOSE($A$1,ED!D129,'H10'!D129,AirDose!D129)</f>
        <v>1320</v>
      </c>
      <c r="E129" s="18">
        <f>CHOOSE($A$1,ED!E129,'H10'!E129,AirDose!E129)</f>
        <v>1780</v>
      </c>
      <c r="F129" s="18">
        <f>CHOOSE($A$1,ED!F129,'H10'!F129,AirDose!F129)</f>
        <v>93723</v>
      </c>
      <c r="G129" s="18">
        <f>CHOOSE($A$1,ED!G129,'H10'!G129,AirDose!G129)</f>
        <v>204450</v>
      </c>
      <c r="H129" s="18">
        <f>CHOOSE($A$1,ED!H129,'H10'!H129,AirDose!H129)</f>
        <v>250570</v>
      </c>
      <c r="I129" s="18">
        <f>CHOOSE($A$1,ED!I129,'H10'!I129,AirDose!I129)</f>
        <v>308270</v>
      </c>
      <c r="J129" s="18">
        <f>CHOOSE($A$1,ED!J129,'H10'!J129,AirDose!J129)</f>
        <v>375570</v>
      </c>
      <c r="K129" s="18">
        <f>CHOOSE($A$1,ED!K129,'H10'!K129,AirDose!K129)</f>
        <v>461110</v>
      </c>
      <c r="L129" s="18">
        <f>CHOOSE($A$1,ED!L129,'H10'!L129,AirDose!L129)</f>
        <v>553260</v>
      </c>
      <c r="M129" s="18">
        <f>CHOOSE($A$1,ED!M129,'H10'!M129,AirDose!M129)</f>
        <v>668620</v>
      </c>
      <c r="N129" s="18">
        <f>CHOOSE($A$1,ED!N129,'H10'!N129,AirDose!N129)</f>
        <v>771470</v>
      </c>
      <c r="O129" s="18">
        <f>CHOOSE($A$1,ED!O129,'H10'!O129,AirDose!O129)</f>
        <v>887840</v>
      </c>
      <c r="P129" s="18">
        <f>CHOOSE($A$1,ED!P129,'H10'!P129,AirDose!P129)</f>
        <v>1001300</v>
      </c>
      <c r="Q129" s="18">
        <f>CHOOSE($A$1,ED!Q129,'H10'!Q129,AirDose!Q129)</f>
        <v>1151100</v>
      </c>
      <c r="R129" s="18">
        <f>CHOOSE($A$1,ED!R129,'H10'!R129,AirDose!R129)</f>
        <v>1244400</v>
      </c>
      <c r="S129" s="18">
        <f>CHOOSE($A$1,ED!S129,'H10'!S129,AirDose!S129)</f>
        <v>1384400</v>
      </c>
      <c r="T129" s="18">
        <f>CHOOSE($A$1,ED!T129,'H10'!T129,AirDose!T129)</f>
        <v>1515000</v>
      </c>
      <c r="U129" s="18">
        <f>CHOOSE($A$1,ED!U129,'H10'!U129,AirDose!U129)</f>
        <v>1673900</v>
      </c>
      <c r="V129" s="18">
        <f>CHOOSE($A$1,ED!V129,'H10'!V129,AirDose!V129)</f>
        <v>1877700</v>
      </c>
      <c r="W129" s="18">
        <f>CHOOSE($A$1,ED!W129,'H10'!W129,AirDose!W129)</f>
        <v>1979900</v>
      </c>
      <c r="X129" s="18">
        <f>CHOOSE($A$1,ED!X129,'H10'!X129,AirDose!X129)</f>
        <v>2134600</v>
      </c>
      <c r="Y129" s="18">
        <f>CHOOSE($A$1,ED!Y129,'H10'!Y129,AirDose!Y129)</f>
        <v>2330200</v>
      </c>
      <c r="Z129" s="18">
        <f>CHOOSE($A$1,ED!Z129,'H10'!Z129,AirDose!Z129)</f>
        <v>2524400</v>
      </c>
      <c r="AA129" s="18">
        <f>CHOOSE($A$1,ED!AA129,'H10'!AA129,AirDose!AA129)</f>
        <v>2684400</v>
      </c>
      <c r="AB129" s="18">
        <f>CHOOSE($A$1,ED!AB129,'H10'!AB129,AirDose!AB129)</f>
        <v>2875100</v>
      </c>
      <c r="AC129" s="18">
        <f>CHOOSE($A$1,ED!AC129,'H10'!AC129,AirDose!AC129)</f>
        <v>3035100</v>
      </c>
      <c r="AD129" s="18">
        <f>CHOOSE($A$1,ED!AD129,'H10'!AD129,AirDose!AD129)</f>
        <v>3230500</v>
      </c>
      <c r="AE129" s="18">
        <f>CHOOSE($A$1,ED!AE129,'H10'!AE129,AirDose!AE129)</f>
        <v>3370500</v>
      </c>
      <c r="AF129" s="18">
        <f>CHOOSE($A$1,ED!AF129,'H10'!AF129,AirDose!AF129)</f>
        <v>3530500</v>
      </c>
      <c r="AG129" s="18">
        <f>CHOOSE($A$1,ED!AG129,'H10'!AG129,AirDose!AG129)</f>
        <v>350</v>
      </c>
      <c r="AH129" s="18">
        <f>CHOOSE($A$1,ED!AH129,'H10'!AH129,AirDose!AH129)</f>
        <v>350</v>
      </c>
      <c r="AI129" s="18">
        <f>CHOOSE($A$1,ED!AI129,'H10'!AI129,AirDose!AI129)</f>
        <v>699</v>
      </c>
      <c r="AJ129" s="18">
        <f>CHOOSE($A$1,ED!AJ129,'H10'!AJ129,AirDose!AJ129)</f>
        <v>699</v>
      </c>
      <c r="AK129" s="18">
        <f>CHOOSE($A$1,ED!AK129,'H10'!AK129,AirDose!AK129)</f>
        <v>276</v>
      </c>
    </row>
    <row r="130" spans="1:37">
      <c r="A130" s="18"/>
      <c r="B130" s="18">
        <v>56608</v>
      </c>
      <c r="C130" s="18">
        <v>12977</v>
      </c>
      <c r="D130" s="18">
        <f>CHOOSE($A$1,ED!D130,'H10'!D130,AirDose!D130)</f>
        <v>1320</v>
      </c>
      <c r="E130" s="18">
        <f>CHOOSE($A$1,ED!E130,'H10'!E130,AirDose!E130)</f>
        <v>1780</v>
      </c>
      <c r="F130" s="18">
        <f>CHOOSE($A$1,ED!F130,'H10'!F130,AirDose!F130)</f>
        <v>101590</v>
      </c>
      <c r="G130" s="18">
        <f>CHOOSE($A$1,ED!G130,'H10'!G130,AirDose!G130)</f>
        <v>229190</v>
      </c>
      <c r="H130" s="18">
        <f>CHOOSE($A$1,ED!H130,'H10'!H130,AirDose!H130)</f>
        <v>275760</v>
      </c>
      <c r="I130" s="18">
        <f>CHOOSE($A$1,ED!I130,'H10'!I130,AirDose!I130)</f>
        <v>341280</v>
      </c>
      <c r="J130" s="18">
        <f>CHOOSE($A$1,ED!J130,'H10'!J130,AirDose!J130)</f>
        <v>412500</v>
      </c>
      <c r="K130" s="18">
        <f>CHOOSE($A$1,ED!K130,'H10'!K130,AirDose!K130)</f>
        <v>502080</v>
      </c>
      <c r="L130" s="18">
        <f>CHOOSE($A$1,ED!L130,'H10'!L130,AirDose!L130)</f>
        <v>598230</v>
      </c>
      <c r="M130" s="18">
        <f>CHOOSE($A$1,ED!M130,'H10'!M130,AirDose!M130)</f>
        <v>723250</v>
      </c>
      <c r="N130" s="18">
        <f>CHOOSE($A$1,ED!N130,'H10'!N130,AirDose!N130)</f>
        <v>826530</v>
      </c>
      <c r="O130" s="18">
        <f>CHOOSE($A$1,ED!O130,'H10'!O130,AirDose!O130)</f>
        <v>951690</v>
      </c>
      <c r="P130" s="18">
        <f>CHOOSE($A$1,ED!P130,'H10'!P130,AirDose!P130)</f>
        <v>1069500</v>
      </c>
      <c r="Q130" s="18">
        <f>CHOOSE($A$1,ED!Q130,'H10'!Q130,AirDose!Q130)</f>
        <v>1227400</v>
      </c>
      <c r="R130" s="18">
        <f>CHOOSE($A$1,ED!R130,'H10'!R130,AirDose!R130)</f>
        <v>1328200</v>
      </c>
      <c r="S130" s="18">
        <f>CHOOSE($A$1,ED!S130,'H10'!S130,AirDose!S130)</f>
        <v>1468900</v>
      </c>
      <c r="T130" s="18">
        <f>CHOOSE($A$1,ED!T130,'H10'!T130,AirDose!T130)</f>
        <v>1604400</v>
      </c>
      <c r="U130" s="18">
        <f>CHOOSE($A$1,ED!U130,'H10'!U130,AirDose!U130)</f>
        <v>1772700</v>
      </c>
      <c r="V130" s="18">
        <f>CHOOSE($A$1,ED!V130,'H10'!V130,AirDose!V130)</f>
        <v>1982800</v>
      </c>
      <c r="W130" s="18">
        <f>CHOOSE($A$1,ED!W130,'H10'!W130,AirDose!W130)</f>
        <v>2088000</v>
      </c>
      <c r="X130" s="18">
        <f>CHOOSE($A$1,ED!X130,'H10'!X130,AirDose!X130)</f>
        <v>2251600</v>
      </c>
      <c r="Y130" s="18">
        <f>CHOOSE($A$1,ED!Y130,'H10'!Y130,AirDose!Y130)</f>
        <v>2451600</v>
      </c>
      <c r="Z130" s="18">
        <f>CHOOSE($A$1,ED!Z130,'H10'!Z130,AirDose!Z130)</f>
        <v>2658800</v>
      </c>
      <c r="AA130" s="18">
        <f>CHOOSE($A$1,ED!AA130,'H10'!AA130,AirDose!AA130)</f>
        <v>2833100</v>
      </c>
      <c r="AB130" s="18">
        <f>CHOOSE($A$1,ED!AB130,'H10'!AB130,AirDose!AB130)</f>
        <v>3026000</v>
      </c>
      <c r="AC130" s="18">
        <f>CHOOSE($A$1,ED!AC130,'H10'!AC130,AirDose!AC130)</f>
        <v>3193100</v>
      </c>
      <c r="AD130" s="18">
        <f>CHOOSE($A$1,ED!AD130,'H10'!AD130,AirDose!AD130)</f>
        <v>3389500</v>
      </c>
      <c r="AE130" s="18">
        <f>CHOOSE($A$1,ED!AE130,'H10'!AE130,AirDose!AE130)</f>
        <v>3536700</v>
      </c>
      <c r="AF130" s="18">
        <f>CHOOSE($A$1,ED!AF130,'H10'!AF130,AirDose!AF130)</f>
        <v>3700300</v>
      </c>
      <c r="AG130" s="18">
        <f>CHOOSE($A$1,ED!AG130,'H10'!AG130,AirDose!AG130)</f>
        <v>350.68</v>
      </c>
      <c r="AH130" s="18">
        <f>CHOOSE($A$1,ED!AH130,'H10'!AH130,AirDose!AH130)</f>
        <v>350.68</v>
      </c>
      <c r="AI130" s="18">
        <f>CHOOSE($A$1,ED!AI130,'H10'!AI130,AirDose!AI130)</f>
        <v>699</v>
      </c>
      <c r="AJ130" s="18">
        <f>CHOOSE($A$1,ED!AJ130,'H10'!AJ130,AirDose!AJ130)</f>
        <v>699</v>
      </c>
      <c r="AK130" s="18">
        <f>CHOOSE($A$1,ED!AK130,'H10'!AK130,AirDose!AK130)</f>
        <v>276</v>
      </c>
    </row>
    <row r="131" spans="1:37">
      <c r="A131" s="18"/>
      <c r="B131" s="18">
        <v>71264</v>
      </c>
      <c r="C131" s="18">
        <v>16337</v>
      </c>
      <c r="D131" s="18">
        <f>CHOOSE($A$1,ED!D131,'H10'!D131,AirDose!D131)</f>
        <v>1320</v>
      </c>
      <c r="E131" s="18">
        <f>CHOOSE($A$1,ED!E131,'H10'!E131,AirDose!E131)</f>
        <v>1780</v>
      </c>
      <c r="F131" s="18">
        <f>CHOOSE($A$1,ED!F131,'H10'!F131,AirDose!F131)</f>
        <v>110660</v>
      </c>
      <c r="G131" s="18">
        <f>CHOOSE($A$1,ED!G131,'H10'!G131,AirDose!G131)</f>
        <v>261080</v>
      </c>
      <c r="H131" s="18">
        <f>CHOOSE($A$1,ED!H131,'H10'!H131,AirDose!H131)</f>
        <v>304990</v>
      </c>
      <c r="I131" s="18">
        <f>CHOOSE($A$1,ED!I131,'H10'!I131,AirDose!I131)</f>
        <v>384460</v>
      </c>
      <c r="J131" s="18">
        <f>CHOOSE($A$1,ED!J131,'H10'!J131,AirDose!J131)</f>
        <v>461670</v>
      </c>
      <c r="K131" s="18">
        <f>CHOOSE($A$1,ED!K131,'H10'!K131,AirDose!K131)</f>
        <v>557890</v>
      </c>
      <c r="L131" s="18">
        <f>CHOOSE($A$1,ED!L131,'H10'!L131,AirDose!L131)</f>
        <v>658030</v>
      </c>
      <c r="M131" s="18">
        <f>CHOOSE($A$1,ED!M131,'H10'!M131,AirDose!M131)</f>
        <v>792340</v>
      </c>
      <c r="N131" s="18">
        <f>CHOOSE($A$1,ED!N131,'H10'!N131,AirDose!N131)</f>
        <v>894300</v>
      </c>
      <c r="O131" s="18">
        <f>CHOOSE($A$1,ED!O131,'H10'!O131,AirDose!O131)</f>
        <v>1032700</v>
      </c>
      <c r="P131" s="18">
        <f>CHOOSE($A$1,ED!P131,'H10'!P131,AirDose!P131)</f>
        <v>1153900</v>
      </c>
      <c r="Q131" s="18">
        <f>CHOOSE($A$1,ED!Q131,'H10'!Q131,AirDose!Q131)</f>
        <v>1319100</v>
      </c>
      <c r="R131" s="18">
        <f>CHOOSE($A$1,ED!R131,'H10'!R131,AirDose!R131)</f>
        <v>1439800</v>
      </c>
      <c r="S131" s="18">
        <f>CHOOSE($A$1,ED!S131,'H10'!S131,AirDose!S131)</f>
        <v>1574600</v>
      </c>
      <c r="T131" s="18">
        <f>CHOOSE($A$1,ED!T131,'H10'!T131,AirDose!T131)</f>
        <v>1712700</v>
      </c>
      <c r="U131" s="18">
        <f>CHOOSE($A$1,ED!U131,'H10'!U131,AirDose!U131)</f>
        <v>1888900</v>
      </c>
      <c r="V131" s="18">
        <f>CHOOSE($A$1,ED!V131,'H10'!V131,AirDose!V131)</f>
        <v>2103100</v>
      </c>
      <c r="W131" s="18">
        <f>CHOOSE($A$1,ED!W131,'H10'!W131,AirDose!W131)</f>
        <v>2214300</v>
      </c>
      <c r="X131" s="18">
        <f>CHOOSE($A$1,ED!X131,'H10'!X131,AirDose!X131)</f>
        <v>2384500</v>
      </c>
      <c r="Y131" s="18">
        <f>CHOOSE($A$1,ED!Y131,'H10'!Y131,AirDose!Y131)</f>
        <v>2584500</v>
      </c>
      <c r="Z131" s="18">
        <f>CHOOSE($A$1,ED!Z131,'H10'!Z131,AirDose!Z131)</f>
        <v>2805000</v>
      </c>
      <c r="AA131" s="18">
        <f>CHOOSE($A$1,ED!AA131,'H10'!AA131,AirDose!AA131)</f>
        <v>3005900</v>
      </c>
      <c r="AB131" s="18">
        <f>CHOOSE($A$1,ED!AB131,'H10'!AB131,AirDose!AB131)</f>
        <v>3185400</v>
      </c>
      <c r="AC131" s="18">
        <f>CHOOSE($A$1,ED!AC131,'H10'!AC131,AirDose!AC131)</f>
        <v>3365900</v>
      </c>
      <c r="AD131" s="18">
        <f>CHOOSE($A$1,ED!AD131,'H10'!AD131,AirDose!AD131)</f>
        <v>3555600</v>
      </c>
      <c r="AE131" s="18">
        <f>CHOOSE($A$1,ED!AE131,'H10'!AE131,AirDose!AE131)</f>
        <v>3716100</v>
      </c>
      <c r="AF131" s="18">
        <f>CHOOSE($A$1,ED!AF131,'H10'!AF131,AirDose!AF131)</f>
        <v>3886300</v>
      </c>
      <c r="AG131" s="18">
        <f>CHOOSE($A$1,ED!AG131,'H10'!AG131,AirDose!AG131)</f>
        <v>351</v>
      </c>
      <c r="AH131" s="18">
        <f>CHOOSE($A$1,ED!AH131,'H10'!AH131,AirDose!AH131)</f>
        <v>351</v>
      </c>
      <c r="AI131" s="18">
        <f>CHOOSE($A$1,ED!AI131,'H10'!AI131,AirDose!AI131)</f>
        <v>699</v>
      </c>
      <c r="AJ131" s="18">
        <f>CHOOSE($A$1,ED!AJ131,'H10'!AJ131,AirDose!AJ131)</f>
        <v>699</v>
      </c>
      <c r="AK131" s="18">
        <f>CHOOSE($A$1,ED!AK131,'H10'!AK131,AirDose!AK131)</f>
        <v>276</v>
      </c>
    </row>
    <row r="132" spans="1:37">
      <c r="A132" s="18"/>
      <c r="B132" s="18">
        <v>89716</v>
      </c>
      <c r="C132" s="18">
        <v>20567</v>
      </c>
      <c r="D132" s="18">
        <f>CHOOSE($A$1,ED!D132,'H10'!D132,AirDose!D132)</f>
        <v>1320</v>
      </c>
      <c r="E132" s="18">
        <f>CHOOSE($A$1,ED!E132,'H10'!E132,AirDose!E132)</f>
        <v>1780</v>
      </c>
      <c r="F132" s="18">
        <f>CHOOSE($A$1,ED!F132,'H10'!F132,AirDose!F132)</f>
        <v>119730</v>
      </c>
      <c r="G132" s="18">
        <f>CHOOSE($A$1,ED!G132,'H10'!G132,AirDose!G132)</f>
        <v>292970</v>
      </c>
      <c r="H132" s="18">
        <f>CHOOSE($A$1,ED!H132,'H10'!H132,AirDose!H132)</f>
        <v>334220</v>
      </c>
      <c r="I132" s="18">
        <f>CHOOSE($A$1,ED!I132,'H10'!I132,AirDose!I132)</f>
        <v>427650</v>
      </c>
      <c r="J132" s="18">
        <f>CHOOSE($A$1,ED!J132,'H10'!J132,AirDose!J132)</f>
        <v>510830</v>
      </c>
      <c r="K132" s="18">
        <f>CHOOSE($A$1,ED!K132,'H10'!K132,AirDose!K132)</f>
        <v>613700</v>
      </c>
      <c r="L132" s="18">
        <f>CHOOSE($A$1,ED!L132,'H10'!L132,AirDose!L132)</f>
        <v>717820</v>
      </c>
      <c r="M132" s="18">
        <f>CHOOSE($A$1,ED!M132,'H10'!M132,AirDose!M132)</f>
        <v>861440</v>
      </c>
      <c r="N132" s="18">
        <f>CHOOSE($A$1,ED!N132,'H10'!N132,AirDose!N132)</f>
        <v>962060</v>
      </c>
      <c r="O132" s="18">
        <f>CHOOSE($A$1,ED!O132,'H10'!O132,AirDose!O132)</f>
        <v>1113800</v>
      </c>
      <c r="P132" s="18">
        <f>CHOOSE($A$1,ED!P132,'H10'!P132,AirDose!P132)</f>
        <v>1238200</v>
      </c>
      <c r="Q132" s="18">
        <f>CHOOSE($A$1,ED!Q132,'H10'!Q132,AirDose!Q132)</f>
        <v>1410800</v>
      </c>
      <c r="R132" s="18">
        <f>CHOOSE($A$1,ED!R132,'H10'!R132,AirDose!R132)</f>
        <v>1551400</v>
      </c>
      <c r="S132" s="18">
        <f>CHOOSE($A$1,ED!S132,'H10'!S132,AirDose!S132)</f>
        <v>1680200</v>
      </c>
      <c r="T132" s="18">
        <f>CHOOSE($A$1,ED!T132,'H10'!T132,AirDose!T132)</f>
        <v>1821000</v>
      </c>
      <c r="U132" s="18">
        <f>CHOOSE($A$1,ED!U132,'H10'!U132,AirDose!U132)</f>
        <v>2005200</v>
      </c>
      <c r="V132" s="18">
        <f>CHOOSE($A$1,ED!V132,'H10'!V132,AirDose!V132)</f>
        <v>2223300</v>
      </c>
      <c r="W132" s="18">
        <f>CHOOSE($A$1,ED!W132,'H10'!W132,AirDose!W132)</f>
        <v>2340500</v>
      </c>
      <c r="X132" s="18">
        <f>CHOOSE($A$1,ED!X132,'H10'!X132,AirDose!X132)</f>
        <v>2517400</v>
      </c>
      <c r="Y132" s="18">
        <f>CHOOSE($A$1,ED!Y132,'H10'!Y132,AirDose!Y132)</f>
        <v>2717400</v>
      </c>
      <c r="Z132" s="18">
        <f>CHOOSE($A$1,ED!Z132,'H10'!Z132,AirDose!Z132)</f>
        <v>2951100</v>
      </c>
      <c r="AA132" s="18">
        <f>CHOOSE($A$1,ED!AA132,'H10'!AA132,AirDose!AA132)</f>
        <v>3178600</v>
      </c>
      <c r="AB132" s="18">
        <f>CHOOSE($A$1,ED!AB132,'H10'!AB132,AirDose!AB132)</f>
        <v>3344900</v>
      </c>
      <c r="AC132" s="18">
        <f>CHOOSE($A$1,ED!AC132,'H10'!AC132,AirDose!AC132)</f>
        <v>3538600</v>
      </c>
      <c r="AD132" s="18">
        <f>CHOOSE($A$1,ED!AD132,'H10'!AD132,AirDose!AD132)</f>
        <v>3721700</v>
      </c>
      <c r="AE132" s="18">
        <f>CHOOSE($A$1,ED!AE132,'H10'!AE132,AirDose!AE132)</f>
        <v>3895500</v>
      </c>
      <c r="AF132" s="18">
        <f>CHOOSE($A$1,ED!AF132,'H10'!AF132,AirDose!AF132)</f>
        <v>4072300</v>
      </c>
      <c r="AG132" s="18">
        <f>CHOOSE($A$1,ED!AG132,'H10'!AG132,AirDose!AG132)</f>
        <v>351.51</v>
      </c>
      <c r="AH132" s="18">
        <f>CHOOSE($A$1,ED!AH132,'H10'!AH132,AirDose!AH132)</f>
        <v>351.51</v>
      </c>
      <c r="AI132" s="18">
        <f>CHOOSE($A$1,ED!AI132,'H10'!AI132,AirDose!AI132)</f>
        <v>699</v>
      </c>
      <c r="AJ132" s="18">
        <f>CHOOSE($A$1,ED!AJ132,'H10'!AJ132,AirDose!AJ132)</f>
        <v>699</v>
      </c>
      <c r="AK132" s="18">
        <f>CHOOSE($A$1,ED!AK132,'H10'!AK132,AirDose!AK132)</f>
        <v>276</v>
      </c>
    </row>
    <row r="133" spans="1:37">
      <c r="A133" s="18"/>
      <c r="B133" s="18">
        <v>112940</v>
      </c>
      <c r="C133" s="18">
        <v>25893</v>
      </c>
      <c r="D133" s="18">
        <f>CHOOSE($A$1,ED!D133,'H10'!D133,AirDose!D133)</f>
        <v>1320</v>
      </c>
      <c r="E133" s="18">
        <f>CHOOSE($A$1,ED!E133,'H10'!E133,AirDose!E133)</f>
        <v>1780</v>
      </c>
      <c r="F133" s="18">
        <f>CHOOSE($A$1,ED!F133,'H10'!F133,AirDose!F133)</f>
        <v>124000</v>
      </c>
      <c r="G133" s="18">
        <f>CHOOSE($A$1,ED!G133,'H10'!G133,AirDose!G133)</f>
        <v>308000</v>
      </c>
      <c r="H133" s="18">
        <f>CHOOSE($A$1,ED!H133,'H10'!H133,AirDose!H133)</f>
        <v>348000</v>
      </c>
      <c r="I133" s="18">
        <f>CHOOSE($A$1,ED!I133,'H10'!I133,AirDose!I133)</f>
        <v>448000</v>
      </c>
      <c r="J133" s="18">
        <f>CHOOSE($A$1,ED!J133,'H10'!J133,AirDose!J133)</f>
        <v>534000</v>
      </c>
      <c r="K133" s="18">
        <f>CHOOSE($A$1,ED!K133,'H10'!K133,AirDose!K133)</f>
        <v>640000</v>
      </c>
      <c r="L133" s="18">
        <f>CHOOSE($A$1,ED!L133,'H10'!L133,AirDose!L133)</f>
        <v>746000</v>
      </c>
      <c r="M133" s="18">
        <f>CHOOSE($A$1,ED!M133,'H10'!M133,AirDose!M133)</f>
        <v>894000</v>
      </c>
      <c r="N133" s="18">
        <f>CHOOSE($A$1,ED!N133,'H10'!N133,AirDose!N133)</f>
        <v>994000</v>
      </c>
      <c r="O133" s="18">
        <f>CHOOSE($A$1,ED!O133,'H10'!O133,AirDose!O133)</f>
        <v>1152000</v>
      </c>
      <c r="P133" s="18">
        <f>CHOOSE($A$1,ED!P133,'H10'!P133,AirDose!P133)</f>
        <v>1278000</v>
      </c>
      <c r="Q133" s="18">
        <f>CHOOSE($A$1,ED!Q133,'H10'!Q133,AirDose!Q133)</f>
        <v>1454000</v>
      </c>
      <c r="R133" s="18">
        <f>CHOOSE($A$1,ED!R133,'H10'!R133,AirDose!R133)</f>
        <v>1604000</v>
      </c>
      <c r="S133" s="18">
        <f>CHOOSE($A$1,ED!S133,'H10'!S133,AirDose!S133)</f>
        <v>1730000</v>
      </c>
      <c r="T133" s="18">
        <f>CHOOSE($A$1,ED!T133,'H10'!T133,AirDose!T133)</f>
        <v>1872000</v>
      </c>
      <c r="U133" s="18">
        <f>CHOOSE($A$1,ED!U133,'H10'!U133,AirDose!U133)</f>
        <v>2060000</v>
      </c>
      <c r="V133" s="18">
        <f>CHOOSE($A$1,ED!V133,'H10'!V133,AirDose!V133)</f>
        <v>2280000</v>
      </c>
      <c r="W133" s="18">
        <f>CHOOSE($A$1,ED!W133,'H10'!W133,AirDose!W133)</f>
        <v>2400000</v>
      </c>
      <c r="X133" s="18">
        <f>CHOOSE($A$1,ED!X133,'H10'!X133,AirDose!X133)</f>
        <v>2580000</v>
      </c>
      <c r="Y133" s="18">
        <f>CHOOSE($A$1,ED!Y133,'H10'!Y133,AirDose!Y133)</f>
        <v>2780000</v>
      </c>
      <c r="Z133" s="18">
        <f>CHOOSE($A$1,ED!Z133,'H10'!Z133,AirDose!Z133)</f>
        <v>3020000</v>
      </c>
      <c r="AA133" s="18">
        <f>CHOOSE($A$1,ED!AA133,'H10'!AA133,AirDose!AA133)</f>
        <v>3260000</v>
      </c>
      <c r="AB133" s="18">
        <f>CHOOSE($A$1,ED!AB133,'H10'!AB133,AirDose!AB133)</f>
        <v>3420000</v>
      </c>
      <c r="AC133" s="18">
        <f>CHOOSE($A$1,ED!AC133,'H10'!AC133,AirDose!AC133)</f>
        <v>3620000</v>
      </c>
      <c r="AD133" s="18">
        <f>CHOOSE($A$1,ED!AD133,'H10'!AD133,AirDose!AD133)</f>
        <v>3800000</v>
      </c>
      <c r="AE133" s="18">
        <f>CHOOSE($A$1,ED!AE133,'H10'!AE133,AirDose!AE133)</f>
        <v>3980000</v>
      </c>
      <c r="AF133" s="18">
        <f>CHOOSE($A$1,ED!AF133,'H10'!AF133,AirDose!AF133)</f>
        <v>4160000</v>
      </c>
      <c r="AG133" s="18">
        <f>CHOOSE($A$1,ED!AG133,'H10'!AG133,AirDose!AG133)</f>
        <v>352</v>
      </c>
      <c r="AH133" s="18">
        <f>CHOOSE($A$1,ED!AH133,'H10'!AH133,AirDose!AH133)</f>
        <v>352</v>
      </c>
      <c r="AI133" s="18">
        <f>CHOOSE($A$1,ED!AI133,'H10'!AI133,AirDose!AI133)</f>
        <v>699</v>
      </c>
      <c r="AJ133" s="18">
        <f>CHOOSE($A$1,ED!AJ133,'H10'!AJ133,AirDose!AJ133)</f>
        <v>699</v>
      </c>
      <c r="AK133" s="18">
        <f>CHOOSE($A$1,ED!AK133,'H10'!AK133,AirDose!AK133)</f>
        <v>276</v>
      </c>
    </row>
    <row r="134" spans="1:37">
      <c r="A134" s="18"/>
      <c r="B134" s="18">
        <v>142190</v>
      </c>
      <c r="C134" s="18">
        <v>32597</v>
      </c>
      <c r="D134" s="18">
        <f>CHOOSE($A$1,ED!D134,'H10'!D134,AirDose!D134)</f>
        <v>1320</v>
      </c>
      <c r="E134" s="18">
        <f>CHOOSE($A$1,ED!E134,'H10'!E134,AirDose!E134)</f>
        <v>1780</v>
      </c>
      <c r="F134" s="18">
        <f>CHOOSE($A$1,ED!F134,'H10'!F134,AirDose!F134)</f>
        <v>124000</v>
      </c>
      <c r="G134" s="18">
        <f>CHOOSE($A$1,ED!G134,'H10'!G134,AirDose!G134)</f>
        <v>308000</v>
      </c>
      <c r="H134" s="18">
        <f>CHOOSE($A$1,ED!H134,'H10'!H134,AirDose!H134)</f>
        <v>348000</v>
      </c>
      <c r="I134" s="18">
        <f>CHOOSE($A$1,ED!I134,'H10'!I134,AirDose!I134)</f>
        <v>448000</v>
      </c>
      <c r="J134" s="18">
        <f>CHOOSE($A$1,ED!J134,'H10'!J134,AirDose!J134)</f>
        <v>534000</v>
      </c>
      <c r="K134" s="18">
        <f>CHOOSE($A$1,ED!K134,'H10'!K134,AirDose!K134)</f>
        <v>640000</v>
      </c>
      <c r="L134" s="18">
        <f>CHOOSE($A$1,ED!L134,'H10'!L134,AirDose!L134)</f>
        <v>746000</v>
      </c>
      <c r="M134" s="18">
        <f>CHOOSE($A$1,ED!M134,'H10'!M134,AirDose!M134)</f>
        <v>894000</v>
      </c>
      <c r="N134" s="18">
        <f>CHOOSE($A$1,ED!N134,'H10'!N134,AirDose!N134)</f>
        <v>994000</v>
      </c>
      <c r="O134" s="18">
        <f>CHOOSE($A$1,ED!O134,'H10'!O134,AirDose!O134)</f>
        <v>1152000</v>
      </c>
      <c r="P134" s="18">
        <f>CHOOSE($A$1,ED!P134,'H10'!P134,AirDose!P134)</f>
        <v>1278000</v>
      </c>
      <c r="Q134" s="18">
        <f>CHOOSE($A$1,ED!Q134,'H10'!Q134,AirDose!Q134)</f>
        <v>1454000</v>
      </c>
      <c r="R134" s="18">
        <f>CHOOSE($A$1,ED!R134,'H10'!R134,AirDose!R134)</f>
        <v>1604000</v>
      </c>
      <c r="S134" s="18">
        <f>CHOOSE($A$1,ED!S134,'H10'!S134,AirDose!S134)</f>
        <v>1730000</v>
      </c>
      <c r="T134" s="18">
        <f>CHOOSE($A$1,ED!T134,'H10'!T134,AirDose!T134)</f>
        <v>1872000</v>
      </c>
      <c r="U134" s="18">
        <f>CHOOSE($A$1,ED!U134,'H10'!U134,AirDose!U134)</f>
        <v>2060000</v>
      </c>
      <c r="V134" s="18">
        <f>CHOOSE($A$1,ED!V134,'H10'!V134,AirDose!V134)</f>
        <v>2280000</v>
      </c>
      <c r="W134" s="18">
        <f>CHOOSE($A$1,ED!W134,'H10'!W134,AirDose!W134)</f>
        <v>2400000</v>
      </c>
      <c r="X134" s="18">
        <f>CHOOSE($A$1,ED!X134,'H10'!X134,AirDose!X134)</f>
        <v>2580000</v>
      </c>
      <c r="Y134" s="18">
        <f>CHOOSE($A$1,ED!Y134,'H10'!Y134,AirDose!Y134)</f>
        <v>2780000</v>
      </c>
      <c r="Z134" s="18">
        <f>CHOOSE($A$1,ED!Z134,'H10'!Z134,AirDose!Z134)</f>
        <v>3020000</v>
      </c>
      <c r="AA134" s="18">
        <f>CHOOSE($A$1,ED!AA134,'H10'!AA134,AirDose!AA134)</f>
        <v>3260000</v>
      </c>
      <c r="AB134" s="18">
        <f>CHOOSE($A$1,ED!AB134,'H10'!AB134,AirDose!AB134)</f>
        <v>3420000</v>
      </c>
      <c r="AC134" s="18">
        <f>CHOOSE($A$1,ED!AC134,'H10'!AC134,AirDose!AC134)</f>
        <v>3620000</v>
      </c>
      <c r="AD134" s="18">
        <f>CHOOSE($A$1,ED!AD134,'H10'!AD134,AirDose!AD134)</f>
        <v>3800000</v>
      </c>
      <c r="AE134" s="18">
        <f>CHOOSE($A$1,ED!AE134,'H10'!AE134,AirDose!AE134)</f>
        <v>3980000</v>
      </c>
      <c r="AF134" s="18">
        <f>CHOOSE($A$1,ED!AF134,'H10'!AF134,AirDose!AF134)</f>
        <v>4160000</v>
      </c>
      <c r="AG134" s="18">
        <f>CHOOSE($A$1,ED!AG134,'H10'!AG134,AirDose!AG134)</f>
        <v>352</v>
      </c>
      <c r="AH134" s="18">
        <f>CHOOSE($A$1,ED!AH134,'H10'!AH134,AirDose!AH134)</f>
        <v>352</v>
      </c>
      <c r="AI134" s="18">
        <f>CHOOSE($A$1,ED!AI134,'H10'!AI134,AirDose!AI134)</f>
        <v>699</v>
      </c>
      <c r="AJ134" s="18">
        <f>CHOOSE($A$1,ED!AJ134,'H10'!AJ134,AirDose!AJ134)</f>
        <v>699</v>
      </c>
      <c r="AK134" s="18">
        <f>CHOOSE($A$1,ED!AK134,'H10'!AK134,AirDose!AK134)</f>
        <v>276</v>
      </c>
    </row>
    <row r="135" spans="1:37">
      <c r="A135" s="18"/>
      <c r="B135" s="18">
        <v>179010</v>
      </c>
      <c r="C135" s="18">
        <v>41037</v>
      </c>
      <c r="D135" s="18">
        <f>CHOOSE($A$1,ED!D135,'H10'!D135,AirDose!D135)</f>
        <v>1320</v>
      </c>
      <c r="E135" s="18">
        <f>CHOOSE($A$1,ED!E135,'H10'!E135,AirDose!E135)</f>
        <v>1780</v>
      </c>
      <c r="F135" s="18">
        <f>CHOOSE($A$1,ED!F135,'H10'!F135,AirDose!F135)</f>
        <v>124000</v>
      </c>
      <c r="G135" s="18">
        <f>CHOOSE($A$1,ED!G135,'H10'!G135,AirDose!G135)</f>
        <v>308000</v>
      </c>
      <c r="H135" s="18">
        <f>CHOOSE($A$1,ED!H135,'H10'!H135,AirDose!H135)</f>
        <v>348000</v>
      </c>
      <c r="I135" s="18">
        <f>CHOOSE($A$1,ED!I135,'H10'!I135,AirDose!I135)</f>
        <v>448000</v>
      </c>
      <c r="J135" s="18">
        <f>CHOOSE($A$1,ED!J135,'H10'!J135,AirDose!J135)</f>
        <v>534000</v>
      </c>
      <c r="K135" s="18">
        <f>CHOOSE($A$1,ED!K135,'H10'!K135,AirDose!K135)</f>
        <v>640000</v>
      </c>
      <c r="L135" s="18">
        <f>CHOOSE($A$1,ED!L135,'H10'!L135,AirDose!L135)</f>
        <v>746000</v>
      </c>
      <c r="M135" s="18">
        <f>CHOOSE($A$1,ED!M135,'H10'!M135,AirDose!M135)</f>
        <v>894000</v>
      </c>
      <c r="N135" s="18">
        <f>CHOOSE($A$1,ED!N135,'H10'!N135,AirDose!N135)</f>
        <v>994000</v>
      </c>
      <c r="O135" s="18">
        <f>CHOOSE($A$1,ED!O135,'H10'!O135,AirDose!O135)</f>
        <v>1152000</v>
      </c>
      <c r="P135" s="18">
        <f>CHOOSE($A$1,ED!P135,'H10'!P135,AirDose!P135)</f>
        <v>1278000</v>
      </c>
      <c r="Q135" s="18">
        <f>CHOOSE($A$1,ED!Q135,'H10'!Q135,AirDose!Q135)</f>
        <v>1454000</v>
      </c>
      <c r="R135" s="18">
        <f>CHOOSE($A$1,ED!R135,'H10'!R135,AirDose!R135)</f>
        <v>1604000</v>
      </c>
      <c r="S135" s="18">
        <f>CHOOSE($A$1,ED!S135,'H10'!S135,AirDose!S135)</f>
        <v>1730000</v>
      </c>
      <c r="T135" s="18">
        <f>CHOOSE($A$1,ED!T135,'H10'!T135,AirDose!T135)</f>
        <v>1872000</v>
      </c>
      <c r="U135" s="18">
        <f>CHOOSE($A$1,ED!U135,'H10'!U135,AirDose!U135)</f>
        <v>2060000</v>
      </c>
      <c r="V135" s="18">
        <f>CHOOSE($A$1,ED!V135,'H10'!V135,AirDose!V135)</f>
        <v>2280000</v>
      </c>
      <c r="W135" s="18">
        <f>CHOOSE($A$1,ED!W135,'H10'!W135,AirDose!W135)</f>
        <v>2400000</v>
      </c>
      <c r="X135" s="18">
        <f>CHOOSE($A$1,ED!X135,'H10'!X135,AirDose!X135)</f>
        <v>2580000</v>
      </c>
      <c r="Y135" s="18">
        <f>CHOOSE($A$1,ED!Y135,'H10'!Y135,AirDose!Y135)</f>
        <v>2780000</v>
      </c>
      <c r="Z135" s="18">
        <f>CHOOSE($A$1,ED!Z135,'H10'!Z135,AirDose!Z135)</f>
        <v>3020000</v>
      </c>
      <c r="AA135" s="18">
        <f>CHOOSE($A$1,ED!AA135,'H10'!AA135,AirDose!AA135)</f>
        <v>3260000</v>
      </c>
      <c r="AB135" s="18">
        <f>CHOOSE($A$1,ED!AB135,'H10'!AB135,AirDose!AB135)</f>
        <v>3420000</v>
      </c>
      <c r="AC135" s="18">
        <f>CHOOSE($A$1,ED!AC135,'H10'!AC135,AirDose!AC135)</f>
        <v>3620000</v>
      </c>
      <c r="AD135" s="18">
        <f>CHOOSE($A$1,ED!AD135,'H10'!AD135,AirDose!AD135)</f>
        <v>3800000</v>
      </c>
      <c r="AE135" s="18">
        <f>CHOOSE($A$1,ED!AE135,'H10'!AE135,AirDose!AE135)</f>
        <v>3980000</v>
      </c>
      <c r="AF135" s="18">
        <f>CHOOSE($A$1,ED!AF135,'H10'!AF135,AirDose!AF135)</f>
        <v>4160000</v>
      </c>
      <c r="AG135" s="18">
        <f>CHOOSE($A$1,ED!AG135,'H10'!AG135,AirDose!AG135)</f>
        <v>352</v>
      </c>
      <c r="AH135" s="18">
        <f>CHOOSE($A$1,ED!AH135,'H10'!AH135,AirDose!AH135)</f>
        <v>352</v>
      </c>
      <c r="AI135" s="18">
        <f>CHOOSE($A$1,ED!AI135,'H10'!AI135,AirDose!AI135)</f>
        <v>699</v>
      </c>
      <c r="AJ135" s="18">
        <f>CHOOSE($A$1,ED!AJ135,'H10'!AJ135,AirDose!AJ135)</f>
        <v>699</v>
      </c>
      <c r="AK135" s="18">
        <f>CHOOSE($A$1,ED!AK135,'H10'!AK135,AirDose!AK135)</f>
        <v>276</v>
      </c>
    </row>
    <row r="136" spans="1:37">
      <c r="A136" s="18"/>
      <c r="B136" s="18">
        <v>225360</v>
      </c>
      <c r="C136" s="18">
        <v>51663</v>
      </c>
      <c r="D136" s="18">
        <f>CHOOSE($A$1,ED!D136,'H10'!D136,AirDose!D136)</f>
        <v>1320</v>
      </c>
      <c r="E136" s="18">
        <f>CHOOSE($A$1,ED!E136,'H10'!E136,AirDose!E136)</f>
        <v>1780</v>
      </c>
      <c r="F136" s="18">
        <f>CHOOSE($A$1,ED!F136,'H10'!F136,AirDose!F136)</f>
        <v>124000</v>
      </c>
      <c r="G136" s="18">
        <f>CHOOSE($A$1,ED!G136,'H10'!G136,AirDose!G136)</f>
        <v>308000</v>
      </c>
      <c r="H136" s="18">
        <f>CHOOSE($A$1,ED!H136,'H10'!H136,AirDose!H136)</f>
        <v>348000</v>
      </c>
      <c r="I136" s="18">
        <f>CHOOSE($A$1,ED!I136,'H10'!I136,AirDose!I136)</f>
        <v>448000</v>
      </c>
      <c r="J136" s="18">
        <f>CHOOSE($A$1,ED!J136,'H10'!J136,AirDose!J136)</f>
        <v>534000</v>
      </c>
      <c r="K136" s="18">
        <f>CHOOSE($A$1,ED!K136,'H10'!K136,AirDose!K136)</f>
        <v>640000</v>
      </c>
      <c r="L136" s="18">
        <f>CHOOSE($A$1,ED!L136,'H10'!L136,AirDose!L136)</f>
        <v>746000</v>
      </c>
      <c r="M136" s="18">
        <f>CHOOSE($A$1,ED!M136,'H10'!M136,AirDose!M136)</f>
        <v>894000</v>
      </c>
      <c r="N136" s="18">
        <f>CHOOSE($A$1,ED!N136,'H10'!N136,AirDose!N136)</f>
        <v>994000</v>
      </c>
      <c r="O136" s="18">
        <f>CHOOSE($A$1,ED!O136,'H10'!O136,AirDose!O136)</f>
        <v>1152000</v>
      </c>
      <c r="P136" s="18">
        <f>CHOOSE($A$1,ED!P136,'H10'!P136,AirDose!P136)</f>
        <v>1278000</v>
      </c>
      <c r="Q136" s="18">
        <f>CHOOSE($A$1,ED!Q136,'H10'!Q136,AirDose!Q136)</f>
        <v>1454000</v>
      </c>
      <c r="R136" s="18">
        <f>CHOOSE($A$1,ED!R136,'H10'!R136,AirDose!R136)</f>
        <v>1604000</v>
      </c>
      <c r="S136" s="18">
        <f>CHOOSE($A$1,ED!S136,'H10'!S136,AirDose!S136)</f>
        <v>1730000</v>
      </c>
      <c r="T136" s="18">
        <f>CHOOSE($A$1,ED!T136,'H10'!T136,AirDose!T136)</f>
        <v>1872000</v>
      </c>
      <c r="U136" s="18">
        <f>CHOOSE($A$1,ED!U136,'H10'!U136,AirDose!U136)</f>
        <v>2060000</v>
      </c>
      <c r="V136" s="18">
        <f>CHOOSE($A$1,ED!V136,'H10'!V136,AirDose!V136)</f>
        <v>2280000</v>
      </c>
      <c r="W136" s="18">
        <f>CHOOSE($A$1,ED!W136,'H10'!W136,AirDose!W136)</f>
        <v>2400000</v>
      </c>
      <c r="X136" s="18">
        <f>CHOOSE($A$1,ED!X136,'H10'!X136,AirDose!X136)</f>
        <v>2580000</v>
      </c>
      <c r="Y136" s="18">
        <f>CHOOSE($A$1,ED!Y136,'H10'!Y136,AirDose!Y136)</f>
        <v>2780000</v>
      </c>
      <c r="Z136" s="18">
        <f>CHOOSE($A$1,ED!Z136,'H10'!Z136,AirDose!Z136)</f>
        <v>3020000</v>
      </c>
      <c r="AA136" s="18">
        <f>CHOOSE($A$1,ED!AA136,'H10'!AA136,AirDose!AA136)</f>
        <v>3260000</v>
      </c>
      <c r="AB136" s="18">
        <f>CHOOSE($A$1,ED!AB136,'H10'!AB136,AirDose!AB136)</f>
        <v>3420000</v>
      </c>
      <c r="AC136" s="18">
        <f>CHOOSE($A$1,ED!AC136,'H10'!AC136,AirDose!AC136)</f>
        <v>3620000</v>
      </c>
      <c r="AD136" s="18">
        <f>CHOOSE($A$1,ED!AD136,'H10'!AD136,AirDose!AD136)</f>
        <v>3800000</v>
      </c>
      <c r="AE136" s="18">
        <f>CHOOSE($A$1,ED!AE136,'H10'!AE136,AirDose!AE136)</f>
        <v>3980000</v>
      </c>
      <c r="AF136" s="18">
        <f>CHOOSE($A$1,ED!AF136,'H10'!AF136,AirDose!AF136)</f>
        <v>4160000</v>
      </c>
      <c r="AG136" s="18">
        <f>CHOOSE($A$1,ED!AG136,'H10'!AG136,AirDose!AG136)</f>
        <v>352</v>
      </c>
      <c r="AH136" s="18">
        <f>CHOOSE($A$1,ED!AH136,'H10'!AH136,AirDose!AH136)</f>
        <v>352</v>
      </c>
      <c r="AI136" s="18">
        <f>CHOOSE($A$1,ED!AI136,'H10'!AI136,AirDose!AI136)</f>
        <v>699</v>
      </c>
      <c r="AJ136" s="18">
        <f>CHOOSE($A$1,ED!AJ136,'H10'!AJ136,AirDose!AJ136)</f>
        <v>699</v>
      </c>
      <c r="AK136" s="18">
        <f>CHOOSE($A$1,ED!AK136,'H10'!AK136,AirDose!AK136)</f>
        <v>276</v>
      </c>
    </row>
    <row r="137" spans="1:37">
      <c r="A137" s="18"/>
      <c r="B137" s="18">
        <v>283710</v>
      </c>
      <c r="C137" s="18">
        <v>65039</v>
      </c>
      <c r="D137" s="18">
        <f>CHOOSE($A$1,ED!D137,'H10'!D137,AirDose!D137)</f>
        <v>1320</v>
      </c>
      <c r="E137" s="18">
        <f>CHOOSE($A$1,ED!E137,'H10'!E137,AirDose!E137)</f>
        <v>1780</v>
      </c>
      <c r="F137" s="18">
        <f>CHOOSE($A$1,ED!F137,'H10'!F137,AirDose!F137)</f>
        <v>124000</v>
      </c>
      <c r="G137" s="18">
        <f>CHOOSE($A$1,ED!G137,'H10'!G137,AirDose!G137)</f>
        <v>308000</v>
      </c>
      <c r="H137" s="18">
        <f>CHOOSE($A$1,ED!H137,'H10'!H137,AirDose!H137)</f>
        <v>348000</v>
      </c>
      <c r="I137" s="18">
        <f>CHOOSE($A$1,ED!I137,'H10'!I137,AirDose!I137)</f>
        <v>448000</v>
      </c>
      <c r="J137" s="18">
        <f>CHOOSE($A$1,ED!J137,'H10'!J137,AirDose!J137)</f>
        <v>534000</v>
      </c>
      <c r="K137" s="18">
        <f>CHOOSE($A$1,ED!K137,'H10'!K137,AirDose!K137)</f>
        <v>640000</v>
      </c>
      <c r="L137" s="18">
        <f>CHOOSE($A$1,ED!L137,'H10'!L137,AirDose!L137)</f>
        <v>746000</v>
      </c>
      <c r="M137" s="18">
        <f>CHOOSE($A$1,ED!M137,'H10'!M137,AirDose!M137)</f>
        <v>894000</v>
      </c>
      <c r="N137" s="18">
        <f>CHOOSE($A$1,ED!N137,'H10'!N137,AirDose!N137)</f>
        <v>994000</v>
      </c>
      <c r="O137" s="18">
        <f>CHOOSE($A$1,ED!O137,'H10'!O137,AirDose!O137)</f>
        <v>1152000</v>
      </c>
      <c r="P137" s="18">
        <f>CHOOSE($A$1,ED!P137,'H10'!P137,AirDose!P137)</f>
        <v>1278000</v>
      </c>
      <c r="Q137" s="18">
        <f>CHOOSE($A$1,ED!Q137,'H10'!Q137,AirDose!Q137)</f>
        <v>1454000</v>
      </c>
      <c r="R137" s="18">
        <f>CHOOSE($A$1,ED!R137,'H10'!R137,AirDose!R137)</f>
        <v>1604000</v>
      </c>
      <c r="S137" s="18">
        <f>CHOOSE($A$1,ED!S137,'H10'!S137,AirDose!S137)</f>
        <v>1730000</v>
      </c>
      <c r="T137" s="18">
        <f>CHOOSE($A$1,ED!T137,'H10'!T137,AirDose!T137)</f>
        <v>1872000</v>
      </c>
      <c r="U137" s="18">
        <f>CHOOSE($A$1,ED!U137,'H10'!U137,AirDose!U137)</f>
        <v>2060000</v>
      </c>
      <c r="V137" s="18">
        <f>CHOOSE($A$1,ED!V137,'H10'!V137,AirDose!V137)</f>
        <v>2280000</v>
      </c>
      <c r="W137" s="18">
        <f>CHOOSE($A$1,ED!W137,'H10'!W137,AirDose!W137)</f>
        <v>2400000</v>
      </c>
      <c r="X137" s="18">
        <f>CHOOSE($A$1,ED!X137,'H10'!X137,AirDose!X137)</f>
        <v>2580000</v>
      </c>
      <c r="Y137" s="18">
        <f>CHOOSE($A$1,ED!Y137,'H10'!Y137,AirDose!Y137)</f>
        <v>2780000</v>
      </c>
      <c r="Z137" s="18">
        <f>CHOOSE($A$1,ED!Z137,'H10'!Z137,AirDose!Z137)</f>
        <v>3020000</v>
      </c>
      <c r="AA137" s="18">
        <f>CHOOSE($A$1,ED!AA137,'H10'!AA137,AirDose!AA137)</f>
        <v>3260000</v>
      </c>
      <c r="AB137" s="18">
        <f>CHOOSE($A$1,ED!AB137,'H10'!AB137,AirDose!AB137)</f>
        <v>3420000</v>
      </c>
      <c r="AC137" s="18">
        <f>CHOOSE($A$1,ED!AC137,'H10'!AC137,AirDose!AC137)</f>
        <v>3620000</v>
      </c>
      <c r="AD137" s="18">
        <f>CHOOSE($A$1,ED!AD137,'H10'!AD137,AirDose!AD137)</f>
        <v>3800000</v>
      </c>
      <c r="AE137" s="18">
        <f>CHOOSE($A$1,ED!AE137,'H10'!AE137,AirDose!AE137)</f>
        <v>3980000</v>
      </c>
      <c r="AF137" s="18">
        <f>CHOOSE($A$1,ED!AF137,'H10'!AF137,AirDose!AF137)</f>
        <v>4160000</v>
      </c>
      <c r="AG137" s="18">
        <f>CHOOSE($A$1,ED!AG137,'H10'!AG137,AirDose!AG137)</f>
        <v>352</v>
      </c>
      <c r="AH137" s="18">
        <f>CHOOSE($A$1,ED!AH137,'H10'!AH137,AirDose!AH137)</f>
        <v>352</v>
      </c>
      <c r="AI137" s="18">
        <f>CHOOSE($A$1,ED!AI137,'H10'!AI137,AirDose!AI137)</f>
        <v>699</v>
      </c>
      <c r="AJ137" s="18">
        <f>CHOOSE($A$1,ED!AJ137,'H10'!AJ137,AirDose!AJ137)</f>
        <v>699</v>
      </c>
      <c r="AK137" s="18">
        <f>CHOOSE($A$1,ED!AK137,'H10'!AK137,AirDose!AK137)</f>
        <v>276</v>
      </c>
    </row>
    <row r="138" spans="1:37">
      <c r="A138" s="18"/>
      <c r="B138" s="18">
        <v>357170</v>
      </c>
      <c r="C138" s="18">
        <v>81880</v>
      </c>
      <c r="D138" s="18">
        <f>CHOOSE($A$1,ED!D138,'H10'!D138,AirDose!D138)</f>
        <v>1320</v>
      </c>
      <c r="E138" s="18">
        <f>CHOOSE($A$1,ED!E138,'H10'!E138,AirDose!E138)</f>
        <v>1780</v>
      </c>
      <c r="F138" s="18">
        <f>CHOOSE($A$1,ED!F138,'H10'!F138,AirDose!F138)</f>
        <v>124000</v>
      </c>
      <c r="G138" s="18">
        <f>CHOOSE($A$1,ED!G138,'H10'!G138,AirDose!G138)</f>
        <v>308000</v>
      </c>
      <c r="H138" s="18">
        <f>CHOOSE($A$1,ED!H138,'H10'!H138,AirDose!H138)</f>
        <v>348000</v>
      </c>
      <c r="I138" s="18">
        <f>CHOOSE($A$1,ED!I138,'H10'!I138,AirDose!I138)</f>
        <v>448000</v>
      </c>
      <c r="J138" s="18">
        <f>CHOOSE($A$1,ED!J138,'H10'!J138,AirDose!J138)</f>
        <v>534000</v>
      </c>
      <c r="K138" s="18">
        <f>CHOOSE($A$1,ED!K138,'H10'!K138,AirDose!K138)</f>
        <v>640000</v>
      </c>
      <c r="L138" s="18">
        <f>CHOOSE($A$1,ED!L138,'H10'!L138,AirDose!L138)</f>
        <v>746000</v>
      </c>
      <c r="M138" s="18">
        <f>CHOOSE($A$1,ED!M138,'H10'!M138,AirDose!M138)</f>
        <v>894000</v>
      </c>
      <c r="N138" s="18">
        <f>CHOOSE($A$1,ED!N138,'H10'!N138,AirDose!N138)</f>
        <v>994000</v>
      </c>
      <c r="O138" s="18">
        <f>CHOOSE($A$1,ED!O138,'H10'!O138,AirDose!O138)</f>
        <v>1152000</v>
      </c>
      <c r="P138" s="18">
        <f>CHOOSE($A$1,ED!P138,'H10'!P138,AirDose!P138)</f>
        <v>1278000</v>
      </c>
      <c r="Q138" s="18">
        <f>CHOOSE($A$1,ED!Q138,'H10'!Q138,AirDose!Q138)</f>
        <v>1454000</v>
      </c>
      <c r="R138" s="18">
        <f>CHOOSE($A$1,ED!R138,'H10'!R138,AirDose!R138)</f>
        <v>1604000</v>
      </c>
      <c r="S138" s="18">
        <f>CHOOSE($A$1,ED!S138,'H10'!S138,AirDose!S138)</f>
        <v>1730000</v>
      </c>
      <c r="T138" s="18">
        <f>CHOOSE($A$1,ED!T138,'H10'!T138,AirDose!T138)</f>
        <v>1872000</v>
      </c>
      <c r="U138" s="18">
        <f>CHOOSE($A$1,ED!U138,'H10'!U138,AirDose!U138)</f>
        <v>2060000</v>
      </c>
      <c r="V138" s="18">
        <f>CHOOSE($A$1,ED!V138,'H10'!V138,AirDose!V138)</f>
        <v>2280000</v>
      </c>
      <c r="W138" s="18">
        <f>CHOOSE($A$1,ED!W138,'H10'!W138,AirDose!W138)</f>
        <v>2400000</v>
      </c>
      <c r="X138" s="18">
        <f>CHOOSE($A$1,ED!X138,'H10'!X138,AirDose!X138)</f>
        <v>2580000</v>
      </c>
      <c r="Y138" s="18">
        <f>CHOOSE($A$1,ED!Y138,'H10'!Y138,AirDose!Y138)</f>
        <v>2780000</v>
      </c>
      <c r="Z138" s="18">
        <f>CHOOSE($A$1,ED!Z138,'H10'!Z138,AirDose!Z138)</f>
        <v>3020000</v>
      </c>
      <c r="AA138" s="18">
        <f>CHOOSE($A$1,ED!AA138,'H10'!AA138,AirDose!AA138)</f>
        <v>3260000</v>
      </c>
      <c r="AB138" s="18">
        <f>CHOOSE($A$1,ED!AB138,'H10'!AB138,AirDose!AB138)</f>
        <v>3420000</v>
      </c>
      <c r="AC138" s="18">
        <f>CHOOSE($A$1,ED!AC138,'H10'!AC138,AirDose!AC138)</f>
        <v>3620000</v>
      </c>
      <c r="AD138" s="18">
        <f>CHOOSE($A$1,ED!AD138,'H10'!AD138,AirDose!AD138)</f>
        <v>3800000</v>
      </c>
      <c r="AE138" s="18">
        <f>CHOOSE($A$1,ED!AE138,'H10'!AE138,AirDose!AE138)</f>
        <v>3980000</v>
      </c>
      <c r="AF138" s="18">
        <f>CHOOSE($A$1,ED!AF138,'H10'!AF138,AirDose!AF138)</f>
        <v>4160000</v>
      </c>
      <c r="AG138" s="18">
        <f>CHOOSE($A$1,ED!AG138,'H10'!AG138,AirDose!AG138)</f>
        <v>352</v>
      </c>
      <c r="AH138" s="18">
        <f>CHOOSE($A$1,ED!AH138,'H10'!AH138,AirDose!AH138)</f>
        <v>352</v>
      </c>
      <c r="AI138" s="18">
        <f>CHOOSE($A$1,ED!AI138,'H10'!AI138,AirDose!AI138)</f>
        <v>699</v>
      </c>
      <c r="AJ138" s="18">
        <f>CHOOSE($A$1,ED!AJ138,'H10'!AJ138,AirDose!AJ138)</f>
        <v>699</v>
      </c>
      <c r="AK138" s="18">
        <f>CHOOSE($A$1,ED!AK138,'H10'!AK138,AirDose!AK138)</f>
        <v>276</v>
      </c>
    </row>
    <row r="139" spans="1:37">
      <c r="A139" s="18"/>
      <c r="B139" s="18">
        <v>449650</v>
      </c>
      <c r="C139" s="18">
        <v>103080</v>
      </c>
      <c r="D139" s="18">
        <f>CHOOSE($A$1,ED!D139,'H10'!D139,AirDose!D139)</f>
        <v>1320</v>
      </c>
      <c r="E139" s="18">
        <f>CHOOSE($A$1,ED!E139,'H10'!E139,AirDose!E139)</f>
        <v>1780</v>
      </c>
      <c r="F139" s="18">
        <f>CHOOSE($A$1,ED!F139,'H10'!F139,AirDose!F139)</f>
        <v>124000</v>
      </c>
      <c r="G139" s="18">
        <f>CHOOSE($A$1,ED!G139,'H10'!G139,AirDose!G139)</f>
        <v>308000</v>
      </c>
      <c r="H139" s="18">
        <f>CHOOSE($A$1,ED!H139,'H10'!H139,AirDose!H139)</f>
        <v>348000</v>
      </c>
      <c r="I139" s="18">
        <f>CHOOSE($A$1,ED!I139,'H10'!I139,AirDose!I139)</f>
        <v>448000</v>
      </c>
      <c r="J139" s="18">
        <f>CHOOSE($A$1,ED!J139,'H10'!J139,AirDose!J139)</f>
        <v>534000</v>
      </c>
      <c r="K139" s="18">
        <f>CHOOSE($A$1,ED!K139,'H10'!K139,AirDose!K139)</f>
        <v>640000</v>
      </c>
      <c r="L139" s="18">
        <f>CHOOSE($A$1,ED!L139,'H10'!L139,AirDose!L139)</f>
        <v>746000</v>
      </c>
      <c r="M139" s="18">
        <f>CHOOSE($A$1,ED!M139,'H10'!M139,AirDose!M139)</f>
        <v>894000</v>
      </c>
      <c r="N139" s="18">
        <f>CHOOSE($A$1,ED!N139,'H10'!N139,AirDose!N139)</f>
        <v>994000</v>
      </c>
      <c r="O139" s="18">
        <f>CHOOSE($A$1,ED!O139,'H10'!O139,AirDose!O139)</f>
        <v>1152000</v>
      </c>
      <c r="P139" s="18">
        <f>CHOOSE($A$1,ED!P139,'H10'!P139,AirDose!P139)</f>
        <v>1278000</v>
      </c>
      <c r="Q139" s="18">
        <f>CHOOSE($A$1,ED!Q139,'H10'!Q139,AirDose!Q139)</f>
        <v>1454000</v>
      </c>
      <c r="R139" s="18">
        <f>CHOOSE($A$1,ED!R139,'H10'!R139,AirDose!R139)</f>
        <v>1604000</v>
      </c>
      <c r="S139" s="18">
        <f>CHOOSE($A$1,ED!S139,'H10'!S139,AirDose!S139)</f>
        <v>1730000</v>
      </c>
      <c r="T139" s="18">
        <f>CHOOSE($A$1,ED!T139,'H10'!T139,AirDose!T139)</f>
        <v>1872000</v>
      </c>
      <c r="U139" s="18">
        <f>CHOOSE($A$1,ED!U139,'H10'!U139,AirDose!U139)</f>
        <v>2060000</v>
      </c>
      <c r="V139" s="18">
        <f>CHOOSE($A$1,ED!V139,'H10'!V139,AirDose!V139)</f>
        <v>2280000</v>
      </c>
      <c r="W139" s="18">
        <f>CHOOSE($A$1,ED!W139,'H10'!W139,AirDose!W139)</f>
        <v>2400000</v>
      </c>
      <c r="X139" s="18">
        <f>CHOOSE($A$1,ED!X139,'H10'!X139,AirDose!X139)</f>
        <v>2580000</v>
      </c>
      <c r="Y139" s="18">
        <f>CHOOSE($A$1,ED!Y139,'H10'!Y139,AirDose!Y139)</f>
        <v>2780000</v>
      </c>
      <c r="Z139" s="18">
        <f>CHOOSE($A$1,ED!Z139,'H10'!Z139,AirDose!Z139)</f>
        <v>3020000</v>
      </c>
      <c r="AA139" s="18">
        <f>CHOOSE($A$1,ED!AA139,'H10'!AA139,AirDose!AA139)</f>
        <v>3260000</v>
      </c>
      <c r="AB139" s="18">
        <f>CHOOSE($A$1,ED!AB139,'H10'!AB139,AirDose!AB139)</f>
        <v>3420000</v>
      </c>
      <c r="AC139" s="18">
        <f>CHOOSE($A$1,ED!AC139,'H10'!AC139,AirDose!AC139)</f>
        <v>3620000</v>
      </c>
      <c r="AD139" s="18">
        <f>CHOOSE($A$1,ED!AD139,'H10'!AD139,AirDose!AD139)</f>
        <v>3800000</v>
      </c>
      <c r="AE139" s="18">
        <f>CHOOSE($A$1,ED!AE139,'H10'!AE139,AirDose!AE139)</f>
        <v>3980000</v>
      </c>
      <c r="AF139" s="18">
        <f>CHOOSE($A$1,ED!AF139,'H10'!AF139,AirDose!AF139)</f>
        <v>4160000</v>
      </c>
      <c r="AG139" s="18">
        <f>CHOOSE($A$1,ED!AG139,'H10'!AG139,AirDose!AG139)</f>
        <v>352</v>
      </c>
      <c r="AH139" s="18">
        <f>CHOOSE($A$1,ED!AH139,'H10'!AH139,AirDose!AH139)</f>
        <v>352</v>
      </c>
      <c r="AI139" s="18">
        <f>CHOOSE($A$1,ED!AI139,'H10'!AI139,AirDose!AI139)</f>
        <v>699</v>
      </c>
      <c r="AJ139" s="18">
        <f>CHOOSE($A$1,ED!AJ139,'H10'!AJ139,AirDose!AJ139)</f>
        <v>699</v>
      </c>
      <c r="AK139" s="18">
        <f>CHOOSE($A$1,ED!AK139,'H10'!AK139,AirDose!AK139)</f>
        <v>276</v>
      </c>
    </row>
    <row r="140" spans="1:37">
      <c r="A140" s="18"/>
      <c r="B140" s="18">
        <v>566080</v>
      </c>
      <c r="C140" s="18">
        <v>129770</v>
      </c>
      <c r="D140" s="18">
        <f>CHOOSE($A$1,ED!D140,'H10'!D140,AirDose!D140)</f>
        <v>1320</v>
      </c>
      <c r="E140" s="18">
        <f>CHOOSE($A$1,ED!E140,'H10'!E140,AirDose!E140)</f>
        <v>1780</v>
      </c>
      <c r="F140" s="18">
        <f>CHOOSE($A$1,ED!F140,'H10'!F140,AirDose!F140)</f>
        <v>124000</v>
      </c>
      <c r="G140" s="18">
        <f>CHOOSE($A$1,ED!G140,'H10'!G140,AirDose!G140)</f>
        <v>308000</v>
      </c>
      <c r="H140" s="18">
        <f>CHOOSE($A$1,ED!H140,'H10'!H140,AirDose!H140)</f>
        <v>348000</v>
      </c>
      <c r="I140" s="18">
        <f>CHOOSE($A$1,ED!I140,'H10'!I140,AirDose!I140)</f>
        <v>448000</v>
      </c>
      <c r="J140" s="18">
        <f>CHOOSE($A$1,ED!J140,'H10'!J140,AirDose!J140)</f>
        <v>534000</v>
      </c>
      <c r="K140" s="18">
        <f>CHOOSE($A$1,ED!K140,'H10'!K140,AirDose!K140)</f>
        <v>640000</v>
      </c>
      <c r="L140" s="18">
        <f>CHOOSE($A$1,ED!L140,'H10'!L140,AirDose!L140)</f>
        <v>746000</v>
      </c>
      <c r="M140" s="18">
        <f>CHOOSE($A$1,ED!M140,'H10'!M140,AirDose!M140)</f>
        <v>894000</v>
      </c>
      <c r="N140" s="18">
        <f>CHOOSE($A$1,ED!N140,'H10'!N140,AirDose!N140)</f>
        <v>994000</v>
      </c>
      <c r="O140" s="18">
        <f>CHOOSE($A$1,ED!O140,'H10'!O140,AirDose!O140)</f>
        <v>1152000</v>
      </c>
      <c r="P140" s="18">
        <f>CHOOSE($A$1,ED!P140,'H10'!P140,AirDose!P140)</f>
        <v>1278000</v>
      </c>
      <c r="Q140" s="18">
        <f>CHOOSE($A$1,ED!Q140,'H10'!Q140,AirDose!Q140)</f>
        <v>1454000</v>
      </c>
      <c r="R140" s="18">
        <f>CHOOSE($A$1,ED!R140,'H10'!R140,AirDose!R140)</f>
        <v>1604000</v>
      </c>
      <c r="S140" s="18">
        <f>CHOOSE($A$1,ED!S140,'H10'!S140,AirDose!S140)</f>
        <v>1730000</v>
      </c>
      <c r="T140" s="18">
        <f>CHOOSE($A$1,ED!T140,'H10'!T140,AirDose!T140)</f>
        <v>1872000</v>
      </c>
      <c r="U140" s="18">
        <f>CHOOSE($A$1,ED!U140,'H10'!U140,AirDose!U140)</f>
        <v>2060000</v>
      </c>
      <c r="V140" s="18">
        <f>CHOOSE($A$1,ED!V140,'H10'!V140,AirDose!V140)</f>
        <v>2280000</v>
      </c>
      <c r="W140" s="18">
        <f>CHOOSE($A$1,ED!W140,'H10'!W140,AirDose!W140)</f>
        <v>2400000</v>
      </c>
      <c r="X140" s="18">
        <f>CHOOSE($A$1,ED!X140,'H10'!X140,AirDose!X140)</f>
        <v>2580000</v>
      </c>
      <c r="Y140" s="18">
        <f>CHOOSE($A$1,ED!Y140,'H10'!Y140,AirDose!Y140)</f>
        <v>2780000</v>
      </c>
      <c r="Z140" s="18">
        <f>CHOOSE($A$1,ED!Z140,'H10'!Z140,AirDose!Z140)</f>
        <v>3020000</v>
      </c>
      <c r="AA140" s="18">
        <f>CHOOSE($A$1,ED!AA140,'H10'!AA140,AirDose!AA140)</f>
        <v>3260000</v>
      </c>
      <c r="AB140" s="18">
        <f>CHOOSE($A$1,ED!AB140,'H10'!AB140,AirDose!AB140)</f>
        <v>3420000</v>
      </c>
      <c r="AC140" s="18">
        <f>CHOOSE($A$1,ED!AC140,'H10'!AC140,AirDose!AC140)</f>
        <v>3620000</v>
      </c>
      <c r="AD140" s="18">
        <f>CHOOSE($A$1,ED!AD140,'H10'!AD140,AirDose!AD140)</f>
        <v>3800000</v>
      </c>
      <c r="AE140" s="18">
        <f>CHOOSE($A$1,ED!AE140,'H10'!AE140,AirDose!AE140)</f>
        <v>3980000</v>
      </c>
      <c r="AF140" s="18">
        <f>CHOOSE($A$1,ED!AF140,'H10'!AF140,AirDose!AF140)</f>
        <v>4160000</v>
      </c>
      <c r="AG140" s="18">
        <f>CHOOSE($A$1,ED!AG140,'H10'!AG140,AirDose!AG140)</f>
        <v>352</v>
      </c>
      <c r="AH140" s="18">
        <f>CHOOSE($A$1,ED!AH140,'H10'!AH140,AirDose!AH140)</f>
        <v>352</v>
      </c>
      <c r="AI140" s="18">
        <f>CHOOSE($A$1,ED!AI140,'H10'!AI140,AirDose!AI140)</f>
        <v>699</v>
      </c>
      <c r="AJ140" s="18">
        <f>CHOOSE($A$1,ED!AJ140,'H10'!AJ140,AirDose!AJ140)</f>
        <v>699</v>
      </c>
      <c r="AK140" s="18">
        <f>CHOOSE($A$1,ED!AK140,'H10'!AK140,AirDose!AK140)</f>
        <v>276</v>
      </c>
    </row>
    <row r="141" spans="1:37">
      <c r="A141" s="18"/>
      <c r="B141" s="18">
        <v>712640</v>
      </c>
      <c r="C141" s="18">
        <v>163370</v>
      </c>
      <c r="D141" s="18">
        <f>CHOOSE($A$1,ED!D141,'H10'!D141,AirDose!D141)</f>
        <v>1320</v>
      </c>
      <c r="E141" s="18">
        <f>CHOOSE($A$1,ED!E141,'H10'!E141,AirDose!E141)</f>
        <v>1780</v>
      </c>
      <c r="F141" s="18">
        <f>CHOOSE($A$1,ED!F141,'H10'!F141,AirDose!F141)</f>
        <v>124000</v>
      </c>
      <c r="G141" s="18">
        <f>CHOOSE($A$1,ED!G141,'H10'!G141,AirDose!G141)</f>
        <v>308000</v>
      </c>
      <c r="H141" s="18">
        <f>CHOOSE($A$1,ED!H141,'H10'!H141,AirDose!H141)</f>
        <v>348000</v>
      </c>
      <c r="I141" s="18">
        <f>CHOOSE($A$1,ED!I141,'H10'!I141,AirDose!I141)</f>
        <v>448000</v>
      </c>
      <c r="J141" s="18">
        <f>CHOOSE($A$1,ED!J141,'H10'!J141,AirDose!J141)</f>
        <v>534000</v>
      </c>
      <c r="K141" s="18">
        <f>CHOOSE($A$1,ED!K141,'H10'!K141,AirDose!K141)</f>
        <v>640000</v>
      </c>
      <c r="L141" s="18">
        <f>CHOOSE($A$1,ED!L141,'H10'!L141,AirDose!L141)</f>
        <v>746000</v>
      </c>
      <c r="M141" s="18">
        <f>CHOOSE($A$1,ED!M141,'H10'!M141,AirDose!M141)</f>
        <v>894000</v>
      </c>
      <c r="N141" s="18">
        <f>CHOOSE($A$1,ED!N141,'H10'!N141,AirDose!N141)</f>
        <v>994000</v>
      </c>
      <c r="O141" s="18">
        <f>CHOOSE($A$1,ED!O141,'H10'!O141,AirDose!O141)</f>
        <v>1152000</v>
      </c>
      <c r="P141" s="18">
        <f>CHOOSE($A$1,ED!P141,'H10'!P141,AirDose!P141)</f>
        <v>1278000</v>
      </c>
      <c r="Q141" s="18">
        <f>CHOOSE($A$1,ED!Q141,'H10'!Q141,AirDose!Q141)</f>
        <v>1454000</v>
      </c>
      <c r="R141" s="18">
        <f>CHOOSE($A$1,ED!R141,'H10'!R141,AirDose!R141)</f>
        <v>1604000</v>
      </c>
      <c r="S141" s="18">
        <f>CHOOSE($A$1,ED!S141,'H10'!S141,AirDose!S141)</f>
        <v>1730000</v>
      </c>
      <c r="T141" s="18">
        <f>CHOOSE($A$1,ED!T141,'H10'!T141,AirDose!T141)</f>
        <v>1872000</v>
      </c>
      <c r="U141" s="18">
        <f>CHOOSE($A$1,ED!U141,'H10'!U141,AirDose!U141)</f>
        <v>2060000</v>
      </c>
      <c r="V141" s="18">
        <f>CHOOSE($A$1,ED!V141,'H10'!V141,AirDose!V141)</f>
        <v>2280000</v>
      </c>
      <c r="W141" s="18">
        <f>CHOOSE($A$1,ED!W141,'H10'!W141,AirDose!W141)</f>
        <v>2400000</v>
      </c>
      <c r="X141" s="18">
        <f>CHOOSE($A$1,ED!X141,'H10'!X141,AirDose!X141)</f>
        <v>2580000</v>
      </c>
      <c r="Y141" s="18">
        <f>CHOOSE($A$1,ED!Y141,'H10'!Y141,AirDose!Y141)</f>
        <v>2780000</v>
      </c>
      <c r="Z141" s="18">
        <f>CHOOSE($A$1,ED!Z141,'H10'!Z141,AirDose!Z141)</f>
        <v>3020000</v>
      </c>
      <c r="AA141" s="18">
        <f>CHOOSE($A$1,ED!AA141,'H10'!AA141,AirDose!AA141)</f>
        <v>3260000</v>
      </c>
      <c r="AB141" s="18">
        <f>CHOOSE($A$1,ED!AB141,'H10'!AB141,AirDose!AB141)</f>
        <v>3420000</v>
      </c>
      <c r="AC141" s="18">
        <f>CHOOSE($A$1,ED!AC141,'H10'!AC141,AirDose!AC141)</f>
        <v>3620000</v>
      </c>
      <c r="AD141" s="18">
        <f>CHOOSE($A$1,ED!AD141,'H10'!AD141,AirDose!AD141)</f>
        <v>3800000</v>
      </c>
      <c r="AE141" s="18">
        <f>CHOOSE($A$1,ED!AE141,'H10'!AE141,AirDose!AE141)</f>
        <v>3980000</v>
      </c>
      <c r="AF141" s="18">
        <f>CHOOSE($A$1,ED!AF141,'H10'!AF141,AirDose!AF141)</f>
        <v>4160000</v>
      </c>
      <c r="AG141" s="18">
        <f>CHOOSE($A$1,ED!AG141,'H10'!AG141,AirDose!AG141)</f>
        <v>352</v>
      </c>
      <c r="AH141" s="18">
        <f>CHOOSE($A$1,ED!AH141,'H10'!AH141,AirDose!AH141)</f>
        <v>352</v>
      </c>
      <c r="AI141" s="18">
        <f>CHOOSE($A$1,ED!AI141,'H10'!AI141,AirDose!AI141)</f>
        <v>699</v>
      </c>
      <c r="AJ141" s="18">
        <f>CHOOSE($A$1,ED!AJ141,'H10'!AJ141,AirDose!AJ141)</f>
        <v>699</v>
      </c>
      <c r="AK141" s="18">
        <f>CHOOSE($A$1,ED!AK141,'H10'!AK141,AirDose!AK141)</f>
        <v>276</v>
      </c>
    </row>
    <row r="142" spans="1:37">
      <c r="A142" s="18"/>
      <c r="B142" s="18">
        <v>897160</v>
      </c>
      <c r="C142" s="18">
        <v>205670</v>
      </c>
      <c r="D142" s="18">
        <f>CHOOSE($A$1,ED!D142,'H10'!D142,AirDose!D142)</f>
        <v>1320</v>
      </c>
      <c r="E142" s="18">
        <f>CHOOSE($A$1,ED!E142,'H10'!E142,AirDose!E142)</f>
        <v>1780</v>
      </c>
      <c r="F142" s="18">
        <f>CHOOSE($A$1,ED!F142,'H10'!F142,AirDose!F142)</f>
        <v>124000</v>
      </c>
      <c r="G142" s="18">
        <f>CHOOSE($A$1,ED!G142,'H10'!G142,AirDose!G142)</f>
        <v>308000</v>
      </c>
      <c r="H142" s="18">
        <f>CHOOSE($A$1,ED!H142,'H10'!H142,AirDose!H142)</f>
        <v>348000</v>
      </c>
      <c r="I142" s="18">
        <f>CHOOSE($A$1,ED!I142,'H10'!I142,AirDose!I142)</f>
        <v>448000</v>
      </c>
      <c r="J142" s="18">
        <f>CHOOSE($A$1,ED!J142,'H10'!J142,AirDose!J142)</f>
        <v>534000</v>
      </c>
      <c r="K142" s="18">
        <f>CHOOSE($A$1,ED!K142,'H10'!K142,AirDose!K142)</f>
        <v>640000</v>
      </c>
      <c r="L142" s="18">
        <f>CHOOSE($A$1,ED!L142,'H10'!L142,AirDose!L142)</f>
        <v>746000</v>
      </c>
      <c r="M142" s="18">
        <f>CHOOSE($A$1,ED!M142,'H10'!M142,AirDose!M142)</f>
        <v>894000</v>
      </c>
      <c r="N142" s="18">
        <f>CHOOSE($A$1,ED!N142,'H10'!N142,AirDose!N142)</f>
        <v>994000</v>
      </c>
      <c r="O142" s="18">
        <f>CHOOSE($A$1,ED!O142,'H10'!O142,AirDose!O142)</f>
        <v>1152000</v>
      </c>
      <c r="P142" s="18">
        <f>CHOOSE($A$1,ED!P142,'H10'!P142,AirDose!P142)</f>
        <v>1278000</v>
      </c>
      <c r="Q142" s="18">
        <f>CHOOSE($A$1,ED!Q142,'H10'!Q142,AirDose!Q142)</f>
        <v>1454000</v>
      </c>
      <c r="R142" s="18">
        <f>CHOOSE($A$1,ED!R142,'H10'!R142,AirDose!R142)</f>
        <v>1604000</v>
      </c>
      <c r="S142" s="18">
        <f>CHOOSE($A$1,ED!S142,'H10'!S142,AirDose!S142)</f>
        <v>1730000</v>
      </c>
      <c r="T142" s="18">
        <f>CHOOSE($A$1,ED!T142,'H10'!T142,AirDose!T142)</f>
        <v>1872000</v>
      </c>
      <c r="U142" s="18">
        <f>CHOOSE($A$1,ED!U142,'H10'!U142,AirDose!U142)</f>
        <v>2060000</v>
      </c>
      <c r="V142" s="18">
        <f>CHOOSE($A$1,ED!V142,'H10'!V142,AirDose!V142)</f>
        <v>2280000</v>
      </c>
      <c r="W142" s="18">
        <f>CHOOSE($A$1,ED!W142,'H10'!W142,AirDose!W142)</f>
        <v>2400000</v>
      </c>
      <c r="X142" s="18">
        <f>CHOOSE($A$1,ED!X142,'H10'!X142,AirDose!X142)</f>
        <v>2580000</v>
      </c>
      <c r="Y142" s="18">
        <f>CHOOSE($A$1,ED!Y142,'H10'!Y142,AirDose!Y142)</f>
        <v>2780000</v>
      </c>
      <c r="Z142" s="18">
        <f>CHOOSE($A$1,ED!Z142,'H10'!Z142,AirDose!Z142)</f>
        <v>3020000</v>
      </c>
      <c r="AA142" s="18">
        <f>CHOOSE($A$1,ED!AA142,'H10'!AA142,AirDose!AA142)</f>
        <v>3260000</v>
      </c>
      <c r="AB142" s="18">
        <f>CHOOSE($A$1,ED!AB142,'H10'!AB142,AirDose!AB142)</f>
        <v>3420000</v>
      </c>
      <c r="AC142" s="18">
        <f>CHOOSE($A$1,ED!AC142,'H10'!AC142,AirDose!AC142)</f>
        <v>3620000</v>
      </c>
      <c r="AD142" s="18">
        <f>CHOOSE($A$1,ED!AD142,'H10'!AD142,AirDose!AD142)</f>
        <v>3800000</v>
      </c>
      <c r="AE142" s="18">
        <f>CHOOSE($A$1,ED!AE142,'H10'!AE142,AirDose!AE142)</f>
        <v>3980000</v>
      </c>
      <c r="AF142" s="18">
        <f>CHOOSE($A$1,ED!AF142,'H10'!AF142,AirDose!AF142)</f>
        <v>4160000</v>
      </c>
      <c r="AG142" s="18">
        <f>CHOOSE($A$1,ED!AG142,'H10'!AG142,AirDose!AG142)</f>
        <v>352</v>
      </c>
      <c r="AH142" s="18">
        <f>CHOOSE($A$1,ED!AH142,'H10'!AH142,AirDose!AH142)</f>
        <v>352</v>
      </c>
      <c r="AI142" s="18">
        <f>CHOOSE($A$1,ED!AI142,'H10'!AI142,AirDose!AI142)</f>
        <v>699</v>
      </c>
      <c r="AJ142" s="18">
        <f>CHOOSE($A$1,ED!AJ142,'H10'!AJ142,AirDose!AJ142)</f>
        <v>699</v>
      </c>
      <c r="AK142" s="18">
        <f>CHOOSE($A$1,ED!AK142,'H10'!AK142,AirDose!AK142)</f>
        <v>276</v>
      </c>
    </row>
  </sheetData>
  <phoneticPr fontId="1"/>
  <pageMargins left="0.78700000000000003" right="0.78700000000000003" top="0.98399999999999999" bottom="0.98399999999999999" header="0.51200000000000001" footer="0.5120000000000000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152"/>
  <sheetViews>
    <sheetView workbookViewId="0">
      <pane ySplit="2" topLeftCell="A3" activePane="bottomLeft" state="frozen"/>
      <selection pane="bottomLeft" activeCell="D3" sqref="D3"/>
    </sheetView>
  </sheetViews>
  <sheetFormatPr defaultRowHeight="13.5"/>
  <sheetData>
    <row r="2" spans="1:38">
      <c r="B2" t="s">
        <v>425</v>
      </c>
      <c r="C2" t="s">
        <v>426</v>
      </c>
      <c r="D2" t="s">
        <v>85</v>
      </c>
      <c r="E2" t="s">
        <v>86</v>
      </c>
      <c r="F2" t="s">
        <v>87</v>
      </c>
      <c r="G2" t="s">
        <v>427</v>
      </c>
      <c r="H2" t="s">
        <v>428</v>
      </c>
      <c r="I2" t="s">
        <v>429</v>
      </c>
      <c r="J2" t="s">
        <v>430</v>
      </c>
      <c r="K2" t="s">
        <v>431</v>
      </c>
      <c r="L2" t="s">
        <v>432</v>
      </c>
      <c r="M2" t="s">
        <v>433</v>
      </c>
      <c r="N2" t="s">
        <v>434</v>
      </c>
      <c r="O2" t="s">
        <v>435</v>
      </c>
      <c r="P2" t="s">
        <v>436</v>
      </c>
      <c r="Q2" t="s">
        <v>437</v>
      </c>
      <c r="R2" t="s">
        <v>438</v>
      </c>
      <c r="S2" t="s">
        <v>439</v>
      </c>
      <c r="T2" t="s">
        <v>440</v>
      </c>
      <c r="U2" t="s">
        <v>441</v>
      </c>
      <c r="V2" t="s">
        <v>442</v>
      </c>
      <c r="W2" t="s">
        <v>443</v>
      </c>
      <c r="X2" t="s">
        <v>444</v>
      </c>
      <c r="Y2" t="s">
        <v>445</v>
      </c>
      <c r="Z2" t="s">
        <v>446</v>
      </c>
      <c r="AA2" t="s">
        <v>447</v>
      </c>
      <c r="AB2" t="s">
        <v>448</v>
      </c>
      <c r="AC2" t="s">
        <v>449</v>
      </c>
      <c r="AD2" t="s">
        <v>450</v>
      </c>
      <c r="AE2" t="s">
        <v>451</v>
      </c>
      <c r="AF2" t="s">
        <v>452</v>
      </c>
      <c r="AG2" t="s">
        <v>88</v>
      </c>
      <c r="AH2" t="s">
        <v>89</v>
      </c>
      <c r="AI2" t="s">
        <v>90</v>
      </c>
      <c r="AJ2" t="s">
        <v>91</v>
      </c>
      <c r="AK2" t="s">
        <v>92</v>
      </c>
      <c r="AL2" t="s">
        <v>453</v>
      </c>
    </row>
    <row r="3" spans="1:38">
      <c r="A3" s="18"/>
      <c r="B3" s="18">
        <v>1.1294E-8</v>
      </c>
      <c r="C3" s="18">
        <v>2.5893000000000001E-9</v>
      </c>
      <c r="D3" s="18">
        <v>1.5866</v>
      </c>
      <c r="E3" s="18">
        <v>0</v>
      </c>
      <c r="F3" s="18">
        <v>0</v>
      </c>
      <c r="G3" s="18">
        <v>0</v>
      </c>
      <c r="H3" s="18">
        <v>0</v>
      </c>
      <c r="I3" s="18">
        <v>0</v>
      </c>
      <c r="J3" s="18">
        <v>0</v>
      </c>
      <c r="K3" s="18">
        <v>0</v>
      </c>
      <c r="L3" s="18">
        <v>0</v>
      </c>
      <c r="M3" s="18">
        <v>0</v>
      </c>
      <c r="N3" s="18">
        <v>0</v>
      </c>
      <c r="O3" s="18">
        <v>0</v>
      </c>
      <c r="P3" s="18">
        <v>0</v>
      </c>
      <c r="Q3" s="18">
        <v>0</v>
      </c>
      <c r="R3" s="18">
        <v>0</v>
      </c>
      <c r="S3" s="18">
        <v>0</v>
      </c>
      <c r="T3" s="18">
        <v>0</v>
      </c>
      <c r="U3" s="18">
        <v>0</v>
      </c>
      <c r="V3" s="18">
        <v>0</v>
      </c>
      <c r="W3" s="18">
        <v>0</v>
      </c>
      <c r="X3" s="18">
        <v>0</v>
      </c>
      <c r="Y3" s="18">
        <v>0</v>
      </c>
      <c r="Z3" s="18">
        <v>0</v>
      </c>
      <c r="AA3" s="18">
        <v>0</v>
      </c>
      <c r="AB3" s="18">
        <v>0</v>
      </c>
      <c r="AC3" s="18">
        <v>0</v>
      </c>
      <c r="AD3" s="18">
        <v>0</v>
      </c>
      <c r="AE3" s="18">
        <v>0</v>
      </c>
      <c r="AF3" s="18">
        <v>0</v>
      </c>
      <c r="AG3" s="18">
        <v>85.2</v>
      </c>
      <c r="AH3" s="18">
        <v>78.7</v>
      </c>
      <c r="AI3" s="18">
        <v>0</v>
      </c>
      <c r="AJ3" s="18">
        <v>1.39</v>
      </c>
      <c r="AK3" s="18">
        <v>0</v>
      </c>
    </row>
    <row r="4" spans="1:38">
      <c r="A4" s="18"/>
      <c r="B4" s="18">
        <v>1.4219E-8</v>
      </c>
      <c r="C4" s="18">
        <v>3.2596999999999998E-9</v>
      </c>
      <c r="D4" s="18">
        <v>1.6368</v>
      </c>
      <c r="E4" s="18">
        <v>0</v>
      </c>
      <c r="F4" s="18">
        <v>0</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0</v>
      </c>
      <c r="Z4" s="18">
        <v>0</v>
      </c>
      <c r="AA4" s="18">
        <v>0</v>
      </c>
      <c r="AB4" s="18">
        <v>0</v>
      </c>
      <c r="AC4" s="18">
        <v>0</v>
      </c>
      <c r="AD4" s="18">
        <v>0</v>
      </c>
      <c r="AE4" s="18">
        <v>0</v>
      </c>
      <c r="AF4" s="18">
        <v>0</v>
      </c>
      <c r="AG4" s="18">
        <v>85.2</v>
      </c>
      <c r="AH4" s="18">
        <v>78.7</v>
      </c>
      <c r="AI4" s="18">
        <v>0</v>
      </c>
      <c r="AJ4" s="18">
        <v>1.39</v>
      </c>
      <c r="AK4" s="18">
        <v>0</v>
      </c>
    </row>
    <row r="5" spans="1:38">
      <c r="A5" s="18"/>
      <c r="B5" s="18">
        <v>1.7900999999999999E-8</v>
      </c>
      <c r="C5" s="18">
        <v>4.1037000000000002E-9</v>
      </c>
      <c r="D5" s="18">
        <v>1.6871</v>
      </c>
      <c r="E5" s="18">
        <v>0</v>
      </c>
      <c r="F5" s="18">
        <v>0</v>
      </c>
      <c r="G5" s="18">
        <v>0</v>
      </c>
      <c r="H5" s="18">
        <v>0</v>
      </c>
      <c r="I5" s="18">
        <v>0</v>
      </c>
      <c r="J5" s="18">
        <v>0</v>
      </c>
      <c r="K5" s="18">
        <v>0</v>
      </c>
      <c r="L5" s="18">
        <v>0</v>
      </c>
      <c r="M5" s="18">
        <v>0</v>
      </c>
      <c r="N5" s="18">
        <v>0</v>
      </c>
      <c r="O5" s="18">
        <v>0</v>
      </c>
      <c r="P5" s="18">
        <v>0</v>
      </c>
      <c r="Q5" s="18">
        <v>0</v>
      </c>
      <c r="R5" s="18">
        <v>0</v>
      </c>
      <c r="S5" s="18">
        <v>0</v>
      </c>
      <c r="T5" s="18">
        <v>0</v>
      </c>
      <c r="U5" s="18">
        <v>0</v>
      </c>
      <c r="V5" s="18">
        <v>0</v>
      </c>
      <c r="W5" s="18">
        <v>0</v>
      </c>
      <c r="X5" s="18">
        <v>0</v>
      </c>
      <c r="Y5" s="18">
        <v>0</v>
      </c>
      <c r="Z5" s="18">
        <v>0</v>
      </c>
      <c r="AA5" s="18">
        <v>0</v>
      </c>
      <c r="AB5" s="18">
        <v>0</v>
      </c>
      <c r="AC5" s="18">
        <v>0</v>
      </c>
      <c r="AD5" s="18">
        <v>0</v>
      </c>
      <c r="AE5" s="18">
        <v>0</v>
      </c>
      <c r="AF5" s="18">
        <v>0</v>
      </c>
      <c r="AG5" s="18">
        <v>85.2</v>
      </c>
      <c r="AH5" s="18">
        <v>78.7</v>
      </c>
      <c r="AI5" s="18">
        <v>0</v>
      </c>
      <c r="AJ5" s="18">
        <v>1.39</v>
      </c>
      <c r="AK5" s="18">
        <v>0</v>
      </c>
    </row>
    <row r="6" spans="1:38">
      <c r="A6" s="18"/>
      <c r="B6" s="18">
        <v>2.2536000000000001E-8</v>
      </c>
      <c r="C6" s="18">
        <v>5.1663000000000002E-9</v>
      </c>
      <c r="D6" s="18">
        <v>1.7374000000000001</v>
      </c>
      <c r="E6" s="18">
        <v>0</v>
      </c>
      <c r="F6" s="18">
        <v>0</v>
      </c>
      <c r="G6" s="18">
        <v>0</v>
      </c>
      <c r="H6" s="18">
        <v>0</v>
      </c>
      <c r="I6" s="18">
        <v>0</v>
      </c>
      <c r="J6" s="18">
        <v>0</v>
      </c>
      <c r="K6" s="18">
        <v>0</v>
      </c>
      <c r="L6" s="18">
        <v>0</v>
      </c>
      <c r="M6" s="18">
        <v>0</v>
      </c>
      <c r="N6" s="18">
        <v>0</v>
      </c>
      <c r="O6" s="18">
        <v>0</v>
      </c>
      <c r="P6" s="18">
        <v>0</v>
      </c>
      <c r="Q6" s="18">
        <v>0</v>
      </c>
      <c r="R6" s="18">
        <v>0</v>
      </c>
      <c r="S6" s="18">
        <v>0</v>
      </c>
      <c r="T6" s="18">
        <v>0</v>
      </c>
      <c r="U6" s="18">
        <v>0</v>
      </c>
      <c r="V6" s="18">
        <v>0</v>
      </c>
      <c r="W6" s="18">
        <v>0</v>
      </c>
      <c r="X6" s="18">
        <v>0</v>
      </c>
      <c r="Y6" s="18">
        <v>0</v>
      </c>
      <c r="Z6" s="18">
        <v>0</v>
      </c>
      <c r="AA6" s="18">
        <v>0</v>
      </c>
      <c r="AB6" s="18">
        <v>0</v>
      </c>
      <c r="AC6" s="18">
        <v>0</v>
      </c>
      <c r="AD6" s="18">
        <v>0</v>
      </c>
      <c r="AE6" s="18">
        <v>0</v>
      </c>
      <c r="AF6" s="18">
        <v>0</v>
      </c>
      <c r="AG6" s="18">
        <v>85.2</v>
      </c>
      <c r="AH6" s="18">
        <v>78.7</v>
      </c>
      <c r="AI6" s="18">
        <v>0</v>
      </c>
      <c r="AJ6" s="18">
        <v>1.39</v>
      </c>
      <c r="AK6" s="18">
        <v>0</v>
      </c>
    </row>
    <row r="7" spans="1:38">
      <c r="A7" s="18"/>
      <c r="B7" s="18">
        <v>2.8371E-8</v>
      </c>
      <c r="C7" s="18">
        <v>6.5039000000000003E-9</v>
      </c>
      <c r="D7" s="18">
        <v>1.8056000000000001</v>
      </c>
      <c r="E7" s="18">
        <v>0</v>
      </c>
      <c r="F7" s="18">
        <v>0</v>
      </c>
      <c r="G7" s="18">
        <v>0</v>
      </c>
      <c r="H7" s="18">
        <v>0</v>
      </c>
      <c r="I7" s="18">
        <v>0</v>
      </c>
      <c r="J7" s="18">
        <v>0</v>
      </c>
      <c r="K7" s="18">
        <v>0</v>
      </c>
      <c r="L7" s="18">
        <v>0</v>
      </c>
      <c r="M7" s="18">
        <v>0</v>
      </c>
      <c r="N7" s="18">
        <v>0</v>
      </c>
      <c r="O7" s="18">
        <v>0</v>
      </c>
      <c r="P7" s="18">
        <v>0</v>
      </c>
      <c r="Q7" s="18">
        <v>0</v>
      </c>
      <c r="R7" s="18">
        <v>0</v>
      </c>
      <c r="S7" s="18">
        <v>0</v>
      </c>
      <c r="T7" s="18">
        <v>0</v>
      </c>
      <c r="U7" s="18">
        <v>0</v>
      </c>
      <c r="V7" s="18">
        <v>0</v>
      </c>
      <c r="W7" s="18">
        <v>0</v>
      </c>
      <c r="X7" s="18">
        <v>0</v>
      </c>
      <c r="Y7" s="18">
        <v>0</v>
      </c>
      <c r="Z7" s="18">
        <v>0</v>
      </c>
      <c r="AA7" s="18">
        <v>0</v>
      </c>
      <c r="AB7" s="18">
        <v>0</v>
      </c>
      <c r="AC7" s="18">
        <v>0</v>
      </c>
      <c r="AD7" s="18">
        <v>0</v>
      </c>
      <c r="AE7" s="18">
        <v>0</v>
      </c>
      <c r="AF7" s="18">
        <v>0</v>
      </c>
      <c r="AG7" s="18">
        <v>85.2</v>
      </c>
      <c r="AH7" s="18">
        <v>78.7</v>
      </c>
      <c r="AI7" s="18">
        <v>0</v>
      </c>
      <c r="AJ7" s="18">
        <v>1.39</v>
      </c>
      <c r="AK7" s="18">
        <v>0</v>
      </c>
    </row>
    <row r="8" spans="1:38">
      <c r="A8" s="18"/>
      <c r="B8" s="18">
        <v>3.5717000000000001E-8</v>
      </c>
      <c r="C8" s="18">
        <v>8.1880000000000003E-9</v>
      </c>
      <c r="D8" s="18">
        <v>1.8887</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c r="Z8" s="18">
        <v>0</v>
      </c>
      <c r="AA8" s="18">
        <v>0</v>
      </c>
      <c r="AB8" s="18">
        <v>0</v>
      </c>
      <c r="AC8" s="18">
        <v>0</v>
      </c>
      <c r="AD8" s="18">
        <v>0</v>
      </c>
      <c r="AE8" s="18">
        <v>0</v>
      </c>
      <c r="AF8" s="18">
        <v>0</v>
      </c>
      <c r="AG8" s="18">
        <v>85.2</v>
      </c>
      <c r="AH8" s="18">
        <v>78.7</v>
      </c>
      <c r="AI8" s="18">
        <v>0</v>
      </c>
      <c r="AJ8" s="18">
        <v>1.39</v>
      </c>
      <c r="AK8" s="18">
        <v>0</v>
      </c>
    </row>
    <row r="9" spans="1:38">
      <c r="A9" s="18"/>
      <c r="B9" s="18">
        <v>4.4964999999999999E-8</v>
      </c>
      <c r="C9" s="18">
        <v>1.0308E-8</v>
      </c>
      <c r="D9" s="18">
        <v>1.9717</v>
      </c>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c r="Y9" s="18">
        <v>0</v>
      </c>
      <c r="Z9" s="18">
        <v>0</v>
      </c>
      <c r="AA9" s="18">
        <v>0</v>
      </c>
      <c r="AB9" s="18">
        <v>0</v>
      </c>
      <c r="AC9" s="18">
        <v>0</v>
      </c>
      <c r="AD9" s="18">
        <v>0</v>
      </c>
      <c r="AE9" s="18">
        <v>0</v>
      </c>
      <c r="AF9" s="18">
        <v>0</v>
      </c>
      <c r="AG9" s="18">
        <v>85.2</v>
      </c>
      <c r="AH9" s="18">
        <v>78.7</v>
      </c>
      <c r="AI9" s="18">
        <v>0</v>
      </c>
      <c r="AJ9" s="18">
        <v>1.39</v>
      </c>
      <c r="AK9" s="18">
        <v>0</v>
      </c>
    </row>
    <row r="10" spans="1:38">
      <c r="A10" s="18"/>
      <c r="B10" s="18">
        <v>5.6608E-8</v>
      </c>
      <c r="C10" s="18">
        <v>1.2976999999999999E-8</v>
      </c>
      <c r="D10" s="18">
        <v>2.0548000000000002</v>
      </c>
      <c r="E10" s="18">
        <v>0</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c r="Y10" s="18">
        <v>0</v>
      </c>
      <c r="Z10" s="18">
        <v>0</v>
      </c>
      <c r="AA10" s="18">
        <v>0</v>
      </c>
      <c r="AB10" s="18">
        <v>0</v>
      </c>
      <c r="AC10" s="18">
        <v>0</v>
      </c>
      <c r="AD10" s="18">
        <v>0</v>
      </c>
      <c r="AE10" s="18">
        <v>0</v>
      </c>
      <c r="AF10" s="18">
        <v>0</v>
      </c>
      <c r="AG10" s="18">
        <v>85.2</v>
      </c>
      <c r="AH10" s="18">
        <v>78.7</v>
      </c>
      <c r="AI10" s="18">
        <v>0</v>
      </c>
      <c r="AJ10" s="18">
        <v>1.39</v>
      </c>
      <c r="AK10" s="18">
        <v>0</v>
      </c>
    </row>
    <row r="11" spans="1:38">
      <c r="A11" s="18"/>
      <c r="B11" s="18">
        <v>7.1264999999999997E-8</v>
      </c>
      <c r="C11" s="18">
        <v>1.6336999999999999E-8</v>
      </c>
      <c r="D11" s="18">
        <v>2.1377999999999999</v>
      </c>
      <c r="E11" s="18">
        <v>0</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c r="Y11" s="18">
        <v>0</v>
      </c>
      <c r="Z11" s="18">
        <v>0</v>
      </c>
      <c r="AA11" s="18">
        <v>0</v>
      </c>
      <c r="AB11" s="18">
        <v>0</v>
      </c>
      <c r="AC11" s="18">
        <v>0</v>
      </c>
      <c r="AD11" s="18">
        <v>0</v>
      </c>
      <c r="AE11" s="18">
        <v>0</v>
      </c>
      <c r="AF11" s="18">
        <v>0</v>
      </c>
      <c r="AG11" s="18">
        <v>85.2</v>
      </c>
      <c r="AH11" s="18">
        <v>78.7</v>
      </c>
      <c r="AI11" s="18">
        <v>0</v>
      </c>
      <c r="AJ11" s="18">
        <v>1.39</v>
      </c>
      <c r="AK11" s="18">
        <v>0</v>
      </c>
    </row>
    <row r="12" spans="1:38">
      <c r="A12" s="18"/>
      <c r="B12" s="18">
        <v>8.9716999999999995E-8</v>
      </c>
      <c r="C12" s="18">
        <v>2.0567000000000001E-8</v>
      </c>
      <c r="D12" s="18">
        <v>2.2208999999999999</v>
      </c>
      <c r="E12" s="18">
        <v>0</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c r="Y12" s="18">
        <v>0</v>
      </c>
      <c r="Z12" s="18">
        <v>0</v>
      </c>
      <c r="AA12" s="18">
        <v>0</v>
      </c>
      <c r="AB12" s="18">
        <v>0</v>
      </c>
      <c r="AC12" s="18">
        <v>0</v>
      </c>
      <c r="AD12" s="18">
        <v>0</v>
      </c>
      <c r="AE12" s="18">
        <v>0</v>
      </c>
      <c r="AF12" s="18">
        <v>0</v>
      </c>
      <c r="AG12" s="18">
        <v>85.2</v>
      </c>
      <c r="AH12" s="18">
        <v>78.7</v>
      </c>
      <c r="AI12" s="18">
        <v>0</v>
      </c>
      <c r="AJ12" s="18">
        <v>1.39</v>
      </c>
      <c r="AK12" s="18">
        <v>0</v>
      </c>
    </row>
    <row r="13" spans="1:38">
      <c r="A13" s="18"/>
      <c r="B13" s="18">
        <v>1.1295E-7</v>
      </c>
      <c r="C13" s="18">
        <v>2.5892999999999999E-8</v>
      </c>
      <c r="D13" s="18">
        <v>2.3092000000000001</v>
      </c>
      <c r="E13" s="18">
        <v>0</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85.2</v>
      </c>
      <c r="AH13" s="18">
        <v>78.7</v>
      </c>
      <c r="AI13" s="18">
        <v>0</v>
      </c>
      <c r="AJ13" s="18">
        <v>1.39</v>
      </c>
      <c r="AK13" s="18">
        <v>0</v>
      </c>
    </row>
    <row r="14" spans="1:38">
      <c r="A14" s="18"/>
      <c r="B14" s="18">
        <v>1.4219E-7</v>
      </c>
      <c r="C14" s="18">
        <v>3.2596999999999997E-8</v>
      </c>
      <c r="D14" s="18">
        <v>2.4022000000000001</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85.2</v>
      </c>
      <c r="AH14" s="18">
        <v>78.7</v>
      </c>
      <c r="AI14" s="18">
        <v>0</v>
      </c>
      <c r="AJ14" s="18">
        <v>1.39</v>
      </c>
      <c r="AK14" s="18">
        <v>0</v>
      </c>
    </row>
    <row r="15" spans="1:38">
      <c r="A15" s="18"/>
      <c r="B15" s="18">
        <v>1.7901000000000001E-7</v>
      </c>
      <c r="C15" s="18">
        <v>4.1036999999999999E-8</v>
      </c>
      <c r="D15" s="18">
        <v>2.4952000000000001</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85.2</v>
      </c>
      <c r="AH15" s="18">
        <v>78.7</v>
      </c>
      <c r="AI15" s="18">
        <v>0</v>
      </c>
      <c r="AJ15" s="18">
        <v>1.39</v>
      </c>
      <c r="AK15" s="18">
        <v>0</v>
      </c>
    </row>
    <row r="16" spans="1:38">
      <c r="A16" s="18"/>
      <c r="B16" s="18">
        <v>2.2536E-7</v>
      </c>
      <c r="C16" s="18">
        <v>5.1662999999999997E-8</v>
      </c>
      <c r="D16" s="18">
        <v>2.5895000000000001</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85.2</v>
      </c>
      <c r="AH16" s="18">
        <v>78.7</v>
      </c>
      <c r="AI16" s="18">
        <v>0</v>
      </c>
      <c r="AJ16" s="18">
        <v>1.39</v>
      </c>
      <c r="AK16" s="18">
        <v>0</v>
      </c>
    </row>
    <row r="17" spans="1:37">
      <c r="A17" s="18"/>
      <c r="B17" s="18">
        <v>2.8370999999999999E-7</v>
      </c>
      <c r="C17" s="18">
        <v>6.5039000000000004E-8</v>
      </c>
      <c r="D17" s="18">
        <v>2.6850000000000001</v>
      </c>
      <c r="E17" s="18">
        <v>0</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85.2</v>
      </c>
      <c r="AH17" s="18">
        <v>78.7</v>
      </c>
      <c r="AI17" s="18">
        <v>0</v>
      </c>
      <c r="AJ17" s="18">
        <v>1.39</v>
      </c>
      <c r="AK17" s="18">
        <v>0</v>
      </c>
    </row>
    <row r="18" spans="1:37">
      <c r="A18" s="18"/>
      <c r="B18" s="18">
        <v>3.5717000000000001E-7</v>
      </c>
      <c r="C18" s="18">
        <v>8.1880000000000003E-8</v>
      </c>
      <c r="D18" s="18">
        <v>2.7805</v>
      </c>
      <c r="E18" s="18">
        <v>0</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85.2</v>
      </c>
      <c r="AH18" s="18">
        <v>78.7</v>
      </c>
      <c r="AI18" s="18">
        <v>0</v>
      </c>
      <c r="AJ18" s="18">
        <v>1.39</v>
      </c>
      <c r="AK18" s="18">
        <v>0</v>
      </c>
    </row>
    <row r="19" spans="1:37">
      <c r="A19" s="18"/>
      <c r="B19" s="18">
        <v>4.4965000000000001E-7</v>
      </c>
      <c r="C19" s="18">
        <v>1.0307999999999999E-7</v>
      </c>
      <c r="D19" s="18">
        <v>2.8759999999999999</v>
      </c>
      <c r="E19" s="18">
        <v>0</v>
      </c>
      <c r="F19" s="18">
        <v>0</v>
      </c>
      <c r="G19" s="18">
        <v>0</v>
      </c>
      <c r="H19" s="18">
        <v>0</v>
      </c>
      <c r="I19" s="18">
        <v>0</v>
      </c>
      <c r="J19" s="18">
        <v>0</v>
      </c>
      <c r="K19" s="18">
        <v>0</v>
      </c>
      <c r="L19" s="18">
        <v>0</v>
      </c>
      <c r="M19" s="18">
        <v>0</v>
      </c>
      <c r="N19" s="18">
        <v>0</v>
      </c>
      <c r="O19" s="18">
        <v>0</v>
      </c>
      <c r="P19" s="18">
        <v>0</v>
      </c>
      <c r="Q19" s="18">
        <v>0</v>
      </c>
      <c r="R19" s="18">
        <v>0</v>
      </c>
      <c r="S19" s="18">
        <v>0</v>
      </c>
      <c r="T19" s="18">
        <v>0</v>
      </c>
      <c r="U19" s="18">
        <v>0</v>
      </c>
      <c r="V19" s="18">
        <v>0</v>
      </c>
      <c r="W19" s="18">
        <v>0</v>
      </c>
      <c r="X19" s="18">
        <v>0</v>
      </c>
      <c r="Y19" s="18">
        <v>0</v>
      </c>
      <c r="Z19" s="18">
        <v>0</v>
      </c>
      <c r="AA19" s="18">
        <v>0</v>
      </c>
      <c r="AB19" s="18">
        <v>0</v>
      </c>
      <c r="AC19" s="18">
        <v>0</v>
      </c>
      <c r="AD19" s="18">
        <v>0</v>
      </c>
      <c r="AE19" s="18">
        <v>0</v>
      </c>
      <c r="AF19" s="18">
        <v>0</v>
      </c>
      <c r="AG19" s="18">
        <v>85.2</v>
      </c>
      <c r="AH19" s="18">
        <v>78.7</v>
      </c>
      <c r="AI19" s="18">
        <v>0</v>
      </c>
      <c r="AJ19" s="18">
        <v>1.39</v>
      </c>
      <c r="AK19" s="18">
        <v>0</v>
      </c>
    </row>
    <row r="20" spans="1:37">
      <c r="A20" s="18"/>
      <c r="B20" s="18">
        <v>5.6608000000000005E-7</v>
      </c>
      <c r="C20" s="18">
        <v>1.2977E-7</v>
      </c>
      <c r="D20" s="18">
        <v>2.9611999999999998</v>
      </c>
      <c r="E20" s="18">
        <v>0</v>
      </c>
      <c r="F20" s="18">
        <v>0</v>
      </c>
      <c r="G20" s="18">
        <v>0</v>
      </c>
      <c r="H20" s="18">
        <v>0</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0</v>
      </c>
      <c r="Z20" s="18">
        <v>0</v>
      </c>
      <c r="AA20" s="18">
        <v>0</v>
      </c>
      <c r="AB20" s="18">
        <v>0</v>
      </c>
      <c r="AC20" s="18">
        <v>0</v>
      </c>
      <c r="AD20" s="18">
        <v>0</v>
      </c>
      <c r="AE20" s="18">
        <v>0</v>
      </c>
      <c r="AF20" s="18">
        <v>0</v>
      </c>
      <c r="AG20" s="18">
        <v>85.2</v>
      </c>
      <c r="AH20" s="18">
        <v>78.7</v>
      </c>
      <c r="AI20" s="18">
        <v>0</v>
      </c>
      <c r="AJ20" s="18">
        <v>1.39</v>
      </c>
      <c r="AK20" s="18">
        <v>0</v>
      </c>
    </row>
    <row r="21" spans="1:37">
      <c r="A21" s="18"/>
      <c r="B21" s="18">
        <v>7.1264000000000001E-7</v>
      </c>
      <c r="C21" s="18">
        <v>1.6337000000000001E-7</v>
      </c>
      <c r="D21" s="18">
        <v>3.0375999999999999</v>
      </c>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85.2</v>
      </c>
      <c r="AH21" s="18">
        <v>78.7</v>
      </c>
      <c r="AI21" s="18">
        <v>0</v>
      </c>
      <c r="AJ21" s="18">
        <v>1.39</v>
      </c>
      <c r="AK21" s="18">
        <v>0</v>
      </c>
    </row>
    <row r="22" spans="1:37">
      <c r="A22" s="18"/>
      <c r="B22" s="18">
        <v>8.9716999999999998E-7</v>
      </c>
      <c r="C22" s="18">
        <v>2.0566999999999999E-7</v>
      </c>
      <c r="D22" s="18">
        <v>3.1139999999999999</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85.2</v>
      </c>
      <c r="AH22" s="18">
        <v>78.7</v>
      </c>
      <c r="AI22" s="18">
        <v>0</v>
      </c>
      <c r="AJ22" s="18">
        <v>1.39</v>
      </c>
      <c r="AK22" s="18">
        <v>0</v>
      </c>
    </row>
    <row r="23" spans="1:37">
      <c r="A23" s="18"/>
      <c r="B23" s="18">
        <v>1.1293999999999999E-6</v>
      </c>
      <c r="C23" s="18">
        <v>2.5893E-7</v>
      </c>
      <c r="D23" s="18">
        <v>3.1798999999999999</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c r="Z23" s="18">
        <v>0</v>
      </c>
      <c r="AA23" s="18">
        <v>0</v>
      </c>
      <c r="AB23" s="18">
        <v>0</v>
      </c>
      <c r="AC23" s="18">
        <v>0</v>
      </c>
      <c r="AD23" s="18">
        <v>0</v>
      </c>
      <c r="AE23" s="18">
        <v>0</v>
      </c>
      <c r="AF23" s="18">
        <v>0</v>
      </c>
      <c r="AG23" s="18">
        <v>85.2</v>
      </c>
      <c r="AH23" s="18">
        <v>78.7</v>
      </c>
      <c r="AI23" s="18">
        <v>0</v>
      </c>
      <c r="AJ23" s="18">
        <v>1.39</v>
      </c>
      <c r="AK23" s="18">
        <v>0</v>
      </c>
    </row>
    <row r="24" spans="1:37">
      <c r="A24" s="18"/>
      <c r="B24" s="18">
        <v>1.4219000000000001E-6</v>
      </c>
      <c r="C24" s="18">
        <v>3.2597E-7</v>
      </c>
      <c r="D24" s="18">
        <v>3.2363</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c r="Y24" s="18">
        <v>0</v>
      </c>
      <c r="Z24" s="18">
        <v>0</v>
      </c>
      <c r="AA24" s="18">
        <v>0</v>
      </c>
      <c r="AB24" s="18">
        <v>0</v>
      </c>
      <c r="AC24" s="18">
        <v>0</v>
      </c>
      <c r="AD24" s="18">
        <v>0</v>
      </c>
      <c r="AE24" s="18">
        <v>0</v>
      </c>
      <c r="AF24" s="18">
        <v>0</v>
      </c>
      <c r="AG24" s="18">
        <v>85.2</v>
      </c>
      <c r="AH24" s="18">
        <v>78.7</v>
      </c>
      <c r="AI24" s="18">
        <v>0</v>
      </c>
      <c r="AJ24" s="18">
        <v>1.39</v>
      </c>
      <c r="AK24" s="18">
        <v>0</v>
      </c>
    </row>
    <row r="25" spans="1:37">
      <c r="A25" s="18"/>
      <c r="B25" s="18">
        <v>1.7901E-6</v>
      </c>
      <c r="C25" s="18">
        <v>4.1036999999999999E-7</v>
      </c>
      <c r="D25" s="18">
        <v>3.2928000000000002</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85.2</v>
      </c>
      <c r="AH25" s="18">
        <v>78.7</v>
      </c>
      <c r="AI25" s="18">
        <v>0</v>
      </c>
      <c r="AJ25" s="18">
        <v>1.39</v>
      </c>
      <c r="AK25" s="18">
        <v>0</v>
      </c>
    </row>
    <row r="26" spans="1:37">
      <c r="A26" s="18"/>
      <c r="B26" s="18">
        <v>2.2535999999999999E-6</v>
      </c>
      <c r="C26" s="18">
        <v>5.1663000000000004E-7</v>
      </c>
      <c r="D26" s="18">
        <v>3.3395000000000001</v>
      </c>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85.2</v>
      </c>
      <c r="AH26" s="18">
        <v>78.7</v>
      </c>
      <c r="AI26" s="18">
        <v>0</v>
      </c>
      <c r="AJ26" s="18">
        <v>1.39</v>
      </c>
      <c r="AK26" s="18">
        <v>0</v>
      </c>
    </row>
    <row r="27" spans="1:37">
      <c r="A27" s="18"/>
      <c r="B27" s="18">
        <v>2.8370999999999999E-6</v>
      </c>
      <c r="C27" s="18">
        <v>6.5038999999999999E-7</v>
      </c>
      <c r="D27" s="18">
        <v>3.3772000000000002</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85.2</v>
      </c>
      <c r="AH27" s="18">
        <v>78.7</v>
      </c>
      <c r="AI27" s="18">
        <v>0</v>
      </c>
      <c r="AJ27" s="18">
        <v>1.39</v>
      </c>
      <c r="AK27" s="18">
        <v>0</v>
      </c>
    </row>
    <row r="28" spans="1:37">
      <c r="A28" s="18"/>
      <c r="B28" s="18">
        <v>3.5717E-6</v>
      </c>
      <c r="C28" s="18">
        <v>8.188E-7</v>
      </c>
      <c r="D28" s="18">
        <v>3.4148999999999998</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85.2</v>
      </c>
      <c r="AH28" s="18">
        <v>78.7</v>
      </c>
      <c r="AI28" s="18">
        <v>0</v>
      </c>
      <c r="AJ28" s="18">
        <v>1.39</v>
      </c>
      <c r="AK28" s="18">
        <v>0</v>
      </c>
    </row>
    <row r="29" spans="1:37">
      <c r="A29" s="18"/>
      <c r="B29" s="18">
        <v>4.4965000000000001E-6</v>
      </c>
      <c r="C29" s="18">
        <v>1.0307999999999999E-6</v>
      </c>
      <c r="D29" s="18">
        <v>3.4525999999999999</v>
      </c>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85.2</v>
      </c>
      <c r="AH29" s="18">
        <v>78.7</v>
      </c>
      <c r="AI29" s="18">
        <v>0</v>
      </c>
      <c r="AJ29" s="18">
        <v>1.39</v>
      </c>
      <c r="AK29" s="18">
        <v>0</v>
      </c>
    </row>
    <row r="30" spans="1:37">
      <c r="A30" s="18"/>
      <c r="B30" s="18">
        <v>5.6608000000000001E-6</v>
      </c>
      <c r="C30" s="18">
        <v>1.2977000000000001E-6</v>
      </c>
      <c r="D30" s="18">
        <v>3.4790000000000001</v>
      </c>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85.2</v>
      </c>
      <c r="AH30" s="18">
        <v>78.7</v>
      </c>
      <c r="AI30" s="18">
        <v>0</v>
      </c>
      <c r="AJ30" s="18">
        <v>1.39</v>
      </c>
      <c r="AK30" s="18">
        <v>0</v>
      </c>
    </row>
    <row r="31" spans="1:37">
      <c r="A31" s="18"/>
      <c r="B31" s="18">
        <v>7.1264000000000001E-6</v>
      </c>
      <c r="C31" s="18">
        <v>1.6336999999999999E-6</v>
      </c>
      <c r="D31" s="18">
        <v>3.4956</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85.2</v>
      </c>
      <c r="AH31" s="18">
        <v>78.7</v>
      </c>
      <c r="AI31" s="18">
        <v>0</v>
      </c>
      <c r="AJ31" s="18">
        <v>1.39</v>
      </c>
      <c r="AK31" s="18">
        <v>0</v>
      </c>
    </row>
    <row r="32" spans="1:37">
      <c r="A32" s="18"/>
      <c r="B32" s="18">
        <v>8.9716000000000006E-6</v>
      </c>
      <c r="C32" s="18">
        <v>2.0567000000000001E-6</v>
      </c>
      <c r="D32" s="18">
        <v>3.5122</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85.2</v>
      </c>
      <c r="AH32" s="18">
        <v>78.7</v>
      </c>
      <c r="AI32" s="18">
        <v>0</v>
      </c>
      <c r="AJ32" s="18">
        <v>1.39</v>
      </c>
      <c r="AK32" s="18">
        <v>0</v>
      </c>
    </row>
    <row r="33" spans="1:37">
      <c r="A33" s="18"/>
      <c r="B33" s="18">
        <v>1.1294000000000001E-5</v>
      </c>
      <c r="C33" s="18">
        <v>2.5892999999999999E-6</v>
      </c>
      <c r="D33" s="18">
        <v>3.5234999999999999</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85.2</v>
      </c>
      <c r="AH33" s="18">
        <v>78.7</v>
      </c>
      <c r="AI33" s="18">
        <v>0</v>
      </c>
      <c r="AJ33" s="18">
        <v>1.39</v>
      </c>
      <c r="AK33" s="18">
        <v>0</v>
      </c>
    </row>
    <row r="34" spans="1:37">
      <c r="A34" s="18"/>
      <c r="B34" s="18">
        <v>1.4219000000000001E-5</v>
      </c>
      <c r="C34" s="18">
        <v>3.2596999999999999E-6</v>
      </c>
      <c r="D34" s="18">
        <v>3.5301999999999998</v>
      </c>
      <c r="E34" s="18">
        <v>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85.2</v>
      </c>
      <c r="AH34" s="18">
        <v>78.7</v>
      </c>
      <c r="AI34" s="18">
        <v>0</v>
      </c>
      <c r="AJ34" s="18">
        <v>1.39</v>
      </c>
      <c r="AK34" s="18">
        <v>0</v>
      </c>
    </row>
    <row r="35" spans="1:37">
      <c r="A35" s="18"/>
      <c r="B35" s="18">
        <v>1.7901E-5</v>
      </c>
      <c r="C35" s="18">
        <v>4.1037000000000002E-6</v>
      </c>
      <c r="D35" s="18">
        <v>3.5367999999999999</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85.2</v>
      </c>
      <c r="AH35" s="18">
        <v>78.7</v>
      </c>
      <c r="AI35" s="18">
        <v>0</v>
      </c>
      <c r="AJ35" s="18">
        <v>1.39</v>
      </c>
      <c r="AK35" s="18">
        <v>0</v>
      </c>
    </row>
    <row r="36" spans="1:37">
      <c r="A36" s="18"/>
      <c r="B36" s="18">
        <v>2.2535999999999999E-5</v>
      </c>
      <c r="C36" s="18">
        <v>5.1663E-6</v>
      </c>
      <c r="D36" s="18">
        <v>3.5413000000000001</v>
      </c>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85.2</v>
      </c>
      <c r="AH36" s="18">
        <v>78.7</v>
      </c>
      <c r="AI36" s="18">
        <v>0</v>
      </c>
      <c r="AJ36" s="18">
        <v>1.39</v>
      </c>
      <c r="AK36" s="18">
        <v>0</v>
      </c>
    </row>
    <row r="37" spans="1:37">
      <c r="A37" s="18"/>
      <c r="B37" s="18">
        <v>2.8371E-5</v>
      </c>
      <c r="C37" s="18">
        <v>6.5038999999999997E-6</v>
      </c>
      <c r="D37" s="18">
        <v>3.5438000000000001</v>
      </c>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85.2</v>
      </c>
      <c r="AH37" s="18">
        <v>78.7</v>
      </c>
      <c r="AI37" s="18">
        <v>0</v>
      </c>
      <c r="AJ37" s="18">
        <v>1.39</v>
      </c>
      <c r="AK37" s="18">
        <v>0</v>
      </c>
    </row>
    <row r="38" spans="1:37">
      <c r="A38" s="18"/>
      <c r="B38" s="18">
        <v>3.5716999999999997E-5</v>
      </c>
      <c r="C38" s="18">
        <v>8.1880000000000002E-6</v>
      </c>
      <c r="D38" s="18">
        <v>3.5463</v>
      </c>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85.2</v>
      </c>
      <c r="AH38" s="18">
        <v>78.7</v>
      </c>
      <c r="AI38" s="18">
        <v>0</v>
      </c>
      <c r="AJ38" s="18">
        <v>1.39</v>
      </c>
      <c r="AK38" s="18">
        <v>0</v>
      </c>
    </row>
    <row r="39" spans="1:37">
      <c r="A39" s="18"/>
      <c r="B39" s="18">
        <v>4.4965000000000001E-5</v>
      </c>
      <c r="C39" s="18">
        <v>1.0308E-5</v>
      </c>
      <c r="D39" s="18">
        <v>3.5488</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85.2</v>
      </c>
      <c r="AH39" s="18">
        <v>78.7</v>
      </c>
      <c r="AI39" s="18">
        <v>0</v>
      </c>
      <c r="AJ39" s="18">
        <v>1.39</v>
      </c>
      <c r="AK39" s="18">
        <v>0</v>
      </c>
    </row>
    <row r="40" spans="1:37">
      <c r="A40" s="18"/>
      <c r="B40" s="18">
        <v>5.6607000000000002E-5</v>
      </c>
      <c r="C40" s="18">
        <v>1.2977E-5</v>
      </c>
      <c r="D40" s="18">
        <v>3.5482</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85.2</v>
      </c>
      <c r="AH40" s="18">
        <v>78.7</v>
      </c>
      <c r="AI40" s="18">
        <v>0</v>
      </c>
      <c r="AJ40" s="18">
        <v>1.39</v>
      </c>
      <c r="AK40" s="18">
        <v>0</v>
      </c>
    </row>
    <row r="41" spans="1:37">
      <c r="A41" s="18"/>
      <c r="B41" s="18">
        <v>7.1264000000000001E-5</v>
      </c>
      <c r="C41" s="18">
        <v>1.6337E-5</v>
      </c>
      <c r="D41" s="18">
        <v>3.5449000000000002</v>
      </c>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85.2</v>
      </c>
      <c r="AH41" s="18">
        <v>78.7</v>
      </c>
      <c r="AI41" s="18">
        <v>0</v>
      </c>
      <c r="AJ41" s="18">
        <v>1.39</v>
      </c>
      <c r="AK41" s="18">
        <v>0</v>
      </c>
    </row>
    <row r="42" spans="1:37">
      <c r="A42" s="18"/>
      <c r="B42" s="18">
        <v>8.9716999999999995E-5</v>
      </c>
      <c r="C42" s="18">
        <v>2.0567000000000001E-5</v>
      </c>
      <c r="D42" s="18">
        <v>3.5415999999999999</v>
      </c>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85.2</v>
      </c>
      <c r="AH42" s="18">
        <v>78.7</v>
      </c>
      <c r="AI42" s="18">
        <v>0</v>
      </c>
      <c r="AJ42" s="18">
        <v>1.39</v>
      </c>
      <c r="AK42" s="18">
        <v>0</v>
      </c>
    </row>
    <row r="43" spans="1:37">
      <c r="A43" s="18"/>
      <c r="B43" s="18">
        <v>1.1294999999999999E-4</v>
      </c>
      <c r="C43" s="18">
        <v>2.5893000000000001E-5</v>
      </c>
      <c r="D43" s="18">
        <v>3.5365000000000002</v>
      </c>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85.2</v>
      </c>
      <c r="AH43" s="18">
        <v>78.7</v>
      </c>
      <c r="AI43" s="18">
        <v>0</v>
      </c>
      <c r="AJ43" s="18">
        <v>1.39</v>
      </c>
      <c r="AK43" s="18">
        <v>0</v>
      </c>
    </row>
    <row r="44" spans="1:37">
      <c r="A44" s="18"/>
      <c r="B44" s="18">
        <v>1.4218999999999999E-4</v>
      </c>
      <c r="C44" s="18">
        <v>3.2597E-5</v>
      </c>
      <c r="D44" s="18">
        <v>3.5297999999999998</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85.2</v>
      </c>
      <c r="AH44" s="18">
        <v>78.7</v>
      </c>
      <c r="AI44" s="18">
        <v>0</v>
      </c>
      <c r="AJ44" s="18">
        <v>1.39</v>
      </c>
      <c r="AK44" s="18">
        <v>0</v>
      </c>
    </row>
    <row r="45" spans="1:37">
      <c r="A45" s="18"/>
      <c r="B45" s="18">
        <v>1.7901000000000001E-4</v>
      </c>
      <c r="C45" s="18">
        <v>4.1037E-5</v>
      </c>
      <c r="D45" s="18">
        <v>3.5232000000000001</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85.2</v>
      </c>
      <c r="AH45" s="18">
        <v>78.7</v>
      </c>
      <c r="AI45" s="18">
        <v>0</v>
      </c>
      <c r="AJ45" s="18">
        <v>1.39</v>
      </c>
      <c r="AK45" s="18">
        <v>0</v>
      </c>
    </row>
    <row r="46" spans="1:37">
      <c r="A46" s="18"/>
      <c r="B46" s="18">
        <v>2.2536E-4</v>
      </c>
      <c r="C46" s="18">
        <v>5.1663000000000003E-5</v>
      </c>
      <c r="D46" s="18">
        <v>3.5135000000000001</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85.2</v>
      </c>
      <c r="AH46" s="18">
        <v>78.7</v>
      </c>
      <c r="AI46" s="18">
        <v>0</v>
      </c>
      <c r="AJ46" s="18">
        <v>1.39</v>
      </c>
      <c r="AK46" s="18">
        <v>0</v>
      </c>
    </row>
    <row r="47" spans="1:37">
      <c r="A47" s="18"/>
      <c r="B47" s="18">
        <v>2.8371000000000001E-4</v>
      </c>
      <c r="C47" s="18">
        <v>6.5038999999999999E-5</v>
      </c>
      <c r="D47" s="18">
        <v>3.5009000000000001</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85.2</v>
      </c>
      <c r="AH47" s="18">
        <v>78.7</v>
      </c>
      <c r="AI47" s="18">
        <v>0</v>
      </c>
      <c r="AJ47" s="18">
        <v>1.39</v>
      </c>
      <c r="AK47" s="18">
        <v>0</v>
      </c>
    </row>
    <row r="48" spans="1:37">
      <c r="A48" s="18"/>
      <c r="B48" s="18">
        <v>3.5717000000000002E-4</v>
      </c>
      <c r="C48" s="18">
        <v>8.1879999999999995E-5</v>
      </c>
      <c r="D48" s="18">
        <v>3.4883999999999999</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85.2</v>
      </c>
      <c r="AH48" s="18">
        <v>78.7</v>
      </c>
      <c r="AI48" s="18">
        <v>0</v>
      </c>
      <c r="AJ48" s="18">
        <v>1.39</v>
      </c>
      <c r="AK48" s="18">
        <v>0</v>
      </c>
    </row>
    <row r="49" spans="1:37">
      <c r="A49" s="18"/>
      <c r="B49" s="18">
        <v>4.4965000000000001E-4</v>
      </c>
      <c r="C49" s="18">
        <v>1.0308E-4</v>
      </c>
      <c r="D49" s="18">
        <v>3.4758</v>
      </c>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85.2</v>
      </c>
      <c r="AH49" s="18">
        <v>78.7</v>
      </c>
      <c r="AI49" s="18">
        <v>0</v>
      </c>
      <c r="AJ49" s="18">
        <v>1.39</v>
      </c>
      <c r="AK49" s="18">
        <v>0</v>
      </c>
    </row>
    <row r="50" spans="1:37">
      <c r="A50" s="18"/>
      <c r="B50" s="18">
        <v>5.6607000000000001E-4</v>
      </c>
      <c r="C50" s="18">
        <v>1.2977E-4</v>
      </c>
      <c r="D50" s="18">
        <v>3.4681999999999999</v>
      </c>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85.2</v>
      </c>
      <c r="AH50" s="18">
        <v>78.7</v>
      </c>
      <c r="AI50" s="18">
        <v>0</v>
      </c>
      <c r="AJ50" s="18">
        <v>1.39</v>
      </c>
      <c r="AK50" s="18">
        <v>0</v>
      </c>
    </row>
    <row r="51" spans="1:37">
      <c r="A51" s="18"/>
      <c r="B51" s="18">
        <v>7.1265E-4</v>
      </c>
      <c r="C51" s="18">
        <v>1.6337E-4</v>
      </c>
      <c r="D51" s="18">
        <v>3.4649000000000001</v>
      </c>
      <c r="E51" s="18">
        <v>0</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85.2</v>
      </c>
      <c r="AH51" s="18">
        <v>78.7</v>
      </c>
      <c r="AI51" s="18">
        <v>0</v>
      </c>
      <c r="AJ51" s="18">
        <v>1.39</v>
      </c>
      <c r="AK51" s="18">
        <v>0</v>
      </c>
    </row>
    <row r="52" spans="1:37">
      <c r="A52" s="18"/>
      <c r="B52" s="18">
        <v>8.9716000000000004E-4</v>
      </c>
      <c r="C52" s="18">
        <v>2.0567E-4</v>
      </c>
      <c r="D52" s="18">
        <v>3.4615999999999998</v>
      </c>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85.2</v>
      </c>
      <c r="AH52" s="18">
        <v>78.7</v>
      </c>
      <c r="AI52" s="18">
        <v>0</v>
      </c>
      <c r="AJ52" s="18">
        <v>1.39</v>
      </c>
      <c r="AK52" s="18">
        <v>0</v>
      </c>
    </row>
    <row r="53" spans="1:37">
      <c r="A53" s="18"/>
      <c r="B53" s="18">
        <v>1.1295000000000001E-3</v>
      </c>
      <c r="C53" s="18">
        <v>2.5892999999999999E-4</v>
      </c>
      <c r="D53" s="18">
        <v>3.4634999999999998</v>
      </c>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85.2</v>
      </c>
      <c r="AH53" s="18">
        <v>78.7</v>
      </c>
      <c r="AI53" s="18">
        <v>0</v>
      </c>
      <c r="AJ53" s="18">
        <v>1.39</v>
      </c>
      <c r="AK53" s="18">
        <v>0</v>
      </c>
    </row>
    <row r="54" spans="1:37">
      <c r="A54" s="18"/>
      <c r="B54" s="18">
        <v>1.4219E-3</v>
      </c>
      <c r="C54" s="18">
        <v>3.2597000000000002E-4</v>
      </c>
      <c r="D54" s="18">
        <v>3.4702000000000002</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85.2</v>
      </c>
      <c r="AH54" s="18">
        <v>78.7</v>
      </c>
      <c r="AI54" s="18">
        <v>0</v>
      </c>
      <c r="AJ54" s="18">
        <v>1.39</v>
      </c>
      <c r="AK54" s="18">
        <v>0</v>
      </c>
    </row>
    <row r="55" spans="1:37">
      <c r="A55" s="18"/>
      <c r="B55" s="18">
        <v>1.7901E-3</v>
      </c>
      <c r="C55" s="18">
        <v>4.1037000000000002E-4</v>
      </c>
      <c r="D55" s="18">
        <v>3.4767999999999999</v>
      </c>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85.2</v>
      </c>
      <c r="AH55" s="18">
        <v>78.7</v>
      </c>
      <c r="AI55" s="18">
        <v>0</v>
      </c>
      <c r="AJ55" s="18">
        <v>1.39</v>
      </c>
      <c r="AK55" s="18">
        <v>0</v>
      </c>
    </row>
    <row r="56" spans="1:37">
      <c r="A56" s="18"/>
      <c r="B56" s="18">
        <v>2.2536000000000001E-3</v>
      </c>
      <c r="C56" s="18">
        <v>5.1663000000000002E-4</v>
      </c>
      <c r="D56" s="18">
        <v>3.5034999999999998</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85.2</v>
      </c>
      <c r="AH56" s="18">
        <v>78.7</v>
      </c>
      <c r="AI56" s="18">
        <v>0</v>
      </c>
      <c r="AJ56" s="18">
        <v>1.39</v>
      </c>
      <c r="AK56" s="18">
        <v>0</v>
      </c>
    </row>
    <row r="57" spans="1:37">
      <c r="A57" s="18"/>
      <c r="B57" s="18">
        <v>2.8371E-3</v>
      </c>
      <c r="C57" s="18">
        <v>6.5039000000000004E-4</v>
      </c>
      <c r="D57" s="18">
        <v>3.5487000000000002</v>
      </c>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85.2</v>
      </c>
      <c r="AH57" s="18">
        <v>78.7</v>
      </c>
      <c r="AI57" s="18">
        <v>0</v>
      </c>
      <c r="AJ57" s="18">
        <v>1.39</v>
      </c>
      <c r="AK57" s="18">
        <v>0</v>
      </c>
    </row>
    <row r="58" spans="1:37">
      <c r="A58" s="18"/>
      <c r="B58" s="18">
        <v>3.5717000000000001E-3</v>
      </c>
      <c r="C58" s="18">
        <v>8.1879999999999995E-4</v>
      </c>
      <c r="D58" s="18">
        <v>3.5939000000000001</v>
      </c>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85.2</v>
      </c>
      <c r="AH58" s="18">
        <v>78.7</v>
      </c>
      <c r="AI58" s="18">
        <v>0</v>
      </c>
      <c r="AJ58" s="18">
        <v>1.39</v>
      </c>
      <c r="AK58" s="18">
        <v>0</v>
      </c>
    </row>
    <row r="59" spans="1:37">
      <c r="A59" s="18"/>
      <c r="B59" s="18">
        <v>4.4964999999999996E-3</v>
      </c>
      <c r="C59" s="18">
        <v>1.0307999999999999E-3</v>
      </c>
      <c r="D59" s="18">
        <v>3.6391</v>
      </c>
      <c r="E59" s="18">
        <v>0</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8">
        <v>0</v>
      </c>
      <c r="AB59" s="18">
        <v>0</v>
      </c>
      <c r="AC59" s="18">
        <v>0</v>
      </c>
      <c r="AD59" s="18">
        <v>0</v>
      </c>
      <c r="AE59" s="18">
        <v>0</v>
      </c>
      <c r="AF59" s="18">
        <v>0</v>
      </c>
      <c r="AG59" s="18">
        <v>85.2</v>
      </c>
      <c r="AH59" s="18">
        <v>78.7</v>
      </c>
      <c r="AI59" s="18">
        <v>0</v>
      </c>
      <c r="AJ59" s="18">
        <v>1.39</v>
      </c>
      <c r="AK59" s="18">
        <v>0</v>
      </c>
    </row>
    <row r="60" spans="1:37">
      <c r="A60" s="18"/>
      <c r="B60" s="18">
        <v>5.6607000000000003E-3</v>
      </c>
      <c r="C60" s="18">
        <v>1.2976999999999999E-3</v>
      </c>
      <c r="D60" s="18">
        <v>3.7549000000000001</v>
      </c>
      <c r="E60" s="18">
        <v>0</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85.2</v>
      </c>
      <c r="AH60" s="18">
        <v>78.7</v>
      </c>
      <c r="AI60" s="18">
        <v>0</v>
      </c>
      <c r="AJ60" s="18">
        <v>1.39</v>
      </c>
      <c r="AK60" s="18">
        <v>0</v>
      </c>
    </row>
    <row r="61" spans="1:37">
      <c r="A61" s="18"/>
      <c r="B61" s="18">
        <v>7.1265E-3</v>
      </c>
      <c r="C61" s="18">
        <v>1.6337000000000001E-3</v>
      </c>
      <c r="D61" s="18">
        <v>3.931</v>
      </c>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85.2</v>
      </c>
      <c r="AH61" s="18">
        <v>78.7</v>
      </c>
      <c r="AI61" s="18">
        <v>0</v>
      </c>
      <c r="AJ61" s="18">
        <v>1.39</v>
      </c>
      <c r="AK61" s="18">
        <v>0</v>
      </c>
    </row>
    <row r="62" spans="1:37">
      <c r="A62" s="18"/>
      <c r="B62" s="18">
        <v>8.9717000000000009E-3</v>
      </c>
      <c r="C62" s="18">
        <v>2.0566999999999998E-3</v>
      </c>
      <c r="D62" s="18">
        <v>4.1070000000000002</v>
      </c>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85.2</v>
      </c>
      <c r="AH62" s="18">
        <v>78.7</v>
      </c>
      <c r="AI62" s="18">
        <v>0</v>
      </c>
      <c r="AJ62" s="18">
        <v>1.39</v>
      </c>
      <c r="AK62" s="18">
        <v>0</v>
      </c>
    </row>
    <row r="63" spans="1:37">
      <c r="A63" s="18"/>
      <c r="B63" s="18">
        <v>1.1294E-2</v>
      </c>
      <c r="C63" s="18">
        <v>2.5893000000000001E-3</v>
      </c>
      <c r="D63" s="18">
        <v>4.4394</v>
      </c>
      <c r="E63" s="18">
        <v>3.9757000000000001E-2</v>
      </c>
      <c r="F63" s="18">
        <v>1.5925</v>
      </c>
      <c r="G63" s="18">
        <v>2.7784</v>
      </c>
      <c r="H63" s="18">
        <v>3.5916999999999999</v>
      </c>
      <c r="I63" s="18">
        <v>4.3822999999999999</v>
      </c>
      <c r="J63" s="18">
        <v>4.7888999999999999</v>
      </c>
      <c r="K63" s="18">
        <v>5.5795000000000003</v>
      </c>
      <c r="L63" s="18">
        <v>6.3700999999999999</v>
      </c>
      <c r="M63" s="18">
        <v>7.5673000000000004</v>
      </c>
      <c r="N63" s="18">
        <v>7.9512999999999998</v>
      </c>
      <c r="O63" s="18">
        <v>9.1485000000000003</v>
      </c>
      <c r="P63" s="18">
        <v>9.5550999999999995</v>
      </c>
      <c r="Q63" s="18">
        <v>10.752000000000001</v>
      </c>
      <c r="R63" s="18">
        <v>11.159000000000001</v>
      </c>
      <c r="S63" s="18">
        <v>12.356</v>
      </c>
      <c r="T63" s="18">
        <v>12.74</v>
      </c>
      <c r="U63" s="18">
        <v>13.936999999999999</v>
      </c>
      <c r="V63" s="18">
        <v>15.925000000000001</v>
      </c>
      <c r="W63" s="18">
        <v>15.541</v>
      </c>
      <c r="X63" s="18">
        <v>15.925000000000001</v>
      </c>
      <c r="Y63" s="18">
        <v>17.913</v>
      </c>
      <c r="Z63" s="18">
        <v>19.088000000000001</v>
      </c>
      <c r="AA63" s="18">
        <v>20.329999999999998</v>
      </c>
      <c r="AB63" s="18">
        <v>20.692</v>
      </c>
      <c r="AC63" s="18">
        <v>21.911000000000001</v>
      </c>
      <c r="AD63" s="18">
        <v>22.295000000000002</v>
      </c>
      <c r="AE63" s="18">
        <v>23.492999999999999</v>
      </c>
      <c r="AF63" s="18">
        <v>23.492999999999999</v>
      </c>
      <c r="AG63" s="18">
        <v>85.2</v>
      </c>
      <c r="AH63" s="18">
        <v>78.7</v>
      </c>
      <c r="AI63" s="18">
        <v>2.1652000000000001E-2</v>
      </c>
      <c r="AJ63" s="18">
        <v>1.393</v>
      </c>
      <c r="AK63" s="18">
        <v>3.6965999999999999E-2</v>
      </c>
    </row>
    <row r="64" spans="1:37">
      <c r="A64" s="18"/>
      <c r="B64" s="18">
        <v>1.4219000000000001E-2</v>
      </c>
      <c r="C64" s="18">
        <v>3.2596999999999999E-3</v>
      </c>
      <c r="D64" s="18">
        <v>4.9111000000000002</v>
      </c>
      <c r="E64" s="18">
        <v>5.0050999999999998E-2</v>
      </c>
      <c r="F64" s="18">
        <v>2.0049000000000001</v>
      </c>
      <c r="G64" s="18">
        <v>3.4979</v>
      </c>
      <c r="H64" s="18">
        <v>4.5216000000000003</v>
      </c>
      <c r="I64" s="18">
        <v>5.5170000000000003</v>
      </c>
      <c r="J64" s="18">
        <v>6.0289000000000001</v>
      </c>
      <c r="K64" s="18">
        <v>7.0242000000000004</v>
      </c>
      <c r="L64" s="18">
        <v>8.0195000000000007</v>
      </c>
      <c r="M64" s="18">
        <v>9.5266999999999999</v>
      </c>
      <c r="N64" s="18">
        <v>10.01</v>
      </c>
      <c r="O64" s="18">
        <v>11.516999999999999</v>
      </c>
      <c r="P64" s="18">
        <v>12.029</v>
      </c>
      <c r="Q64" s="18">
        <v>13.536</v>
      </c>
      <c r="R64" s="18">
        <v>14.048</v>
      </c>
      <c r="S64" s="18">
        <v>15.555999999999999</v>
      </c>
      <c r="T64" s="18">
        <v>16.039000000000001</v>
      </c>
      <c r="U64" s="18">
        <v>17.545999999999999</v>
      </c>
      <c r="V64" s="18">
        <v>20.048999999999999</v>
      </c>
      <c r="W64" s="18">
        <v>19.565000000000001</v>
      </c>
      <c r="X64" s="18">
        <v>20.048999999999999</v>
      </c>
      <c r="Y64" s="18">
        <v>22.550999999999998</v>
      </c>
      <c r="Z64" s="18">
        <v>24.03</v>
      </c>
      <c r="AA64" s="18">
        <v>25.594000000000001</v>
      </c>
      <c r="AB64" s="18">
        <v>26.048999999999999</v>
      </c>
      <c r="AC64" s="18">
        <v>27.585000000000001</v>
      </c>
      <c r="AD64" s="18">
        <v>28.068000000000001</v>
      </c>
      <c r="AE64" s="18">
        <v>29.576000000000001</v>
      </c>
      <c r="AF64" s="18">
        <v>29.576000000000001</v>
      </c>
      <c r="AG64" s="18">
        <v>85.2</v>
      </c>
      <c r="AH64" s="18">
        <v>78.7</v>
      </c>
      <c r="AI64" s="18">
        <v>2.7047000000000002E-2</v>
      </c>
      <c r="AJ64" s="18">
        <v>1.3987000000000001</v>
      </c>
      <c r="AK64" s="18">
        <v>5.2413000000000001E-2</v>
      </c>
    </row>
    <row r="65" spans="1:37">
      <c r="A65" s="18"/>
      <c r="B65" s="18">
        <v>1.7901E-2</v>
      </c>
      <c r="C65" s="18">
        <v>4.1037000000000001E-3</v>
      </c>
      <c r="D65" s="18">
        <v>5.3829000000000002</v>
      </c>
      <c r="E65" s="18">
        <v>6.3011999999999999E-2</v>
      </c>
      <c r="F65" s="18">
        <v>2.524</v>
      </c>
      <c r="G65" s="18">
        <v>4.4036</v>
      </c>
      <c r="H65" s="18">
        <v>5.6924999999999999</v>
      </c>
      <c r="I65" s="18">
        <v>6.9455999999999998</v>
      </c>
      <c r="J65" s="18">
        <v>7.59</v>
      </c>
      <c r="K65" s="18">
        <v>8.8430999999999997</v>
      </c>
      <c r="L65" s="18">
        <v>10.096</v>
      </c>
      <c r="M65" s="18">
        <v>11.994</v>
      </c>
      <c r="N65" s="18">
        <v>12.602</v>
      </c>
      <c r="O65" s="18">
        <v>14.5</v>
      </c>
      <c r="P65" s="18">
        <v>15.144</v>
      </c>
      <c r="Q65" s="18">
        <v>17.042000000000002</v>
      </c>
      <c r="R65" s="18">
        <v>17.686</v>
      </c>
      <c r="S65" s="18">
        <v>19.584</v>
      </c>
      <c r="T65" s="18">
        <v>20.192</v>
      </c>
      <c r="U65" s="18">
        <v>22.09</v>
      </c>
      <c r="V65" s="18">
        <v>25.24</v>
      </c>
      <c r="W65" s="18">
        <v>24.632000000000001</v>
      </c>
      <c r="X65" s="18">
        <v>25.24</v>
      </c>
      <c r="Y65" s="18">
        <v>28.390999999999998</v>
      </c>
      <c r="Z65" s="18">
        <v>30.253</v>
      </c>
      <c r="AA65" s="18">
        <v>32.222000000000001</v>
      </c>
      <c r="AB65" s="18">
        <v>32.795000000000002</v>
      </c>
      <c r="AC65" s="18">
        <v>34.728000000000002</v>
      </c>
      <c r="AD65" s="18">
        <v>35.337000000000003</v>
      </c>
      <c r="AE65" s="18">
        <v>37.234000000000002</v>
      </c>
      <c r="AF65" s="18">
        <v>37.234000000000002</v>
      </c>
      <c r="AG65" s="18">
        <v>85.2</v>
      </c>
      <c r="AH65" s="18">
        <v>78.7</v>
      </c>
      <c r="AI65" s="18">
        <v>3.4077000000000003E-2</v>
      </c>
      <c r="AJ65" s="18">
        <v>1.4060999999999999</v>
      </c>
      <c r="AK65" s="18">
        <v>7.1487999999999996E-2</v>
      </c>
    </row>
    <row r="66" spans="1:37">
      <c r="A66" s="18"/>
      <c r="B66" s="18">
        <v>2.2536E-2</v>
      </c>
      <c r="C66" s="18">
        <v>5.1663000000000004E-3</v>
      </c>
      <c r="D66" s="18">
        <v>6.0723000000000003</v>
      </c>
      <c r="E66" s="18">
        <v>7.9326999999999995E-2</v>
      </c>
      <c r="F66" s="18">
        <v>3.1776</v>
      </c>
      <c r="G66" s="18">
        <v>5.5438999999999998</v>
      </c>
      <c r="H66" s="18">
        <v>7.1664000000000003</v>
      </c>
      <c r="I66" s="18">
        <v>8.7439999999999998</v>
      </c>
      <c r="J66" s="18">
        <v>9.5553000000000008</v>
      </c>
      <c r="K66" s="18">
        <v>11.132999999999999</v>
      </c>
      <c r="L66" s="18">
        <v>12.71</v>
      </c>
      <c r="M66" s="18">
        <v>15.099</v>
      </c>
      <c r="N66" s="18">
        <v>15.865</v>
      </c>
      <c r="O66" s="18">
        <v>18.254000000000001</v>
      </c>
      <c r="P66" s="18">
        <v>19.065000000000001</v>
      </c>
      <c r="Q66" s="18">
        <v>21.454000000000001</v>
      </c>
      <c r="R66" s="18">
        <v>22.265999999999998</v>
      </c>
      <c r="S66" s="18">
        <v>24.654</v>
      </c>
      <c r="T66" s="18">
        <v>25.420999999999999</v>
      </c>
      <c r="U66" s="18">
        <v>27.809000000000001</v>
      </c>
      <c r="V66" s="18">
        <v>31.776</v>
      </c>
      <c r="W66" s="18">
        <v>31.01</v>
      </c>
      <c r="X66" s="18">
        <v>31.776</v>
      </c>
      <c r="Y66" s="18">
        <v>35.741999999999997</v>
      </c>
      <c r="Z66" s="18">
        <v>38.085999999999999</v>
      </c>
      <c r="AA66" s="18">
        <v>40.564999999999998</v>
      </c>
      <c r="AB66" s="18">
        <v>41.286000000000001</v>
      </c>
      <c r="AC66" s="18">
        <v>43.72</v>
      </c>
      <c r="AD66" s="18">
        <v>44.485999999999997</v>
      </c>
      <c r="AE66" s="18">
        <v>46.875</v>
      </c>
      <c r="AF66" s="18">
        <v>46.875</v>
      </c>
      <c r="AG66" s="18">
        <v>85.2</v>
      </c>
      <c r="AH66" s="18">
        <v>78.7</v>
      </c>
      <c r="AI66" s="18">
        <v>4.3293999999999999E-2</v>
      </c>
      <c r="AJ66" s="18">
        <v>1.4158999999999999</v>
      </c>
      <c r="AK66" s="18">
        <v>9.4685000000000005E-2</v>
      </c>
    </row>
    <row r="67" spans="1:37">
      <c r="A67" s="18"/>
      <c r="B67" s="18">
        <v>2.8371E-2</v>
      </c>
      <c r="C67" s="18">
        <v>6.5039E-3</v>
      </c>
      <c r="D67" s="18">
        <v>6.9638</v>
      </c>
      <c r="E67" s="18">
        <v>9.9865999999999996E-2</v>
      </c>
      <c r="F67" s="18">
        <v>4.0003000000000002</v>
      </c>
      <c r="G67" s="18">
        <v>6.9793000000000003</v>
      </c>
      <c r="H67" s="18">
        <v>9.0220000000000002</v>
      </c>
      <c r="I67" s="18">
        <v>11.007999999999999</v>
      </c>
      <c r="J67" s="18">
        <v>12.029</v>
      </c>
      <c r="K67" s="18">
        <v>14.015000000000001</v>
      </c>
      <c r="L67" s="18">
        <v>16.001000000000001</v>
      </c>
      <c r="M67" s="18">
        <v>19.009</v>
      </c>
      <c r="N67" s="18">
        <v>19.972999999999999</v>
      </c>
      <c r="O67" s="18">
        <v>22.981000000000002</v>
      </c>
      <c r="P67" s="18">
        <v>24.001999999999999</v>
      </c>
      <c r="Q67" s="18">
        <v>27.009</v>
      </c>
      <c r="R67" s="18">
        <v>28.030999999999999</v>
      </c>
      <c r="S67" s="18">
        <v>31.038</v>
      </c>
      <c r="T67" s="18">
        <v>32.002000000000002</v>
      </c>
      <c r="U67" s="18">
        <v>35.01</v>
      </c>
      <c r="V67" s="18">
        <v>40.003</v>
      </c>
      <c r="W67" s="18">
        <v>39.037999999999997</v>
      </c>
      <c r="X67" s="18">
        <v>40.003</v>
      </c>
      <c r="Y67" s="18">
        <v>44.996000000000002</v>
      </c>
      <c r="Z67" s="18">
        <v>47.947000000000003</v>
      </c>
      <c r="AA67" s="18">
        <v>51.067999999999998</v>
      </c>
      <c r="AB67" s="18">
        <v>51.975999999999999</v>
      </c>
      <c r="AC67" s="18">
        <v>55.04</v>
      </c>
      <c r="AD67" s="18">
        <v>56.003999999999998</v>
      </c>
      <c r="AE67" s="18">
        <v>59.012</v>
      </c>
      <c r="AF67" s="18">
        <v>59.012</v>
      </c>
      <c r="AG67" s="18">
        <v>85.2</v>
      </c>
      <c r="AH67" s="18">
        <v>78.7</v>
      </c>
      <c r="AI67" s="18">
        <v>5.4084E-2</v>
      </c>
      <c r="AJ67" s="18">
        <v>1.4272</v>
      </c>
      <c r="AK67" s="18">
        <v>0.12069000000000001</v>
      </c>
    </row>
    <row r="68" spans="1:37">
      <c r="A68" s="18"/>
      <c r="B68" s="18">
        <v>3.5716999999999999E-2</v>
      </c>
      <c r="C68" s="18">
        <v>8.1880000000000008E-3</v>
      </c>
      <c r="D68" s="18">
        <v>8.2795000000000005</v>
      </c>
      <c r="E68" s="18">
        <v>0.12572</v>
      </c>
      <c r="F68" s="18">
        <v>5.0361000000000002</v>
      </c>
      <c r="G68" s="18">
        <v>8.7864000000000004</v>
      </c>
      <c r="H68" s="18">
        <v>11.358000000000001</v>
      </c>
      <c r="I68" s="18">
        <v>13.858000000000001</v>
      </c>
      <c r="J68" s="18">
        <v>15.144</v>
      </c>
      <c r="K68" s="18">
        <v>17.643999999999998</v>
      </c>
      <c r="L68" s="18">
        <v>20.143999999999998</v>
      </c>
      <c r="M68" s="18">
        <v>23.93</v>
      </c>
      <c r="N68" s="18">
        <v>25.145</v>
      </c>
      <c r="O68" s="18">
        <v>28.931000000000001</v>
      </c>
      <c r="P68" s="18">
        <v>30.216999999999999</v>
      </c>
      <c r="Q68" s="18">
        <v>34.003</v>
      </c>
      <c r="R68" s="18">
        <v>35.287999999999997</v>
      </c>
      <c r="S68" s="18">
        <v>39.073999999999998</v>
      </c>
      <c r="T68" s="18">
        <v>40.289000000000001</v>
      </c>
      <c r="U68" s="18">
        <v>44.075000000000003</v>
      </c>
      <c r="V68" s="18">
        <v>50.360999999999997</v>
      </c>
      <c r="W68" s="18">
        <v>49.146999999999998</v>
      </c>
      <c r="X68" s="18">
        <v>50.360999999999997</v>
      </c>
      <c r="Y68" s="18">
        <v>56.646999999999998</v>
      </c>
      <c r="Z68" s="18">
        <v>60.362000000000002</v>
      </c>
      <c r="AA68" s="18">
        <v>64.290999999999997</v>
      </c>
      <c r="AB68" s="18">
        <v>65.433999999999997</v>
      </c>
      <c r="AC68" s="18">
        <v>69.290999999999997</v>
      </c>
      <c r="AD68" s="18">
        <v>70.504999999999995</v>
      </c>
      <c r="AE68" s="18">
        <v>74.290999999999997</v>
      </c>
      <c r="AF68" s="18">
        <v>74.290999999999997</v>
      </c>
      <c r="AG68" s="18">
        <v>85.2</v>
      </c>
      <c r="AH68" s="18">
        <v>78.7</v>
      </c>
      <c r="AI68" s="18">
        <v>6.8280999999999994E-2</v>
      </c>
      <c r="AJ68" s="18">
        <v>1.4420999999999999</v>
      </c>
      <c r="AK68" s="18">
        <v>0.14580000000000001</v>
      </c>
    </row>
    <row r="69" spans="1:37">
      <c r="A69" s="18"/>
      <c r="B69" s="18">
        <v>4.4964999999999998E-2</v>
      </c>
      <c r="C69" s="18">
        <v>1.0307999999999999E-2</v>
      </c>
      <c r="D69" s="18">
        <v>9.7309999999999999</v>
      </c>
      <c r="E69" s="18">
        <v>0.15828</v>
      </c>
      <c r="F69" s="18">
        <v>6.3400999999999996</v>
      </c>
      <c r="G69" s="18">
        <v>11.061</v>
      </c>
      <c r="H69" s="18">
        <v>14.298999999999999</v>
      </c>
      <c r="I69" s="18">
        <v>17.446000000000002</v>
      </c>
      <c r="J69" s="18">
        <v>19.065000000000001</v>
      </c>
      <c r="K69" s="18">
        <v>22.213000000000001</v>
      </c>
      <c r="L69" s="18">
        <v>25.36</v>
      </c>
      <c r="M69" s="18">
        <v>30.126999999999999</v>
      </c>
      <c r="N69" s="18">
        <v>31.655000000000001</v>
      </c>
      <c r="O69" s="18">
        <v>36.421999999999997</v>
      </c>
      <c r="P69" s="18">
        <v>38.04</v>
      </c>
      <c r="Q69" s="18">
        <v>42.807000000000002</v>
      </c>
      <c r="R69" s="18">
        <v>44.424999999999997</v>
      </c>
      <c r="S69" s="18">
        <v>49.192</v>
      </c>
      <c r="T69" s="18">
        <v>50.720999999999997</v>
      </c>
      <c r="U69" s="18">
        <v>55.487000000000002</v>
      </c>
      <c r="V69" s="18">
        <v>63.401000000000003</v>
      </c>
      <c r="W69" s="18">
        <v>61.872</v>
      </c>
      <c r="X69" s="18">
        <v>63.401000000000003</v>
      </c>
      <c r="Y69" s="18">
        <v>71.313999999999993</v>
      </c>
      <c r="Z69" s="18">
        <v>75.991</v>
      </c>
      <c r="AA69" s="18">
        <v>80.936999999999998</v>
      </c>
      <c r="AB69" s="18">
        <v>82.376000000000005</v>
      </c>
      <c r="AC69" s="18">
        <v>87.231999999999999</v>
      </c>
      <c r="AD69" s="18">
        <v>88.760999999999996</v>
      </c>
      <c r="AE69" s="18">
        <v>93.527000000000001</v>
      </c>
      <c r="AF69" s="18">
        <v>93.527000000000001</v>
      </c>
      <c r="AG69" s="18">
        <v>85.2</v>
      </c>
      <c r="AH69" s="18">
        <v>78.7</v>
      </c>
      <c r="AI69" s="18">
        <v>8.5763000000000006E-2</v>
      </c>
      <c r="AJ69" s="18">
        <v>1.4604999999999999</v>
      </c>
      <c r="AK69" s="18">
        <v>0.16954</v>
      </c>
    </row>
    <row r="70" spans="1:37">
      <c r="A70" s="18"/>
      <c r="B70" s="18">
        <v>5.6606999999999998E-2</v>
      </c>
      <c r="C70" s="18">
        <v>1.2977000000000001E-2</v>
      </c>
      <c r="D70" s="18">
        <v>11.617000000000001</v>
      </c>
      <c r="E70" s="18">
        <v>0.19925999999999999</v>
      </c>
      <c r="F70" s="18">
        <v>7.9817</v>
      </c>
      <c r="G70" s="18">
        <v>13.925000000000001</v>
      </c>
      <c r="H70" s="18">
        <v>18.001000000000001</v>
      </c>
      <c r="I70" s="18">
        <v>21.963999999999999</v>
      </c>
      <c r="J70" s="18">
        <v>24.001999999999999</v>
      </c>
      <c r="K70" s="18">
        <v>27.963999999999999</v>
      </c>
      <c r="L70" s="18">
        <v>31.927</v>
      </c>
      <c r="M70" s="18">
        <v>37.927</v>
      </c>
      <c r="N70" s="18">
        <v>39.851999999999997</v>
      </c>
      <c r="O70" s="18">
        <v>45.851999999999997</v>
      </c>
      <c r="P70" s="18">
        <v>47.89</v>
      </c>
      <c r="Q70" s="18">
        <v>53.89</v>
      </c>
      <c r="R70" s="18">
        <v>55.927999999999997</v>
      </c>
      <c r="S70" s="18">
        <v>61.929000000000002</v>
      </c>
      <c r="T70" s="18">
        <v>63.853000000000002</v>
      </c>
      <c r="U70" s="18">
        <v>69.853999999999999</v>
      </c>
      <c r="V70" s="18">
        <v>79.816999999999993</v>
      </c>
      <c r="W70" s="18">
        <v>77.891999999999996</v>
      </c>
      <c r="X70" s="18">
        <v>79.816999999999993</v>
      </c>
      <c r="Y70" s="18">
        <v>89.778999999999996</v>
      </c>
      <c r="Z70" s="18">
        <v>95.667000000000002</v>
      </c>
      <c r="AA70" s="18">
        <v>101.89</v>
      </c>
      <c r="AB70" s="18">
        <v>103.7</v>
      </c>
      <c r="AC70" s="18">
        <v>109.82</v>
      </c>
      <c r="AD70" s="18">
        <v>111.74</v>
      </c>
      <c r="AE70" s="18">
        <v>117.74</v>
      </c>
      <c r="AF70" s="18">
        <v>117.74</v>
      </c>
      <c r="AG70" s="18">
        <v>85.2</v>
      </c>
      <c r="AH70" s="18">
        <v>78.7</v>
      </c>
      <c r="AI70" s="18">
        <v>0.10786999999999999</v>
      </c>
      <c r="AJ70" s="18">
        <v>1.4836</v>
      </c>
      <c r="AK70" s="18">
        <v>0.19292999999999999</v>
      </c>
    </row>
    <row r="71" spans="1:37">
      <c r="A71" s="18"/>
      <c r="B71" s="18">
        <v>7.1263999999999994E-2</v>
      </c>
      <c r="C71" s="18">
        <v>1.6337000000000001E-2</v>
      </c>
      <c r="D71" s="18">
        <v>13.946</v>
      </c>
      <c r="E71" s="18">
        <v>0.25085000000000002</v>
      </c>
      <c r="F71" s="18">
        <v>10.048</v>
      </c>
      <c r="G71" s="18">
        <v>17.530999999999999</v>
      </c>
      <c r="H71" s="18">
        <v>22.661999999999999</v>
      </c>
      <c r="I71" s="18">
        <v>27.651</v>
      </c>
      <c r="J71" s="18">
        <v>30.216000000000001</v>
      </c>
      <c r="K71" s="18">
        <v>35.204999999999998</v>
      </c>
      <c r="L71" s="18">
        <v>40.192999999999998</v>
      </c>
      <c r="M71" s="18">
        <v>47.747</v>
      </c>
      <c r="N71" s="18">
        <v>50.17</v>
      </c>
      <c r="O71" s="18">
        <v>57.723999999999997</v>
      </c>
      <c r="P71" s="18">
        <v>60.29</v>
      </c>
      <c r="Q71" s="18">
        <v>67.843999999999994</v>
      </c>
      <c r="R71" s="18">
        <v>70.409000000000006</v>
      </c>
      <c r="S71" s="18">
        <v>77.962999999999994</v>
      </c>
      <c r="T71" s="18">
        <v>80.385999999999996</v>
      </c>
      <c r="U71" s="18">
        <v>87.94</v>
      </c>
      <c r="V71" s="18">
        <v>100.48</v>
      </c>
      <c r="W71" s="18">
        <v>98.06</v>
      </c>
      <c r="X71" s="18">
        <v>100.48</v>
      </c>
      <c r="Y71" s="18">
        <v>113.03</v>
      </c>
      <c r="Z71" s="18">
        <v>120.44</v>
      </c>
      <c r="AA71" s="18">
        <v>128.28</v>
      </c>
      <c r="AB71" s="18">
        <v>130.56</v>
      </c>
      <c r="AC71" s="18">
        <v>138.25</v>
      </c>
      <c r="AD71" s="18">
        <v>140.68</v>
      </c>
      <c r="AE71" s="18">
        <v>148.22999999999999</v>
      </c>
      <c r="AF71" s="18">
        <v>148.22999999999999</v>
      </c>
      <c r="AG71" s="18">
        <v>85.2</v>
      </c>
      <c r="AH71" s="18">
        <v>78.7</v>
      </c>
      <c r="AI71" s="18">
        <v>0.13672999999999999</v>
      </c>
      <c r="AJ71" s="18">
        <v>1.5139</v>
      </c>
      <c r="AK71" s="18">
        <v>0.22081999999999999</v>
      </c>
    </row>
    <row r="72" spans="1:37">
      <c r="A72" s="18"/>
      <c r="B72" s="18">
        <v>8.9717000000000005E-2</v>
      </c>
      <c r="C72" s="18">
        <v>2.0566999999999998E-2</v>
      </c>
      <c r="D72" s="18">
        <v>17.109000000000002</v>
      </c>
      <c r="E72" s="18">
        <v>0.31580000000000003</v>
      </c>
      <c r="F72" s="18">
        <v>12.65</v>
      </c>
      <c r="G72" s="18">
        <v>22.07</v>
      </c>
      <c r="H72" s="18">
        <v>28.53</v>
      </c>
      <c r="I72" s="18">
        <v>34.81</v>
      </c>
      <c r="J72" s="18">
        <v>38.04</v>
      </c>
      <c r="K72" s="18">
        <v>44.32</v>
      </c>
      <c r="L72" s="18">
        <v>50.6</v>
      </c>
      <c r="M72" s="18">
        <v>60.11</v>
      </c>
      <c r="N72" s="18">
        <v>63.16</v>
      </c>
      <c r="O72" s="18">
        <v>72.67</v>
      </c>
      <c r="P72" s="18">
        <v>75.900000000000006</v>
      </c>
      <c r="Q72" s="18">
        <v>85.41</v>
      </c>
      <c r="R72" s="18">
        <v>88.64</v>
      </c>
      <c r="S72" s="18">
        <v>98.15</v>
      </c>
      <c r="T72" s="18">
        <v>101.2</v>
      </c>
      <c r="U72" s="18">
        <v>110.71</v>
      </c>
      <c r="V72" s="18">
        <v>126.5</v>
      </c>
      <c r="W72" s="18">
        <v>123.45</v>
      </c>
      <c r="X72" s="18">
        <v>126.5</v>
      </c>
      <c r="Y72" s="18">
        <v>142.29</v>
      </c>
      <c r="Z72" s="18">
        <v>151.62</v>
      </c>
      <c r="AA72" s="18">
        <v>161.49</v>
      </c>
      <c r="AB72" s="18">
        <v>164.36</v>
      </c>
      <c r="AC72" s="18">
        <v>174.05</v>
      </c>
      <c r="AD72" s="18">
        <v>177.1</v>
      </c>
      <c r="AE72" s="18">
        <v>186.61</v>
      </c>
      <c r="AF72" s="18">
        <v>186.61</v>
      </c>
      <c r="AG72" s="18">
        <v>85.2</v>
      </c>
      <c r="AH72" s="18">
        <v>78.7</v>
      </c>
      <c r="AI72" s="18">
        <v>0.17202999999999999</v>
      </c>
      <c r="AJ72" s="18">
        <v>1.5505</v>
      </c>
      <c r="AK72" s="18">
        <v>0.26366000000000001</v>
      </c>
    </row>
    <row r="73" spans="1:37">
      <c r="A73" s="18"/>
      <c r="B73" s="18">
        <v>0.11294</v>
      </c>
      <c r="C73" s="18">
        <v>2.5892999999999999E-2</v>
      </c>
      <c r="D73" s="18">
        <v>21.001999999999999</v>
      </c>
      <c r="E73" s="18">
        <v>0.39756999999999998</v>
      </c>
      <c r="F73" s="18">
        <v>15.925000000000001</v>
      </c>
      <c r="G73" s="18">
        <v>27.783999999999999</v>
      </c>
      <c r="H73" s="18">
        <v>35.917000000000002</v>
      </c>
      <c r="I73" s="18">
        <v>43.823</v>
      </c>
      <c r="J73" s="18">
        <v>47.889000000000003</v>
      </c>
      <c r="K73" s="18">
        <v>55.795000000000002</v>
      </c>
      <c r="L73" s="18">
        <v>63.701000000000001</v>
      </c>
      <c r="M73" s="18">
        <v>75.673000000000002</v>
      </c>
      <c r="N73" s="18">
        <v>79.513000000000005</v>
      </c>
      <c r="O73" s="18">
        <v>91.484999999999999</v>
      </c>
      <c r="P73" s="18">
        <v>95.551000000000002</v>
      </c>
      <c r="Q73" s="18">
        <v>107.52</v>
      </c>
      <c r="R73" s="18">
        <v>111.59</v>
      </c>
      <c r="S73" s="18">
        <v>123.56</v>
      </c>
      <c r="T73" s="18">
        <v>127.4</v>
      </c>
      <c r="U73" s="18">
        <v>139.37</v>
      </c>
      <c r="V73" s="18">
        <v>159.25</v>
      </c>
      <c r="W73" s="18">
        <v>155.41</v>
      </c>
      <c r="X73" s="18">
        <v>159.25</v>
      </c>
      <c r="Y73" s="18">
        <v>179.13</v>
      </c>
      <c r="Z73" s="18">
        <v>190.88</v>
      </c>
      <c r="AA73" s="18">
        <v>203.3</v>
      </c>
      <c r="AB73" s="18">
        <v>206.92</v>
      </c>
      <c r="AC73" s="18">
        <v>219.11</v>
      </c>
      <c r="AD73" s="18">
        <v>222.95</v>
      </c>
      <c r="AE73" s="18">
        <v>234.93</v>
      </c>
      <c r="AF73" s="18">
        <v>234.93</v>
      </c>
      <c r="AG73" s="18">
        <v>85.2</v>
      </c>
      <c r="AH73" s="18">
        <v>78.7</v>
      </c>
      <c r="AI73" s="18">
        <v>0.22101999999999999</v>
      </c>
      <c r="AJ73" s="18">
        <v>1.6</v>
      </c>
      <c r="AK73" s="18">
        <v>0.32962999999999998</v>
      </c>
    </row>
    <row r="74" spans="1:37">
      <c r="A74" s="18"/>
      <c r="B74" s="18">
        <v>0.14219000000000001</v>
      </c>
      <c r="C74" s="18">
        <v>3.2597000000000001E-2</v>
      </c>
      <c r="D74" s="18">
        <v>25.545000000000002</v>
      </c>
      <c r="E74" s="18">
        <v>0.50051000000000001</v>
      </c>
      <c r="F74" s="18">
        <v>20.048999999999999</v>
      </c>
      <c r="G74" s="18">
        <v>34.978999999999999</v>
      </c>
      <c r="H74" s="18">
        <v>45.216000000000001</v>
      </c>
      <c r="I74" s="18">
        <v>55.17</v>
      </c>
      <c r="J74" s="18">
        <v>60.289000000000001</v>
      </c>
      <c r="K74" s="18">
        <v>70.242000000000004</v>
      </c>
      <c r="L74" s="18">
        <v>80.194999999999993</v>
      </c>
      <c r="M74" s="18">
        <v>95.266999999999996</v>
      </c>
      <c r="N74" s="18">
        <v>100.1</v>
      </c>
      <c r="O74" s="18">
        <v>115.17</v>
      </c>
      <c r="P74" s="18">
        <v>120.29</v>
      </c>
      <c r="Q74" s="18">
        <v>135.36000000000001</v>
      </c>
      <c r="R74" s="18">
        <v>140.47999999999999</v>
      </c>
      <c r="S74" s="18">
        <v>155.56</v>
      </c>
      <c r="T74" s="18">
        <v>160.38999999999999</v>
      </c>
      <c r="U74" s="18">
        <v>175.46</v>
      </c>
      <c r="V74" s="18">
        <v>200.49</v>
      </c>
      <c r="W74" s="18">
        <v>195.65</v>
      </c>
      <c r="X74" s="18">
        <v>200.49</v>
      </c>
      <c r="Y74" s="18">
        <v>225.51</v>
      </c>
      <c r="Z74" s="18">
        <v>240.3</v>
      </c>
      <c r="AA74" s="18">
        <v>255.94</v>
      </c>
      <c r="AB74" s="18">
        <v>260.49</v>
      </c>
      <c r="AC74" s="18">
        <v>275.85000000000002</v>
      </c>
      <c r="AD74" s="18">
        <v>280.68</v>
      </c>
      <c r="AE74" s="18">
        <v>295.76</v>
      </c>
      <c r="AF74" s="18">
        <v>295.76</v>
      </c>
      <c r="AG74" s="18">
        <v>85.2</v>
      </c>
      <c r="AH74" s="18">
        <v>78.7</v>
      </c>
      <c r="AI74" s="18">
        <v>0.27781</v>
      </c>
      <c r="AJ74" s="18">
        <v>1.6568000000000001</v>
      </c>
      <c r="AK74" s="18">
        <v>0.41027000000000002</v>
      </c>
    </row>
    <row r="75" spans="1:37">
      <c r="A75" s="18"/>
      <c r="B75" s="18">
        <v>0.17901</v>
      </c>
      <c r="C75" s="18">
        <v>4.1036999999999997E-2</v>
      </c>
      <c r="D75" s="18">
        <v>31.393999999999998</v>
      </c>
      <c r="E75" s="18">
        <v>0.63012000000000001</v>
      </c>
      <c r="F75" s="18">
        <v>25.24</v>
      </c>
      <c r="G75" s="18">
        <v>44.036000000000001</v>
      </c>
      <c r="H75" s="18">
        <v>56.924999999999997</v>
      </c>
      <c r="I75" s="18">
        <v>69.456000000000003</v>
      </c>
      <c r="J75" s="18">
        <v>75.900000000000006</v>
      </c>
      <c r="K75" s="18">
        <v>88.430999999999997</v>
      </c>
      <c r="L75" s="18">
        <v>100.96</v>
      </c>
      <c r="M75" s="18">
        <v>119.94</v>
      </c>
      <c r="N75" s="18">
        <v>126.02</v>
      </c>
      <c r="O75" s="18">
        <v>145</v>
      </c>
      <c r="P75" s="18">
        <v>151.44</v>
      </c>
      <c r="Q75" s="18">
        <v>170.42</v>
      </c>
      <c r="R75" s="18">
        <v>176.86</v>
      </c>
      <c r="S75" s="18">
        <v>195.84</v>
      </c>
      <c r="T75" s="18">
        <v>201.92</v>
      </c>
      <c r="U75" s="18">
        <v>220.9</v>
      </c>
      <c r="V75" s="18">
        <v>252.4</v>
      </c>
      <c r="W75" s="18">
        <v>246.32</v>
      </c>
      <c r="X75" s="18">
        <v>252.4</v>
      </c>
      <c r="Y75" s="18">
        <v>283.91000000000003</v>
      </c>
      <c r="Z75" s="18">
        <v>302.52999999999997</v>
      </c>
      <c r="AA75" s="18">
        <v>322.22000000000003</v>
      </c>
      <c r="AB75" s="18">
        <v>327.95</v>
      </c>
      <c r="AC75" s="18">
        <v>347.28</v>
      </c>
      <c r="AD75" s="18">
        <v>353.37</v>
      </c>
      <c r="AE75" s="18">
        <v>372.34</v>
      </c>
      <c r="AF75" s="18">
        <v>372.34</v>
      </c>
      <c r="AG75" s="18">
        <v>85.2</v>
      </c>
      <c r="AH75" s="18">
        <v>78.7</v>
      </c>
      <c r="AI75" s="18">
        <v>0.35369</v>
      </c>
      <c r="AJ75" s="18">
        <v>1.7315</v>
      </c>
      <c r="AK75" s="18">
        <v>0.52732999999999997</v>
      </c>
    </row>
    <row r="76" spans="1:37">
      <c r="A76" s="18"/>
      <c r="B76" s="18">
        <v>0.22536</v>
      </c>
      <c r="C76" s="18">
        <v>5.1663000000000001E-2</v>
      </c>
      <c r="D76" s="18">
        <v>38.816000000000003</v>
      </c>
      <c r="E76" s="18">
        <v>0.79327000000000003</v>
      </c>
      <c r="F76" s="18">
        <v>31.776</v>
      </c>
      <c r="G76" s="18">
        <v>55.439</v>
      </c>
      <c r="H76" s="18">
        <v>71.664000000000001</v>
      </c>
      <c r="I76" s="18">
        <v>87.44</v>
      </c>
      <c r="J76" s="18">
        <v>95.552999999999997</v>
      </c>
      <c r="K76" s="18">
        <v>111.33</v>
      </c>
      <c r="L76" s="18">
        <v>127.1</v>
      </c>
      <c r="M76" s="18">
        <v>150.99</v>
      </c>
      <c r="N76" s="18">
        <v>158.65</v>
      </c>
      <c r="O76" s="18">
        <v>182.54</v>
      </c>
      <c r="P76" s="18">
        <v>190.65</v>
      </c>
      <c r="Q76" s="18">
        <v>214.54</v>
      </c>
      <c r="R76" s="18">
        <v>222.66</v>
      </c>
      <c r="S76" s="18">
        <v>246.54</v>
      </c>
      <c r="T76" s="18">
        <v>254.21</v>
      </c>
      <c r="U76" s="18">
        <v>278.08999999999997</v>
      </c>
      <c r="V76" s="18">
        <v>317.76</v>
      </c>
      <c r="W76" s="18">
        <v>310.10000000000002</v>
      </c>
      <c r="X76" s="18">
        <v>317.76</v>
      </c>
      <c r="Y76" s="18">
        <v>357.42</v>
      </c>
      <c r="Z76" s="18">
        <v>380.86</v>
      </c>
      <c r="AA76" s="18">
        <v>405.65</v>
      </c>
      <c r="AB76" s="18">
        <v>412.86</v>
      </c>
      <c r="AC76" s="18">
        <v>437.2</v>
      </c>
      <c r="AD76" s="18">
        <v>444.86</v>
      </c>
      <c r="AE76" s="18">
        <v>468.75</v>
      </c>
      <c r="AF76" s="18">
        <v>468.75</v>
      </c>
      <c r="AG76" s="18">
        <v>85.2</v>
      </c>
      <c r="AH76" s="18">
        <v>78.7</v>
      </c>
      <c r="AI76" s="18">
        <v>0.45571</v>
      </c>
      <c r="AJ76" s="18">
        <v>1.8318000000000001</v>
      </c>
      <c r="AK76" s="18">
        <v>0.68998999999999999</v>
      </c>
    </row>
    <row r="77" spans="1:37">
      <c r="A77" s="18"/>
      <c r="B77" s="18">
        <v>0.28371000000000002</v>
      </c>
      <c r="C77" s="18">
        <v>6.5039E-2</v>
      </c>
      <c r="D77" s="18">
        <v>47.335000000000001</v>
      </c>
      <c r="E77" s="18">
        <v>0.99865999999999999</v>
      </c>
      <c r="F77" s="18">
        <v>40.003</v>
      </c>
      <c r="G77" s="18">
        <v>69.793000000000006</v>
      </c>
      <c r="H77" s="18">
        <v>90.22</v>
      </c>
      <c r="I77" s="18">
        <v>110.08</v>
      </c>
      <c r="J77" s="18">
        <v>120.29</v>
      </c>
      <c r="K77" s="18">
        <v>140.15</v>
      </c>
      <c r="L77" s="18">
        <v>160.01</v>
      </c>
      <c r="M77" s="18">
        <v>190.09</v>
      </c>
      <c r="N77" s="18">
        <v>199.73</v>
      </c>
      <c r="O77" s="18">
        <v>229.81</v>
      </c>
      <c r="P77" s="18">
        <v>240.02</v>
      </c>
      <c r="Q77" s="18">
        <v>270.08999999999997</v>
      </c>
      <c r="R77" s="18">
        <v>280.31</v>
      </c>
      <c r="S77" s="18">
        <v>310.38</v>
      </c>
      <c r="T77" s="18">
        <v>320.02</v>
      </c>
      <c r="U77" s="18">
        <v>350.1</v>
      </c>
      <c r="V77" s="18">
        <v>400.03</v>
      </c>
      <c r="W77" s="18">
        <v>390.38</v>
      </c>
      <c r="X77" s="18">
        <v>400.03</v>
      </c>
      <c r="Y77" s="18">
        <v>449.96</v>
      </c>
      <c r="Z77" s="18">
        <v>479.47</v>
      </c>
      <c r="AA77" s="18">
        <v>510.68</v>
      </c>
      <c r="AB77" s="18">
        <v>519.76</v>
      </c>
      <c r="AC77" s="18">
        <v>550.4</v>
      </c>
      <c r="AD77" s="18">
        <v>560.04</v>
      </c>
      <c r="AE77" s="18">
        <v>590.12</v>
      </c>
      <c r="AF77" s="18">
        <v>590.12</v>
      </c>
      <c r="AG77" s="18">
        <v>85.2</v>
      </c>
      <c r="AH77" s="18">
        <v>78.7</v>
      </c>
      <c r="AI77" s="18">
        <v>0.57667000000000002</v>
      </c>
      <c r="AJ77" s="18">
        <v>1.9511000000000001</v>
      </c>
      <c r="AK77" s="18">
        <v>0.88476999999999995</v>
      </c>
    </row>
    <row r="78" spans="1:37">
      <c r="A78" s="18"/>
      <c r="B78" s="18">
        <v>0.35716999999999999</v>
      </c>
      <c r="C78" s="18">
        <v>8.1879999999999994E-2</v>
      </c>
      <c r="D78" s="18">
        <v>58.859000000000002</v>
      </c>
      <c r="E78" s="18">
        <v>1.2572000000000001</v>
      </c>
      <c r="F78" s="18">
        <v>50.360999999999997</v>
      </c>
      <c r="G78" s="18">
        <v>87.864000000000004</v>
      </c>
      <c r="H78" s="18">
        <v>113.58</v>
      </c>
      <c r="I78" s="18">
        <v>138.58000000000001</v>
      </c>
      <c r="J78" s="18">
        <v>151.44</v>
      </c>
      <c r="K78" s="18">
        <v>176.44</v>
      </c>
      <c r="L78" s="18">
        <v>201.44</v>
      </c>
      <c r="M78" s="18">
        <v>239.3</v>
      </c>
      <c r="N78" s="18">
        <v>251.45</v>
      </c>
      <c r="O78" s="18">
        <v>289.31</v>
      </c>
      <c r="P78" s="18">
        <v>302.17</v>
      </c>
      <c r="Q78" s="18">
        <v>340.03</v>
      </c>
      <c r="R78" s="18">
        <v>352.88</v>
      </c>
      <c r="S78" s="18">
        <v>390.74</v>
      </c>
      <c r="T78" s="18">
        <v>402.89</v>
      </c>
      <c r="U78" s="18">
        <v>440.75</v>
      </c>
      <c r="V78" s="18">
        <v>503.61</v>
      </c>
      <c r="W78" s="18">
        <v>491.47</v>
      </c>
      <c r="X78" s="18">
        <v>503.61</v>
      </c>
      <c r="Y78" s="18">
        <v>566.47</v>
      </c>
      <c r="Z78" s="18">
        <v>603.62</v>
      </c>
      <c r="AA78" s="18">
        <v>642.91</v>
      </c>
      <c r="AB78" s="18">
        <v>654.34</v>
      </c>
      <c r="AC78" s="18">
        <v>692.91</v>
      </c>
      <c r="AD78" s="18">
        <v>705.05</v>
      </c>
      <c r="AE78" s="18">
        <v>742.91</v>
      </c>
      <c r="AF78" s="18">
        <v>742.91</v>
      </c>
      <c r="AG78" s="18">
        <v>85.2</v>
      </c>
      <c r="AH78" s="18">
        <v>78.7</v>
      </c>
      <c r="AI78" s="18">
        <v>0.74302999999999997</v>
      </c>
      <c r="AJ78" s="18">
        <v>2.1194999999999999</v>
      </c>
      <c r="AK78" s="18">
        <v>1.143</v>
      </c>
    </row>
    <row r="79" spans="1:37">
      <c r="A79" s="18"/>
      <c r="B79" s="18">
        <v>0.44964999999999999</v>
      </c>
      <c r="C79" s="18">
        <v>0.10308</v>
      </c>
      <c r="D79" s="18">
        <v>71.344999999999999</v>
      </c>
      <c r="E79" s="18">
        <v>1.5828</v>
      </c>
      <c r="F79" s="18">
        <v>63.401000000000003</v>
      </c>
      <c r="G79" s="18">
        <v>110.61</v>
      </c>
      <c r="H79" s="18">
        <v>142.99</v>
      </c>
      <c r="I79" s="18">
        <v>174.46</v>
      </c>
      <c r="J79" s="18">
        <v>190.65</v>
      </c>
      <c r="K79" s="18">
        <v>222.13</v>
      </c>
      <c r="L79" s="18">
        <v>253.6</v>
      </c>
      <c r="M79" s="18">
        <v>301.27</v>
      </c>
      <c r="N79" s="18">
        <v>316.55</v>
      </c>
      <c r="O79" s="18">
        <v>364.22</v>
      </c>
      <c r="P79" s="18">
        <v>380.4</v>
      </c>
      <c r="Q79" s="18">
        <v>428.07</v>
      </c>
      <c r="R79" s="18">
        <v>444.25</v>
      </c>
      <c r="S79" s="18">
        <v>491.92</v>
      </c>
      <c r="T79" s="18">
        <v>507.21</v>
      </c>
      <c r="U79" s="18">
        <v>554.87</v>
      </c>
      <c r="V79" s="18">
        <v>634.01</v>
      </c>
      <c r="W79" s="18">
        <v>618.72</v>
      </c>
      <c r="X79" s="18">
        <v>634.01</v>
      </c>
      <c r="Y79" s="18">
        <v>713.14</v>
      </c>
      <c r="Z79" s="18">
        <v>759.91</v>
      </c>
      <c r="AA79" s="18">
        <v>809.37</v>
      </c>
      <c r="AB79" s="18">
        <v>823.76</v>
      </c>
      <c r="AC79" s="18">
        <v>872.32</v>
      </c>
      <c r="AD79" s="18">
        <v>887.61</v>
      </c>
      <c r="AE79" s="18">
        <v>935.27</v>
      </c>
      <c r="AF79" s="18">
        <v>935.27</v>
      </c>
      <c r="AG79" s="18">
        <v>85.2</v>
      </c>
      <c r="AH79" s="18">
        <v>78.7</v>
      </c>
      <c r="AI79" s="18">
        <v>0.96204000000000001</v>
      </c>
      <c r="AJ79" s="18">
        <v>2.3357999999999999</v>
      </c>
      <c r="AK79" s="18">
        <v>1.4635</v>
      </c>
    </row>
    <row r="80" spans="1:37">
      <c r="A80" s="18"/>
      <c r="B80" s="18">
        <v>0.56608000000000003</v>
      </c>
      <c r="C80" s="18">
        <v>0.12977</v>
      </c>
      <c r="D80" s="18">
        <v>86.284999999999997</v>
      </c>
      <c r="E80" s="18">
        <v>1.9925999999999999</v>
      </c>
      <c r="F80" s="18">
        <v>79.816999999999993</v>
      </c>
      <c r="G80" s="18">
        <v>139.25</v>
      </c>
      <c r="H80" s="18">
        <v>180.01</v>
      </c>
      <c r="I80" s="18">
        <v>219.64</v>
      </c>
      <c r="J80" s="18">
        <v>240.02</v>
      </c>
      <c r="K80" s="18">
        <v>279.64</v>
      </c>
      <c r="L80" s="18">
        <v>319.27</v>
      </c>
      <c r="M80" s="18">
        <v>379.27</v>
      </c>
      <c r="N80" s="18">
        <v>398.52</v>
      </c>
      <c r="O80" s="18">
        <v>458.52</v>
      </c>
      <c r="P80" s="18">
        <v>478.9</v>
      </c>
      <c r="Q80" s="18">
        <v>538.9</v>
      </c>
      <c r="R80" s="18">
        <v>559.28</v>
      </c>
      <c r="S80" s="18">
        <v>619.29</v>
      </c>
      <c r="T80" s="18">
        <v>638.53</v>
      </c>
      <c r="U80" s="18">
        <v>698.54</v>
      </c>
      <c r="V80" s="18">
        <v>798.17</v>
      </c>
      <c r="W80" s="18">
        <v>778.92</v>
      </c>
      <c r="X80" s="18">
        <v>798.17</v>
      </c>
      <c r="Y80" s="18">
        <v>897.79</v>
      </c>
      <c r="Z80" s="18">
        <v>956.67</v>
      </c>
      <c r="AA80" s="18">
        <v>1018.9</v>
      </c>
      <c r="AB80" s="18">
        <v>1037</v>
      </c>
      <c r="AC80" s="18">
        <v>1098.2</v>
      </c>
      <c r="AD80" s="18">
        <v>1117.4000000000001</v>
      </c>
      <c r="AE80" s="18">
        <v>1177.4000000000001</v>
      </c>
      <c r="AF80" s="18">
        <v>1177.4000000000001</v>
      </c>
      <c r="AG80" s="18">
        <v>85.2</v>
      </c>
      <c r="AH80" s="18">
        <v>78.7</v>
      </c>
      <c r="AI80" s="18">
        <v>1.2638</v>
      </c>
      <c r="AJ80" s="18">
        <v>2.6337999999999999</v>
      </c>
      <c r="AK80" s="18">
        <v>1.8613</v>
      </c>
    </row>
    <row r="81" spans="1:37">
      <c r="A81" s="18"/>
      <c r="B81" s="18">
        <v>0.71264000000000005</v>
      </c>
      <c r="C81" s="18">
        <v>0.16336999999999999</v>
      </c>
      <c r="D81" s="18">
        <v>103.71</v>
      </c>
      <c r="E81" s="18">
        <v>2.5085000000000002</v>
      </c>
      <c r="F81" s="18">
        <v>100.48</v>
      </c>
      <c r="G81" s="18">
        <v>175.31</v>
      </c>
      <c r="H81" s="18">
        <v>226.62</v>
      </c>
      <c r="I81" s="18">
        <v>276.51</v>
      </c>
      <c r="J81" s="18">
        <v>302.16000000000003</v>
      </c>
      <c r="K81" s="18">
        <v>352.05</v>
      </c>
      <c r="L81" s="18">
        <v>401.93</v>
      </c>
      <c r="M81" s="18">
        <v>477.47</v>
      </c>
      <c r="N81" s="18">
        <v>501.7</v>
      </c>
      <c r="O81" s="18">
        <v>577.24</v>
      </c>
      <c r="P81" s="18">
        <v>602.9</v>
      </c>
      <c r="Q81" s="18">
        <v>678.44</v>
      </c>
      <c r="R81" s="18">
        <v>704.09</v>
      </c>
      <c r="S81" s="18">
        <v>779.63</v>
      </c>
      <c r="T81" s="18">
        <v>803.86</v>
      </c>
      <c r="U81" s="18">
        <v>879.4</v>
      </c>
      <c r="V81" s="18">
        <v>1004.8</v>
      </c>
      <c r="W81" s="18">
        <v>980.6</v>
      </c>
      <c r="X81" s="18">
        <v>1004.8</v>
      </c>
      <c r="Y81" s="18">
        <v>1130.3</v>
      </c>
      <c r="Z81" s="18">
        <v>1204.4000000000001</v>
      </c>
      <c r="AA81" s="18">
        <v>1282.8</v>
      </c>
      <c r="AB81" s="18">
        <v>1305.5999999999999</v>
      </c>
      <c r="AC81" s="18">
        <v>1382.5</v>
      </c>
      <c r="AD81" s="18">
        <v>1406.8</v>
      </c>
      <c r="AE81" s="18">
        <v>1482.3</v>
      </c>
      <c r="AF81" s="18">
        <v>1482.3</v>
      </c>
      <c r="AG81" s="18">
        <v>85.2</v>
      </c>
      <c r="AH81" s="18">
        <v>78.7</v>
      </c>
      <c r="AI81" s="18">
        <v>1.7208000000000001</v>
      </c>
      <c r="AJ81" s="18">
        <v>3.1147</v>
      </c>
      <c r="AK81" s="18">
        <v>2.3452000000000002</v>
      </c>
    </row>
    <row r="82" spans="1:37">
      <c r="A82" s="18"/>
      <c r="B82" s="18">
        <v>0.89717000000000002</v>
      </c>
      <c r="C82" s="18">
        <v>0.20566999999999999</v>
      </c>
      <c r="D82" s="18">
        <v>125.7</v>
      </c>
      <c r="E82" s="18">
        <v>3.1579999999999999</v>
      </c>
      <c r="F82" s="18">
        <v>126.5</v>
      </c>
      <c r="G82" s="18">
        <v>220.7</v>
      </c>
      <c r="H82" s="18">
        <v>285.3</v>
      </c>
      <c r="I82" s="18">
        <v>348.1</v>
      </c>
      <c r="J82" s="18">
        <v>380.4</v>
      </c>
      <c r="K82" s="18">
        <v>443.2</v>
      </c>
      <c r="L82" s="18">
        <v>506</v>
      </c>
      <c r="M82" s="18">
        <v>601.1</v>
      </c>
      <c r="N82" s="18">
        <v>631.6</v>
      </c>
      <c r="O82" s="18">
        <v>726.7</v>
      </c>
      <c r="P82" s="18">
        <v>759</v>
      </c>
      <c r="Q82" s="18">
        <v>854.1</v>
      </c>
      <c r="R82" s="18">
        <v>886.4</v>
      </c>
      <c r="S82" s="18">
        <v>981.5</v>
      </c>
      <c r="T82" s="18">
        <v>1012</v>
      </c>
      <c r="U82" s="18">
        <v>1107.0999999999999</v>
      </c>
      <c r="V82" s="18">
        <v>1265</v>
      </c>
      <c r="W82" s="18">
        <v>1234.5</v>
      </c>
      <c r="X82" s="18">
        <v>1265</v>
      </c>
      <c r="Y82" s="18">
        <v>1422.9</v>
      </c>
      <c r="Z82" s="18">
        <v>1516.2</v>
      </c>
      <c r="AA82" s="18">
        <v>1614.9</v>
      </c>
      <c r="AB82" s="18">
        <v>1643.6</v>
      </c>
      <c r="AC82" s="18">
        <v>1740.5</v>
      </c>
      <c r="AD82" s="18">
        <v>1771</v>
      </c>
      <c r="AE82" s="18">
        <v>1866.1</v>
      </c>
      <c r="AF82" s="18">
        <v>1866.1</v>
      </c>
      <c r="AG82" s="18">
        <v>85.2</v>
      </c>
      <c r="AH82" s="18">
        <v>78.7</v>
      </c>
      <c r="AI82" s="18">
        <v>2.3757999999999999</v>
      </c>
      <c r="AJ82" s="18">
        <v>3.8012000000000001</v>
      </c>
      <c r="AK82" s="18">
        <v>2.9436</v>
      </c>
    </row>
    <row r="83" spans="1:37">
      <c r="A83" s="18"/>
      <c r="B83" s="18">
        <v>1.1294</v>
      </c>
      <c r="C83" s="18">
        <v>0.25892999999999999</v>
      </c>
      <c r="D83" s="18">
        <v>147.68</v>
      </c>
      <c r="E83" s="18">
        <v>4.0484</v>
      </c>
      <c r="F83" s="18">
        <v>165.59</v>
      </c>
      <c r="G83" s="18">
        <v>289.2</v>
      </c>
      <c r="H83" s="18">
        <v>373.14</v>
      </c>
      <c r="I83" s="18">
        <v>455.79</v>
      </c>
      <c r="J83" s="18">
        <v>498.11</v>
      </c>
      <c r="K83" s="18">
        <v>580.41</v>
      </c>
      <c r="L83" s="18">
        <v>663.05</v>
      </c>
      <c r="M83" s="18">
        <v>787.31</v>
      </c>
      <c r="N83" s="18">
        <v>827.64</v>
      </c>
      <c r="O83" s="18">
        <v>952.25</v>
      </c>
      <c r="P83" s="18">
        <v>994.22</v>
      </c>
      <c r="Q83" s="18">
        <v>1118.8</v>
      </c>
      <c r="R83" s="18">
        <v>1160.8</v>
      </c>
      <c r="S83" s="18">
        <v>1284.7</v>
      </c>
      <c r="T83" s="18">
        <v>1326.8</v>
      </c>
      <c r="U83" s="18">
        <v>1449.3</v>
      </c>
      <c r="V83" s="18">
        <v>1657.6</v>
      </c>
      <c r="W83" s="18">
        <v>1615.5</v>
      </c>
      <c r="X83" s="18">
        <v>1657.6</v>
      </c>
      <c r="Y83" s="18">
        <v>1865.9</v>
      </c>
      <c r="Z83" s="18">
        <v>1986.8</v>
      </c>
      <c r="AA83" s="18">
        <v>2116.1</v>
      </c>
      <c r="AB83" s="18">
        <v>2153</v>
      </c>
      <c r="AC83" s="18">
        <v>2280.6999999999998</v>
      </c>
      <c r="AD83" s="18">
        <v>2319.3000000000002</v>
      </c>
      <c r="AE83" s="18">
        <v>2445.3000000000002</v>
      </c>
      <c r="AF83" s="18">
        <v>2445.3000000000002</v>
      </c>
      <c r="AG83" s="18">
        <v>85.5</v>
      </c>
      <c r="AH83" s="18">
        <v>78.94</v>
      </c>
      <c r="AI83" s="18">
        <v>3.4205000000000001</v>
      </c>
      <c r="AJ83" s="18">
        <v>4.8665000000000003</v>
      </c>
      <c r="AK83" s="18">
        <v>3.6381000000000001</v>
      </c>
    </row>
    <row r="84" spans="1:37">
      <c r="A84" s="18"/>
      <c r="B84" s="18">
        <v>1.4218999999999999</v>
      </c>
      <c r="C84" s="18">
        <v>0.32596999999999998</v>
      </c>
      <c r="D84" s="18">
        <v>168.97</v>
      </c>
      <c r="E84" s="18">
        <v>5.0479000000000003</v>
      </c>
      <c r="F84" s="18">
        <v>212.09</v>
      </c>
      <c r="G84" s="18">
        <v>370.92</v>
      </c>
      <c r="H84" s="18">
        <v>477.46</v>
      </c>
      <c r="I84" s="18">
        <v>584.02</v>
      </c>
      <c r="J84" s="18">
        <v>638.29999999999995</v>
      </c>
      <c r="K84" s="18">
        <v>743.85</v>
      </c>
      <c r="L84" s="18">
        <v>850.41</v>
      </c>
      <c r="M84" s="18">
        <v>1009.2</v>
      </c>
      <c r="N84" s="18">
        <v>1061.5</v>
      </c>
      <c r="O84" s="18">
        <v>1221.3</v>
      </c>
      <c r="P84" s="18">
        <v>1274.5999999999999</v>
      </c>
      <c r="Q84" s="18">
        <v>1434.4</v>
      </c>
      <c r="R84" s="18">
        <v>1487.7</v>
      </c>
      <c r="S84" s="18">
        <v>1645.5</v>
      </c>
      <c r="T84" s="18">
        <v>1702.9</v>
      </c>
      <c r="U84" s="18">
        <v>1856.6</v>
      </c>
      <c r="V84" s="18">
        <v>2126</v>
      </c>
      <c r="W84" s="18">
        <v>2068.6999999999998</v>
      </c>
      <c r="X84" s="18">
        <v>2126</v>
      </c>
      <c r="Y84" s="18">
        <v>2395.5</v>
      </c>
      <c r="Z84" s="18">
        <v>2548.1999999999998</v>
      </c>
      <c r="AA84" s="18">
        <v>2714.1</v>
      </c>
      <c r="AB84" s="18">
        <v>2760.3</v>
      </c>
      <c r="AC84" s="18">
        <v>2925.2</v>
      </c>
      <c r="AD84" s="18">
        <v>2972.4</v>
      </c>
      <c r="AE84" s="18">
        <v>3136.3</v>
      </c>
      <c r="AF84" s="18">
        <v>3136.3</v>
      </c>
      <c r="AG84" s="18">
        <v>86.067999999999998</v>
      </c>
      <c r="AH84" s="18">
        <v>79.394999999999996</v>
      </c>
      <c r="AI84" s="18">
        <v>4.6699000000000002</v>
      </c>
      <c r="AJ84" s="18">
        <v>6.1272000000000002</v>
      </c>
      <c r="AK84" s="18">
        <v>4.4554999999999998</v>
      </c>
    </row>
    <row r="85" spans="1:37">
      <c r="A85" s="18"/>
      <c r="B85" s="18">
        <v>1.7901</v>
      </c>
      <c r="C85" s="18">
        <v>0.41037000000000001</v>
      </c>
      <c r="D85" s="18">
        <v>191.82</v>
      </c>
      <c r="E85" s="18">
        <v>6.3494000000000002</v>
      </c>
      <c r="F85" s="18">
        <v>258.61</v>
      </c>
      <c r="G85" s="18">
        <v>452.65</v>
      </c>
      <c r="H85" s="18">
        <v>581.77</v>
      </c>
      <c r="I85" s="18">
        <v>712.26</v>
      </c>
      <c r="J85" s="18">
        <v>778.5</v>
      </c>
      <c r="K85" s="18">
        <v>907.3</v>
      </c>
      <c r="L85" s="18">
        <v>1037.8</v>
      </c>
      <c r="M85" s="18">
        <v>1231.0999999999999</v>
      </c>
      <c r="N85" s="18">
        <v>1295.4000000000001</v>
      </c>
      <c r="O85" s="18">
        <v>1490.4</v>
      </c>
      <c r="P85" s="18">
        <v>1555</v>
      </c>
      <c r="Q85" s="18">
        <v>1750</v>
      </c>
      <c r="R85" s="18">
        <v>1814.6</v>
      </c>
      <c r="S85" s="18">
        <v>2006.3</v>
      </c>
      <c r="T85" s="18">
        <v>2078.9</v>
      </c>
      <c r="U85" s="18">
        <v>2263.9</v>
      </c>
      <c r="V85" s="18">
        <v>2594.5</v>
      </c>
      <c r="W85" s="18">
        <v>2521.8000000000002</v>
      </c>
      <c r="X85" s="18">
        <v>2594.5</v>
      </c>
      <c r="Y85" s="18">
        <v>2925</v>
      </c>
      <c r="Z85" s="18">
        <v>3109.7</v>
      </c>
      <c r="AA85" s="18">
        <v>3312.1</v>
      </c>
      <c r="AB85" s="18">
        <v>3367.6</v>
      </c>
      <c r="AC85" s="18">
        <v>3569.7</v>
      </c>
      <c r="AD85" s="18">
        <v>3625.5</v>
      </c>
      <c r="AE85" s="18">
        <v>3827.3</v>
      </c>
      <c r="AF85" s="18">
        <v>3827.3</v>
      </c>
      <c r="AG85" s="18">
        <v>86.998999999999995</v>
      </c>
      <c r="AH85" s="18">
        <v>80.36</v>
      </c>
      <c r="AI85" s="18">
        <v>6.3613</v>
      </c>
      <c r="AJ85" s="18">
        <v>7.8212999999999999</v>
      </c>
      <c r="AK85" s="18">
        <v>5.4221000000000004</v>
      </c>
    </row>
    <row r="86" spans="1:37">
      <c r="A86" s="18"/>
      <c r="B86" s="18">
        <v>2.2536</v>
      </c>
      <c r="C86" s="18">
        <v>0.51663000000000003</v>
      </c>
      <c r="D86" s="18">
        <v>215.07</v>
      </c>
      <c r="E86" s="18">
        <v>8.0446000000000009</v>
      </c>
      <c r="F86" s="18">
        <v>321.63</v>
      </c>
      <c r="G86" s="18">
        <v>563.84</v>
      </c>
      <c r="H86" s="18">
        <v>725.04</v>
      </c>
      <c r="I86" s="18">
        <v>887.06</v>
      </c>
      <c r="J86" s="18">
        <v>969.07</v>
      </c>
      <c r="K86" s="18">
        <v>1130.3</v>
      </c>
      <c r="L86" s="18">
        <v>1292.3</v>
      </c>
      <c r="M86" s="18">
        <v>1532.9</v>
      </c>
      <c r="N86" s="18">
        <v>1617.6</v>
      </c>
      <c r="O86" s="18">
        <v>1855.5</v>
      </c>
      <c r="P86" s="18">
        <v>1934.4</v>
      </c>
      <c r="Q86" s="18">
        <v>2178.1999999999998</v>
      </c>
      <c r="R86" s="18">
        <v>2262.9</v>
      </c>
      <c r="S86" s="18">
        <v>2498</v>
      </c>
      <c r="T86" s="18">
        <v>2589.8000000000002</v>
      </c>
      <c r="U86" s="18">
        <v>2825.1</v>
      </c>
      <c r="V86" s="18">
        <v>3232.2</v>
      </c>
      <c r="W86" s="18">
        <v>3146.3</v>
      </c>
      <c r="X86" s="18">
        <v>3232.2</v>
      </c>
      <c r="Y86" s="18">
        <v>3639.3</v>
      </c>
      <c r="Z86" s="18">
        <v>3880.5</v>
      </c>
      <c r="AA86" s="18">
        <v>4130</v>
      </c>
      <c r="AB86" s="18">
        <v>4201.8</v>
      </c>
      <c r="AC86" s="18">
        <v>4445.3</v>
      </c>
      <c r="AD86" s="18">
        <v>4517.1000000000004</v>
      </c>
      <c r="AE86" s="18">
        <v>4766.5</v>
      </c>
      <c r="AF86" s="18">
        <v>4766.5</v>
      </c>
      <c r="AG86" s="18">
        <v>88.323999999999998</v>
      </c>
      <c r="AH86" s="18">
        <v>81.724000000000004</v>
      </c>
      <c r="AI86" s="18">
        <v>8.6120999999999999</v>
      </c>
      <c r="AJ86" s="18">
        <v>10.054</v>
      </c>
      <c r="AK86" s="18">
        <v>6.5419</v>
      </c>
    </row>
    <row r="87" spans="1:37">
      <c r="A87" s="18"/>
      <c r="B87" s="18">
        <v>2.8371</v>
      </c>
      <c r="C87" s="18">
        <v>0.65039000000000002</v>
      </c>
      <c r="D87" s="18">
        <v>238.35</v>
      </c>
      <c r="E87" s="18">
        <v>10.021000000000001</v>
      </c>
      <c r="F87" s="18">
        <v>400</v>
      </c>
      <c r="G87" s="18">
        <v>702.4</v>
      </c>
      <c r="H87" s="18">
        <v>904.49</v>
      </c>
      <c r="I87" s="18">
        <v>1105.0999999999999</v>
      </c>
      <c r="J87" s="18">
        <v>1206.4000000000001</v>
      </c>
      <c r="K87" s="18">
        <v>1408.5</v>
      </c>
      <c r="L87" s="18">
        <v>1609.2</v>
      </c>
      <c r="M87" s="18">
        <v>1908.8</v>
      </c>
      <c r="N87" s="18">
        <v>2022</v>
      </c>
      <c r="O87" s="18">
        <v>2309.8000000000002</v>
      </c>
      <c r="P87" s="18">
        <v>2405.6999999999998</v>
      </c>
      <c r="Q87" s="18">
        <v>2710.8</v>
      </c>
      <c r="R87" s="18">
        <v>2824</v>
      </c>
      <c r="S87" s="18">
        <v>3111.3</v>
      </c>
      <c r="T87" s="18">
        <v>3225.8</v>
      </c>
      <c r="U87" s="18">
        <v>3529.3</v>
      </c>
      <c r="V87" s="18">
        <v>4027.2</v>
      </c>
      <c r="W87" s="18">
        <v>3930</v>
      </c>
      <c r="X87" s="18">
        <v>4027.2</v>
      </c>
      <c r="Y87" s="18">
        <v>4525.2</v>
      </c>
      <c r="Z87" s="18">
        <v>4845.8999999999996</v>
      </c>
      <c r="AA87" s="18">
        <v>5152.2</v>
      </c>
      <c r="AB87" s="18">
        <v>5246.6</v>
      </c>
      <c r="AC87" s="18">
        <v>5535.6</v>
      </c>
      <c r="AD87" s="18">
        <v>5630.1</v>
      </c>
      <c r="AE87" s="18">
        <v>5936.4</v>
      </c>
      <c r="AF87" s="18">
        <v>5936.4</v>
      </c>
      <c r="AG87" s="18">
        <v>89.914000000000001</v>
      </c>
      <c r="AH87" s="18">
        <v>83.313999999999993</v>
      </c>
      <c r="AI87" s="18">
        <v>11.257999999999999</v>
      </c>
      <c r="AJ87" s="18">
        <v>12.667</v>
      </c>
      <c r="AK87" s="18">
        <v>7.7797999999999998</v>
      </c>
    </row>
    <row r="88" spans="1:37">
      <c r="A88" s="18"/>
      <c r="B88" s="18">
        <v>3.5716999999999999</v>
      </c>
      <c r="C88" s="18">
        <v>0.81879999999999997</v>
      </c>
      <c r="D88" s="18">
        <v>260.37</v>
      </c>
      <c r="E88" s="18">
        <v>12.561999999999999</v>
      </c>
      <c r="F88" s="18">
        <v>511.2</v>
      </c>
      <c r="G88" s="18">
        <v>898.54</v>
      </c>
      <c r="H88" s="18">
        <v>1159.7</v>
      </c>
      <c r="I88" s="18">
        <v>1418.2</v>
      </c>
      <c r="J88" s="18">
        <v>1549.5</v>
      </c>
      <c r="K88" s="18">
        <v>1812</v>
      </c>
      <c r="L88" s="18">
        <v>2066.4</v>
      </c>
      <c r="M88" s="18">
        <v>2450.6999999999998</v>
      </c>
      <c r="N88" s="18">
        <v>2591.1999999999998</v>
      </c>
      <c r="O88" s="18">
        <v>2966.3</v>
      </c>
      <c r="P88" s="18">
        <v>3093.7</v>
      </c>
      <c r="Q88" s="18">
        <v>3488.8</v>
      </c>
      <c r="R88" s="18">
        <v>3629.3</v>
      </c>
      <c r="S88" s="18">
        <v>4004.4</v>
      </c>
      <c r="T88" s="18">
        <v>4144.8999999999996</v>
      </c>
      <c r="U88" s="18">
        <v>4533.2</v>
      </c>
      <c r="V88" s="18">
        <v>5176.1000000000004</v>
      </c>
      <c r="W88" s="18">
        <v>5055.6000000000004</v>
      </c>
      <c r="X88" s="18">
        <v>5176.1000000000004</v>
      </c>
      <c r="Y88" s="18">
        <v>5819</v>
      </c>
      <c r="Z88" s="18">
        <v>6220.5</v>
      </c>
      <c r="AA88" s="18">
        <v>6615.6</v>
      </c>
      <c r="AB88" s="18">
        <v>6736.1</v>
      </c>
      <c r="AC88" s="18">
        <v>7118.1</v>
      </c>
      <c r="AD88" s="18">
        <v>7245.4</v>
      </c>
      <c r="AE88" s="18">
        <v>7633.7</v>
      </c>
      <c r="AF88" s="18">
        <v>7633.7</v>
      </c>
      <c r="AG88" s="18">
        <v>92.301000000000002</v>
      </c>
      <c r="AH88" s="18">
        <v>85.762</v>
      </c>
      <c r="AI88" s="18">
        <v>14.628</v>
      </c>
      <c r="AJ88" s="18">
        <v>16.149999999999999</v>
      </c>
      <c r="AK88" s="18">
        <v>9.2440999999999995</v>
      </c>
    </row>
    <row r="89" spans="1:37">
      <c r="A89" s="18"/>
      <c r="B89" s="18">
        <v>4.4965000000000002</v>
      </c>
      <c r="C89" s="18">
        <v>1.0307999999999999</v>
      </c>
      <c r="D89" s="18">
        <v>280.95999999999998</v>
      </c>
      <c r="E89" s="18">
        <v>15.683</v>
      </c>
      <c r="F89" s="18">
        <v>632.9</v>
      </c>
      <c r="G89" s="18">
        <v>1113.0999999999999</v>
      </c>
      <c r="H89" s="18">
        <v>1439.2</v>
      </c>
      <c r="I89" s="18">
        <v>1761.7</v>
      </c>
      <c r="J89" s="18">
        <v>1926.3</v>
      </c>
      <c r="K89" s="18">
        <v>2255.5</v>
      </c>
      <c r="L89" s="18">
        <v>2568.5</v>
      </c>
      <c r="M89" s="18">
        <v>3045.7</v>
      </c>
      <c r="N89" s="18">
        <v>3213.3</v>
      </c>
      <c r="O89" s="18">
        <v>3687.6</v>
      </c>
      <c r="P89" s="18">
        <v>3850.9</v>
      </c>
      <c r="Q89" s="18">
        <v>4345.2</v>
      </c>
      <c r="R89" s="18">
        <v>4512.8</v>
      </c>
      <c r="S89" s="18">
        <v>4987</v>
      </c>
      <c r="T89" s="18">
        <v>5154.6000000000004</v>
      </c>
      <c r="U89" s="18">
        <v>5633</v>
      </c>
      <c r="V89" s="18">
        <v>6438.2</v>
      </c>
      <c r="W89" s="18">
        <v>6290.7</v>
      </c>
      <c r="X89" s="18">
        <v>6438.2</v>
      </c>
      <c r="Y89" s="18">
        <v>7243.4</v>
      </c>
      <c r="Z89" s="18">
        <v>7726</v>
      </c>
      <c r="AA89" s="18">
        <v>8220.2999999999993</v>
      </c>
      <c r="AB89" s="18">
        <v>8367.7999999999993</v>
      </c>
      <c r="AC89" s="18">
        <v>8858</v>
      </c>
      <c r="AD89" s="18">
        <v>9021.4</v>
      </c>
      <c r="AE89" s="18">
        <v>9499.7999999999993</v>
      </c>
      <c r="AF89" s="18">
        <v>9499.7999999999993</v>
      </c>
      <c r="AG89" s="18">
        <v>95.75</v>
      </c>
      <c r="AH89" s="18">
        <v>89.406999999999996</v>
      </c>
      <c r="AI89" s="18">
        <v>18.812000000000001</v>
      </c>
      <c r="AJ89" s="18">
        <v>20.306999999999999</v>
      </c>
      <c r="AK89" s="18">
        <v>10.944000000000001</v>
      </c>
    </row>
    <row r="90" spans="1:37">
      <c r="A90" s="18"/>
      <c r="B90" s="18">
        <v>5.6607000000000003</v>
      </c>
      <c r="C90" s="18">
        <v>1.2977000000000001</v>
      </c>
      <c r="D90" s="18">
        <v>298.85000000000002</v>
      </c>
      <c r="E90" s="18">
        <v>19.478000000000002</v>
      </c>
      <c r="F90" s="18">
        <v>891.52</v>
      </c>
      <c r="G90" s="18">
        <v>1568</v>
      </c>
      <c r="H90" s="18">
        <v>1989.2</v>
      </c>
      <c r="I90" s="18">
        <v>2407.1</v>
      </c>
      <c r="J90" s="18">
        <v>2633.6</v>
      </c>
      <c r="K90" s="18">
        <v>3072.4</v>
      </c>
      <c r="L90" s="18">
        <v>3498.4</v>
      </c>
      <c r="M90" s="18">
        <v>4129.3999999999996</v>
      </c>
      <c r="N90" s="18">
        <v>4363.1000000000004</v>
      </c>
      <c r="O90" s="18">
        <v>4997.7</v>
      </c>
      <c r="P90" s="18">
        <v>5231.3999999999996</v>
      </c>
      <c r="Q90" s="18">
        <v>5886</v>
      </c>
      <c r="R90" s="18">
        <v>6116.2</v>
      </c>
      <c r="S90" s="18">
        <v>6747.2</v>
      </c>
      <c r="T90" s="18">
        <v>6984.5</v>
      </c>
      <c r="U90" s="18">
        <v>7615.5</v>
      </c>
      <c r="V90" s="18">
        <v>8678.1</v>
      </c>
      <c r="W90" s="18">
        <v>8507.4</v>
      </c>
      <c r="X90" s="18">
        <v>8731.9</v>
      </c>
      <c r="Y90" s="18">
        <v>9787.2999999999993</v>
      </c>
      <c r="Z90" s="18">
        <v>10422</v>
      </c>
      <c r="AA90" s="18">
        <v>11080</v>
      </c>
      <c r="AB90" s="18">
        <v>11283</v>
      </c>
      <c r="AC90" s="18">
        <v>11941</v>
      </c>
      <c r="AD90" s="18">
        <v>12196</v>
      </c>
      <c r="AE90" s="18">
        <v>12802</v>
      </c>
      <c r="AF90" s="18">
        <v>12838</v>
      </c>
      <c r="AG90" s="18">
        <v>101.31</v>
      </c>
      <c r="AH90" s="18">
        <v>95.992999999999995</v>
      </c>
      <c r="AI90" s="18">
        <v>24.062999999999999</v>
      </c>
      <c r="AJ90" s="18">
        <v>25.463000000000001</v>
      </c>
      <c r="AK90" s="18">
        <v>12.957000000000001</v>
      </c>
    </row>
    <row r="91" spans="1:37">
      <c r="A91" s="18"/>
      <c r="B91" s="18">
        <v>7.1265000000000001</v>
      </c>
      <c r="C91" s="18">
        <v>1.6336999999999999</v>
      </c>
      <c r="D91" s="18">
        <v>314.07</v>
      </c>
      <c r="E91" s="18">
        <v>24.268000000000001</v>
      </c>
      <c r="F91" s="18">
        <v>1267.2</v>
      </c>
      <c r="G91" s="18">
        <v>2228.4</v>
      </c>
      <c r="H91" s="18">
        <v>2770.5</v>
      </c>
      <c r="I91" s="18">
        <v>3310.6</v>
      </c>
      <c r="J91" s="18">
        <v>3623.5</v>
      </c>
      <c r="K91" s="18">
        <v>4208.5</v>
      </c>
      <c r="L91" s="18">
        <v>4793.8999999999996</v>
      </c>
      <c r="M91" s="18">
        <v>5630.9</v>
      </c>
      <c r="N91" s="18">
        <v>5964.3</v>
      </c>
      <c r="O91" s="18">
        <v>6811.5</v>
      </c>
      <c r="P91" s="18">
        <v>7144.8</v>
      </c>
      <c r="Q91" s="18">
        <v>8012</v>
      </c>
      <c r="R91" s="18">
        <v>8335.2000000000007</v>
      </c>
      <c r="S91" s="18">
        <v>9172.2000000000007</v>
      </c>
      <c r="T91" s="18">
        <v>9515.7999999999993</v>
      </c>
      <c r="U91" s="18">
        <v>10353</v>
      </c>
      <c r="V91" s="18">
        <v>11754</v>
      </c>
      <c r="W91" s="18">
        <v>11564</v>
      </c>
      <c r="X91" s="18">
        <v>11908</v>
      </c>
      <c r="Y91" s="18">
        <v>13289</v>
      </c>
      <c r="Z91" s="18">
        <v>14136</v>
      </c>
      <c r="AA91" s="18">
        <v>15013</v>
      </c>
      <c r="AB91" s="18">
        <v>15296</v>
      </c>
      <c r="AC91" s="18">
        <v>16173</v>
      </c>
      <c r="AD91" s="18">
        <v>16568</v>
      </c>
      <c r="AE91" s="18">
        <v>17334</v>
      </c>
      <c r="AF91" s="18">
        <v>17436</v>
      </c>
      <c r="AG91" s="18">
        <v>111.37</v>
      </c>
      <c r="AH91" s="18">
        <v>107.01</v>
      </c>
      <c r="AI91" s="18">
        <v>31.481000000000002</v>
      </c>
      <c r="AJ91" s="18">
        <v>32.761000000000003</v>
      </c>
      <c r="AK91" s="18">
        <v>15.340999999999999</v>
      </c>
    </row>
    <row r="92" spans="1:37">
      <c r="A92" s="18"/>
      <c r="B92" s="18">
        <v>8.9717000000000002</v>
      </c>
      <c r="C92" s="18">
        <v>2.0567000000000002</v>
      </c>
      <c r="D92" s="18">
        <v>326.83999999999997</v>
      </c>
      <c r="E92" s="18">
        <v>36.56</v>
      </c>
      <c r="F92" s="18">
        <v>1642.9</v>
      </c>
      <c r="G92" s="18">
        <v>2888.8</v>
      </c>
      <c r="H92" s="18">
        <v>3551.8</v>
      </c>
      <c r="I92" s="18">
        <v>4214.2</v>
      </c>
      <c r="J92" s="18">
        <v>4613.5</v>
      </c>
      <c r="K92" s="18">
        <v>5344.6</v>
      </c>
      <c r="L92" s="18">
        <v>6089.4</v>
      </c>
      <c r="M92" s="18">
        <v>7132.4</v>
      </c>
      <c r="N92" s="18">
        <v>7565.4</v>
      </c>
      <c r="O92" s="18">
        <v>8625.2000000000007</v>
      </c>
      <c r="P92" s="18">
        <v>9058.2000000000007</v>
      </c>
      <c r="Q92" s="18">
        <v>10138</v>
      </c>
      <c r="R92" s="18">
        <v>10554</v>
      </c>
      <c r="S92" s="18">
        <v>11597</v>
      </c>
      <c r="T92" s="18">
        <v>12047</v>
      </c>
      <c r="U92" s="18">
        <v>13090</v>
      </c>
      <c r="V92" s="18">
        <v>14830</v>
      </c>
      <c r="W92" s="18">
        <v>14620</v>
      </c>
      <c r="X92" s="18">
        <v>15083</v>
      </c>
      <c r="Y92" s="18">
        <v>16790</v>
      </c>
      <c r="Z92" s="18">
        <v>17850</v>
      </c>
      <c r="AA92" s="18">
        <v>18946</v>
      </c>
      <c r="AB92" s="18">
        <v>19309</v>
      </c>
      <c r="AC92" s="18">
        <v>20405</v>
      </c>
      <c r="AD92" s="18">
        <v>20940</v>
      </c>
      <c r="AE92" s="18">
        <v>21865</v>
      </c>
      <c r="AF92" s="18">
        <v>22033</v>
      </c>
      <c r="AG92" s="18">
        <v>124.71</v>
      </c>
      <c r="AH92" s="18">
        <v>120.19</v>
      </c>
      <c r="AI92" s="18">
        <v>41.253</v>
      </c>
      <c r="AJ92" s="18">
        <v>42.298999999999999</v>
      </c>
      <c r="AK92" s="18">
        <v>18.140999999999998</v>
      </c>
    </row>
    <row r="93" spans="1:37">
      <c r="A93" s="18"/>
      <c r="B93" s="18">
        <v>11.295</v>
      </c>
      <c r="C93" s="18">
        <v>2.5893000000000002</v>
      </c>
      <c r="D93" s="18">
        <v>336.67</v>
      </c>
      <c r="E93" s="18">
        <v>56.097999999999999</v>
      </c>
      <c r="F93" s="18">
        <v>2459.3000000000002</v>
      </c>
      <c r="G93" s="18">
        <v>3713.7</v>
      </c>
      <c r="H93" s="18">
        <v>4600.2</v>
      </c>
      <c r="I93" s="18">
        <v>5450.4</v>
      </c>
      <c r="J93" s="18">
        <v>5955.5</v>
      </c>
      <c r="K93" s="18">
        <v>6813.4</v>
      </c>
      <c r="L93" s="18">
        <v>7734.7</v>
      </c>
      <c r="M93" s="18">
        <v>9019.4</v>
      </c>
      <c r="N93" s="18">
        <v>9608</v>
      </c>
      <c r="O93" s="18">
        <v>10942</v>
      </c>
      <c r="P93" s="18">
        <v>11480</v>
      </c>
      <c r="Q93" s="18">
        <v>12840</v>
      </c>
      <c r="R93" s="18">
        <v>13358</v>
      </c>
      <c r="S93" s="18">
        <v>14708</v>
      </c>
      <c r="T93" s="18">
        <v>15252</v>
      </c>
      <c r="U93" s="18">
        <v>16630</v>
      </c>
      <c r="V93" s="18">
        <v>18784</v>
      </c>
      <c r="W93" s="18">
        <v>18498</v>
      </c>
      <c r="X93" s="18">
        <v>19120</v>
      </c>
      <c r="Y93" s="18">
        <v>21247</v>
      </c>
      <c r="Z93" s="18">
        <v>22567</v>
      </c>
      <c r="AA93" s="18">
        <v>23911</v>
      </c>
      <c r="AB93" s="18">
        <v>24456</v>
      </c>
      <c r="AC93" s="18">
        <v>25801</v>
      </c>
      <c r="AD93" s="18">
        <v>26401</v>
      </c>
      <c r="AE93" s="18">
        <v>27618</v>
      </c>
      <c r="AF93" s="18">
        <v>27818</v>
      </c>
      <c r="AG93" s="18">
        <v>142.51</v>
      </c>
      <c r="AH93" s="18">
        <v>137.21</v>
      </c>
      <c r="AI93" s="18">
        <v>55.767000000000003</v>
      </c>
      <c r="AJ93" s="18">
        <v>55.975999999999999</v>
      </c>
      <c r="AK93" s="18">
        <v>21.762</v>
      </c>
    </row>
    <row r="94" spans="1:37">
      <c r="A94" s="18"/>
      <c r="B94" s="18">
        <v>14.218999999999999</v>
      </c>
      <c r="C94" s="18">
        <v>3.2597</v>
      </c>
      <c r="D94" s="18">
        <v>344.45</v>
      </c>
      <c r="E94" s="18">
        <v>75.576999999999998</v>
      </c>
      <c r="F94" s="18">
        <v>3668.5</v>
      </c>
      <c r="G94" s="18">
        <v>4788</v>
      </c>
      <c r="H94" s="18">
        <v>5952.3</v>
      </c>
      <c r="I94" s="18">
        <v>7042.8</v>
      </c>
      <c r="J94" s="18">
        <v>7666.2</v>
      </c>
      <c r="K94" s="18">
        <v>8650.6</v>
      </c>
      <c r="L94" s="18">
        <v>9775.7999999999993</v>
      </c>
      <c r="M94" s="18">
        <v>11352</v>
      </c>
      <c r="N94" s="18">
        <v>12140</v>
      </c>
      <c r="O94" s="18">
        <v>13811</v>
      </c>
      <c r="P94" s="18">
        <v>14466</v>
      </c>
      <c r="Q94" s="18">
        <v>16169</v>
      </c>
      <c r="R94" s="18">
        <v>16806</v>
      </c>
      <c r="S94" s="18">
        <v>18546</v>
      </c>
      <c r="T94" s="18">
        <v>19192</v>
      </c>
      <c r="U94" s="18">
        <v>21018</v>
      </c>
      <c r="V94" s="18">
        <v>23653</v>
      </c>
      <c r="W94" s="18">
        <v>23261</v>
      </c>
      <c r="X94" s="18">
        <v>24070</v>
      </c>
      <c r="Y94" s="18">
        <v>26722</v>
      </c>
      <c r="Z94" s="18">
        <v>28357</v>
      </c>
      <c r="AA94" s="18">
        <v>29992</v>
      </c>
      <c r="AB94" s="18">
        <v>30801</v>
      </c>
      <c r="AC94" s="18">
        <v>32435</v>
      </c>
      <c r="AD94" s="18">
        <v>33053</v>
      </c>
      <c r="AE94" s="18">
        <v>34688</v>
      </c>
      <c r="AF94" s="18">
        <v>34896</v>
      </c>
      <c r="AG94" s="18">
        <v>162.38</v>
      </c>
      <c r="AH94" s="18">
        <v>156.52000000000001</v>
      </c>
      <c r="AI94" s="18">
        <v>72.917000000000002</v>
      </c>
      <c r="AJ94" s="18">
        <v>71.820999999999998</v>
      </c>
      <c r="AK94" s="18">
        <v>25.85</v>
      </c>
    </row>
    <row r="95" spans="1:37">
      <c r="A95" s="18"/>
      <c r="B95" s="18">
        <v>17.901</v>
      </c>
      <c r="C95" s="18">
        <v>4.1036999999999999</v>
      </c>
      <c r="D95" s="18">
        <v>349.86</v>
      </c>
      <c r="E95" s="18">
        <v>114.46</v>
      </c>
      <c r="F95" s="18">
        <v>4877.7</v>
      </c>
      <c r="G95" s="18">
        <v>7280.1</v>
      </c>
      <c r="H95" s="18">
        <v>8212</v>
      </c>
      <c r="I95" s="18">
        <v>9457.4</v>
      </c>
      <c r="J95" s="18">
        <v>10133</v>
      </c>
      <c r="K95" s="18">
        <v>11478</v>
      </c>
      <c r="L95" s="18">
        <v>12978</v>
      </c>
      <c r="M95" s="18">
        <v>15083</v>
      </c>
      <c r="N95" s="18">
        <v>16001</v>
      </c>
      <c r="O95" s="18">
        <v>18123</v>
      </c>
      <c r="P95" s="18">
        <v>19012</v>
      </c>
      <c r="Q95" s="18">
        <v>21050</v>
      </c>
      <c r="R95" s="18">
        <v>21932</v>
      </c>
      <c r="S95" s="18">
        <v>23983</v>
      </c>
      <c r="T95" s="18">
        <v>25002</v>
      </c>
      <c r="U95" s="18">
        <v>27216</v>
      </c>
      <c r="V95" s="18">
        <v>30367</v>
      </c>
      <c r="W95" s="18">
        <v>30105</v>
      </c>
      <c r="X95" s="18">
        <v>31043</v>
      </c>
      <c r="Y95" s="18">
        <v>34470</v>
      </c>
      <c r="Z95" s="18">
        <v>36621</v>
      </c>
      <c r="AA95" s="18">
        <v>38772</v>
      </c>
      <c r="AB95" s="18">
        <v>39710</v>
      </c>
      <c r="AC95" s="18">
        <v>41861</v>
      </c>
      <c r="AD95" s="18">
        <v>42737</v>
      </c>
      <c r="AE95" s="18">
        <v>44888</v>
      </c>
      <c r="AF95" s="18">
        <v>45226</v>
      </c>
      <c r="AG95" s="18">
        <v>186.67</v>
      </c>
      <c r="AH95" s="18">
        <v>179.44</v>
      </c>
      <c r="AI95" s="18">
        <v>94.784999999999997</v>
      </c>
      <c r="AJ95" s="18">
        <v>93.016000000000005</v>
      </c>
      <c r="AK95" s="18">
        <v>31.102</v>
      </c>
    </row>
    <row r="96" spans="1:37">
      <c r="A96" s="18"/>
      <c r="B96" s="18">
        <v>22.536000000000001</v>
      </c>
      <c r="C96" s="18">
        <v>5.1662999999999997</v>
      </c>
      <c r="D96" s="18">
        <v>353.99</v>
      </c>
      <c r="E96" s="18">
        <v>169.27</v>
      </c>
      <c r="F96" s="18">
        <v>6755.5</v>
      </c>
      <c r="G96" s="18">
        <v>10741</v>
      </c>
      <c r="H96" s="18">
        <v>12327</v>
      </c>
      <c r="I96" s="18">
        <v>13794</v>
      </c>
      <c r="J96" s="18">
        <v>14170</v>
      </c>
      <c r="K96" s="18">
        <v>15714</v>
      </c>
      <c r="L96" s="18">
        <v>17429</v>
      </c>
      <c r="M96" s="18">
        <v>19860</v>
      </c>
      <c r="N96" s="18">
        <v>21140</v>
      </c>
      <c r="O96" s="18">
        <v>23792</v>
      </c>
      <c r="P96" s="18">
        <v>25028</v>
      </c>
      <c r="Q96" s="18">
        <v>27581</v>
      </c>
      <c r="R96" s="18">
        <v>28758</v>
      </c>
      <c r="S96" s="18">
        <v>31370</v>
      </c>
      <c r="T96" s="18">
        <v>32688</v>
      </c>
      <c r="U96" s="18">
        <v>35382</v>
      </c>
      <c r="V96" s="18">
        <v>39371</v>
      </c>
      <c r="W96" s="18">
        <v>39171</v>
      </c>
      <c r="X96" s="18">
        <v>40348</v>
      </c>
      <c r="Y96" s="18">
        <v>44619</v>
      </c>
      <c r="Z96" s="18">
        <v>47313</v>
      </c>
      <c r="AA96" s="18">
        <v>50066</v>
      </c>
      <c r="AB96" s="18">
        <v>51243</v>
      </c>
      <c r="AC96" s="18">
        <v>53937</v>
      </c>
      <c r="AD96" s="18">
        <v>55173</v>
      </c>
      <c r="AE96" s="18">
        <v>57867</v>
      </c>
      <c r="AF96" s="18">
        <v>58326</v>
      </c>
      <c r="AG96" s="18">
        <v>224.03</v>
      </c>
      <c r="AH96" s="18">
        <v>215.73</v>
      </c>
      <c r="AI96" s="18">
        <v>123.08</v>
      </c>
      <c r="AJ96" s="18">
        <v>121.08</v>
      </c>
      <c r="AK96" s="18">
        <v>37.421999999999997</v>
      </c>
    </row>
    <row r="97" spans="1:37">
      <c r="A97" s="18"/>
      <c r="B97" s="18">
        <v>28.370999999999999</v>
      </c>
      <c r="C97" s="18">
        <v>6.5038999999999998</v>
      </c>
      <c r="D97" s="18">
        <v>357.22</v>
      </c>
      <c r="E97" s="18">
        <v>233.44</v>
      </c>
      <c r="F97" s="18">
        <v>9254.1</v>
      </c>
      <c r="G97" s="18">
        <v>15103</v>
      </c>
      <c r="H97" s="18">
        <v>18165</v>
      </c>
      <c r="I97" s="18">
        <v>19916</v>
      </c>
      <c r="J97" s="18">
        <v>19667</v>
      </c>
      <c r="K97" s="18">
        <v>21256</v>
      </c>
      <c r="L97" s="18">
        <v>23040</v>
      </c>
      <c r="M97" s="18">
        <v>25607</v>
      </c>
      <c r="N97" s="18">
        <v>27466</v>
      </c>
      <c r="O97" s="18">
        <v>30720</v>
      </c>
      <c r="P97" s="18">
        <v>32410</v>
      </c>
      <c r="Q97" s="18">
        <v>35645</v>
      </c>
      <c r="R97" s="18">
        <v>37162</v>
      </c>
      <c r="S97" s="18">
        <v>40569</v>
      </c>
      <c r="T97" s="18">
        <v>42114</v>
      </c>
      <c r="U97" s="18">
        <v>45377</v>
      </c>
      <c r="V97" s="18">
        <v>50501</v>
      </c>
      <c r="W97" s="18">
        <v>50301</v>
      </c>
      <c r="X97" s="18">
        <v>51819</v>
      </c>
      <c r="Y97" s="18">
        <v>56998</v>
      </c>
      <c r="Z97" s="18">
        <v>60261</v>
      </c>
      <c r="AA97" s="18">
        <v>63695</v>
      </c>
      <c r="AB97" s="18">
        <v>65213</v>
      </c>
      <c r="AC97" s="18">
        <v>68475</v>
      </c>
      <c r="AD97" s="18">
        <v>70165</v>
      </c>
      <c r="AE97" s="18">
        <v>73427</v>
      </c>
      <c r="AF97" s="18">
        <v>74000</v>
      </c>
      <c r="AG97" s="18">
        <v>272.3</v>
      </c>
      <c r="AH97" s="18">
        <v>263.43</v>
      </c>
      <c r="AI97" s="18">
        <v>156.01</v>
      </c>
      <c r="AJ97" s="18">
        <v>154.01</v>
      </c>
      <c r="AK97" s="18">
        <v>44.405999999999999</v>
      </c>
    </row>
    <row r="98" spans="1:37">
      <c r="A98" s="18"/>
      <c r="B98" s="18">
        <v>35.716999999999999</v>
      </c>
      <c r="C98" s="18">
        <v>8.1880000000000006</v>
      </c>
      <c r="D98" s="18">
        <v>362.44</v>
      </c>
      <c r="E98" s="18">
        <v>315.08999999999997</v>
      </c>
      <c r="F98" s="18">
        <v>12571</v>
      </c>
      <c r="G98" s="18">
        <v>21227</v>
      </c>
      <c r="H98" s="18">
        <v>26211</v>
      </c>
      <c r="I98" s="18">
        <v>29527</v>
      </c>
      <c r="J98" s="18">
        <v>30356</v>
      </c>
      <c r="K98" s="18">
        <v>33390</v>
      </c>
      <c r="L98" s="18">
        <v>36420</v>
      </c>
      <c r="M98" s="18">
        <v>42024</v>
      </c>
      <c r="N98" s="18">
        <v>43478</v>
      </c>
      <c r="O98" s="18">
        <v>46878</v>
      </c>
      <c r="P98" s="18">
        <v>49224</v>
      </c>
      <c r="Q98" s="18">
        <v>52761</v>
      </c>
      <c r="R98" s="18">
        <v>55112</v>
      </c>
      <c r="S98" s="18">
        <v>58985</v>
      </c>
      <c r="T98" s="18">
        <v>61337</v>
      </c>
      <c r="U98" s="18">
        <v>65215</v>
      </c>
      <c r="V98" s="18">
        <v>70820</v>
      </c>
      <c r="W98" s="18">
        <v>71644</v>
      </c>
      <c r="X98" s="18">
        <v>73790</v>
      </c>
      <c r="Y98" s="18">
        <v>79395</v>
      </c>
      <c r="Z98" s="18">
        <v>83205</v>
      </c>
      <c r="AA98" s="18">
        <v>87215</v>
      </c>
      <c r="AB98" s="18">
        <v>89225</v>
      </c>
      <c r="AC98" s="18">
        <v>93034</v>
      </c>
      <c r="AD98" s="18">
        <v>95107</v>
      </c>
      <c r="AE98" s="18">
        <v>98849</v>
      </c>
      <c r="AF98" s="18">
        <v>99449</v>
      </c>
      <c r="AG98" s="18">
        <v>337.96</v>
      </c>
      <c r="AH98" s="18">
        <v>328.36</v>
      </c>
      <c r="AI98" s="18">
        <v>193.1</v>
      </c>
      <c r="AJ98" s="18">
        <v>190.5</v>
      </c>
      <c r="AK98" s="18">
        <v>52.648000000000003</v>
      </c>
    </row>
    <row r="99" spans="1:37">
      <c r="A99" s="18"/>
      <c r="B99" s="18">
        <v>44.965000000000003</v>
      </c>
      <c r="C99" s="18">
        <v>10.308</v>
      </c>
      <c r="D99" s="18">
        <v>368.3</v>
      </c>
      <c r="E99" s="18">
        <v>406.76</v>
      </c>
      <c r="F99" s="18">
        <v>16150</v>
      </c>
      <c r="G99" s="18">
        <v>27917</v>
      </c>
      <c r="H99" s="18">
        <v>34965</v>
      </c>
      <c r="I99" s="18">
        <v>40255</v>
      </c>
      <c r="J99" s="18">
        <v>42707</v>
      </c>
      <c r="K99" s="18">
        <v>47634</v>
      </c>
      <c r="L99" s="18">
        <v>52286</v>
      </c>
      <c r="M99" s="18">
        <v>61858</v>
      </c>
      <c r="N99" s="18">
        <v>62590</v>
      </c>
      <c r="O99" s="18">
        <v>65990</v>
      </c>
      <c r="P99" s="18">
        <v>69058</v>
      </c>
      <c r="Q99" s="18">
        <v>72775</v>
      </c>
      <c r="R99" s="18">
        <v>76118</v>
      </c>
      <c r="S99" s="18">
        <v>80351</v>
      </c>
      <c r="T99" s="18">
        <v>83694</v>
      </c>
      <c r="U99" s="18">
        <v>88203</v>
      </c>
      <c r="V99" s="18">
        <v>94079</v>
      </c>
      <c r="W99" s="18">
        <v>96255</v>
      </c>
      <c r="X99" s="18">
        <v>99123</v>
      </c>
      <c r="Y99" s="18">
        <v>105000</v>
      </c>
      <c r="Z99" s="18">
        <v>109350</v>
      </c>
      <c r="AA99" s="18">
        <v>113900</v>
      </c>
      <c r="AB99" s="18">
        <v>116450</v>
      </c>
      <c r="AC99" s="18">
        <v>120800</v>
      </c>
      <c r="AD99" s="18">
        <v>123230</v>
      </c>
      <c r="AE99" s="18">
        <v>127430</v>
      </c>
      <c r="AF99" s="18">
        <v>128030</v>
      </c>
      <c r="AG99" s="18">
        <v>416.52</v>
      </c>
      <c r="AH99" s="18">
        <v>406.52</v>
      </c>
      <c r="AI99" s="18">
        <v>231.4</v>
      </c>
      <c r="AJ99" s="18">
        <v>226.83</v>
      </c>
      <c r="AK99" s="18">
        <v>61.776000000000003</v>
      </c>
    </row>
    <row r="100" spans="1:37">
      <c r="A100" s="18"/>
      <c r="B100" s="18">
        <v>56.606999999999999</v>
      </c>
      <c r="C100" s="18">
        <v>12.977</v>
      </c>
      <c r="D100" s="18">
        <v>375.9</v>
      </c>
      <c r="E100" s="18">
        <v>519.08000000000004</v>
      </c>
      <c r="F100" s="18">
        <v>22760</v>
      </c>
      <c r="G100" s="18">
        <v>36388</v>
      </c>
      <c r="H100" s="18">
        <v>45612</v>
      </c>
      <c r="I100" s="18">
        <v>54322</v>
      </c>
      <c r="J100" s="18">
        <v>58318</v>
      </c>
      <c r="K100" s="18">
        <v>66138</v>
      </c>
      <c r="L100" s="18">
        <v>73375</v>
      </c>
      <c r="M100" s="18">
        <v>85816</v>
      </c>
      <c r="N100" s="18">
        <v>88175</v>
      </c>
      <c r="O100" s="18">
        <v>95432</v>
      </c>
      <c r="P100" s="18">
        <v>99261</v>
      </c>
      <c r="Q100" s="18">
        <v>105450</v>
      </c>
      <c r="R100" s="18">
        <v>111210</v>
      </c>
      <c r="S100" s="18">
        <v>117320</v>
      </c>
      <c r="T100" s="18">
        <v>121920</v>
      </c>
      <c r="U100" s="18">
        <v>128620</v>
      </c>
      <c r="V100" s="18">
        <v>136390</v>
      </c>
      <c r="W100" s="18">
        <v>140780</v>
      </c>
      <c r="X100" s="18">
        <v>145450</v>
      </c>
      <c r="Y100" s="18">
        <v>152680</v>
      </c>
      <c r="Z100" s="18">
        <v>158930</v>
      </c>
      <c r="AA100" s="18">
        <v>164710</v>
      </c>
      <c r="AB100" s="18">
        <v>169710</v>
      </c>
      <c r="AC100" s="18">
        <v>175970</v>
      </c>
      <c r="AD100" s="18">
        <v>180220</v>
      </c>
      <c r="AE100" s="18">
        <v>186950</v>
      </c>
      <c r="AF100" s="18">
        <v>189810</v>
      </c>
      <c r="AG100" s="18">
        <v>490.04</v>
      </c>
      <c r="AH100" s="18">
        <v>480.04</v>
      </c>
      <c r="AI100" s="18">
        <v>266.7</v>
      </c>
      <c r="AJ100" s="18">
        <v>260.02</v>
      </c>
      <c r="AK100" s="18">
        <v>71.578000000000003</v>
      </c>
    </row>
    <row r="101" spans="1:37">
      <c r="A101" s="18"/>
      <c r="B101" s="18">
        <v>71.265000000000001</v>
      </c>
      <c r="C101" s="18">
        <v>16.337</v>
      </c>
      <c r="D101" s="18">
        <v>384.98</v>
      </c>
      <c r="E101" s="18">
        <v>722.05</v>
      </c>
      <c r="F101" s="18">
        <v>31962</v>
      </c>
      <c r="G101" s="18">
        <v>46382</v>
      </c>
      <c r="H101" s="18">
        <v>57878</v>
      </c>
      <c r="I101" s="18">
        <v>71245</v>
      </c>
      <c r="J101" s="18">
        <v>76718</v>
      </c>
      <c r="K101" s="18">
        <v>88286</v>
      </c>
      <c r="L101" s="18">
        <v>98930</v>
      </c>
      <c r="M101" s="18">
        <v>113300</v>
      </c>
      <c r="N101" s="18">
        <v>119300</v>
      </c>
      <c r="O101" s="18">
        <v>133710</v>
      </c>
      <c r="P101" s="18">
        <v>138330</v>
      </c>
      <c r="Q101" s="18">
        <v>148950</v>
      </c>
      <c r="R101" s="18">
        <v>158340</v>
      </c>
      <c r="S101" s="18">
        <v>167640</v>
      </c>
      <c r="T101" s="18">
        <v>173710</v>
      </c>
      <c r="U101" s="18">
        <v>183930</v>
      </c>
      <c r="V101" s="18">
        <v>195000</v>
      </c>
      <c r="W101" s="18">
        <v>202340</v>
      </c>
      <c r="X101" s="18">
        <v>209740</v>
      </c>
      <c r="Y101" s="18">
        <v>219230</v>
      </c>
      <c r="Z101" s="18">
        <v>228550</v>
      </c>
      <c r="AA101" s="18">
        <v>236150</v>
      </c>
      <c r="AB101" s="18">
        <v>245240</v>
      </c>
      <c r="AC101" s="18">
        <v>254560</v>
      </c>
      <c r="AD101" s="18">
        <v>261880</v>
      </c>
      <c r="AE101" s="18">
        <v>272920</v>
      </c>
      <c r="AF101" s="18">
        <v>279990</v>
      </c>
      <c r="AG101" s="18">
        <v>503.61</v>
      </c>
      <c r="AH101" s="18">
        <v>497.2</v>
      </c>
      <c r="AI101" s="18">
        <v>295.33</v>
      </c>
      <c r="AJ101" s="18">
        <v>288.33</v>
      </c>
      <c r="AK101" s="18">
        <v>81.935000000000002</v>
      </c>
    </row>
    <row r="102" spans="1:37">
      <c r="A102" s="18"/>
      <c r="B102" s="18">
        <v>89.715999999999994</v>
      </c>
      <c r="C102" s="18">
        <v>20.567</v>
      </c>
      <c r="D102" s="18">
        <v>393.23</v>
      </c>
      <c r="E102" s="18">
        <v>987.51</v>
      </c>
      <c r="F102" s="18">
        <v>41163</v>
      </c>
      <c r="G102" s="18">
        <v>63547</v>
      </c>
      <c r="H102" s="18">
        <v>78412</v>
      </c>
      <c r="I102" s="18">
        <v>91940</v>
      </c>
      <c r="J102" s="18">
        <v>99608</v>
      </c>
      <c r="K102" s="18">
        <v>113750</v>
      </c>
      <c r="L102" s="18">
        <v>130380</v>
      </c>
      <c r="M102" s="18">
        <v>151160</v>
      </c>
      <c r="N102" s="18">
        <v>159460</v>
      </c>
      <c r="O102" s="18">
        <v>180690</v>
      </c>
      <c r="P102" s="18">
        <v>189970</v>
      </c>
      <c r="Q102" s="18">
        <v>208050</v>
      </c>
      <c r="R102" s="18">
        <v>215630</v>
      </c>
      <c r="S102" s="18">
        <v>233110</v>
      </c>
      <c r="T102" s="18">
        <v>243000</v>
      </c>
      <c r="U102" s="18">
        <v>259600</v>
      </c>
      <c r="V102" s="18">
        <v>272770</v>
      </c>
      <c r="W102" s="18">
        <v>285750</v>
      </c>
      <c r="X102" s="18">
        <v>297490</v>
      </c>
      <c r="Y102" s="18">
        <v>311230</v>
      </c>
      <c r="Z102" s="18">
        <v>326210</v>
      </c>
      <c r="AA102" s="18">
        <v>342930</v>
      </c>
      <c r="AB102" s="18">
        <v>354170</v>
      </c>
      <c r="AC102" s="18">
        <v>369160</v>
      </c>
      <c r="AD102" s="18">
        <v>379650</v>
      </c>
      <c r="AE102" s="18">
        <v>392890</v>
      </c>
      <c r="AF102" s="18">
        <v>403380</v>
      </c>
      <c r="AG102" s="18">
        <v>466.04</v>
      </c>
      <c r="AH102" s="18">
        <v>464.1</v>
      </c>
      <c r="AI102" s="18">
        <v>320.3</v>
      </c>
      <c r="AJ102" s="18">
        <v>312.79000000000002</v>
      </c>
      <c r="AK102" s="18">
        <v>92.491</v>
      </c>
    </row>
    <row r="103" spans="1:37">
      <c r="A103" s="18"/>
      <c r="B103" s="18">
        <v>112.94</v>
      </c>
      <c r="C103" s="18">
        <v>25.893000000000001</v>
      </c>
      <c r="D103" s="18">
        <v>401.64</v>
      </c>
      <c r="E103" s="18">
        <v>1328.1</v>
      </c>
      <c r="F103" s="18">
        <v>52705</v>
      </c>
      <c r="G103" s="18">
        <v>85630</v>
      </c>
      <c r="H103" s="18">
        <v>107750</v>
      </c>
      <c r="I103" s="18">
        <v>125140</v>
      </c>
      <c r="J103" s="18">
        <v>134660</v>
      </c>
      <c r="K103" s="18">
        <v>152560</v>
      </c>
      <c r="L103" s="18">
        <v>173020</v>
      </c>
      <c r="M103" s="18">
        <v>199100</v>
      </c>
      <c r="N103" s="18">
        <v>208540</v>
      </c>
      <c r="O103" s="18">
        <v>236420</v>
      </c>
      <c r="P103" s="18">
        <v>250230</v>
      </c>
      <c r="Q103" s="18">
        <v>275230</v>
      </c>
      <c r="R103" s="18">
        <v>285430</v>
      </c>
      <c r="S103" s="18">
        <v>311630</v>
      </c>
      <c r="T103" s="18">
        <v>327240</v>
      </c>
      <c r="U103" s="18">
        <v>354440</v>
      </c>
      <c r="V103" s="18">
        <v>375650</v>
      </c>
      <c r="W103" s="18">
        <v>391650</v>
      </c>
      <c r="X103" s="18">
        <v>405650</v>
      </c>
      <c r="Y103" s="18">
        <v>434860</v>
      </c>
      <c r="Z103" s="18">
        <v>457660</v>
      </c>
      <c r="AA103" s="18">
        <v>480860</v>
      </c>
      <c r="AB103" s="18">
        <v>494660</v>
      </c>
      <c r="AC103" s="18">
        <v>518670</v>
      </c>
      <c r="AD103" s="18">
        <v>532470</v>
      </c>
      <c r="AE103" s="18">
        <v>548270</v>
      </c>
      <c r="AF103" s="18">
        <v>559070</v>
      </c>
      <c r="AG103" s="18">
        <v>408.58</v>
      </c>
      <c r="AH103" s="18">
        <v>408.58</v>
      </c>
      <c r="AI103" s="18">
        <v>340.61</v>
      </c>
      <c r="AJ103" s="18">
        <v>332.91</v>
      </c>
      <c r="AK103" s="18">
        <v>103.05</v>
      </c>
    </row>
    <row r="104" spans="1:37">
      <c r="A104" s="18"/>
      <c r="B104" s="18">
        <v>142.19</v>
      </c>
      <c r="C104" s="18">
        <v>32.597000000000001</v>
      </c>
      <c r="D104" s="18">
        <v>410.13</v>
      </c>
      <c r="E104" s="18">
        <v>1703</v>
      </c>
      <c r="F104" s="18">
        <v>66335</v>
      </c>
      <c r="G104" s="18">
        <v>110280</v>
      </c>
      <c r="H104" s="18">
        <v>142850</v>
      </c>
      <c r="I104" s="18">
        <v>168520</v>
      </c>
      <c r="J104" s="18">
        <v>179410</v>
      </c>
      <c r="K104" s="18">
        <v>202420</v>
      </c>
      <c r="L104" s="18">
        <v>224130</v>
      </c>
      <c r="M104" s="18">
        <v>253390</v>
      </c>
      <c r="N104" s="18">
        <v>263290</v>
      </c>
      <c r="O104" s="18">
        <v>297760</v>
      </c>
      <c r="P104" s="18">
        <v>314970</v>
      </c>
      <c r="Q104" s="18">
        <v>345650</v>
      </c>
      <c r="R104" s="18">
        <v>363800</v>
      </c>
      <c r="S104" s="18">
        <v>397950</v>
      </c>
      <c r="T104" s="18">
        <v>420370</v>
      </c>
      <c r="U104" s="18">
        <v>461210</v>
      </c>
      <c r="V104" s="18">
        <v>496040</v>
      </c>
      <c r="W104" s="18">
        <v>512040</v>
      </c>
      <c r="X104" s="18">
        <v>526040</v>
      </c>
      <c r="Y104" s="18">
        <v>580240</v>
      </c>
      <c r="Z104" s="18">
        <v>612130</v>
      </c>
      <c r="AA104" s="18">
        <v>637600</v>
      </c>
      <c r="AB104" s="18">
        <v>654810</v>
      </c>
      <c r="AC104" s="18">
        <v>690170</v>
      </c>
      <c r="AD104" s="18">
        <v>707380</v>
      </c>
      <c r="AE104" s="18">
        <v>726590</v>
      </c>
      <c r="AF104" s="18">
        <v>735120</v>
      </c>
      <c r="AG104" s="18">
        <v>364.29</v>
      </c>
      <c r="AH104" s="18">
        <v>364.29</v>
      </c>
      <c r="AI104" s="18">
        <v>358.78</v>
      </c>
      <c r="AJ104" s="18">
        <v>351.65</v>
      </c>
      <c r="AK104" s="18">
        <v>113.56</v>
      </c>
    </row>
    <row r="105" spans="1:37">
      <c r="A105" s="18"/>
      <c r="B105" s="18">
        <v>179.01</v>
      </c>
      <c r="C105" s="18">
        <v>41.036999999999999</v>
      </c>
      <c r="D105" s="18">
        <v>420.73</v>
      </c>
      <c r="E105" s="18">
        <v>1820.7</v>
      </c>
      <c r="F105" s="18">
        <v>69869</v>
      </c>
      <c r="G105" s="18">
        <v>124480</v>
      </c>
      <c r="H105" s="18">
        <v>178530</v>
      </c>
      <c r="I105" s="18">
        <v>218790</v>
      </c>
      <c r="J105" s="18">
        <v>239090</v>
      </c>
      <c r="K105" s="18">
        <v>273000</v>
      </c>
      <c r="L105" s="18">
        <v>304830</v>
      </c>
      <c r="M105" s="18">
        <v>348360</v>
      </c>
      <c r="N105" s="18">
        <v>364500</v>
      </c>
      <c r="O105" s="18">
        <v>405420</v>
      </c>
      <c r="P105" s="18">
        <v>419730</v>
      </c>
      <c r="Q105" s="18">
        <v>455420</v>
      </c>
      <c r="R105" s="18">
        <v>479110</v>
      </c>
      <c r="S105" s="18">
        <v>526170</v>
      </c>
      <c r="T105" s="18">
        <v>545250</v>
      </c>
      <c r="U105" s="18">
        <v>583110</v>
      </c>
      <c r="V105" s="18">
        <v>623560</v>
      </c>
      <c r="W105" s="18">
        <v>650630</v>
      </c>
      <c r="X105" s="18">
        <v>675690</v>
      </c>
      <c r="Y105" s="18">
        <v>734460</v>
      </c>
      <c r="Z105" s="18">
        <v>774610</v>
      </c>
      <c r="AA105" s="18">
        <v>809210</v>
      </c>
      <c r="AB105" s="18">
        <v>835810</v>
      </c>
      <c r="AC105" s="18">
        <v>873810</v>
      </c>
      <c r="AD105" s="18">
        <v>899190</v>
      </c>
      <c r="AE105" s="18">
        <v>931480</v>
      </c>
      <c r="AF105" s="18">
        <v>951770</v>
      </c>
      <c r="AG105" s="18">
        <v>340.48</v>
      </c>
      <c r="AH105" s="18">
        <v>340.48</v>
      </c>
      <c r="AI105" s="18">
        <v>375.29</v>
      </c>
      <c r="AJ105" s="18">
        <v>368.91</v>
      </c>
      <c r="AK105" s="18">
        <v>124.6</v>
      </c>
    </row>
    <row r="106" spans="1:37">
      <c r="A106" s="18"/>
      <c r="B106" s="18">
        <v>225.36</v>
      </c>
      <c r="C106" s="18">
        <v>51.662999999999997</v>
      </c>
      <c r="D106" s="18">
        <v>434.54</v>
      </c>
      <c r="E106" s="18">
        <v>1716.3</v>
      </c>
      <c r="F106" s="18">
        <v>64918</v>
      </c>
      <c r="G106" s="18">
        <v>122030</v>
      </c>
      <c r="H106" s="18">
        <v>190910</v>
      </c>
      <c r="I106" s="18">
        <v>254010</v>
      </c>
      <c r="J106" s="18">
        <v>295910</v>
      </c>
      <c r="K106" s="18">
        <v>348280</v>
      </c>
      <c r="L106" s="18">
        <v>399230</v>
      </c>
      <c r="M106" s="18">
        <v>463010</v>
      </c>
      <c r="N106" s="18">
        <v>491840</v>
      </c>
      <c r="O106" s="18">
        <v>548210</v>
      </c>
      <c r="P106" s="18">
        <v>565510</v>
      </c>
      <c r="Q106" s="18">
        <v>614700</v>
      </c>
      <c r="R106" s="18">
        <v>650710</v>
      </c>
      <c r="S106" s="18">
        <v>707650</v>
      </c>
      <c r="T106" s="18">
        <v>736020</v>
      </c>
      <c r="U106" s="18">
        <v>781790</v>
      </c>
      <c r="V106" s="18">
        <v>827330</v>
      </c>
      <c r="W106" s="18">
        <v>865450</v>
      </c>
      <c r="X106" s="18">
        <v>908640</v>
      </c>
      <c r="Y106" s="18">
        <v>968990</v>
      </c>
      <c r="Z106" s="18">
        <v>1020100</v>
      </c>
      <c r="AA106" s="18">
        <v>1070700</v>
      </c>
      <c r="AB106" s="18">
        <v>1108000</v>
      </c>
      <c r="AC106" s="18">
        <v>1150700</v>
      </c>
      <c r="AD106" s="18">
        <v>1187700</v>
      </c>
      <c r="AE106" s="18">
        <v>1225400</v>
      </c>
      <c r="AF106" s="18">
        <v>1251000</v>
      </c>
      <c r="AG106" s="18">
        <v>328.47</v>
      </c>
      <c r="AH106" s="18">
        <v>328.76</v>
      </c>
      <c r="AI106" s="18">
        <v>390.95</v>
      </c>
      <c r="AJ106" s="18">
        <v>385.24</v>
      </c>
      <c r="AK106" s="18">
        <v>135.01</v>
      </c>
    </row>
    <row r="107" spans="1:37">
      <c r="A107" s="18"/>
      <c r="B107" s="18">
        <v>283.70999999999998</v>
      </c>
      <c r="C107" s="18">
        <v>65.039000000000001</v>
      </c>
      <c r="D107" s="18">
        <v>451.01</v>
      </c>
      <c r="E107" s="18">
        <v>1477.8</v>
      </c>
      <c r="F107" s="18">
        <v>54923</v>
      </c>
      <c r="G107" s="18">
        <v>107040</v>
      </c>
      <c r="H107" s="18">
        <v>181490</v>
      </c>
      <c r="I107" s="18">
        <v>273320</v>
      </c>
      <c r="J107" s="18">
        <v>345880</v>
      </c>
      <c r="K107" s="18">
        <v>422100</v>
      </c>
      <c r="L107" s="18">
        <v>498040</v>
      </c>
      <c r="M107" s="18">
        <v>584530</v>
      </c>
      <c r="N107" s="18">
        <v>630400</v>
      </c>
      <c r="O107" s="18">
        <v>710620</v>
      </c>
      <c r="P107" s="18">
        <v>738140</v>
      </c>
      <c r="Q107" s="18">
        <v>808910</v>
      </c>
      <c r="R107" s="18">
        <v>864230</v>
      </c>
      <c r="S107" s="18">
        <v>926850</v>
      </c>
      <c r="T107" s="18">
        <v>979070</v>
      </c>
      <c r="U107" s="18">
        <v>1047600</v>
      </c>
      <c r="V107" s="18">
        <v>1099900</v>
      </c>
      <c r="W107" s="18">
        <v>1146000</v>
      </c>
      <c r="X107" s="18">
        <v>1210700</v>
      </c>
      <c r="Y107" s="18">
        <v>1275600</v>
      </c>
      <c r="Z107" s="18">
        <v>1340300</v>
      </c>
      <c r="AA107" s="18">
        <v>1411400</v>
      </c>
      <c r="AB107" s="18">
        <v>1458900</v>
      </c>
      <c r="AC107" s="18">
        <v>1510700</v>
      </c>
      <c r="AD107" s="18">
        <v>1561400</v>
      </c>
      <c r="AE107" s="18">
        <v>1594500</v>
      </c>
      <c r="AF107" s="18">
        <v>1615600</v>
      </c>
      <c r="AG107" s="18">
        <v>321.64999999999998</v>
      </c>
      <c r="AH107" s="18">
        <v>322.51</v>
      </c>
      <c r="AI107" s="18">
        <v>406.28</v>
      </c>
      <c r="AJ107" s="18">
        <v>401.14</v>
      </c>
      <c r="AK107" s="18">
        <v>144.66</v>
      </c>
    </row>
    <row r="108" spans="1:37">
      <c r="A108" s="18"/>
      <c r="B108" s="18">
        <v>357.17</v>
      </c>
      <c r="C108" s="18">
        <v>81.88</v>
      </c>
      <c r="D108" s="18">
        <v>475.01</v>
      </c>
      <c r="E108" s="18">
        <v>1316.9</v>
      </c>
      <c r="F108" s="18">
        <v>49154</v>
      </c>
      <c r="G108" s="18">
        <v>97117</v>
      </c>
      <c r="H108" s="18">
        <v>162950</v>
      </c>
      <c r="I108" s="18">
        <v>251370</v>
      </c>
      <c r="J108" s="18">
        <v>331370</v>
      </c>
      <c r="K108" s="18">
        <v>416780</v>
      </c>
      <c r="L108" s="18">
        <v>511070</v>
      </c>
      <c r="M108" s="18">
        <v>606490</v>
      </c>
      <c r="N108" s="18">
        <v>681760</v>
      </c>
      <c r="O108" s="18">
        <v>795070</v>
      </c>
      <c r="P108" s="18">
        <v>861950</v>
      </c>
      <c r="Q108" s="18">
        <v>961170</v>
      </c>
      <c r="R108" s="18">
        <v>1041000</v>
      </c>
      <c r="S108" s="18">
        <v>1139100</v>
      </c>
      <c r="T108" s="18">
        <v>1225100</v>
      </c>
      <c r="U108" s="18">
        <v>1325100</v>
      </c>
      <c r="V108" s="18">
        <v>1424100</v>
      </c>
      <c r="W108" s="18">
        <v>1489200</v>
      </c>
      <c r="X108" s="18">
        <v>1569500</v>
      </c>
      <c r="Y108" s="18">
        <v>1667600</v>
      </c>
      <c r="Z108" s="18">
        <v>1773800</v>
      </c>
      <c r="AA108" s="18">
        <v>1871700</v>
      </c>
      <c r="AB108" s="18">
        <v>1938700</v>
      </c>
      <c r="AC108" s="18">
        <v>2015300</v>
      </c>
      <c r="AD108" s="18">
        <v>2078100</v>
      </c>
      <c r="AE108" s="18">
        <v>2133400</v>
      </c>
      <c r="AF108" s="18">
        <v>2180700</v>
      </c>
      <c r="AG108" s="18">
        <v>320</v>
      </c>
      <c r="AH108" s="18">
        <v>321</v>
      </c>
      <c r="AI108" s="18">
        <v>422.13</v>
      </c>
      <c r="AJ108" s="18">
        <v>417.13</v>
      </c>
      <c r="AK108" s="18">
        <v>154.28</v>
      </c>
    </row>
    <row r="109" spans="1:37">
      <c r="A109" s="18"/>
      <c r="B109" s="18">
        <v>449.65</v>
      </c>
      <c r="C109" s="18">
        <v>103.08</v>
      </c>
      <c r="D109" s="18">
        <v>505.3</v>
      </c>
      <c r="E109" s="18">
        <v>1213.3</v>
      </c>
      <c r="F109" s="18">
        <v>44736</v>
      </c>
      <c r="G109" s="18">
        <v>88823</v>
      </c>
      <c r="H109" s="18">
        <v>141490</v>
      </c>
      <c r="I109" s="18">
        <v>216210</v>
      </c>
      <c r="J109" s="18">
        <v>296210</v>
      </c>
      <c r="K109" s="18">
        <v>386130</v>
      </c>
      <c r="L109" s="18">
        <v>496650</v>
      </c>
      <c r="M109" s="18">
        <v>596570</v>
      </c>
      <c r="N109" s="18">
        <v>705200</v>
      </c>
      <c r="O109" s="18">
        <v>854570</v>
      </c>
      <c r="P109" s="18">
        <v>970130</v>
      </c>
      <c r="Q109" s="18">
        <v>1100000</v>
      </c>
      <c r="R109" s="18">
        <v>1206000</v>
      </c>
      <c r="S109" s="18">
        <v>1349200</v>
      </c>
      <c r="T109" s="18">
        <v>1472100</v>
      </c>
      <c r="U109" s="18">
        <v>1606300</v>
      </c>
      <c r="V109" s="18">
        <v>1764900</v>
      </c>
      <c r="W109" s="18">
        <v>1852500</v>
      </c>
      <c r="X109" s="18">
        <v>1946300</v>
      </c>
      <c r="Y109" s="18">
        <v>2086800</v>
      </c>
      <c r="Z109" s="18">
        <v>2243500</v>
      </c>
      <c r="AA109" s="18">
        <v>2370200</v>
      </c>
      <c r="AB109" s="18">
        <v>2459800</v>
      </c>
      <c r="AC109" s="18">
        <v>2566100</v>
      </c>
      <c r="AD109" s="18">
        <v>2640700</v>
      </c>
      <c r="AE109" s="18">
        <v>2726600</v>
      </c>
      <c r="AF109" s="18">
        <v>2809900</v>
      </c>
      <c r="AG109" s="18">
        <v>321.05</v>
      </c>
      <c r="AH109" s="18">
        <v>322.05</v>
      </c>
      <c r="AI109" s="18">
        <v>437.87</v>
      </c>
      <c r="AJ109" s="18">
        <v>432.87</v>
      </c>
      <c r="AK109" s="18">
        <v>163.72</v>
      </c>
    </row>
    <row r="110" spans="1:37">
      <c r="A110" s="18"/>
      <c r="B110" s="18">
        <v>566.08000000000004</v>
      </c>
      <c r="C110" s="18">
        <v>129.77000000000001</v>
      </c>
      <c r="D110" s="18">
        <v>542.78</v>
      </c>
      <c r="E110" s="18">
        <v>1173.2</v>
      </c>
      <c r="F110" s="18">
        <v>42378</v>
      </c>
      <c r="G110" s="18">
        <v>84336</v>
      </c>
      <c r="H110" s="18">
        <v>128130</v>
      </c>
      <c r="I110" s="18">
        <v>191520</v>
      </c>
      <c r="J110" s="18">
        <v>263770</v>
      </c>
      <c r="K110" s="18">
        <v>348390</v>
      </c>
      <c r="L110" s="18">
        <v>456060</v>
      </c>
      <c r="M110" s="18">
        <v>547730</v>
      </c>
      <c r="N110" s="18">
        <v>665830</v>
      </c>
      <c r="O110" s="18">
        <v>816340</v>
      </c>
      <c r="P110" s="18">
        <v>952130</v>
      </c>
      <c r="Q110" s="18">
        <v>1094700</v>
      </c>
      <c r="R110" s="18">
        <v>1226700</v>
      </c>
      <c r="S110" s="18">
        <v>1387000</v>
      </c>
      <c r="T110" s="18">
        <v>1542500</v>
      </c>
      <c r="U110" s="18">
        <v>1693200</v>
      </c>
      <c r="V110" s="18">
        <v>1900600</v>
      </c>
      <c r="W110" s="18">
        <v>2012600</v>
      </c>
      <c r="X110" s="18">
        <v>2142100</v>
      </c>
      <c r="Y110" s="18">
        <v>2331600</v>
      </c>
      <c r="Z110" s="18">
        <v>2533800</v>
      </c>
      <c r="AA110" s="18">
        <v>2710700</v>
      </c>
      <c r="AB110" s="18">
        <v>2832800</v>
      </c>
      <c r="AC110" s="18">
        <v>2982300</v>
      </c>
      <c r="AD110" s="18">
        <v>3106600</v>
      </c>
      <c r="AE110" s="18">
        <v>3243500</v>
      </c>
      <c r="AF110" s="18">
        <v>3358200</v>
      </c>
      <c r="AG110" s="18">
        <v>323.36</v>
      </c>
      <c r="AH110" s="18">
        <v>325.04000000000002</v>
      </c>
      <c r="AI110" s="18">
        <v>453.17</v>
      </c>
      <c r="AJ110" s="18">
        <v>448.85</v>
      </c>
      <c r="AK110" s="18">
        <v>172.08</v>
      </c>
    </row>
    <row r="111" spans="1:37">
      <c r="A111" s="18"/>
      <c r="B111" s="18">
        <v>712.65</v>
      </c>
      <c r="C111" s="18">
        <v>163.37</v>
      </c>
      <c r="D111" s="18">
        <v>583.22</v>
      </c>
      <c r="E111" s="18">
        <v>1170</v>
      </c>
      <c r="F111" s="18">
        <v>41780</v>
      </c>
      <c r="G111" s="18">
        <v>83411</v>
      </c>
      <c r="H111" s="18">
        <v>122140</v>
      </c>
      <c r="I111" s="18">
        <v>176510</v>
      </c>
      <c r="J111" s="18">
        <v>235200</v>
      </c>
      <c r="K111" s="18">
        <v>306690</v>
      </c>
      <c r="L111" s="18">
        <v>395590</v>
      </c>
      <c r="M111" s="18">
        <v>469590</v>
      </c>
      <c r="N111" s="18">
        <v>576080</v>
      </c>
      <c r="O111" s="18">
        <v>699180</v>
      </c>
      <c r="P111" s="18">
        <v>828770</v>
      </c>
      <c r="Q111" s="18">
        <v>967770</v>
      </c>
      <c r="R111" s="18">
        <v>1120900</v>
      </c>
      <c r="S111" s="18">
        <v>1273800</v>
      </c>
      <c r="T111" s="18">
        <v>1453300</v>
      </c>
      <c r="U111" s="18">
        <v>1603900</v>
      </c>
      <c r="V111" s="18">
        <v>1845200</v>
      </c>
      <c r="W111" s="18">
        <v>1980200</v>
      </c>
      <c r="X111" s="18">
        <v>2158900</v>
      </c>
      <c r="Y111" s="18">
        <v>2397100</v>
      </c>
      <c r="Z111" s="18">
        <v>2635900</v>
      </c>
      <c r="AA111" s="18">
        <v>2872900</v>
      </c>
      <c r="AB111" s="18">
        <v>3034900</v>
      </c>
      <c r="AC111" s="18">
        <v>3234900</v>
      </c>
      <c r="AD111" s="18">
        <v>3434900</v>
      </c>
      <c r="AE111" s="18">
        <v>3635900</v>
      </c>
      <c r="AF111" s="18">
        <v>3777900</v>
      </c>
      <c r="AG111" s="18">
        <v>326.99</v>
      </c>
      <c r="AH111" s="18">
        <v>328.99</v>
      </c>
      <c r="AI111" s="18">
        <v>469.56</v>
      </c>
      <c r="AJ111" s="18">
        <v>465.56</v>
      </c>
      <c r="AK111" s="18">
        <v>180.58</v>
      </c>
    </row>
    <row r="112" spans="1:37">
      <c r="A112" s="18"/>
      <c r="B112" s="18">
        <v>897.16</v>
      </c>
      <c r="C112" s="18">
        <v>205.67</v>
      </c>
      <c r="D112" s="18">
        <v>623.46</v>
      </c>
      <c r="E112" s="18">
        <v>1159.7</v>
      </c>
      <c r="F112" s="18">
        <v>41182</v>
      </c>
      <c r="G112" s="18">
        <v>86122</v>
      </c>
      <c r="H112" s="18">
        <v>121370</v>
      </c>
      <c r="I112" s="18">
        <v>170180</v>
      </c>
      <c r="J112" s="18">
        <v>224870</v>
      </c>
      <c r="K112" s="18">
        <v>289910</v>
      </c>
      <c r="L112" s="18">
        <v>364600</v>
      </c>
      <c r="M112" s="18">
        <v>438600</v>
      </c>
      <c r="N112" s="18">
        <v>525730</v>
      </c>
      <c r="O112" s="18">
        <v>637210</v>
      </c>
      <c r="P112" s="18">
        <v>735810</v>
      </c>
      <c r="Q112" s="18">
        <v>861900</v>
      </c>
      <c r="R112" s="18">
        <v>977540</v>
      </c>
      <c r="S112" s="18">
        <v>1116200</v>
      </c>
      <c r="T112" s="18">
        <v>1264800</v>
      </c>
      <c r="U112" s="18">
        <v>1397400</v>
      </c>
      <c r="V112" s="18">
        <v>1603800</v>
      </c>
      <c r="W112" s="18">
        <v>1725900</v>
      </c>
      <c r="X112" s="18">
        <v>1887800</v>
      </c>
      <c r="Y112" s="18">
        <v>2102700</v>
      </c>
      <c r="Z112" s="18">
        <v>2326000</v>
      </c>
      <c r="AA112" s="18">
        <v>2524300</v>
      </c>
      <c r="AB112" s="18">
        <v>2712100</v>
      </c>
      <c r="AC112" s="18">
        <v>2912100</v>
      </c>
      <c r="AD112" s="18">
        <v>3112100</v>
      </c>
      <c r="AE112" s="18">
        <v>3326000</v>
      </c>
      <c r="AF112" s="18">
        <v>3493900</v>
      </c>
      <c r="AG112" s="18">
        <v>331.05</v>
      </c>
      <c r="AH112" s="18">
        <v>334.08</v>
      </c>
      <c r="AI112" s="18">
        <v>486.73</v>
      </c>
      <c r="AJ112" s="18">
        <v>482.73</v>
      </c>
      <c r="AK112" s="18">
        <v>189.11</v>
      </c>
    </row>
    <row r="113" spans="1:37">
      <c r="A113" s="18"/>
      <c r="B113" s="18">
        <v>1129.4000000000001</v>
      </c>
      <c r="C113" s="18">
        <v>258.93</v>
      </c>
      <c r="D113" s="18">
        <v>663.95</v>
      </c>
      <c r="E113" s="18">
        <v>1168</v>
      </c>
      <c r="F113" s="18">
        <v>41286</v>
      </c>
      <c r="G113" s="18">
        <v>89472</v>
      </c>
      <c r="H113" s="18">
        <v>122370</v>
      </c>
      <c r="I113" s="18">
        <v>168320</v>
      </c>
      <c r="J113" s="18">
        <v>220000</v>
      </c>
      <c r="K113" s="18">
        <v>280950</v>
      </c>
      <c r="L113" s="18">
        <v>348240</v>
      </c>
      <c r="M113" s="18">
        <v>419790</v>
      </c>
      <c r="N113" s="18">
        <v>496030</v>
      </c>
      <c r="O113" s="18">
        <v>598170</v>
      </c>
      <c r="P113" s="18">
        <v>681460</v>
      </c>
      <c r="Q113" s="18">
        <v>795140</v>
      </c>
      <c r="R113" s="18">
        <v>890680</v>
      </c>
      <c r="S113" s="18">
        <v>1017400</v>
      </c>
      <c r="T113" s="18">
        <v>1145100</v>
      </c>
      <c r="U113" s="18">
        <v>1265200</v>
      </c>
      <c r="V113" s="18">
        <v>1443600</v>
      </c>
      <c r="W113" s="18">
        <v>1556100</v>
      </c>
      <c r="X113" s="18">
        <v>1701300</v>
      </c>
      <c r="Y113" s="18">
        <v>1895200</v>
      </c>
      <c r="Z113" s="18">
        <v>2093200</v>
      </c>
      <c r="AA113" s="18">
        <v>2266600</v>
      </c>
      <c r="AB113" s="18">
        <v>2453600</v>
      </c>
      <c r="AC113" s="18">
        <v>2640600</v>
      </c>
      <c r="AD113" s="18">
        <v>2826500</v>
      </c>
      <c r="AE113" s="18">
        <v>3032500</v>
      </c>
      <c r="AF113" s="18">
        <v>3209000</v>
      </c>
      <c r="AG113" s="18">
        <v>334.5</v>
      </c>
      <c r="AH113" s="18">
        <v>337.3</v>
      </c>
      <c r="AI113" s="18">
        <v>504.01</v>
      </c>
      <c r="AJ113" s="18">
        <v>500.31</v>
      </c>
      <c r="AK113" s="18">
        <v>197.5</v>
      </c>
    </row>
    <row r="114" spans="1:37">
      <c r="A114" s="18"/>
      <c r="B114" s="18">
        <v>1421.9</v>
      </c>
      <c r="C114" s="18">
        <v>325.97000000000003</v>
      </c>
      <c r="D114" s="18">
        <v>705.48</v>
      </c>
      <c r="E114" s="18">
        <v>1202.0999999999999</v>
      </c>
      <c r="F114" s="18">
        <v>42017</v>
      </c>
      <c r="G114" s="18">
        <v>93392</v>
      </c>
      <c r="H114" s="18">
        <v>124960</v>
      </c>
      <c r="I114" s="18">
        <v>170450</v>
      </c>
      <c r="J114" s="18">
        <v>220000</v>
      </c>
      <c r="K114" s="18">
        <v>278950</v>
      </c>
      <c r="L114" s="18">
        <v>344920</v>
      </c>
      <c r="M114" s="18">
        <v>411810</v>
      </c>
      <c r="N114" s="18">
        <v>484730</v>
      </c>
      <c r="O114" s="18">
        <v>579560</v>
      </c>
      <c r="P114" s="18">
        <v>661530</v>
      </c>
      <c r="Q114" s="18">
        <v>763250</v>
      </c>
      <c r="R114" s="18">
        <v>854140</v>
      </c>
      <c r="S114" s="18">
        <v>970910</v>
      </c>
      <c r="T114" s="18">
        <v>1086600</v>
      </c>
      <c r="U114" s="18">
        <v>1199500</v>
      </c>
      <c r="V114" s="18">
        <v>1355900</v>
      </c>
      <c r="W114" s="18">
        <v>1461800</v>
      </c>
      <c r="X114" s="18">
        <v>1590400</v>
      </c>
      <c r="Y114" s="18">
        <v>1764900</v>
      </c>
      <c r="Z114" s="18">
        <v>1929100</v>
      </c>
      <c r="AA114" s="18">
        <v>2089800</v>
      </c>
      <c r="AB114" s="18">
        <v>2252300</v>
      </c>
      <c r="AC114" s="18">
        <v>2414700</v>
      </c>
      <c r="AD114" s="18">
        <v>2574100</v>
      </c>
      <c r="AE114" s="18">
        <v>2753400</v>
      </c>
      <c r="AF114" s="18">
        <v>2923300</v>
      </c>
      <c r="AG114" s="18">
        <v>337.34</v>
      </c>
      <c r="AH114" s="18">
        <v>337.87</v>
      </c>
      <c r="AI114" s="18">
        <v>521.04</v>
      </c>
      <c r="AJ114" s="18">
        <v>517.91</v>
      </c>
      <c r="AK114" s="18">
        <v>206.02</v>
      </c>
    </row>
    <row r="115" spans="1:37">
      <c r="A115" s="18"/>
      <c r="B115" s="18">
        <v>1790.1</v>
      </c>
      <c r="C115" s="18">
        <v>410.37</v>
      </c>
      <c r="D115" s="18">
        <v>747.01</v>
      </c>
      <c r="E115" s="18">
        <v>1216.0999999999999</v>
      </c>
      <c r="F115" s="18">
        <v>42748</v>
      </c>
      <c r="G115" s="18">
        <v>97312</v>
      </c>
      <c r="H115" s="18">
        <v>127550</v>
      </c>
      <c r="I115" s="18">
        <v>172580</v>
      </c>
      <c r="J115" s="18">
        <v>220000</v>
      </c>
      <c r="K115" s="18">
        <v>276960</v>
      </c>
      <c r="L115" s="18">
        <v>341600</v>
      </c>
      <c r="M115" s="18">
        <v>403840</v>
      </c>
      <c r="N115" s="18">
        <v>473440</v>
      </c>
      <c r="O115" s="18">
        <v>560960</v>
      </c>
      <c r="P115" s="18">
        <v>641600</v>
      </c>
      <c r="Q115" s="18">
        <v>731360</v>
      </c>
      <c r="R115" s="18">
        <v>817600</v>
      </c>
      <c r="S115" s="18">
        <v>924390</v>
      </c>
      <c r="T115" s="18">
        <v>1028200</v>
      </c>
      <c r="U115" s="18">
        <v>1133700</v>
      </c>
      <c r="V115" s="18">
        <v>1268200</v>
      </c>
      <c r="W115" s="18">
        <v>1367400</v>
      </c>
      <c r="X115" s="18">
        <v>1479400</v>
      </c>
      <c r="Y115" s="18">
        <v>1634700</v>
      </c>
      <c r="Z115" s="18">
        <v>1765000</v>
      </c>
      <c r="AA115" s="18">
        <v>1913100</v>
      </c>
      <c r="AB115" s="18">
        <v>2050900</v>
      </c>
      <c r="AC115" s="18">
        <v>2188800</v>
      </c>
      <c r="AD115" s="18">
        <v>2321600</v>
      </c>
      <c r="AE115" s="18">
        <v>2474400</v>
      </c>
      <c r="AF115" s="18">
        <v>2637600</v>
      </c>
      <c r="AG115" s="18">
        <v>339.84</v>
      </c>
      <c r="AH115" s="18">
        <v>339.84</v>
      </c>
      <c r="AI115" s="18">
        <v>539.75</v>
      </c>
      <c r="AJ115" s="18">
        <v>536.14</v>
      </c>
      <c r="AK115" s="18">
        <v>214.15</v>
      </c>
    </row>
    <row r="116" spans="1:37">
      <c r="A116" s="18"/>
      <c r="B116" s="18">
        <v>2253.6</v>
      </c>
      <c r="C116" s="18">
        <v>516.63</v>
      </c>
      <c r="D116" s="18">
        <v>798.66</v>
      </c>
      <c r="E116" s="18">
        <v>1246.5</v>
      </c>
      <c r="F116" s="18">
        <v>43659</v>
      </c>
      <c r="G116" s="18">
        <v>101380</v>
      </c>
      <c r="H116" s="18">
        <v>130740</v>
      </c>
      <c r="I116" s="18">
        <v>175540</v>
      </c>
      <c r="J116" s="18">
        <v>222360</v>
      </c>
      <c r="K116" s="18">
        <v>279530</v>
      </c>
      <c r="L116" s="18">
        <v>342940</v>
      </c>
      <c r="M116" s="18">
        <v>404710</v>
      </c>
      <c r="N116" s="18">
        <v>472710</v>
      </c>
      <c r="O116" s="18">
        <v>555530</v>
      </c>
      <c r="P116" s="18">
        <v>635530</v>
      </c>
      <c r="Q116" s="18">
        <v>721890</v>
      </c>
      <c r="R116" s="18">
        <v>804710</v>
      </c>
      <c r="S116" s="18">
        <v>907300</v>
      </c>
      <c r="T116" s="18">
        <v>1004700</v>
      </c>
      <c r="U116" s="18">
        <v>1109100</v>
      </c>
      <c r="V116" s="18">
        <v>1231900</v>
      </c>
      <c r="W116" s="18">
        <v>1331400</v>
      </c>
      <c r="X116" s="18">
        <v>1433700</v>
      </c>
      <c r="Y116" s="18">
        <v>1579100</v>
      </c>
      <c r="Z116" s="18">
        <v>1697800</v>
      </c>
      <c r="AA116" s="18">
        <v>1836200</v>
      </c>
      <c r="AB116" s="18">
        <v>1962200</v>
      </c>
      <c r="AC116" s="18">
        <v>2091800</v>
      </c>
      <c r="AD116" s="18">
        <v>2205900</v>
      </c>
      <c r="AE116" s="18">
        <v>2345900</v>
      </c>
      <c r="AF116" s="18">
        <v>2494100</v>
      </c>
      <c r="AG116" s="18">
        <v>341.88</v>
      </c>
      <c r="AH116" s="18">
        <v>341.88</v>
      </c>
      <c r="AI116" s="18">
        <v>559.01</v>
      </c>
      <c r="AJ116" s="18">
        <v>555.30999999999995</v>
      </c>
      <c r="AK116" s="18">
        <v>222.12</v>
      </c>
    </row>
    <row r="117" spans="1:37">
      <c r="A117" s="18"/>
      <c r="B117" s="18">
        <v>2837.1</v>
      </c>
      <c r="C117" s="18">
        <v>650.39</v>
      </c>
      <c r="D117" s="18">
        <v>859.72</v>
      </c>
      <c r="E117" s="18">
        <v>1297.5999999999999</v>
      </c>
      <c r="F117" s="18">
        <v>44738</v>
      </c>
      <c r="G117" s="18">
        <v>105580</v>
      </c>
      <c r="H117" s="18">
        <v>134490</v>
      </c>
      <c r="I117" s="18">
        <v>179290</v>
      </c>
      <c r="J117" s="18">
        <v>226900</v>
      </c>
      <c r="K117" s="18">
        <v>286350</v>
      </c>
      <c r="L117" s="18">
        <v>348620</v>
      </c>
      <c r="M117" s="18">
        <v>413800</v>
      </c>
      <c r="N117" s="18">
        <v>481800</v>
      </c>
      <c r="O117" s="18">
        <v>562350</v>
      </c>
      <c r="P117" s="18">
        <v>642350</v>
      </c>
      <c r="Q117" s="18">
        <v>733250</v>
      </c>
      <c r="R117" s="18">
        <v>813800</v>
      </c>
      <c r="S117" s="18">
        <v>917520</v>
      </c>
      <c r="T117" s="18">
        <v>1013800</v>
      </c>
      <c r="U117" s="18">
        <v>1122700</v>
      </c>
      <c r="V117" s="18">
        <v>1243200</v>
      </c>
      <c r="W117" s="18">
        <v>1349600</v>
      </c>
      <c r="X117" s="18">
        <v>1448400</v>
      </c>
      <c r="Y117" s="18">
        <v>1592700</v>
      </c>
      <c r="Z117" s="18">
        <v>1720500</v>
      </c>
      <c r="AA117" s="18">
        <v>1852100</v>
      </c>
      <c r="AB117" s="18">
        <v>1978100</v>
      </c>
      <c r="AC117" s="18">
        <v>2114500</v>
      </c>
      <c r="AD117" s="18">
        <v>2217200</v>
      </c>
      <c r="AE117" s="18">
        <v>2357200</v>
      </c>
      <c r="AF117" s="18">
        <v>2482800</v>
      </c>
      <c r="AG117" s="18">
        <v>343.59</v>
      </c>
      <c r="AH117" s="18">
        <v>343.59</v>
      </c>
      <c r="AI117" s="18">
        <v>578.32000000000005</v>
      </c>
      <c r="AJ117" s="18">
        <v>575.17999999999995</v>
      </c>
      <c r="AK117" s="18">
        <v>230.07</v>
      </c>
    </row>
    <row r="118" spans="1:37">
      <c r="A118" s="18"/>
      <c r="B118" s="18">
        <v>3571.7</v>
      </c>
      <c r="C118" s="18">
        <v>818.8</v>
      </c>
      <c r="D118" s="18">
        <v>920.79</v>
      </c>
      <c r="E118" s="18">
        <v>1364.6</v>
      </c>
      <c r="F118" s="18">
        <v>45888</v>
      </c>
      <c r="G118" s="18">
        <v>109130</v>
      </c>
      <c r="H118" s="18">
        <v>138200</v>
      </c>
      <c r="I118" s="18">
        <v>184370</v>
      </c>
      <c r="J118" s="18">
        <v>232100</v>
      </c>
      <c r="K118" s="18">
        <v>292780</v>
      </c>
      <c r="L118" s="18">
        <v>355460</v>
      </c>
      <c r="M118" s="18">
        <v>424880</v>
      </c>
      <c r="N118" s="18">
        <v>493560</v>
      </c>
      <c r="O118" s="18">
        <v>574930</v>
      </c>
      <c r="P118" s="18">
        <v>660390</v>
      </c>
      <c r="Q118" s="18">
        <v>751710</v>
      </c>
      <c r="R118" s="18">
        <v>840590</v>
      </c>
      <c r="S118" s="18">
        <v>945270</v>
      </c>
      <c r="T118" s="18">
        <v>1041300</v>
      </c>
      <c r="U118" s="18">
        <v>1154000</v>
      </c>
      <c r="V118" s="18">
        <v>1287700</v>
      </c>
      <c r="W118" s="18">
        <v>1387500</v>
      </c>
      <c r="X118" s="18">
        <v>1497100</v>
      </c>
      <c r="Y118" s="18">
        <v>1647900</v>
      </c>
      <c r="Z118" s="18">
        <v>1785400</v>
      </c>
      <c r="AA118" s="18">
        <v>1925700</v>
      </c>
      <c r="AB118" s="18">
        <v>2049600</v>
      </c>
      <c r="AC118" s="18">
        <v>2202000</v>
      </c>
      <c r="AD118" s="18">
        <v>2315600</v>
      </c>
      <c r="AE118" s="18">
        <v>2462400</v>
      </c>
      <c r="AF118" s="18">
        <v>2582400</v>
      </c>
      <c r="AG118" s="18">
        <v>345.21</v>
      </c>
      <c r="AH118" s="18">
        <v>345.21</v>
      </c>
      <c r="AI118" s="18">
        <v>598.16</v>
      </c>
      <c r="AJ118" s="18">
        <v>595.16</v>
      </c>
      <c r="AK118" s="18">
        <v>238.67</v>
      </c>
    </row>
    <row r="119" spans="1:37">
      <c r="A119" s="18"/>
      <c r="B119" s="18">
        <v>4496.5</v>
      </c>
      <c r="C119" s="18">
        <v>1030.8</v>
      </c>
      <c r="D119" s="18">
        <v>981.85</v>
      </c>
      <c r="E119" s="18">
        <v>1415.7</v>
      </c>
      <c r="F119" s="18">
        <v>47060</v>
      </c>
      <c r="G119" s="18">
        <v>112460</v>
      </c>
      <c r="H119" s="18">
        <v>141900</v>
      </c>
      <c r="I119" s="18">
        <v>189870</v>
      </c>
      <c r="J119" s="18">
        <v>237510</v>
      </c>
      <c r="K119" s="18">
        <v>299090</v>
      </c>
      <c r="L119" s="18">
        <v>362680</v>
      </c>
      <c r="M119" s="18">
        <v>436600</v>
      </c>
      <c r="N119" s="18">
        <v>506180</v>
      </c>
      <c r="O119" s="18">
        <v>589350</v>
      </c>
      <c r="P119" s="18">
        <v>682030</v>
      </c>
      <c r="Q119" s="18">
        <v>772440</v>
      </c>
      <c r="R119" s="18">
        <v>873040</v>
      </c>
      <c r="S119" s="18">
        <v>978620</v>
      </c>
      <c r="T119" s="18">
        <v>1074600</v>
      </c>
      <c r="U119" s="18">
        <v>1191000</v>
      </c>
      <c r="V119" s="18">
        <v>1342700</v>
      </c>
      <c r="W119" s="18">
        <v>1431600</v>
      </c>
      <c r="X119" s="18">
        <v>1556600</v>
      </c>
      <c r="Y119" s="18">
        <v>1716400</v>
      </c>
      <c r="Z119" s="18">
        <v>1863800</v>
      </c>
      <c r="AA119" s="18">
        <v>2017600</v>
      </c>
      <c r="AB119" s="18">
        <v>2138900</v>
      </c>
      <c r="AC119" s="18">
        <v>2310100</v>
      </c>
      <c r="AD119" s="18">
        <v>2441800</v>
      </c>
      <c r="AE119" s="18">
        <v>2597700</v>
      </c>
      <c r="AF119" s="18">
        <v>2717700</v>
      </c>
      <c r="AG119" s="18">
        <v>346.52</v>
      </c>
      <c r="AH119" s="18">
        <v>346.52</v>
      </c>
      <c r="AI119" s="18">
        <v>618.49</v>
      </c>
      <c r="AJ119" s="18">
        <v>616.54</v>
      </c>
      <c r="AK119" s="18">
        <v>247.19</v>
      </c>
    </row>
    <row r="120" spans="1:37">
      <c r="A120" s="18"/>
      <c r="B120" s="18">
        <v>5660.8</v>
      </c>
      <c r="C120" s="18">
        <v>1297.7</v>
      </c>
      <c r="D120" s="18">
        <v>1065.5</v>
      </c>
      <c r="E120" s="18">
        <v>1525.3</v>
      </c>
      <c r="F120" s="18">
        <v>49337</v>
      </c>
      <c r="G120" s="18">
        <v>118550</v>
      </c>
      <c r="H120" s="18">
        <v>148080</v>
      </c>
      <c r="I120" s="18">
        <v>197340</v>
      </c>
      <c r="J120" s="18">
        <v>246090</v>
      </c>
      <c r="K120" s="18">
        <v>307730</v>
      </c>
      <c r="L120" s="18">
        <v>373520</v>
      </c>
      <c r="M120" s="18">
        <v>448450</v>
      </c>
      <c r="N120" s="18">
        <v>519880</v>
      </c>
      <c r="O120" s="18">
        <v>605310</v>
      </c>
      <c r="P120" s="18">
        <v>696660</v>
      </c>
      <c r="Q120" s="18">
        <v>789520</v>
      </c>
      <c r="R120" s="18">
        <v>893010</v>
      </c>
      <c r="S120" s="18">
        <v>999370</v>
      </c>
      <c r="T120" s="18">
        <v>1095000</v>
      </c>
      <c r="U120" s="18">
        <v>1212700</v>
      </c>
      <c r="V120" s="18">
        <v>1368000</v>
      </c>
      <c r="W120" s="18">
        <v>1453800</v>
      </c>
      <c r="X120" s="18">
        <v>1584700</v>
      </c>
      <c r="Y120" s="18">
        <v>1744400</v>
      </c>
      <c r="Z120" s="18">
        <v>1892100</v>
      </c>
      <c r="AA120" s="18">
        <v>2060000</v>
      </c>
      <c r="AB120" s="18">
        <v>2176400</v>
      </c>
      <c r="AC120" s="18">
        <v>2352800</v>
      </c>
      <c r="AD120" s="18">
        <v>2489300</v>
      </c>
      <c r="AE120" s="18">
        <v>2645700</v>
      </c>
      <c r="AF120" s="18">
        <v>2769300</v>
      </c>
      <c r="AG120" s="18">
        <v>347</v>
      </c>
      <c r="AH120" s="18">
        <v>347</v>
      </c>
      <c r="AI120" s="18">
        <v>640.25</v>
      </c>
      <c r="AJ120" s="18">
        <v>639.25</v>
      </c>
      <c r="AK120" s="18">
        <v>255.77</v>
      </c>
    </row>
    <row r="121" spans="1:37">
      <c r="A121" s="18"/>
      <c r="B121" s="18">
        <v>7126.5</v>
      </c>
      <c r="C121" s="18">
        <v>1633.7</v>
      </c>
      <c r="D121" s="18">
        <v>1168.5</v>
      </c>
      <c r="E121" s="18">
        <v>1653.7</v>
      </c>
      <c r="F121" s="18">
        <v>52559</v>
      </c>
      <c r="G121" s="18">
        <v>126990</v>
      </c>
      <c r="H121" s="18">
        <v>156380</v>
      </c>
      <c r="I121" s="18">
        <v>206510</v>
      </c>
      <c r="J121" s="18">
        <v>257380</v>
      </c>
      <c r="K121" s="18">
        <v>318360</v>
      </c>
      <c r="L121" s="18">
        <v>387470</v>
      </c>
      <c r="M121" s="18">
        <v>460410</v>
      </c>
      <c r="N121" s="18">
        <v>534500</v>
      </c>
      <c r="O121" s="18">
        <v>622590</v>
      </c>
      <c r="P121" s="18">
        <v>705290</v>
      </c>
      <c r="Q121" s="18">
        <v>803470</v>
      </c>
      <c r="R121" s="18">
        <v>902320</v>
      </c>
      <c r="S121" s="18">
        <v>1009300</v>
      </c>
      <c r="T121" s="18">
        <v>1104300</v>
      </c>
      <c r="U121" s="18">
        <v>1221300</v>
      </c>
      <c r="V121" s="18">
        <v>1368000</v>
      </c>
      <c r="W121" s="18">
        <v>1457100</v>
      </c>
      <c r="X121" s="18">
        <v>1586000</v>
      </c>
      <c r="Y121" s="18">
        <v>1737800</v>
      </c>
      <c r="Z121" s="18">
        <v>1877500</v>
      </c>
      <c r="AA121" s="18">
        <v>2060000</v>
      </c>
      <c r="AB121" s="18">
        <v>2169800</v>
      </c>
      <c r="AC121" s="18">
        <v>2339500</v>
      </c>
      <c r="AD121" s="18">
        <v>2469300</v>
      </c>
      <c r="AE121" s="18">
        <v>2619100</v>
      </c>
      <c r="AF121" s="18">
        <v>2749300</v>
      </c>
      <c r="AG121" s="18">
        <v>347.6</v>
      </c>
      <c r="AH121" s="18">
        <v>347.6</v>
      </c>
      <c r="AI121" s="18">
        <v>663.34</v>
      </c>
      <c r="AJ121" s="18">
        <v>662.34</v>
      </c>
      <c r="AK121" s="18">
        <v>263.98</v>
      </c>
    </row>
    <row r="122" spans="1:37">
      <c r="A122" s="18"/>
      <c r="B122" s="18">
        <v>8971.7000000000007</v>
      </c>
      <c r="C122" s="18">
        <v>2056.6999999999998</v>
      </c>
      <c r="D122" s="18">
        <v>1271.5</v>
      </c>
      <c r="E122" s="18">
        <v>1746</v>
      </c>
      <c r="F122" s="18">
        <v>55781</v>
      </c>
      <c r="G122" s="18">
        <v>135420</v>
      </c>
      <c r="H122" s="18">
        <v>164690</v>
      </c>
      <c r="I122" s="18">
        <v>215680</v>
      </c>
      <c r="J122" s="18">
        <v>268680</v>
      </c>
      <c r="K122" s="18">
        <v>328990</v>
      </c>
      <c r="L122" s="18">
        <v>401420</v>
      </c>
      <c r="M122" s="18">
        <v>472360</v>
      </c>
      <c r="N122" s="18">
        <v>549110</v>
      </c>
      <c r="O122" s="18">
        <v>639860</v>
      </c>
      <c r="P122" s="18">
        <v>713930</v>
      </c>
      <c r="Q122" s="18">
        <v>817420</v>
      </c>
      <c r="R122" s="18">
        <v>911620</v>
      </c>
      <c r="S122" s="18">
        <v>1019300</v>
      </c>
      <c r="T122" s="18">
        <v>1113600</v>
      </c>
      <c r="U122" s="18">
        <v>1229900</v>
      </c>
      <c r="V122" s="18">
        <v>1368000</v>
      </c>
      <c r="W122" s="18">
        <v>1460400</v>
      </c>
      <c r="X122" s="18">
        <v>1587400</v>
      </c>
      <c r="Y122" s="18">
        <v>1731100</v>
      </c>
      <c r="Z122" s="18">
        <v>1862900</v>
      </c>
      <c r="AA122" s="18">
        <v>2060000</v>
      </c>
      <c r="AB122" s="18">
        <v>2163100</v>
      </c>
      <c r="AC122" s="18">
        <v>2326300</v>
      </c>
      <c r="AD122" s="18">
        <v>2449400</v>
      </c>
      <c r="AE122" s="18">
        <v>2592500</v>
      </c>
      <c r="AF122" s="18">
        <v>2729400</v>
      </c>
      <c r="AG122" s="18">
        <v>348</v>
      </c>
      <c r="AH122" s="18">
        <v>348</v>
      </c>
      <c r="AI122" s="18">
        <v>687.33</v>
      </c>
      <c r="AJ122" s="18">
        <v>686.84</v>
      </c>
      <c r="AK122" s="18">
        <v>272.11</v>
      </c>
    </row>
    <row r="123" spans="1:37">
      <c r="A123" s="18"/>
      <c r="B123" s="18">
        <v>11294</v>
      </c>
      <c r="C123" s="18">
        <v>2589.3000000000002</v>
      </c>
      <c r="D123" s="18">
        <v>1320</v>
      </c>
      <c r="E123" s="18">
        <v>1780</v>
      </c>
      <c r="F123" s="18">
        <v>59706</v>
      </c>
      <c r="G123" s="18">
        <v>140700</v>
      </c>
      <c r="H123" s="18">
        <v>170360</v>
      </c>
      <c r="I123" s="18">
        <v>222460</v>
      </c>
      <c r="J123" s="18">
        <v>277860</v>
      </c>
      <c r="K123" s="18">
        <v>341730</v>
      </c>
      <c r="L123" s="18">
        <v>416430</v>
      </c>
      <c r="M123" s="18">
        <v>488190</v>
      </c>
      <c r="N123" s="18">
        <v>569000</v>
      </c>
      <c r="O123" s="18">
        <v>663100</v>
      </c>
      <c r="P123" s="18">
        <v>737320</v>
      </c>
      <c r="Q123" s="18">
        <v>845430</v>
      </c>
      <c r="R123" s="18">
        <v>941990</v>
      </c>
      <c r="S123" s="18">
        <v>1050300</v>
      </c>
      <c r="T123" s="18">
        <v>1146100</v>
      </c>
      <c r="U123" s="18">
        <v>1262800</v>
      </c>
      <c r="V123" s="18">
        <v>1403500</v>
      </c>
      <c r="W123" s="18">
        <v>1499200</v>
      </c>
      <c r="X123" s="18">
        <v>1623100</v>
      </c>
      <c r="Y123" s="18">
        <v>1767000</v>
      </c>
      <c r="Z123" s="18">
        <v>1898900</v>
      </c>
      <c r="AA123" s="18">
        <v>2095100</v>
      </c>
      <c r="AB123" s="18">
        <v>2198600</v>
      </c>
      <c r="AC123" s="18">
        <v>2358600</v>
      </c>
      <c r="AD123" s="18">
        <v>2485700</v>
      </c>
      <c r="AE123" s="18">
        <v>2625700</v>
      </c>
      <c r="AF123" s="18">
        <v>2769200</v>
      </c>
      <c r="AG123" s="18">
        <v>348</v>
      </c>
      <c r="AH123" s="18">
        <v>348</v>
      </c>
      <c r="AI123" s="18">
        <v>699</v>
      </c>
      <c r="AJ123" s="18">
        <v>699</v>
      </c>
      <c r="AK123" s="18">
        <v>276</v>
      </c>
    </row>
    <row r="124" spans="1:37">
      <c r="A124" s="18"/>
      <c r="B124" s="18">
        <v>14219</v>
      </c>
      <c r="C124" s="18">
        <v>3259.7</v>
      </c>
      <c r="D124" s="18">
        <v>1320</v>
      </c>
      <c r="E124" s="18">
        <v>1780</v>
      </c>
      <c r="F124" s="18">
        <v>64257</v>
      </c>
      <c r="G124" s="18">
        <v>143160</v>
      </c>
      <c r="H124" s="18">
        <v>173680</v>
      </c>
      <c r="I124" s="18">
        <v>227110</v>
      </c>
      <c r="J124" s="18">
        <v>285170</v>
      </c>
      <c r="K124" s="18">
        <v>356340</v>
      </c>
      <c r="L124" s="18">
        <v>432380</v>
      </c>
      <c r="M124" s="18">
        <v>507450</v>
      </c>
      <c r="N124" s="18">
        <v>593580</v>
      </c>
      <c r="O124" s="18">
        <v>691670</v>
      </c>
      <c r="P124" s="18">
        <v>773860</v>
      </c>
      <c r="Q124" s="18">
        <v>885950</v>
      </c>
      <c r="R124" s="18">
        <v>991160</v>
      </c>
      <c r="S124" s="18">
        <v>1100200</v>
      </c>
      <c r="T124" s="18">
        <v>1199300</v>
      </c>
      <c r="U124" s="18">
        <v>1317300</v>
      </c>
      <c r="V124" s="18">
        <v>1470600</v>
      </c>
      <c r="W124" s="18">
        <v>1569700</v>
      </c>
      <c r="X124" s="18">
        <v>1689600</v>
      </c>
      <c r="Y124" s="18">
        <v>1840700</v>
      </c>
      <c r="Z124" s="18">
        <v>1979900</v>
      </c>
      <c r="AA124" s="18">
        <v>2161600</v>
      </c>
      <c r="AB124" s="18">
        <v>2271700</v>
      </c>
      <c r="AC124" s="18">
        <v>2431700</v>
      </c>
      <c r="AD124" s="18">
        <v>2572000</v>
      </c>
      <c r="AE124" s="18">
        <v>2712000</v>
      </c>
      <c r="AF124" s="18">
        <v>2862200</v>
      </c>
      <c r="AG124" s="18">
        <v>348</v>
      </c>
      <c r="AH124" s="18">
        <v>348</v>
      </c>
      <c r="AI124" s="18">
        <v>699</v>
      </c>
      <c r="AJ124" s="18">
        <v>699</v>
      </c>
      <c r="AK124" s="18">
        <v>276</v>
      </c>
    </row>
    <row r="125" spans="1:37">
      <c r="A125" s="18"/>
      <c r="B125" s="18">
        <v>17901</v>
      </c>
      <c r="C125" s="18">
        <v>4103.7</v>
      </c>
      <c r="D125" s="18">
        <v>1320</v>
      </c>
      <c r="E125" s="18">
        <v>1780</v>
      </c>
      <c r="F125" s="18">
        <v>68809</v>
      </c>
      <c r="G125" s="18">
        <v>145620</v>
      </c>
      <c r="H125" s="18">
        <v>177000</v>
      </c>
      <c r="I125" s="18">
        <v>231760</v>
      </c>
      <c r="J125" s="18">
        <v>292480</v>
      </c>
      <c r="K125" s="18">
        <v>370960</v>
      </c>
      <c r="L125" s="18">
        <v>448320</v>
      </c>
      <c r="M125" s="18">
        <v>526720</v>
      </c>
      <c r="N125" s="18">
        <v>618160</v>
      </c>
      <c r="O125" s="18">
        <v>720240</v>
      </c>
      <c r="P125" s="18">
        <v>810400</v>
      </c>
      <c r="Q125" s="18">
        <v>926480</v>
      </c>
      <c r="R125" s="18">
        <v>1040300</v>
      </c>
      <c r="S125" s="18">
        <v>1150000</v>
      </c>
      <c r="T125" s="18">
        <v>1252400</v>
      </c>
      <c r="U125" s="18">
        <v>1371800</v>
      </c>
      <c r="V125" s="18">
        <v>1537700</v>
      </c>
      <c r="W125" s="18">
        <v>1640100</v>
      </c>
      <c r="X125" s="18">
        <v>1756000</v>
      </c>
      <c r="Y125" s="18">
        <v>1914500</v>
      </c>
      <c r="Z125" s="18">
        <v>2061000</v>
      </c>
      <c r="AA125" s="18">
        <v>2228000</v>
      </c>
      <c r="AB125" s="18">
        <v>2344800</v>
      </c>
      <c r="AC125" s="18">
        <v>2504800</v>
      </c>
      <c r="AD125" s="18">
        <v>2658400</v>
      </c>
      <c r="AE125" s="18">
        <v>2798400</v>
      </c>
      <c r="AF125" s="18">
        <v>2955200</v>
      </c>
      <c r="AG125" s="18">
        <v>348.61</v>
      </c>
      <c r="AH125" s="18">
        <v>348.61</v>
      </c>
      <c r="AI125" s="18">
        <v>699</v>
      </c>
      <c r="AJ125" s="18">
        <v>699</v>
      </c>
      <c r="AK125" s="18">
        <v>276</v>
      </c>
    </row>
    <row r="126" spans="1:37">
      <c r="A126" s="18"/>
      <c r="B126" s="18">
        <v>22536</v>
      </c>
      <c r="C126" s="18">
        <v>5166.3</v>
      </c>
      <c r="D126" s="18">
        <v>1320</v>
      </c>
      <c r="E126" s="18">
        <v>1780</v>
      </c>
      <c r="F126" s="18">
        <v>74348</v>
      </c>
      <c r="G126" s="18">
        <v>155290</v>
      </c>
      <c r="H126" s="18">
        <v>189210</v>
      </c>
      <c r="I126" s="18">
        <v>244940</v>
      </c>
      <c r="J126" s="18">
        <v>307730</v>
      </c>
      <c r="K126" s="18">
        <v>390250</v>
      </c>
      <c r="L126" s="18">
        <v>470330</v>
      </c>
      <c r="M126" s="18">
        <v>555540</v>
      </c>
      <c r="N126" s="18">
        <v>650850</v>
      </c>
      <c r="O126" s="18">
        <v>756670</v>
      </c>
      <c r="P126" s="18">
        <v>853540</v>
      </c>
      <c r="Q126" s="18">
        <v>976230</v>
      </c>
      <c r="R126" s="18">
        <v>1090600</v>
      </c>
      <c r="S126" s="18">
        <v>1205000</v>
      </c>
      <c r="T126" s="18">
        <v>1312900</v>
      </c>
      <c r="U126" s="18">
        <v>1438600</v>
      </c>
      <c r="V126" s="18">
        <v>1615300</v>
      </c>
      <c r="W126" s="18">
        <v>1719100</v>
      </c>
      <c r="X126" s="18">
        <v>1839100</v>
      </c>
      <c r="Y126" s="18">
        <v>2006000</v>
      </c>
      <c r="Z126" s="18">
        <v>2162500</v>
      </c>
      <c r="AA126" s="18">
        <v>2322500</v>
      </c>
      <c r="AB126" s="18">
        <v>2453000</v>
      </c>
      <c r="AC126" s="18">
        <v>2613000</v>
      </c>
      <c r="AD126" s="18">
        <v>2778200</v>
      </c>
      <c r="AE126" s="18">
        <v>2918200</v>
      </c>
      <c r="AF126" s="18">
        <v>3078200</v>
      </c>
      <c r="AG126" s="18">
        <v>349.29</v>
      </c>
      <c r="AH126" s="18">
        <v>349.29</v>
      </c>
      <c r="AI126" s="18">
        <v>699</v>
      </c>
      <c r="AJ126" s="18">
        <v>699</v>
      </c>
      <c r="AK126" s="18">
        <v>276</v>
      </c>
    </row>
    <row r="127" spans="1:37">
      <c r="A127" s="18"/>
      <c r="B127" s="18">
        <v>28371</v>
      </c>
      <c r="C127" s="18">
        <v>6503.9</v>
      </c>
      <c r="D127" s="18">
        <v>1320</v>
      </c>
      <c r="E127" s="18">
        <v>1780</v>
      </c>
      <c r="F127" s="18">
        <v>80807</v>
      </c>
      <c r="G127" s="18">
        <v>171680</v>
      </c>
      <c r="H127" s="18">
        <v>209660</v>
      </c>
      <c r="I127" s="18">
        <v>266050</v>
      </c>
      <c r="J127" s="18">
        <v>330340</v>
      </c>
      <c r="K127" s="18">
        <v>413870</v>
      </c>
      <c r="L127" s="18">
        <v>497970</v>
      </c>
      <c r="M127" s="18">
        <v>593240</v>
      </c>
      <c r="N127" s="18">
        <v>691050</v>
      </c>
      <c r="O127" s="18">
        <v>800390</v>
      </c>
      <c r="P127" s="18">
        <v>902790</v>
      </c>
      <c r="Q127" s="18">
        <v>1034500</v>
      </c>
      <c r="R127" s="18">
        <v>1141800</v>
      </c>
      <c r="S127" s="18">
        <v>1264800</v>
      </c>
      <c r="T127" s="18">
        <v>1380300</v>
      </c>
      <c r="U127" s="18">
        <v>1517100</v>
      </c>
      <c r="V127" s="18">
        <v>1702800</v>
      </c>
      <c r="W127" s="18">
        <v>1806000</v>
      </c>
      <c r="X127" s="18">
        <v>1937600</v>
      </c>
      <c r="Y127" s="18">
        <v>2114100</v>
      </c>
      <c r="Z127" s="18">
        <v>2283200</v>
      </c>
      <c r="AA127" s="18">
        <v>2443200</v>
      </c>
      <c r="AB127" s="18">
        <v>2593700</v>
      </c>
      <c r="AC127" s="18">
        <v>2753700</v>
      </c>
      <c r="AD127" s="18">
        <v>2928900</v>
      </c>
      <c r="AE127" s="18">
        <v>3068900</v>
      </c>
      <c r="AF127" s="18">
        <v>3228900</v>
      </c>
      <c r="AG127" s="18">
        <v>349.86</v>
      </c>
      <c r="AH127" s="18">
        <v>349.86</v>
      </c>
      <c r="AI127" s="18">
        <v>699</v>
      </c>
      <c r="AJ127" s="18">
        <v>699</v>
      </c>
      <c r="AK127" s="18">
        <v>276</v>
      </c>
    </row>
    <row r="128" spans="1:37">
      <c r="A128" s="18"/>
      <c r="B128" s="18">
        <v>35717</v>
      </c>
      <c r="C128" s="18">
        <v>8188</v>
      </c>
      <c r="D128" s="18">
        <v>1320</v>
      </c>
      <c r="E128" s="18">
        <v>1780</v>
      </c>
      <c r="F128" s="18">
        <v>87265</v>
      </c>
      <c r="G128" s="18">
        <v>188060</v>
      </c>
      <c r="H128" s="18">
        <v>230120</v>
      </c>
      <c r="I128" s="18">
        <v>287160</v>
      </c>
      <c r="J128" s="18">
        <v>352960</v>
      </c>
      <c r="K128" s="18">
        <v>437490</v>
      </c>
      <c r="L128" s="18">
        <v>525620</v>
      </c>
      <c r="M128" s="18">
        <v>630930</v>
      </c>
      <c r="N128" s="18">
        <v>731260</v>
      </c>
      <c r="O128" s="18">
        <v>844120</v>
      </c>
      <c r="P128" s="18">
        <v>952040</v>
      </c>
      <c r="Q128" s="18">
        <v>1092800</v>
      </c>
      <c r="R128" s="18">
        <v>1193100</v>
      </c>
      <c r="S128" s="18">
        <v>1324600</v>
      </c>
      <c r="T128" s="18">
        <v>1447600</v>
      </c>
      <c r="U128" s="18">
        <v>1595500</v>
      </c>
      <c r="V128" s="18">
        <v>1790200</v>
      </c>
      <c r="W128" s="18">
        <v>1893000</v>
      </c>
      <c r="X128" s="18">
        <v>2036100</v>
      </c>
      <c r="Y128" s="18">
        <v>2222100</v>
      </c>
      <c r="Z128" s="18">
        <v>2403800</v>
      </c>
      <c r="AA128" s="18">
        <v>2563800</v>
      </c>
      <c r="AB128" s="18">
        <v>2734400</v>
      </c>
      <c r="AC128" s="18">
        <v>2894400</v>
      </c>
      <c r="AD128" s="18">
        <v>3079700</v>
      </c>
      <c r="AE128" s="18">
        <v>3219700</v>
      </c>
      <c r="AF128" s="18">
        <v>3379700</v>
      </c>
      <c r="AG128" s="18">
        <v>350</v>
      </c>
      <c r="AH128" s="18">
        <v>350</v>
      </c>
      <c r="AI128" s="18">
        <v>699</v>
      </c>
      <c r="AJ128" s="18">
        <v>699</v>
      </c>
      <c r="AK128" s="18">
        <v>276</v>
      </c>
    </row>
    <row r="129" spans="1:37">
      <c r="A129" s="18"/>
      <c r="B129" s="18">
        <v>44965</v>
      </c>
      <c r="C129" s="18">
        <v>10308</v>
      </c>
      <c r="D129" s="18">
        <v>1320</v>
      </c>
      <c r="E129" s="18">
        <v>1780</v>
      </c>
      <c r="F129" s="18">
        <v>93723</v>
      </c>
      <c r="G129" s="18">
        <v>204450</v>
      </c>
      <c r="H129" s="18">
        <v>250570</v>
      </c>
      <c r="I129" s="18">
        <v>308270</v>
      </c>
      <c r="J129" s="18">
        <v>375570</v>
      </c>
      <c r="K129" s="18">
        <v>461110</v>
      </c>
      <c r="L129" s="18">
        <v>553260</v>
      </c>
      <c r="M129" s="18">
        <v>668620</v>
      </c>
      <c r="N129" s="18">
        <v>771470</v>
      </c>
      <c r="O129" s="18">
        <v>887840</v>
      </c>
      <c r="P129" s="18">
        <v>1001300</v>
      </c>
      <c r="Q129" s="18">
        <v>1151100</v>
      </c>
      <c r="R129" s="18">
        <v>1244400</v>
      </c>
      <c r="S129" s="18">
        <v>1384400</v>
      </c>
      <c r="T129" s="18">
        <v>1515000</v>
      </c>
      <c r="U129" s="18">
        <v>1673900</v>
      </c>
      <c r="V129" s="18">
        <v>1877700</v>
      </c>
      <c r="W129" s="18">
        <v>1979900</v>
      </c>
      <c r="X129" s="18">
        <v>2134600</v>
      </c>
      <c r="Y129" s="18">
        <v>2330200</v>
      </c>
      <c r="Z129" s="18">
        <v>2524400</v>
      </c>
      <c r="AA129" s="18">
        <v>2684400</v>
      </c>
      <c r="AB129" s="18">
        <v>2875100</v>
      </c>
      <c r="AC129" s="18">
        <v>3035100</v>
      </c>
      <c r="AD129" s="18">
        <v>3230500</v>
      </c>
      <c r="AE129" s="18">
        <v>3370500</v>
      </c>
      <c r="AF129" s="18">
        <v>3530500</v>
      </c>
      <c r="AG129" s="18">
        <v>350</v>
      </c>
      <c r="AH129" s="18">
        <v>350</v>
      </c>
      <c r="AI129" s="18">
        <v>699</v>
      </c>
      <c r="AJ129" s="18">
        <v>699</v>
      </c>
      <c r="AK129" s="18">
        <v>276</v>
      </c>
    </row>
    <row r="130" spans="1:37">
      <c r="A130" s="18"/>
      <c r="B130" s="18">
        <v>56608</v>
      </c>
      <c r="C130" s="18">
        <v>12977</v>
      </c>
      <c r="D130" s="18">
        <v>1320</v>
      </c>
      <c r="E130" s="18">
        <v>1780</v>
      </c>
      <c r="F130" s="18">
        <v>101590</v>
      </c>
      <c r="G130" s="18">
        <v>229190</v>
      </c>
      <c r="H130" s="18">
        <v>275760</v>
      </c>
      <c r="I130" s="18">
        <v>341280</v>
      </c>
      <c r="J130" s="18">
        <v>412500</v>
      </c>
      <c r="K130" s="18">
        <v>502080</v>
      </c>
      <c r="L130" s="18">
        <v>598230</v>
      </c>
      <c r="M130" s="18">
        <v>723250</v>
      </c>
      <c r="N130" s="18">
        <v>826530</v>
      </c>
      <c r="O130" s="18">
        <v>951690</v>
      </c>
      <c r="P130" s="18">
        <v>1069500</v>
      </c>
      <c r="Q130" s="18">
        <v>1227400</v>
      </c>
      <c r="R130" s="18">
        <v>1328200</v>
      </c>
      <c r="S130" s="18">
        <v>1468900</v>
      </c>
      <c r="T130" s="18">
        <v>1604400</v>
      </c>
      <c r="U130" s="18">
        <v>1772700</v>
      </c>
      <c r="V130" s="18">
        <v>1982800</v>
      </c>
      <c r="W130" s="18">
        <v>2088000</v>
      </c>
      <c r="X130" s="18">
        <v>2251600</v>
      </c>
      <c r="Y130" s="18">
        <v>2451600</v>
      </c>
      <c r="Z130" s="18">
        <v>2658800</v>
      </c>
      <c r="AA130" s="18">
        <v>2833100</v>
      </c>
      <c r="AB130" s="18">
        <v>3026000</v>
      </c>
      <c r="AC130" s="18">
        <v>3193100</v>
      </c>
      <c r="AD130" s="18">
        <v>3389500</v>
      </c>
      <c r="AE130" s="18">
        <v>3536700</v>
      </c>
      <c r="AF130" s="18">
        <v>3700300</v>
      </c>
      <c r="AG130" s="18">
        <v>350.68</v>
      </c>
      <c r="AH130" s="18">
        <v>350.68</v>
      </c>
      <c r="AI130" s="18">
        <v>699</v>
      </c>
      <c r="AJ130" s="18">
        <v>699</v>
      </c>
      <c r="AK130" s="18">
        <v>276</v>
      </c>
    </row>
    <row r="131" spans="1:37">
      <c r="A131" s="18"/>
      <c r="B131" s="18">
        <v>71264</v>
      </c>
      <c r="C131" s="18">
        <v>16337</v>
      </c>
      <c r="D131" s="18">
        <v>1320</v>
      </c>
      <c r="E131" s="18">
        <v>1780</v>
      </c>
      <c r="F131" s="18">
        <v>110660</v>
      </c>
      <c r="G131" s="18">
        <v>261080</v>
      </c>
      <c r="H131" s="18">
        <v>304990</v>
      </c>
      <c r="I131" s="18">
        <v>384460</v>
      </c>
      <c r="J131" s="18">
        <v>461670</v>
      </c>
      <c r="K131" s="18">
        <v>557890</v>
      </c>
      <c r="L131" s="18">
        <v>658030</v>
      </c>
      <c r="M131" s="18">
        <v>792340</v>
      </c>
      <c r="N131" s="18">
        <v>894300</v>
      </c>
      <c r="O131" s="18">
        <v>1032700</v>
      </c>
      <c r="P131" s="18">
        <v>1153900</v>
      </c>
      <c r="Q131" s="18">
        <v>1319100</v>
      </c>
      <c r="R131" s="18">
        <v>1439800</v>
      </c>
      <c r="S131" s="18">
        <v>1574600</v>
      </c>
      <c r="T131" s="18">
        <v>1712700</v>
      </c>
      <c r="U131" s="18">
        <v>1888900</v>
      </c>
      <c r="V131" s="18">
        <v>2103100</v>
      </c>
      <c r="W131" s="18">
        <v>2214300</v>
      </c>
      <c r="X131" s="18">
        <v>2384500</v>
      </c>
      <c r="Y131" s="18">
        <v>2584500</v>
      </c>
      <c r="Z131" s="18">
        <v>2805000</v>
      </c>
      <c r="AA131" s="18">
        <v>3005900</v>
      </c>
      <c r="AB131" s="18">
        <v>3185400</v>
      </c>
      <c r="AC131" s="18">
        <v>3365900</v>
      </c>
      <c r="AD131" s="18">
        <v>3555600</v>
      </c>
      <c r="AE131" s="18">
        <v>3716100</v>
      </c>
      <c r="AF131" s="18">
        <v>3886300</v>
      </c>
      <c r="AG131" s="18">
        <v>351</v>
      </c>
      <c r="AH131" s="18">
        <v>351</v>
      </c>
      <c r="AI131" s="18">
        <v>699</v>
      </c>
      <c r="AJ131" s="18">
        <v>699</v>
      </c>
      <c r="AK131" s="18">
        <v>276</v>
      </c>
    </row>
    <row r="132" spans="1:37">
      <c r="A132" s="18"/>
      <c r="B132" s="18">
        <v>89716</v>
      </c>
      <c r="C132" s="18">
        <v>20567</v>
      </c>
      <c r="D132" s="18">
        <v>1320</v>
      </c>
      <c r="E132" s="18">
        <v>1780</v>
      </c>
      <c r="F132" s="18">
        <v>119730</v>
      </c>
      <c r="G132" s="18">
        <v>292970</v>
      </c>
      <c r="H132" s="18">
        <v>334220</v>
      </c>
      <c r="I132" s="18">
        <v>427650</v>
      </c>
      <c r="J132" s="18">
        <v>510830</v>
      </c>
      <c r="K132" s="18">
        <v>613700</v>
      </c>
      <c r="L132" s="18">
        <v>717820</v>
      </c>
      <c r="M132" s="18">
        <v>861440</v>
      </c>
      <c r="N132" s="18">
        <v>962060</v>
      </c>
      <c r="O132" s="18">
        <v>1113800</v>
      </c>
      <c r="P132" s="18">
        <v>1238200</v>
      </c>
      <c r="Q132" s="18">
        <v>1410800</v>
      </c>
      <c r="R132" s="18">
        <v>1551400</v>
      </c>
      <c r="S132" s="18">
        <v>1680200</v>
      </c>
      <c r="T132" s="18">
        <v>1821000</v>
      </c>
      <c r="U132" s="18">
        <v>2005200</v>
      </c>
      <c r="V132" s="18">
        <v>2223300</v>
      </c>
      <c r="W132" s="18">
        <v>2340500</v>
      </c>
      <c r="X132" s="18">
        <v>2517400</v>
      </c>
      <c r="Y132" s="18">
        <v>2717400</v>
      </c>
      <c r="Z132" s="18">
        <v>2951100</v>
      </c>
      <c r="AA132" s="18">
        <v>3178600</v>
      </c>
      <c r="AB132" s="18">
        <v>3344900</v>
      </c>
      <c r="AC132" s="18">
        <v>3538600</v>
      </c>
      <c r="AD132" s="18">
        <v>3721700</v>
      </c>
      <c r="AE132" s="18">
        <v>3895500</v>
      </c>
      <c r="AF132" s="18">
        <v>4072300</v>
      </c>
      <c r="AG132" s="18">
        <v>351.51</v>
      </c>
      <c r="AH132" s="18">
        <v>351.51</v>
      </c>
      <c r="AI132" s="18">
        <v>699</v>
      </c>
      <c r="AJ132" s="18">
        <v>699</v>
      </c>
      <c r="AK132" s="18">
        <v>276</v>
      </c>
    </row>
    <row r="133" spans="1:37">
      <c r="A133" s="18"/>
      <c r="B133" s="18">
        <v>112940</v>
      </c>
      <c r="C133" s="18">
        <v>25893</v>
      </c>
      <c r="D133" s="18">
        <v>1320</v>
      </c>
      <c r="E133" s="18">
        <v>1780</v>
      </c>
      <c r="F133" s="18">
        <v>124000</v>
      </c>
      <c r="G133" s="18">
        <v>308000</v>
      </c>
      <c r="H133" s="18">
        <v>348000</v>
      </c>
      <c r="I133" s="18">
        <v>448000</v>
      </c>
      <c r="J133" s="18">
        <v>534000</v>
      </c>
      <c r="K133" s="18">
        <v>640000</v>
      </c>
      <c r="L133" s="18">
        <v>746000</v>
      </c>
      <c r="M133" s="18">
        <v>894000</v>
      </c>
      <c r="N133" s="18">
        <v>994000</v>
      </c>
      <c r="O133" s="18">
        <v>1152000</v>
      </c>
      <c r="P133" s="18">
        <v>1278000</v>
      </c>
      <c r="Q133" s="18">
        <v>1454000</v>
      </c>
      <c r="R133" s="18">
        <v>1604000</v>
      </c>
      <c r="S133" s="18">
        <v>1730000</v>
      </c>
      <c r="T133" s="18">
        <v>1872000</v>
      </c>
      <c r="U133" s="18">
        <v>2060000</v>
      </c>
      <c r="V133" s="18">
        <v>2280000</v>
      </c>
      <c r="W133" s="18">
        <v>2400000</v>
      </c>
      <c r="X133" s="18">
        <v>2580000</v>
      </c>
      <c r="Y133" s="18">
        <v>2780000</v>
      </c>
      <c r="Z133" s="18">
        <v>3020000</v>
      </c>
      <c r="AA133" s="18">
        <v>3260000</v>
      </c>
      <c r="AB133" s="18">
        <v>3420000</v>
      </c>
      <c r="AC133" s="18">
        <v>3620000</v>
      </c>
      <c r="AD133" s="18">
        <v>3800000</v>
      </c>
      <c r="AE133" s="18">
        <v>3980000</v>
      </c>
      <c r="AF133" s="18">
        <v>4160000</v>
      </c>
      <c r="AG133" s="18">
        <v>352</v>
      </c>
      <c r="AH133" s="18">
        <v>352</v>
      </c>
      <c r="AI133" s="18">
        <v>699</v>
      </c>
      <c r="AJ133" s="18">
        <v>699</v>
      </c>
      <c r="AK133" s="18">
        <v>276</v>
      </c>
    </row>
    <row r="134" spans="1:37">
      <c r="A134" s="18"/>
      <c r="B134" s="18">
        <v>142190</v>
      </c>
      <c r="C134" s="18">
        <v>32597</v>
      </c>
      <c r="D134" s="18">
        <v>1320</v>
      </c>
      <c r="E134" s="18">
        <v>1780</v>
      </c>
      <c r="F134" s="18">
        <v>124000</v>
      </c>
      <c r="G134" s="18">
        <v>308000</v>
      </c>
      <c r="H134" s="18">
        <v>348000</v>
      </c>
      <c r="I134" s="18">
        <v>448000</v>
      </c>
      <c r="J134" s="18">
        <v>534000</v>
      </c>
      <c r="K134" s="18">
        <v>640000</v>
      </c>
      <c r="L134" s="18">
        <v>746000</v>
      </c>
      <c r="M134" s="18">
        <v>894000</v>
      </c>
      <c r="N134" s="18">
        <v>994000</v>
      </c>
      <c r="O134" s="18">
        <v>1152000</v>
      </c>
      <c r="P134" s="18">
        <v>1278000</v>
      </c>
      <c r="Q134" s="18">
        <v>1454000</v>
      </c>
      <c r="R134" s="18">
        <v>1604000</v>
      </c>
      <c r="S134" s="18">
        <v>1730000</v>
      </c>
      <c r="T134" s="18">
        <v>1872000</v>
      </c>
      <c r="U134" s="18">
        <v>2060000</v>
      </c>
      <c r="V134" s="18">
        <v>2280000</v>
      </c>
      <c r="W134" s="18">
        <v>2400000</v>
      </c>
      <c r="X134" s="18">
        <v>2580000</v>
      </c>
      <c r="Y134" s="18">
        <v>2780000</v>
      </c>
      <c r="Z134" s="18">
        <v>3020000</v>
      </c>
      <c r="AA134" s="18">
        <v>3260000</v>
      </c>
      <c r="AB134" s="18">
        <v>3420000</v>
      </c>
      <c r="AC134" s="18">
        <v>3620000</v>
      </c>
      <c r="AD134" s="18">
        <v>3800000</v>
      </c>
      <c r="AE134" s="18">
        <v>3980000</v>
      </c>
      <c r="AF134" s="18">
        <v>4160000</v>
      </c>
      <c r="AG134" s="18">
        <v>352</v>
      </c>
      <c r="AH134" s="18">
        <v>352</v>
      </c>
      <c r="AI134" s="18">
        <v>699</v>
      </c>
      <c r="AJ134" s="18">
        <v>699</v>
      </c>
      <c r="AK134" s="18">
        <v>276</v>
      </c>
    </row>
    <row r="135" spans="1:37">
      <c r="A135" s="18"/>
      <c r="B135" s="18">
        <v>179010</v>
      </c>
      <c r="C135" s="18">
        <v>41037</v>
      </c>
      <c r="D135" s="18">
        <v>1320</v>
      </c>
      <c r="E135" s="18">
        <v>1780</v>
      </c>
      <c r="F135" s="18">
        <v>124000</v>
      </c>
      <c r="G135" s="18">
        <v>308000</v>
      </c>
      <c r="H135" s="18">
        <v>348000</v>
      </c>
      <c r="I135" s="18">
        <v>448000</v>
      </c>
      <c r="J135" s="18">
        <v>534000</v>
      </c>
      <c r="K135" s="18">
        <v>640000</v>
      </c>
      <c r="L135" s="18">
        <v>746000</v>
      </c>
      <c r="M135" s="18">
        <v>894000</v>
      </c>
      <c r="N135" s="18">
        <v>994000</v>
      </c>
      <c r="O135" s="18">
        <v>1152000</v>
      </c>
      <c r="P135" s="18">
        <v>1278000</v>
      </c>
      <c r="Q135" s="18">
        <v>1454000</v>
      </c>
      <c r="R135" s="18">
        <v>1604000</v>
      </c>
      <c r="S135" s="18">
        <v>1730000</v>
      </c>
      <c r="T135" s="18">
        <v>1872000</v>
      </c>
      <c r="U135" s="18">
        <v>2060000</v>
      </c>
      <c r="V135" s="18">
        <v>2280000</v>
      </c>
      <c r="W135" s="18">
        <v>2400000</v>
      </c>
      <c r="X135" s="18">
        <v>2580000</v>
      </c>
      <c r="Y135" s="18">
        <v>2780000</v>
      </c>
      <c r="Z135" s="18">
        <v>3020000</v>
      </c>
      <c r="AA135" s="18">
        <v>3260000</v>
      </c>
      <c r="AB135" s="18">
        <v>3420000</v>
      </c>
      <c r="AC135" s="18">
        <v>3620000</v>
      </c>
      <c r="AD135" s="18">
        <v>3800000</v>
      </c>
      <c r="AE135" s="18">
        <v>3980000</v>
      </c>
      <c r="AF135" s="18">
        <v>4160000</v>
      </c>
      <c r="AG135" s="18">
        <v>352</v>
      </c>
      <c r="AH135" s="18">
        <v>352</v>
      </c>
      <c r="AI135" s="18">
        <v>699</v>
      </c>
      <c r="AJ135" s="18">
        <v>699</v>
      </c>
      <c r="AK135" s="18">
        <v>276</v>
      </c>
    </row>
    <row r="136" spans="1:37">
      <c r="A136" s="18"/>
      <c r="B136" s="18">
        <v>225360</v>
      </c>
      <c r="C136" s="18">
        <v>51663</v>
      </c>
      <c r="D136" s="18">
        <v>1320</v>
      </c>
      <c r="E136" s="18">
        <v>1780</v>
      </c>
      <c r="F136" s="18">
        <v>124000</v>
      </c>
      <c r="G136" s="18">
        <v>308000</v>
      </c>
      <c r="H136" s="18">
        <v>348000</v>
      </c>
      <c r="I136" s="18">
        <v>448000</v>
      </c>
      <c r="J136" s="18">
        <v>534000</v>
      </c>
      <c r="K136" s="18">
        <v>640000</v>
      </c>
      <c r="L136" s="18">
        <v>746000</v>
      </c>
      <c r="M136" s="18">
        <v>894000</v>
      </c>
      <c r="N136" s="18">
        <v>994000</v>
      </c>
      <c r="O136" s="18">
        <v>1152000</v>
      </c>
      <c r="P136" s="18">
        <v>1278000</v>
      </c>
      <c r="Q136" s="18">
        <v>1454000</v>
      </c>
      <c r="R136" s="18">
        <v>1604000</v>
      </c>
      <c r="S136" s="18">
        <v>1730000</v>
      </c>
      <c r="T136" s="18">
        <v>1872000</v>
      </c>
      <c r="U136" s="18">
        <v>2060000</v>
      </c>
      <c r="V136" s="18">
        <v>2280000</v>
      </c>
      <c r="W136" s="18">
        <v>2400000</v>
      </c>
      <c r="X136" s="18">
        <v>2580000</v>
      </c>
      <c r="Y136" s="18">
        <v>2780000</v>
      </c>
      <c r="Z136" s="18">
        <v>3020000</v>
      </c>
      <c r="AA136" s="18">
        <v>3260000</v>
      </c>
      <c r="AB136" s="18">
        <v>3420000</v>
      </c>
      <c r="AC136" s="18">
        <v>3620000</v>
      </c>
      <c r="AD136" s="18">
        <v>3800000</v>
      </c>
      <c r="AE136" s="18">
        <v>3980000</v>
      </c>
      <c r="AF136" s="18">
        <v>4160000</v>
      </c>
      <c r="AG136" s="18">
        <v>352</v>
      </c>
      <c r="AH136" s="18">
        <v>352</v>
      </c>
      <c r="AI136" s="18">
        <v>699</v>
      </c>
      <c r="AJ136" s="18">
        <v>699</v>
      </c>
      <c r="AK136" s="18">
        <v>276</v>
      </c>
    </row>
    <row r="137" spans="1:37">
      <c r="A137" s="18"/>
      <c r="B137" s="18">
        <v>283710</v>
      </c>
      <c r="C137" s="18">
        <v>65039</v>
      </c>
      <c r="D137" s="18">
        <v>1320</v>
      </c>
      <c r="E137" s="18">
        <v>1780</v>
      </c>
      <c r="F137" s="18">
        <v>124000</v>
      </c>
      <c r="G137" s="18">
        <v>308000</v>
      </c>
      <c r="H137" s="18">
        <v>348000</v>
      </c>
      <c r="I137" s="18">
        <v>448000</v>
      </c>
      <c r="J137" s="18">
        <v>534000</v>
      </c>
      <c r="K137" s="18">
        <v>640000</v>
      </c>
      <c r="L137" s="18">
        <v>746000</v>
      </c>
      <c r="M137" s="18">
        <v>894000</v>
      </c>
      <c r="N137" s="18">
        <v>994000</v>
      </c>
      <c r="O137" s="18">
        <v>1152000</v>
      </c>
      <c r="P137" s="18">
        <v>1278000</v>
      </c>
      <c r="Q137" s="18">
        <v>1454000</v>
      </c>
      <c r="R137" s="18">
        <v>1604000</v>
      </c>
      <c r="S137" s="18">
        <v>1730000</v>
      </c>
      <c r="T137" s="18">
        <v>1872000</v>
      </c>
      <c r="U137" s="18">
        <v>2060000</v>
      </c>
      <c r="V137" s="18">
        <v>2280000</v>
      </c>
      <c r="W137" s="18">
        <v>2400000</v>
      </c>
      <c r="X137" s="18">
        <v>2580000</v>
      </c>
      <c r="Y137" s="18">
        <v>2780000</v>
      </c>
      <c r="Z137" s="18">
        <v>3020000</v>
      </c>
      <c r="AA137" s="18">
        <v>3260000</v>
      </c>
      <c r="AB137" s="18">
        <v>3420000</v>
      </c>
      <c r="AC137" s="18">
        <v>3620000</v>
      </c>
      <c r="AD137" s="18">
        <v>3800000</v>
      </c>
      <c r="AE137" s="18">
        <v>3980000</v>
      </c>
      <c r="AF137" s="18">
        <v>4160000</v>
      </c>
      <c r="AG137" s="18">
        <v>352</v>
      </c>
      <c r="AH137" s="18">
        <v>352</v>
      </c>
      <c r="AI137" s="18">
        <v>699</v>
      </c>
      <c r="AJ137" s="18">
        <v>699</v>
      </c>
      <c r="AK137" s="18">
        <v>276</v>
      </c>
    </row>
    <row r="138" spans="1:37">
      <c r="A138" s="18"/>
      <c r="B138" s="18">
        <v>357170</v>
      </c>
      <c r="C138" s="18">
        <v>81880</v>
      </c>
      <c r="D138" s="18">
        <v>1320</v>
      </c>
      <c r="E138" s="18">
        <v>1780</v>
      </c>
      <c r="F138" s="18">
        <v>124000</v>
      </c>
      <c r="G138" s="18">
        <v>308000</v>
      </c>
      <c r="H138" s="18">
        <v>348000</v>
      </c>
      <c r="I138" s="18">
        <v>448000</v>
      </c>
      <c r="J138" s="18">
        <v>534000</v>
      </c>
      <c r="K138" s="18">
        <v>640000</v>
      </c>
      <c r="L138" s="18">
        <v>746000</v>
      </c>
      <c r="M138" s="18">
        <v>894000</v>
      </c>
      <c r="N138" s="18">
        <v>994000</v>
      </c>
      <c r="O138" s="18">
        <v>1152000</v>
      </c>
      <c r="P138" s="18">
        <v>1278000</v>
      </c>
      <c r="Q138" s="18">
        <v>1454000</v>
      </c>
      <c r="R138" s="18">
        <v>1604000</v>
      </c>
      <c r="S138" s="18">
        <v>1730000</v>
      </c>
      <c r="T138" s="18">
        <v>1872000</v>
      </c>
      <c r="U138" s="18">
        <v>2060000</v>
      </c>
      <c r="V138" s="18">
        <v>2280000</v>
      </c>
      <c r="W138" s="18">
        <v>2400000</v>
      </c>
      <c r="X138" s="18">
        <v>2580000</v>
      </c>
      <c r="Y138" s="18">
        <v>2780000</v>
      </c>
      <c r="Z138" s="18">
        <v>3020000</v>
      </c>
      <c r="AA138" s="18">
        <v>3260000</v>
      </c>
      <c r="AB138" s="18">
        <v>3420000</v>
      </c>
      <c r="AC138" s="18">
        <v>3620000</v>
      </c>
      <c r="AD138" s="18">
        <v>3800000</v>
      </c>
      <c r="AE138" s="18">
        <v>3980000</v>
      </c>
      <c r="AF138" s="18">
        <v>4160000</v>
      </c>
      <c r="AG138" s="18">
        <v>352</v>
      </c>
      <c r="AH138" s="18">
        <v>352</v>
      </c>
      <c r="AI138" s="18">
        <v>699</v>
      </c>
      <c r="AJ138" s="18">
        <v>699</v>
      </c>
      <c r="AK138" s="18">
        <v>276</v>
      </c>
    </row>
    <row r="139" spans="1:37">
      <c r="A139" s="18"/>
      <c r="B139" s="18">
        <v>449650</v>
      </c>
      <c r="C139" s="18">
        <v>103080</v>
      </c>
      <c r="D139" s="18">
        <v>1320</v>
      </c>
      <c r="E139" s="18">
        <v>1780</v>
      </c>
      <c r="F139" s="18">
        <v>124000</v>
      </c>
      <c r="G139" s="18">
        <v>308000</v>
      </c>
      <c r="H139" s="18">
        <v>348000</v>
      </c>
      <c r="I139" s="18">
        <v>448000</v>
      </c>
      <c r="J139" s="18">
        <v>534000</v>
      </c>
      <c r="K139" s="18">
        <v>640000</v>
      </c>
      <c r="L139" s="18">
        <v>746000</v>
      </c>
      <c r="M139" s="18">
        <v>894000</v>
      </c>
      <c r="N139" s="18">
        <v>994000</v>
      </c>
      <c r="O139" s="18">
        <v>1152000</v>
      </c>
      <c r="P139" s="18">
        <v>1278000</v>
      </c>
      <c r="Q139" s="18">
        <v>1454000</v>
      </c>
      <c r="R139" s="18">
        <v>1604000</v>
      </c>
      <c r="S139" s="18">
        <v>1730000</v>
      </c>
      <c r="T139" s="18">
        <v>1872000</v>
      </c>
      <c r="U139" s="18">
        <v>2060000</v>
      </c>
      <c r="V139" s="18">
        <v>2280000</v>
      </c>
      <c r="W139" s="18">
        <v>2400000</v>
      </c>
      <c r="X139" s="18">
        <v>2580000</v>
      </c>
      <c r="Y139" s="18">
        <v>2780000</v>
      </c>
      <c r="Z139" s="18">
        <v>3020000</v>
      </c>
      <c r="AA139" s="18">
        <v>3260000</v>
      </c>
      <c r="AB139" s="18">
        <v>3420000</v>
      </c>
      <c r="AC139" s="18">
        <v>3620000</v>
      </c>
      <c r="AD139" s="18">
        <v>3800000</v>
      </c>
      <c r="AE139" s="18">
        <v>3980000</v>
      </c>
      <c r="AF139" s="18">
        <v>4160000</v>
      </c>
      <c r="AG139" s="18">
        <v>352</v>
      </c>
      <c r="AH139" s="18">
        <v>352</v>
      </c>
      <c r="AI139" s="18">
        <v>699</v>
      </c>
      <c r="AJ139" s="18">
        <v>699</v>
      </c>
      <c r="AK139" s="18">
        <v>276</v>
      </c>
    </row>
    <row r="140" spans="1:37">
      <c r="A140" s="18"/>
      <c r="B140" s="18">
        <v>566080</v>
      </c>
      <c r="C140" s="18">
        <v>129770</v>
      </c>
      <c r="D140" s="18">
        <v>1320</v>
      </c>
      <c r="E140" s="18">
        <v>1780</v>
      </c>
      <c r="F140" s="18">
        <v>124000</v>
      </c>
      <c r="G140" s="18">
        <v>308000</v>
      </c>
      <c r="H140" s="18">
        <v>348000</v>
      </c>
      <c r="I140" s="18">
        <v>448000</v>
      </c>
      <c r="J140" s="18">
        <v>534000</v>
      </c>
      <c r="K140" s="18">
        <v>640000</v>
      </c>
      <c r="L140" s="18">
        <v>746000</v>
      </c>
      <c r="M140" s="18">
        <v>894000</v>
      </c>
      <c r="N140" s="18">
        <v>994000</v>
      </c>
      <c r="O140" s="18">
        <v>1152000</v>
      </c>
      <c r="P140" s="18">
        <v>1278000</v>
      </c>
      <c r="Q140" s="18">
        <v>1454000</v>
      </c>
      <c r="R140" s="18">
        <v>1604000</v>
      </c>
      <c r="S140" s="18">
        <v>1730000</v>
      </c>
      <c r="T140" s="18">
        <v>1872000</v>
      </c>
      <c r="U140" s="18">
        <v>2060000</v>
      </c>
      <c r="V140" s="18">
        <v>2280000</v>
      </c>
      <c r="W140" s="18">
        <v>2400000</v>
      </c>
      <c r="X140" s="18">
        <v>2580000</v>
      </c>
      <c r="Y140" s="18">
        <v>2780000</v>
      </c>
      <c r="Z140" s="18">
        <v>3020000</v>
      </c>
      <c r="AA140" s="18">
        <v>3260000</v>
      </c>
      <c r="AB140" s="18">
        <v>3420000</v>
      </c>
      <c r="AC140" s="18">
        <v>3620000</v>
      </c>
      <c r="AD140" s="18">
        <v>3800000</v>
      </c>
      <c r="AE140" s="18">
        <v>3980000</v>
      </c>
      <c r="AF140" s="18">
        <v>4160000</v>
      </c>
      <c r="AG140" s="18">
        <v>352</v>
      </c>
      <c r="AH140" s="18">
        <v>352</v>
      </c>
      <c r="AI140" s="18">
        <v>699</v>
      </c>
      <c r="AJ140" s="18">
        <v>699</v>
      </c>
      <c r="AK140" s="18">
        <v>276</v>
      </c>
    </row>
    <row r="141" spans="1:37">
      <c r="A141" s="18"/>
      <c r="B141" s="18">
        <v>712640</v>
      </c>
      <c r="C141" s="18">
        <v>163370</v>
      </c>
      <c r="D141" s="18">
        <v>1320</v>
      </c>
      <c r="E141" s="18">
        <v>1780</v>
      </c>
      <c r="F141" s="18">
        <v>124000</v>
      </c>
      <c r="G141" s="18">
        <v>308000</v>
      </c>
      <c r="H141" s="18">
        <v>348000</v>
      </c>
      <c r="I141" s="18">
        <v>448000</v>
      </c>
      <c r="J141" s="18">
        <v>534000</v>
      </c>
      <c r="K141" s="18">
        <v>640000</v>
      </c>
      <c r="L141" s="18">
        <v>746000</v>
      </c>
      <c r="M141" s="18">
        <v>894000</v>
      </c>
      <c r="N141" s="18">
        <v>994000</v>
      </c>
      <c r="O141" s="18">
        <v>1152000</v>
      </c>
      <c r="P141" s="18">
        <v>1278000</v>
      </c>
      <c r="Q141" s="18">
        <v>1454000</v>
      </c>
      <c r="R141" s="18">
        <v>1604000</v>
      </c>
      <c r="S141" s="18">
        <v>1730000</v>
      </c>
      <c r="T141" s="18">
        <v>1872000</v>
      </c>
      <c r="U141" s="18">
        <v>2060000</v>
      </c>
      <c r="V141" s="18">
        <v>2280000</v>
      </c>
      <c r="W141" s="18">
        <v>2400000</v>
      </c>
      <c r="X141" s="18">
        <v>2580000</v>
      </c>
      <c r="Y141" s="18">
        <v>2780000</v>
      </c>
      <c r="Z141" s="18">
        <v>3020000</v>
      </c>
      <c r="AA141" s="18">
        <v>3260000</v>
      </c>
      <c r="AB141" s="18">
        <v>3420000</v>
      </c>
      <c r="AC141" s="18">
        <v>3620000</v>
      </c>
      <c r="AD141" s="18">
        <v>3800000</v>
      </c>
      <c r="AE141" s="18">
        <v>3980000</v>
      </c>
      <c r="AF141" s="18">
        <v>4160000</v>
      </c>
      <c r="AG141" s="18">
        <v>352</v>
      </c>
      <c r="AH141" s="18">
        <v>352</v>
      </c>
      <c r="AI141" s="18">
        <v>699</v>
      </c>
      <c r="AJ141" s="18">
        <v>699</v>
      </c>
      <c r="AK141" s="18">
        <v>276</v>
      </c>
    </row>
    <row r="142" spans="1:37">
      <c r="A142" s="18"/>
      <c r="B142" s="18">
        <v>897160</v>
      </c>
      <c r="C142" s="18">
        <v>205670</v>
      </c>
      <c r="D142" s="18">
        <v>1320</v>
      </c>
      <c r="E142" s="18">
        <v>1780</v>
      </c>
      <c r="F142" s="18">
        <v>124000</v>
      </c>
      <c r="G142" s="18">
        <v>308000</v>
      </c>
      <c r="H142" s="18">
        <v>348000</v>
      </c>
      <c r="I142" s="18">
        <v>448000</v>
      </c>
      <c r="J142" s="18">
        <v>534000</v>
      </c>
      <c r="K142" s="18">
        <v>640000</v>
      </c>
      <c r="L142" s="18">
        <v>746000</v>
      </c>
      <c r="M142" s="18">
        <v>894000</v>
      </c>
      <c r="N142" s="18">
        <v>994000</v>
      </c>
      <c r="O142" s="18">
        <v>1152000</v>
      </c>
      <c r="P142" s="18">
        <v>1278000</v>
      </c>
      <c r="Q142" s="18">
        <v>1454000</v>
      </c>
      <c r="R142" s="18">
        <v>1604000</v>
      </c>
      <c r="S142" s="18">
        <v>1730000</v>
      </c>
      <c r="T142" s="18">
        <v>1872000</v>
      </c>
      <c r="U142" s="18">
        <v>2060000</v>
      </c>
      <c r="V142" s="18">
        <v>2280000</v>
      </c>
      <c r="W142" s="18">
        <v>2400000</v>
      </c>
      <c r="X142" s="18">
        <v>2580000</v>
      </c>
      <c r="Y142" s="18">
        <v>2780000</v>
      </c>
      <c r="Z142" s="18">
        <v>3020000</v>
      </c>
      <c r="AA142" s="18">
        <v>3260000</v>
      </c>
      <c r="AB142" s="18">
        <v>3420000</v>
      </c>
      <c r="AC142" s="18">
        <v>3620000</v>
      </c>
      <c r="AD142" s="18">
        <v>3800000</v>
      </c>
      <c r="AE142" s="18">
        <v>3980000</v>
      </c>
      <c r="AF142" s="18">
        <v>4160000</v>
      </c>
      <c r="AG142" s="18">
        <v>352</v>
      </c>
      <c r="AH142" s="18">
        <v>352</v>
      </c>
      <c r="AI142" s="18">
        <v>699</v>
      </c>
      <c r="AJ142" s="18">
        <v>699</v>
      </c>
      <c r="AK142" s="18">
        <v>276</v>
      </c>
    </row>
    <row r="143" spans="1:37">
      <c r="B143" s="18">
        <v>1129400</v>
      </c>
      <c r="C143" s="18">
        <v>258930</v>
      </c>
      <c r="D143" s="18">
        <v>1320</v>
      </c>
      <c r="E143" s="18">
        <v>1780</v>
      </c>
      <c r="F143" s="18">
        <v>124000</v>
      </c>
      <c r="G143" s="18">
        <v>308000</v>
      </c>
      <c r="H143" s="18">
        <v>348000</v>
      </c>
      <c r="I143" s="18">
        <v>448000</v>
      </c>
      <c r="J143" s="18">
        <v>534000</v>
      </c>
      <c r="K143" s="18">
        <v>640000</v>
      </c>
      <c r="L143" s="18">
        <v>746000</v>
      </c>
      <c r="M143" s="18">
        <v>894000</v>
      </c>
      <c r="N143" s="18">
        <v>994000</v>
      </c>
      <c r="O143" s="18">
        <v>1152000</v>
      </c>
      <c r="P143" s="18">
        <v>1278000</v>
      </c>
      <c r="Q143" s="18">
        <v>1454000</v>
      </c>
      <c r="R143" s="18">
        <v>1604000</v>
      </c>
      <c r="S143" s="18">
        <v>1730000</v>
      </c>
      <c r="T143" s="18">
        <v>1872000</v>
      </c>
      <c r="U143" s="18">
        <v>2060000</v>
      </c>
      <c r="V143" s="18">
        <v>2280000</v>
      </c>
      <c r="W143" s="18">
        <v>2400000</v>
      </c>
      <c r="X143" s="18">
        <v>2580000</v>
      </c>
      <c r="Y143" s="18">
        <v>2780000</v>
      </c>
      <c r="Z143" s="18">
        <v>3020000</v>
      </c>
      <c r="AA143" s="18">
        <v>3260000</v>
      </c>
      <c r="AB143" s="18">
        <v>3420000</v>
      </c>
      <c r="AC143" s="18">
        <v>3620000</v>
      </c>
      <c r="AD143" s="18">
        <v>3800000</v>
      </c>
      <c r="AE143" s="18">
        <v>3980000</v>
      </c>
      <c r="AF143" s="18">
        <v>4160000</v>
      </c>
      <c r="AG143" s="18">
        <v>352</v>
      </c>
      <c r="AH143" s="18">
        <v>352</v>
      </c>
      <c r="AI143" s="18">
        <v>699</v>
      </c>
      <c r="AJ143" s="18">
        <v>699</v>
      </c>
      <c r="AK143" s="18">
        <v>276</v>
      </c>
    </row>
    <row r="144" spans="1:37">
      <c r="B144" s="18">
        <v>1421900</v>
      </c>
      <c r="C144" s="18">
        <v>325970</v>
      </c>
      <c r="D144" s="18">
        <v>1320</v>
      </c>
      <c r="E144" s="18">
        <v>1780</v>
      </c>
      <c r="F144" s="18">
        <v>124000</v>
      </c>
      <c r="G144" s="18">
        <v>308000</v>
      </c>
      <c r="H144" s="18">
        <v>348000</v>
      </c>
      <c r="I144" s="18">
        <v>448000</v>
      </c>
      <c r="J144" s="18">
        <v>534000</v>
      </c>
      <c r="K144" s="18">
        <v>640000</v>
      </c>
      <c r="L144" s="18">
        <v>746000</v>
      </c>
      <c r="M144" s="18">
        <v>894000</v>
      </c>
      <c r="N144" s="18">
        <v>994000</v>
      </c>
      <c r="O144" s="18">
        <v>1152000</v>
      </c>
      <c r="P144" s="18">
        <v>1278000</v>
      </c>
      <c r="Q144" s="18">
        <v>1454000</v>
      </c>
      <c r="R144" s="18">
        <v>1604000</v>
      </c>
      <c r="S144" s="18">
        <v>1730000</v>
      </c>
      <c r="T144" s="18">
        <v>1872000</v>
      </c>
      <c r="U144" s="18">
        <v>2060000</v>
      </c>
      <c r="V144" s="18">
        <v>2280000</v>
      </c>
      <c r="W144" s="18">
        <v>2400000</v>
      </c>
      <c r="X144" s="18">
        <v>2580000</v>
      </c>
      <c r="Y144" s="18">
        <v>2780000</v>
      </c>
      <c r="Z144" s="18">
        <v>3020000</v>
      </c>
      <c r="AA144" s="18">
        <v>3260000</v>
      </c>
      <c r="AB144" s="18">
        <v>3420000</v>
      </c>
      <c r="AC144" s="18">
        <v>3620000</v>
      </c>
      <c r="AD144" s="18">
        <v>3800000</v>
      </c>
      <c r="AE144" s="18">
        <v>3980000</v>
      </c>
      <c r="AF144" s="18">
        <v>4160000</v>
      </c>
      <c r="AG144" s="18">
        <v>352</v>
      </c>
      <c r="AH144" s="18">
        <v>352</v>
      </c>
      <c r="AI144" s="18">
        <v>699</v>
      </c>
      <c r="AJ144" s="18">
        <v>699</v>
      </c>
      <c r="AK144" s="18">
        <v>276</v>
      </c>
    </row>
    <row r="145" spans="2:37">
      <c r="B145" s="18">
        <v>1790100</v>
      </c>
      <c r="C145" s="18">
        <v>410370</v>
      </c>
      <c r="D145" s="18">
        <v>1320</v>
      </c>
      <c r="E145" s="18">
        <v>1780</v>
      </c>
      <c r="F145" s="18">
        <v>124000</v>
      </c>
      <c r="G145" s="18">
        <v>308000</v>
      </c>
      <c r="H145" s="18">
        <v>348000</v>
      </c>
      <c r="I145" s="18">
        <v>448000</v>
      </c>
      <c r="J145" s="18">
        <v>534000</v>
      </c>
      <c r="K145" s="18">
        <v>640000</v>
      </c>
      <c r="L145" s="18">
        <v>746000</v>
      </c>
      <c r="M145" s="18">
        <v>894000</v>
      </c>
      <c r="N145" s="18">
        <v>994000</v>
      </c>
      <c r="O145" s="18">
        <v>1152000</v>
      </c>
      <c r="P145" s="18">
        <v>1278000</v>
      </c>
      <c r="Q145" s="18">
        <v>1454000</v>
      </c>
      <c r="R145" s="18">
        <v>1604000</v>
      </c>
      <c r="S145" s="18">
        <v>1730000</v>
      </c>
      <c r="T145" s="18">
        <v>1872000</v>
      </c>
      <c r="U145" s="18">
        <v>2060000</v>
      </c>
      <c r="V145" s="18">
        <v>2280000</v>
      </c>
      <c r="W145" s="18">
        <v>2400000</v>
      </c>
      <c r="X145" s="18">
        <v>2580000</v>
      </c>
      <c r="Y145" s="18">
        <v>2780000</v>
      </c>
      <c r="Z145" s="18">
        <v>3020000</v>
      </c>
      <c r="AA145" s="18">
        <v>3260000</v>
      </c>
      <c r="AB145" s="18">
        <v>3420000</v>
      </c>
      <c r="AC145" s="18">
        <v>3620000</v>
      </c>
      <c r="AD145" s="18">
        <v>3800000</v>
      </c>
      <c r="AE145" s="18">
        <v>3980000</v>
      </c>
      <c r="AF145" s="18">
        <v>4160000</v>
      </c>
      <c r="AG145" s="18">
        <v>352</v>
      </c>
      <c r="AH145" s="18">
        <v>352</v>
      </c>
      <c r="AI145" s="18">
        <v>699</v>
      </c>
      <c r="AJ145" s="18">
        <v>699</v>
      </c>
      <c r="AK145" s="18">
        <v>276</v>
      </c>
    </row>
    <row r="146" spans="2:37">
      <c r="B146" s="18">
        <v>2253600</v>
      </c>
      <c r="C146" s="18">
        <v>516630</v>
      </c>
      <c r="D146" s="18">
        <v>1320</v>
      </c>
      <c r="E146" s="18">
        <v>1780</v>
      </c>
      <c r="F146" s="18">
        <v>124000</v>
      </c>
      <c r="G146" s="18">
        <v>308000</v>
      </c>
      <c r="H146" s="18">
        <v>348000</v>
      </c>
      <c r="I146" s="18">
        <v>448000</v>
      </c>
      <c r="J146" s="18">
        <v>534000</v>
      </c>
      <c r="K146" s="18">
        <v>640000</v>
      </c>
      <c r="L146" s="18">
        <v>746000</v>
      </c>
      <c r="M146" s="18">
        <v>894000</v>
      </c>
      <c r="N146" s="18">
        <v>994000</v>
      </c>
      <c r="O146" s="18">
        <v>1152000</v>
      </c>
      <c r="P146" s="18">
        <v>1278000</v>
      </c>
      <c r="Q146" s="18">
        <v>1454000</v>
      </c>
      <c r="R146" s="18">
        <v>1604000</v>
      </c>
      <c r="S146" s="18">
        <v>1730000</v>
      </c>
      <c r="T146" s="18">
        <v>1872000</v>
      </c>
      <c r="U146" s="18">
        <v>2060000</v>
      </c>
      <c r="V146" s="18">
        <v>2280000</v>
      </c>
      <c r="W146" s="18">
        <v>2400000</v>
      </c>
      <c r="X146" s="18">
        <v>2580000</v>
      </c>
      <c r="Y146" s="18">
        <v>2780000</v>
      </c>
      <c r="Z146" s="18">
        <v>3020000</v>
      </c>
      <c r="AA146" s="18">
        <v>3260000</v>
      </c>
      <c r="AB146" s="18">
        <v>3420000</v>
      </c>
      <c r="AC146" s="18">
        <v>3620000</v>
      </c>
      <c r="AD146" s="18">
        <v>3800000</v>
      </c>
      <c r="AE146" s="18">
        <v>3980000</v>
      </c>
      <c r="AF146" s="18">
        <v>4160000</v>
      </c>
      <c r="AG146" s="18">
        <v>352</v>
      </c>
      <c r="AH146" s="18">
        <v>352</v>
      </c>
      <c r="AI146" s="18">
        <v>699</v>
      </c>
      <c r="AJ146" s="18">
        <v>699</v>
      </c>
      <c r="AK146" s="18">
        <v>276</v>
      </c>
    </row>
    <row r="147" spans="2:37">
      <c r="B147" s="18">
        <v>2837100</v>
      </c>
      <c r="C147" s="18">
        <v>650390</v>
      </c>
      <c r="D147" s="18">
        <v>1320</v>
      </c>
      <c r="E147" s="18">
        <v>1780</v>
      </c>
      <c r="F147" s="18">
        <v>124000</v>
      </c>
      <c r="G147" s="18">
        <v>308000</v>
      </c>
      <c r="H147" s="18">
        <v>348000</v>
      </c>
      <c r="I147" s="18">
        <v>448000</v>
      </c>
      <c r="J147" s="18">
        <v>534000</v>
      </c>
      <c r="K147" s="18">
        <v>640000</v>
      </c>
      <c r="L147" s="18">
        <v>746000</v>
      </c>
      <c r="M147" s="18">
        <v>894000</v>
      </c>
      <c r="N147" s="18">
        <v>994000</v>
      </c>
      <c r="O147" s="18">
        <v>1152000</v>
      </c>
      <c r="P147" s="18">
        <v>1278000</v>
      </c>
      <c r="Q147" s="18">
        <v>1454000</v>
      </c>
      <c r="R147" s="18">
        <v>1604000</v>
      </c>
      <c r="S147" s="18">
        <v>1730000</v>
      </c>
      <c r="T147" s="18">
        <v>1872000</v>
      </c>
      <c r="U147" s="18">
        <v>2060000</v>
      </c>
      <c r="V147" s="18">
        <v>2280000</v>
      </c>
      <c r="W147" s="18">
        <v>2400000</v>
      </c>
      <c r="X147" s="18">
        <v>2580000</v>
      </c>
      <c r="Y147" s="18">
        <v>2780000</v>
      </c>
      <c r="Z147" s="18">
        <v>3020000</v>
      </c>
      <c r="AA147" s="18">
        <v>3260000</v>
      </c>
      <c r="AB147" s="18">
        <v>3420000</v>
      </c>
      <c r="AC147" s="18">
        <v>3620000</v>
      </c>
      <c r="AD147" s="18">
        <v>3800000</v>
      </c>
      <c r="AE147" s="18">
        <v>3980000</v>
      </c>
      <c r="AF147" s="18">
        <v>4160000</v>
      </c>
      <c r="AG147" s="18">
        <v>352</v>
      </c>
      <c r="AH147" s="18">
        <v>352</v>
      </c>
      <c r="AI147" s="18">
        <v>699</v>
      </c>
      <c r="AJ147" s="18">
        <v>699</v>
      </c>
      <c r="AK147" s="18">
        <v>276</v>
      </c>
    </row>
    <row r="148" spans="2:37">
      <c r="B148" s="18">
        <v>3571700</v>
      </c>
      <c r="C148" s="18">
        <v>818800</v>
      </c>
      <c r="D148" s="18">
        <v>1320</v>
      </c>
      <c r="E148" s="18">
        <v>1780</v>
      </c>
      <c r="F148" s="18">
        <v>124000</v>
      </c>
      <c r="G148" s="18">
        <v>308000</v>
      </c>
      <c r="H148" s="18">
        <v>348000</v>
      </c>
      <c r="I148" s="18">
        <v>448000</v>
      </c>
      <c r="J148" s="18">
        <v>534000</v>
      </c>
      <c r="K148" s="18">
        <v>640000</v>
      </c>
      <c r="L148" s="18">
        <v>746000</v>
      </c>
      <c r="M148" s="18">
        <v>894000</v>
      </c>
      <c r="N148" s="18">
        <v>994000</v>
      </c>
      <c r="O148" s="18">
        <v>1152000</v>
      </c>
      <c r="P148" s="18">
        <v>1278000</v>
      </c>
      <c r="Q148" s="18">
        <v>1454000</v>
      </c>
      <c r="R148" s="18">
        <v>1604000</v>
      </c>
      <c r="S148" s="18">
        <v>1730000</v>
      </c>
      <c r="T148" s="18">
        <v>1872000</v>
      </c>
      <c r="U148" s="18">
        <v>2060000</v>
      </c>
      <c r="V148" s="18">
        <v>2280000</v>
      </c>
      <c r="W148" s="18">
        <v>2400000</v>
      </c>
      <c r="X148" s="18">
        <v>2580000</v>
      </c>
      <c r="Y148" s="18">
        <v>2780000</v>
      </c>
      <c r="Z148" s="18">
        <v>3020000</v>
      </c>
      <c r="AA148" s="18">
        <v>3260000</v>
      </c>
      <c r="AB148" s="18">
        <v>3420000</v>
      </c>
      <c r="AC148" s="18">
        <v>3620000</v>
      </c>
      <c r="AD148" s="18">
        <v>3800000</v>
      </c>
      <c r="AE148" s="18">
        <v>3980000</v>
      </c>
      <c r="AF148" s="18">
        <v>4160000</v>
      </c>
      <c r="AG148" s="18">
        <v>352</v>
      </c>
      <c r="AH148" s="18">
        <v>352</v>
      </c>
      <c r="AI148" s="18">
        <v>699</v>
      </c>
      <c r="AJ148" s="18">
        <v>699</v>
      </c>
      <c r="AK148" s="18">
        <v>276</v>
      </c>
    </row>
    <row r="149" spans="2:37">
      <c r="B149" s="18">
        <v>4496500</v>
      </c>
      <c r="C149" s="18">
        <v>1030800</v>
      </c>
      <c r="D149" s="18">
        <v>1320</v>
      </c>
      <c r="E149" s="18">
        <v>1780</v>
      </c>
      <c r="F149" s="18">
        <v>124000</v>
      </c>
      <c r="G149" s="18">
        <v>308000</v>
      </c>
      <c r="H149" s="18">
        <v>348000</v>
      </c>
      <c r="I149" s="18">
        <v>448000</v>
      </c>
      <c r="J149" s="18">
        <v>534000</v>
      </c>
      <c r="K149" s="18">
        <v>640000</v>
      </c>
      <c r="L149" s="18">
        <v>746000</v>
      </c>
      <c r="M149" s="18">
        <v>894000</v>
      </c>
      <c r="N149" s="18">
        <v>994000</v>
      </c>
      <c r="O149" s="18">
        <v>1152000</v>
      </c>
      <c r="P149" s="18">
        <v>1278000</v>
      </c>
      <c r="Q149" s="18">
        <v>1454000</v>
      </c>
      <c r="R149" s="18">
        <v>1604000</v>
      </c>
      <c r="S149" s="18">
        <v>1730000</v>
      </c>
      <c r="T149" s="18">
        <v>1872000</v>
      </c>
      <c r="U149" s="18">
        <v>2060000</v>
      </c>
      <c r="V149" s="18">
        <v>2280000</v>
      </c>
      <c r="W149" s="18">
        <v>2400000</v>
      </c>
      <c r="X149" s="18">
        <v>2580000</v>
      </c>
      <c r="Y149" s="18">
        <v>2780000</v>
      </c>
      <c r="Z149" s="18">
        <v>3020000</v>
      </c>
      <c r="AA149" s="18">
        <v>3260000</v>
      </c>
      <c r="AB149" s="18">
        <v>3420000</v>
      </c>
      <c r="AC149" s="18">
        <v>3620000</v>
      </c>
      <c r="AD149" s="18">
        <v>3800000</v>
      </c>
      <c r="AE149" s="18">
        <v>3980000</v>
      </c>
      <c r="AF149" s="18">
        <v>4160000</v>
      </c>
      <c r="AG149" s="18">
        <v>352</v>
      </c>
      <c r="AH149" s="18">
        <v>352</v>
      </c>
      <c r="AI149" s="18">
        <v>699</v>
      </c>
      <c r="AJ149" s="18">
        <v>699</v>
      </c>
      <c r="AK149" s="18">
        <v>276</v>
      </c>
    </row>
    <row r="150" spans="2:37">
      <c r="B150" s="18">
        <v>5660800</v>
      </c>
      <c r="C150" s="18">
        <v>1297700</v>
      </c>
      <c r="D150" s="18">
        <v>1320</v>
      </c>
      <c r="E150" s="18">
        <v>1780</v>
      </c>
      <c r="F150" s="18">
        <v>124000</v>
      </c>
      <c r="G150" s="18">
        <v>308000</v>
      </c>
      <c r="H150" s="18">
        <v>348000</v>
      </c>
      <c r="I150" s="18">
        <v>448000</v>
      </c>
      <c r="J150" s="18">
        <v>534000</v>
      </c>
      <c r="K150" s="18">
        <v>640000</v>
      </c>
      <c r="L150" s="18">
        <v>746000</v>
      </c>
      <c r="M150" s="18">
        <v>894000</v>
      </c>
      <c r="N150" s="18">
        <v>994000</v>
      </c>
      <c r="O150" s="18">
        <v>1152000</v>
      </c>
      <c r="P150" s="18">
        <v>1278000</v>
      </c>
      <c r="Q150" s="18">
        <v>1454000</v>
      </c>
      <c r="R150" s="18">
        <v>1604000</v>
      </c>
      <c r="S150" s="18">
        <v>1730000</v>
      </c>
      <c r="T150" s="18">
        <v>1872000</v>
      </c>
      <c r="U150" s="18">
        <v>2060000</v>
      </c>
      <c r="V150" s="18">
        <v>2280000</v>
      </c>
      <c r="W150" s="18">
        <v>2400000</v>
      </c>
      <c r="X150" s="18">
        <v>2580000</v>
      </c>
      <c r="Y150" s="18">
        <v>2780000</v>
      </c>
      <c r="Z150" s="18">
        <v>3020000</v>
      </c>
      <c r="AA150" s="18">
        <v>3260000</v>
      </c>
      <c r="AB150" s="18">
        <v>3420000</v>
      </c>
      <c r="AC150" s="18">
        <v>3620000</v>
      </c>
      <c r="AD150" s="18">
        <v>3800000</v>
      </c>
      <c r="AE150" s="18">
        <v>3980000</v>
      </c>
      <c r="AF150" s="18">
        <v>4160000</v>
      </c>
      <c r="AG150" s="18">
        <v>352</v>
      </c>
      <c r="AH150" s="18">
        <v>352</v>
      </c>
      <c r="AI150" s="18">
        <v>699</v>
      </c>
      <c r="AJ150" s="18">
        <v>699</v>
      </c>
      <c r="AK150" s="18">
        <v>276</v>
      </c>
    </row>
    <row r="151" spans="2:37">
      <c r="B151" s="18">
        <v>7126400</v>
      </c>
      <c r="C151" s="18">
        <v>1633700</v>
      </c>
      <c r="D151" s="18">
        <v>1320</v>
      </c>
      <c r="E151" s="18">
        <v>1780</v>
      </c>
      <c r="F151" s="18">
        <v>124000</v>
      </c>
      <c r="G151" s="18">
        <v>308000</v>
      </c>
      <c r="H151" s="18">
        <v>348000</v>
      </c>
      <c r="I151" s="18">
        <v>448000</v>
      </c>
      <c r="J151" s="18">
        <v>534000</v>
      </c>
      <c r="K151" s="18">
        <v>640000</v>
      </c>
      <c r="L151" s="18">
        <v>746000</v>
      </c>
      <c r="M151" s="18">
        <v>894000</v>
      </c>
      <c r="N151" s="18">
        <v>994000</v>
      </c>
      <c r="O151" s="18">
        <v>1152000</v>
      </c>
      <c r="P151" s="18">
        <v>1278000</v>
      </c>
      <c r="Q151" s="18">
        <v>1454000</v>
      </c>
      <c r="R151" s="18">
        <v>1604000</v>
      </c>
      <c r="S151" s="18">
        <v>1730000</v>
      </c>
      <c r="T151" s="18">
        <v>1872000</v>
      </c>
      <c r="U151" s="18">
        <v>2060000</v>
      </c>
      <c r="V151" s="18">
        <v>2280000</v>
      </c>
      <c r="W151" s="18">
        <v>2400000</v>
      </c>
      <c r="X151" s="18">
        <v>2580000</v>
      </c>
      <c r="Y151" s="18">
        <v>2780000</v>
      </c>
      <c r="Z151" s="18">
        <v>3020000</v>
      </c>
      <c r="AA151" s="18">
        <v>3260000</v>
      </c>
      <c r="AB151" s="18">
        <v>3420000</v>
      </c>
      <c r="AC151" s="18">
        <v>3620000</v>
      </c>
      <c r="AD151" s="18">
        <v>3800000</v>
      </c>
      <c r="AE151" s="18">
        <v>3980000</v>
      </c>
      <c r="AF151" s="18">
        <v>4160000</v>
      </c>
      <c r="AG151" s="18">
        <v>352</v>
      </c>
      <c r="AH151" s="18">
        <v>352</v>
      </c>
      <c r="AI151" s="18">
        <v>699</v>
      </c>
      <c r="AJ151" s="18">
        <v>699</v>
      </c>
      <c r="AK151" s="18">
        <v>276</v>
      </c>
    </row>
    <row r="152" spans="2:37">
      <c r="B152" s="18">
        <v>8971600</v>
      </c>
      <c r="C152" s="18">
        <v>2056700</v>
      </c>
      <c r="D152" s="18">
        <v>1320</v>
      </c>
      <c r="E152" s="18">
        <v>1780</v>
      </c>
      <c r="F152" s="18">
        <v>124000</v>
      </c>
      <c r="G152" s="18">
        <v>308000</v>
      </c>
      <c r="H152" s="18">
        <v>348000</v>
      </c>
      <c r="I152" s="18">
        <v>448000</v>
      </c>
      <c r="J152" s="18">
        <v>534000</v>
      </c>
      <c r="K152" s="18">
        <v>640000</v>
      </c>
      <c r="L152" s="18">
        <v>746000</v>
      </c>
      <c r="M152" s="18">
        <v>894000</v>
      </c>
      <c r="N152" s="18">
        <v>994000</v>
      </c>
      <c r="O152" s="18">
        <v>1152000</v>
      </c>
      <c r="P152" s="18">
        <v>1278000</v>
      </c>
      <c r="Q152" s="18">
        <v>1454000</v>
      </c>
      <c r="R152" s="18">
        <v>1604000</v>
      </c>
      <c r="S152" s="18">
        <v>1730000</v>
      </c>
      <c r="T152" s="18">
        <v>1872000</v>
      </c>
      <c r="U152" s="18">
        <v>2060000</v>
      </c>
      <c r="V152" s="18">
        <v>2280000</v>
      </c>
      <c r="W152" s="18">
        <v>2400000</v>
      </c>
      <c r="X152" s="18">
        <v>2580000</v>
      </c>
      <c r="Y152" s="18">
        <v>2780000</v>
      </c>
      <c r="Z152" s="18">
        <v>3020000</v>
      </c>
      <c r="AA152" s="18">
        <v>3260000</v>
      </c>
      <c r="AB152" s="18">
        <v>3420000</v>
      </c>
      <c r="AC152" s="18">
        <v>3620000</v>
      </c>
      <c r="AD152" s="18">
        <v>3800000</v>
      </c>
      <c r="AE152" s="18">
        <v>3980000</v>
      </c>
      <c r="AF152" s="18">
        <v>4160000</v>
      </c>
      <c r="AG152" s="18">
        <v>352</v>
      </c>
      <c r="AH152" s="18">
        <v>352</v>
      </c>
      <c r="AI152" s="18">
        <v>699</v>
      </c>
      <c r="AJ152" s="18">
        <v>699</v>
      </c>
      <c r="AK152" s="18">
        <v>276</v>
      </c>
    </row>
  </sheetData>
  <phoneticPr fontId="1"/>
  <pageMargins left="0.78700000000000003" right="0.78700000000000003" top="0.98399999999999999" bottom="0.98399999999999999" header="0.51200000000000001" footer="0.5120000000000000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L241"/>
  <sheetViews>
    <sheetView workbookViewId="0">
      <pane ySplit="2" topLeftCell="A111" activePane="bottomLeft" state="frozen"/>
      <selection pane="bottomLeft" activeCell="B8" sqref="B8"/>
    </sheetView>
  </sheetViews>
  <sheetFormatPr defaultRowHeight="13.5"/>
  <sheetData>
    <row r="2" spans="2:38">
      <c r="B2" t="s">
        <v>83</v>
      </c>
      <c r="C2" t="s">
        <v>84</v>
      </c>
      <c r="D2" t="s">
        <v>85</v>
      </c>
      <c r="E2" t="s">
        <v>86</v>
      </c>
      <c r="F2" t="s">
        <v>87</v>
      </c>
      <c r="G2" t="s">
        <v>427</v>
      </c>
      <c r="H2" t="s">
        <v>428</v>
      </c>
      <c r="I2" t="s">
        <v>429</v>
      </c>
      <c r="J2" t="s">
        <v>430</v>
      </c>
      <c r="K2" t="s">
        <v>431</v>
      </c>
      <c r="L2" t="s">
        <v>432</v>
      </c>
      <c r="M2" t="s">
        <v>433</v>
      </c>
      <c r="N2" t="s">
        <v>434</v>
      </c>
      <c r="O2" t="s">
        <v>435</v>
      </c>
      <c r="P2" t="s">
        <v>436</v>
      </c>
      <c r="Q2" t="s">
        <v>437</v>
      </c>
      <c r="R2" t="s">
        <v>438</v>
      </c>
      <c r="S2" t="s">
        <v>439</v>
      </c>
      <c r="T2" t="s">
        <v>440</v>
      </c>
      <c r="U2" t="s">
        <v>441</v>
      </c>
      <c r="V2" t="s">
        <v>442</v>
      </c>
      <c r="W2" t="s">
        <v>443</v>
      </c>
      <c r="X2" t="s">
        <v>444</v>
      </c>
      <c r="Y2" t="s">
        <v>445</v>
      </c>
      <c r="Z2" t="s">
        <v>446</v>
      </c>
      <c r="AA2" t="s">
        <v>447</v>
      </c>
      <c r="AB2" t="s">
        <v>448</v>
      </c>
      <c r="AC2" t="s">
        <v>449</v>
      </c>
      <c r="AD2" t="s">
        <v>450</v>
      </c>
      <c r="AE2" t="s">
        <v>451</v>
      </c>
      <c r="AF2" t="s">
        <v>452</v>
      </c>
      <c r="AG2" t="s">
        <v>88</v>
      </c>
      <c r="AH2" t="s">
        <v>89</v>
      </c>
      <c r="AI2" t="s">
        <v>90</v>
      </c>
      <c r="AJ2" t="s">
        <v>91</v>
      </c>
      <c r="AK2" t="s">
        <v>92</v>
      </c>
      <c r="AL2" t="s">
        <v>453</v>
      </c>
    </row>
    <row r="3" spans="2:38">
      <c r="B3" s="18">
        <v>1.1294599999999999E-8</v>
      </c>
      <c r="C3" s="18">
        <v>2.5892499999999999E-9</v>
      </c>
      <c r="D3" s="18">
        <v>9.2098499999999994</v>
      </c>
      <c r="E3" s="18">
        <v>0</v>
      </c>
      <c r="F3" s="18">
        <v>0</v>
      </c>
      <c r="G3" s="18">
        <v>0</v>
      </c>
      <c r="H3" s="18">
        <v>0</v>
      </c>
      <c r="I3" s="18">
        <v>0</v>
      </c>
      <c r="J3" s="18">
        <v>0</v>
      </c>
      <c r="K3" s="18">
        <v>0</v>
      </c>
      <c r="L3" s="18">
        <v>0</v>
      </c>
      <c r="M3" s="18">
        <v>0</v>
      </c>
      <c r="N3" s="18">
        <v>0</v>
      </c>
      <c r="O3" s="18">
        <v>0</v>
      </c>
      <c r="P3" s="18">
        <v>0</v>
      </c>
      <c r="Q3" s="18">
        <v>0</v>
      </c>
      <c r="R3" s="18">
        <v>0</v>
      </c>
      <c r="S3" s="18">
        <v>0</v>
      </c>
      <c r="T3" s="18">
        <v>0</v>
      </c>
      <c r="U3" s="18">
        <v>0</v>
      </c>
      <c r="V3" s="18">
        <v>0</v>
      </c>
      <c r="W3" s="18">
        <v>0</v>
      </c>
      <c r="X3" s="18">
        <v>0</v>
      </c>
      <c r="Y3" s="18">
        <v>0</v>
      </c>
      <c r="Z3" s="18">
        <v>0</v>
      </c>
      <c r="AA3" s="18">
        <v>0</v>
      </c>
      <c r="AB3" s="18">
        <v>0</v>
      </c>
      <c r="AC3" s="18">
        <v>0</v>
      </c>
      <c r="AD3" s="18">
        <v>0</v>
      </c>
      <c r="AE3" s="18">
        <v>0</v>
      </c>
      <c r="AF3" s="18">
        <v>0</v>
      </c>
      <c r="AG3" s="18">
        <v>518.78599999999994</v>
      </c>
      <c r="AH3" s="18">
        <v>501.21699999999998</v>
      </c>
      <c r="AI3" s="18">
        <v>0</v>
      </c>
      <c r="AJ3" s="18">
        <v>6.8507300000000004</v>
      </c>
      <c r="AK3" s="18">
        <v>0</v>
      </c>
    </row>
    <row r="4" spans="2:38">
      <c r="B4" s="18">
        <v>1.42191E-8</v>
      </c>
      <c r="C4" s="18">
        <v>3.2596700000000002E-9</v>
      </c>
      <c r="D4" s="18">
        <v>9.6067499999999999</v>
      </c>
      <c r="E4" s="18">
        <v>0</v>
      </c>
      <c r="F4" s="18">
        <v>0</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0</v>
      </c>
      <c r="Z4" s="18">
        <v>0</v>
      </c>
      <c r="AA4" s="18">
        <v>0</v>
      </c>
      <c r="AB4" s="18">
        <v>0</v>
      </c>
      <c r="AC4" s="18">
        <v>0</v>
      </c>
      <c r="AD4" s="18">
        <v>0</v>
      </c>
      <c r="AE4" s="18">
        <v>0</v>
      </c>
      <c r="AF4" s="18">
        <v>0</v>
      </c>
      <c r="AG4" s="18">
        <v>518.78599999999994</v>
      </c>
      <c r="AH4" s="18">
        <v>501.21699999999998</v>
      </c>
      <c r="AI4" s="18">
        <v>0</v>
      </c>
      <c r="AJ4" s="18">
        <v>6.8507300000000004</v>
      </c>
      <c r="AK4" s="18">
        <v>0</v>
      </c>
    </row>
    <row r="5" spans="2:38">
      <c r="B5" s="18">
        <v>1.7900799999999998E-8</v>
      </c>
      <c r="C5" s="18">
        <v>4.1037100000000001E-9</v>
      </c>
      <c r="D5" s="18">
        <v>10.0037</v>
      </c>
      <c r="E5" s="18">
        <v>0</v>
      </c>
      <c r="F5" s="18">
        <v>0</v>
      </c>
      <c r="G5" s="18">
        <v>0</v>
      </c>
      <c r="H5" s="18">
        <v>0</v>
      </c>
      <c r="I5" s="18">
        <v>0</v>
      </c>
      <c r="J5" s="18">
        <v>0</v>
      </c>
      <c r="K5" s="18">
        <v>0</v>
      </c>
      <c r="L5" s="18">
        <v>0</v>
      </c>
      <c r="M5" s="18">
        <v>0</v>
      </c>
      <c r="N5" s="18">
        <v>0</v>
      </c>
      <c r="O5" s="18">
        <v>0</v>
      </c>
      <c r="P5" s="18">
        <v>0</v>
      </c>
      <c r="Q5" s="18">
        <v>0</v>
      </c>
      <c r="R5" s="18">
        <v>0</v>
      </c>
      <c r="S5" s="18">
        <v>0</v>
      </c>
      <c r="T5" s="18">
        <v>0</v>
      </c>
      <c r="U5" s="18">
        <v>0</v>
      </c>
      <c r="V5" s="18">
        <v>0</v>
      </c>
      <c r="W5" s="18">
        <v>0</v>
      </c>
      <c r="X5" s="18">
        <v>0</v>
      </c>
      <c r="Y5" s="18">
        <v>0</v>
      </c>
      <c r="Z5" s="18">
        <v>0</v>
      </c>
      <c r="AA5" s="18">
        <v>0</v>
      </c>
      <c r="AB5" s="18">
        <v>0</v>
      </c>
      <c r="AC5" s="18">
        <v>0</v>
      </c>
      <c r="AD5" s="18">
        <v>0</v>
      </c>
      <c r="AE5" s="18">
        <v>0</v>
      </c>
      <c r="AF5" s="18">
        <v>0</v>
      </c>
      <c r="AG5" s="18">
        <v>518.78599999999994</v>
      </c>
      <c r="AH5" s="18">
        <v>501.21699999999998</v>
      </c>
      <c r="AI5" s="18">
        <v>0</v>
      </c>
      <c r="AJ5" s="18">
        <v>6.8507300000000004</v>
      </c>
      <c r="AK5" s="18">
        <v>0</v>
      </c>
    </row>
    <row r="6" spans="2:38">
      <c r="B6" s="18">
        <v>2.25358E-8</v>
      </c>
      <c r="C6" s="18">
        <v>5.1662400000000001E-9</v>
      </c>
      <c r="D6" s="18">
        <v>10.400600000000001</v>
      </c>
      <c r="E6" s="18">
        <v>0</v>
      </c>
      <c r="F6" s="18">
        <v>0</v>
      </c>
      <c r="G6" s="18">
        <v>0</v>
      </c>
      <c r="H6" s="18">
        <v>0</v>
      </c>
      <c r="I6" s="18">
        <v>0</v>
      </c>
      <c r="J6" s="18">
        <v>0</v>
      </c>
      <c r="K6" s="18">
        <v>0</v>
      </c>
      <c r="L6" s="18">
        <v>0</v>
      </c>
      <c r="M6" s="18">
        <v>0</v>
      </c>
      <c r="N6" s="18">
        <v>0</v>
      </c>
      <c r="O6" s="18">
        <v>0</v>
      </c>
      <c r="P6" s="18">
        <v>0</v>
      </c>
      <c r="Q6" s="18">
        <v>0</v>
      </c>
      <c r="R6" s="18">
        <v>0</v>
      </c>
      <c r="S6" s="18">
        <v>0</v>
      </c>
      <c r="T6" s="18">
        <v>0</v>
      </c>
      <c r="U6" s="18">
        <v>0</v>
      </c>
      <c r="V6" s="18">
        <v>0</v>
      </c>
      <c r="W6" s="18">
        <v>0</v>
      </c>
      <c r="X6" s="18">
        <v>0</v>
      </c>
      <c r="Y6" s="18">
        <v>0</v>
      </c>
      <c r="Z6" s="18">
        <v>0</v>
      </c>
      <c r="AA6" s="18">
        <v>0</v>
      </c>
      <c r="AB6" s="18">
        <v>0</v>
      </c>
      <c r="AC6" s="18">
        <v>0</v>
      </c>
      <c r="AD6" s="18">
        <v>0</v>
      </c>
      <c r="AE6" s="18">
        <v>0</v>
      </c>
      <c r="AF6" s="18">
        <v>0</v>
      </c>
      <c r="AG6" s="18">
        <v>518.78599999999994</v>
      </c>
      <c r="AH6" s="18">
        <v>501.21699999999998</v>
      </c>
      <c r="AI6" s="18">
        <v>0</v>
      </c>
      <c r="AJ6" s="18">
        <v>6.8507300000000004</v>
      </c>
      <c r="AK6" s="18">
        <v>0</v>
      </c>
    </row>
    <row r="7" spans="2:38">
      <c r="B7" s="18">
        <v>2.8370799999999999E-8</v>
      </c>
      <c r="C7" s="18">
        <v>6.5039000000000003E-9</v>
      </c>
      <c r="D7" s="18">
        <v>10.791700000000001</v>
      </c>
      <c r="E7" s="18">
        <v>0</v>
      </c>
      <c r="F7" s="18">
        <v>0</v>
      </c>
      <c r="G7" s="18">
        <v>0</v>
      </c>
      <c r="H7" s="18">
        <v>0</v>
      </c>
      <c r="I7" s="18">
        <v>0</v>
      </c>
      <c r="J7" s="18">
        <v>0</v>
      </c>
      <c r="K7" s="18">
        <v>0</v>
      </c>
      <c r="L7" s="18">
        <v>0</v>
      </c>
      <c r="M7" s="18">
        <v>0</v>
      </c>
      <c r="N7" s="18">
        <v>0</v>
      </c>
      <c r="O7" s="18">
        <v>0</v>
      </c>
      <c r="P7" s="18">
        <v>0</v>
      </c>
      <c r="Q7" s="18">
        <v>0</v>
      </c>
      <c r="R7" s="18">
        <v>0</v>
      </c>
      <c r="S7" s="18">
        <v>0</v>
      </c>
      <c r="T7" s="18">
        <v>0</v>
      </c>
      <c r="U7" s="18">
        <v>0</v>
      </c>
      <c r="V7" s="18">
        <v>0</v>
      </c>
      <c r="W7" s="18">
        <v>0</v>
      </c>
      <c r="X7" s="18">
        <v>0</v>
      </c>
      <c r="Y7" s="18">
        <v>0</v>
      </c>
      <c r="Z7" s="18">
        <v>0</v>
      </c>
      <c r="AA7" s="18">
        <v>0</v>
      </c>
      <c r="AB7" s="18">
        <v>0</v>
      </c>
      <c r="AC7" s="18">
        <v>0</v>
      </c>
      <c r="AD7" s="18">
        <v>0</v>
      </c>
      <c r="AE7" s="18">
        <v>0</v>
      </c>
      <c r="AF7" s="18">
        <v>0</v>
      </c>
      <c r="AG7" s="18">
        <v>518.78599999999994</v>
      </c>
      <c r="AH7" s="18">
        <v>501.21699999999998</v>
      </c>
      <c r="AI7" s="18">
        <v>0</v>
      </c>
      <c r="AJ7" s="18">
        <v>6.8507300000000004</v>
      </c>
      <c r="AK7" s="18">
        <v>0</v>
      </c>
    </row>
    <row r="8" spans="2:38">
      <c r="B8" s="18">
        <v>3.5716699999999998E-8</v>
      </c>
      <c r="C8" s="18">
        <v>8.1879299999999995E-9</v>
      </c>
      <c r="D8" s="18">
        <v>11.177</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c r="Z8" s="18">
        <v>0</v>
      </c>
      <c r="AA8" s="18">
        <v>0</v>
      </c>
      <c r="AB8" s="18">
        <v>0</v>
      </c>
      <c r="AC8" s="18">
        <v>0</v>
      </c>
      <c r="AD8" s="18">
        <v>0</v>
      </c>
      <c r="AE8" s="18">
        <v>0</v>
      </c>
      <c r="AF8" s="18">
        <v>0</v>
      </c>
      <c r="AG8" s="18">
        <v>518.78599999999994</v>
      </c>
      <c r="AH8" s="18">
        <v>501.21699999999998</v>
      </c>
      <c r="AI8" s="18">
        <v>0</v>
      </c>
      <c r="AJ8" s="18">
        <v>6.8507300000000004</v>
      </c>
      <c r="AK8" s="18">
        <v>0</v>
      </c>
    </row>
    <row r="9" spans="2:38">
      <c r="B9" s="18">
        <v>4.4964700000000003E-8</v>
      </c>
      <c r="C9" s="18">
        <v>1.0308E-8</v>
      </c>
      <c r="D9" s="18">
        <v>11.5624</v>
      </c>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c r="Y9" s="18">
        <v>0</v>
      </c>
      <c r="Z9" s="18">
        <v>0</v>
      </c>
      <c r="AA9" s="18">
        <v>0</v>
      </c>
      <c r="AB9" s="18">
        <v>0</v>
      </c>
      <c r="AC9" s="18">
        <v>0</v>
      </c>
      <c r="AD9" s="18">
        <v>0</v>
      </c>
      <c r="AE9" s="18">
        <v>0</v>
      </c>
      <c r="AF9" s="18">
        <v>0</v>
      </c>
      <c r="AG9" s="18">
        <v>518.78599999999994</v>
      </c>
      <c r="AH9" s="18">
        <v>501.21699999999998</v>
      </c>
      <c r="AI9" s="18">
        <v>0</v>
      </c>
      <c r="AJ9" s="18">
        <v>6.8507300000000004</v>
      </c>
      <c r="AK9" s="18">
        <v>0</v>
      </c>
    </row>
    <row r="10" spans="2:38">
      <c r="B10" s="18">
        <v>5.6607200000000003E-8</v>
      </c>
      <c r="C10" s="18">
        <v>1.29771E-8</v>
      </c>
      <c r="D10" s="18">
        <v>11.947699999999999</v>
      </c>
      <c r="E10" s="18">
        <v>0</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c r="Y10" s="18">
        <v>0</v>
      </c>
      <c r="Z10" s="18">
        <v>0</v>
      </c>
      <c r="AA10" s="18">
        <v>0</v>
      </c>
      <c r="AB10" s="18">
        <v>0</v>
      </c>
      <c r="AC10" s="18">
        <v>0</v>
      </c>
      <c r="AD10" s="18">
        <v>0</v>
      </c>
      <c r="AE10" s="18">
        <v>0</v>
      </c>
      <c r="AF10" s="18">
        <v>0</v>
      </c>
      <c r="AG10" s="18">
        <v>518.78599999999994</v>
      </c>
      <c r="AH10" s="18">
        <v>501.21699999999998</v>
      </c>
      <c r="AI10" s="18">
        <v>0</v>
      </c>
      <c r="AJ10" s="18">
        <v>6.8507300000000004</v>
      </c>
      <c r="AK10" s="18">
        <v>0</v>
      </c>
    </row>
    <row r="11" spans="2:38">
      <c r="B11" s="18">
        <v>7.1264299999999998E-8</v>
      </c>
      <c r="C11" s="18">
        <v>1.6337100000000001E-8</v>
      </c>
      <c r="D11" s="18">
        <v>12.3331</v>
      </c>
      <c r="E11" s="18">
        <v>0</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c r="Y11" s="18">
        <v>0</v>
      </c>
      <c r="Z11" s="18">
        <v>0</v>
      </c>
      <c r="AA11" s="18">
        <v>0</v>
      </c>
      <c r="AB11" s="18">
        <v>0</v>
      </c>
      <c r="AC11" s="18">
        <v>0</v>
      </c>
      <c r="AD11" s="18">
        <v>0</v>
      </c>
      <c r="AE11" s="18">
        <v>0</v>
      </c>
      <c r="AF11" s="18">
        <v>0</v>
      </c>
      <c r="AG11" s="18">
        <v>518.78599999999994</v>
      </c>
      <c r="AH11" s="18">
        <v>501.21699999999998</v>
      </c>
      <c r="AI11" s="18">
        <v>0</v>
      </c>
      <c r="AJ11" s="18">
        <v>6.8507300000000004</v>
      </c>
      <c r="AK11" s="18">
        <v>0</v>
      </c>
    </row>
    <row r="12" spans="2:38">
      <c r="B12" s="18">
        <v>8.9716400000000003E-8</v>
      </c>
      <c r="C12" s="18">
        <v>2.0567199999999999E-8</v>
      </c>
      <c r="D12" s="18">
        <v>12.718400000000001</v>
      </c>
      <c r="E12" s="18">
        <v>0</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c r="Y12" s="18">
        <v>0</v>
      </c>
      <c r="Z12" s="18">
        <v>0</v>
      </c>
      <c r="AA12" s="18">
        <v>0</v>
      </c>
      <c r="AB12" s="18">
        <v>0</v>
      </c>
      <c r="AC12" s="18">
        <v>0</v>
      </c>
      <c r="AD12" s="18">
        <v>0</v>
      </c>
      <c r="AE12" s="18">
        <v>0</v>
      </c>
      <c r="AF12" s="18">
        <v>0</v>
      </c>
      <c r="AG12" s="18">
        <v>518.78599999999994</v>
      </c>
      <c r="AH12" s="18">
        <v>501.21699999999998</v>
      </c>
      <c r="AI12" s="18">
        <v>0</v>
      </c>
      <c r="AJ12" s="18">
        <v>6.8507300000000004</v>
      </c>
      <c r="AK12" s="18">
        <v>0</v>
      </c>
    </row>
    <row r="13" spans="2:38">
      <c r="B13" s="18">
        <v>1.12946E-7</v>
      </c>
      <c r="C13" s="18">
        <v>2.5892499999999998E-8</v>
      </c>
      <c r="D13" s="18">
        <v>13.0054</v>
      </c>
      <c r="E13" s="18">
        <v>0</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518.78599999999994</v>
      </c>
      <c r="AH13" s="18">
        <v>501.21699999999998</v>
      </c>
      <c r="AI13" s="18">
        <v>0</v>
      </c>
      <c r="AJ13" s="18">
        <v>6.8507300000000004</v>
      </c>
      <c r="AK13" s="18">
        <v>0</v>
      </c>
    </row>
    <row r="14" spans="2:38">
      <c r="B14" s="18">
        <v>1.4219100000000001E-7</v>
      </c>
      <c r="C14" s="18">
        <v>3.2596700000000001E-8</v>
      </c>
      <c r="D14" s="18">
        <v>13.204700000000001</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518.78599999999994</v>
      </c>
      <c r="AH14" s="18">
        <v>501.21699999999998</v>
      </c>
      <c r="AI14" s="18">
        <v>0</v>
      </c>
      <c r="AJ14" s="18">
        <v>6.8507300000000004</v>
      </c>
      <c r="AK14" s="18">
        <v>0</v>
      </c>
    </row>
    <row r="15" spans="2:38">
      <c r="B15" s="18">
        <v>1.7900800000000001E-7</v>
      </c>
      <c r="C15" s="18">
        <v>4.1037099999999998E-8</v>
      </c>
      <c r="D15" s="18">
        <v>13.404</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518.78599999999994</v>
      </c>
      <c r="AH15" s="18">
        <v>501.21699999999998</v>
      </c>
      <c r="AI15" s="18">
        <v>0</v>
      </c>
      <c r="AJ15" s="18">
        <v>6.8507300000000004</v>
      </c>
      <c r="AK15" s="18">
        <v>0</v>
      </c>
    </row>
    <row r="16" spans="2:38">
      <c r="B16" s="18">
        <v>2.25358E-7</v>
      </c>
      <c r="C16" s="18">
        <v>5.1662399999999998E-8</v>
      </c>
      <c r="D16" s="18">
        <v>13.513</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518.78599999999994</v>
      </c>
      <c r="AH16" s="18">
        <v>501.21699999999998</v>
      </c>
      <c r="AI16" s="18">
        <v>0</v>
      </c>
      <c r="AJ16" s="18">
        <v>6.8507300000000004</v>
      </c>
      <c r="AK16" s="18">
        <v>0</v>
      </c>
    </row>
    <row r="17" spans="2:37">
      <c r="B17" s="18">
        <v>2.8370799999999999E-7</v>
      </c>
      <c r="C17" s="18">
        <v>6.5039000000000004E-8</v>
      </c>
      <c r="D17" s="18">
        <v>13.5382</v>
      </c>
      <c r="E17" s="18">
        <v>0</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518.78599999999994</v>
      </c>
      <c r="AH17" s="18">
        <v>501.21699999999998</v>
      </c>
      <c r="AI17" s="18">
        <v>0</v>
      </c>
      <c r="AJ17" s="18">
        <v>6.8507300000000004</v>
      </c>
      <c r="AK17" s="18">
        <v>0</v>
      </c>
    </row>
    <row r="18" spans="2:37">
      <c r="B18" s="18">
        <v>3.5716699999999998E-7</v>
      </c>
      <c r="C18" s="18">
        <v>8.1879300000000004E-8</v>
      </c>
      <c r="D18" s="18">
        <v>13.5633</v>
      </c>
      <c r="E18" s="18">
        <v>0</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518.78599999999994</v>
      </c>
      <c r="AH18" s="18">
        <v>501.21699999999998</v>
      </c>
      <c r="AI18" s="18">
        <v>0</v>
      </c>
      <c r="AJ18" s="18">
        <v>6.8507300000000004</v>
      </c>
      <c r="AK18" s="18">
        <v>0</v>
      </c>
    </row>
    <row r="19" spans="2:37">
      <c r="B19" s="18">
        <v>4.4964699999999998E-7</v>
      </c>
      <c r="C19" s="18">
        <v>1.0307999999999999E-7</v>
      </c>
      <c r="D19" s="18">
        <v>13.5884</v>
      </c>
      <c r="E19" s="18">
        <v>0</v>
      </c>
      <c r="F19" s="18">
        <v>0</v>
      </c>
      <c r="G19" s="18">
        <v>0</v>
      </c>
      <c r="H19" s="18">
        <v>0</v>
      </c>
      <c r="I19" s="18">
        <v>0</v>
      </c>
      <c r="J19" s="18">
        <v>0</v>
      </c>
      <c r="K19" s="18">
        <v>0</v>
      </c>
      <c r="L19" s="18">
        <v>0</v>
      </c>
      <c r="M19" s="18">
        <v>0</v>
      </c>
      <c r="N19" s="18">
        <v>0</v>
      </c>
      <c r="O19" s="18">
        <v>0</v>
      </c>
      <c r="P19" s="18">
        <v>0</v>
      </c>
      <c r="Q19" s="18">
        <v>0</v>
      </c>
      <c r="R19" s="18">
        <v>0</v>
      </c>
      <c r="S19" s="18">
        <v>0</v>
      </c>
      <c r="T19" s="18">
        <v>0</v>
      </c>
      <c r="U19" s="18">
        <v>0</v>
      </c>
      <c r="V19" s="18">
        <v>0</v>
      </c>
      <c r="W19" s="18">
        <v>0</v>
      </c>
      <c r="X19" s="18">
        <v>0</v>
      </c>
      <c r="Y19" s="18">
        <v>0</v>
      </c>
      <c r="Z19" s="18">
        <v>0</v>
      </c>
      <c r="AA19" s="18">
        <v>0</v>
      </c>
      <c r="AB19" s="18">
        <v>0</v>
      </c>
      <c r="AC19" s="18">
        <v>0</v>
      </c>
      <c r="AD19" s="18">
        <v>0</v>
      </c>
      <c r="AE19" s="18">
        <v>0</v>
      </c>
      <c r="AF19" s="18">
        <v>0</v>
      </c>
      <c r="AG19" s="18">
        <v>518.78599999999994</v>
      </c>
      <c r="AH19" s="18">
        <v>501.21699999999998</v>
      </c>
      <c r="AI19" s="18">
        <v>0</v>
      </c>
      <c r="AJ19" s="18">
        <v>6.8507300000000004</v>
      </c>
      <c r="AK19" s="18">
        <v>0</v>
      </c>
    </row>
    <row r="20" spans="2:37">
      <c r="B20" s="18">
        <v>5.6607200000000004E-7</v>
      </c>
      <c r="C20" s="18">
        <v>1.29771E-7</v>
      </c>
      <c r="D20" s="18">
        <v>13.5463</v>
      </c>
      <c r="E20" s="18">
        <v>0</v>
      </c>
      <c r="F20" s="18">
        <v>0</v>
      </c>
      <c r="G20" s="18">
        <v>0</v>
      </c>
      <c r="H20" s="18">
        <v>0</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0</v>
      </c>
      <c r="Z20" s="18">
        <v>0</v>
      </c>
      <c r="AA20" s="18">
        <v>0</v>
      </c>
      <c r="AB20" s="18">
        <v>0</v>
      </c>
      <c r="AC20" s="18">
        <v>0</v>
      </c>
      <c r="AD20" s="18">
        <v>0</v>
      </c>
      <c r="AE20" s="18">
        <v>0</v>
      </c>
      <c r="AF20" s="18">
        <v>0</v>
      </c>
      <c r="AG20" s="18">
        <v>518.78599999999994</v>
      </c>
      <c r="AH20" s="18">
        <v>501.21699999999998</v>
      </c>
      <c r="AI20" s="18">
        <v>0</v>
      </c>
      <c r="AJ20" s="18">
        <v>6.8507300000000004</v>
      </c>
      <c r="AK20" s="18">
        <v>0</v>
      </c>
    </row>
    <row r="21" spans="2:37">
      <c r="B21" s="18">
        <v>7.1264299999999998E-7</v>
      </c>
      <c r="C21" s="18">
        <v>1.6337099999999999E-7</v>
      </c>
      <c r="D21" s="18">
        <v>13.4466</v>
      </c>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518.78599999999994</v>
      </c>
      <c r="AH21" s="18">
        <v>501.21699999999998</v>
      </c>
      <c r="AI21" s="18">
        <v>0</v>
      </c>
      <c r="AJ21" s="18">
        <v>6.8507300000000004</v>
      </c>
      <c r="AK21" s="18">
        <v>0</v>
      </c>
    </row>
    <row r="22" spans="2:37">
      <c r="B22" s="18">
        <v>8.9716400000000003E-7</v>
      </c>
      <c r="C22" s="18">
        <v>2.0567199999999999E-7</v>
      </c>
      <c r="D22" s="18">
        <v>13.347</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518.78599999999994</v>
      </c>
      <c r="AH22" s="18">
        <v>501.21699999999998</v>
      </c>
      <c r="AI22" s="18">
        <v>0</v>
      </c>
      <c r="AJ22" s="18">
        <v>6.8507300000000004</v>
      </c>
      <c r="AK22" s="18">
        <v>0</v>
      </c>
    </row>
    <row r="23" spans="2:37">
      <c r="B23" s="18">
        <v>1.1294599999999999E-6</v>
      </c>
      <c r="C23" s="18">
        <v>2.5892700000000003E-7</v>
      </c>
      <c r="D23" s="18">
        <v>13.229699999999999</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c r="Z23" s="18">
        <v>0</v>
      </c>
      <c r="AA23" s="18">
        <v>0</v>
      </c>
      <c r="AB23" s="18">
        <v>0</v>
      </c>
      <c r="AC23" s="18">
        <v>0</v>
      </c>
      <c r="AD23" s="18">
        <v>0</v>
      </c>
      <c r="AE23" s="18">
        <v>0</v>
      </c>
      <c r="AF23" s="18">
        <v>0</v>
      </c>
      <c r="AG23" s="18">
        <v>518.78599999999994</v>
      </c>
      <c r="AH23" s="18">
        <v>501.21699999999998</v>
      </c>
      <c r="AI23" s="18">
        <v>0</v>
      </c>
      <c r="AJ23" s="18">
        <v>6.8507300000000004</v>
      </c>
      <c r="AK23" s="18">
        <v>0</v>
      </c>
    </row>
    <row r="24" spans="2:37">
      <c r="B24" s="18">
        <v>1.42191E-6</v>
      </c>
      <c r="C24" s="18">
        <v>3.25966E-7</v>
      </c>
      <c r="D24" s="18">
        <v>13.0969</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c r="Y24" s="18">
        <v>0</v>
      </c>
      <c r="Z24" s="18">
        <v>0</v>
      </c>
      <c r="AA24" s="18">
        <v>0</v>
      </c>
      <c r="AB24" s="18">
        <v>0</v>
      </c>
      <c r="AC24" s="18">
        <v>0</v>
      </c>
      <c r="AD24" s="18">
        <v>0</v>
      </c>
      <c r="AE24" s="18">
        <v>0</v>
      </c>
      <c r="AF24" s="18">
        <v>0</v>
      </c>
      <c r="AG24" s="18">
        <v>518.78599999999994</v>
      </c>
      <c r="AH24" s="18">
        <v>501.21699999999998</v>
      </c>
      <c r="AI24" s="18">
        <v>0</v>
      </c>
      <c r="AJ24" s="18">
        <v>6.8507300000000004</v>
      </c>
      <c r="AK24" s="18">
        <v>0</v>
      </c>
    </row>
    <row r="25" spans="2:37">
      <c r="B25" s="18">
        <v>1.7900800000000001E-6</v>
      </c>
      <c r="C25" s="18">
        <v>4.1037100000000002E-7</v>
      </c>
      <c r="D25" s="18">
        <v>12.964</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518.78599999999994</v>
      </c>
      <c r="AH25" s="18">
        <v>501.21699999999998</v>
      </c>
      <c r="AI25" s="18">
        <v>0</v>
      </c>
      <c r="AJ25" s="18">
        <v>6.8507300000000004</v>
      </c>
      <c r="AK25" s="18">
        <v>0</v>
      </c>
    </row>
    <row r="26" spans="2:37">
      <c r="B26" s="18">
        <v>2.2535800000000002E-6</v>
      </c>
      <c r="C26" s="18">
        <v>5.1662399999999998E-7</v>
      </c>
      <c r="D26" s="18">
        <v>12.7828</v>
      </c>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518.78599999999994</v>
      </c>
      <c r="AH26" s="18">
        <v>501.21699999999998</v>
      </c>
      <c r="AI26" s="18">
        <v>0</v>
      </c>
      <c r="AJ26" s="18">
        <v>6.8507300000000004</v>
      </c>
      <c r="AK26" s="18">
        <v>0</v>
      </c>
    </row>
    <row r="27" spans="2:37">
      <c r="B27" s="18">
        <v>2.8370800000000002E-6</v>
      </c>
      <c r="C27" s="18">
        <v>6.5039100000000002E-7</v>
      </c>
      <c r="D27" s="18">
        <v>12.5566</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518.78599999999994</v>
      </c>
      <c r="AH27" s="18">
        <v>501.21699999999998</v>
      </c>
      <c r="AI27" s="18">
        <v>0</v>
      </c>
      <c r="AJ27" s="18">
        <v>6.8507300000000004</v>
      </c>
      <c r="AK27" s="18">
        <v>0</v>
      </c>
    </row>
    <row r="28" spans="2:37">
      <c r="B28" s="18">
        <v>3.5716799999999999E-6</v>
      </c>
      <c r="C28" s="18">
        <v>8.1879800000000005E-7</v>
      </c>
      <c r="D28" s="18">
        <v>12.330399999999999</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518.78599999999994</v>
      </c>
      <c r="AH28" s="18">
        <v>501.21699999999998</v>
      </c>
      <c r="AI28" s="18">
        <v>0</v>
      </c>
      <c r="AJ28" s="18">
        <v>6.8507300000000004</v>
      </c>
      <c r="AK28" s="18">
        <v>0</v>
      </c>
    </row>
    <row r="29" spans="2:37">
      <c r="B29" s="18">
        <v>4.4964699999999997E-6</v>
      </c>
      <c r="C29" s="18">
        <v>1.0307900000000001E-6</v>
      </c>
      <c r="D29" s="18">
        <v>12.1043</v>
      </c>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518.78599999999994</v>
      </c>
      <c r="AH29" s="18">
        <v>501.21699999999998</v>
      </c>
      <c r="AI29" s="18">
        <v>0</v>
      </c>
      <c r="AJ29" s="18">
        <v>6.8507300000000004</v>
      </c>
      <c r="AK29" s="18">
        <v>0</v>
      </c>
    </row>
    <row r="30" spans="2:37">
      <c r="B30" s="18">
        <v>5.6607200000000004E-6</v>
      </c>
      <c r="C30" s="18">
        <v>1.2977099999999999E-6</v>
      </c>
      <c r="D30" s="18">
        <v>11.874700000000001</v>
      </c>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518.78599999999994</v>
      </c>
      <c r="AH30" s="18">
        <v>501.21699999999998</v>
      </c>
      <c r="AI30" s="18">
        <v>0</v>
      </c>
      <c r="AJ30" s="18">
        <v>6.8507300000000004</v>
      </c>
      <c r="AK30" s="18">
        <v>0</v>
      </c>
    </row>
    <row r="31" spans="2:37">
      <c r="B31" s="18">
        <v>7.1264299999999996E-6</v>
      </c>
      <c r="C31" s="18">
        <v>1.63371E-6</v>
      </c>
      <c r="D31" s="18">
        <v>11.642099999999999</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518.78599999999994</v>
      </c>
      <c r="AH31" s="18">
        <v>501.21699999999998</v>
      </c>
      <c r="AI31" s="18">
        <v>0</v>
      </c>
      <c r="AJ31" s="18">
        <v>6.8507300000000004</v>
      </c>
      <c r="AK31" s="18">
        <v>0</v>
      </c>
    </row>
    <row r="32" spans="2:37">
      <c r="B32" s="18">
        <v>8.97164E-6</v>
      </c>
      <c r="C32" s="18">
        <v>2.0567199999999999E-6</v>
      </c>
      <c r="D32" s="18">
        <v>11.409599999999999</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518.78599999999994</v>
      </c>
      <c r="AH32" s="18">
        <v>501.21699999999998</v>
      </c>
      <c r="AI32" s="18">
        <v>0</v>
      </c>
      <c r="AJ32" s="18">
        <v>6.8507300000000004</v>
      </c>
      <c r="AK32" s="18">
        <v>0</v>
      </c>
    </row>
    <row r="33" spans="2:37">
      <c r="B33" s="18">
        <v>1.12946E-5</v>
      </c>
      <c r="C33" s="18">
        <v>2.5892699999999999E-6</v>
      </c>
      <c r="D33" s="18">
        <v>11.177099999999999</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518.78599999999994</v>
      </c>
      <c r="AH33" s="18">
        <v>501.21699999999998</v>
      </c>
      <c r="AI33" s="18">
        <v>0</v>
      </c>
      <c r="AJ33" s="18">
        <v>6.8507300000000004</v>
      </c>
      <c r="AK33" s="18">
        <v>0</v>
      </c>
    </row>
    <row r="34" spans="2:37">
      <c r="B34" s="18">
        <v>1.4219100000000001E-5</v>
      </c>
      <c r="C34" s="18">
        <v>3.2596600000000001E-6</v>
      </c>
      <c r="D34" s="18">
        <v>10.9445</v>
      </c>
      <c r="E34" s="18">
        <v>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518.78599999999994</v>
      </c>
      <c r="AH34" s="18">
        <v>501.21699999999998</v>
      </c>
      <c r="AI34" s="18">
        <v>0</v>
      </c>
      <c r="AJ34" s="18">
        <v>6.8507300000000004</v>
      </c>
      <c r="AK34" s="18">
        <v>0</v>
      </c>
    </row>
    <row r="35" spans="2:37">
      <c r="B35" s="18">
        <v>1.79008E-5</v>
      </c>
      <c r="C35" s="18">
        <v>4.1037100000000001E-6</v>
      </c>
      <c r="D35" s="18">
        <v>10.712</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518.78599999999994</v>
      </c>
      <c r="AH35" s="18">
        <v>501.21699999999998</v>
      </c>
      <c r="AI35" s="18">
        <v>0</v>
      </c>
      <c r="AJ35" s="18">
        <v>6.8507300000000004</v>
      </c>
      <c r="AK35" s="18">
        <v>0</v>
      </c>
    </row>
    <row r="36" spans="2:37">
      <c r="B36" s="18">
        <v>2.2535799999999999E-5</v>
      </c>
      <c r="C36" s="18">
        <v>5.16624E-6</v>
      </c>
      <c r="D36" s="18">
        <v>10.508800000000001</v>
      </c>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518.78599999999994</v>
      </c>
      <c r="AH36" s="18">
        <v>501.21699999999998</v>
      </c>
      <c r="AI36" s="18">
        <v>0</v>
      </c>
      <c r="AJ36" s="18">
        <v>6.8507300000000004</v>
      </c>
      <c r="AK36" s="18">
        <v>0</v>
      </c>
    </row>
    <row r="37" spans="2:37">
      <c r="B37" s="18">
        <v>2.8370799999999999E-5</v>
      </c>
      <c r="C37" s="18">
        <v>6.5039100000000004E-6</v>
      </c>
      <c r="D37" s="18">
        <v>10.3329</v>
      </c>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518.78599999999994</v>
      </c>
      <c r="AH37" s="18">
        <v>501.21699999999998</v>
      </c>
      <c r="AI37" s="18">
        <v>0</v>
      </c>
      <c r="AJ37" s="18">
        <v>6.8507300000000004</v>
      </c>
      <c r="AK37" s="18">
        <v>0</v>
      </c>
    </row>
    <row r="38" spans="2:37">
      <c r="B38" s="18">
        <v>3.5716800000000003E-5</v>
      </c>
      <c r="C38" s="18">
        <v>8.1879699999999998E-6</v>
      </c>
      <c r="D38" s="18">
        <v>10.157</v>
      </c>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518.78599999999994</v>
      </c>
      <c r="AH38" s="18">
        <v>501.21699999999998</v>
      </c>
      <c r="AI38" s="18">
        <v>0</v>
      </c>
      <c r="AJ38" s="18">
        <v>6.8507300000000004</v>
      </c>
      <c r="AK38" s="18">
        <v>0</v>
      </c>
    </row>
    <row r="39" spans="2:37">
      <c r="B39" s="18">
        <v>4.49647E-5</v>
      </c>
      <c r="C39" s="18">
        <v>1.0308E-5</v>
      </c>
      <c r="D39" s="18">
        <v>9.98109</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518.78599999999994</v>
      </c>
      <c r="AH39" s="18">
        <v>501.21699999999998</v>
      </c>
      <c r="AI39" s="18">
        <v>0</v>
      </c>
      <c r="AJ39" s="18">
        <v>6.8507300000000004</v>
      </c>
      <c r="AK39" s="18">
        <v>0</v>
      </c>
    </row>
    <row r="40" spans="2:37">
      <c r="B40" s="18">
        <v>5.6607200000000002E-5</v>
      </c>
      <c r="C40" s="18">
        <v>1.29771E-5</v>
      </c>
      <c r="D40" s="18">
        <v>9.8104700000000005</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518.78599999999994</v>
      </c>
      <c r="AH40" s="18">
        <v>501.21699999999998</v>
      </c>
      <c r="AI40" s="18">
        <v>0</v>
      </c>
      <c r="AJ40" s="18">
        <v>6.8507300000000004</v>
      </c>
      <c r="AK40" s="18">
        <v>0</v>
      </c>
    </row>
    <row r="41" spans="2:37">
      <c r="B41" s="18">
        <v>7.1264299999999995E-5</v>
      </c>
      <c r="C41" s="18">
        <v>1.63371E-5</v>
      </c>
      <c r="D41" s="18">
        <v>9.6443700000000003</v>
      </c>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518.78599999999994</v>
      </c>
      <c r="AH41" s="18">
        <v>501.21699999999998</v>
      </c>
      <c r="AI41" s="18">
        <v>0</v>
      </c>
      <c r="AJ41" s="18">
        <v>6.8507300000000004</v>
      </c>
      <c r="AK41" s="18">
        <v>0</v>
      </c>
    </row>
    <row r="42" spans="2:37">
      <c r="B42" s="18">
        <v>8.9716399999999994E-5</v>
      </c>
      <c r="C42" s="18">
        <v>2.0567199999999999E-5</v>
      </c>
      <c r="D42" s="18">
        <v>9.4782799999999998</v>
      </c>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518.78599999999994</v>
      </c>
      <c r="AH42" s="18">
        <v>501.21699999999998</v>
      </c>
      <c r="AI42" s="18">
        <v>0</v>
      </c>
      <c r="AJ42" s="18">
        <v>6.8507300000000004</v>
      </c>
      <c r="AK42" s="18">
        <v>0</v>
      </c>
    </row>
    <row r="43" spans="2:37">
      <c r="B43" s="18">
        <v>1.12946E-4</v>
      </c>
      <c r="C43" s="18">
        <v>2.58925E-5</v>
      </c>
      <c r="D43" s="18">
        <v>9.3121799999999997</v>
      </c>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518.78599999999994</v>
      </c>
      <c r="AH43" s="18">
        <v>501.21699999999998</v>
      </c>
      <c r="AI43" s="18">
        <v>0</v>
      </c>
      <c r="AJ43" s="18">
        <v>6.8507300000000004</v>
      </c>
      <c r="AK43" s="18">
        <v>0</v>
      </c>
    </row>
    <row r="44" spans="2:37">
      <c r="B44" s="18">
        <v>1.4219100000000001E-4</v>
      </c>
      <c r="C44" s="18">
        <v>3.25969E-5</v>
      </c>
      <c r="D44" s="18">
        <v>9.1460799999999995</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518.78599999999994</v>
      </c>
      <c r="AH44" s="18">
        <v>501.21699999999998</v>
      </c>
      <c r="AI44" s="18">
        <v>0</v>
      </c>
      <c r="AJ44" s="18">
        <v>6.8507300000000004</v>
      </c>
      <c r="AK44" s="18">
        <v>0</v>
      </c>
    </row>
    <row r="45" spans="2:37">
      <c r="B45" s="18">
        <v>1.79008E-4</v>
      </c>
      <c r="C45" s="18">
        <v>4.10369E-5</v>
      </c>
      <c r="D45" s="18">
        <v>8.9799900000000008</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518.78599999999994</v>
      </c>
      <c r="AH45" s="18">
        <v>501.21699999999998</v>
      </c>
      <c r="AI45" s="18">
        <v>0</v>
      </c>
      <c r="AJ45" s="18">
        <v>6.8507300000000004</v>
      </c>
      <c r="AK45" s="18">
        <v>0</v>
      </c>
    </row>
    <row r="46" spans="2:37">
      <c r="B46" s="18">
        <v>2.2535799999999999E-4</v>
      </c>
      <c r="C46" s="18">
        <v>5.1662400000000002E-5</v>
      </c>
      <c r="D46" s="18">
        <v>8.8218300000000003</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518.78599999999994</v>
      </c>
      <c r="AH46" s="18">
        <v>501.21699999999998</v>
      </c>
      <c r="AI46" s="18">
        <v>0</v>
      </c>
      <c r="AJ46" s="18">
        <v>6.8507300000000004</v>
      </c>
      <c r="AK46" s="18">
        <v>0</v>
      </c>
    </row>
    <row r="47" spans="2:37">
      <c r="B47" s="18">
        <v>2.8370799999999997E-4</v>
      </c>
      <c r="C47" s="18">
        <v>6.5039100000000006E-5</v>
      </c>
      <c r="D47" s="18">
        <v>8.6710600000000007</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518.78599999999994</v>
      </c>
      <c r="AH47" s="18">
        <v>501.21699999999998</v>
      </c>
      <c r="AI47" s="18">
        <v>0</v>
      </c>
      <c r="AJ47" s="18">
        <v>6.8507300000000004</v>
      </c>
      <c r="AK47" s="18">
        <v>0</v>
      </c>
    </row>
    <row r="48" spans="2:37">
      <c r="B48" s="18">
        <v>3.5716699999999998E-4</v>
      </c>
      <c r="C48" s="18">
        <v>8.1879300000000001E-5</v>
      </c>
      <c r="D48" s="18">
        <v>8.5202799999999996</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518.78599999999994</v>
      </c>
      <c r="AH48" s="18">
        <v>501.21699999999998</v>
      </c>
      <c r="AI48" s="18">
        <v>0</v>
      </c>
      <c r="AJ48" s="18">
        <v>6.8507300000000004</v>
      </c>
      <c r="AK48" s="18">
        <v>0</v>
      </c>
    </row>
    <row r="49" spans="2:37">
      <c r="B49" s="18">
        <v>4.4964700000000001E-4</v>
      </c>
      <c r="C49" s="18">
        <v>1.0308E-4</v>
      </c>
      <c r="D49" s="18">
        <v>8.3695000000000004</v>
      </c>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518.78599999999994</v>
      </c>
      <c r="AH49" s="18">
        <v>501.21699999999998</v>
      </c>
      <c r="AI49" s="18">
        <v>0</v>
      </c>
      <c r="AJ49" s="18">
        <v>6.8507300000000004</v>
      </c>
      <c r="AK49" s="18">
        <v>0</v>
      </c>
    </row>
    <row r="50" spans="2:37">
      <c r="B50" s="18">
        <v>5.6607300000000005E-4</v>
      </c>
      <c r="C50" s="18">
        <v>1.2977E-4</v>
      </c>
      <c r="D50" s="18">
        <v>8.2283799999999996</v>
      </c>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518.78599999999994</v>
      </c>
      <c r="AH50" s="18">
        <v>501.21699999999998</v>
      </c>
      <c r="AI50" s="18">
        <v>0</v>
      </c>
      <c r="AJ50" s="18">
        <v>6.8507300000000004</v>
      </c>
      <c r="AK50" s="18">
        <v>0</v>
      </c>
    </row>
    <row r="51" spans="2:37">
      <c r="B51" s="18">
        <v>7.12643E-4</v>
      </c>
      <c r="C51" s="18">
        <v>1.6337099999999999E-4</v>
      </c>
      <c r="D51" s="18">
        <v>8.0954999999999995</v>
      </c>
      <c r="E51" s="18">
        <v>0</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518.78599999999994</v>
      </c>
      <c r="AH51" s="18">
        <v>501.21699999999998</v>
      </c>
      <c r="AI51" s="18">
        <v>0</v>
      </c>
      <c r="AJ51" s="18">
        <v>6.8507300000000004</v>
      </c>
      <c r="AK51" s="18">
        <v>0</v>
      </c>
    </row>
    <row r="52" spans="2:37">
      <c r="B52" s="18">
        <v>8.9716399999999999E-4</v>
      </c>
      <c r="C52" s="18">
        <v>2.0567200000000001E-4</v>
      </c>
      <c r="D52" s="18">
        <v>7.9626200000000003</v>
      </c>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518.78599999999994</v>
      </c>
      <c r="AH52" s="18">
        <v>501.21699999999998</v>
      </c>
      <c r="AI52" s="18">
        <v>0</v>
      </c>
      <c r="AJ52" s="18">
        <v>6.8507300000000004</v>
      </c>
      <c r="AK52" s="18">
        <v>0</v>
      </c>
    </row>
    <row r="53" spans="2:37">
      <c r="B53" s="18">
        <v>1.1294600000000001E-3</v>
      </c>
      <c r="C53" s="18">
        <v>2.5892500000000002E-4</v>
      </c>
      <c r="D53" s="18">
        <v>7.8648699999999998</v>
      </c>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518.78599999999994</v>
      </c>
      <c r="AH53" s="18">
        <v>501.21699999999998</v>
      </c>
      <c r="AI53" s="18">
        <v>0</v>
      </c>
      <c r="AJ53" s="18">
        <v>6.8507300000000004</v>
      </c>
      <c r="AK53" s="18">
        <v>0</v>
      </c>
    </row>
    <row r="54" spans="2:37">
      <c r="B54" s="18">
        <v>1.42191E-3</v>
      </c>
      <c r="C54" s="18">
        <v>3.2596900000000001E-4</v>
      </c>
      <c r="D54" s="18">
        <v>7.7984299999999998</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518.78599999999994</v>
      </c>
      <c r="AH54" s="18">
        <v>501.21699999999998</v>
      </c>
      <c r="AI54" s="18">
        <v>0</v>
      </c>
      <c r="AJ54" s="18">
        <v>6.8507300000000004</v>
      </c>
      <c r="AK54" s="18">
        <v>0</v>
      </c>
    </row>
    <row r="55" spans="2:37">
      <c r="B55" s="18">
        <v>1.7900800000000001E-3</v>
      </c>
      <c r="C55" s="18">
        <v>4.10369E-4</v>
      </c>
      <c r="D55" s="18">
        <v>7.7320000000000002</v>
      </c>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518.78599999999994</v>
      </c>
      <c r="AH55" s="18">
        <v>501.21699999999998</v>
      </c>
      <c r="AI55" s="18">
        <v>0</v>
      </c>
      <c r="AJ55" s="18">
        <v>6.8507300000000004</v>
      </c>
      <c r="AK55" s="18">
        <v>0</v>
      </c>
    </row>
    <row r="56" spans="2:37">
      <c r="B56" s="18">
        <v>2.2535799999999998E-3</v>
      </c>
      <c r="C56" s="18">
        <v>5.1662400000000003E-4</v>
      </c>
      <c r="D56" s="18">
        <v>7.7390800000000004</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518.78599999999994</v>
      </c>
      <c r="AH56" s="18">
        <v>501.21699999999998</v>
      </c>
      <c r="AI56" s="18">
        <v>0</v>
      </c>
      <c r="AJ56" s="18">
        <v>6.8507300000000004</v>
      </c>
      <c r="AK56" s="18">
        <v>0</v>
      </c>
    </row>
    <row r="57" spans="2:37">
      <c r="B57" s="18">
        <v>2.8370800000000001E-3</v>
      </c>
      <c r="C57" s="18">
        <v>6.5039099999999995E-4</v>
      </c>
      <c r="D57" s="18">
        <v>7.81447</v>
      </c>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518.78599999999994</v>
      </c>
      <c r="AH57" s="18">
        <v>501.21699999999998</v>
      </c>
      <c r="AI57" s="18">
        <v>0</v>
      </c>
      <c r="AJ57" s="18">
        <v>6.8507300000000004</v>
      </c>
      <c r="AK57" s="18">
        <v>0</v>
      </c>
    </row>
    <row r="58" spans="2:37">
      <c r="B58" s="18">
        <v>3.5716699999999999E-3</v>
      </c>
      <c r="C58" s="18">
        <v>8.1879299999999995E-4</v>
      </c>
      <c r="D58" s="18">
        <v>7.8898599999999997</v>
      </c>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518.78599999999994</v>
      </c>
      <c r="AH58" s="18">
        <v>501.21699999999998</v>
      </c>
      <c r="AI58" s="18">
        <v>0</v>
      </c>
      <c r="AJ58" s="18">
        <v>6.8507300000000004</v>
      </c>
      <c r="AK58" s="18">
        <v>0</v>
      </c>
    </row>
    <row r="59" spans="2:37">
      <c r="B59" s="18">
        <v>4.4964699999999998E-3</v>
      </c>
      <c r="C59" s="18">
        <v>1.0307999999999999E-3</v>
      </c>
      <c r="D59" s="18">
        <v>7.9652500000000002</v>
      </c>
      <c r="E59" s="18">
        <v>0</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8">
        <v>0</v>
      </c>
      <c r="AB59" s="18">
        <v>0</v>
      </c>
      <c r="AC59" s="18">
        <v>0</v>
      </c>
      <c r="AD59" s="18">
        <v>0</v>
      </c>
      <c r="AE59" s="18">
        <v>0</v>
      </c>
      <c r="AF59" s="18">
        <v>0</v>
      </c>
      <c r="AG59" s="18">
        <v>518.78599999999994</v>
      </c>
      <c r="AH59" s="18">
        <v>501.21699999999998</v>
      </c>
      <c r="AI59" s="18">
        <v>0</v>
      </c>
      <c r="AJ59" s="18">
        <v>6.8507300000000004</v>
      </c>
      <c r="AK59" s="18">
        <v>0</v>
      </c>
    </row>
    <row r="60" spans="2:37">
      <c r="B60" s="18">
        <v>5.6607300000000001E-3</v>
      </c>
      <c r="C60" s="18">
        <v>1.2976999999999999E-3</v>
      </c>
      <c r="D60" s="18">
        <v>8.4476499999999994</v>
      </c>
      <c r="E60" s="18">
        <v>0</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518.78599999999994</v>
      </c>
      <c r="AH60" s="18">
        <v>501.21699999999998</v>
      </c>
      <c r="AI60" s="18">
        <v>0</v>
      </c>
      <c r="AJ60" s="18">
        <v>6.8507300000000004</v>
      </c>
      <c r="AK60" s="18">
        <v>0</v>
      </c>
    </row>
    <row r="61" spans="2:37">
      <c r="B61" s="18">
        <v>7.1264299999999996E-3</v>
      </c>
      <c r="C61" s="18">
        <v>1.63371E-3</v>
      </c>
      <c r="D61" s="18">
        <v>9.2781300000000009</v>
      </c>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518.78599999999994</v>
      </c>
      <c r="AH61" s="18">
        <v>501.21699999999998</v>
      </c>
      <c r="AI61" s="18">
        <v>0</v>
      </c>
      <c r="AJ61" s="18">
        <v>6.8507300000000004</v>
      </c>
      <c r="AK61" s="18">
        <v>0</v>
      </c>
    </row>
    <row r="62" spans="2:37">
      <c r="B62" s="18">
        <v>8.9716399999999995E-3</v>
      </c>
      <c r="C62" s="18">
        <v>2.0567200000000002E-3</v>
      </c>
      <c r="D62" s="18">
        <v>10.108599999999999</v>
      </c>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518.78599999999994</v>
      </c>
      <c r="AH62" s="18">
        <v>501.21699999999998</v>
      </c>
      <c r="AI62" s="18">
        <v>0</v>
      </c>
      <c r="AJ62" s="18">
        <v>6.8507300000000004</v>
      </c>
      <c r="AK62" s="18">
        <v>0</v>
      </c>
    </row>
    <row r="63" spans="2:37">
      <c r="B63" s="18">
        <v>1.12946E-2</v>
      </c>
      <c r="C63" s="18">
        <v>2.58925E-3</v>
      </c>
      <c r="D63" s="18">
        <v>11.571400000000001</v>
      </c>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518.78599999999994</v>
      </c>
      <c r="AH63" s="18">
        <v>501.21699999999998</v>
      </c>
      <c r="AI63" s="18">
        <v>0</v>
      </c>
      <c r="AJ63" s="18">
        <v>6.8507300000000004</v>
      </c>
      <c r="AK63" s="18">
        <v>0.264598</v>
      </c>
    </row>
    <row r="64" spans="2:37">
      <c r="B64" s="18">
        <v>1.42191E-2</v>
      </c>
      <c r="C64" s="18">
        <v>3.25969E-3</v>
      </c>
      <c r="D64" s="18">
        <v>13.597799999999999</v>
      </c>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518.78599999999994</v>
      </c>
      <c r="AH64" s="18">
        <v>501.21699999999998</v>
      </c>
      <c r="AI64" s="18">
        <v>0</v>
      </c>
      <c r="AJ64" s="18">
        <v>6.8507300000000004</v>
      </c>
      <c r="AK64" s="18">
        <v>0.58308199999999999</v>
      </c>
    </row>
    <row r="65" spans="2:37">
      <c r="B65" s="18">
        <v>1.7900800000000001E-2</v>
      </c>
      <c r="C65" s="18">
        <v>4.1036900000000001E-3</v>
      </c>
      <c r="D65" s="18">
        <v>15.6241</v>
      </c>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G65" s="18">
        <v>518.78599999999994</v>
      </c>
      <c r="AH65" s="18">
        <v>501.21699999999998</v>
      </c>
      <c r="AI65" s="18">
        <v>0</v>
      </c>
      <c r="AJ65" s="18">
        <v>6.8507300000000004</v>
      </c>
      <c r="AK65" s="18">
        <v>0.90156499999999995</v>
      </c>
    </row>
    <row r="66" spans="2:37">
      <c r="B66" s="18">
        <v>2.2535800000000002E-2</v>
      </c>
      <c r="C66" s="18">
        <v>5.1662399999999999E-3</v>
      </c>
      <c r="D66" s="18">
        <v>18.690300000000001</v>
      </c>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518.78599999999994</v>
      </c>
      <c r="AH66" s="18">
        <v>501.21699999999998</v>
      </c>
      <c r="AI66" s="18">
        <v>0</v>
      </c>
      <c r="AJ66" s="18">
        <v>6.8507300000000004</v>
      </c>
      <c r="AK66" s="18">
        <v>0.97312100000000001</v>
      </c>
    </row>
    <row r="67" spans="2:37">
      <c r="B67" s="18">
        <v>2.8370800000000002E-2</v>
      </c>
      <c r="C67" s="18">
        <v>6.5039E-3</v>
      </c>
      <c r="D67" s="18">
        <v>22.722300000000001</v>
      </c>
      <c r="E67" s="18">
        <v>0</v>
      </c>
      <c r="F67" s="18">
        <v>0</v>
      </c>
      <c r="G67" s="18">
        <v>0</v>
      </c>
      <c r="H67" s="18">
        <v>0</v>
      </c>
      <c r="I67" s="18">
        <v>0</v>
      </c>
      <c r="J67" s="18">
        <v>0</v>
      </c>
      <c r="K67" s="18">
        <v>0</v>
      </c>
      <c r="L67" s="18">
        <v>0</v>
      </c>
      <c r="M67" s="18">
        <v>0</v>
      </c>
      <c r="N67" s="18">
        <v>0</v>
      </c>
      <c r="O67" s="18">
        <v>0</v>
      </c>
      <c r="P67" s="18">
        <v>0</v>
      </c>
      <c r="Q67" s="18">
        <v>0</v>
      </c>
      <c r="R67" s="18">
        <v>0</v>
      </c>
      <c r="S67" s="18">
        <v>0</v>
      </c>
      <c r="T67" s="18">
        <v>0</v>
      </c>
      <c r="U67" s="18">
        <v>0</v>
      </c>
      <c r="V67" s="18">
        <v>0</v>
      </c>
      <c r="W67" s="18">
        <v>0</v>
      </c>
      <c r="X67" s="18">
        <v>0</v>
      </c>
      <c r="Y67" s="18">
        <v>0</v>
      </c>
      <c r="Z67" s="18">
        <v>0</v>
      </c>
      <c r="AA67" s="18">
        <v>0</v>
      </c>
      <c r="AB67" s="18">
        <v>0</v>
      </c>
      <c r="AC67" s="18">
        <v>0</v>
      </c>
      <c r="AD67" s="18">
        <v>0</v>
      </c>
      <c r="AE67" s="18">
        <v>0</v>
      </c>
      <c r="AF67" s="18">
        <v>0</v>
      </c>
      <c r="AG67" s="18">
        <v>518.78599999999994</v>
      </c>
      <c r="AH67" s="18">
        <v>501.21699999999998</v>
      </c>
      <c r="AI67" s="18">
        <v>0</v>
      </c>
      <c r="AJ67" s="18">
        <v>6.8507300000000004</v>
      </c>
      <c r="AK67" s="18">
        <v>0.81529700000000005</v>
      </c>
    </row>
    <row r="68" spans="2:37">
      <c r="B68" s="18">
        <v>3.5716699999999997E-2</v>
      </c>
      <c r="C68" s="18">
        <v>8.1879299999999995E-3</v>
      </c>
      <c r="D68" s="18">
        <v>29.641300000000001</v>
      </c>
      <c r="E68" s="18">
        <v>0</v>
      </c>
      <c r="F68" s="18">
        <v>0</v>
      </c>
      <c r="G68" s="18">
        <v>0</v>
      </c>
      <c r="H68" s="18">
        <v>0</v>
      </c>
      <c r="I68" s="18">
        <v>0</v>
      </c>
      <c r="J68" s="18">
        <v>0</v>
      </c>
      <c r="K68" s="18">
        <v>0</v>
      </c>
      <c r="L68" s="18">
        <v>0</v>
      </c>
      <c r="M68" s="18">
        <v>0</v>
      </c>
      <c r="N68" s="18">
        <v>0</v>
      </c>
      <c r="O68" s="18">
        <v>0</v>
      </c>
      <c r="P68" s="18">
        <v>0</v>
      </c>
      <c r="Q68" s="18">
        <v>0</v>
      </c>
      <c r="R68" s="18">
        <v>0</v>
      </c>
      <c r="S68" s="18">
        <v>0</v>
      </c>
      <c r="T68" s="18">
        <v>0</v>
      </c>
      <c r="U68" s="18">
        <v>0</v>
      </c>
      <c r="V68" s="18">
        <v>0</v>
      </c>
      <c r="W68" s="18">
        <v>0</v>
      </c>
      <c r="X68" s="18">
        <v>0</v>
      </c>
      <c r="Y68" s="18">
        <v>0</v>
      </c>
      <c r="Z68" s="18">
        <v>0</v>
      </c>
      <c r="AA68" s="18">
        <v>0</v>
      </c>
      <c r="AB68" s="18">
        <v>0</v>
      </c>
      <c r="AC68" s="18">
        <v>0</v>
      </c>
      <c r="AD68" s="18">
        <v>0</v>
      </c>
      <c r="AE68" s="18">
        <v>0</v>
      </c>
      <c r="AF68" s="18">
        <v>0</v>
      </c>
      <c r="AG68" s="18">
        <v>518.78599999999994</v>
      </c>
      <c r="AH68" s="18">
        <v>501.21699999999998</v>
      </c>
      <c r="AI68" s="18">
        <v>0</v>
      </c>
      <c r="AJ68" s="18">
        <v>6.8507300000000004</v>
      </c>
      <c r="AK68" s="18">
        <v>0.70104999999999995</v>
      </c>
    </row>
    <row r="69" spans="2:37">
      <c r="B69" s="18">
        <v>4.4964700000000003E-2</v>
      </c>
      <c r="C69" s="18">
        <v>1.0307999999999999E-2</v>
      </c>
      <c r="D69" s="18">
        <v>37.484499999999997</v>
      </c>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v>518.78599999999994</v>
      </c>
      <c r="AH69" s="18">
        <v>501.21699999999998</v>
      </c>
      <c r="AI69" s="18">
        <v>0</v>
      </c>
      <c r="AJ69" s="18">
        <v>6.8507300000000004</v>
      </c>
      <c r="AK69" s="18">
        <v>0.60075100000000003</v>
      </c>
    </row>
    <row r="70" spans="2:37">
      <c r="B70" s="18">
        <v>5.6607299999999999E-2</v>
      </c>
      <c r="C70" s="18">
        <v>1.2977000000000001E-2</v>
      </c>
      <c r="D70" s="18">
        <v>48.071599999999997</v>
      </c>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518.78599999999994</v>
      </c>
      <c r="AH70" s="18">
        <v>501.21699999999998</v>
      </c>
      <c r="AI70" s="18">
        <v>0</v>
      </c>
      <c r="AJ70" s="18">
        <v>6.8507300000000004</v>
      </c>
      <c r="AK70" s="18">
        <v>0.54986999999999997</v>
      </c>
    </row>
    <row r="71" spans="2:37">
      <c r="B71" s="18">
        <v>7.1264300000000003E-2</v>
      </c>
      <c r="C71" s="18">
        <v>1.63371E-2</v>
      </c>
      <c r="D71" s="18">
        <v>61.405200000000001</v>
      </c>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518.78599999999994</v>
      </c>
      <c r="AH71" s="18">
        <v>501.21699999999998</v>
      </c>
      <c r="AI71" s="18">
        <v>0</v>
      </c>
      <c r="AJ71" s="18">
        <v>6.8507300000000004</v>
      </c>
      <c r="AK71" s="18">
        <v>0.54836200000000002</v>
      </c>
    </row>
    <row r="72" spans="2:37">
      <c r="B72" s="18">
        <v>8.9716400000000002E-2</v>
      </c>
      <c r="C72" s="18">
        <v>2.0567200000000001E-2</v>
      </c>
      <c r="D72" s="18">
        <v>79.481200000000001</v>
      </c>
      <c r="E72" s="18">
        <v>0</v>
      </c>
      <c r="F72" s="18">
        <v>0</v>
      </c>
      <c r="G72" s="18">
        <v>0</v>
      </c>
      <c r="H72" s="18">
        <v>0</v>
      </c>
      <c r="I72" s="18">
        <v>0</v>
      </c>
      <c r="J72" s="18">
        <v>0</v>
      </c>
      <c r="K72" s="18">
        <v>0</v>
      </c>
      <c r="L72" s="18">
        <v>0</v>
      </c>
      <c r="M72" s="18">
        <v>0</v>
      </c>
      <c r="N72" s="18">
        <v>0</v>
      </c>
      <c r="O72" s="18">
        <v>0</v>
      </c>
      <c r="P72" s="18">
        <v>0</v>
      </c>
      <c r="Q72" s="18">
        <v>0</v>
      </c>
      <c r="R72" s="18">
        <v>0</v>
      </c>
      <c r="S72" s="18">
        <v>0</v>
      </c>
      <c r="T72" s="18">
        <v>0</v>
      </c>
      <c r="U72" s="18">
        <v>0</v>
      </c>
      <c r="V72" s="18">
        <v>0</v>
      </c>
      <c r="W72" s="18">
        <v>0</v>
      </c>
      <c r="X72" s="18">
        <v>0</v>
      </c>
      <c r="Y72" s="18">
        <v>0</v>
      </c>
      <c r="Z72" s="18">
        <v>0</v>
      </c>
      <c r="AA72" s="18">
        <v>0</v>
      </c>
      <c r="AB72" s="18">
        <v>0</v>
      </c>
      <c r="AC72" s="18">
        <v>0</v>
      </c>
      <c r="AD72" s="18">
        <v>0</v>
      </c>
      <c r="AE72" s="18">
        <v>0</v>
      </c>
      <c r="AF72" s="18">
        <v>0</v>
      </c>
      <c r="AG72" s="18">
        <v>518.78599999999994</v>
      </c>
      <c r="AH72" s="18">
        <v>501.21699999999998</v>
      </c>
      <c r="AI72" s="18">
        <v>0</v>
      </c>
      <c r="AJ72" s="18">
        <v>6.8507300000000004</v>
      </c>
      <c r="AK72" s="18">
        <v>0.63121400000000005</v>
      </c>
    </row>
    <row r="73" spans="2:37">
      <c r="B73" s="18">
        <v>0.112946</v>
      </c>
      <c r="C73" s="18">
        <v>2.5892499999999999E-2</v>
      </c>
      <c r="D73" s="18">
        <v>101.211</v>
      </c>
      <c r="E73" s="18">
        <v>0</v>
      </c>
      <c r="F73" s="18">
        <v>0</v>
      </c>
      <c r="G73" s="18">
        <v>0</v>
      </c>
      <c r="H73" s="18">
        <v>0</v>
      </c>
      <c r="I73" s="18">
        <v>0</v>
      </c>
      <c r="J73" s="18">
        <v>0</v>
      </c>
      <c r="K73" s="18">
        <v>0</v>
      </c>
      <c r="L73" s="18">
        <v>0</v>
      </c>
      <c r="M73" s="18">
        <v>0</v>
      </c>
      <c r="N73" s="18">
        <v>0</v>
      </c>
      <c r="O73" s="18">
        <v>0</v>
      </c>
      <c r="P73" s="18">
        <v>0</v>
      </c>
      <c r="Q73" s="18">
        <v>0</v>
      </c>
      <c r="R73" s="18">
        <v>0</v>
      </c>
      <c r="S73" s="18">
        <v>0</v>
      </c>
      <c r="T73" s="18">
        <v>0</v>
      </c>
      <c r="U73" s="18">
        <v>0</v>
      </c>
      <c r="V73" s="18">
        <v>0</v>
      </c>
      <c r="W73" s="18">
        <v>0</v>
      </c>
      <c r="X73" s="18">
        <v>0</v>
      </c>
      <c r="Y73" s="18">
        <v>0</v>
      </c>
      <c r="Z73" s="18">
        <v>0</v>
      </c>
      <c r="AA73" s="18">
        <v>0</v>
      </c>
      <c r="AB73" s="18">
        <v>0</v>
      </c>
      <c r="AC73" s="18">
        <v>0</v>
      </c>
      <c r="AD73" s="18">
        <v>0</v>
      </c>
      <c r="AE73" s="18">
        <v>0</v>
      </c>
      <c r="AF73" s="18">
        <v>0</v>
      </c>
      <c r="AG73" s="18">
        <v>518.78599999999994</v>
      </c>
      <c r="AH73" s="18">
        <v>501.21699999999998</v>
      </c>
      <c r="AI73" s="18">
        <v>0</v>
      </c>
      <c r="AJ73" s="18">
        <v>6.8507300000000004</v>
      </c>
      <c r="AK73" s="18">
        <v>0.77100900000000006</v>
      </c>
    </row>
    <row r="74" spans="2:37">
      <c r="B74" s="18">
        <v>0.14219100000000001</v>
      </c>
      <c r="C74" s="18">
        <v>3.2596899999999998E-2</v>
      </c>
      <c r="D74" s="18">
        <v>126.19799999999999</v>
      </c>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518.78599999999994</v>
      </c>
      <c r="AH74" s="18">
        <v>501.21699999999998</v>
      </c>
      <c r="AI74" s="18">
        <v>0</v>
      </c>
      <c r="AJ74" s="18">
        <v>6.8507300000000004</v>
      </c>
      <c r="AK74" s="18">
        <v>0.96156200000000003</v>
      </c>
    </row>
    <row r="75" spans="2:37">
      <c r="B75" s="18">
        <v>0.179008</v>
      </c>
      <c r="C75" s="18">
        <v>4.1036900000000001E-2</v>
      </c>
      <c r="D75" s="18">
        <v>155.35300000000001</v>
      </c>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518.78599999999994</v>
      </c>
      <c r="AH75" s="18">
        <v>501.21699999999998</v>
      </c>
      <c r="AI75" s="18">
        <v>0</v>
      </c>
      <c r="AJ75" s="18">
        <v>6.8507300000000004</v>
      </c>
      <c r="AK75" s="18">
        <v>1.15211</v>
      </c>
    </row>
    <row r="76" spans="2:37">
      <c r="B76" s="18">
        <v>0.225358</v>
      </c>
      <c r="C76" s="18">
        <v>5.1662399999999997E-2</v>
      </c>
      <c r="D76" s="18">
        <v>188.547</v>
      </c>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518.78599999999994</v>
      </c>
      <c r="AH76" s="18">
        <v>501.21699999999998</v>
      </c>
      <c r="AI76" s="18">
        <v>0</v>
      </c>
      <c r="AJ76" s="18">
        <v>6.8507300000000004</v>
      </c>
      <c r="AK76" s="18">
        <v>1.4124300000000001</v>
      </c>
    </row>
    <row r="77" spans="2:37">
      <c r="B77" s="18">
        <v>0.28370800000000002</v>
      </c>
      <c r="C77" s="18">
        <v>6.5039100000000002E-2</v>
      </c>
      <c r="D77" s="18">
        <v>224.32400000000001</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G77" s="18">
        <v>518.78599999999994</v>
      </c>
      <c r="AH77" s="18">
        <v>501.21699999999998</v>
      </c>
      <c r="AI77" s="18">
        <v>0</v>
      </c>
      <c r="AJ77" s="18">
        <v>6.8507300000000004</v>
      </c>
      <c r="AK77" s="18">
        <v>1.73756</v>
      </c>
    </row>
    <row r="78" spans="2:37">
      <c r="B78" s="18">
        <v>0.35716700000000001</v>
      </c>
      <c r="C78" s="18">
        <v>8.1879300000000002E-2</v>
      </c>
      <c r="D78" s="18">
        <v>263.38900000000001</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518.78599999999994</v>
      </c>
      <c r="AH78" s="18">
        <v>501.21699999999998</v>
      </c>
      <c r="AI78" s="18">
        <v>0</v>
      </c>
      <c r="AJ78" s="18">
        <v>6.8507300000000004</v>
      </c>
      <c r="AK78" s="18">
        <v>2.1091099999999998</v>
      </c>
    </row>
    <row r="79" spans="2:37">
      <c r="B79" s="18">
        <v>0.44964700000000002</v>
      </c>
      <c r="C79" s="18">
        <v>0.10308</v>
      </c>
      <c r="D79" s="18">
        <v>303.50700000000001</v>
      </c>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518.78599999999994</v>
      </c>
      <c r="AH79" s="18">
        <v>501.21699999999998</v>
      </c>
      <c r="AI79" s="18">
        <v>0</v>
      </c>
      <c r="AJ79" s="18">
        <v>6.8507300000000004</v>
      </c>
      <c r="AK79" s="18">
        <v>2.6141000000000001</v>
      </c>
    </row>
    <row r="80" spans="2:37">
      <c r="B80" s="18">
        <v>0.56607300000000005</v>
      </c>
      <c r="C80" s="18">
        <v>0.12977</v>
      </c>
      <c r="D80" s="18">
        <v>341.55</v>
      </c>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518.78599999999994</v>
      </c>
      <c r="AH80" s="18">
        <v>501.21699999999998</v>
      </c>
      <c r="AI80" s="18">
        <v>0</v>
      </c>
      <c r="AJ80" s="18">
        <v>6.8507300000000004</v>
      </c>
      <c r="AK80" s="18">
        <v>3.2912499999999998</v>
      </c>
    </row>
    <row r="81" spans="2:37">
      <c r="B81" s="18">
        <v>0.71264300000000003</v>
      </c>
      <c r="C81" s="18">
        <v>0.16337099999999999</v>
      </c>
      <c r="D81" s="18">
        <v>376.78100000000001</v>
      </c>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518.78599999999994</v>
      </c>
      <c r="AH81" s="18">
        <v>501.21699999999998</v>
      </c>
      <c r="AI81" s="18">
        <v>0</v>
      </c>
      <c r="AJ81" s="18">
        <v>6.8507300000000004</v>
      </c>
      <c r="AK81" s="18">
        <v>4.0110900000000003</v>
      </c>
    </row>
    <row r="82" spans="2:37">
      <c r="B82" s="18">
        <v>0.89716399999999996</v>
      </c>
      <c r="C82" s="18">
        <v>0.20567199999999999</v>
      </c>
      <c r="D82" s="18">
        <v>399.68599999999998</v>
      </c>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518.78599999999994</v>
      </c>
      <c r="AH82" s="18">
        <v>501.21699999999998</v>
      </c>
      <c r="AI82" s="18">
        <v>0</v>
      </c>
      <c r="AJ82" s="18">
        <v>6.8507300000000004</v>
      </c>
      <c r="AK82" s="18">
        <v>4.6552300000000004</v>
      </c>
    </row>
    <row r="83" spans="2:37">
      <c r="B83" s="18">
        <v>1.1294599999999999</v>
      </c>
      <c r="C83" s="18">
        <v>0.25892700000000002</v>
      </c>
      <c r="D83" s="18">
        <v>422.01</v>
      </c>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G83" s="18">
        <v>516.51900000000001</v>
      </c>
      <c r="AH83" s="18">
        <v>504.78699999999998</v>
      </c>
      <c r="AI83" s="18">
        <v>6.0987E-2</v>
      </c>
      <c r="AJ83" s="18">
        <v>7.0814199999999996</v>
      </c>
      <c r="AK83" s="18">
        <v>5.6331300000000004</v>
      </c>
    </row>
    <row r="84" spans="2:37">
      <c r="B84" s="18">
        <v>1.42191</v>
      </c>
      <c r="C84" s="18">
        <v>0.32596599999999998</v>
      </c>
      <c r="D84" s="18">
        <v>423.339</v>
      </c>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512.23</v>
      </c>
      <c r="AH84" s="18">
        <v>511.54</v>
      </c>
      <c r="AI84" s="18">
        <v>0.10850600000000001</v>
      </c>
      <c r="AJ84" s="18">
        <v>7.5177399999999999</v>
      </c>
      <c r="AK84" s="18">
        <v>6.9085000000000001</v>
      </c>
    </row>
    <row r="85" spans="2:37">
      <c r="B85" s="18">
        <v>1.7900799999999999</v>
      </c>
      <c r="C85" s="18">
        <v>0.41037099999999999</v>
      </c>
      <c r="D85" s="18">
        <v>421.08499999999998</v>
      </c>
      <c r="E85" s="18">
        <v>0</v>
      </c>
      <c r="F85" s="18">
        <v>0</v>
      </c>
      <c r="G85" s="18">
        <v>0</v>
      </c>
      <c r="H85" s="18">
        <v>0</v>
      </c>
      <c r="I85" s="18">
        <v>0</v>
      </c>
      <c r="J85" s="18">
        <v>0</v>
      </c>
      <c r="K85" s="18">
        <v>0</v>
      </c>
      <c r="L85" s="18">
        <v>0</v>
      </c>
      <c r="M85" s="18">
        <v>0</v>
      </c>
      <c r="N85" s="18">
        <v>0</v>
      </c>
      <c r="O85" s="18">
        <v>0</v>
      </c>
      <c r="P85" s="18">
        <v>0</v>
      </c>
      <c r="Q85" s="18">
        <v>0</v>
      </c>
      <c r="R85" s="18">
        <v>0</v>
      </c>
      <c r="S85" s="18">
        <v>0</v>
      </c>
      <c r="T85" s="18">
        <v>0</v>
      </c>
      <c r="U85" s="18">
        <v>0</v>
      </c>
      <c r="V85" s="18">
        <v>0</v>
      </c>
      <c r="W85" s="18">
        <v>0</v>
      </c>
      <c r="X85" s="18">
        <v>0</v>
      </c>
      <c r="Y85" s="18">
        <v>0</v>
      </c>
      <c r="Z85" s="18">
        <v>0</v>
      </c>
      <c r="AA85" s="18">
        <v>0</v>
      </c>
      <c r="AB85" s="18">
        <v>0</v>
      </c>
      <c r="AC85" s="18">
        <v>0</v>
      </c>
      <c r="AD85" s="18">
        <v>0</v>
      </c>
      <c r="AE85" s="18">
        <v>0</v>
      </c>
      <c r="AF85" s="18">
        <v>0</v>
      </c>
      <c r="AG85" s="18">
        <v>507.94099999999997</v>
      </c>
      <c r="AH85" s="18">
        <v>518.29200000000003</v>
      </c>
      <c r="AI85" s="18">
        <v>0.156025</v>
      </c>
      <c r="AJ85" s="18">
        <v>7.9540699999999998</v>
      </c>
      <c r="AK85" s="18">
        <v>8.1838700000000006</v>
      </c>
    </row>
    <row r="86" spans="2:37">
      <c r="B86" s="18">
        <v>2.2535799999999999</v>
      </c>
      <c r="C86" s="18">
        <v>0.51662600000000003</v>
      </c>
      <c r="D86" s="18">
        <v>417.64499999999998</v>
      </c>
      <c r="E86" s="18">
        <v>0</v>
      </c>
      <c r="F86" s="18">
        <v>0</v>
      </c>
      <c r="G86" s="18">
        <v>0</v>
      </c>
      <c r="H86" s="18">
        <v>0</v>
      </c>
      <c r="I86" s="18">
        <v>0</v>
      </c>
      <c r="J86" s="18">
        <v>0</v>
      </c>
      <c r="K86" s="18">
        <v>0</v>
      </c>
      <c r="L86" s="18">
        <v>0</v>
      </c>
      <c r="M86" s="18">
        <v>0</v>
      </c>
      <c r="N86" s="18">
        <v>0</v>
      </c>
      <c r="O86" s="18">
        <v>0</v>
      </c>
      <c r="P86" s="18">
        <v>0</v>
      </c>
      <c r="Q86" s="18">
        <v>0</v>
      </c>
      <c r="R86" s="18">
        <v>0</v>
      </c>
      <c r="S86" s="18">
        <v>0</v>
      </c>
      <c r="T86" s="18">
        <v>0</v>
      </c>
      <c r="U86" s="18">
        <v>0</v>
      </c>
      <c r="V86" s="18">
        <v>0</v>
      </c>
      <c r="W86" s="18">
        <v>0</v>
      </c>
      <c r="X86" s="18">
        <v>0</v>
      </c>
      <c r="Y86" s="18">
        <v>0</v>
      </c>
      <c r="Z86" s="18">
        <v>0</v>
      </c>
      <c r="AA86" s="18">
        <v>0</v>
      </c>
      <c r="AB86" s="18">
        <v>0</v>
      </c>
      <c r="AC86" s="18">
        <v>0</v>
      </c>
      <c r="AD86" s="18">
        <v>0</v>
      </c>
      <c r="AE86" s="18">
        <v>0</v>
      </c>
      <c r="AF86" s="18">
        <v>0</v>
      </c>
      <c r="AG86" s="18">
        <v>512.995</v>
      </c>
      <c r="AH86" s="18">
        <v>524.82299999999998</v>
      </c>
      <c r="AI86" s="18">
        <v>74.091899999999995</v>
      </c>
      <c r="AJ86" s="18">
        <v>82.074399999999997</v>
      </c>
      <c r="AK86" s="18">
        <v>9.4403799999999993</v>
      </c>
    </row>
    <row r="87" spans="2:37">
      <c r="B87" s="18">
        <v>2.8370799999999998</v>
      </c>
      <c r="C87" s="18">
        <v>0.65038799999999997</v>
      </c>
      <c r="D87" s="18">
        <v>413.10199999999998</v>
      </c>
      <c r="E87" s="18">
        <v>0</v>
      </c>
      <c r="F87" s="18">
        <v>0</v>
      </c>
      <c r="G87" s="18">
        <v>0</v>
      </c>
      <c r="H87" s="18">
        <v>0</v>
      </c>
      <c r="I87" s="18">
        <v>0</v>
      </c>
      <c r="J87" s="18">
        <v>0</v>
      </c>
      <c r="K87" s="18">
        <v>0</v>
      </c>
      <c r="L87" s="18">
        <v>0</v>
      </c>
      <c r="M87" s="18">
        <v>0</v>
      </c>
      <c r="N87" s="18">
        <v>0</v>
      </c>
      <c r="O87" s="18">
        <v>0</v>
      </c>
      <c r="P87" s="18">
        <v>0</v>
      </c>
      <c r="Q87" s="18">
        <v>0</v>
      </c>
      <c r="R87" s="18">
        <v>0</v>
      </c>
      <c r="S87" s="18">
        <v>0</v>
      </c>
      <c r="T87" s="18">
        <v>0</v>
      </c>
      <c r="U87" s="18">
        <v>0</v>
      </c>
      <c r="V87" s="18">
        <v>0</v>
      </c>
      <c r="W87" s="18">
        <v>0</v>
      </c>
      <c r="X87" s="18">
        <v>0</v>
      </c>
      <c r="Y87" s="18">
        <v>0</v>
      </c>
      <c r="Z87" s="18">
        <v>0</v>
      </c>
      <c r="AA87" s="18">
        <v>0</v>
      </c>
      <c r="AB87" s="18">
        <v>0</v>
      </c>
      <c r="AC87" s="18">
        <v>0</v>
      </c>
      <c r="AD87" s="18">
        <v>0</v>
      </c>
      <c r="AE87" s="18">
        <v>0</v>
      </c>
      <c r="AF87" s="18">
        <v>0</v>
      </c>
      <c r="AG87" s="18">
        <v>526.726</v>
      </c>
      <c r="AH87" s="18">
        <v>531.149</v>
      </c>
      <c r="AI87" s="18">
        <v>216.66399999999999</v>
      </c>
      <c r="AJ87" s="18">
        <v>224.642</v>
      </c>
      <c r="AK87" s="18">
        <v>10.679399999999999</v>
      </c>
    </row>
    <row r="88" spans="2:37">
      <c r="B88" s="18">
        <v>3.5716800000000002</v>
      </c>
      <c r="C88" s="18">
        <v>0.81879800000000003</v>
      </c>
      <c r="D88" s="18">
        <v>409.57499999999999</v>
      </c>
      <c r="E88" s="18">
        <v>0</v>
      </c>
      <c r="F88" s="18">
        <v>0</v>
      </c>
      <c r="G88" s="18">
        <v>0</v>
      </c>
      <c r="H88" s="18">
        <v>0</v>
      </c>
      <c r="I88" s="18">
        <v>0</v>
      </c>
      <c r="J88" s="18">
        <v>0</v>
      </c>
      <c r="K88" s="18">
        <v>0</v>
      </c>
      <c r="L88" s="18">
        <v>0</v>
      </c>
      <c r="M88" s="18">
        <v>0</v>
      </c>
      <c r="N88" s="18">
        <v>0</v>
      </c>
      <c r="O88" s="18">
        <v>0</v>
      </c>
      <c r="P88" s="18">
        <v>0</v>
      </c>
      <c r="Q88" s="18">
        <v>0</v>
      </c>
      <c r="R88" s="18">
        <v>0</v>
      </c>
      <c r="S88" s="18">
        <v>0</v>
      </c>
      <c r="T88" s="18">
        <v>0</v>
      </c>
      <c r="U88" s="18">
        <v>0</v>
      </c>
      <c r="V88" s="18">
        <v>0</v>
      </c>
      <c r="W88" s="18">
        <v>0</v>
      </c>
      <c r="X88" s="18">
        <v>0</v>
      </c>
      <c r="Y88" s="18">
        <v>0</v>
      </c>
      <c r="Z88" s="18">
        <v>0</v>
      </c>
      <c r="AA88" s="18">
        <v>0</v>
      </c>
      <c r="AB88" s="18">
        <v>0</v>
      </c>
      <c r="AC88" s="18">
        <v>0</v>
      </c>
      <c r="AD88" s="18">
        <v>0</v>
      </c>
      <c r="AE88" s="18">
        <v>0</v>
      </c>
      <c r="AF88" s="18">
        <v>0</v>
      </c>
      <c r="AG88" s="18">
        <v>539.54200000000003</v>
      </c>
      <c r="AH88" s="18">
        <v>541.23699999999997</v>
      </c>
      <c r="AI88" s="18">
        <v>409.75400000000002</v>
      </c>
      <c r="AJ88" s="18">
        <v>421.06</v>
      </c>
      <c r="AK88" s="18">
        <v>11.538600000000001</v>
      </c>
    </row>
    <row r="89" spans="2:37">
      <c r="B89" s="18">
        <v>4.4964700000000004</v>
      </c>
      <c r="C89" s="18">
        <v>1.0307900000000001</v>
      </c>
      <c r="D89" s="18">
        <v>406.42700000000002</v>
      </c>
      <c r="E89" s="18">
        <v>0</v>
      </c>
      <c r="F89" s="18">
        <v>0</v>
      </c>
      <c r="G89" s="18">
        <v>0</v>
      </c>
      <c r="H89" s="18">
        <v>0</v>
      </c>
      <c r="I89" s="18">
        <v>0</v>
      </c>
      <c r="J89" s="18">
        <v>0</v>
      </c>
      <c r="K89" s="18">
        <v>0</v>
      </c>
      <c r="L89" s="18">
        <v>0</v>
      </c>
      <c r="M89" s="18">
        <v>0</v>
      </c>
      <c r="N89" s="18">
        <v>0</v>
      </c>
      <c r="O89" s="18">
        <v>0</v>
      </c>
      <c r="P89" s="18">
        <v>0</v>
      </c>
      <c r="Q89" s="18">
        <v>0</v>
      </c>
      <c r="R89" s="18">
        <v>0</v>
      </c>
      <c r="S89" s="18">
        <v>0</v>
      </c>
      <c r="T89" s="18">
        <v>0</v>
      </c>
      <c r="U89" s="18">
        <v>0</v>
      </c>
      <c r="V89" s="18">
        <v>0</v>
      </c>
      <c r="W89" s="18">
        <v>0</v>
      </c>
      <c r="X89" s="18">
        <v>0</v>
      </c>
      <c r="Y89" s="18">
        <v>0</v>
      </c>
      <c r="Z89" s="18">
        <v>0</v>
      </c>
      <c r="AA89" s="18">
        <v>0</v>
      </c>
      <c r="AB89" s="18">
        <v>0</v>
      </c>
      <c r="AC89" s="18">
        <v>0</v>
      </c>
      <c r="AD89" s="18">
        <v>0</v>
      </c>
      <c r="AE89" s="18">
        <v>0</v>
      </c>
      <c r="AF89" s="18">
        <v>0</v>
      </c>
      <c r="AG89" s="18">
        <v>550.89</v>
      </c>
      <c r="AH89" s="18">
        <v>551.37800000000004</v>
      </c>
      <c r="AI89" s="18">
        <v>512.56700000000001</v>
      </c>
      <c r="AJ89" s="18">
        <v>523.21500000000003</v>
      </c>
      <c r="AK89" s="18">
        <v>11.7233</v>
      </c>
    </row>
    <row r="90" spans="2:37">
      <c r="B90" s="18">
        <v>5.6607200000000004</v>
      </c>
      <c r="C90" s="18">
        <v>1.2977099999999999</v>
      </c>
      <c r="D90" s="18">
        <v>401.596</v>
      </c>
      <c r="E90" s="18">
        <v>5.3861600000000001E-4</v>
      </c>
      <c r="F90" s="18">
        <v>0</v>
      </c>
      <c r="G90" s="18">
        <v>0</v>
      </c>
      <c r="H90" s="18">
        <v>0</v>
      </c>
      <c r="I90" s="18">
        <v>0</v>
      </c>
      <c r="J90" s="18">
        <v>0</v>
      </c>
      <c r="K90" s="18">
        <v>0</v>
      </c>
      <c r="L90" s="18">
        <v>0</v>
      </c>
      <c r="M90" s="18">
        <v>0</v>
      </c>
      <c r="N90" s="18">
        <v>0</v>
      </c>
      <c r="O90" s="18">
        <v>0</v>
      </c>
      <c r="P90" s="18">
        <v>0</v>
      </c>
      <c r="Q90" s="18">
        <v>0</v>
      </c>
      <c r="R90" s="18">
        <v>0</v>
      </c>
      <c r="S90" s="18">
        <v>0</v>
      </c>
      <c r="T90" s="18">
        <v>0</v>
      </c>
      <c r="U90" s="18">
        <v>0</v>
      </c>
      <c r="V90" s="18">
        <v>0</v>
      </c>
      <c r="W90" s="18">
        <v>0</v>
      </c>
      <c r="X90" s="18">
        <v>0</v>
      </c>
      <c r="Y90" s="18">
        <v>0</v>
      </c>
      <c r="Z90" s="18">
        <v>0</v>
      </c>
      <c r="AA90" s="18">
        <v>0</v>
      </c>
      <c r="AB90" s="18">
        <v>0</v>
      </c>
      <c r="AC90" s="18">
        <v>0</v>
      </c>
      <c r="AD90" s="18">
        <v>0</v>
      </c>
      <c r="AE90" s="18">
        <v>0</v>
      </c>
      <c r="AF90" s="18">
        <v>0</v>
      </c>
      <c r="AG90" s="18">
        <v>573.73800000000006</v>
      </c>
      <c r="AH90" s="18">
        <v>574.92499999999995</v>
      </c>
      <c r="AI90" s="18">
        <v>492.86399999999998</v>
      </c>
      <c r="AJ90" s="18">
        <v>499.505</v>
      </c>
      <c r="AK90" s="18">
        <v>11.200900000000001</v>
      </c>
    </row>
    <row r="91" spans="2:37">
      <c r="B91" s="18">
        <v>7.12643</v>
      </c>
      <c r="C91" s="18">
        <v>1.6337200000000001</v>
      </c>
      <c r="D91" s="18">
        <v>405.536</v>
      </c>
      <c r="E91" s="18">
        <v>1.53787E-3</v>
      </c>
      <c r="F91" s="18">
        <v>0</v>
      </c>
      <c r="G91" s="18">
        <v>0</v>
      </c>
      <c r="H91" s="18">
        <v>0</v>
      </c>
      <c r="I91" s="18">
        <v>0</v>
      </c>
      <c r="J91" s="18">
        <v>0</v>
      </c>
      <c r="K91" s="18">
        <v>0</v>
      </c>
      <c r="L91" s="18">
        <v>0</v>
      </c>
      <c r="M91" s="18">
        <v>0</v>
      </c>
      <c r="N91" s="18">
        <v>0</v>
      </c>
      <c r="O91" s="18">
        <v>0</v>
      </c>
      <c r="P91" s="18">
        <v>0</v>
      </c>
      <c r="Q91" s="18">
        <v>0</v>
      </c>
      <c r="R91" s="18">
        <v>0</v>
      </c>
      <c r="S91" s="18">
        <v>0</v>
      </c>
      <c r="T91" s="18">
        <v>0</v>
      </c>
      <c r="U91" s="18">
        <v>0</v>
      </c>
      <c r="V91" s="18">
        <v>0</v>
      </c>
      <c r="W91" s="18">
        <v>0</v>
      </c>
      <c r="X91" s="18">
        <v>0</v>
      </c>
      <c r="Y91" s="18">
        <v>0</v>
      </c>
      <c r="Z91" s="18">
        <v>0</v>
      </c>
      <c r="AA91" s="18">
        <v>0</v>
      </c>
      <c r="AB91" s="18">
        <v>0</v>
      </c>
      <c r="AC91" s="18">
        <v>0</v>
      </c>
      <c r="AD91" s="18">
        <v>0</v>
      </c>
      <c r="AE91" s="18">
        <v>0</v>
      </c>
      <c r="AF91" s="18">
        <v>0</v>
      </c>
      <c r="AG91" s="18">
        <v>612.23299999999995</v>
      </c>
      <c r="AH91" s="18">
        <v>616.20399999999995</v>
      </c>
      <c r="AI91" s="18">
        <v>458.07600000000002</v>
      </c>
      <c r="AJ91" s="18">
        <v>462.05700000000002</v>
      </c>
      <c r="AK91" s="18">
        <v>10.5989</v>
      </c>
    </row>
    <row r="92" spans="2:37">
      <c r="B92" s="18">
        <v>8.9716500000000003</v>
      </c>
      <c r="C92" s="18">
        <v>2.0567099999999998</v>
      </c>
      <c r="D92" s="18">
        <v>419.70499999999998</v>
      </c>
      <c r="E92" s="18">
        <v>2.5371199999999999E-3</v>
      </c>
      <c r="F92" s="18">
        <v>0</v>
      </c>
      <c r="G92" s="18">
        <v>0</v>
      </c>
      <c r="H92" s="18">
        <v>0</v>
      </c>
      <c r="I92" s="18">
        <v>0</v>
      </c>
      <c r="J92" s="18">
        <v>0</v>
      </c>
      <c r="K92" s="18">
        <v>0</v>
      </c>
      <c r="L92" s="18">
        <v>0</v>
      </c>
      <c r="M92" s="18">
        <v>0</v>
      </c>
      <c r="N92" s="18">
        <v>0</v>
      </c>
      <c r="O92" s="18">
        <v>0</v>
      </c>
      <c r="P92" s="18">
        <v>0</v>
      </c>
      <c r="Q92" s="18">
        <v>0</v>
      </c>
      <c r="R92" s="18">
        <v>0</v>
      </c>
      <c r="S92" s="18">
        <v>0</v>
      </c>
      <c r="T92" s="18">
        <v>0</v>
      </c>
      <c r="U92" s="18">
        <v>0</v>
      </c>
      <c r="V92" s="18">
        <v>0</v>
      </c>
      <c r="W92" s="18">
        <v>0</v>
      </c>
      <c r="X92" s="18">
        <v>0</v>
      </c>
      <c r="Y92" s="18">
        <v>0</v>
      </c>
      <c r="Z92" s="18">
        <v>0</v>
      </c>
      <c r="AA92" s="18">
        <v>0</v>
      </c>
      <c r="AB92" s="18">
        <v>0</v>
      </c>
      <c r="AC92" s="18">
        <v>0</v>
      </c>
      <c r="AD92" s="18">
        <v>0</v>
      </c>
      <c r="AE92" s="18">
        <v>0</v>
      </c>
      <c r="AF92" s="18">
        <v>0</v>
      </c>
      <c r="AG92" s="18">
        <v>708.12599999999998</v>
      </c>
      <c r="AH92" s="18">
        <v>720.52599999999995</v>
      </c>
      <c r="AI92" s="18">
        <v>441.86399999999998</v>
      </c>
      <c r="AJ92" s="18">
        <v>443.49099999999999</v>
      </c>
      <c r="AK92" s="18">
        <v>10.795299999999999</v>
      </c>
    </row>
    <row r="93" spans="2:37">
      <c r="B93" s="18">
        <v>11.294600000000001</v>
      </c>
      <c r="C93" s="18">
        <v>2.5892599999999999</v>
      </c>
      <c r="D93" s="18">
        <v>466.709</v>
      </c>
      <c r="E93" s="18">
        <v>1.9462799999999999E-2</v>
      </c>
      <c r="F93" s="18">
        <v>0.76388699999999998</v>
      </c>
      <c r="G93" s="18">
        <v>1.25888</v>
      </c>
      <c r="H93" s="18">
        <v>0.55445699999999998</v>
      </c>
      <c r="I93" s="18">
        <v>1.51308</v>
      </c>
      <c r="J93" s="18">
        <v>2.7145400000000001E-3</v>
      </c>
      <c r="K93" s="18">
        <v>0</v>
      </c>
      <c r="L93" s="18">
        <v>0</v>
      </c>
      <c r="M93" s="18">
        <v>0</v>
      </c>
      <c r="N93" s="18">
        <v>0</v>
      </c>
      <c r="O93" s="18">
        <v>5.5391700000000004</v>
      </c>
      <c r="P93" s="18">
        <v>3.8936600000000001</v>
      </c>
      <c r="Q93" s="18">
        <v>0</v>
      </c>
      <c r="R93" s="18">
        <v>0</v>
      </c>
      <c r="S93" s="18">
        <v>1.7307999999999999</v>
      </c>
      <c r="T93" s="18">
        <v>0.25750699999999999</v>
      </c>
      <c r="U93" s="18">
        <v>0</v>
      </c>
      <c r="V93" s="18">
        <v>3.2532500000000001E-3</v>
      </c>
      <c r="W93" s="18">
        <v>0</v>
      </c>
      <c r="X93" s="18">
        <v>0</v>
      </c>
      <c r="Y93" s="18">
        <v>0</v>
      </c>
      <c r="Z93" s="18">
        <v>0</v>
      </c>
      <c r="AA93" s="18">
        <v>1.08894</v>
      </c>
      <c r="AB93" s="18">
        <v>1.2796099999999999</v>
      </c>
      <c r="AC93" s="18">
        <v>0.72092999999999996</v>
      </c>
      <c r="AD93" s="18">
        <v>0</v>
      </c>
      <c r="AE93" s="18">
        <v>0</v>
      </c>
      <c r="AF93" s="18">
        <v>0.46477499999999999</v>
      </c>
      <c r="AG93" s="18">
        <v>1179.68</v>
      </c>
      <c r="AH93" s="18">
        <v>1195.33</v>
      </c>
      <c r="AI93" s="18">
        <v>433.822</v>
      </c>
      <c r="AJ93" s="18">
        <v>433.06099999999998</v>
      </c>
      <c r="AK93" s="18">
        <v>10.690799999999999</v>
      </c>
    </row>
    <row r="94" spans="2:37">
      <c r="B94" s="18">
        <v>14.219099999999999</v>
      </c>
      <c r="C94" s="18">
        <v>3.2596599999999998</v>
      </c>
      <c r="D94" s="18">
        <v>524.50099999999998</v>
      </c>
      <c r="E94" s="18">
        <v>5.0584700000000003E-2</v>
      </c>
      <c r="F94" s="18">
        <v>2.2086700000000001</v>
      </c>
      <c r="G94" s="18">
        <v>3.6398700000000002</v>
      </c>
      <c r="H94" s="18">
        <v>1.6031299999999999</v>
      </c>
      <c r="I94" s="18">
        <v>4.3748500000000003</v>
      </c>
      <c r="J94" s="18">
        <v>7.8487000000000001E-3</v>
      </c>
      <c r="K94" s="18">
        <v>0</v>
      </c>
      <c r="L94" s="18">
        <v>0</v>
      </c>
      <c r="M94" s="18">
        <v>0</v>
      </c>
      <c r="N94" s="18">
        <v>0</v>
      </c>
      <c r="O94" s="18">
        <v>16.015699999999999</v>
      </c>
      <c r="P94" s="18">
        <v>11.257999999999999</v>
      </c>
      <c r="Q94" s="18">
        <v>0</v>
      </c>
      <c r="R94" s="18">
        <v>0</v>
      </c>
      <c r="S94" s="18">
        <v>5.0043699999999998</v>
      </c>
      <c r="T94" s="18">
        <v>0.74454500000000001</v>
      </c>
      <c r="U94" s="18">
        <v>0</v>
      </c>
      <c r="V94" s="18">
        <v>9.4062999999999994E-3</v>
      </c>
      <c r="W94" s="18">
        <v>0</v>
      </c>
      <c r="X94" s="18">
        <v>0</v>
      </c>
      <c r="Y94" s="18">
        <v>0</v>
      </c>
      <c r="Z94" s="18">
        <v>0</v>
      </c>
      <c r="AA94" s="18">
        <v>3.1485300000000001</v>
      </c>
      <c r="AB94" s="18">
        <v>3.6998000000000002</v>
      </c>
      <c r="AC94" s="18">
        <v>2.08447</v>
      </c>
      <c r="AD94" s="18">
        <v>0</v>
      </c>
      <c r="AE94" s="18">
        <v>0</v>
      </c>
      <c r="AF94" s="18">
        <v>1.3438300000000001</v>
      </c>
      <c r="AG94" s="18">
        <v>1986.09</v>
      </c>
      <c r="AH94" s="18">
        <v>2000.37</v>
      </c>
      <c r="AI94" s="18">
        <v>433.06200000000001</v>
      </c>
      <c r="AJ94" s="18">
        <v>429.88299999999998</v>
      </c>
      <c r="AK94" s="18">
        <v>10.3179</v>
      </c>
    </row>
    <row r="95" spans="2:37">
      <c r="B95" s="18">
        <v>17.9008</v>
      </c>
      <c r="C95" s="18">
        <v>4.1037100000000004</v>
      </c>
      <c r="D95" s="18">
        <v>569.29600000000005</v>
      </c>
      <c r="E95" s="18">
        <v>8.1706600000000004E-2</v>
      </c>
      <c r="F95" s="18">
        <v>5.8377600000000003</v>
      </c>
      <c r="G95" s="18">
        <v>17.523700000000002</v>
      </c>
      <c r="H95" s="18">
        <v>27.037400000000002</v>
      </c>
      <c r="I95" s="18">
        <v>27.543500000000002</v>
      </c>
      <c r="J95" s="18">
        <v>0.14583499999999999</v>
      </c>
      <c r="K95" s="18">
        <v>1.36557</v>
      </c>
      <c r="L95" s="18">
        <v>0.45092199999999999</v>
      </c>
      <c r="M95" s="18">
        <v>6.4260000000000002</v>
      </c>
      <c r="N95" s="18">
        <v>11.813599999999999</v>
      </c>
      <c r="O95" s="18">
        <v>100.85299999999999</v>
      </c>
      <c r="P95" s="18">
        <v>19.509399999999999</v>
      </c>
      <c r="Q95" s="18">
        <v>4.7554600000000002</v>
      </c>
      <c r="R95" s="18">
        <v>19.044599999999999</v>
      </c>
      <c r="S95" s="18">
        <v>10.9117</v>
      </c>
      <c r="T95" s="18">
        <v>13.1267</v>
      </c>
      <c r="U95" s="18">
        <v>0.83548100000000003</v>
      </c>
      <c r="V95" s="18">
        <v>32.086500000000001</v>
      </c>
      <c r="W95" s="18">
        <v>1.5170999999999999</v>
      </c>
      <c r="X95" s="18">
        <v>8.8659300000000005</v>
      </c>
      <c r="Y95" s="18">
        <v>1.1960999999999999</v>
      </c>
      <c r="Z95" s="18">
        <v>23.939599999999999</v>
      </c>
      <c r="AA95" s="18">
        <v>4.4204100000000004</v>
      </c>
      <c r="AB95" s="18">
        <v>4.2617500000000001</v>
      </c>
      <c r="AC95" s="18">
        <v>3.8888199999999999</v>
      </c>
      <c r="AD95" s="18">
        <v>35.803100000000001</v>
      </c>
      <c r="AE95" s="18">
        <v>16.587800000000001</v>
      </c>
      <c r="AF95" s="18">
        <v>2.82823</v>
      </c>
      <c r="AG95" s="18">
        <v>1660.17</v>
      </c>
      <c r="AH95" s="18">
        <v>1665.32</v>
      </c>
      <c r="AI95" s="18">
        <v>426.43</v>
      </c>
      <c r="AJ95" s="18">
        <v>429.32799999999997</v>
      </c>
      <c r="AK95" s="18">
        <v>10.136699999999999</v>
      </c>
    </row>
    <row r="96" spans="2:37">
      <c r="B96" s="18">
        <v>22.535799999999998</v>
      </c>
      <c r="C96" s="18">
        <v>5.1662699999999999</v>
      </c>
      <c r="D96" s="18">
        <v>574.976</v>
      </c>
      <c r="E96" s="18">
        <v>2564.7600000000002</v>
      </c>
      <c r="F96" s="18">
        <v>25844</v>
      </c>
      <c r="G96" s="18">
        <v>288.78800000000001</v>
      </c>
      <c r="H96" s="18">
        <v>480.56599999999997</v>
      </c>
      <c r="I96" s="18">
        <v>83.483999999999995</v>
      </c>
      <c r="J96" s="18">
        <v>191.65100000000001</v>
      </c>
      <c r="K96" s="18">
        <v>52.211199999999998</v>
      </c>
      <c r="L96" s="18">
        <v>56.135899999999999</v>
      </c>
      <c r="M96" s="18">
        <v>53.0839</v>
      </c>
      <c r="N96" s="18">
        <v>115.02</v>
      </c>
      <c r="O96" s="18">
        <v>268.69</v>
      </c>
      <c r="P96" s="18">
        <v>98.9285</v>
      </c>
      <c r="Q96" s="18">
        <v>47.9465</v>
      </c>
      <c r="R96" s="18">
        <v>58.490600000000001</v>
      </c>
      <c r="S96" s="18">
        <v>32.2744</v>
      </c>
      <c r="T96" s="18">
        <v>69.996899999999997</v>
      </c>
      <c r="U96" s="18">
        <v>15.7041</v>
      </c>
      <c r="V96" s="18">
        <v>102.419</v>
      </c>
      <c r="W96" s="18">
        <v>50.943199999999997</v>
      </c>
      <c r="X96" s="18">
        <v>63.563400000000001</v>
      </c>
      <c r="Y96" s="18">
        <v>51.662500000000001</v>
      </c>
      <c r="Z96" s="18">
        <v>66.507999999999996</v>
      </c>
      <c r="AA96" s="18">
        <v>28.188300000000002</v>
      </c>
      <c r="AB96" s="18">
        <v>45.4268</v>
      </c>
      <c r="AC96" s="18">
        <v>33.457000000000001</v>
      </c>
      <c r="AD96" s="18">
        <v>80.198999999999998</v>
      </c>
      <c r="AE96" s="18">
        <v>150.48400000000001</v>
      </c>
      <c r="AF96" s="18">
        <v>97.841499999999996</v>
      </c>
      <c r="AG96" s="18">
        <v>1190.96</v>
      </c>
      <c r="AH96" s="18">
        <v>1182.3499999999999</v>
      </c>
      <c r="AI96" s="18">
        <v>424.44099999999997</v>
      </c>
      <c r="AJ96" s="18">
        <v>429.65899999999999</v>
      </c>
      <c r="AK96" s="18">
        <v>10.173</v>
      </c>
    </row>
    <row r="97" spans="2:37">
      <c r="B97" s="18">
        <v>28.370799999999999</v>
      </c>
      <c r="C97" s="18">
        <v>6.5038799999999997</v>
      </c>
      <c r="D97" s="18">
        <v>526.70500000000004</v>
      </c>
      <c r="E97" s="18">
        <v>7511.81</v>
      </c>
      <c r="F97" s="18">
        <v>75680.100000000006</v>
      </c>
      <c r="G97" s="18">
        <v>795.90800000000002</v>
      </c>
      <c r="H97" s="18">
        <v>1324.91</v>
      </c>
      <c r="I97" s="18">
        <v>164.16200000000001</v>
      </c>
      <c r="J97" s="18">
        <v>560.88499999999999</v>
      </c>
      <c r="K97" s="18">
        <v>148.637</v>
      </c>
      <c r="L97" s="18">
        <v>163.00299999999999</v>
      </c>
      <c r="M97" s="18">
        <v>135.309</v>
      </c>
      <c r="N97" s="18">
        <v>299.80500000000001</v>
      </c>
      <c r="O97" s="18">
        <v>492.738</v>
      </c>
      <c r="P97" s="18">
        <v>244.208</v>
      </c>
      <c r="Q97" s="18">
        <v>125.506</v>
      </c>
      <c r="R97" s="18">
        <v>111.538</v>
      </c>
      <c r="S97" s="18">
        <v>67.253900000000002</v>
      </c>
      <c r="T97" s="18">
        <v>164.852</v>
      </c>
      <c r="U97" s="18">
        <v>43.373800000000003</v>
      </c>
      <c r="V97" s="18">
        <v>199.279</v>
      </c>
      <c r="W97" s="18">
        <v>144.447</v>
      </c>
      <c r="X97" s="18">
        <v>158.34399999999999</v>
      </c>
      <c r="Y97" s="18">
        <v>147.56100000000001</v>
      </c>
      <c r="Z97" s="18">
        <v>119.65600000000001</v>
      </c>
      <c r="AA97" s="18">
        <v>73.0745</v>
      </c>
      <c r="AB97" s="18">
        <v>124.831</v>
      </c>
      <c r="AC97" s="18">
        <v>88.691999999999993</v>
      </c>
      <c r="AD97" s="18">
        <v>122.51900000000001</v>
      </c>
      <c r="AE97" s="18">
        <v>388.69</v>
      </c>
      <c r="AF97" s="18">
        <v>279.56599999999997</v>
      </c>
      <c r="AG97" s="18">
        <v>906.74199999999996</v>
      </c>
      <c r="AH97" s="18">
        <v>882.255</v>
      </c>
      <c r="AI97" s="18">
        <v>428.41500000000002</v>
      </c>
      <c r="AJ97" s="18">
        <v>430.07600000000002</v>
      </c>
      <c r="AK97" s="18">
        <v>10.3573</v>
      </c>
    </row>
    <row r="98" spans="2:37">
      <c r="B98" s="18">
        <v>35.716799999999999</v>
      </c>
      <c r="C98" s="18">
        <v>8.1879799999999996</v>
      </c>
      <c r="D98" s="18">
        <v>475.733</v>
      </c>
      <c r="E98" s="18">
        <v>6294.56</v>
      </c>
      <c r="F98" s="18">
        <v>46548.800000000003</v>
      </c>
      <c r="G98" s="18">
        <v>280644</v>
      </c>
      <c r="H98" s="18">
        <v>3894.85</v>
      </c>
      <c r="I98" s="18">
        <v>2649.92</v>
      </c>
      <c r="J98" s="18">
        <v>1409.34</v>
      </c>
      <c r="K98" s="18">
        <v>1225.04</v>
      </c>
      <c r="L98" s="18">
        <v>1058.92</v>
      </c>
      <c r="M98" s="18">
        <v>1023.93</v>
      </c>
      <c r="N98" s="18">
        <v>897.27700000000004</v>
      </c>
      <c r="O98" s="18">
        <v>723.55100000000004</v>
      </c>
      <c r="P98" s="18">
        <v>580.41700000000003</v>
      </c>
      <c r="Q98" s="18">
        <v>442.01</v>
      </c>
      <c r="R98" s="18">
        <v>245.655</v>
      </c>
      <c r="S98" s="18">
        <v>164.65199999999999</v>
      </c>
      <c r="T98" s="18">
        <v>603.53899999999999</v>
      </c>
      <c r="U98" s="18">
        <v>301.57299999999998</v>
      </c>
      <c r="V98" s="18">
        <v>425.67500000000001</v>
      </c>
      <c r="W98" s="18">
        <v>341.476</v>
      </c>
      <c r="X98" s="18">
        <v>269.80500000000001</v>
      </c>
      <c r="Y98" s="18">
        <v>1092.8499999999999</v>
      </c>
      <c r="Z98" s="18">
        <v>546.54100000000005</v>
      </c>
      <c r="AA98" s="18">
        <v>166.03100000000001</v>
      </c>
      <c r="AB98" s="18">
        <v>327.62099999999998</v>
      </c>
      <c r="AC98" s="18">
        <v>326.221</v>
      </c>
      <c r="AD98" s="18">
        <v>405.33</v>
      </c>
      <c r="AE98" s="18">
        <v>505.98099999999999</v>
      </c>
      <c r="AF98" s="18">
        <v>617.78300000000002</v>
      </c>
      <c r="AG98" s="18">
        <v>706.07</v>
      </c>
      <c r="AH98" s="18">
        <v>693.95699999999999</v>
      </c>
      <c r="AI98" s="18">
        <v>432.83</v>
      </c>
      <c r="AJ98" s="18">
        <v>429.49900000000002</v>
      </c>
      <c r="AK98" s="18">
        <v>10.449</v>
      </c>
    </row>
    <row r="99" spans="2:37">
      <c r="B99" s="18">
        <v>44.964700000000001</v>
      </c>
      <c r="C99" s="18">
        <v>10.3079</v>
      </c>
      <c r="D99" s="18">
        <v>423.89600000000002</v>
      </c>
      <c r="E99" s="18">
        <v>4029.98</v>
      </c>
      <c r="F99" s="18">
        <v>15922</v>
      </c>
      <c r="G99" s="18">
        <v>265726</v>
      </c>
      <c r="H99" s="18">
        <v>377106</v>
      </c>
      <c r="I99" s="18">
        <v>1410370</v>
      </c>
      <c r="J99" s="18">
        <v>4498.63</v>
      </c>
      <c r="K99" s="18">
        <v>1854.85</v>
      </c>
      <c r="L99" s="18">
        <v>2044.96</v>
      </c>
      <c r="M99" s="18">
        <v>2086.23</v>
      </c>
      <c r="N99" s="18">
        <v>1394.71</v>
      </c>
      <c r="O99" s="18">
        <v>1044.54</v>
      </c>
      <c r="P99" s="18">
        <v>960.37099999999998</v>
      </c>
      <c r="Q99" s="18">
        <v>794.41899999999998</v>
      </c>
      <c r="R99" s="18">
        <v>984.90899999999999</v>
      </c>
      <c r="S99" s="18">
        <v>433.15899999999999</v>
      </c>
      <c r="T99" s="18">
        <v>1315.63</v>
      </c>
      <c r="U99" s="18">
        <v>1026</v>
      </c>
      <c r="V99" s="18">
        <v>985.93799999999999</v>
      </c>
      <c r="W99" s="18">
        <v>1151.52</v>
      </c>
      <c r="X99" s="18">
        <v>557.4</v>
      </c>
      <c r="Y99" s="18">
        <v>1325.95</v>
      </c>
      <c r="Z99" s="18">
        <v>664.26599999999996</v>
      </c>
      <c r="AA99" s="18">
        <v>456.14100000000002</v>
      </c>
      <c r="AB99" s="18">
        <v>870.53899999999999</v>
      </c>
      <c r="AC99" s="18">
        <v>716.37300000000005</v>
      </c>
      <c r="AD99" s="18">
        <v>768.88099999999997</v>
      </c>
      <c r="AE99" s="18">
        <v>737.05100000000004</v>
      </c>
      <c r="AF99" s="18">
        <v>820.06899999999996</v>
      </c>
      <c r="AG99" s="18">
        <v>560.28300000000002</v>
      </c>
      <c r="AH99" s="18">
        <v>559.42899999999997</v>
      </c>
      <c r="AI99" s="18">
        <v>441.084</v>
      </c>
      <c r="AJ99" s="18">
        <v>438.96800000000002</v>
      </c>
      <c r="AK99" s="18">
        <v>11.158799999999999</v>
      </c>
    </row>
    <row r="100" spans="2:37">
      <c r="B100" s="18">
        <v>56.607199999999999</v>
      </c>
      <c r="C100" s="18">
        <v>12.9771</v>
      </c>
      <c r="D100" s="18">
        <v>378.57299999999998</v>
      </c>
      <c r="E100" s="18">
        <v>2724.99</v>
      </c>
      <c r="F100" s="18">
        <v>10895.5</v>
      </c>
      <c r="G100" s="18">
        <v>63421.1</v>
      </c>
      <c r="H100" s="18">
        <v>500645</v>
      </c>
      <c r="I100" s="18">
        <v>1875730</v>
      </c>
      <c r="J100" s="18">
        <v>647764</v>
      </c>
      <c r="K100" s="18">
        <v>1741510</v>
      </c>
      <c r="L100" s="18">
        <v>1905460</v>
      </c>
      <c r="M100" s="18">
        <v>1369580</v>
      </c>
      <c r="N100" s="18">
        <v>22359.1</v>
      </c>
      <c r="O100" s="18">
        <v>8071.08</v>
      </c>
      <c r="P100" s="18">
        <v>4886.51</v>
      </c>
      <c r="Q100" s="18">
        <v>2521.48</v>
      </c>
      <c r="R100" s="18">
        <v>4635.0600000000004</v>
      </c>
      <c r="S100" s="18">
        <v>2650.38</v>
      </c>
      <c r="T100" s="18">
        <v>1899.58</v>
      </c>
      <c r="U100" s="18">
        <v>2125.04</v>
      </c>
      <c r="V100" s="18">
        <v>2911.1</v>
      </c>
      <c r="W100" s="18">
        <v>2333.2199999999998</v>
      </c>
      <c r="X100" s="18">
        <v>1550.95</v>
      </c>
      <c r="Y100" s="18">
        <v>1907.99</v>
      </c>
      <c r="Z100" s="18">
        <v>1497.84</v>
      </c>
      <c r="AA100" s="18">
        <v>1536.48</v>
      </c>
      <c r="AB100" s="18">
        <v>1543.69</v>
      </c>
      <c r="AC100" s="18">
        <v>1367.36</v>
      </c>
      <c r="AD100" s="18">
        <v>1661.74</v>
      </c>
      <c r="AE100" s="18">
        <v>1141.93</v>
      </c>
      <c r="AF100" s="18">
        <v>1290.03</v>
      </c>
      <c r="AG100" s="18">
        <v>471.99099999999999</v>
      </c>
      <c r="AH100" s="18">
        <v>472.98700000000002</v>
      </c>
      <c r="AI100" s="18">
        <v>453.15100000000001</v>
      </c>
      <c r="AJ100" s="18">
        <v>453.98</v>
      </c>
      <c r="AK100" s="18">
        <v>11.685</v>
      </c>
    </row>
    <row r="101" spans="2:37">
      <c r="B101" s="18">
        <v>71.264300000000006</v>
      </c>
      <c r="C101" s="18">
        <v>16.337199999999999</v>
      </c>
      <c r="D101" s="18">
        <v>338.82100000000003</v>
      </c>
      <c r="E101" s="18">
        <v>2240.63</v>
      </c>
      <c r="F101" s="18">
        <v>8170.39</v>
      </c>
      <c r="G101" s="18">
        <v>21958.5</v>
      </c>
      <c r="H101" s="18">
        <v>130636</v>
      </c>
      <c r="I101" s="18">
        <v>472958</v>
      </c>
      <c r="J101" s="18">
        <v>1678480</v>
      </c>
      <c r="K101" s="18">
        <v>4528950</v>
      </c>
      <c r="L101" s="18">
        <v>4996380</v>
      </c>
      <c r="M101" s="18">
        <v>3686780</v>
      </c>
      <c r="N101" s="18">
        <v>302635</v>
      </c>
      <c r="O101" s="18">
        <v>297893</v>
      </c>
      <c r="P101" s="18">
        <v>339707</v>
      </c>
      <c r="Q101" s="18">
        <v>376505</v>
      </c>
      <c r="R101" s="18">
        <v>474835</v>
      </c>
      <c r="S101" s="18">
        <v>543149</v>
      </c>
      <c r="T101" s="18">
        <v>342095</v>
      </c>
      <c r="U101" s="18">
        <v>275332</v>
      </c>
      <c r="V101" s="18">
        <v>351109</v>
      </c>
      <c r="W101" s="18">
        <v>9456.66</v>
      </c>
      <c r="X101" s="18">
        <v>7082.87</v>
      </c>
      <c r="Y101" s="18">
        <v>5291.93</v>
      </c>
      <c r="Z101" s="18">
        <v>4195.21</v>
      </c>
      <c r="AA101" s="18">
        <v>3380.87</v>
      </c>
      <c r="AB101" s="18">
        <v>2752.07</v>
      </c>
      <c r="AC101" s="18">
        <v>2388.31</v>
      </c>
      <c r="AD101" s="18">
        <v>2884.68</v>
      </c>
      <c r="AE101" s="18">
        <v>2180.17</v>
      </c>
      <c r="AF101" s="18">
        <v>2272.41</v>
      </c>
      <c r="AG101" s="18">
        <v>411.68299999999999</v>
      </c>
      <c r="AH101" s="18">
        <v>414.80799999999999</v>
      </c>
      <c r="AI101" s="18">
        <v>463.08100000000002</v>
      </c>
      <c r="AJ101" s="18">
        <v>462.74</v>
      </c>
      <c r="AK101" s="18">
        <v>11.602</v>
      </c>
    </row>
    <row r="102" spans="2:37">
      <c r="B102" s="18">
        <v>89.716499999999996</v>
      </c>
      <c r="C102" s="18">
        <v>20.5671</v>
      </c>
      <c r="D102" s="18">
        <v>301.97399999999999</v>
      </c>
      <c r="E102" s="18">
        <v>1756.28</v>
      </c>
      <c r="F102" s="18">
        <v>6599.88</v>
      </c>
      <c r="G102" s="18">
        <v>16521.3</v>
      </c>
      <c r="H102" s="18">
        <v>73449.3</v>
      </c>
      <c r="I102" s="18">
        <v>263005</v>
      </c>
      <c r="J102" s="18">
        <v>831111</v>
      </c>
      <c r="K102" s="18">
        <v>2095430</v>
      </c>
      <c r="L102" s="18">
        <v>2871850</v>
      </c>
      <c r="M102" s="18">
        <v>3406340</v>
      </c>
      <c r="N102" s="18">
        <v>3449190</v>
      </c>
      <c r="O102" s="18">
        <v>3875350</v>
      </c>
      <c r="P102" s="18">
        <v>4563780</v>
      </c>
      <c r="Q102" s="18">
        <v>5152220</v>
      </c>
      <c r="R102" s="18">
        <v>6455870</v>
      </c>
      <c r="S102" s="18">
        <v>7450980</v>
      </c>
      <c r="T102" s="18">
        <v>4714010</v>
      </c>
      <c r="U102" s="18">
        <v>3776610</v>
      </c>
      <c r="V102" s="18">
        <v>4796160</v>
      </c>
      <c r="W102" s="18">
        <v>88991.1</v>
      </c>
      <c r="X102" s="18">
        <v>60968.4</v>
      </c>
      <c r="Y102" s="18">
        <v>28709.8</v>
      </c>
      <c r="Z102" s="18">
        <v>17528.599999999999</v>
      </c>
      <c r="AA102" s="18">
        <v>8057.1</v>
      </c>
      <c r="AB102" s="18">
        <v>11941.2</v>
      </c>
      <c r="AC102" s="18">
        <v>6077.56</v>
      </c>
      <c r="AD102" s="18">
        <v>2690.13</v>
      </c>
      <c r="AE102" s="18">
        <v>10466.299999999999</v>
      </c>
      <c r="AF102" s="18">
        <v>4790.82</v>
      </c>
      <c r="AG102" s="18">
        <v>376.43400000000003</v>
      </c>
      <c r="AH102" s="18">
        <v>380.68200000000002</v>
      </c>
      <c r="AI102" s="18">
        <v>445.286</v>
      </c>
      <c r="AJ102" s="18">
        <v>442.87400000000002</v>
      </c>
      <c r="AK102" s="18">
        <v>12.516400000000001</v>
      </c>
    </row>
    <row r="103" spans="2:37">
      <c r="B103" s="18">
        <v>112.946</v>
      </c>
      <c r="C103" s="18">
        <v>25.892700000000001</v>
      </c>
      <c r="D103" s="18">
        <v>271.36099999999999</v>
      </c>
      <c r="E103" s="18">
        <v>1410.69</v>
      </c>
      <c r="F103" s="18">
        <v>5371.42</v>
      </c>
      <c r="G103" s="18">
        <v>12850.6</v>
      </c>
      <c r="H103" s="18">
        <v>37596.300000000003</v>
      </c>
      <c r="I103" s="18">
        <v>133710</v>
      </c>
      <c r="J103" s="18">
        <v>352103</v>
      </c>
      <c r="K103" s="18">
        <v>770994</v>
      </c>
      <c r="L103" s="18">
        <v>1509270</v>
      </c>
      <c r="M103" s="18">
        <v>2629690</v>
      </c>
      <c r="N103" s="18">
        <v>4009560</v>
      </c>
      <c r="O103" s="18">
        <v>4748780</v>
      </c>
      <c r="P103" s="18">
        <v>5889900</v>
      </c>
      <c r="Q103" s="18">
        <v>6671220</v>
      </c>
      <c r="R103" s="18">
        <v>8124990</v>
      </c>
      <c r="S103" s="18">
        <v>9261820</v>
      </c>
      <c r="T103" s="18">
        <v>6648410</v>
      </c>
      <c r="U103" s="18">
        <v>5848720</v>
      </c>
      <c r="V103" s="18">
        <v>6990380</v>
      </c>
      <c r="W103" s="18">
        <v>2451700</v>
      </c>
      <c r="X103" s="18">
        <v>2603040</v>
      </c>
      <c r="Y103" s="18">
        <v>2690780</v>
      </c>
      <c r="Z103" s="18">
        <v>2839230</v>
      </c>
      <c r="AA103" s="18">
        <v>2989620</v>
      </c>
      <c r="AB103" s="18">
        <v>3206300</v>
      </c>
      <c r="AC103" s="18">
        <v>3371620</v>
      </c>
      <c r="AD103" s="18">
        <v>3608360</v>
      </c>
      <c r="AE103" s="18">
        <v>3820050</v>
      </c>
      <c r="AF103" s="18">
        <v>4177540</v>
      </c>
      <c r="AG103" s="18">
        <v>355.63</v>
      </c>
      <c r="AH103" s="18">
        <v>358.65699999999998</v>
      </c>
      <c r="AI103" s="18">
        <v>445.03800000000001</v>
      </c>
      <c r="AJ103" s="18">
        <v>443.72300000000001</v>
      </c>
      <c r="AK103" s="18">
        <v>13.2653</v>
      </c>
    </row>
    <row r="104" spans="2:37">
      <c r="B104" s="18">
        <v>142.191</v>
      </c>
      <c r="C104" s="18">
        <v>32.596600000000002</v>
      </c>
      <c r="D104" s="18">
        <v>249.399</v>
      </c>
      <c r="E104" s="18">
        <v>1188.79</v>
      </c>
      <c r="F104" s="18">
        <v>4447.8599999999997</v>
      </c>
      <c r="G104" s="18">
        <v>10754.3</v>
      </c>
      <c r="H104" s="18">
        <v>20759.400000000001</v>
      </c>
      <c r="I104" s="18">
        <v>76308.3</v>
      </c>
      <c r="J104" s="18">
        <v>201438</v>
      </c>
      <c r="K104" s="18">
        <v>435142</v>
      </c>
      <c r="L104" s="18">
        <v>825882</v>
      </c>
      <c r="M104" s="18">
        <v>1410730</v>
      </c>
      <c r="N104" s="18">
        <v>2264750</v>
      </c>
      <c r="O104" s="18">
        <v>3211950</v>
      </c>
      <c r="P104" s="18">
        <v>4632920</v>
      </c>
      <c r="Q104" s="18">
        <v>5287310</v>
      </c>
      <c r="R104" s="18">
        <v>5950660</v>
      </c>
      <c r="S104" s="18">
        <v>6529420</v>
      </c>
      <c r="T104" s="18">
        <v>6410110</v>
      </c>
      <c r="U104" s="18">
        <v>6646910</v>
      </c>
      <c r="V104" s="18">
        <v>7178310</v>
      </c>
      <c r="W104" s="18">
        <v>6849510</v>
      </c>
      <c r="X104" s="18">
        <v>7362960</v>
      </c>
      <c r="Y104" s="18">
        <v>7704810</v>
      </c>
      <c r="Z104" s="18">
        <v>8164170</v>
      </c>
      <c r="AA104" s="18">
        <v>8624620</v>
      </c>
      <c r="AB104" s="18">
        <v>9239760</v>
      </c>
      <c r="AC104" s="18">
        <v>9733750</v>
      </c>
      <c r="AD104" s="18">
        <v>10428100</v>
      </c>
      <c r="AE104" s="18">
        <v>11017900</v>
      </c>
      <c r="AF104" s="18">
        <v>12067400</v>
      </c>
      <c r="AG104" s="18">
        <v>347.70299999999997</v>
      </c>
      <c r="AH104" s="18">
        <v>347.41800000000001</v>
      </c>
      <c r="AI104" s="18">
        <v>460.43099999999998</v>
      </c>
      <c r="AJ104" s="18">
        <v>463.036</v>
      </c>
      <c r="AK104" s="18">
        <v>13.8667</v>
      </c>
    </row>
    <row r="105" spans="2:37">
      <c r="B105" s="18">
        <v>179.00800000000001</v>
      </c>
      <c r="C105" s="18">
        <v>41.037100000000002</v>
      </c>
      <c r="D105" s="18">
        <v>251.63499999999999</v>
      </c>
      <c r="E105" s="18">
        <v>1051.3699999999999</v>
      </c>
      <c r="F105" s="18">
        <v>3925.72</v>
      </c>
      <c r="G105" s="18">
        <v>9124.44</v>
      </c>
      <c r="H105" s="18">
        <v>14583.7</v>
      </c>
      <c r="I105" s="18">
        <v>44626.5</v>
      </c>
      <c r="J105" s="18">
        <v>121982</v>
      </c>
      <c r="K105" s="18">
        <v>263924</v>
      </c>
      <c r="L105" s="18">
        <v>495541</v>
      </c>
      <c r="M105" s="18">
        <v>838078</v>
      </c>
      <c r="N105" s="18">
        <v>1371750</v>
      </c>
      <c r="O105" s="18">
        <v>2093780</v>
      </c>
      <c r="P105" s="18">
        <v>3153720</v>
      </c>
      <c r="Q105" s="18">
        <v>4001170</v>
      </c>
      <c r="R105" s="18">
        <v>4925840</v>
      </c>
      <c r="S105" s="18">
        <v>5348650</v>
      </c>
      <c r="T105" s="18">
        <v>5747540</v>
      </c>
      <c r="U105" s="18">
        <v>6185020</v>
      </c>
      <c r="V105" s="18">
        <v>6554000</v>
      </c>
      <c r="W105" s="18">
        <v>7038220</v>
      </c>
      <c r="X105" s="18">
        <v>7483210</v>
      </c>
      <c r="Y105" s="18">
        <v>7897700</v>
      </c>
      <c r="Z105" s="18">
        <v>8314820</v>
      </c>
      <c r="AA105" s="18">
        <v>8754110</v>
      </c>
      <c r="AB105" s="18">
        <v>9281650</v>
      </c>
      <c r="AC105" s="18">
        <v>9746390</v>
      </c>
      <c r="AD105" s="18">
        <v>10314300</v>
      </c>
      <c r="AE105" s="18">
        <v>10820400</v>
      </c>
      <c r="AF105" s="18">
        <v>11600900</v>
      </c>
      <c r="AG105" s="18">
        <v>331.23200000000003</v>
      </c>
      <c r="AH105" s="18">
        <v>333.42899999999997</v>
      </c>
      <c r="AI105" s="18">
        <v>456.35599999999999</v>
      </c>
      <c r="AJ105" s="18">
        <v>453.46800000000002</v>
      </c>
      <c r="AK105" s="18">
        <v>14.6821</v>
      </c>
    </row>
    <row r="106" spans="2:37">
      <c r="B106" s="18">
        <v>225.358</v>
      </c>
      <c r="C106" s="18">
        <v>51.662700000000001</v>
      </c>
      <c r="D106" s="18">
        <v>273.13499999999999</v>
      </c>
      <c r="E106" s="18">
        <v>949.25400000000002</v>
      </c>
      <c r="F106" s="18">
        <v>3560.94</v>
      </c>
      <c r="G106" s="18">
        <v>8096.15</v>
      </c>
      <c r="H106" s="18">
        <v>12670.6</v>
      </c>
      <c r="I106" s="18">
        <v>28074.1</v>
      </c>
      <c r="J106" s="18">
        <v>79696.800000000003</v>
      </c>
      <c r="K106" s="18">
        <v>175993</v>
      </c>
      <c r="L106" s="18">
        <v>333311</v>
      </c>
      <c r="M106" s="18">
        <v>566567</v>
      </c>
      <c r="N106" s="18">
        <v>919112</v>
      </c>
      <c r="O106" s="18">
        <v>1393670</v>
      </c>
      <c r="P106" s="18">
        <v>2071000</v>
      </c>
      <c r="Q106" s="18">
        <v>2922520</v>
      </c>
      <c r="R106" s="18">
        <v>3969030</v>
      </c>
      <c r="S106" s="18">
        <v>4508130</v>
      </c>
      <c r="T106" s="18">
        <v>5079370</v>
      </c>
      <c r="U106" s="18">
        <v>5490230</v>
      </c>
      <c r="V106" s="18">
        <v>5840650</v>
      </c>
      <c r="W106" s="18">
        <v>6199510</v>
      </c>
      <c r="X106" s="18">
        <v>6535830</v>
      </c>
      <c r="Y106" s="18">
        <v>6926920</v>
      </c>
      <c r="Z106" s="18">
        <v>7267970</v>
      </c>
      <c r="AA106" s="18">
        <v>7626920</v>
      </c>
      <c r="AB106" s="18">
        <v>8013150</v>
      </c>
      <c r="AC106" s="18">
        <v>8382500</v>
      </c>
      <c r="AD106" s="18">
        <v>8776000</v>
      </c>
      <c r="AE106" s="18">
        <v>9128420</v>
      </c>
      <c r="AF106" s="18">
        <v>9599690</v>
      </c>
      <c r="AG106" s="18">
        <v>323.58800000000002</v>
      </c>
      <c r="AH106" s="18">
        <v>327.572</v>
      </c>
      <c r="AI106" s="18">
        <v>460.23</v>
      </c>
      <c r="AJ106" s="18">
        <v>456.44</v>
      </c>
      <c r="AK106" s="18">
        <v>15.548299999999999</v>
      </c>
    </row>
    <row r="107" spans="2:37">
      <c r="B107" s="18">
        <v>283.70800000000003</v>
      </c>
      <c r="C107" s="18">
        <v>65.038799999999995</v>
      </c>
      <c r="D107" s="18">
        <v>299.577</v>
      </c>
      <c r="E107" s="18">
        <v>856.19500000000005</v>
      </c>
      <c r="F107" s="18">
        <v>3229.58</v>
      </c>
      <c r="G107" s="18">
        <v>7495.7</v>
      </c>
      <c r="H107" s="18">
        <v>11722</v>
      </c>
      <c r="I107" s="18">
        <v>18350.900000000001</v>
      </c>
      <c r="J107" s="18">
        <v>51935.9</v>
      </c>
      <c r="K107" s="18">
        <v>119183</v>
      </c>
      <c r="L107" s="18">
        <v>228065</v>
      </c>
      <c r="M107" s="18">
        <v>393241</v>
      </c>
      <c r="N107" s="18">
        <v>636259</v>
      </c>
      <c r="O107" s="18">
        <v>964279</v>
      </c>
      <c r="P107" s="18">
        <v>1419030</v>
      </c>
      <c r="Q107" s="18">
        <v>2009170</v>
      </c>
      <c r="R107" s="18">
        <v>2752480</v>
      </c>
      <c r="S107" s="18">
        <v>3547800</v>
      </c>
      <c r="T107" s="18">
        <v>4525190</v>
      </c>
      <c r="U107" s="18">
        <v>4933090</v>
      </c>
      <c r="V107" s="18">
        <v>5272760</v>
      </c>
      <c r="W107" s="18">
        <v>5588840</v>
      </c>
      <c r="X107" s="18">
        <v>5900080</v>
      </c>
      <c r="Y107" s="18">
        <v>6229550</v>
      </c>
      <c r="Z107" s="18">
        <v>6562310</v>
      </c>
      <c r="AA107" s="18">
        <v>6878980</v>
      </c>
      <c r="AB107" s="18">
        <v>7210560</v>
      </c>
      <c r="AC107" s="18">
        <v>7523600</v>
      </c>
      <c r="AD107" s="18">
        <v>7862240</v>
      </c>
      <c r="AE107" s="18">
        <v>8125700</v>
      </c>
      <c r="AF107" s="18">
        <v>8520440</v>
      </c>
      <c r="AG107" s="18">
        <v>326.54399999999998</v>
      </c>
      <c r="AH107" s="18">
        <v>330.041</v>
      </c>
      <c r="AI107" s="18">
        <v>476.95499999999998</v>
      </c>
      <c r="AJ107" s="18">
        <v>479.17200000000003</v>
      </c>
      <c r="AK107" s="18">
        <v>16.401599999999998</v>
      </c>
    </row>
    <row r="108" spans="2:37">
      <c r="B108" s="18">
        <v>357.16800000000001</v>
      </c>
      <c r="C108" s="18">
        <v>81.879800000000003</v>
      </c>
      <c r="D108" s="18">
        <v>323.70100000000002</v>
      </c>
      <c r="E108" s="18">
        <v>838.36</v>
      </c>
      <c r="F108" s="18">
        <v>2991.02</v>
      </c>
      <c r="G108" s="18">
        <v>6904.14</v>
      </c>
      <c r="H108" s="18">
        <v>10588.3</v>
      </c>
      <c r="I108" s="18">
        <v>15056.1</v>
      </c>
      <c r="J108" s="18">
        <v>36826.5</v>
      </c>
      <c r="K108" s="18">
        <v>86621.2</v>
      </c>
      <c r="L108" s="18">
        <v>169042</v>
      </c>
      <c r="M108" s="18">
        <v>294521</v>
      </c>
      <c r="N108" s="18">
        <v>478083</v>
      </c>
      <c r="O108" s="18">
        <v>727839</v>
      </c>
      <c r="P108" s="18">
        <v>1068110</v>
      </c>
      <c r="Q108" s="18">
        <v>1513770</v>
      </c>
      <c r="R108" s="18">
        <v>2082060</v>
      </c>
      <c r="S108" s="18">
        <v>2803040</v>
      </c>
      <c r="T108" s="18">
        <v>3708950</v>
      </c>
      <c r="U108" s="18">
        <v>4212750</v>
      </c>
      <c r="V108" s="18">
        <v>4724600</v>
      </c>
      <c r="W108" s="18">
        <v>5156900</v>
      </c>
      <c r="X108" s="18">
        <v>5448150</v>
      </c>
      <c r="Y108" s="18">
        <v>5743480</v>
      </c>
      <c r="Z108" s="18">
        <v>6058780</v>
      </c>
      <c r="AA108" s="18">
        <v>6362680</v>
      </c>
      <c r="AB108" s="18">
        <v>6647020</v>
      </c>
      <c r="AC108" s="18">
        <v>6940940</v>
      </c>
      <c r="AD108" s="18">
        <v>7241900</v>
      </c>
      <c r="AE108" s="18">
        <v>7488720</v>
      </c>
      <c r="AF108" s="18">
        <v>7829940</v>
      </c>
      <c r="AG108" s="18">
        <v>329.28</v>
      </c>
      <c r="AH108" s="18">
        <v>330.22899999999998</v>
      </c>
      <c r="AI108" s="18">
        <v>486.89499999999998</v>
      </c>
      <c r="AJ108" s="18">
        <v>486.16699999999997</v>
      </c>
      <c r="AK108" s="18">
        <v>16.278500000000001</v>
      </c>
    </row>
    <row r="109" spans="2:37">
      <c r="B109" s="18">
        <v>449.64699999999999</v>
      </c>
      <c r="C109" s="18">
        <v>103.07899999999999</v>
      </c>
      <c r="D109" s="18">
        <v>347.08300000000003</v>
      </c>
      <c r="E109" s="18">
        <v>844.60500000000002</v>
      </c>
      <c r="F109" s="18">
        <v>2782.18</v>
      </c>
      <c r="G109" s="18">
        <v>6315.43</v>
      </c>
      <c r="H109" s="18">
        <v>9395.2199999999993</v>
      </c>
      <c r="I109" s="18">
        <v>13819.2</v>
      </c>
      <c r="J109" s="18">
        <v>25767.1</v>
      </c>
      <c r="K109" s="18">
        <v>61821.8</v>
      </c>
      <c r="L109" s="18">
        <v>124817</v>
      </c>
      <c r="M109" s="18">
        <v>219684</v>
      </c>
      <c r="N109" s="18">
        <v>359819</v>
      </c>
      <c r="O109" s="18">
        <v>553164</v>
      </c>
      <c r="P109" s="18">
        <v>813576</v>
      </c>
      <c r="Q109" s="18">
        <v>1152160</v>
      </c>
      <c r="R109" s="18">
        <v>1586460</v>
      </c>
      <c r="S109" s="18">
        <v>2127310</v>
      </c>
      <c r="T109" s="18">
        <v>2808810</v>
      </c>
      <c r="U109" s="18">
        <v>3440170</v>
      </c>
      <c r="V109" s="18">
        <v>4182760</v>
      </c>
      <c r="W109" s="18">
        <v>4782190</v>
      </c>
      <c r="X109" s="18">
        <v>5055070</v>
      </c>
      <c r="Y109" s="18">
        <v>5325060</v>
      </c>
      <c r="Z109" s="18">
        <v>5619970</v>
      </c>
      <c r="AA109" s="18">
        <v>5920530</v>
      </c>
      <c r="AB109" s="18">
        <v>6160030</v>
      </c>
      <c r="AC109" s="18">
        <v>6446710</v>
      </c>
      <c r="AD109" s="18">
        <v>6715500</v>
      </c>
      <c r="AE109" s="18">
        <v>6968820</v>
      </c>
      <c r="AF109" s="18">
        <v>7263890</v>
      </c>
      <c r="AG109" s="18">
        <v>331.94499999999999</v>
      </c>
      <c r="AH109" s="18">
        <v>329.68700000000001</v>
      </c>
      <c r="AI109" s="18">
        <v>494.66199999999998</v>
      </c>
      <c r="AJ109" s="18">
        <v>488.125</v>
      </c>
      <c r="AK109" s="18">
        <v>15.8429</v>
      </c>
    </row>
    <row r="110" spans="2:37">
      <c r="B110" s="18">
        <v>566.072</v>
      </c>
      <c r="C110" s="18">
        <v>129.77099999999999</v>
      </c>
      <c r="D110" s="18">
        <v>369.68900000000002</v>
      </c>
      <c r="E110" s="18">
        <v>843.69100000000003</v>
      </c>
      <c r="F110" s="18">
        <v>2707.69</v>
      </c>
      <c r="G110" s="18">
        <v>6041.78</v>
      </c>
      <c r="H110" s="18">
        <v>8679.42</v>
      </c>
      <c r="I110" s="18">
        <v>13029</v>
      </c>
      <c r="J110" s="18">
        <v>19601.3</v>
      </c>
      <c r="K110" s="18">
        <v>46321.599999999999</v>
      </c>
      <c r="L110" s="18">
        <v>96006.9</v>
      </c>
      <c r="M110" s="18">
        <v>171450</v>
      </c>
      <c r="N110" s="18">
        <v>282723</v>
      </c>
      <c r="O110" s="18">
        <v>438093</v>
      </c>
      <c r="P110" s="18">
        <v>646091</v>
      </c>
      <c r="Q110" s="18">
        <v>915437</v>
      </c>
      <c r="R110" s="18">
        <v>1261490</v>
      </c>
      <c r="S110" s="18">
        <v>1688780</v>
      </c>
      <c r="T110" s="18">
        <v>2224900</v>
      </c>
      <c r="U110" s="18">
        <v>2866750</v>
      </c>
      <c r="V110" s="18">
        <v>3655100</v>
      </c>
      <c r="W110" s="18">
        <v>4318490</v>
      </c>
      <c r="X110" s="18">
        <v>4661700</v>
      </c>
      <c r="Y110" s="18">
        <v>5010530</v>
      </c>
      <c r="Z110" s="18">
        <v>5285550</v>
      </c>
      <c r="AA110" s="18">
        <v>5569990</v>
      </c>
      <c r="AB110" s="18">
        <v>5788780</v>
      </c>
      <c r="AC110" s="18">
        <v>6056250</v>
      </c>
      <c r="AD110" s="18">
        <v>6306530</v>
      </c>
      <c r="AE110" s="18">
        <v>6554740</v>
      </c>
      <c r="AF110" s="18">
        <v>6824600</v>
      </c>
      <c r="AG110" s="18">
        <v>335.10599999999999</v>
      </c>
      <c r="AH110" s="18">
        <v>332.47699999999998</v>
      </c>
      <c r="AI110" s="18">
        <v>496.24</v>
      </c>
      <c r="AJ110" s="18">
        <v>489.16</v>
      </c>
      <c r="AK110" s="18">
        <v>15.9579</v>
      </c>
    </row>
    <row r="111" spans="2:37">
      <c r="B111" s="18">
        <v>712.64300000000003</v>
      </c>
      <c r="C111" s="18">
        <v>163.37200000000001</v>
      </c>
      <c r="D111" s="18">
        <v>393.96899999999999</v>
      </c>
      <c r="E111" s="18">
        <v>836.65300000000002</v>
      </c>
      <c r="F111" s="18">
        <v>2748.12</v>
      </c>
      <c r="G111" s="18">
        <v>6037.59</v>
      </c>
      <c r="H111" s="18">
        <v>8371.77</v>
      </c>
      <c r="I111" s="18">
        <v>12620.9</v>
      </c>
      <c r="J111" s="18">
        <v>17620.7</v>
      </c>
      <c r="K111" s="18">
        <v>38774.1</v>
      </c>
      <c r="L111" s="18">
        <v>80380.100000000006</v>
      </c>
      <c r="M111" s="18">
        <v>145965</v>
      </c>
      <c r="N111" s="18">
        <v>240833</v>
      </c>
      <c r="O111" s="18">
        <v>373995</v>
      </c>
      <c r="P111" s="18">
        <v>553054</v>
      </c>
      <c r="Q111" s="18">
        <v>785522</v>
      </c>
      <c r="R111" s="18">
        <v>1082450</v>
      </c>
      <c r="S111" s="18">
        <v>1453120</v>
      </c>
      <c r="T111" s="18">
        <v>1911450</v>
      </c>
      <c r="U111" s="18">
        <v>2463660</v>
      </c>
      <c r="V111" s="18">
        <v>3139560</v>
      </c>
      <c r="W111" s="18">
        <v>3778710</v>
      </c>
      <c r="X111" s="18">
        <v>4268070</v>
      </c>
      <c r="Y111" s="18">
        <v>4784850</v>
      </c>
      <c r="Z111" s="18">
        <v>5040410</v>
      </c>
      <c r="AA111" s="18">
        <v>5297780</v>
      </c>
      <c r="AB111" s="18">
        <v>5516510</v>
      </c>
      <c r="AC111" s="18">
        <v>5754520</v>
      </c>
      <c r="AD111" s="18">
        <v>5997980</v>
      </c>
      <c r="AE111" s="18">
        <v>6231160</v>
      </c>
      <c r="AF111" s="18">
        <v>6493720</v>
      </c>
      <c r="AG111" s="18">
        <v>338.69200000000001</v>
      </c>
      <c r="AH111" s="18">
        <v>338.11799999999999</v>
      </c>
      <c r="AI111" s="18">
        <v>492.52300000000002</v>
      </c>
      <c r="AJ111" s="18">
        <v>489.40600000000001</v>
      </c>
      <c r="AK111" s="18">
        <v>16.543700000000001</v>
      </c>
    </row>
    <row r="112" spans="2:37">
      <c r="B112" s="18">
        <v>897.16499999999996</v>
      </c>
      <c r="C112" s="18">
        <v>205.67099999999999</v>
      </c>
      <c r="D112" s="18">
        <v>445.97500000000002</v>
      </c>
      <c r="E112" s="18">
        <v>829.61599999999999</v>
      </c>
      <c r="F112" s="18">
        <v>2788.56</v>
      </c>
      <c r="G112" s="18">
        <v>6033.4</v>
      </c>
      <c r="H112" s="18">
        <v>8064.13</v>
      </c>
      <c r="I112" s="18">
        <v>12212.8</v>
      </c>
      <c r="J112" s="18">
        <v>15640.1</v>
      </c>
      <c r="K112" s="18">
        <v>31226.6</v>
      </c>
      <c r="L112" s="18">
        <v>64753.3</v>
      </c>
      <c r="M112" s="18">
        <v>120481</v>
      </c>
      <c r="N112" s="18">
        <v>198943</v>
      </c>
      <c r="O112" s="18">
        <v>309897</v>
      </c>
      <c r="P112" s="18">
        <v>460018</v>
      </c>
      <c r="Q112" s="18">
        <v>655608</v>
      </c>
      <c r="R112" s="18">
        <v>903402</v>
      </c>
      <c r="S112" s="18">
        <v>1217450</v>
      </c>
      <c r="T112" s="18">
        <v>1597990</v>
      </c>
      <c r="U112" s="18">
        <v>2060570</v>
      </c>
      <c r="V112" s="18">
        <v>2624020</v>
      </c>
      <c r="W112" s="18">
        <v>3238920</v>
      </c>
      <c r="X112" s="18">
        <v>3874440</v>
      </c>
      <c r="Y112" s="18">
        <v>4559180</v>
      </c>
      <c r="Z112" s="18">
        <v>4795280</v>
      </c>
      <c r="AA112" s="18">
        <v>5025580</v>
      </c>
      <c r="AB112" s="18">
        <v>5244250</v>
      </c>
      <c r="AC112" s="18">
        <v>5452800</v>
      </c>
      <c r="AD112" s="18">
        <v>5689440</v>
      </c>
      <c r="AE112" s="18">
        <v>5907590</v>
      </c>
      <c r="AF112" s="18">
        <v>6162840</v>
      </c>
      <c r="AG112" s="18">
        <v>342.279</v>
      </c>
      <c r="AH112" s="18">
        <v>343.75799999999998</v>
      </c>
      <c r="AI112" s="18">
        <v>488.80599999999998</v>
      </c>
      <c r="AJ112" s="18">
        <v>489.65100000000001</v>
      </c>
      <c r="AK112" s="18">
        <v>17.1296</v>
      </c>
    </row>
    <row r="113" spans="2:37">
      <c r="B113" s="18">
        <v>1129.46</v>
      </c>
      <c r="C113" s="18">
        <v>258.92700000000002</v>
      </c>
      <c r="D113" s="18">
        <v>466.39600000000002</v>
      </c>
      <c r="E113" s="18">
        <v>820.952</v>
      </c>
      <c r="F113" s="18">
        <v>2798.28</v>
      </c>
      <c r="G113" s="18">
        <v>5720.73</v>
      </c>
      <c r="H113" s="18">
        <v>7788.52</v>
      </c>
      <c r="I113" s="18">
        <v>11776.8</v>
      </c>
      <c r="J113" s="18">
        <v>14713.1</v>
      </c>
      <c r="K113" s="18">
        <v>26392.3</v>
      </c>
      <c r="L113" s="18">
        <v>55420.3</v>
      </c>
      <c r="M113" s="18">
        <v>105235</v>
      </c>
      <c r="N113" s="18">
        <v>174187</v>
      </c>
      <c r="O113" s="18">
        <v>271588</v>
      </c>
      <c r="P113" s="18">
        <v>404940</v>
      </c>
      <c r="Q113" s="18">
        <v>577407</v>
      </c>
      <c r="R113" s="18">
        <v>796267</v>
      </c>
      <c r="S113" s="18">
        <v>1074830</v>
      </c>
      <c r="T113" s="18">
        <v>1410040</v>
      </c>
      <c r="U113" s="18">
        <v>1820380</v>
      </c>
      <c r="V113" s="18">
        <v>2318380</v>
      </c>
      <c r="W113" s="18">
        <v>2901430</v>
      </c>
      <c r="X113" s="18">
        <v>3590660</v>
      </c>
      <c r="Y113" s="18">
        <v>4346390</v>
      </c>
      <c r="Z113" s="18">
        <v>4644230</v>
      </c>
      <c r="AA113" s="18">
        <v>4863740</v>
      </c>
      <c r="AB113" s="18">
        <v>5080100</v>
      </c>
      <c r="AC113" s="18">
        <v>5274800</v>
      </c>
      <c r="AD113" s="18">
        <v>5501670</v>
      </c>
      <c r="AE113" s="18">
        <v>5716100</v>
      </c>
      <c r="AF113" s="18">
        <v>5949820</v>
      </c>
      <c r="AG113" s="18">
        <v>346.94099999999997</v>
      </c>
      <c r="AH113" s="18">
        <v>348.13099999999997</v>
      </c>
      <c r="AI113" s="18">
        <v>487.05399999999997</v>
      </c>
      <c r="AJ113" s="18">
        <v>489.767</v>
      </c>
      <c r="AK113" s="18">
        <v>18.3156</v>
      </c>
    </row>
    <row r="114" spans="2:37">
      <c r="B114" s="18">
        <v>1421.91</v>
      </c>
      <c r="C114" s="18">
        <v>325.96600000000001</v>
      </c>
      <c r="D114" s="18">
        <v>458.66399999999999</v>
      </c>
      <c r="E114" s="18">
        <v>810.83900000000006</v>
      </c>
      <c r="F114" s="18">
        <v>2780.63</v>
      </c>
      <c r="G114" s="18">
        <v>5133.1000000000004</v>
      </c>
      <c r="H114" s="18">
        <v>7541.47</v>
      </c>
      <c r="I114" s="18">
        <v>11315.8</v>
      </c>
      <c r="J114" s="18">
        <v>14725.2</v>
      </c>
      <c r="K114" s="18">
        <v>23976.3</v>
      </c>
      <c r="L114" s="18">
        <v>51697.1</v>
      </c>
      <c r="M114" s="18">
        <v>99113.3</v>
      </c>
      <c r="N114" s="18">
        <v>164703</v>
      </c>
      <c r="O114" s="18">
        <v>256265</v>
      </c>
      <c r="P114" s="18">
        <v>383695</v>
      </c>
      <c r="Q114" s="18">
        <v>545301</v>
      </c>
      <c r="R114" s="18">
        <v>753228</v>
      </c>
      <c r="S114" s="18">
        <v>1015150</v>
      </c>
      <c r="T114" s="18">
        <v>1333960</v>
      </c>
      <c r="U114" s="18">
        <v>1725400</v>
      </c>
      <c r="V114" s="18">
        <v>2199820</v>
      </c>
      <c r="W114" s="18">
        <v>2744250</v>
      </c>
      <c r="X114" s="18">
        <v>3404800</v>
      </c>
      <c r="Y114" s="18">
        <v>4145080</v>
      </c>
      <c r="Z114" s="18">
        <v>4577050</v>
      </c>
      <c r="AA114" s="18">
        <v>4800270</v>
      </c>
      <c r="AB114" s="18">
        <v>5012330</v>
      </c>
      <c r="AC114" s="18">
        <v>5207080</v>
      </c>
      <c r="AD114" s="18">
        <v>5421560</v>
      </c>
      <c r="AE114" s="18">
        <v>5642330</v>
      </c>
      <c r="AF114" s="18">
        <v>5841870</v>
      </c>
      <c r="AG114" s="18">
        <v>352.56200000000001</v>
      </c>
      <c r="AH114" s="18">
        <v>351.375</v>
      </c>
      <c r="AI114" s="18">
        <v>487.05399999999997</v>
      </c>
      <c r="AJ114" s="18">
        <v>489.767</v>
      </c>
      <c r="AK114" s="18">
        <v>20.0366</v>
      </c>
    </row>
    <row r="115" spans="2:37">
      <c r="B115" s="18">
        <v>1790.08</v>
      </c>
      <c r="C115" s="18">
        <v>410.37099999999998</v>
      </c>
      <c r="D115" s="18">
        <v>450.93200000000002</v>
      </c>
      <c r="E115" s="18">
        <v>800.726</v>
      </c>
      <c r="F115" s="18">
        <v>2762.99</v>
      </c>
      <c r="G115" s="18">
        <v>4545.47</v>
      </c>
      <c r="H115" s="18">
        <v>7294.42</v>
      </c>
      <c r="I115" s="18">
        <v>10854.9</v>
      </c>
      <c r="J115" s="18">
        <v>14737.3</v>
      </c>
      <c r="K115" s="18">
        <v>21560.2</v>
      </c>
      <c r="L115" s="18">
        <v>47974</v>
      </c>
      <c r="M115" s="18">
        <v>92992</v>
      </c>
      <c r="N115" s="18">
        <v>155219</v>
      </c>
      <c r="O115" s="18">
        <v>240943</v>
      </c>
      <c r="P115" s="18">
        <v>362451</v>
      </c>
      <c r="Q115" s="18">
        <v>513195</v>
      </c>
      <c r="R115" s="18">
        <v>710189</v>
      </c>
      <c r="S115" s="18">
        <v>955464</v>
      </c>
      <c r="T115" s="18">
        <v>1257870</v>
      </c>
      <c r="U115" s="18">
        <v>1630420</v>
      </c>
      <c r="V115" s="18">
        <v>2081260</v>
      </c>
      <c r="W115" s="18">
        <v>2587070</v>
      </c>
      <c r="X115" s="18">
        <v>3218950</v>
      </c>
      <c r="Y115" s="18">
        <v>3943770</v>
      </c>
      <c r="Z115" s="18">
        <v>4509860</v>
      </c>
      <c r="AA115" s="18">
        <v>4736800</v>
      </c>
      <c r="AB115" s="18">
        <v>4944550</v>
      </c>
      <c r="AC115" s="18">
        <v>5139360</v>
      </c>
      <c r="AD115" s="18">
        <v>5341440</v>
      </c>
      <c r="AE115" s="18">
        <v>5568560</v>
      </c>
      <c r="AF115" s="18">
        <v>5733910</v>
      </c>
      <c r="AG115" s="18">
        <v>358.18299999999999</v>
      </c>
      <c r="AH115" s="18">
        <v>354.61900000000003</v>
      </c>
      <c r="AI115" s="18">
        <v>487.05399999999997</v>
      </c>
      <c r="AJ115" s="18">
        <v>489.767</v>
      </c>
      <c r="AK115" s="18">
        <v>21.7575</v>
      </c>
    </row>
    <row r="116" spans="2:37">
      <c r="B116" s="18">
        <v>2253.58</v>
      </c>
      <c r="C116" s="18">
        <v>516.62599999999998</v>
      </c>
      <c r="D116" s="18">
        <v>476.00299999999999</v>
      </c>
      <c r="E116" s="18">
        <v>800.83199999999999</v>
      </c>
      <c r="F116" s="18">
        <v>2755.47</v>
      </c>
      <c r="G116" s="18">
        <v>4431.6499999999996</v>
      </c>
      <c r="H116" s="18">
        <v>7221.4</v>
      </c>
      <c r="I116" s="18">
        <v>10885.8</v>
      </c>
      <c r="J116" s="18">
        <v>14423.8</v>
      </c>
      <c r="K116" s="18">
        <v>20350</v>
      </c>
      <c r="L116" s="18">
        <v>46789.2</v>
      </c>
      <c r="M116" s="18">
        <v>90136.4</v>
      </c>
      <c r="N116" s="18">
        <v>151221</v>
      </c>
      <c r="O116" s="18">
        <v>234816</v>
      </c>
      <c r="P116" s="18">
        <v>353955</v>
      </c>
      <c r="Q116" s="18">
        <v>500875</v>
      </c>
      <c r="R116" s="18">
        <v>693129</v>
      </c>
      <c r="S116" s="18">
        <v>932495</v>
      </c>
      <c r="T116" s="18">
        <v>1229150</v>
      </c>
      <c r="U116" s="18">
        <v>1593280</v>
      </c>
      <c r="V116" s="18">
        <v>2032130</v>
      </c>
      <c r="W116" s="18">
        <v>2528790</v>
      </c>
      <c r="X116" s="18">
        <v>3144830</v>
      </c>
      <c r="Y116" s="18">
        <v>3853090</v>
      </c>
      <c r="Z116" s="18">
        <v>4491470</v>
      </c>
      <c r="AA116" s="18">
        <v>4718130</v>
      </c>
      <c r="AB116" s="18">
        <v>4928410</v>
      </c>
      <c r="AC116" s="18">
        <v>5131270</v>
      </c>
      <c r="AD116" s="18">
        <v>5317190</v>
      </c>
      <c r="AE116" s="18">
        <v>5557080</v>
      </c>
      <c r="AF116" s="18">
        <v>5709250</v>
      </c>
      <c r="AG116" s="18">
        <v>361.24400000000003</v>
      </c>
      <c r="AH116" s="18">
        <v>362.82400000000001</v>
      </c>
      <c r="AI116" s="18">
        <v>487.05399999999997</v>
      </c>
      <c r="AJ116" s="18">
        <v>489.767</v>
      </c>
      <c r="AK116" s="18">
        <v>24.942799999999998</v>
      </c>
    </row>
    <row r="117" spans="2:37">
      <c r="B117" s="18">
        <v>2837.08</v>
      </c>
      <c r="C117" s="18">
        <v>650.38800000000003</v>
      </c>
      <c r="D117" s="18">
        <v>531.54499999999996</v>
      </c>
      <c r="E117" s="18">
        <v>810.43</v>
      </c>
      <c r="F117" s="18">
        <v>2757.36</v>
      </c>
      <c r="G117" s="18">
        <v>4757.97</v>
      </c>
      <c r="H117" s="18">
        <v>7310.04</v>
      </c>
      <c r="I117" s="18">
        <v>11373.5</v>
      </c>
      <c r="J117" s="18">
        <v>13807.9</v>
      </c>
      <c r="K117" s="18">
        <v>20259.900000000001</v>
      </c>
      <c r="L117" s="18">
        <v>47962.2</v>
      </c>
      <c r="M117" s="18">
        <v>90314.5</v>
      </c>
      <c r="N117" s="18">
        <v>152320</v>
      </c>
      <c r="O117" s="18">
        <v>237232</v>
      </c>
      <c r="P117" s="18">
        <v>357302</v>
      </c>
      <c r="Q117" s="18">
        <v>506935</v>
      </c>
      <c r="R117" s="18">
        <v>700202</v>
      </c>
      <c r="S117" s="18">
        <v>943631</v>
      </c>
      <c r="T117" s="18">
        <v>1244420</v>
      </c>
      <c r="U117" s="18">
        <v>1609860</v>
      </c>
      <c r="V117" s="18">
        <v>2047490</v>
      </c>
      <c r="W117" s="18">
        <v>2562360</v>
      </c>
      <c r="X117" s="18">
        <v>3174520</v>
      </c>
      <c r="Y117" s="18">
        <v>3865170</v>
      </c>
      <c r="Z117" s="18">
        <v>4518390</v>
      </c>
      <c r="AA117" s="18">
        <v>4741060</v>
      </c>
      <c r="AB117" s="18">
        <v>4960240</v>
      </c>
      <c r="AC117" s="18">
        <v>5178560</v>
      </c>
      <c r="AD117" s="18">
        <v>5344830</v>
      </c>
      <c r="AE117" s="18">
        <v>5603450</v>
      </c>
      <c r="AF117" s="18">
        <v>5761970</v>
      </c>
      <c r="AG117" s="18">
        <v>361.92700000000002</v>
      </c>
      <c r="AH117" s="18">
        <v>375.637</v>
      </c>
      <c r="AI117" s="18">
        <v>487.05399999999997</v>
      </c>
      <c r="AJ117" s="18">
        <v>489.767</v>
      </c>
      <c r="AK117" s="18">
        <v>29.488299999999999</v>
      </c>
    </row>
    <row r="118" spans="2:37">
      <c r="B118" s="18">
        <v>3571.68</v>
      </c>
      <c r="C118" s="18">
        <v>818.798</v>
      </c>
      <c r="D118" s="18">
        <v>572.79300000000001</v>
      </c>
      <c r="E118" s="18">
        <v>848.26700000000005</v>
      </c>
      <c r="F118" s="18">
        <v>2729.16</v>
      </c>
      <c r="G118" s="18">
        <v>5088.33</v>
      </c>
      <c r="H118" s="18">
        <v>7471.8</v>
      </c>
      <c r="I118" s="18">
        <v>10821</v>
      </c>
      <c r="J118" s="18">
        <v>13702.6</v>
      </c>
      <c r="K118" s="18">
        <v>20806.8</v>
      </c>
      <c r="L118" s="18">
        <v>49220.4</v>
      </c>
      <c r="M118" s="18">
        <v>92079.8</v>
      </c>
      <c r="N118" s="18">
        <v>155806</v>
      </c>
      <c r="O118" s="18">
        <v>242120</v>
      </c>
      <c r="P118" s="18">
        <v>362933</v>
      </c>
      <c r="Q118" s="18">
        <v>516430</v>
      </c>
      <c r="R118" s="18">
        <v>714460</v>
      </c>
      <c r="S118" s="18">
        <v>963528</v>
      </c>
      <c r="T118" s="18">
        <v>1270110</v>
      </c>
      <c r="U118" s="18">
        <v>1642430</v>
      </c>
      <c r="V118" s="18">
        <v>2084870</v>
      </c>
      <c r="W118" s="18">
        <v>2615310</v>
      </c>
      <c r="X118" s="18">
        <v>3228490</v>
      </c>
      <c r="Y118" s="18">
        <v>3947120</v>
      </c>
      <c r="Z118" s="18">
        <v>4546830</v>
      </c>
      <c r="AA118" s="18">
        <v>4765580</v>
      </c>
      <c r="AB118" s="18">
        <v>4995040</v>
      </c>
      <c r="AC118" s="18">
        <v>5211880</v>
      </c>
      <c r="AD118" s="18">
        <v>5387160</v>
      </c>
      <c r="AE118" s="18">
        <v>5632780</v>
      </c>
      <c r="AF118" s="18">
        <v>5805400</v>
      </c>
      <c r="AG118" s="18">
        <v>372.30500000000001</v>
      </c>
      <c r="AH118" s="18">
        <v>379.05599999999998</v>
      </c>
      <c r="AI118" s="18">
        <v>487.05399999999997</v>
      </c>
      <c r="AJ118" s="18">
        <v>489.767</v>
      </c>
      <c r="AK118" s="18">
        <v>37.094000000000001</v>
      </c>
    </row>
    <row r="119" spans="2:37">
      <c r="B119" s="18">
        <v>4496.47</v>
      </c>
      <c r="C119" s="18">
        <v>1030.79</v>
      </c>
      <c r="D119" s="18">
        <v>609.46500000000003</v>
      </c>
      <c r="E119" s="18">
        <v>895.14400000000001</v>
      </c>
      <c r="F119" s="18">
        <v>2691.31</v>
      </c>
      <c r="G119" s="18">
        <v>5419.98</v>
      </c>
      <c r="H119" s="18">
        <v>7656.96</v>
      </c>
      <c r="I119" s="18">
        <v>9935.36</v>
      </c>
      <c r="J119" s="18">
        <v>13760.8</v>
      </c>
      <c r="K119" s="18">
        <v>21557.5</v>
      </c>
      <c r="L119" s="18">
        <v>50505.7</v>
      </c>
      <c r="M119" s="18">
        <v>94353</v>
      </c>
      <c r="N119" s="18">
        <v>160056</v>
      </c>
      <c r="O119" s="18">
        <v>247799</v>
      </c>
      <c r="P119" s="18">
        <v>369295</v>
      </c>
      <c r="Q119" s="18">
        <v>527024</v>
      </c>
      <c r="R119" s="18">
        <v>731018</v>
      </c>
      <c r="S119" s="18">
        <v>986228</v>
      </c>
      <c r="T119" s="18">
        <v>1299140</v>
      </c>
      <c r="U119" s="18">
        <v>1680120</v>
      </c>
      <c r="V119" s="18">
        <v>2129310</v>
      </c>
      <c r="W119" s="18">
        <v>2674450</v>
      </c>
      <c r="X119" s="18">
        <v>3290240</v>
      </c>
      <c r="Y119" s="18">
        <v>4051440</v>
      </c>
      <c r="Z119" s="18">
        <v>4575750</v>
      </c>
      <c r="AA119" s="18">
        <v>4790600</v>
      </c>
      <c r="AB119" s="18">
        <v>5030790</v>
      </c>
      <c r="AC119" s="18">
        <v>5240720</v>
      </c>
      <c r="AD119" s="18">
        <v>5434200</v>
      </c>
      <c r="AE119" s="18">
        <v>5656670</v>
      </c>
      <c r="AF119" s="18">
        <v>5845860</v>
      </c>
      <c r="AG119" s="18">
        <v>385.786</v>
      </c>
      <c r="AH119" s="18">
        <v>379.46800000000002</v>
      </c>
      <c r="AI119" s="18">
        <v>487.05399999999997</v>
      </c>
      <c r="AJ119" s="18">
        <v>489.767</v>
      </c>
      <c r="AK119" s="18">
        <v>45.679200000000002</v>
      </c>
    </row>
    <row r="120" spans="2:37">
      <c r="B120" s="18">
        <v>5660.72</v>
      </c>
      <c r="C120" s="18">
        <v>1297.71</v>
      </c>
      <c r="D120" s="18">
        <v>625.38800000000003</v>
      </c>
      <c r="E120" s="18">
        <v>937.09900000000005</v>
      </c>
      <c r="F120" s="18">
        <v>2848.36</v>
      </c>
      <c r="G120" s="18">
        <v>5717.43</v>
      </c>
      <c r="H120" s="18">
        <v>7553.74</v>
      </c>
      <c r="I120" s="18">
        <v>9612.6200000000008</v>
      </c>
      <c r="J120" s="18">
        <v>14153.3</v>
      </c>
      <c r="K120" s="18">
        <v>22623.599999999999</v>
      </c>
      <c r="L120" s="18">
        <v>52348.800000000003</v>
      </c>
      <c r="M120" s="18">
        <v>96877.3</v>
      </c>
      <c r="N120" s="18">
        <v>164143</v>
      </c>
      <c r="O120" s="18">
        <v>253941</v>
      </c>
      <c r="P120" s="18">
        <v>377747</v>
      </c>
      <c r="Q120" s="18">
        <v>539548</v>
      </c>
      <c r="R120" s="18">
        <v>748963</v>
      </c>
      <c r="S120" s="18">
        <v>1009250</v>
      </c>
      <c r="T120" s="18">
        <v>1329140</v>
      </c>
      <c r="U120" s="18">
        <v>1717160</v>
      </c>
      <c r="V120" s="18">
        <v>2177330</v>
      </c>
      <c r="W120" s="18">
        <v>2733060</v>
      </c>
      <c r="X120" s="18">
        <v>3359630</v>
      </c>
      <c r="Y120" s="18">
        <v>4143360</v>
      </c>
      <c r="Z120" s="18">
        <v>4599380</v>
      </c>
      <c r="AA120" s="18">
        <v>4813760</v>
      </c>
      <c r="AB120" s="18">
        <v>5067090</v>
      </c>
      <c r="AC120" s="18">
        <v>5273150</v>
      </c>
      <c r="AD120" s="18">
        <v>5469930</v>
      </c>
      <c r="AE120" s="18">
        <v>5683490</v>
      </c>
      <c r="AF120" s="18">
        <v>5883260</v>
      </c>
      <c r="AG120" s="18">
        <v>393.76900000000001</v>
      </c>
      <c r="AH120" s="18">
        <v>384.66</v>
      </c>
      <c r="AI120" s="18">
        <v>487.05399999999997</v>
      </c>
      <c r="AJ120" s="18">
        <v>489.767</v>
      </c>
      <c r="AK120" s="18">
        <v>59.060699999999997</v>
      </c>
    </row>
    <row r="121" spans="2:37">
      <c r="B121" s="18">
        <v>7126.43</v>
      </c>
      <c r="C121" s="18">
        <v>1633.72</v>
      </c>
      <c r="D121" s="18">
        <v>623.56700000000001</v>
      </c>
      <c r="E121" s="18">
        <v>974.84500000000003</v>
      </c>
      <c r="F121" s="18">
        <v>3172.09</v>
      </c>
      <c r="G121" s="18">
        <v>5985.62</v>
      </c>
      <c r="H121" s="18">
        <v>7203.88</v>
      </c>
      <c r="I121" s="18">
        <v>9771.23</v>
      </c>
      <c r="J121" s="18">
        <v>14831.7</v>
      </c>
      <c r="K121" s="18">
        <v>23959.5</v>
      </c>
      <c r="L121" s="18">
        <v>54669</v>
      </c>
      <c r="M121" s="18">
        <v>99616.3</v>
      </c>
      <c r="N121" s="18">
        <v>168090</v>
      </c>
      <c r="O121" s="18">
        <v>260480</v>
      </c>
      <c r="P121" s="18">
        <v>387986</v>
      </c>
      <c r="Q121" s="18">
        <v>553721</v>
      </c>
      <c r="R121" s="18">
        <v>768094</v>
      </c>
      <c r="S121" s="18">
        <v>1032550</v>
      </c>
      <c r="T121" s="18">
        <v>1359970</v>
      </c>
      <c r="U121" s="18">
        <v>1753650</v>
      </c>
      <c r="V121" s="18">
        <v>2228400</v>
      </c>
      <c r="W121" s="18">
        <v>2791200</v>
      </c>
      <c r="X121" s="18">
        <v>3435550</v>
      </c>
      <c r="Y121" s="18">
        <v>4224670</v>
      </c>
      <c r="Z121" s="18">
        <v>4618480</v>
      </c>
      <c r="AA121" s="18">
        <v>4835310</v>
      </c>
      <c r="AB121" s="18">
        <v>5103850</v>
      </c>
      <c r="AC121" s="18">
        <v>5308660</v>
      </c>
      <c r="AD121" s="18">
        <v>5495980</v>
      </c>
      <c r="AE121" s="18">
        <v>5712830</v>
      </c>
      <c r="AF121" s="18">
        <v>5918050</v>
      </c>
      <c r="AG121" s="18">
        <v>397.04899999999998</v>
      </c>
      <c r="AH121" s="18">
        <v>393.93900000000002</v>
      </c>
      <c r="AI121" s="18">
        <v>487.05399999999997</v>
      </c>
      <c r="AJ121" s="18">
        <v>489.767</v>
      </c>
      <c r="AK121" s="18">
        <v>76.5441</v>
      </c>
    </row>
    <row r="122" spans="2:37">
      <c r="B122" s="18">
        <v>8971.65</v>
      </c>
      <c r="C122" s="18">
        <v>2056.71</v>
      </c>
      <c r="D122" s="18">
        <v>621.74599999999998</v>
      </c>
      <c r="E122" s="18">
        <v>1012.59</v>
      </c>
      <c r="F122" s="18">
        <v>3495.81</v>
      </c>
      <c r="G122" s="18">
        <v>6253.81</v>
      </c>
      <c r="H122" s="18">
        <v>6854.02</v>
      </c>
      <c r="I122" s="18">
        <v>9929.85</v>
      </c>
      <c r="J122" s="18">
        <v>15510.1</v>
      </c>
      <c r="K122" s="18">
        <v>25295.3</v>
      </c>
      <c r="L122" s="18">
        <v>56989.2</v>
      </c>
      <c r="M122" s="18">
        <v>102355</v>
      </c>
      <c r="N122" s="18">
        <v>172037</v>
      </c>
      <c r="O122" s="18">
        <v>267018</v>
      </c>
      <c r="P122" s="18">
        <v>398225</v>
      </c>
      <c r="Q122" s="18">
        <v>567894</v>
      </c>
      <c r="R122" s="18">
        <v>787224</v>
      </c>
      <c r="S122" s="18">
        <v>1055850</v>
      </c>
      <c r="T122" s="18">
        <v>1390800</v>
      </c>
      <c r="U122" s="18">
        <v>1790130</v>
      </c>
      <c r="V122" s="18">
        <v>2279480</v>
      </c>
      <c r="W122" s="18">
        <v>2849340</v>
      </c>
      <c r="X122" s="18">
        <v>3511480</v>
      </c>
      <c r="Y122" s="18">
        <v>4305990</v>
      </c>
      <c r="Z122" s="18">
        <v>4637580</v>
      </c>
      <c r="AA122" s="18">
        <v>4856860</v>
      </c>
      <c r="AB122" s="18">
        <v>5140610</v>
      </c>
      <c r="AC122" s="18">
        <v>5344170</v>
      </c>
      <c r="AD122" s="18">
        <v>5522020</v>
      </c>
      <c r="AE122" s="18">
        <v>5742170</v>
      </c>
      <c r="AF122" s="18">
        <v>5952840</v>
      </c>
      <c r="AG122" s="18">
        <v>400.32799999999997</v>
      </c>
      <c r="AH122" s="18">
        <v>403.21899999999999</v>
      </c>
      <c r="AI122" s="18">
        <v>487.05399999999997</v>
      </c>
      <c r="AJ122" s="18">
        <v>489.767</v>
      </c>
      <c r="AK122" s="18">
        <v>94.0274</v>
      </c>
    </row>
    <row r="123" spans="2:37">
      <c r="B123" s="18">
        <v>11294.6</v>
      </c>
      <c r="C123" s="18">
        <v>2589.27</v>
      </c>
      <c r="D123" s="18">
        <v>628.52</v>
      </c>
      <c r="E123" s="18">
        <v>1028.52</v>
      </c>
      <c r="F123" s="18">
        <v>3585.68</v>
      </c>
      <c r="G123" s="18">
        <v>6451.18</v>
      </c>
      <c r="H123" s="18">
        <v>7103.77</v>
      </c>
      <c r="I123" s="18">
        <v>10672.5</v>
      </c>
      <c r="J123" s="18">
        <v>15802.5</v>
      </c>
      <c r="K123" s="18">
        <v>26645.4</v>
      </c>
      <c r="L123" s="18">
        <v>59337.9</v>
      </c>
      <c r="M123" s="18">
        <v>106139</v>
      </c>
      <c r="N123" s="18">
        <v>177611</v>
      </c>
      <c r="O123" s="18">
        <v>276413</v>
      </c>
      <c r="P123" s="18">
        <v>410920</v>
      </c>
      <c r="Q123" s="18">
        <v>585561</v>
      </c>
      <c r="R123" s="18">
        <v>810543</v>
      </c>
      <c r="S123" s="18">
        <v>1087170</v>
      </c>
      <c r="T123" s="18">
        <v>1430940</v>
      </c>
      <c r="U123" s="18">
        <v>1841900</v>
      </c>
      <c r="V123" s="18">
        <v>2344330</v>
      </c>
      <c r="W123" s="18">
        <v>2931510</v>
      </c>
      <c r="X123" s="18">
        <v>3613230</v>
      </c>
      <c r="Y123" s="18">
        <v>4363810</v>
      </c>
      <c r="Z123" s="18">
        <v>4676940</v>
      </c>
      <c r="AA123" s="18">
        <v>4897100</v>
      </c>
      <c r="AB123" s="18">
        <v>5183680</v>
      </c>
      <c r="AC123" s="18">
        <v>5385620</v>
      </c>
      <c r="AD123" s="18">
        <v>5559690</v>
      </c>
      <c r="AE123" s="18">
        <v>5787090</v>
      </c>
      <c r="AF123" s="18">
        <v>6004940</v>
      </c>
      <c r="AG123" s="18">
        <v>403.84800000000001</v>
      </c>
      <c r="AH123" s="18">
        <v>410.15199999999999</v>
      </c>
      <c r="AI123" s="18">
        <v>487.05399999999997</v>
      </c>
      <c r="AJ123" s="18">
        <v>489.767</v>
      </c>
      <c r="AK123" s="18">
        <v>120.71299999999999</v>
      </c>
    </row>
    <row r="124" spans="2:37">
      <c r="B124" s="18">
        <v>14219.1</v>
      </c>
      <c r="C124" s="18">
        <v>3259.66</v>
      </c>
      <c r="D124" s="18">
        <v>642.95500000000004</v>
      </c>
      <c r="E124" s="18">
        <v>1025</v>
      </c>
      <c r="F124" s="18">
        <v>3467.09</v>
      </c>
      <c r="G124" s="18">
        <v>6585.42</v>
      </c>
      <c r="H124" s="18">
        <v>7887.97</v>
      </c>
      <c r="I124" s="18">
        <v>11935.8</v>
      </c>
      <c r="J124" s="18">
        <v>15750.8</v>
      </c>
      <c r="K124" s="18">
        <v>28008.2</v>
      </c>
      <c r="L124" s="18">
        <v>61712.1</v>
      </c>
      <c r="M124" s="18">
        <v>110855</v>
      </c>
      <c r="N124" s="18">
        <v>184637</v>
      </c>
      <c r="O124" s="18">
        <v>288352</v>
      </c>
      <c r="P124" s="18">
        <v>425805</v>
      </c>
      <c r="Q124" s="18">
        <v>606344</v>
      </c>
      <c r="R124" s="18">
        <v>837596</v>
      </c>
      <c r="S124" s="18">
        <v>1125640</v>
      </c>
      <c r="T124" s="18">
        <v>1479390</v>
      </c>
      <c r="U124" s="18">
        <v>1907290</v>
      </c>
      <c r="V124" s="18">
        <v>2421450</v>
      </c>
      <c r="W124" s="18">
        <v>3035100</v>
      </c>
      <c r="X124" s="18">
        <v>3738020</v>
      </c>
      <c r="Y124" s="18">
        <v>4400690</v>
      </c>
      <c r="Z124" s="18">
        <v>4734360</v>
      </c>
      <c r="AA124" s="18">
        <v>4953980</v>
      </c>
      <c r="AB124" s="18">
        <v>5232360</v>
      </c>
      <c r="AC124" s="18">
        <v>5432390</v>
      </c>
      <c r="AD124" s="18">
        <v>5607710</v>
      </c>
      <c r="AE124" s="18">
        <v>5845890</v>
      </c>
      <c r="AF124" s="18">
        <v>6072480</v>
      </c>
      <c r="AG124" s="18">
        <v>407.58100000000002</v>
      </c>
      <c r="AH124" s="18">
        <v>414.99299999999999</v>
      </c>
      <c r="AI124" s="18">
        <v>487.05399999999997</v>
      </c>
      <c r="AJ124" s="18">
        <v>489.767</v>
      </c>
      <c r="AK124" s="18">
        <v>155.6</v>
      </c>
    </row>
    <row r="125" spans="2:37">
      <c r="B125" s="18">
        <v>17900.8</v>
      </c>
      <c r="C125" s="18">
        <v>4103.71</v>
      </c>
      <c r="D125" s="18">
        <v>657.39</v>
      </c>
      <c r="E125" s="18">
        <v>1021.48</v>
      </c>
      <c r="F125" s="18">
        <v>3348.51</v>
      </c>
      <c r="G125" s="18">
        <v>6719.66</v>
      </c>
      <c r="H125" s="18">
        <v>8672.17</v>
      </c>
      <c r="I125" s="18">
        <v>13199</v>
      </c>
      <c r="J125" s="18">
        <v>15699.2</v>
      </c>
      <c r="K125" s="18">
        <v>29371</v>
      </c>
      <c r="L125" s="18">
        <v>64086.2</v>
      </c>
      <c r="M125" s="18">
        <v>115571</v>
      </c>
      <c r="N125" s="18">
        <v>191662</v>
      </c>
      <c r="O125" s="18">
        <v>300291</v>
      </c>
      <c r="P125" s="18">
        <v>440691</v>
      </c>
      <c r="Q125" s="18">
        <v>627127</v>
      </c>
      <c r="R125" s="18">
        <v>864648</v>
      </c>
      <c r="S125" s="18">
        <v>1164110</v>
      </c>
      <c r="T125" s="18">
        <v>1527840</v>
      </c>
      <c r="U125" s="18">
        <v>1972670</v>
      </c>
      <c r="V125" s="18">
        <v>2498570</v>
      </c>
      <c r="W125" s="18">
        <v>3138680</v>
      </c>
      <c r="X125" s="18">
        <v>3862800</v>
      </c>
      <c r="Y125" s="18">
        <v>4437580</v>
      </c>
      <c r="Z125" s="18">
        <v>4791790</v>
      </c>
      <c r="AA125" s="18">
        <v>5010870</v>
      </c>
      <c r="AB125" s="18">
        <v>5281040</v>
      </c>
      <c r="AC125" s="18">
        <v>5479150</v>
      </c>
      <c r="AD125" s="18">
        <v>5655730</v>
      </c>
      <c r="AE125" s="18">
        <v>5904680</v>
      </c>
      <c r="AF125" s="18">
        <v>6140020</v>
      </c>
      <c r="AG125" s="18">
        <v>411.31400000000002</v>
      </c>
      <c r="AH125" s="18">
        <v>419.834</v>
      </c>
      <c r="AI125" s="18">
        <v>487.05399999999997</v>
      </c>
      <c r="AJ125" s="18">
        <v>489.767</v>
      </c>
      <c r="AK125" s="18">
        <v>190.48699999999999</v>
      </c>
    </row>
    <row r="126" spans="2:37">
      <c r="B126" s="18">
        <v>22535.8</v>
      </c>
      <c r="C126" s="18">
        <v>5166.26</v>
      </c>
      <c r="D126" s="18">
        <v>660.64599999999996</v>
      </c>
      <c r="E126" s="18">
        <v>1010.28</v>
      </c>
      <c r="F126" s="18">
        <v>3317.41</v>
      </c>
      <c r="G126" s="18">
        <v>6670.99</v>
      </c>
      <c r="H126" s="18">
        <v>9094.26</v>
      </c>
      <c r="I126" s="18">
        <v>13799.2</v>
      </c>
      <c r="J126" s="18">
        <v>15951.6</v>
      </c>
      <c r="K126" s="18">
        <v>31095.3</v>
      </c>
      <c r="L126" s="18">
        <v>66340</v>
      </c>
      <c r="M126" s="18">
        <v>119824</v>
      </c>
      <c r="N126" s="18">
        <v>197057</v>
      </c>
      <c r="O126" s="18">
        <v>310770</v>
      </c>
      <c r="P126" s="18">
        <v>458022</v>
      </c>
      <c r="Q126" s="18">
        <v>651857</v>
      </c>
      <c r="R126" s="18">
        <v>896999</v>
      </c>
      <c r="S126" s="18">
        <v>1214670</v>
      </c>
      <c r="T126" s="18">
        <v>1573200</v>
      </c>
      <c r="U126" s="18">
        <v>2032220</v>
      </c>
      <c r="V126" s="18">
        <v>2535710</v>
      </c>
      <c r="W126" s="18">
        <v>3166990</v>
      </c>
      <c r="X126" s="18">
        <v>3975040</v>
      </c>
      <c r="Y126" s="18">
        <v>4475300</v>
      </c>
      <c r="Z126" s="18">
        <v>4939390</v>
      </c>
      <c r="AA126" s="18">
        <v>5118780</v>
      </c>
      <c r="AB126" s="18">
        <v>5304480</v>
      </c>
      <c r="AC126" s="18">
        <v>5501670</v>
      </c>
      <c r="AD126" s="18">
        <v>5678860</v>
      </c>
      <c r="AE126" s="18">
        <v>5933000</v>
      </c>
      <c r="AF126" s="18">
        <v>6172550</v>
      </c>
      <c r="AG126" s="18">
        <v>416.61399999999998</v>
      </c>
      <c r="AH126" s="18">
        <v>425.11799999999999</v>
      </c>
      <c r="AI126" s="18">
        <v>487.05399999999997</v>
      </c>
      <c r="AJ126" s="18">
        <v>489.767</v>
      </c>
      <c r="AK126" s="18">
        <v>242.27099999999999</v>
      </c>
    </row>
    <row r="127" spans="2:37">
      <c r="B127" s="18">
        <v>28370.799999999999</v>
      </c>
      <c r="C127" s="18">
        <v>6503.88</v>
      </c>
      <c r="D127" s="18">
        <v>653.51599999999996</v>
      </c>
      <c r="E127" s="18">
        <v>991.93499999999995</v>
      </c>
      <c r="F127" s="18">
        <v>3367.59</v>
      </c>
      <c r="G127" s="18">
        <v>6452.39</v>
      </c>
      <c r="H127" s="18">
        <v>9179.9599999999991</v>
      </c>
      <c r="I127" s="18">
        <v>13783.4</v>
      </c>
      <c r="J127" s="18">
        <v>16486.599999999999</v>
      </c>
      <c r="K127" s="18">
        <v>33155.300000000003</v>
      </c>
      <c r="L127" s="18">
        <v>68482</v>
      </c>
      <c r="M127" s="18">
        <v>123646</v>
      </c>
      <c r="N127" s="18">
        <v>200939</v>
      </c>
      <c r="O127" s="18">
        <v>319893</v>
      </c>
      <c r="P127" s="18">
        <v>477626</v>
      </c>
      <c r="Q127" s="18">
        <v>680252</v>
      </c>
      <c r="R127" s="18">
        <v>934272</v>
      </c>
      <c r="S127" s="18">
        <v>1276450</v>
      </c>
      <c r="T127" s="18">
        <v>1615680</v>
      </c>
      <c r="U127" s="18">
        <v>2086350</v>
      </c>
      <c r="V127" s="18">
        <v>2535710</v>
      </c>
      <c r="W127" s="18">
        <v>3125360</v>
      </c>
      <c r="X127" s="18">
        <v>4075640</v>
      </c>
      <c r="Y127" s="18">
        <v>4513800</v>
      </c>
      <c r="Z127" s="18">
        <v>5170750</v>
      </c>
      <c r="AA127" s="18">
        <v>5274090</v>
      </c>
      <c r="AB127" s="18">
        <v>5304480</v>
      </c>
      <c r="AC127" s="18">
        <v>5501670</v>
      </c>
      <c r="AD127" s="18">
        <v>5678860</v>
      </c>
      <c r="AE127" s="18">
        <v>5933000</v>
      </c>
      <c r="AF127" s="18">
        <v>6172550</v>
      </c>
      <c r="AG127" s="18">
        <v>423.36799999999999</v>
      </c>
      <c r="AH127" s="18">
        <v>430.81400000000002</v>
      </c>
      <c r="AI127" s="18">
        <v>487.05399999999997</v>
      </c>
      <c r="AJ127" s="18">
        <v>489.767</v>
      </c>
      <c r="AK127" s="18">
        <v>309.75200000000001</v>
      </c>
    </row>
    <row r="128" spans="2:37">
      <c r="B128" s="18">
        <v>35716.800000000003</v>
      </c>
      <c r="C128" s="18">
        <v>8187.98</v>
      </c>
      <c r="D128" s="18">
        <v>646.38699999999994</v>
      </c>
      <c r="E128" s="18">
        <v>973.59</v>
      </c>
      <c r="F128" s="18">
        <v>3417.76</v>
      </c>
      <c r="G128" s="18">
        <v>6233.8</v>
      </c>
      <c r="H128" s="18">
        <v>9265.66</v>
      </c>
      <c r="I128" s="18">
        <v>13767.5</v>
      </c>
      <c r="J128" s="18">
        <v>17021.599999999999</v>
      </c>
      <c r="K128" s="18">
        <v>35215.300000000003</v>
      </c>
      <c r="L128" s="18">
        <v>70624</v>
      </c>
      <c r="M128" s="18">
        <v>127469</v>
      </c>
      <c r="N128" s="18">
        <v>204821</v>
      </c>
      <c r="O128" s="18">
        <v>329015</v>
      </c>
      <c r="P128" s="18">
        <v>497229</v>
      </c>
      <c r="Q128" s="18">
        <v>708648</v>
      </c>
      <c r="R128" s="18">
        <v>971545</v>
      </c>
      <c r="S128" s="18">
        <v>1338230</v>
      </c>
      <c r="T128" s="18">
        <v>1658170</v>
      </c>
      <c r="U128" s="18">
        <v>2140480</v>
      </c>
      <c r="V128" s="18">
        <v>2535710</v>
      </c>
      <c r="W128" s="18">
        <v>3083740</v>
      </c>
      <c r="X128" s="18">
        <v>4176240</v>
      </c>
      <c r="Y128" s="18">
        <v>4552300</v>
      </c>
      <c r="Z128" s="18">
        <v>5402120</v>
      </c>
      <c r="AA128" s="18">
        <v>5429410</v>
      </c>
      <c r="AB128" s="18">
        <v>5304480</v>
      </c>
      <c r="AC128" s="18">
        <v>5501670</v>
      </c>
      <c r="AD128" s="18">
        <v>5678860</v>
      </c>
      <c r="AE128" s="18">
        <v>5933000</v>
      </c>
      <c r="AF128" s="18">
        <v>6172550</v>
      </c>
      <c r="AG128" s="18">
        <v>430.12299999999999</v>
      </c>
      <c r="AH128" s="18">
        <v>436.51</v>
      </c>
      <c r="AI128" s="18">
        <v>487.05399999999997</v>
      </c>
      <c r="AJ128" s="18">
        <v>489.767</v>
      </c>
      <c r="AK128" s="18">
        <v>377.23200000000003</v>
      </c>
    </row>
    <row r="129" spans="2:37">
      <c r="B129" s="18">
        <v>44964.7</v>
      </c>
      <c r="C129" s="18">
        <v>10307.9</v>
      </c>
      <c r="D129" s="18">
        <v>639.25800000000004</v>
      </c>
      <c r="E129" s="18">
        <v>955.245</v>
      </c>
      <c r="F129" s="18">
        <v>3467.94</v>
      </c>
      <c r="G129" s="18">
        <v>6015.21</v>
      </c>
      <c r="H129" s="18">
        <v>9351.36</v>
      </c>
      <c r="I129" s="18">
        <v>13751.7</v>
      </c>
      <c r="J129" s="18">
        <v>17556.599999999999</v>
      </c>
      <c r="K129" s="18">
        <v>37275.300000000003</v>
      </c>
      <c r="L129" s="18">
        <v>72766</v>
      </c>
      <c r="M129" s="18">
        <v>131291</v>
      </c>
      <c r="N129" s="18">
        <v>208703</v>
      </c>
      <c r="O129" s="18">
        <v>338138</v>
      </c>
      <c r="P129" s="18">
        <v>516833</v>
      </c>
      <c r="Q129" s="18">
        <v>737043</v>
      </c>
      <c r="R129" s="18">
        <v>1008820</v>
      </c>
      <c r="S129" s="18">
        <v>1400010</v>
      </c>
      <c r="T129" s="18">
        <v>1700650</v>
      </c>
      <c r="U129" s="18">
        <v>2194610</v>
      </c>
      <c r="V129" s="18">
        <v>2535710</v>
      </c>
      <c r="W129" s="18">
        <v>3042110</v>
      </c>
      <c r="X129" s="18">
        <v>4276850</v>
      </c>
      <c r="Y129" s="18">
        <v>4590800</v>
      </c>
      <c r="Z129" s="18">
        <v>5633480</v>
      </c>
      <c r="AA129" s="18">
        <v>5584720</v>
      </c>
      <c r="AB129" s="18">
        <v>5304480</v>
      </c>
      <c r="AC129" s="18">
        <v>5501670</v>
      </c>
      <c r="AD129" s="18">
        <v>5678860</v>
      </c>
      <c r="AE129" s="18">
        <v>5933000</v>
      </c>
      <c r="AF129" s="18">
        <v>6172550</v>
      </c>
      <c r="AG129" s="18">
        <v>436.87700000000001</v>
      </c>
      <c r="AH129" s="18">
        <v>442.20499999999998</v>
      </c>
      <c r="AI129" s="18">
        <v>487.05399999999997</v>
      </c>
      <c r="AJ129" s="18">
        <v>489.767</v>
      </c>
      <c r="AK129" s="18">
        <v>444.71300000000002</v>
      </c>
    </row>
    <row r="130" spans="2:37">
      <c r="B130" s="18">
        <v>56607.199999999997</v>
      </c>
      <c r="C130" s="18">
        <v>12977.1</v>
      </c>
      <c r="D130" s="18">
        <v>637.88400000000001</v>
      </c>
      <c r="E130" s="18">
        <v>963.35699999999997</v>
      </c>
      <c r="F130" s="18">
        <v>3552.83</v>
      </c>
      <c r="G130" s="18">
        <v>6592.4</v>
      </c>
      <c r="H130" s="18">
        <v>9808.59</v>
      </c>
      <c r="I130" s="18">
        <v>13744.4</v>
      </c>
      <c r="J130" s="18">
        <v>17803.2</v>
      </c>
      <c r="K130" s="18">
        <v>38224.9</v>
      </c>
      <c r="L130" s="18">
        <v>73753.399999999994</v>
      </c>
      <c r="M130" s="18">
        <v>133053</v>
      </c>
      <c r="N130" s="18">
        <v>210492</v>
      </c>
      <c r="O130" s="18">
        <v>342343</v>
      </c>
      <c r="P130" s="18">
        <v>525870</v>
      </c>
      <c r="Q130" s="18">
        <v>750133</v>
      </c>
      <c r="R130" s="18">
        <v>1026000</v>
      </c>
      <c r="S130" s="18">
        <v>1428490</v>
      </c>
      <c r="T130" s="18">
        <v>1720240</v>
      </c>
      <c r="U130" s="18">
        <v>2219560</v>
      </c>
      <c r="V130" s="18">
        <v>2535710</v>
      </c>
      <c r="W130" s="18">
        <v>3022920</v>
      </c>
      <c r="X130" s="18">
        <v>4323220</v>
      </c>
      <c r="Y130" s="18">
        <v>4608550</v>
      </c>
      <c r="Z130" s="18">
        <v>5740140</v>
      </c>
      <c r="AA130" s="18">
        <v>5656320</v>
      </c>
      <c r="AB130" s="18">
        <v>5304480</v>
      </c>
      <c r="AC130" s="18">
        <v>5501670</v>
      </c>
      <c r="AD130" s="18">
        <v>5678860</v>
      </c>
      <c r="AE130" s="18">
        <v>5933000</v>
      </c>
      <c r="AF130" s="18">
        <v>6172550</v>
      </c>
      <c r="AG130" s="18">
        <v>442.13099999999997</v>
      </c>
      <c r="AH130" s="18">
        <v>450.05900000000003</v>
      </c>
      <c r="AI130" s="18">
        <v>487.05399999999997</v>
      </c>
      <c r="AJ130" s="18">
        <v>489.767</v>
      </c>
      <c r="AK130" s="18">
        <v>567.21600000000001</v>
      </c>
    </row>
    <row r="131" spans="2:37">
      <c r="B131" s="18">
        <v>71264.3</v>
      </c>
      <c r="C131" s="18">
        <v>16337.2</v>
      </c>
      <c r="D131" s="18">
        <v>641.43200000000002</v>
      </c>
      <c r="E131" s="18">
        <v>994.09500000000003</v>
      </c>
      <c r="F131" s="18">
        <v>3667.42</v>
      </c>
      <c r="G131" s="18">
        <v>7850.18</v>
      </c>
      <c r="H131" s="18">
        <v>10583.6</v>
      </c>
      <c r="I131" s="18">
        <v>13744.4</v>
      </c>
      <c r="J131" s="18">
        <v>17803.2</v>
      </c>
      <c r="K131" s="18">
        <v>38224.9</v>
      </c>
      <c r="L131" s="18">
        <v>73753.399999999994</v>
      </c>
      <c r="M131" s="18">
        <v>133053</v>
      </c>
      <c r="N131" s="18">
        <v>210492</v>
      </c>
      <c r="O131" s="18">
        <v>342343</v>
      </c>
      <c r="P131" s="18">
        <v>525870</v>
      </c>
      <c r="Q131" s="18">
        <v>750133</v>
      </c>
      <c r="R131" s="18">
        <v>1026000</v>
      </c>
      <c r="S131" s="18">
        <v>1428490</v>
      </c>
      <c r="T131" s="18">
        <v>1720240</v>
      </c>
      <c r="U131" s="18">
        <v>2219560</v>
      </c>
      <c r="V131" s="18">
        <v>2535710</v>
      </c>
      <c r="W131" s="18">
        <v>3022920</v>
      </c>
      <c r="X131" s="18">
        <v>4323220</v>
      </c>
      <c r="Y131" s="18">
        <v>4608550</v>
      </c>
      <c r="Z131" s="18">
        <v>5740140</v>
      </c>
      <c r="AA131" s="18">
        <v>5656320</v>
      </c>
      <c r="AB131" s="18">
        <v>5304480</v>
      </c>
      <c r="AC131" s="18">
        <v>5501670</v>
      </c>
      <c r="AD131" s="18">
        <v>5678860</v>
      </c>
      <c r="AE131" s="18">
        <v>5933000</v>
      </c>
      <c r="AF131" s="18">
        <v>6172550</v>
      </c>
      <c r="AG131" s="18">
        <v>446.101</v>
      </c>
      <c r="AH131" s="18">
        <v>459.75799999999998</v>
      </c>
      <c r="AI131" s="18">
        <v>487.05399999999997</v>
      </c>
      <c r="AJ131" s="18">
        <v>489.767</v>
      </c>
      <c r="AK131" s="18">
        <v>736.77499999999998</v>
      </c>
    </row>
    <row r="132" spans="2:37">
      <c r="B132" s="18">
        <v>89716.5</v>
      </c>
      <c r="C132" s="18">
        <v>20567.099999999999</v>
      </c>
      <c r="D132" s="18">
        <v>644.98099999999999</v>
      </c>
      <c r="E132" s="18">
        <v>1024.83</v>
      </c>
      <c r="F132" s="18">
        <v>3782.01</v>
      </c>
      <c r="G132" s="18">
        <v>9107.94</v>
      </c>
      <c r="H132" s="18">
        <v>11358.6</v>
      </c>
      <c r="I132" s="18">
        <v>13744.4</v>
      </c>
      <c r="J132" s="18">
        <v>17803.2</v>
      </c>
      <c r="K132" s="18">
        <v>38224.9</v>
      </c>
      <c r="L132" s="18">
        <v>73753.399999999994</v>
      </c>
      <c r="M132" s="18">
        <v>133053</v>
      </c>
      <c r="N132" s="18">
        <v>210492</v>
      </c>
      <c r="O132" s="18">
        <v>342343</v>
      </c>
      <c r="P132" s="18">
        <v>525870</v>
      </c>
      <c r="Q132" s="18">
        <v>750133</v>
      </c>
      <c r="R132" s="18">
        <v>1026000</v>
      </c>
      <c r="S132" s="18">
        <v>1428490</v>
      </c>
      <c r="T132" s="18">
        <v>1720240</v>
      </c>
      <c r="U132" s="18">
        <v>2219560</v>
      </c>
      <c r="V132" s="18">
        <v>2535710</v>
      </c>
      <c r="W132" s="18">
        <v>3022920</v>
      </c>
      <c r="X132" s="18">
        <v>4323220</v>
      </c>
      <c r="Y132" s="18">
        <v>4608550</v>
      </c>
      <c r="Z132" s="18">
        <v>5740140</v>
      </c>
      <c r="AA132" s="18">
        <v>5656320</v>
      </c>
      <c r="AB132" s="18">
        <v>5304480</v>
      </c>
      <c r="AC132" s="18">
        <v>5501670</v>
      </c>
      <c r="AD132" s="18">
        <v>5678860</v>
      </c>
      <c r="AE132" s="18">
        <v>5933000</v>
      </c>
      <c r="AF132" s="18">
        <v>6172550</v>
      </c>
      <c r="AG132" s="18">
        <v>450.07100000000003</v>
      </c>
      <c r="AH132" s="18">
        <v>469.45600000000002</v>
      </c>
      <c r="AI132" s="18">
        <v>487.05399999999997</v>
      </c>
      <c r="AJ132" s="18">
        <v>489.767</v>
      </c>
      <c r="AK132" s="18">
        <v>906.33399999999995</v>
      </c>
    </row>
    <row r="133" spans="2:37">
      <c r="B133" s="18">
        <v>112946</v>
      </c>
      <c r="C133" s="18">
        <v>25892.6</v>
      </c>
      <c r="D133" s="18">
        <v>646.65300000000002</v>
      </c>
      <c r="E133" s="18">
        <v>1039.32</v>
      </c>
      <c r="F133" s="18">
        <v>3836.01</v>
      </c>
      <c r="G133" s="18">
        <v>9700.7000000000007</v>
      </c>
      <c r="H133" s="18">
        <v>11723.8</v>
      </c>
      <c r="I133" s="18">
        <v>13744.4</v>
      </c>
      <c r="J133" s="18">
        <v>17803.2</v>
      </c>
      <c r="K133" s="18">
        <v>38224.9</v>
      </c>
      <c r="L133" s="18">
        <v>73753.399999999994</v>
      </c>
      <c r="M133" s="18">
        <v>133053</v>
      </c>
      <c r="N133" s="18">
        <v>210492</v>
      </c>
      <c r="O133" s="18">
        <v>342343</v>
      </c>
      <c r="P133" s="18">
        <v>525870</v>
      </c>
      <c r="Q133" s="18">
        <v>750133</v>
      </c>
      <c r="R133" s="18">
        <v>1026000</v>
      </c>
      <c r="S133" s="18">
        <v>1428490</v>
      </c>
      <c r="T133" s="18">
        <v>1720240</v>
      </c>
      <c r="U133" s="18">
        <v>2219560</v>
      </c>
      <c r="V133" s="18">
        <v>2535710</v>
      </c>
      <c r="W133" s="18">
        <v>3022920</v>
      </c>
      <c r="X133" s="18">
        <v>4323220</v>
      </c>
      <c r="Y133" s="18">
        <v>4608550</v>
      </c>
      <c r="Z133" s="18">
        <v>5740140</v>
      </c>
      <c r="AA133" s="18">
        <v>5656320</v>
      </c>
      <c r="AB133" s="18">
        <v>5304480</v>
      </c>
      <c r="AC133" s="18">
        <v>5501670</v>
      </c>
      <c r="AD133" s="18">
        <v>5678860</v>
      </c>
      <c r="AE133" s="18">
        <v>5933000</v>
      </c>
      <c r="AF133" s="18">
        <v>6172550</v>
      </c>
      <c r="AG133" s="18">
        <v>451.94200000000001</v>
      </c>
      <c r="AH133" s="18">
        <v>474.02699999999999</v>
      </c>
      <c r="AI133" s="18">
        <v>487.05399999999997</v>
      </c>
      <c r="AJ133" s="18">
        <v>489.767</v>
      </c>
      <c r="AK133" s="18">
        <v>986.24300000000005</v>
      </c>
    </row>
    <row r="134" spans="2:37">
      <c r="B134" s="18">
        <v>142191</v>
      </c>
      <c r="C134" s="18">
        <v>32596.6</v>
      </c>
      <c r="D134" s="18">
        <v>646.65300000000002</v>
      </c>
      <c r="E134" s="18">
        <v>1039.32</v>
      </c>
      <c r="F134" s="18">
        <v>3836.01</v>
      </c>
      <c r="G134" s="18">
        <v>9700.7000000000007</v>
      </c>
      <c r="H134" s="18">
        <v>11723.8</v>
      </c>
      <c r="I134" s="18">
        <v>13744.4</v>
      </c>
      <c r="J134" s="18">
        <v>17803.2</v>
      </c>
      <c r="K134" s="18">
        <v>38224.9</v>
      </c>
      <c r="L134" s="18">
        <v>73753.399999999994</v>
      </c>
      <c r="M134" s="18">
        <v>133053</v>
      </c>
      <c r="N134" s="18">
        <v>210492</v>
      </c>
      <c r="O134" s="18">
        <v>342343</v>
      </c>
      <c r="P134" s="18">
        <v>525870</v>
      </c>
      <c r="Q134" s="18">
        <v>750133</v>
      </c>
      <c r="R134" s="18">
        <v>1026000</v>
      </c>
      <c r="S134" s="18">
        <v>1428490</v>
      </c>
      <c r="T134" s="18">
        <v>1720240</v>
      </c>
      <c r="U134" s="18">
        <v>2219560</v>
      </c>
      <c r="V134" s="18">
        <v>2535710</v>
      </c>
      <c r="W134" s="18">
        <v>3022920</v>
      </c>
      <c r="X134" s="18">
        <v>4323220</v>
      </c>
      <c r="Y134" s="18">
        <v>4608550</v>
      </c>
      <c r="Z134" s="18">
        <v>5740140</v>
      </c>
      <c r="AA134" s="18">
        <v>5656320</v>
      </c>
      <c r="AB134" s="18">
        <v>5304480</v>
      </c>
      <c r="AC134" s="18">
        <v>5501670</v>
      </c>
      <c r="AD134" s="18">
        <v>5678860</v>
      </c>
      <c r="AE134" s="18">
        <v>5933000</v>
      </c>
      <c r="AF134" s="18">
        <v>6172550</v>
      </c>
      <c r="AG134" s="18">
        <v>451.94200000000001</v>
      </c>
      <c r="AH134" s="18">
        <v>474.02699999999999</v>
      </c>
      <c r="AI134" s="18">
        <v>487.05399999999997</v>
      </c>
      <c r="AJ134" s="18">
        <v>489.767</v>
      </c>
      <c r="AK134" s="18">
        <v>986.24300000000005</v>
      </c>
    </row>
    <row r="135" spans="2:37">
      <c r="B135" s="18">
        <v>179008</v>
      </c>
      <c r="C135" s="18">
        <v>41037.1</v>
      </c>
      <c r="D135" s="18">
        <v>646.65300000000002</v>
      </c>
      <c r="E135" s="18">
        <v>1039.32</v>
      </c>
      <c r="F135" s="18">
        <v>3836.01</v>
      </c>
      <c r="G135" s="18">
        <v>9700.7000000000007</v>
      </c>
      <c r="H135" s="18">
        <v>11723.8</v>
      </c>
      <c r="I135" s="18">
        <v>13744.4</v>
      </c>
      <c r="J135" s="18">
        <v>17803.2</v>
      </c>
      <c r="K135" s="18">
        <v>38224.9</v>
      </c>
      <c r="L135" s="18">
        <v>73753.399999999994</v>
      </c>
      <c r="M135" s="18">
        <v>133053</v>
      </c>
      <c r="N135" s="18">
        <v>210492</v>
      </c>
      <c r="O135" s="18">
        <v>342343</v>
      </c>
      <c r="P135" s="18">
        <v>525870</v>
      </c>
      <c r="Q135" s="18">
        <v>750133</v>
      </c>
      <c r="R135" s="18">
        <v>1026000</v>
      </c>
      <c r="S135" s="18">
        <v>1428490</v>
      </c>
      <c r="T135" s="18">
        <v>1720240</v>
      </c>
      <c r="U135" s="18">
        <v>2219560</v>
      </c>
      <c r="V135" s="18">
        <v>2535710</v>
      </c>
      <c r="W135" s="18">
        <v>3022920</v>
      </c>
      <c r="X135" s="18">
        <v>4323220</v>
      </c>
      <c r="Y135" s="18">
        <v>4608550</v>
      </c>
      <c r="Z135" s="18">
        <v>5740140</v>
      </c>
      <c r="AA135" s="18">
        <v>5656320</v>
      </c>
      <c r="AB135" s="18">
        <v>5304480</v>
      </c>
      <c r="AC135" s="18">
        <v>5501670</v>
      </c>
      <c r="AD135" s="18">
        <v>5678860</v>
      </c>
      <c r="AE135" s="18">
        <v>5933000</v>
      </c>
      <c r="AF135" s="18">
        <v>6172550</v>
      </c>
      <c r="AG135" s="18">
        <v>451.94200000000001</v>
      </c>
      <c r="AH135" s="18">
        <v>474.02699999999999</v>
      </c>
      <c r="AI135" s="18">
        <v>487.05399999999997</v>
      </c>
      <c r="AJ135" s="18">
        <v>489.767</v>
      </c>
      <c r="AK135" s="18">
        <v>986.24300000000005</v>
      </c>
    </row>
    <row r="136" spans="2:37">
      <c r="B136" s="18">
        <v>225358</v>
      </c>
      <c r="C136" s="18">
        <v>51662.7</v>
      </c>
      <c r="D136" s="18">
        <v>646.65300000000002</v>
      </c>
      <c r="E136" s="18">
        <v>1039.32</v>
      </c>
      <c r="F136" s="18">
        <v>3836.01</v>
      </c>
      <c r="G136" s="18">
        <v>9700.7000000000007</v>
      </c>
      <c r="H136" s="18">
        <v>11723.8</v>
      </c>
      <c r="I136" s="18">
        <v>13744.4</v>
      </c>
      <c r="J136" s="18">
        <v>17803.2</v>
      </c>
      <c r="K136" s="18">
        <v>38224.9</v>
      </c>
      <c r="L136" s="18">
        <v>73753.399999999994</v>
      </c>
      <c r="M136" s="18">
        <v>133053</v>
      </c>
      <c r="N136" s="18">
        <v>210492</v>
      </c>
      <c r="O136" s="18">
        <v>342343</v>
      </c>
      <c r="P136" s="18">
        <v>525870</v>
      </c>
      <c r="Q136" s="18">
        <v>750133</v>
      </c>
      <c r="R136" s="18">
        <v>1026000</v>
      </c>
      <c r="S136" s="18">
        <v>1428490</v>
      </c>
      <c r="T136" s="18">
        <v>1720240</v>
      </c>
      <c r="U136" s="18">
        <v>2219560</v>
      </c>
      <c r="V136" s="18">
        <v>2535710</v>
      </c>
      <c r="W136" s="18">
        <v>3022920</v>
      </c>
      <c r="X136" s="18">
        <v>4323220</v>
      </c>
      <c r="Y136" s="18">
        <v>4608550</v>
      </c>
      <c r="Z136" s="18">
        <v>5740140</v>
      </c>
      <c r="AA136" s="18">
        <v>5656320</v>
      </c>
      <c r="AB136" s="18">
        <v>5304480</v>
      </c>
      <c r="AC136" s="18">
        <v>5501670</v>
      </c>
      <c r="AD136" s="18">
        <v>5678860</v>
      </c>
      <c r="AE136" s="18">
        <v>5933000</v>
      </c>
      <c r="AF136" s="18">
        <v>6172550</v>
      </c>
      <c r="AG136" s="18">
        <v>451.94200000000001</v>
      </c>
      <c r="AH136" s="18">
        <v>474.02699999999999</v>
      </c>
      <c r="AI136" s="18">
        <v>487.05399999999997</v>
      </c>
      <c r="AJ136" s="18">
        <v>489.767</v>
      </c>
      <c r="AK136" s="18">
        <v>986.24300000000005</v>
      </c>
    </row>
    <row r="137" spans="2:37">
      <c r="B137" s="18">
        <v>283708</v>
      </c>
      <c r="C137" s="18">
        <v>65038.8</v>
      </c>
      <c r="D137" s="18">
        <v>646.65300000000002</v>
      </c>
      <c r="E137" s="18">
        <v>1039.32</v>
      </c>
      <c r="F137" s="18">
        <v>3836.01</v>
      </c>
      <c r="G137" s="18">
        <v>9700.7000000000007</v>
      </c>
      <c r="H137" s="18">
        <v>11723.8</v>
      </c>
      <c r="I137" s="18">
        <v>13744.4</v>
      </c>
      <c r="J137" s="18">
        <v>17803.2</v>
      </c>
      <c r="K137" s="18">
        <v>38224.9</v>
      </c>
      <c r="L137" s="18">
        <v>73753.399999999994</v>
      </c>
      <c r="M137" s="18">
        <v>133053</v>
      </c>
      <c r="N137" s="18">
        <v>210492</v>
      </c>
      <c r="O137" s="18">
        <v>342343</v>
      </c>
      <c r="P137" s="18">
        <v>525870</v>
      </c>
      <c r="Q137" s="18">
        <v>750133</v>
      </c>
      <c r="R137" s="18">
        <v>1026000</v>
      </c>
      <c r="S137" s="18">
        <v>1428490</v>
      </c>
      <c r="T137" s="18">
        <v>1720240</v>
      </c>
      <c r="U137" s="18">
        <v>2219560</v>
      </c>
      <c r="V137" s="18">
        <v>2535710</v>
      </c>
      <c r="W137" s="18">
        <v>3022920</v>
      </c>
      <c r="X137" s="18">
        <v>4323220</v>
      </c>
      <c r="Y137" s="18">
        <v>4608550</v>
      </c>
      <c r="Z137" s="18">
        <v>5740140</v>
      </c>
      <c r="AA137" s="18">
        <v>5656320</v>
      </c>
      <c r="AB137" s="18">
        <v>5304480</v>
      </c>
      <c r="AC137" s="18">
        <v>5501670</v>
      </c>
      <c r="AD137" s="18">
        <v>5678860</v>
      </c>
      <c r="AE137" s="18">
        <v>5933000</v>
      </c>
      <c r="AF137" s="18">
        <v>6172550</v>
      </c>
      <c r="AG137" s="18">
        <v>451.94200000000001</v>
      </c>
      <c r="AH137" s="18">
        <v>474.02699999999999</v>
      </c>
      <c r="AI137" s="18">
        <v>487.05399999999997</v>
      </c>
      <c r="AJ137" s="18">
        <v>489.767</v>
      </c>
      <c r="AK137" s="18">
        <v>986.24300000000005</v>
      </c>
    </row>
    <row r="138" spans="2:37">
      <c r="B138" s="18">
        <v>357168</v>
      </c>
      <c r="C138" s="18">
        <v>81879.8</v>
      </c>
      <c r="D138" s="18">
        <v>646.65300000000002</v>
      </c>
      <c r="E138" s="18">
        <v>1039.32</v>
      </c>
      <c r="F138" s="18">
        <v>3836.01</v>
      </c>
      <c r="G138" s="18">
        <v>9700.7000000000007</v>
      </c>
      <c r="H138" s="18">
        <v>11723.8</v>
      </c>
      <c r="I138" s="18">
        <v>13744.4</v>
      </c>
      <c r="J138" s="18">
        <v>17803.2</v>
      </c>
      <c r="K138" s="18">
        <v>38224.9</v>
      </c>
      <c r="L138" s="18">
        <v>73753.399999999994</v>
      </c>
      <c r="M138" s="18">
        <v>133053</v>
      </c>
      <c r="N138" s="18">
        <v>210492</v>
      </c>
      <c r="O138" s="18">
        <v>342343</v>
      </c>
      <c r="P138" s="18">
        <v>525870</v>
      </c>
      <c r="Q138" s="18">
        <v>750133</v>
      </c>
      <c r="R138" s="18">
        <v>1026000</v>
      </c>
      <c r="S138" s="18">
        <v>1428490</v>
      </c>
      <c r="T138" s="18">
        <v>1720240</v>
      </c>
      <c r="U138" s="18">
        <v>2219560</v>
      </c>
      <c r="V138" s="18">
        <v>2535710</v>
      </c>
      <c r="W138" s="18">
        <v>3022920</v>
      </c>
      <c r="X138" s="18">
        <v>4323220</v>
      </c>
      <c r="Y138" s="18">
        <v>4608550</v>
      </c>
      <c r="Z138" s="18">
        <v>5740140</v>
      </c>
      <c r="AA138" s="18">
        <v>5656320</v>
      </c>
      <c r="AB138" s="18">
        <v>5304480</v>
      </c>
      <c r="AC138" s="18">
        <v>5501670</v>
      </c>
      <c r="AD138" s="18">
        <v>5678860</v>
      </c>
      <c r="AE138" s="18">
        <v>5933000</v>
      </c>
      <c r="AF138" s="18">
        <v>6172550</v>
      </c>
      <c r="AG138" s="18">
        <v>451.94200000000001</v>
      </c>
      <c r="AH138" s="18">
        <v>474.02699999999999</v>
      </c>
      <c r="AI138" s="18">
        <v>487.05399999999997</v>
      </c>
      <c r="AJ138" s="18">
        <v>489.767</v>
      </c>
      <c r="AK138" s="18">
        <v>986.24300000000005</v>
      </c>
    </row>
    <row r="139" spans="2:37">
      <c r="B139" s="18">
        <v>449647</v>
      </c>
      <c r="C139" s="18">
        <v>103079</v>
      </c>
      <c r="D139" s="18">
        <v>646.65300000000002</v>
      </c>
      <c r="E139" s="18">
        <v>1039.32</v>
      </c>
      <c r="F139" s="18">
        <v>3836.01</v>
      </c>
      <c r="G139" s="18">
        <v>9700.7000000000007</v>
      </c>
      <c r="H139" s="18">
        <v>11723.8</v>
      </c>
      <c r="I139" s="18">
        <v>13744.4</v>
      </c>
      <c r="J139" s="18">
        <v>17803.2</v>
      </c>
      <c r="K139" s="18">
        <v>38224.9</v>
      </c>
      <c r="L139" s="18">
        <v>73753.399999999994</v>
      </c>
      <c r="M139" s="18">
        <v>133053</v>
      </c>
      <c r="N139" s="18">
        <v>210492</v>
      </c>
      <c r="O139" s="18">
        <v>342343</v>
      </c>
      <c r="P139" s="18">
        <v>525870</v>
      </c>
      <c r="Q139" s="18">
        <v>750133</v>
      </c>
      <c r="R139" s="18">
        <v>1026000</v>
      </c>
      <c r="S139" s="18">
        <v>1428490</v>
      </c>
      <c r="T139" s="18">
        <v>1720240</v>
      </c>
      <c r="U139" s="18">
        <v>2219560</v>
      </c>
      <c r="V139" s="18">
        <v>2535710</v>
      </c>
      <c r="W139" s="18">
        <v>3022920</v>
      </c>
      <c r="X139" s="18">
        <v>4323220</v>
      </c>
      <c r="Y139" s="18">
        <v>4608550</v>
      </c>
      <c r="Z139" s="18">
        <v>5740140</v>
      </c>
      <c r="AA139" s="18">
        <v>5656320</v>
      </c>
      <c r="AB139" s="18">
        <v>5304480</v>
      </c>
      <c r="AC139" s="18">
        <v>5501670</v>
      </c>
      <c r="AD139" s="18">
        <v>5678860</v>
      </c>
      <c r="AE139" s="18">
        <v>5933000</v>
      </c>
      <c r="AF139" s="18">
        <v>6172550</v>
      </c>
      <c r="AG139" s="18">
        <v>451.94200000000001</v>
      </c>
      <c r="AH139" s="18">
        <v>474.02699999999999</v>
      </c>
      <c r="AI139" s="18">
        <v>487.05399999999997</v>
      </c>
      <c r="AJ139" s="18">
        <v>489.767</v>
      </c>
      <c r="AK139" s="18">
        <v>986.24300000000005</v>
      </c>
    </row>
    <row r="140" spans="2:37">
      <c r="B140" s="18">
        <v>566072</v>
      </c>
      <c r="C140" s="18">
        <v>129771</v>
      </c>
      <c r="D140" s="18">
        <v>646.65300000000002</v>
      </c>
      <c r="E140" s="18">
        <v>1039.32</v>
      </c>
      <c r="F140" s="18">
        <v>3836.01</v>
      </c>
      <c r="G140" s="18">
        <v>9700.7000000000007</v>
      </c>
      <c r="H140" s="18">
        <v>11723.8</v>
      </c>
      <c r="I140" s="18">
        <v>13744.4</v>
      </c>
      <c r="J140" s="18">
        <v>17803.2</v>
      </c>
      <c r="K140" s="18">
        <v>38224.9</v>
      </c>
      <c r="L140" s="18">
        <v>73753.399999999994</v>
      </c>
      <c r="M140" s="18">
        <v>133053</v>
      </c>
      <c r="N140" s="18">
        <v>210492</v>
      </c>
      <c r="O140" s="18">
        <v>342343</v>
      </c>
      <c r="P140" s="18">
        <v>525870</v>
      </c>
      <c r="Q140" s="18">
        <v>750133</v>
      </c>
      <c r="R140" s="18">
        <v>1026000</v>
      </c>
      <c r="S140" s="18">
        <v>1428490</v>
      </c>
      <c r="T140" s="18">
        <v>1720240</v>
      </c>
      <c r="U140" s="18">
        <v>2219560</v>
      </c>
      <c r="V140" s="18">
        <v>2535710</v>
      </c>
      <c r="W140" s="18">
        <v>3022920</v>
      </c>
      <c r="X140" s="18">
        <v>4323220</v>
      </c>
      <c r="Y140" s="18">
        <v>4608550</v>
      </c>
      <c r="Z140" s="18">
        <v>5740140</v>
      </c>
      <c r="AA140" s="18">
        <v>5656320</v>
      </c>
      <c r="AB140" s="18">
        <v>5304480</v>
      </c>
      <c r="AC140" s="18">
        <v>5501670</v>
      </c>
      <c r="AD140" s="18">
        <v>5678860</v>
      </c>
      <c r="AE140" s="18">
        <v>5933000</v>
      </c>
      <c r="AF140" s="18">
        <v>6172550</v>
      </c>
      <c r="AG140" s="18">
        <v>451.94200000000001</v>
      </c>
      <c r="AH140" s="18">
        <v>474.02699999999999</v>
      </c>
      <c r="AI140" s="18">
        <v>487.05399999999997</v>
      </c>
      <c r="AJ140" s="18">
        <v>489.767</v>
      </c>
      <c r="AK140" s="18">
        <v>986.24300000000005</v>
      </c>
    </row>
    <row r="141" spans="2:37">
      <c r="B141" s="18">
        <v>712644</v>
      </c>
      <c r="C141" s="18">
        <v>163372</v>
      </c>
      <c r="D141" s="18">
        <v>646.65300000000002</v>
      </c>
      <c r="E141" s="18">
        <v>1039.32</v>
      </c>
      <c r="F141" s="18">
        <v>3836.01</v>
      </c>
      <c r="G141" s="18">
        <v>9700.7000000000007</v>
      </c>
      <c r="H141" s="18">
        <v>11723.8</v>
      </c>
      <c r="I141" s="18">
        <v>13744.4</v>
      </c>
      <c r="J141" s="18">
        <v>17803.2</v>
      </c>
      <c r="K141" s="18">
        <v>38224.9</v>
      </c>
      <c r="L141" s="18">
        <v>73753.399999999994</v>
      </c>
      <c r="M141" s="18">
        <v>133053</v>
      </c>
      <c r="N141" s="18">
        <v>210492</v>
      </c>
      <c r="O141" s="18">
        <v>342343</v>
      </c>
      <c r="P141" s="18">
        <v>525870</v>
      </c>
      <c r="Q141" s="18">
        <v>750133</v>
      </c>
      <c r="R141" s="18">
        <v>1026000</v>
      </c>
      <c r="S141" s="18">
        <v>1428490</v>
      </c>
      <c r="T141" s="18">
        <v>1720240</v>
      </c>
      <c r="U141" s="18">
        <v>2219560</v>
      </c>
      <c r="V141" s="18">
        <v>2535710</v>
      </c>
      <c r="W141" s="18">
        <v>3022920</v>
      </c>
      <c r="X141" s="18">
        <v>4323220</v>
      </c>
      <c r="Y141" s="18">
        <v>4608550</v>
      </c>
      <c r="Z141" s="18">
        <v>5740140</v>
      </c>
      <c r="AA141" s="18">
        <v>5656320</v>
      </c>
      <c r="AB141" s="18">
        <v>5304480</v>
      </c>
      <c r="AC141" s="18">
        <v>5501670</v>
      </c>
      <c r="AD141" s="18">
        <v>5678860</v>
      </c>
      <c r="AE141" s="18">
        <v>5933000</v>
      </c>
      <c r="AF141" s="18">
        <v>6172550</v>
      </c>
      <c r="AG141" s="18">
        <v>451.94200000000001</v>
      </c>
      <c r="AH141" s="18">
        <v>474.02699999999999</v>
      </c>
      <c r="AI141" s="18">
        <v>487.05399999999997</v>
      </c>
      <c r="AJ141" s="18">
        <v>489.767</v>
      </c>
      <c r="AK141" s="18">
        <v>986.24300000000005</v>
      </c>
    </row>
    <row r="142" spans="2:37">
      <c r="B142" s="18">
        <v>897165</v>
      </c>
      <c r="C142" s="18">
        <v>205671</v>
      </c>
      <c r="D142" s="18">
        <v>646.65300000000002</v>
      </c>
      <c r="E142" s="18">
        <v>1039.32</v>
      </c>
      <c r="F142" s="18">
        <v>3836.01</v>
      </c>
      <c r="G142" s="18">
        <v>9700.7000000000007</v>
      </c>
      <c r="H142" s="18">
        <v>11723.8</v>
      </c>
      <c r="I142" s="18">
        <v>13744.4</v>
      </c>
      <c r="J142" s="18">
        <v>17803.2</v>
      </c>
      <c r="K142" s="18">
        <v>38224.9</v>
      </c>
      <c r="L142" s="18">
        <v>73753.399999999994</v>
      </c>
      <c r="M142" s="18">
        <v>133053</v>
      </c>
      <c r="N142" s="18">
        <v>210492</v>
      </c>
      <c r="O142" s="18">
        <v>342343</v>
      </c>
      <c r="P142" s="18">
        <v>525870</v>
      </c>
      <c r="Q142" s="18">
        <v>750133</v>
      </c>
      <c r="R142" s="18">
        <v>1026000</v>
      </c>
      <c r="S142" s="18">
        <v>1428490</v>
      </c>
      <c r="T142" s="18">
        <v>1720240</v>
      </c>
      <c r="U142" s="18">
        <v>2219560</v>
      </c>
      <c r="V142" s="18">
        <v>2535710</v>
      </c>
      <c r="W142" s="18">
        <v>3022920</v>
      </c>
      <c r="X142" s="18">
        <v>4323220</v>
      </c>
      <c r="Y142" s="18">
        <v>4608550</v>
      </c>
      <c r="Z142" s="18">
        <v>5740140</v>
      </c>
      <c r="AA142" s="18">
        <v>5656320</v>
      </c>
      <c r="AB142" s="18">
        <v>5304480</v>
      </c>
      <c r="AC142" s="18">
        <v>5501670</v>
      </c>
      <c r="AD142" s="18">
        <v>5678860</v>
      </c>
      <c r="AE142" s="18">
        <v>5933000</v>
      </c>
      <c r="AF142" s="18">
        <v>6172550</v>
      </c>
      <c r="AG142" s="18">
        <v>451.94200000000001</v>
      </c>
      <c r="AH142" s="18">
        <v>474.02699999999999</v>
      </c>
      <c r="AI142" s="18">
        <v>487.05399999999997</v>
      </c>
      <c r="AJ142" s="18">
        <v>489.767</v>
      </c>
      <c r="AK142" s="18">
        <v>986.24300000000005</v>
      </c>
    </row>
    <row r="143" spans="2:37">
      <c r="B143" s="18"/>
      <c r="C143" s="18"/>
      <c r="D143" s="18"/>
      <c r="E143" s="18"/>
      <c r="F143" s="18"/>
      <c r="G143" s="18"/>
      <c r="H143" s="18"/>
      <c r="I143" s="18"/>
      <c r="J143" s="18"/>
      <c r="K143" s="18"/>
    </row>
    <row r="144" spans="2:37">
      <c r="B144" s="18"/>
      <c r="C144" s="18"/>
      <c r="D144" s="18"/>
      <c r="E144" s="18"/>
      <c r="F144" s="18"/>
      <c r="G144" s="18"/>
      <c r="H144" s="18"/>
      <c r="I144" s="18"/>
      <c r="J144" s="18"/>
      <c r="K144" s="18"/>
    </row>
    <row r="145" spans="2:11">
      <c r="B145" s="18"/>
      <c r="C145" s="18"/>
      <c r="D145" s="18"/>
      <c r="E145" s="18"/>
      <c r="F145" s="18"/>
      <c r="G145" s="18"/>
      <c r="H145" s="18"/>
      <c r="I145" s="18"/>
      <c r="J145" s="18"/>
      <c r="K145" s="18"/>
    </row>
    <row r="146" spans="2:11">
      <c r="B146" s="18"/>
      <c r="C146" s="18"/>
      <c r="D146" s="18"/>
      <c r="E146" s="18"/>
      <c r="F146" s="18"/>
      <c r="G146" s="18"/>
      <c r="H146" s="18"/>
      <c r="I146" s="18"/>
      <c r="J146" s="18"/>
      <c r="K146" s="18"/>
    </row>
    <row r="147" spans="2:11">
      <c r="B147" s="18"/>
      <c r="C147" s="18"/>
      <c r="D147" s="18"/>
      <c r="E147" s="18"/>
      <c r="F147" s="18"/>
      <c r="G147" s="18"/>
      <c r="H147" s="18"/>
      <c r="I147" s="18"/>
      <c r="J147" s="18"/>
      <c r="K147" s="18"/>
    </row>
    <row r="148" spans="2:11">
      <c r="B148" s="18"/>
      <c r="C148" s="18"/>
      <c r="D148" s="18"/>
      <c r="E148" s="18"/>
      <c r="F148" s="18"/>
      <c r="G148" s="18"/>
      <c r="H148" s="18"/>
      <c r="I148" s="18"/>
      <c r="J148" s="18"/>
      <c r="K148" s="18"/>
    </row>
    <row r="149" spans="2:11">
      <c r="B149" s="18"/>
      <c r="C149" s="18"/>
      <c r="D149" s="18"/>
      <c r="E149" s="18"/>
      <c r="F149" s="18"/>
      <c r="G149" s="18"/>
      <c r="H149" s="18"/>
      <c r="I149" s="18"/>
      <c r="J149" s="18"/>
      <c r="K149" s="18"/>
    </row>
    <row r="150" spans="2:11">
      <c r="B150" s="18"/>
      <c r="C150" s="18"/>
      <c r="D150" s="18"/>
      <c r="E150" s="18"/>
      <c r="F150" s="18"/>
      <c r="G150" s="18"/>
      <c r="H150" s="18"/>
      <c r="I150" s="18"/>
      <c r="J150" s="18"/>
      <c r="K150" s="18"/>
    </row>
    <row r="151" spans="2:11">
      <c r="B151" s="18"/>
      <c r="C151" s="18"/>
      <c r="D151" s="18"/>
      <c r="E151" s="18"/>
      <c r="F151" s="18"/>
      <c r="G151" s="18"/>
      <c r="H151" s="18"/>
      <c r="I151" s="18"/>
      <c r="J151" s="18"/>
      <c r="K151" s="18"/>
    </row>
    <row r="152" spans="2:11">
      <c r="B152" s="18"/>
      <c r="C152" s="18"/>
      <c r="D152" s="18"/>
      <c r="E152" s="18"/>
      <c r="F152" s="18"/>
      <c r="G152" s="18"/>
      <c r="H152" s="18"/>
      <c r="I152" s="18"/>
      <c r="J152" s="18"/>
      <c r="K152" s="18"/>
    </row>
    <row r="153" spans="2:11">
      <c r="B153" s="18"/>
      <c r="C153" s="18"/>
      <c r="D153" s="18"/>
      <c r="E153" s="18"/>
      <c r="F153" s="18"/>
      <c r="G153" s="18"/>
      <c r="H153" s="18"/>
      <c r="I153" s="18"/>
      <c r="J153" s="18"/>
      <c r="K153" s="18"/>
    </row>
    <row r="154" spans="2:11">
      <c r="B154" s="18"/>
      <c r="C154" s="18"/>
      <c r="D154" s="18"/>
      <c r="E154" s="18"/>
      <c r="F154" s="18"/>
      <c r="G154" s="18"/>
      <c r="H154" s="18"/>
      <c r="I154" s="18"/>
      <c r="J154" s="18"/>
      <c r="K154" s="18"/>
    </row>
    <row r="155" spans="2:11">
      <c r="B155" s="18"/>
      <c r="C155" s="18"/>
      <c r="D155" s="18"/>
      <c r="E155" s="18"/>
      <c r="F155" s="18"/>
      <c r="G155" s="18"/>
      <c r="H155" s="18"/>
      <c r="I155" s="18"/>
      <c r="J155" s="18"/>
      <c r="K155" s="18"/>
    </row>
    <row r="156" spans="2:11">
      <c r="B156" s="18"/>
      <c r="C156" s="18"/>
      <c r="D156" s="18"/>
      <c r="E156" s="18"/>
      <c r="F156" s="18"/>
      <c r="G156" s="18"/>
      <c r="H156" s="18"/>
      <c r="I156" s="18"/>
      <c r="J156" s="18"/>
      <c r="K156" s="18"/>
    </row>
    <row r="157" spans="2:11">
      <c r="B157" s="18"/>
      <c r="C157" s="18"/>
      <c r="D157" s="18"/>
      <c r="E157" s="18"/>
      <c r="F157" s="18"/>
      <c r="G157" s="18"/>
      <c r="H157" s="18"/>
      <c r="I157" s="18"/>
      <c r="J157" s="18"/>
      <c r="K157" s="18"/>
    </row>
    <row r="158" spans="2:11">
      <c r="B158" s="18"/>
      <c r="C158" s="18"/>
      <c r="D158" s="18"/>
      <c r="E158" s="18"/>
      <c r="F158" s="18"/>
      <c r="G158" s="18"/>
      <c r="H158" s="18"/>
      <c r="I158" s="18"/>
      <c r="J158" s="18"/>
      <c r="K158" s="18"/>
    </row>
    <row r="159" spans="2:11">
      <c r="B159" s="18"/>
      <c r="C159" s="18"/>
      <c r="D159" s="18"/>
      <c r="E159" s="18"/>
      <c r="F159" s="18"/>
      <c r="G159" s="18"/>
      <c r="H159" s="18"/>
      <c r="I159" s="18"/>
      <c r="J159" s="18"/>
      <c r="K159" s="18"/>
    </row>
    <row r="160" spans="2:11">
      <c r="B160" s="18"/>
      <c r="C160" s="18"/>
      <c r="D160" s="18"/>
      <c r="E160" s="18"/>
      <c r="F160" s="18"/>
      <c r="G160" s="18"/>
      <c r="H160" s="18"/>
      <c r="I160" s="18"/>
      <c r="J160" s="18"/>
      <c r="K160" s="18"/>
    </row>
    <row r="161" spans="2:11">
      <c r="B161" s="18"/>
      <c r="C161" s="18"/>
      <c r="D161" s="18"/>
      <c r="E161" s="18"/>
      <c r="F161" s="18"/>
      <c r="G161" s="18"/>
      <c r="H161" s="18"/>
      <c r="I161" s="18"/>
      <c r="J161" s="18"/>
      <c r="K161" s="18"/>
    </row>
    <row r="162" spans="2:11">
      <c r="B162" s="18"/>
      <c r="C162" s="18"/>
      <c r="D162" s="18"/>
      <c r="E162" s="18"/>
      <c r="F162" s="18"/>
      <c r="G162" s="18"/>
      <c r="H162" s="18"/>
      <c r="I162" s="18"/>
      <c r="J162" s="18"/>
      <c r="K162" s="18"/>
    </row>
    <row r="163" spans="2:11">
      <c r="B163" s="18"/>
      <c r="C163" s="18"/>
      <c r="D163" s="18"/>
      <c r="E163" s="18"/>
      <c r="F163" s="18"/>
      <c r="G163" s="18"/>
      <c r="H163" s="18"/>
      <c r="I163" s="18"/>
      <c r="J163" s="18"/>
      <c r="K163" s="18"/>
    </row>
    <row r="164" spans="2:11">
      <c r="B164" s="18"/>
      <c r="C164" s="18"/>
      <c r="D164" s="18"/>
      <c r="E164" s="18"/>
      <c r="F164" s="18"/>
      <c r="G164" s="18"/>
      <c r="H164" s="18"/>
      <c r="I164" s="18"/>
      <c r="J164" s="18"/>
      <c r="K164" s="18"/>
    </row>
    <row r="165" spans="2:11">
      <c r="B165" s="18"/>
      <c r="C165" s="18"/>
      <c r="D165" s="18"/>
      <c r="E165" s="18"/>
      <c r="F165" s="18"/>
      <c r="G165" s="18"/>
      <c r="H165" s="18"/>
      <c r="I165" s="18"/>
      <c r="J165" s="18"/>
      <c r="K165" s="18"/>
    </row>
    <row r="166" spans="2:11">
      <c r="B166" s="18"/>
      <c r="C166" s="18"/>
      <c r="D166" s="18"/>
      <c r="E166" s="18"/>
      <c r="F166" s="18"/>
      <c r="G166" s="18"/>
      <c r="H166" s="18"/>
      <c r="I166" s="18"/>
      <c r="J166" s="18"/>
      <c r="K166" s="18"/>
    </row>
    <row r="167" spans="2:11">
      <c r="B167" s="18"/>
      <c r="C167" s="18"/>
      <c r="D167" s="18"/>
      <c r="E167" s="18"/>
      <c r="F167" s="18"/>
      <c r="G167" s="18"/>
      <c r="H167" s="18"/>
      <c r="I167" s="18"/>
      <c r="J167" s="18"/>
      <c r="K167" s="18"/>
    </row>
    <row r="168" spans="2:11">
      <c r="B168" s="18"/>
      <c r="C168" s="18"/>
      <c r="D168" s="18"/>
      <c r="E168" s="18"/>
      <c r="F168" s="18"/>
      <c r="G168" s="18"/>
      <c r="H168" s="18"/>
      <c r="I168" s="18"/>
      <c r="J168" s="18"/>
      <c r="K168" s="18"/>
    </row>
    <row r="169" spans="2:11">
      <c r="B169" s="18"/>
      <c r="C169" s="18"/>
      <c r="D169" s="18"/>
      <c r="E169" s="18"/>
      <c r="F169" s="18"/>
      <c r="G169" s="18"/>
      <c r="H169" s="18"/>
      <c r="I169" s="18"/>
      <c r="J169" s="18"/>
      <c r="K169" s="18"/>
    </row>
    <row r="170" spans="2:11">
      <c r="B170" s="18"/>
      <c r="C170" s="18"/>
      <c r="D170" s="18"/>
      <c r="E170" s="18"/>
      <c r="F170" s="18"/>
      <c r="G170" s="18"/>
      <c r="H170" s="18"/>
      <c r="I170" s="18"/>
      <c r="J170" s="18"/>
      <c r="K170" s="18"/>
    </row>
    <row r="171" spans="2:11">
      <c r="B171" s="18"/>
      <c r="C171" s="18"/>
      <c r="D171" s="18"/>
      <c r="E171" s="18"/>
      <c r="F171" s="18"/>
      <c r="G171" s="18"/>
      <c r="H171" s="18"/>
      <c r="I171" s="18"/>
      <c r="J171" s="18"/>
      <c r="K171" s="18"/>
    </row>
    <row r="172" spans="2:11">
      <c r="B172" s="18"/>
      <c r="C172" s="18"/>
      <c r="D172" s="18"/>
      <c r="E172" s="18"/>
      <c r="F172" s="18"/>
      <c r="G172" s="18"/>
      <c r="H172" s="18"/>
      <c r="I172" s="18"/>
      <c r="J172" s="18"/>
      <c r="K172" s="18"/>
    </row>
    <row r="173" spans="2:11">
      <c r="B173" s="18"/>
      <c r="C173" s="18"/>
      <c r="D173" s="18"/>
      <c r="E173" s="18"/>
      <c r="F173" s="18"/>
      <c r="G173" s="18"/>
      <c r="H173" s="18"/>
      <c r="I173" s="18"/>
      <c r="J173" s="18"/>
      <c r="K173" s="18"/>
    </row>
    <row r="174" spans="2:11">
      <c r="B174" s="18"/>
      <c r="C174" s="18"/>
      <c r="D174" s="18"/>
      <c r="E174" s="18"/>
      <c r="F174" s="18"/>
      <c r="G174" s="18"/>
      <c r="H174" s="18"/>
      <c r="I174" s="18"/>
      <c r="J174" s="18"/>
      <c r="K174" s="18"/>
    </row>
    <row r="175" spans="2:11">
      <c r="B175" s="18"/>
      <c r="C175" s="18"/>
      <c r="D175" s="18"/>
      <c r="E175" s="18"/>
      <c r="F175" s="18"/>
      <c r="G175" s="18"/>
      <c r="H175" s="18"/>
      <c r="I175" s="18"/>
      <c r="J175" s="18"/>
      <c r="K175" s="18"/>
    </row>
    <row r="176" spans="2:11">
      <c r="B176" s="18"/>
      <c r="C176" s="18"/>
      <c r="D176" s="18"/>
      <c r="E176" s="18"/>
      <c r="F176" s="18"/>
      <c r="G176" s="18"/>
      <c r="H176" s="18"/>
      <c r="I176" s="18"/>
      <c r="J176" s="18"/>
      <c r="K176" s="18"/>
    </row>
    <row r="177" spans="2:11">
      <c r="B177" s="18"/>
      <c r="C177" s="18"/>
      <c r="D177" s="18"/>
      <c r="E177" s="18"/>
      <c r="F177" s="18"/>
      <c r="G177" s="18"/>
      <c r="H177" s="18"/>
      <c r="I177" s="18"/>
      <c r="J177" s="18"/>
      <c r="K177" s="18"/>
    </row>
    <row r="178" spans="2:11">
      <c r="B178" s="18"/>
      <c r="C178" s="18"/>
      <c r="D178" s="18"/>
      <c r="E178" s="18"/>
      <c r="F178" s="18"/>
      <c r="G178" s="18"/>
      <c r="H178" s="18"/>
      <c r="I178" s="18"/>
      <c r="J178" s="18"/>
      <c r="K178" s="18"/>
    </row>
    <row r="179" spans="2:11">
      <c r="B179" s="18"/>
      <c r="C179" s="18"/>
      <c r="D179" s="18"/>
      <c r="E179" s="18"/>
      <c r="F179" s="18"/>
      <c r="G179" s="18"/>
      <c r="H179" s="18"/>
      <c r="I179" s="18"/>
      <c r="J179" s="18"/>
      <c r="K179" s="18"/>
    </row>
    <row r="180" spans="2:11">
      <c r="B180" s="18"/>
      <c r="C180" s="18"/>
      <c r="D180" s="18"/>
      <c r="E180" s="18"/>
      <c r="F180" s="18"/>
      <c r="G180" s="18"/>
      <c r="H180" s="18"/>
      <c r="I180" s="18"/>
      <c r="J180" s="18"/>
      <c r="K180" s="18"/>
    </row>
    <row r="181" spans="2:11">
      <c r="B181" s="18"/>
      <c r="C181" s="18"/>
      <c r="D181" s="18"/>
      <c r="E181" s="18"/>
      <c r="F181" s="18"/>
      <c r="G181" s="18"/>
      <c r="H181" s="18"/>
      <c r="I181" s="18"/>
      <c r="J181" s="18"/>
      <c r="K181" s="18"/>
    </row>
    <row r="182" spans="2:11">
      <c r="B182" s="18"/>
      <c r="C182" s="18"/>
      <c r="D182" s="18"/>
      <c r="E182" s="18"/>
      <c r="F182" s="18"/>
      <c r="G182" s="18"/>
      <c r="H182" s="18"/>
      <c r="I182" s="18"/>
      <c r="J182" s="18"/>
      <c r="K182" s="18"/>
    </row>
    <row r="183" spans="2:11">
      <c r="B183" s="18"/>
      <c r="C183" s="18"/>
      <c r="D183" s="18"/>
      <c r="E183" s="18"/>
      <c r="F183" s="18"/>
      <c r="G183" s="18"/>
      <c r="H183" s="18"/>
      <c r="I183" s="18"/>
      <c r="J183" s="18"/>
      <c r="K183" s="18"/>
    </row>
    <row r="184" spans="2:11">
      <c r="B184" s="18"/>
      <c r="C184" s="18"/>
      <c r="D184" s="18"/>
      <c r="E184" s="18"/>
      <c r="F184" s="18"/>
      <c r="G184" s="18"/>
      <c r="H184" s="18"/>
      <c r="I184" s="18"/>
      <c r="J184" s="18"/>
      <c r="K184" s="18"/>
    </row>
    <row r="185" spans="2:11">
      <c r="B185" s="18"/>
      <c r="C185" s="18"/>
      <c r="D185" s="18"/>
      <c r="E185" s="18"/>
      <c r="F185" s="18"/>
      <c r="G185" s="18"/>
      <c r="H185" s="18"/>
      <c r="I185" s="18"/>
      <c r="J185" s="18"/>
      <c r="K185" s="18"/>
    </row>
    <row r="186" spans="2:11">
      <c r="B186" s="18"/>
      <c r="C186" s="18"/>
      <c r="D186" s="18"/>
      <c r="E186" s="18"/>
      <c r="F186" s="18"/>
      <c r="G186" s="18"/>
      <c r="H186" s="18"/>
      <c r="I186" s="18"/>
      <c r="J186" s="18"/>
      <c r="K186" s="18"/>
    </row>
    <row r="187" spans="2:11">
      <c r="B187" s="18"/>
      <c r="C187" s="18"/>
      <c r="D187" s="18"/>
      <c r="E187" s="18"/>
      <c r="F187" s="18"/>
      <c r="G187" s="18"/>
      <c r="H187" s="18"/>
      <c r="I187" s="18"/>
      <c r="J187" s="18"/>
      <c r="K187" s="18"/>
    </row>
    <row r="188" spans="2:11">
      <c r="B188" s="18"/>
      <c r="C188" s="18"/>
      <c r="D188" s="18"/>
      <c r="E188" s="18"/>
      <c r="F188" s="18"/>
      <c r="G188" s="18"/>
      <c r="H188" s="18"/>
      <c r="I188" s="18"/>
      <c r="J188" s="18"/>
      <c r="K188" s="18"/>
    </row>
    <row r="189" spans="2:11">
      <c r="B189" s="18"/>
      <c r="C189" s="18"/>
      <c r="D189" s="18"/>
      <c r="E189" s="18"/>
      <c r="F189" s="18"/>
      <c r="G189" s="18"/>
      <c r="H189" s="18"/>
      <c r="I189" s="18"/>
      <c r="J189" s="18"/>
      <c r="K189" s="18"/>
    </row>
    <row r="190" spans="2:11">
      <c r="B190" s="18"/>
      <c r="C190" s="18"/>
      <c r="D190" s="18"/>
      <c r="E190" s="18"/>
      <c r="F190" s="18"/>
      <c r="G190" s="18"/>
      <c r="H190" s="18"/>
      <c r="I190" s="18"/>
      <c r="J190" s="18"/>
      <c r="K190" s="18"/>
    </row>
    <row r="191" spans="2:11">
      <c r="B191" s="18"/>
      <c r="C191" s="18"/>
      <c r="D191" s="18"/>
      <c r="E191" s="18"/>
      <c r="F191" s="18"/>
      <c r="G191" s="18"/>
      <c r="H191" s="18"/>
      <c r="I191" s="18"/>
      <c r="J191" s="18"/>
      <c r="K191" s="18"/>
    </row>
    <row r="192" spans="2:11">
      <c r="B192" s="18"/>
      <c r="C192" s="18"/>
      <c r="D192" s="18"/>
      <c r="E192" s="18"/>
      <c r="F192" s="18"/>
      <c r="G192" s="18"/>
      <c r="H192" s="18"/>
      <c r="I192" s="18"/>
      <c r="J192" s="18"/>
      <c r="K192" s="18"/>
    </row>
    <row r="193" spans="2:11">
      <c r="B193" s="18"/>
      <c r="C193" s="18"/>
      <c r="D193" s="18"/>
      <c r="E193" s="18"/>
      <c r="F193" s="18"/>
      <c r="G193" s="18"/>
      <c r="H193" s="18"/>
      <c r="I193" s="18"/>
      <c r="J193" s="18"/>
      <c r="K193" s="18"/>
    </row>
    <row r="194" spans="2:11">
      <c r="B194" s="18"/>
      <c r="C194" s="18"/>
      <c r="D194" s="18"/>
      <c r="E194" s="18"/>
      <c r="F194" s="18"/>
      <c r="G194" s="18"/>
      <c r="H194" s="18"/>
      <c r="I194" s="18"/>
      <c r="J194" s="18"/>
      <c r="K194" s="18"/>
    </row>
    <row r="195" spans="2:11">
      <c r="B195" s="18"/>
      <c r="C195" s="18"/>
      <c r="D195" s="18"/>
      <c r="E195" s="18"/>
      <c r="F195" s="18"/>
      <c r="G195" s="18"/>
      <c r="H195" s="18"/>
      <c r="I195" s="18"/>
      <c r="J195" s="18"/>
      <c r="K195" s="18"/>
    </row>
    <row r="196" spans="2:11">
      <c r="B196" s="18"/>
      <c r="C196" s="18"/>
      <c r="D196" s="18"/>
      <c r="E196" s="18"/>
      <c r="F196" s="18"/>
      <c r="G196" s="18"/>
      <c r="H196" s="18"/>
      <c r="I196" s="18"/>
      <c r="J196" s="18"/>
      <c r="K196" s="18"/>
    </row>
    <row r="197" spans="2:11">
      <c r="B197" s="18"/>
      <c r="C197" s="18"/>
      <c r="D197" s="18"/>
      <c r="E197" s="18"/>
      <c r="F197" s="18"/>
      <c r="G197" s="18"/>
      <c r="H197" s="18"/>
      <c r="I197" s="18"/>
      <c r="J197" s="18"/>
      <c r="K197" s="18"/>
    </row>
    <row r="198" spans="2:11">
      <c r="B198" s="18"/>
      <c r="C198" s="18"/>
      <c r="D198" s="18"/>
      <c r="E198" s="18"/>
      <c r="F198" s="18"/>
      <c r="G198" s="18"/>
      <c r="H198" s="18"/>
      <c r="I198" s="18"/>
      <c r="J198" s="18"/>
      <c r="K198" s="18"/>
    </row>
    <row r="199" spans="2:11">
      <c r="B199" s="18"/>
      <c r="C199" s="18"/>
      <c r="D199" s="18"/>
      <c r="E199" s="18"/>
      <c r="F199" s="18"/>
      <c r="G199" s="18"/>
      <c r="H199" s="18"/>
      <c r="I199" s="18"/>
      <c r="J199" s="18"/>
      <c r="K199" s="18"/>
    </row>
    <row r="200" spans="2:11">
      <c r="B200" s="18"/>
      <c r="C200" s="18"/>
      <c r="D200" s="18"/>
      <c r="E200" s="18"/>
      <c r="F200" s="18"/>
      <c r="G200" s="18"/>
      <c r="H200" s="18"/>
      <c r="I200" s="18"/>
      <c r="J200" s="18"/>
      <c r="K200" s="18"/>
    </row>
    <row r="201" spans="2:11">
      <c r="B201" s="18"/>
      <c r="C201" s="18"/>
      <c r="D201" s="18"/>
      <c r="E201" s="18"/>
      <c r="F201" s="18"/>
      <c r="G201" s="18"/>
      <c r="H201" s="18"/>
      <c r="I201" s="18"/>
      <c r="J201" s="18"/>
      <c r="K201" s="18"/>
    </row>
    <row r="202" spans="2:11">
      <c r="B202" s="18"/>
      <c r="C202" s="18"/>
      <c r="D202" s="18"/>
      <c r="E202" s="18"/>
      <c r="F202" s="18"/>
      <c r="G202" s="18"/>
      <c r="H202" s="18"/>
      <c r="I202" s="18"/>
      <c r="J202" s="18"/>
      <c r="K202" s="18"/>
    </row>
    <row r="203" spans="2:11">
      <c r="B203" s="18"/>
      <c r="C203" s="18"/>
      <c r="D203" s="18"/>
      <c r="E203" s="18"/>
      <c r="F203" s="18"/>
      <c r="G203" s="18"/>
      <c r="H203" s="18"/>
      <c r="I203" s="18"/>
      <c r="J203" s="18"/>
      <c r="K203" s="18"/>
    </row>
    <row r="204" spans="2:11">
      <c r="B204" s="18"/>
      <c r="C204" s="18"/>
      <c r="D204" s="18"/>
      <c r="E204" s="18"/>
      <c r="F204" s="18"/>
      <c r="G204" s="18"/>
      <c r="H204" s="18"/>
      <c r="I204" s="18"/>
      <c r="J204" s="18"/>
      <c r="K204" s="18"/>
    </row>
    <row r="205" spans="2:11">
      <c r="B205" s="18"/>
      <c r="C205" s="18"/>
      <c r="D205" s="18"/>
      <c r="E205" s="18"/>
      <c r="F205" s="18"/>
      <c r="G205" s="18"/>
      <c r="H205" s="18"/>
      <c r="I205" s="18"/>
      <c r="J205" s="18"/>
      <c r="K205" s="18"/>
    </row>
    <row r="206" spans="2:11">
      <c r="B206" s="18"/>
      <c r="C206" s="18"/>
      <c r="D206" s="18"/>
      <c r="E206" s="18"/>
      <c r="F206" s="18"/>
      <c r="G206" s="18"/>
      <c r="H206" s="18"/>
      <c r="I206" s="18"/>
      <c r="J206" s="18"/>
      <c r="K206" s="18"/>
    </row>
    <row r="207" spans="2:11">
      <c r="B207" s="18"/>
      <c r="C207" s="18"/>
      <c r="D207" s="18"/>
      <c r="E207" s="18"/>
      <c r="F207" s="18"/>
      <c r="G207" s="18"/>
      <c r="H207" s="18"/>
      <c r="I207" s="18"/>
      <c r="J207" s="18"/>
      <c r="K207" s="18"/>
    </row>
    <row r="208" spans="2:11">
      <c r="B208" s="18"/>
      <c r="C208" s="18"/>
      <c r="D208" s="18"/>
      <c r="E208" s="18"/>
      <c r="F208" s="18"/>
      <c r="G208" s="18"/>
      <c r="H208" s="18"/>
      <c r="I208" s="18"/>
      <c r="J208" s="18"/>
      <c r="K208" s="18"/>
    </row>
    <row r="209" spans="2:11">
      <c r="B209" s="18"/>
      <c r="C209" s="18"/>
      <c r="D209" s="18"/>
      <c r="E209" s="18"/>
      <c r="F209" s="18"/>
      <c r="G209" s="18"/>
      <c r="H209" s="18"/>
      <c r="I209" s="18"/>
      <c r="J209" s="18"/>
      <c r="K209" s="18"/>
    </row>
    <row r="210" spans="2:11">
      <c r="B210" s="18"/>
      <c r="C210" s="18"/>
      <c r="D210" s="18"/>
      <c r="E210" s="18"/>
      <c r="F210" s="18"/>
      <c r="G210" s="18"/>
      <c r="H210" s="18"/>
      <c r="I210" s="18"/>
      <c r="J210" s="18"/>
      <c r="K210" s="18"/>
    </row>
    <row r="211" spans="2:11">
      <c r="B211" s="18"/>
      <c r="C211" s="18"/>
      <c r="D211" s="18"/>
      <c r="E211" s="18"/>
      <c r="F211" s="18"/>
      <c r="G211" s="18"/>
      <c r="H211" s="18"/>
      <c r="I211" s="18"/>
      <c r="J211" s="18"/>
      <c r="K211" s="18"/>
    </row>
    <row r="212" spans="2:11">
      <c r="B212" s="18"/>
      <c r="C212" s="18"/>
      <c r="D212" s="18"/>
      <c r="E212" s="18"/>
      <c r="F212" s="18"/>
      <c r="G212" s="18"/>
      <c r="H212" s="18"/>
      <c r="I212" s="18"/>
      <c r="J212" s="18"/>
      <c r="K212" s="18"/>
    </row>
    <row r="213" spans="2:11">
      <c r="B213" s="18"/>
      <c r="C213" s="18"/>
      <c r="D213" s="18"/>
      <c r="E213" s="18"/>
      <c r="F213" s="18"/>
      <c r="G213" s="18"/>
      <c r="H213" s="18"/>
      <c r="I213" s="18"/>
      <c r="J213" s="18"/>
      <c r="K213" s="18"/>
    </row>
    <row r="214" spans="2:11">
      <c r="B214" s="18"/>
      <c r="C214" s="18"/>
      <c r="D214" s="18"/>
      <c r="E214" s="18"/>
      <c r="F214" s="18"/>
      <c r="G214" s="18"/>
      <c r="H214" s="18"/>
      <c r="I214" s="18"/>
      <c r="J214" s="18"/>
      <c r="K214" s="18"/>
    </row>
    <row r="215" spans="2:11">
      <c r="B215" s="18"/>
      <c r="C215" s="18"/>
      <c r="D215" s="18"/>
      <c r="E215" s="18"/>
      <c r="F215" s="18"/>
      <c r="G215" s="18"/>
      <c r="H215" s="18"/>
      <c r="I215" s="18"/>
      <c r="J215" s="18"/>
      <c r="K215" s="18"/>
    </row>
    <row r="216" spans="2:11">
      <c r="B216" s="18"/>
      <c r="C216" s="18"/>
      <c r="D216" s="18"/>
      <c r="E216" s="18"/>
      <c r="F216" s="18"/>
      <c r="G216" s="18"/>
      <c r="H216" s="18"/>
      <c r="I216" s="18"/>
      <c r="J216" s="18"/>
      <c r="K216" s="18"/>
    </row>
    <row r="217" spans="2:11">
      <c r="B217" s="18"/>
      <c r="C217" s="18"/>
      <c r="D217" s="18"/>
      <c r="E217" s="18"/>
      <c r="F217" s="18"/>
      <c r="G217" s="18"/>
      <c r="H217" s="18"/>
      <c r="I217" s="18"/>
      <c r="J217" s="18"/>
      <c r="K217" s="18"/>
    </row>
    <row r="218" spans="2:11">
      <c r="B218" s="18"/>
      <c r="C218" s="18"/>
      <c r="D218" s="18"/>
      <c r="E218" s="18"/>
      <c r="F218" s="18"/>
      <c r="G218" s="18"/>
      <c r="H218" s="18"/>
      <c r="I218" s="18"/>
      <c r="J218" s="18"/>
      <c r="K218" s="18"/>
    </row>
    <row r="219" spans="2:11">
      <c r="B219" s="18"/>
      <c r="C219" s="18"/>
      <c r="D219" s="18"/>
      <c r="E219" s="18"/>
      <c r="F219" s="18"/>
      <c r="G219" s="18"/>
      <c r="H219" s="18"/>
      <c r="I219" s="18"/>
      <c r="J219" s="18"/>
      <c r="K219" s="18"/>
    </row>
    <row r="220" spans="2:11">
      <c r="B220" s="18"/>
      <c r="C220" s="18"/>
      <c r="D220" s="18"/>
      <c r="E220" s="18"/>
      <c r="F220" s="18"/>
      <c r="G220" s="18"/>
      <c r="H220" s="18"/>
      <c r="I220" s="18"/>
      <c r="J220" s="18"/>
      <c r="K220" s="18"/>
    </row>
    <row r="221" spans="2:11">
      <c r="B221" s="18"/>
      <c r="C221" s="18"/>
      <c r="D221" s="18"/>
      <c r="E221" s="18"/>
      <c r="F221" s="18"/>
      <c r="G221" s="18"/>
      <c r="H221" s="18"/>
      <c r="I221" s="18"/>
      <c r="J221" s="18"/>
      <c r="K221" s="18"/>
    </row>
    <row r="222" spans="2:11">
      <c r="B222" s="18"/>
      <c r="C222" s="18"/>
      <c r="D222" s="18"/>
      <c r="E222" s="18"/>
      <c r="F222" s="18"/>
      <c r="G222" s="18"/>
      <c r="H222" s="18"/>
      <c r="I222" s="18"/>
      <c r="J222" s="18"/>
      <c r="K222" s="18"/>
    </row>
    <row r="223" spans="2:11">
      <c r="B223" s="18"/>
      <c r="C223" s="18"/>
      <c r="D223" s="18"/>
      <c r="E223" s="18"/>
      <c r="F223" s="18"/>
      <c r="G223" s="18"/>
      <c r="H223" s="18"/>
      <c r="I223" s="18"/>
      <c r="J223" s="18"/>
      <c r="K223" s="18"/>
    </row>
    <row r="224" spans="2:11">
      <c r="B224" s="18"/>
      <c r="C224" s="18"/>
      <c r="D224" s="18"/>
      <c r="E224" s="18"/>
      <c r="F224" s="18"/>
      <c r="G224" s="18"/>
      <c r="H224" s="18"/>
      <c r="I224" s="18"/>
      <c r="J224" s="18"/>
      <c r="K224" s="18"/>
    </row>
    <row r="225" spans="2:11">
      <c r="B225" s="18"/>
      <c r="C225" s="18"/>
      <c r="D225" s="18"/>
      <c r="E225" s="18"/>
      <c r="F225" s="18"/>
      <c r="G225" s="18"/>
      <c r="H225" s="18"/>
      <c r="I225" s="18"/>
      <c r="J225" s="18"/>
      <c r="K225" s="18"/>
    </row>
    <row r="226" spans="2:11">
      <c r="B226" s="18"/>
      <c r="C226" s="18"/>
      <c r="D226" s="18"/>
      <c r="E226" s="18"/>
      <c r="F226" s="18"/>
      <c r="G226" s="18"/>
      <c r="H226" s="18"/>
      <c r="I226" s="18"/>
      <c r="J226" s="18"/>
      <c r="K226" s="18"/>
    </row>
    <row r="227" spans="2:11">
      <c r="B227" s="18"/>
      <c r="C227" s="18"/>
      <c r="D227" s="18"/>
      <c r="E227" s="18"/>
      <c r="F227" s="18"/>
      <c r="G227" s="18"/>
      <c r="H227" s="18"/>
      <c r="I227" s="18"/>
      <c r="J227" s="18"/>
      <c r="K227" s="18"/>
    </row>
    <row r="228" spans="2:11">
      <c r="B228" s="18"/>
      <c r="C228" s="18"/>
      <c r="D228" s="18"/>
      <c r="E228" s="18"/>
      <c r="F228" s="18"/>
      <c r="G228" s="18"/>
      <c r="H228" s="18"/>
      <c r="I228" s="18"/>
      <c r="J228" s="18"/>
      <c r="K228" s="18"/>
    </row>
    <row r="229" spans="2:11">
      <c r="B229" s="18"/>
      <c r="C229" s="18"/>
      <c r="D229" s="18"/>
      <c r="E229" s="18"/>
      <c r="F229" s="18"/>
      <c r="G229" s="18"/>
      <c r="H229" s="18"/>
      <c r="I229" s="18"/>
      <c r="J229" s="18"/>
      <c r="K229" s="18"/>
    </row>
    <row r="230" spans="2:11">
      <c r="B230" s="18"/>
      <c r="C230" s="18"/>
      <c r="D230" s="18"/>
      <c r="E230" s="18"/>
      <c r="F230" s="18"/>
      <c r="G230" s="18"/>
      <c r="H230" s="18"/>
      <c r="I230" s="18"/>
      <c r="J230" s="18"/>
      <c r="K230" s="18"/>
    </row>
    <row r="231" spans="2:11">
      <c r="B231" s="18"/>
      <c r="C231" s="18"/>
      <c r="D231" s="18"/>
      <c r="E231" s="18"/>
      <c r="F231" s="18"/>
      <c r="G231" s="18"/>
      <c r="H231" s="18"/>
      <c r="I231" s="18"/>
      <c r="J231" s="18"/>
      <c r="K231" s="18"/>
    </row>
    <row r="232" spans="2:11">
      <c r="B232" s="18"/>
      <c r="C232" s="18"/>
      <c r="D232" s="18"/>
      <c r="E232" s="18"/>
      <c r="F232" s="18"/>
      <c r="G232" s="18"/>
      <c r="H232" s="18"/>
      <c r="I232" s="18"/>
      <c r="J232" s="18"/>
      <c r="K232" s="18"/>
    </row>
    <row r="233" spans="2:11">
      <c r="B233" s="18"/>
      <c r="C233" s="18"/>
      <c r="D233" s="18"/>
      <c r="E233" s="18"/>
      <c r="F233" s="18"/>
      <c r="G233" s="18"/>
      <c r="H233" s="18"/>
      <c r="I233" s="18"/>
      <c r="J233" s="18"/>
      <c r="K233" s="18"/>
    </row>
    <row r="234" spans="2:11">
      <c r="B234" s="18"/>
      <c r="C234" s="18"/>
      <c r="D234" s="18"/>
      <c r="E234" s="18"/>
      <c r="F234" s="18"/>
      <c r="G234" s="18"/>
      <c r="H234" s="18"/>
      <c r="I234" s="18"/>
      <c r="J234" s="18"/>
      <c r="K234" s="18"/>
    </row>
    <row r="235" spans="2:11">
      <c r="B235" s="18"/>
      <c r="C235" s="18"/>
      <c r="D235" s="18"/>
      <c r="E235" s="18"/>
      <c r="F235" s="18"/>
      <c r="G235" s="18"/>
      <c r="H235" s="18"/>
      <c r="I235" s="18"/>
      <c r="J235" s="18"/>
      <c r="K235" s="18"/>
    </row>
    <row r="236" spans="2:11">
      <c r="B236" s="18"/>
      <c r="C236" s="18"/>
      <c r="D236" s="18"/>
      <c r="E236" s="18"/>
      <c r="F236" s="18"/>
      <c r="G236" s="18"/>
      <c r="H236" s="18"/>
      <c r="I236" s="18"/>
      <c r="J236" s="18"/>
      <c r="K236" s="18"/>
    </row>
    <row r="237" spans="2:11">
      <c r="B237" s="18"/>
      <c r="C237" s="18"/>
      <c r="D237" s="18"/>
      <c r="E237" s="18"/>
      <c r="F237" s="18"/>
      <c r="G237" s="18"/>
      <c r="H237" s="18"/>
      <c r="I237" s="18"/>
      <c r="J237" s="18"/>
      <c r="K237" s="18"/>
    </row>
    <row r="238" spans="2:11">
      <c r="B238" s="18"/>
      <c r="C238" s="18"/>
      <c r="D238" s="18"/>
      <c r="E238" s="18"/>
      <c r="F238" s="18"/>
      <c r="G238" s="18"/>
      <c r="H238" s="18"/>
      <c r="I238" s="18"/>
      <c r="J238" s="18"/>
      <c r="K238" s="18"/>
    </row>
    <row r="239" spans="2:11">
      <c r="B239" s="18"/>
      <c r="C239" s="18"/>
      <c r="D239" s="18"/>
      <c r="E239" s="18"/>
      <c r="F239" s="18"/>
      <c r="G239" s="18"/>
      <c r="H239" s="18"/>
      <c r="I239" s="18"/>
      <c r="J239" s="18"/>
      <c r="K239" s="18"/>
    </row>
    <row r="240" spans="2:11">
      <c r="B240" s="18"/>
      <c r="C240" s="18"/>
      <c r="D240" s="18"/>
      <c r="E240" s="18"/>
      <c r="F240" s="18"/>
      <c r="G240" s="18"/>
      <c r="H240" s="18"/>
      <c r="I240" s="18"/>
      <c r="J240" s="18"/>
      <c r="K240" s="18"/>
    </row>
    <row r="241" spans="2:11">
      <c r="B241" s="18"/>
      <c r="C241" s="18"/>
      <c r="D241" s="18"/>
      <c r="E241" s="18"/>
      <c r="F241" s="18"/>
      <c r="G241" s="18"/>
      <c r="H241" s="18"/>
      <c r="I241" s="18"/>
      <c r="J241" s="18"/>
      <c r="K241" s="18"/>
    </row>
  </sheetData>
  <phoneticPr fontId="1"/>
  <pageMargins left="0.78700000000000003" right="0.78700000000000003" top="0.98399999999999999" bottom="0.98399999999999999" header="0.51200000000000001" footer="0.5120000000000000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L241"/>
  <sheetViews>
    <sheetView workbookViewId="0">
      <pane ySplit="2" topLeftCell="A45" activePane="bottomLeft" state="frozen"/>
      <selection pane="bottomLeft"/>
    </sheetView>
  </sheetViews>
  <sheetFormatPr defaultRowHeight="13.5"/>
  <sheetData>
    <row r="2" spans="2:38">
      <c r="B2" t="s">
        <v>83</v>
      </c>
      <c r="C2" t="s">
        <v>84</v>
      </c>
      <c r="D2" t="s">
        <v>85</v>
      </c>
      <c r="E2" t="s">
        <v>86</v>
      </c>
      <c r="F2" t="s">
        <v>87</v>
      </c>
      <c r="G2" t="s">
        <v>427</v>
      </c>
      <c r="H2" t="s">
        <v>428</v>
      </c>
      <c r="I2" t="s">
        <v>429</v>
      </c>
      <c r="J2" t="s">
        <v>430</v>
      </c>
      <c r="K2" t="s">
        <v>431</v>
      </c>
      <c r="L2" t="s">
        <v>432</v>
      </c>
      <c r="M2" t="s">
        <v>433</v>
      </c>
      <c r="N2" t="s">
        <v>434</v>
      </c>
      <c r="O2" t="s">
        <v>435</v>
      </c>
      <c r="P2" t="s">
        <v>436</v>
      </c>
      <c r="Q2" t="s">
        <v>437</v>
      </c>
      <c r="R2" t="s">
        <v>438</v>
      </c>
      <c r="S2" t="s">
        <v>439</v>
      </c>
      <c r="T2" t="s">
        <v>440</v>
      </c>
      <c r="U2" t="s">
        <v>441</v>
      </c>
      <c r="V2" t="s">
        <v>442</v>
      </c>
      <c r="W2" t="s">
        <v>443</v>
      </c>
      <c r="X2" t="s">
        <v>444</v>
      </c>
      <c r="Y2" t="s">
        <v>445</v>
      </c>
      <c r="Z2" t="s">
        <v>446</v>
      </c>
      <c r="AA2" t="s">
        <v>447</v>
      </c>
      <c r="AB2" t="s">
        <v>448</v>
      </c>
      <c r="AC2" t="s">
        <v>449</v>
      </c>
      <c r="AD2" t="s">
        <v>450</v>
      </c>
      <c r="AE2" t="s">
        <v>451</v>
      </c>
      <c r="AF2" t="s">
        <v>452</v>
      </c>
      <c r="AG2" t="s">
        <v>88</v>
      </c>
      <c r="AH2" t="s">
        <v>89</v>
      </c>
      <c r="AI2" t="s">
        <v>90</v>
      </c>
      <c r="AJ2" t="s">
        <v>91</v>
      </c>
      <c r="AK2" t="s">
        <v>92</v>
      </c>
      <c r="AL2" t="s">
        <v>608</v>
      </c>
    </row>
    <row r="3" spans="2:38">
      <c r="B3" s="18">
        <v>1.1294599999999999E-8</v>
      </c>
      <c r="C3" s="18">
        <v>2.5892499999999999E-9</v>
      </c>
      <c r="D3" s="18">
        <v>0</v>
      </c>
      <c r="E3" s="18">
        <v>0</v>
      </c>
      <c r="F3" s="18">
        <v>0</v>
      </c>
      <c r="G3" s="18">
        <v>0</v>
      </c>
      <c r="H3" s="18">
        <v>0</v>
      </c>
      <c r="I3" s="18">
        <v>0</v>
      </c>
      <c r="J3" s="18">
        <v>0</v>
      </c>
      <c r="K3" s="18">
        <v>0</v>
      </c>
      <c r="L3" s="18">
        <v>0</v>
      </c>
      <c r="M3" s="18">
        <v>0</v>
      </c>
      <c r="N3" s="18">
        <v>0</v>
      </c>
      <c r="O3" s="18">
        <v>0</v>
      </c>
      <c r="P3" s="18">
        <v>0</v>
      </c>
      <c r="Q3" s="18">
        <v>0</v>
      </c>
      <c r="R3" s="18">
        <v>0</v>
      </c>
      <c r="S3" s="18">
        <v>0</v>
      </c>
      <c r="T3" s="18">
        <v>0</v>
      </c>
      <c r="U3" s="18">
        <v>0</v>
      </c>
      <c r="V3" s="18">
        <v>0</v>
      </c>
      <c r="W3" s="18">
        <v>0</v>
      </c>
      <c r="X3" s="18">
        <v>0</v>
      </c>
      <c r="Y3" s="18">
        <v>0</v>
      </c>
      <c r="Z3" s="18">
        <v>0</v>
      </c>
      <c r="AA3" s="18">
        <v>0</v>
      </c>
      <c r="AB3" s="18">
        <v>0</v>
      </c>
      <c r="AC3" s="18">
        <v>0</v>
      </c>
      <c r="AD3" s="18">
        <v>0</v>
      </c>
      <c r="AE3" s="18">
        <v>0</v>
      </c>
      <c r="AF3" s="18">
        <v>0</v>
      </c>
      <c r="AG3" s="18">
        <v>0</v>
      </c>
      <c r="AH3" s="18">
        <v>0</v>
      </c>
      <c r="AI3" s="18">
        <v>0</v>
      </c>
      <c r="AJ3" s="18">
        <v>0</v>
      </c>
      <c r="AK3" s="18">
        <v>0</v>
      </c>
    </row>
    <row r="4" spans="2:38">
      <c r="B4" s="18">
        <v>1.42191E-8</v>
      </c>
      <c r="C4" s="18">
        <v>3.2596700000000002E-9</v>
      </c>
      <c r="D4" s="18">
        <v>0</v>
      </c>
      <c r="E4" s="18">
        <v>0</v>
      </c>
      <c r="F4" s="18">
        <v>0</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0</v>
      </c>
      <c r="Z4" s="18">
        <v>0</v>
      </c>
      <c r="AA4" s="18">
        <v>0</v>
      </c>
      <c r="AB4" s="18">
        <v>0</v>
      </c>
      <c r="AC4" s="18">
        <v>0</v>
      </c>
      <c r="AD4" s="18">
        <v>0</v>
      </c>
      <c r="AE4" s="18">
        <v>0</v>
      </c>
      <c r="AF4" s="18">
        <v>0</v>
      </c>
      <c r="AG4" s="18">
        <v>0</v>
      </c>
      <c r="AH4" s="18">
        <v>0</v>
      </c>
      <c r="AI4" s="18">
        <v>0</v>
      </c>
      <c r="AJ4" s="18">
        <v>0</v>
      </c>
      <c r="AK4" s="18">
        <v>0</v>
      </c>
    </row>
    <row r="5" spans="2:38">
      <c r="B5" s="18">
        <v>1.7900799999999998E-8</v>
      </c>
      <c r="C5" s="18">
        <v>4.1037100000000001E-9</v>
      </c>
      <c r="D5" s="18">
        <v>0</v>
      </c>
      <c r="E5" s="18">
        <v>0</v>
      </c>
      <c r="F5" s="18">
        <v>0</v>
      </c>
      <c r="G5" s="18">
        <v>0</v>
      </c>
      <c r="H5" s="18">
        <v>0</v>
      </c>
      <c r="I5" s="18">
        <v>0</v>
      </c>
      <c r="J5" s="18">
        <v>0</v>
      </c>
      <c r="K5" s="18">
        <v>0</v>
      </c>
      <c r="L5" s="18">
        <v>0</v>
      </c>
      <c r="M5" s="18">
        <v>0</v>
      </c>
      <c r="N5" s="18">
        <v>0</v>
      </c>
      <c r="O5" s="18">
        <v>0</v>
      </c>
      <c r="P5" s="18">
        <v>0</v>
      </c>
      <c r="Q5" s="18">
        <v>0</v>
      </c>
      <c r="R5" s="18">
        <v>0</v>
      </c>
      <c r="S5" s="18">
        <v>0</v>
      </c>
      <c r="T5" s="18">
        <v>0</v>
      </c>
      <c r="U5" s="18">
        <v>0</v>
      </c>
      <c r="V5" s="18">
        <v>0</v>
      </c>
      <c r="W5" s="18">
        <v>0</v>
      </c>
      <c r="X5" s="18">
        <v>0</v>
      </c>
      <c r="Y5" s="18">
        <v>0</v>
      </c>
      <c r="Z5" s="18">
        <v>0</v>
      </c>
      <c r="AA5" s="18">
        <v>0</v>
      </c>
      <c r="AB5" s="18">
        <v>0</v>
      </c>
      <c r="AC5" s="18">
        <v>0</v>
      </c>
      <c r="AD5" s="18">
        <v>0</v>
      </c>
      <c r="AE5" s="18">
        <v>0</v>
      </c>
      <c r="AF5" s="18">
        <v>0</v>
      </c>
      <c r="AG5" s="18">
        <v>0</v>
      </c>
      <c r="AH5" s="18">
        <v>0</v>
      </c>
      <c r="AI5" s="18">
        <v>0</v>
      </c>
      <c r="AJ5" s="18">
        <v>0</v>
      </c>
      <c r="AK5" s="18">
        <v>0</v>
      </c>
    </row>
    <row r="6" spans="2:38">
      <c r="B6" s="18">
        <v>2.25358E-8</v>
      </c>
      <c r="C6" s="18">
        <v>5.1662400000000001E-9</v>
      </c>
      <c r="D6" s="18">
        <v>0</v>
      </c>
      <c r="E6" s="18">
        <v>0</v>
      </c>
      <c r="F6" s="18">
        <v>0</v>
      </c>
      <c r="G6" s="18">
        <v>0</v>
      </c>
      <c r="H6" s="18">
        <v>0</v>
      </c>
      <c r="I6" s="18">
        <v>0</v>
      </c>
      <c r="J6" s="18">
        <v>0</v>
      </c>
      <c r="K6" s="18">
        <v>0</v>
      </c>
      <c r="L6" s="18">
        <v>0</v>
      </c>
      <c r="M6" s="18">
        <v>0</v>
      </c>
      <c r="N6" s="18">
        <v>0</v>
      </c>
      <c r="O6" s="18">
        <v>0</v>
      </c>
      <c r="P6" s="18">
        <v>0</v>
      </c>
      <c r="Q6" s="18">
        <v>0</v>
      </c>
      <c r="R6" s="18">
        <v>0</v>
      </c>
      <c r="S6" s="18">
        <v>0</v>
      </c>
      <c r="T6" s="18">
        <v>0</v>
      </c>
      <c r="U6" s="18">
        <v>0</v>
      </c>
      <c r="V6" s="18">
        <v>0</v>
      </c>
      <c r="W6" s="18">
        <v>0</v>
      </c>
      <c r="X6" s="18">
        <v>0</v>
      </c>
      <c r="Y6" s="18">
        <v>0</v>
      </c>
      <c r="Z6" s="18">
        <v>0</v>
      </c>
      <c r="AA6" s="18">
        <v>0</v>
      </c>
      <c r="AB6" s="18">
        <v>0</v>
      </c>
      <c r="AC6" s="18">
        <v>0</v>
      </c>
      <c r="AD6" s="18">
        <v>0</v>
      </c>
      <c r="AE6" s="18">
        <v>0</v>
      </c>
      <c r="AF6" s="18">
        <v>0</v>
      </c>
      <c r="AG6" s="18">
        <v>0</v>
      </c>
      <c r="AH6" s="18">
        <v>0</v>
      </c>
      <c r="AI6" s="18">
        <v>0</v>
      </c>
      <c r="AJ6" s="18">
        <v>0</v>
      </c>
      <c r="AK6" s="18">
        <v>0</v>
      </c>
    </row>
    <row r="7" spans="2:38">
      <c r="B7" s="18">
        <v>2.8370799999999999E-8</v>
      </c>
      <c r="C7" s="18">
        <v>6.5039000000000003E-9</v>
      </c>
      <c r="D7" s="18">
        <v>0</v>
      </c>
      <c r="E7" s="18">
        <v>0</v>
      </c>
      <c r="F7" s="18">
        <v>0</v>
      </c>
      <c r="G7" s="18">
        <v>0</v>
      </c>
      <c r="H7" s="18">
        <v>0</v>
      </c>
      <c r="I7" s="18">
        <v>0</v>
      </c>
      <c r="J7" s="18">
        <v>0</v>
      </c>
      <c r="K7" s="18">
        <v>0</v>
      </c>
      <c r="L7" s="18">
        <v>0</v>
      </c>
      <c r="M7" s="18">
        <v>0</v>
      </c>
      <c r="N7" s="18">
        <v>0</v>
      </c>
      <c r="O7" s="18">
        <v>0</v>
      </c>
      <c r="P7" s="18">
        <v>0</v>
      </c>
      <c r="Q7" s="18">
        <v>0</v>
      </c>
      <c r="R7" s="18">
        <v>0</v>
      </c>
      <c r="S7" s="18">
        <v>0</v>
      </c>
      <c r="T7" s="18">
        <v>0</v>
      </c>
      <c r="U7" s="18">
        <v>0</v>
      </c>
      <c r="V7" s="18">
        <v>0</v>
      </c>
      <c r="W7" s="18">
        <v>0</v>
      </c>
      <c r="X7" s="18">
        <v>0</v>
      </c>
      <c r="Y7" s="18">
        <v>0</v>
      </c>
      <c r="Z7" s="18">
        <v>0</v>
      </c>
      <c r="AA7" s="18">
        <v>0</v>
      </c>
      <c r="AB7" s="18">
        <v>0</v>
      </c>
      <c r="AC7" s="18">
        <v>0</v>
      </c>
      <c r="AD7" s="18">
        <v>0</v>
      </c>
      <c r="AE7" s="18">
        <v>0</v>
      </c>
      <c r="AF7" s="18">
        <v>0</v>
      </c>
      <c r="AG7" s="18">
        <v>0</v>
      </c>
      <c r="AH7" s="18">
        <v>0</v>
      </c>
      <c r="AI7" s="18">
        <v>0</v>
      </c>
      <c r="AJ7" s="18">
        <v>0</v>
      </c>
      <c r="AK7" s="18">
        <v>0</v>
      </c>
    </row>
    <row r="8" spans="2:38">
      <c r="B8" s="18">
        <v>3.5716699999999998E-8</v>
      </c>
      <c r="C8" s="18">
        <v>8.1879299999999995E-9</v>
      </c>
      <c r="D8" s="18">
        <v>0</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c r="Z8" s="18">
        <v>0</v>
      </c>
      <c r="AA8" s="18">
        <v>0</v>
      </c>
      <c r="AB8" s="18">
        <v>0</v>
      </c>
      <c r="AC8" s="18">
        <v>0</v>
      </c>
      <c r="AD8" s="18">
        <v>0</v>
      </c>
      <c r="AE8" s="18">
        <v>0</v>
      </c>
      <c r="AF8" s="18">
        <v>0</v>
      </c>
      <c r="AG8" s="18">
        <v>0</v>
      </c>
      <c r="AH8" s="18">
        <v>0</v>
      </c>
      <c r="AI8" s="18">
        <v>0</v>
      </c>
      <c r="AJ8" s="18">
        <v>0</v>
      </c>
      <c r="AK8" s="18">
        <v>0</v>
      </c>
    </row>
    <row r="9" spans="2:38">
      <c r="B9" s="18">
        <v>4.4964700000000003E-8</v>
      </c>
      <c r="C9" s="18">
        <v>1.0308E-8</v>
      </c>
      <c r="D9" s="18">
        <v>0</v>
      </c>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c r="Y9" s="18">
        <v>0</v>
      </c>
      <c r="Z9" s="18">
        <v>0</v>
      </c>
      <c r="AA9" s="18">
        <v>0</v>
      </c>
      <c r="AB9" s="18">
        <v>0</v>
      </c>
      <c r="AC9" s="18">
        <v>0</v>
      </c>
      <c r="AD9" s="18">
        <v>0</v>
      </c>
      <c r="AE9" s="18">
        <v>0</v>
      </c>
      <c r="AF9" s="18">
        <v>0</v>
      </c>
      <c r="AG9" s="18">
        <v>0</v>
      </c>
      <c r="AH9" s="18">
        <v>0</v>
      </c>
      <c r="AI9" s="18">
        <v>0</v>
      </c>
      <c r="AJ9" s="18">
        <v>0</v>
      </c>
      <c r="AK9" s="18">
        <v>0</v>
      </c>
    </row>
    <row r="10" spans="2:38">
      <c r="B10" s="18">
        <v>5.6607200000000003E-8</v>
      </c>
      <c r="C10" s="18">
        <v>1.29771E-8</v>
      </c>
      <c r="D10" s="18">
        <v>0</v>
      </c>
      <c r="E10" s="18">
        <v>0</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c r="Y10" s="18">
        <v>0</v>
      </c>
      <c r="Z10" s="18">
        <v>0</v>
      </c>
      <c r="AA10" s="18">
        <v>0</v>
      </c>
      <c r="AB10" s="18">
        <v>0</v>
      </c>
      <c r="AC10" s="18">
        <v>0</v>
      </c>
      <c r="AD10" s="18">
        <v>0</v>
      </c>
      <c r="AE10" s="18">
        <v>0</v>
      </c>
      <c r="AF10" s="18">
        <v>0</v>
      </c>
      <c r="AG10" s="18">
        <v>0</v>
      </c>
      <c r="AH10" s="18">
        <v>0</v>
      </c>
      <c r="AI10" s="18">
        <v>0</v>
      </c>
      <c r="AJ10" s="18">
        <v>0</v>
      </c>
      <c r="AK10" s="18">
        <v>0</v>
      </c>
    </row>
    <row r="11" spans="2:38">
      <c r="B11" s="18">
        <v>7.1264299999999998E-8</v>
      </c>
      <c r="C11" s="18">
        <v>1.6337100000000001E-8</v>
      </c>
      <c r="D11" s="18">
        <v>0</v>
      </c>
      <c r="E11" s="18">
        <v>0</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c r="Y11" s="18">
        <v>0</v>
      </c>
      <c r="Z11" s="18">
        <v>0</v>
      </c>
      <c r="AA11" s="18">
        <v>0</v>
      </c>
      <c r="AB11" s="18">
        <v>0</v>
      </c>
      <c r="AC11" s="18">
        <v>0</v>
      </c>
      <c r="AD11" s="18">
        <v>0</v>
      </c>
      <c r="AE11" s="18">
        <v>0</v>
      </c>
      <c r="AF11" s="18">
        <v>0</v>
      </c>
      <c r="AG11" s="18">
        <v>0</v>
      </c>
      <c r="AH11" s="18">
        <v>0</v>
      </c>
      <c r="AI11" s="18">
        <v>0</v>
      </c>
      <c r="AJ11" s="18">
        <v>0</v>
      </c>
      <c r="AK11" s="18">
        <v>0</v>
      </c>
    </row>
    <row r="12" spans="2:38">
      <c r="B12" s="18">
        <v>8.9716400000000003E-8</v>
      </c>
      <c r="C12" s="18">
        <v>2.0567199999999999E-8</v>
      </c>
      <c r="D12" s="18">
        <v>0</v>
      </c>
      <c r="E12" s="18">
        <v>0</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c r="Y12" s="18">
        <v>0</v>
      </c>
      <c r="Z12" s="18">
        <v>0</v>
      </c>
      <c r="AA12" s="18">
        <v>0</v>
      </c>
      <c r="AB12" s="18">
        <v>0</v>
      </c>
      <c r="AC12" s="18">
        <v>0</v>
      </c>
      <c r="AD12" s="18">
        <v>0</v>
      </c>
      <c r="AE12" s="18">
        <v>0</v>
      </c>
      <c r="AF12" s="18">
        <v>0</v>
      </c>
      <c r="AG12" s="18">
        <v>0</v>
      </c>
      <c r="AH12" s="18">
        <v>0</v>
      </c>
      <c r="AI12" s="18">
        <v>0</v>
      </c>
      <c r="AJ12" s="18">
        <v>0</v>
      </c>
      <c r="AK12" s="18">
        <v>0</v>
      </c>
    </row>
    <row r="13" spans="2:38">
      <c r="B13" s="18">
        <v>1.12946E-7</v>
      </c>
      <c r="C13" s="18">
        <v>2.5892499999999998E-8</v>
      </c>
      <c r="D13" s="18">
        <v>0</v>
      </c>
      <c r="E13" s="18">
        <v>0</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18">
        <v>0</v>
      </c>
      <c r="AI13" s="18">
        <v>0</v>
      </c>
      <c r="AJ13" s="18">
        <v>0</v>
      </c>
      <c r="AK13" s="18">
        <v>0</v>
      </c>
    </row>
    <row r="14" spans="2:38">
      <c r="B14" s="18">
        <v>1.4219100000000001E-7</v>
      </c>
      <c r="C14" s="18">
        <v>3.2596700000000001E-8</v>
      </c>
      <c r="D14" s="18">
        <v>0</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row>
    <row r="15" spans="2:38">
      <c r="B15" s="18">
        <v>1.7900800000000001E-7</v>
      </c>
      <c r="C15" s="18">
        <v>4.1037099999999998E-8</v>
      </c>
      <c r="D15" s="18">
        <v>0</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row>
    <row r="16" spans="2:38">
      <c r="B16" s="18">
        <v>2.25358E-7</v>
      </c>
      <c r="C16" s="18">
        <v>5.1662399999999998E-8</v>
      </c>
      <c r="D16" s="18">
        <v>0</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c r="AI16" s="18">
        <v>0</v>
      </c>
      <c r="AJ16" s="18">
        <v>0</v>
      </c>
      <c r="AK16" s="18">
        <v>0</v>
      </c>
    </row>
    <row r="17" spans="2:37">
      <c r="B17" s="18">
        <v>2.8370799999999999E-7</v>
      </c>
      <c r="C17" s="18">
        <v>6.5039000000000004E-8</v>
      </c>
      <c r="D17" s="18">
        <v>0</v>
      </c>
      <c r="E17" s="18">
        <v>0</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0</v>
      </c>
      <c r="AH17" s="18">
        <v>0</v>
      </c>
      <c r="AI17" s="18">
        <v>0</v>
      </c>
      <c r="AJ17" s="18">
        <v>0</v>
      </c>
      <c r="AK17" s="18">
        <v>0</v>
      </c>
    </row>
    <row r="18" spans="2:37">
      <c r="B18" s="18">
        <v>3.5716699999999998E-7</v>
      </c>
      <c r="C18" s="18">
        <v>8.1879300000000004E-8</v>
      </c>
      <c r="D18" s="18">
        <v>0</v>
      </c>
      <c r="E18" s="18">
        <v>0</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0</v>
      </c>
      <c r="AH18" s="18">
        <v>0</v>
      </c>
      <c r="AI18" s="18">
        <v>0</v>
      </c>
      <c r="AJ18" s="18">
        <v>0</v>
      </c>
      <c r="AK18" s="18">
        <v>0</v>
      </c>
    </row>
    <row r="19" spans="2:37">
      <c r="B19" s="18">
        <v>4.4964699999999998E-7</v>
      </c>
      <c r="C19" s="18">
        <v>1.0307999999999999E-7</v>
      </c>
      <c r="D19" s="18">
        <v>0</v>
      </c>
      <c r="E19" s="18">
        <v>0</v>
      </c>
      <c r="F19" s="18">
        <v>0</v>
      </c>
      <c r="G19" s="18">
        <v>0</v>
      </c>
      <c r="H19" s="18">
        <v>0</v>
      </c>
      <c r="I19" s="18">
        <v>0</v>
      </c>
      <c r="J19" s="18">
        <v>0</v>
      </c>
      <c r="K19" s="18">
        <v>0</v>
      </c>
      <c r="L19" s="18">
        <v>0</v>
      </c>
      <c r="M19" s="18">
        <v>0</v>
      </c>
      <c r="N19" s="18">
        <v>0</v>
      </c>
      <c r="O19" s="18">
        <v>0</v>
      </c>
      <c r="P19" s="18">
        <v>0</v>
      </c>
      <c r="Q19" s="18">
        <v>0</v>
      </c>
      <c r="R19" s="18">
        <v>0</v>
      </c>
      <c r="S19" s="18">
        <v>0</v>
      </c>
      <c r="T19" s="18">
        <v>0</v>
      </c>
      <c r="U19" s="18">
        <v>0</v>
      </c>
      <c r="V19" s="18">
        <v>0</v>
      </c>
      <c r="W19" s="18">
        <v>0</v>
      </c>
      <c r="X19" s="18">
        <v>0</v>
      </c>
      <c r="Y19" s="18">
        <v>0</v>
      </c>
      <c r="Z19" s="18">
        <v>0</v>
      </c>
      <c r="AA19" s="18">
        <v>0</v>
      </c>
      <c r="AB19" s="18">
        <v>0</v>
      </c>
      <c r="AC19" s="18">
        <v>0</v>
      </c>
      <c r="AD19" s="18">
        <v>0</v>
      </c>
      <c r="AE19" s="18">
        <v>0</v>
      </c>
      <c r="AF19" s="18">
        <v>0</v>
      </c>
      <c r="AG19" s="18">
        <v>0</v>
      </c>
      <c r="AH19" s="18">
        <v>0</v>
      </c>
      <c r="AI19" s="18">
        <v>0</v>
      </c>
      <c r="AJ19" s="18">
        <v>0</v>
      </c>
      <c r="AK19" s="18">
        <v>0</v>
      </c>
    </row>
    <row r="20" spans="2:37">
      <c r="B20" s="18">
        <v>5.6607200000000004E-7</v>
      </c>
      <c r="C20" s="18">
        <v>1.29771E-7</v>
      </c>
      <c r="D20" s="18">
        <v>0</v>
      </c>
      <c r="E20" s="18">
        <v>0</v>
      </c>
      <c r="F20" s="18">
        <v>0</v>
      </c>
      <c r="G20" s="18">
        <v>0</v>
      </c>
      <c r="H20" s="18">
        <v>0</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0</v>
      </c>
      <c r="Z20" s="18">
        <v>0</v>
      </c>
      <c r="AA20" s="18">
        <v>0</v>
      </c>
      <c r="AB20" s="18">
        <v>0</v>
      </c>
      <c r="AC20" s="18">
        <v>0</v>
      </c>
      <c r="AD20" s="18">
        <v>0</v>
      </c>
      <c r="AE20" s="18">
        <v>0</v>
      </c>
      <c r="AF20" s="18">
        <v>0</v>
      </c>
      <c r="AG20" s="18">
        <v>0</v>
      </c>
      <c r="AH20" s="18">
        <v>0</v>
      </c>
      <c r="AI20" s="18">
        <v>0</v>
      </c>
      <c r="AJ20" s="18">
        <v>0</v>
      </c>
      <c r="AK20" s="18">
        <v>0</v>
      </c>
    </row>
    <row r="21" spans="2:37">
      <c r="B21" s="18">
        <v>7.1264299999999998E-7</v>
      </c>
      <c r="C21" s="18">
        <v>1.6337099999999999E-7</v>
      </c>
      <c r="D21" s="18">
        <v>0</v>
      </c>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0</v>
      </c>
      <c r="AH21" s="18">
        <v>0</v>
      </c>
      <c r="AI21" s="18">
        <v>0</v>
      </c>
      <c r="AJ21" s="18">
        <v>0</v>
      </c>
      <c r="AK21" s="18">
        <v>0</v>
      </c>
    </row>
    <row r="22" spans="2:37">
      <c r="B22" s="18">
        <v>8.9716400000000003E-7</v>
      </c>
      <c r="C22" s="18">
        <v>2.0567199999999999E-7</v>
      </c>
      <c r="D22" s="18">
        <v>0</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c r="AI22" s="18">
        <v>0</v>
      </c>
      <c r="AJ22" s="18">
        <v>0</v>
      </c>
      <c r="AK22" s="18">
        <v>0</v>
      </c>
    </row>
    <row r="23" spans="2:37">
      <c r="B23" s="18">
        <v>1.1294599999999999E-6</v>
      </c>
      <c r="C23" s="18">
        <v>2.5892700000000003E-7</v>
      </c>
      <c r="D23" s="18">
        <v>0</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c r="Z23" s="18">
        <v>0</v>
      </c>
      <c r="AA23" s="18">
        <v>0</v>
      </c>
      <c r="AB23" s="18">
        <v>0</v>
      </c>
      <c r="AC23" s="18">
        <v>0</v>
      </c>
      <c r="AD23" s="18">
        <v>0</v>
      </c>
      <c r="AE23" s="18">
        <v>0</v>
      </c>
      <c r="AF23" s="18">
        <v>0</v>
      </c>
      <c r="AG23" s="18">
        <v>0</v>
      </c>
      <c r="AH23" s="18">
        <v>0</v>
      </c>
      <c r="AI23" s="18">
        <v>0</v>
      </c>
      <c r="AJ23" s="18">
        <v>0</v>
      </c>
      <c r="AK23" s="18">
        <v>0</v>
      </c>
    </row>
    <row r="24" spans="2:37">
      <c r="B24" s="18">
        <v>1.42191E-6</v>
      </c>
      <c r="C24" s="18">
        <v>3.25966E-7</v>
      </c>
      <c r="D24" s="18">
        <v>0</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c r="Y24" s="18">
        <v>0</v>
      </c>
      <c r="Z24" s="18">
        <v>0</v>
      </c>
      <c r="AA24" s="18">
        <v>0</v>
      </c>
      <c r="AB24" s="18">
        <v>0</v>
      </c>
      <c r="AC24" s="18">
        <v>0</v>
      </c>
      <c r="AD24" s="18">
        <v>0</v>
      </c>
      <c r="AE24" s="18">
        <v>0</v>
      </c>
      <c r="AF24" s="18">
        <v>0</v>
      </c>
      <c r="AG24" s="18">
        <v>0</v>
      </c>
      <c r="AH24" s="18">
        <v>0</v>
      </c>
      <c r="AI24" s="18">
        <v>0</v>
      </c>
      <c r="AJ24" s="18">
        <v>0</v>
      </c>
      <c r="AK24" s="18">
        <v>0</v>
      </c>
    </row>
    <row r="25" spans="2:37">
      <c r="B25" s="18">
        <v>1.7900800000000001E-6</v>
      </c>
      <c r="C25" s="18">
        <v>4.1037100000000002E-7</v>
      </c>
      <c r="D25" s="18">
        <v>0</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0</v>
      </c>
      <c r="AJ25" s="18">
        <v>0</v>
      </c>
      <c r="AK25" s="18">
        <v>0</v>
      </c>
    </row>
    <row r="26" spans="2:37">
      <c r="B26" s="18">
        <v>2.2535800000000002E-6</v>
      </c>
      <c r="C26" s="18">
        <v>5.1662399999999998E-7</v>
      </c>
      <c r="D26" s="18">
        <v>0</v>
      </c>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row>
    <row r="27" spans="2:37">
      <c r="B27" s="18">
        <v>2.8370800000000002E-6</v>
      </c>
      <c r="C27" s="18">
        <v>6.5039100000000002E-7</v>
      </c>
      <c r="D27" s="18">
        <v>0</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row>
    <row r="28" spans="2:37">
      <c r="B28" s="18">
        <v>3.5716799999999999E-6</v>
      </c>
      <c r="C28" s="18">
        <v>8.1879800000000005E-7</v>
      </c>
      <c r="D28" s="18">
        <v>0</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row>
    <row r="29" spans="2:37">
      <c r="B29" s="18">
        <v>4.4964699999999997E-6</v>
      </c>
      <c r="C29" s="18">
        <v>1.0307900000000001E-6</v>
      </c>
      <c r="D29" s="18">
        <v>0</v>
      </c>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row>
    <row r="30" spans="2:37">
      <c r="B30" s="18">
        <v>5.6607200000000004E-6</v>
      </c>
      <c r="C30" s="18">
        <v>1.2977099999999999E-6</v>
      </c>
      <c r="D30" s="18">
        <v>0</v>
      </c>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row>
    <row r="31" spans="2:37">
      <c r="B31" s="18">
        <v>7.1264299999999996E-6</v>
      </c>
      <c r="C31" s="18">
        <v>1.63371E-6</v>
      </c>
      <c r="D31" s="18">
        <v>0</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row>
    <row r="32" spans="2:37">
      <c r="B32" s="18">
        <v>8.97164E-6</v>
      </c>
      <c r="C32" s="18">
        <v>2.0567199999999999E-6</v>
      </c>
      <c r="D32" s="18">
        <v>0</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row>
    <row r="33" spans="2:37">
      <c r="B33" s="18">
        <v>1.12946E-5</v>
      </c>
      <c r="C33" s="18">
        <v>2.5892699999999999E-6</v>
      </c>
      <c r="D33" s="18">
        <v>0</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0</v>
      </c>
      <c r="AH33" s="18">
        <v>0</v>
      </c>
      <c r="AI33" s="18">
        <v>0</v>
      </c>
      <c r="AJ33" s="18">
        <v>0</v>
      </c>
      <c r="AK33" s="18">
        <v>0</v>
      </c>
    </row>
    <row r="34" spans="2:37">
      <c r="B34" s="18">
        <v>1.4219100000000001E-5</v>
      </c>
      <c r="C34" s="18">
        <v>3.2596600000000001E-6</v>
      </c>
      <c r="D34" s="18">
        <v>0</v>
      </c>
      <c r="E34" s="18">
        <v>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0</v>
      </c>
      <c r="AH34" s="18">
        <v>0</v>
      </c>
      <c r="AI34" s="18">
        <v>0</v>
      </c>
      <c r="AJ34" s="18">
        <v>0</v>
      </c>
      <c r="AK34" s="18">
        <v>0</v>
      </c>
    </row>
    <row r="35" spans="2:37">
      <c r="B35" s="18">
        <v>1.79008E-5</v>
      </c>
      <c r="C35" s="18">
        <v>4.1037100000000001E-6</v>
      </c>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row>
    <row r="36" spans="2:37">
      <c r="B36" s="18">
        <v>2.2535799999999999E-5</v>
      </c>
      <c r="C36" s="18">
        <v>5.16624E-6</v>
      </c>
      <c r="D36" s="18">
        <v>0</v>
      </c>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row>
    <row r="37" spans="2:37">
      <c r="B37" s="18">
        <v>2.8370799999999999E-5</v>
      </c>
      <c r="C37" s="18">
        <v>6.5039100000000004E-6</v>
      </c>
      <c r="D37" s="18">
        <v>0</v>
      </c>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row>
    <row r="38" spans="2:37">
      <c r="B38" s="18">
        <v>3.5716800000000003E-5</v>
      </c>
      <c r="C38" s="18">
        <v>8.1879699999999998E-6</v>
      </c>
      <c r="D38" s="18">
        <v>0</v>
      </c>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row>
    <row r="39" spans="2:37">
      <c r="B39" s="18">
        <v>4.49647E-5</v>
      </c>
      <c r="C39" s="18">
        <v>1.0308E-5</v>
      </c>
      <c r="D39" s="18">
        <v>0</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row>
    <row r="40" spans="2:37">
      <c r="B40" s="18">
        <v>5.6607200000000002E-5</v>
      </c>
      <c r="C40" s="18">
        <v>1.29771E-5</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row>
    <row r="41" spans="2:37">
      <c r="B41" s="18">
        <v>7.1264299999999995E-5</v>
      </c>
      <c r="C41" s="18">
        <v>1.63371E-5</v>
      </c>
      <c r="D41" s="18">
        <v>0</v>
      </c>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row>
    <row r="42" spans="2:37">
      <c r="B42" s="18">
        <v>8.9716399999999994E-5</v>
      </c>
      <c r="C42" s="18">
        <v>2.0567199999999999E-5</v>
      </c>
      <c r="D42" s="18">
        <v>0</v>
      </c>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row>
    <row r="43" spans="2:37">
      <c r="B43" s="18">
        <v>1.12946E-4</v>
      </c>
      <c r="C43" s="18">
        <v>2.58925E-5</v>
      </c>
      <c r="D43" s="18">
        <v>0</v>
      </c>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row>
    <row r="44" spans="2:37">
      <c r="B44" s="18">
        <v>1.4219100000000001E-4</v>
      </c>
      <c r="C44" s="18">
        <v>3.25969E-5</v>
      </c>
      <c r="D44" s="18">
        <v>0</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row>
    <row r="45" spans="2:37">
      <c r="B45" s="18">
        <v>1.79008E-4</v>
      </c>
      <c r="C45" s="18">
        <v>4.10369E-5</v>
      </c>
      <c r="D45" s="18">
        <v>0</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row>
    <row r="46" spans="2:37">
      <c r="B46" s="18">
        <v>2.2535799999999999E-4</v>
      </c>
      <c r="C46" s="18">
        <v>5.1662400000000002E-5</v>
      </c>
      <c r="D46" s="18">
        <v>0</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row>
    <row r="47" spans="2:37">
      <c r="B47" s="18">
        <v>2.8370799999999997E-4</v>
      </c>
      <c r="C47" s="18">
        <v>6.5039100000000006E-5</v>
      </c>
      <c r="D47" s="18">
        <v>0</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row>
    <row r="48" spans="2:37">
      <c r="B48" s="18">
        <v>3.5716699999999998E-4</v>
      </c>
      <c r="C48" s="18">
        <v>8.1879300000000001E-5</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row>
    <row r="49" spans="2:37">
      <c r="B49" s="18">
        <v>4.4964700000000001E-4</v>
      </c>
      <c r="C49" s="18">
        <v>1.0308E-4</v>
      </c>
      <c r="D49" s="18">
        <v>0</v>
      </c>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row>
    <row r="50" spans="2:37">
      <c r="B50" s="18">
        <v>5.6607300000000005E-4</v>
      </c>
      <c r="C50" s="18">
        <v>1.2977E-4</v>
      </c>
      <c r="D50" s="18">
        <v>0</v>
      </c>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0</v>
      </c>
      <c r="AH50" s="18">
        <v>0</v>
      </c>
      <c r="AI50" s="18">
        <v>0</v>
      </c>
      <c r="AJ50" s="18">
        <v>0</v>
      </c>
      <c r="AK50" s="18">
        <v>0</v>
      </c>
    </row>
    <row r="51" spans="2:37">
      <c r="B51" s="18">
        <v>7.12643E-4</v>
      </c>
      <c r="C51" s="18">
        <v>1.6337099999999999E-4</v>
      </c>
      <c r="D51" s="18">
        <v>0</v>
      </c>
      <c r="E51" s="18">
        <v>0</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0</v>
      </c>
      <c r="AH51" s="18">
        <v>0</v>
      </c>
      <c r="AI51" s="18">
        <v>0</v>
      </c>
      <c r="AJ51" s="18">
        <v>0</v>
      </c>
      <c r="AK51" s="18">
        <v>0</v>
      </c>
    </row>
    <row r="52" spans="2:37">
      <c r="B52" s="18">
        <v>8.9716399999999999E-4</v>
      </c>
      <c r="C52" s="18">
        <v>2.0567200000000001E-4</v>
      </c>
      <c r="D52" s="18">
        <v>0</v>
      </c>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0</v>
      </c>
      <c r="AH52" s="18">
        <v>0</v>
      </c>
      <c r="AI52" s="18">
        <v>0</v>
      </c>
      <c r="AJ52" s="18">
        <v>0</v>
      </c>
      <c r="AK52" s="18">
        <v>0</v>
      </c>
    </row>
    <row r="53" spans="2:37">
      <c r="B53" s="18">
        <v>1.1294600000000001E-3</v>
      </c>
      <c r="C53" s="18">
        <v>2.5892500000000002E-4</v>
      </c>
      <c r="D53" s="18">
        <v>0</v>
      </c>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0</v>
      </c>
      <c r="AH53" s="18">
        <v>0</v>
      </c>
      <c r="AI53" s="18">
        <v>0</v>
      </c>
      <c r="AJ53" s="18">
        <v>0</v>
      </c>
      <c r="AK53" s="18">
        <v>0</v>
      </c>
    </row>
    <row r="54" spans="2:37">
      <c r="B54" s="18">
        <v>1.42191E-3</v>
      </c>
      <c r="C54" s="18">
        <v>3.2596900000000001E-4</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row>
    <row r="55" spans="2:37">
      <c r="B55" s="18">
        <v>1.7900800000000001E-3</v>
      </c>
      <c r="C55" s="18">
        <v>4.10369E-4</v>
      </c>
      <c r="D55" s="18">
        <v>0</v>
      </c>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row>
    <row r="56" spans="2:37">
      <c r="B56" s="18">
        <v>2.2535799999999998E-3</v>
      </c>
      <c r="C56" s="18">
        <v>5.1662400000000003E-4</v>
      </c>
      <c r="D56" s="18">
        <v>0</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row>
    <row r="57" spans="2:37">
      <c r="B57" s="18">
        <v>2.8370800000000001E-3</v>
      </c>
      <c r="C57" s="18">
        <v>6.5039099999999995E-4</v>
      </c>
      <c r="D57" s="18">
        <v>0</v>
      </c>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row>
    <row r="58" spans="2:37">
      <c r="B58" s="18">
        <v>3.5716699999999999E-3</v>
      </c>
      <c r="C58" s="18">
        <v>8.1879299999999995E-4</v>
      </c>
      <c r="D58" s="18">
        <v>0</v>
      </c>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row>
    <row r="59" spans="2:37">
      <c r="B59" s="18">
        <v>4.4964699999999998E-3</v>
      </c>
      <c r="C59" s="18">
        <v>1.0308100000000001E-3</v>
      </c>
      <c r="D59" s="18">
        <v>0</v>
      </c>
      <c r="E59" s="18">
        <v>0</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8">
        <v>0</v>
      </c>
      <c r="AB59" s="18">
        <v>0</v>
      </c>
      <c r="AC59" s="18">
        <v>0</v>
      </c>
      <c r="AD59" s="18">
        <v>0</v>
      </c>
      <c r="AE59" s="18">
        <v>0</v>
      </c>
      <c r="AF59" s="18">
        <v>0</v>
      </c>
      <c r="AG59" s="18">
        <v>0</v>
      </c>
      <c r="AH59" s="18">
        <v>0</v>
      </c>
      <c r="AI59" s="18">
        <v>0</v>
      </c>
      <c r="AJ59" s="18">
        <v>0</v>
      </c>
      <c r="AK59" s="18">
        <v>0</v>
      </c>
    </row>
    <row r="60" spans="2:37">
      <c r="B60" s="18">
        <v>5.6607300000000001E-3</v>
      </c>
      <c r="C60" s="18">
        <v>1.2976999999999999E-3</v>
      </c>
      <c r="D60" s="18">
        <v>0</v>
      </c>
      <c r="E60" s="18">
        <v>0</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0</v>
      </c>
      <c r="AH60" s="18">
        <v>0</v>
      </c>
      <c r="AI60" s="18">
        <v>0</v>
      </c>
      <c r="AJ60" s="18">
        <v>0</v>
      </c>
      <c r="AK60" s="18">
        <v>0</v>
      </c>
    </row>
    <row r="61" spans="2:37">
      <c r="B61" s="18">
        <v>7.1264299999999996E-3</v>
      </c>
      <c r="C61" s="18">
        <v>1.63371E-3</v>
      </c>
      <c r="D61" s="18">
        <v>0</v>
      </c>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row>
    <row r="62" spans="2:37">
      <c r="B62" s="18">
        <v>8.9716399999999995E-3</v>
      </c>
      <c r="C62" s="18">
        <v>2.0567200000000002E-3</v>
      </c>
      <c r="D62" s="18">
        <v>0</v>
      </c>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row>
    <row r="63" spans="2:37">
      <c r="B63" s="18">
        <v>1.12946E-2</v>
      </c>
      <c r="C63" s="18">
        <v>2.58925E-3</v>
      </c>
      <c r="D63" s="18">
        <v>0</v>
      </c>
      <c r="E63" s="18">
        <v>54396.6</v>
      </c>
      <c r="F63" s="18">
        <v>107167</v>
      </c>
      <c r="G63" s="18">
        <v>141021</v>
      </c>
      <c r="H63" s="18">
        <v>193495</v>
      </c>
      <c r="I63" s="18">
        <v>235015</v>
      </c>
      <c r="J63" s="18">
        <v>293562</v>
      </c>
      <c r="K63" s="18">
        <v>349514</v>
      </c>
      <c r="L63" s="18">
        <v>368089</v>
      </c>
      <c r="M63" s="18">
        <v>383390</v>
      </c>
      <c r="N63" s="18">
        <v>382496</v>
      </c>
      <c r="O63" s="18">
        <v>354226</v>
      </c>
      <c r="P63" s="18">
        <v>368916</v>
      </c>
      <c r="Q63" s="18">
        <v>406636</v>
      </c>
      <c r="R63" s="18">
        <v>474213</v>
      </c>
      <c r="S63" s="18">
        <v>642058</v>
      </c>
      <c r="T63" s="18">
        <v>605513</v>
      </c>
      <c r="U63" s="18">
        <v>661608</v>
      </c>
      <c r="V63" s="18">
        <v>722711</v>
      </c>
      <c r="W63" s="18">
        <v>734107</v>
      </c>
      <c r="X63" s="18">
        <v>743741</v>
      </c>
      <c r="Y63" s="18">
        <v>789280</v>
      </c>
      <c r="Z63" s="18">
        <v>804209</v>
      </c>
      <c r="AA63" s="18">
        <v>822707</v>
      </c>
      <c r="AB63" s="18">
        <v>802425</v>
      </c>
      <c r="AC63" s="18">
        <v>801795</v>
      </c>
      <c r="AD63" s="18">
        <v>817605</v>
      </c>
      <c r="AE63" s="18">
        <v>816533</v>
      </c>
      <c r="AF63" s="18">
        <v>884780</v>
      </c>
      <c r="AG63" s="18">
        <v>89512</v>
      </c>
      <c r="AH63" s="18">
        <v>89512</v>
      </c>
      <c r="AI63" s="18">
        <v>2880.4</v>
      </c>
      <c r="AJ63" s="18">
        <v>2880.4</v>
      </c>
      <c r="AK63" s="18">
        <v>0</v>
      </c>
    </row>
    <row r="64" spans="2:37">
      <c r="B64" s="18">
        <v>1.42191E-2</v>
      </c>
      <c r="C64" s="18">
        <v>3.25969E-3</v>
      </c>
      <c r="D64" s="18">
        <v>0</v>
      </c>
      <c r="E64" s="18">
        <v>60127.9</v>
      </c>
      <c r="F64" s="18">
        <v>121960</v>
      </c>
      <c r="G64" s="18">
        <v>156953</v>
      </c>
      <c r="H64" s="18">
        <v>215160</v>
      </c>
      <c r="I64" s="18">
        <v>261196</v>
      </c>
      <c r="J64" s="18">
        <v>325499</v>
      </c>
      <c r="K64" s="18">
        <v>386560</v>
      </c>
      <c r="L64" s="18">
        <v>406326</v>
      </c>
      <c r="M64" s="18">
        <v>421938</v>
      </c>
      <c r="N64" s="18">
        <v>419622</v>
      </c>
      <c r="O64" s="18">
        <v>386251</v>
      </c>
      <c r="P64" s="18">
        <v>400393</v>
      </c>
      <c r="Q64" s="18">
        <v>439531</v>
      </c>
      <c r="R64" s="18">
        <v>511976</v>
      </c>
      <c r="S64" s="18">
        <v>694728</v>
      </c>
      <c r="T64" s="18">
        <v>651608</v>
      </c>
      <c r="U64" s="18">
        <v>710393</v>
      </c>
      <c r="V64" s="18">
        <v>774229</v>
      </c>
      <c r="W64" s="18">
        <v>784432</v>
      </c>
      <c r="X64" s="18">
        <v>792171</v>
      </c>
      <c r="Y64" s="18">
        <v>838875</v>
      </c>
      <c r="Z64" s="18">
        <v>844755</v>
      </c>
      <c r="AA64" s="18">
        <v>850698</v>
      </c>
      <c r="AB64" s="18">
        <v>823412</v>
      </c>
      <c r="AC64" s="18">
        <v>817757</v>
      </c>
      <c r="AD64" s="18">
        <v>830852</v>
      </c>
      <c r="AE64" s="18">
        <v>824589</v>
      </c>
      <c r="AF64" s="18">
        <v>896610</v>
      </c>
      <c r="AG64" s="18">
        <v>87254.399999999994</v>
      </c>
      <c r="AH64" s="18">
        <v>87254.399999999994</v>
      </c>
      <c r="AI64" s="18">
        <v>2411.0100000000002</v>
      </c>
      <c r="AJ64" s="18">
        <v>2411.0100000000002</v>
      </c>
      <c r="AK64" s="18">
        <v>0</v>
      </c>
    </row>
    <row r="65" spans="2:37">
      <c r="B65" s="18">
        <v>1.7900800000000001E-2</v>
      </c>
      <c r="C65" s="18">
        <v>4.1036900000000001E-3</v>
      </c>
      <c r="D65" s="18">
        <v>0</v>
      </c>
      <c r="E65" s="18">
        <v>66507.899999999994</v>
      </c>
      <c r="F65" s="18">
        <v>138654</v>
      </c>
      <c r="G65" s="18">
        <v>176803</v>
      </c>
      <c r="H65" s="18">
        <v>242610</v>
      </c>
      <c r="I65" s="18">
        <v>294866</v>
      </c>
      <c r="J65" s="18">
        <v>366802</v>
      </c>
      <c r="K65" s="18">
        <v>434696</v>
      </c>
      <c r="L65" s="18">
        <v>457392</v>
      </c>
      <c r="M65" s="18">
        <v>474902</v>
      </c>
      <c r="N65" s="18">
        <v>472507</v>
      </c>
      <c r="O65" s="18">
        <v>435028</v>
      </c>
      <c r="P65" s="18">
        <v>449655</v>
      </c>
      <c r="Q65" s="18">
        <v>491400</v>
      </c>
      <c r="R65" s="18">
        <v>570067</v>
      </c>
      <c r="S65" s="18">
        <v>769580</v>
      </c>
      <c r="T65" s="18">
        <v>720500</v>
      </c>
      <c r="U65" s="18">
        <v>783060</v>
      </c>
      <c r="V65" s="18">
        <v>850717</v>
      </c>
      <c r="W65" s="18">
        <v>860776</v>
      </c>
      <c r="X65" s="18">
        <v>867594</v>
      </c>
      <c r="Y65" s="18">
        <v>916759</v>
      </c>
      <c r="Z65" s="18">
        <v>918593</v>
      </c>
      <c r="AA65" s="18">
        <v>917248</v>
      </c>
      <c r="AB65" s="18">
        <v>868818</v>
      </c>
      <c r="AC65" s="18">
        <v>843785</v>
      </c>
      <c r="AD65" s="18">
        <v>854154</v>
      </c>
      <c r="AE65" s="18">
        <v>842441</v>
      </c>
      <c r="AF65" s="18">
        <v>918971</v>
      </c>
      <c r="AG65" s="18">
        <v>83666.2</v>
      </c>
      <c r="AH65" s="18">
        <v>83666.2</v>
      </c>
      <c r="AI65" s="18">
        <v>2018.52</v>
      </c>
      <c r="AJ65" s="18">
        <v>2018.52</v>
      </c>
      <c r="AK65" s="18">
        <v>0</v>
      </c>
    </row>
    <row r="66" spans="2:37">
      <c r="B66" s="18">
        <v>2.2535800000000002E-2</v>
      </c>
      <c r="C66" s="18">
        <v>5.1662399999999999E-3</v>
      </c>
      <c r="D66" s="18">
        <v>0</v>
      </c>
      <c r="E66" s="18">
        <v>73613.5</v>
      </c>
      <c r="F66" s="18">
        <v>157521</v>
      </c>
      <c r="G66" s="18">
        <v>201030</v>
      </c>
      <c r="H66" s="18">
        <v>276538</v>
      </c>
      <c r="I66" s="18">
        <v>337287</v>
      </c>
      <c r="J66" s="18">
        <v>418508</v>
      </c>
      <c r="K66" s="18">
        <v>495134</v>
      </c>
      <c r="L66" s="18">
        <v>522674</v>
      </c>
      <c r="M66" s="18">
        <v>544063</v>
      </c>
      <c r="N66" s="18">
        <v>543114</v>
      </c>
      <c r="O66" s="18">
        <v>502707</v>
      </c>
      <c r="P66" s="18">
        <v>519050</v>
      </c>
      <c r="Q66" s="18">
        <v>564762</v>
      </c>
      <c r="R66" s="18">
        <v>651184</v>
      </c>
      <c r="S66" s="18">
        <v>869555</v>
      </c>
      <c r="T66" s="18">
        <v>815247</v>
      </c>
      <c r="U66" s="18">
        <v>882841</v>
      </c>
      <c r="V66" s="18">
        <v>955574</v>
      </c>
      <c r="W66" s="18">
        <v>966712</v>
      </c>
      <c r="X66" s="18">
        <v>973752</v>
      </c>
      <c r="Y66" s="18">
        <v>1026850</v>
      </c>
      <c r="Z66" s="18">
        <v>1027660</v>
      </c>
      <c r="AA66" s="18">
        <v>1024620</v>
      </c>
      <c r="AB66" s="18">
        <v>965039</v>
      </c>
      <c r="AC66" s="18">
        <v>929100</v>
      </c>
      <c r="AD66" s="18">
        <v>916315</v>
      </c>
      <c r="AE66" s="18">
        <v>880905</v>
      </c>
      <c r="AF66" s="18">
        <v>953083</v>
      </c>
      <c r="AG66" s="18">
        <v>78821.399999999994</v>
      </c>
      <c r="AH66" s="18">
        <v>78821.399999999994</v>
      </c>
      <c r="AI66" s="18">
        <v>1673.01</v>
      </c>
      <c r="AJ66" s="18">
        <v>1673.01</v>
      </c>
      <c r="AK66" s="18">
        <v>0</v>
      </c>
    </row>
    <row r="67" spans="2:37">
      <c r="B67" s="18">
        <v>2.8370800000000002E-2</v>
      </c>
      <c r="C67" s="18">
        <v>6.5039E-3</v>
      </c>
      <c r="D67" s="18">
        <v>0</v>
      </c>
      <c r="E67" s="18">
        <v>79493.399999999994</v>
      </c>
      <c r="F67" s="18">
        <v>174597</v>
      </c>
      <c r="G67" s="18">
        <v>224990</v>
      </c>
      <c r="H67" s="18">
        <v>310667</v>
      </c>
      <c r="I67" s="18">
        <v>380869</v>
      </c>
      <c r="J67" s="18">
        <v>471823</v>
      </c>
      <c r="K67" s="18">
        <v>557625</v>
      </c>
      <c r="L67" s="18">
        <v>591678</v>
      </c>
      <c r="M67" s="18">
        <v>618213</v>
      </c>
      <c r="N67" s="18">
        <v>620784</v>
      </c>
      <c r="O67" s="18">
        <v>580400</v>
      </c>
      <c r="P67" s="18">
        <v>600141</v>
      </c>
      <c r="Q67" s="18">
        <v>650482</v>
      </c>
      <c r="R67" s="18">
        <v>744327</v>
      </c>
      <c r="S67" s="18">
        <v>978128</v>
      </c>
      <c r="T67" s="18">
        <v>921413</v>
      </c>
      <c r="U67" s="18">
        <v>994002</v>
      </c>
      <c r="V67" s="18">
        <v>1071640</v>
      </c>
      <c r="W67" s="18">
        <v>1085410</v>
      </c>
      <c r="X67" s="18">
        <v>1094270</v>
      </c>
      <c r="Y67" s="18">
        <v>1152000</v>
      </c>
      <c r="Z67" s="18">
        <v>1153340</v>
      </c>
      <c r="AA67" s="18">
        <v>1150100</v>
      </c>
      <c r="AB67" s="18">
        <v>1085080</v>
      </c>
      <c r="AC67" s="18">
        <v>1044950</v>
      </c>
      <c r="AD67" s="18">
        <v>1028950</v>
      </c>
      <c r="AE67" s="18">
        <v>982984</v>
      </c>
      <c r="AF67" s="18">
        <v>1047300</v>
      </c>
      <c r="AG67" s="18">
        <v>73034.5</v>
      </c>
      <c r="AH67" s="18">
        <v>73034.5</v>
      </c>
      <c r="AI67" s="18">
        <v>1384.89</v>
      </c>
      <c r="AJ67" s="18">
        <v>1384.89</v>
      </c>
      <c r="AK67" s="18">
        <v>0</v>
      </c>
    </row>
    <row r="68" spans="2:37">
      <c r="B68" s="18">
        <v>3.5716699999999997E-2</v>
      </c>
      <c r="C68" s="18">
        <v>8.1879299999999995E-3</v>
      </c>
      <c r="D68" s="18">
        <v>0</v>
      </c>
      <c r="E68" s="18">
        <v>83889.8</v>
      </c>
      <c r="F68" s="18">
        <v>189404</v>
      </c>
      <c r="G68" s="18">
        <v>248224</v>
      </c>
      <c r="H68" s="18">
        <v>344390</v>
      </c>
      <c r="I68" s="18">
        <v>424902</v>
      </c>
      <c r="J68" s="18">
        <v>525727</v>
      </c>
      <c r="K68" s="18">
        <v>620978</v>
      </c>
      <c r="L68" s="18">
        <v>663363</v>
      </c>
      <c r="M68" s="18">
        <v>697179</v>
      </c>
      <c r="N68" s="18">
        <v>705689</v>
      </c>
      <c r="O68" s="18">
        <v>668566</v>
      </c>
      <c r="P68" s="18">
        <v>692532</v>
      </c>
      <c r="Q68" s="18">
        <v>748125</v>
      </c>
      <c r="R68" s="18">
        <v>848815</v>
      </c>
      <c r="S68" s="18">
        <v>1093990</v>
      </c>
      <c r="T68" s="18">
        <v>1038600</v>
      </c>
      <c r="U68" s="18">
        <v>1116070</v>
      </c>
      <c r="V68" s="18">
        <v>1198350</v>
      </c>
      <c r="W68" s="18">
        <v>1216450</v>
      </c>
      <c r="X68" s="18">
        <v>1228920</v>
      </c>
      <c r="Y68" s="18">
        <v>1291950</v>
      </c>
      <c r="Z68" s="18">
        <v>1295790</v>
      </c>
      <c r="AA68" s="18">
        <v>1294400</v>
      </c>
      <c r="AB68" s="18">
        <v>1227140</v>
      </c>
      <c r="AC68" s="18">
        <v>1185180</v>
      </c>
      <c r="AD68" s="18">
        <v>1168470</v>
      </c>
      <c r="AE68" s="18">
        <v>1118790</v>
      </c>
      <c r="AF68" s="18">
        <v>1188170</v>
      </c>
      <c r="AG68" s="18">
        <v>66596.100000000006</v>
      </c>
      <c r="AH68" s="18">
        <v>66596.100000000006</v>
      </c>
      <c r="AI68" s="18">
        <v>1146.6500000000001</v>
      </c>
      <c r="AJ68" s="18">
        <v>1146.6500000000001</v>
      </c>
      <c r="AK68" s="18">
        <v>0</v>
      </c>
    </row>
    <row r="69" spans="2:37">
      <c r="B69" s="18">
        <v>4.4964700000000003E-2</v>
      </c>
      <c r="C69" s="18">
        <v>1.0307999999999999E-2</v>
      </c>
      <c r="D69" s="18">
        <v>0</v>
      </c>
      <c r="E69" s="18">
        <v>88131.7</v>
      </c>
      <c r="F69" s="18">
        <v>205204</v>
      </c>
      <c r="G69" s="18">
        <v>274851</v>
      </c>
      <c r="H69" s="18">
        <v>383473</v>
      </c>
      <c r="I69" s="18">
        <v>476547</v>
      </c>
      <c r="J69" s="18">
        <v>589139</v>
      </c>
      <c r="K69" s="18">
        <v>695774</v>
      </c>
      <c r="L69" s="18">
        <v>749039</v>
      </c>
      <c r="M69" s="18">
        <v>792659</v>
      </c>
      <c r="N69" s="18">
        <v>809760</v>
      </c>
      <c r="O69" s="18">
        <v>779009</v>
      </c>
      <c r="P69" s="18">
        <v>809727</v>
      </c>
      <c r="Q69" s="18">
        <v>872347</v>
      </c>
      <c r="R69" s="18">
        <v>981105</v>
      </c>
      <c r="S69" s="18">
        <v>1237120</v>
      </c>
      <c r="T69" s="18">
        <v>1184550</v>
      </c>
      <c r="U69" s="18">
        <v>1268000</v>
      </c>
      <c r="V69" s="18">
        <v>1355910</v>
      </c>
      <c r="W69" s="18">
        <v>1380330</v>
      </c>
      <c r="X69" s="18">
        <v>1398580</v>
      </c>
      <c r="Y69" s="18">
        <v>1469290</v>
      </c>
      <c r="Z69" s="18">
        <v>1477650</v>
      </c>
      <c r="AA69" s="18">
        <v>1480070</v>
      </c>
      <c r="AB69" s="18">
        <v>1412750</v>
      </c>
      <c r="AC69" s="18">
        <v>1370980</v>
      </c>
      <c r="AD69" s="18">
        <v>1355430</v>
      </c>
      <c r="AE69" s="18">
        <v>1303900</v>
      </c>
      <c r="AF69" s="18">
        <v>1379890</v>
      </c>
      <c r="AG69" s="18">
        <v>59825.1</v>
      </c>
      <c r="AH69" s="18">
        <v>59825.1</v>
      </c>
      <c r="AI69" s="18">
        <v>956.76</v>
      </c>
      <c r="AJ69" s="18">
        <v>956.76</v>
      </c>
      <c r="AK69" s="18">
        <v>0</v>
      </c>
    </row>
    <row r="70" spans="2:37">
      <c r="B70" s="18">
        <v>5.6607299999999999E-2</v>
      </c>
      <c r="C70" s="18">
        <v>1.2977000000000001E-2</v>
      </c>
      <c r="D70" s="18">
        <v>0</v>
      </c>
      <c r="E70" s="18">
        <v>91988.800000000003</v>
      </c>
      <c r="F70" s="18">
        <v>222014</v>
      </c>
      <c r="G70" s="18">
        <v>304690</v>
      </c>
      <c r="H70" s="18">
        <v>427829</v>
      </c>
      <c r="I70" s="18">
        <v>535895</v>
      </c>
      <c r="J70" s="18">
        <v>662307</v>
      </c>
      <c r="K70" s="18">
        <v>782434</v>
      </c>
      <c r="L70" s="18">
        <v>849485</v>
      </c>
      <c r="M70" s="18">
        <v>905835</v>
      </c>
      <c r="N70" s="18">
        <v>934696</v>
      </c>
      <c r="O70" s="18">
        <v>914086</v>
      </c>
      <c r="P70" s="18">
        <v>954148</v>
      </c>
      <c r="Q70" s="18">
        <v>1025780</v>
      </c>
      <c r="R70" s="18">
        <v>1143780</v>
      </c>
      <c r="S70" s="18">
        <v>1409830</v>
      </c>
      <c r="T70" s="18">
        <v>1363930</v>
      </c>
      <c r="U70" s="18">
        <v>1454730</v>
      </c>
      <c r="V70" s="18">
        <v>1549520</v>
      </c>
      <c r="W70" s="18">
        <v>1582850</v>
      </c>
      <c r="X70" s="18">
        <v>1609080</v>
      </c>
      <c r="Y70" s="18">
        <v>1687880</v>
      </c>
      <c r="Z70" s="18">
        <v>1703190</v>
      </c>
      <c r="AA70" s="18">
        <v>1711810</v>
      </c>
      <c r="AB70" s="18">
        <v>1647350</v>
      </c>
      <c r="AC70" s="18">
        <v>1608300</v>
      </c>
      <c r="AD70" s="18">
        <v>1596350</v>
      </c>
      <c r="AE70" s="18">
        <v>1546320</v>
      </c>
      <c r="AF70" s="18">
        <v>1630380</v>
      </c>
      <c r="AG70" s="18">
        <v>52969</v>
      </c>
      <c r="AH70" s="18">
        <v>52969</v>
      </c>
      <c r="AI70" s="18">
        <v>798.97900000000004</v>
      </c>
      <c r="AJ70" s="18">
        <v>798.97900000000004</v>
      </c>
      <c r="AK70" s="18">
        <v>0</v>
      </c>
    </row>
    <row r="71" spans="2:37">
      <c r="B71" s="18">
        <v>7.1264300000000003E-2</v>
      </c>
      <c r="C71" s="18">
        <v>1.63371E-2</v>
      </c>
      <c r="D71" s="18">
        <v>0</v>
      </c>
      <c r="E71" s="18">
        <v>95143.4</v>
      </c>
      <c r="F71" s="18">
        <v>239615</v>
      </c>
      <c r="G71" s="18">
        <v>337019</v>
      </c>
      <c r="H71" s="18">
        <v>476648</v>
      </c>
      <c r="I71" s="18">
        <v>602138</v>
      </c>
      <c r="J71" s="18">
        <v>744433</v>
      </c>
      <c r="K71" s="18">
        <v>880208</v>
      </c>
      <c r="L71" s="18">
        <v>964193</v>
      </c>
      <c r="M71" s="18">
        <v>1036520</v>
      </c>
      <c r="N71" s="18">
        <v>1080770</v>
      </c>
      <c r="O71" s="18">
        <v>1074810</v>
      </c>
      <c r="P71" s="18">
        <v>1127270</v>
      </c>
      <c r="Q71" s="18">
        <v>1210170</v>
      </c>
      <c r="R71" s="18">
        <v>1338600</v>
      </c>
      <c r="S71" s="18">
        <v>1613030</v>
      </c>
      <c r="T71" s="18">
        <v>1577840</v>
      </c>
      <c r="U71" s="18">
        <v>1677390</v>
      </c>
      <c r="V71" s="18">
        <v>1780270</v>
      </c>
      <c r="W71" s="18">
        <v>1825350</v>
      </c>
      <c r="X71" s="18">
        <v>1862650</v>
      </c>
      <c r="Y71" s="18">
        <v>1952320</v>
      </c>
      <c r="Z71" s="18">
        <v>1977610</v>
      </c>
      <c r="AA71" s="18">
        <v>1995490</v>
      </c>
      <c r="AB71" s="18">
        <v>1937930</v>
      </c>
      <c r="AC71" s="18">
        <v>1905130</v>
      </c>
      <c r="AD71" s="18">
        <v>1899250</v>
      </c>
      <c r="AE71" s="18">
        <v>1852110</v>
      </c>
      <c r="AF71" s="18">
        <v>1945680</v>
      </c>
      <c r="AG71" s="18">
        <v>46373</v>
      </c>
      <c r="AH71" s="18">
        <v>46373</v>
      </c>
      <c r="AI71" s="18">
        <v>670.81399999999996</v>
      </c>
      <c r="AJ71" s="18">
        <v>670.81399999999996</v>
      </c>
      <c r="AK71" s="18">
        <v>0</v>
      </c>
    </row>
    <row r="72" spans="2:37">
      <c r="B72" s="18">
        <v>8.9716400000000002E-2</v>
      </c>
      <c r="C72" s="18">
        <v>2.0567200000000001E-2</v>
      </c>
      <c r="D72" s="18">
        <v>0</v>
      </c>
      <c r="E72" s="18">
        <v>97188.7</v>
      </c>
      <c r="F72" s="18">
        <v>257315</v>
      </c>
      <c r="G72" s="18">
        <v>370319</v>
      </c>
      <c r="H72" s="18">
        <v>527994</v>
      </c>
      <c r="I72" s="18">
        <v>673032</v>
      </c>
      <c r="J72" s="18">
        <v>833016</v>
      </c>
      <c r="K72" s="18">
        <v>986396</v>
      </c>
      <c r="L72" s="18">
        <v>1090440</v>
      </c>
      <c r="M72" s="18">
        <v>1182070</v>
      </c>
      <c r="N72" s="18">
        <v>1245610</v>
      </c>
      <c r="O72" s="18">
        <v>1259360</v>
      </c>
      <c r="P72" s="18">
        <v>1327590</v>
      </c>
      <c r="Q72" s="18">
        <v>1424180</v>
      </c>
      <c r="R72" s="18">
        <v>1564140</v>
      </c>
      <c r="S72" s="18">
        <v>1844460</v>
      </c>
      <c r="T72" s="18">
        <v>1824750</v>
      </c>
      <c r="U72" s="18">
        <v>1934490</v>
      </c>
      <c r="V72" s="18">
        <v>2046700</v>
      </c>
      <c r="W72" s="18">
        <v>2106590</v>
      </c>
      <c r="X72" s="18">
        <v>2158140</v>
      </c>
      <c r="Y72" s="18">
        <v>2260640</v>
      </c>
      <c r="Z72" s="18">
        <v>2299220</v>
      </c>
      <c r="AA72" s="18">
        <v>2329750</v>
      </c>
      <c r="AB72" s="18">
        <v>2283910</v>
      </c>
      <c r="AC72" s="18">
        <v>2261550</v>
      </c>
      <c r="AD72" s="18">
        <v>2265550</v>
      </c>
      <c r="AE72" s="18">
        <v>2226580</v>
      </c>
      <c r="AF72" s="18">
        <v>2331130</v>
      </c>
      <c r="AG72" s="18">
        <v>40143.699999999997</v>
      </c>
      <c r="AH72" s="18">
        <v>40143.699999999997</v>
      </c>
      <c r="AI72" s="18">
        <v>569.52700000000004</v>
      </c>
      <c r="AJ72" s="18">
        <v>569.52700000000004</v>
      </c>
      <c r="AK72" s="18">
        <v>0</v>
      </c>
    </row>
    <row r="73" spans="2:37">
      <c r="B73" s="18">
        <v>0.112946</v>
      </c>
      <c r="C73" s="18">
        <v>2.5892499999999999E-2</v>
      </c>
      <c r="D73" s="18">
        <v>0</v>
      </c>
      <c r="E73" s="18">
        <v>97658</v>
      </c>
      <c r="F73" s="18">
        <v>273709</v>
      </c>
      <c r="G73" s="18">
        <v>402064</v>
      </c>
      <c r="H73" s="18">
        <v>578459</v>
      </c>
      <c r="I73" s="18">
        <v>744370</v>
      </c>
      <c r="J73" s="18">
        <v>923188</v>
      </c>
      <c r="K73" s="18">
        <v>1095540</v>
      </c>
      <c r="L73" s="18">
        <v>1222310</v>
      </c>
      <c r="M73" s="18">
        <v>1336220</v>
      </c>
      <c r="N73" s="18">
        <v>1422760</v>
      </c>
      <c r="O73" s="18">
        <v>1461350</v>
      </c>
      <c r="P73" s="18">
        <v>1548750</v>
      </c>
      <c r="Q73" s="18">
        <v>1661390</v>
      </c>
      <c r="R73" s="18">
        <v>1813750</v>
      </c>
      <c r="S73" s="18">
        <v>2096680</v>
      </c>
      <c r="T73" s="18">
        <v>2097650</v>
      </c>
      <c r="U73" s="18">
        <v>2218910</v>
      </c>
      <c r="V73" s="18">
        <v>2341590</v>
      </c>
      <c r="W73" s="18">
        <v>2419280</v>
      </c>
      <c r="X73" s="18">
        <v>2488230</v>
      </c>
      <c r="Y73" s="18">
        <v>2605280</v>
      </c>
      <c r="Z73" s="18">
        <v>2660550</v>
      </c>
      <c r="AA73" s="18">
        <v>2707250</v>
      </c>
      <c r="AB73" s="18">
        <v>2678680</v>
      </c>
      <c r="AC73" s="18">
        <v>2671570</v>
      </c>
      <c r="AD73" s="18">
        <v>2689410</v>
      </c>
      <c r="AE73" s="18">
        <v>2663680</v>
      </c>
      <c r="AF73" s="18">
        <v>2780310</v>
      </c>
      <c r="AG73" s="18">
        <v>34449.5</v>
      </c>
      <c r="AH73" s="18">
        <v>34449.5</v>
      </c>
      <c r="AI73" s="18">
        <v>485.54399999999998</v>
      </c>
      <c r="AJ73" s="18">
        <v>485.54399999999998</v>
      </c>
      <c r="AK73" s="18">
        <v>0</v>
      </c>
    </row>
    <row r="74" spans="2:37">
      <c r="B74" s="18">
        <v>0.14219100000000001</v>
      </c>
      <c r="C74" s="18">
        <v>3.2596899999999998E-2</v>
      </c>
      <c r="D74" s="18">
        <v>0</v>
      </c>
      <c r="E74" s="18">
        <v>96106</v>
      </c>
      <c r="F74" s="18">
        <v>286560</v>
      </c>
      <c r="G74" s="18">
        <v>428766</v>
      </c>
      <c r="H74" s="18">
        <v>623114</v>
      </c>
      <c r="I74" s="18">
        <v>809833</v>
      </c>
      <c r="J74" s="18">
        <v>1007450</v>
      </c>
      <c r="K74" s="18">
        <v>1199040</v>
      </c>
      <c r="L74" s="18">
        <v>1350100</v>
      </c>
      <c r="M74" s="18">
        <v>1488330</v>
      </c>
      <c r="N74" s="18">
        <v>1600750</v>
      </c>
      <c r="O74" s="18">
        <v>1668620</v>
      </c>
      <c r="P74" s="18">
        <v>1778050</v>
      </c>
      <c r="Q74" s="18">
        <v>1908660</v>
      </c>
      <c r="R74" s="18">
        <v>2073840</v>
      </c>
      <c r="S74" s="18">
        <v>2355570</v>
      </c>
      <c r="T74" s="18">
        <v>2382210</v>
      </c>
      <c r="U74" s="18">
        <v>2516040</v>
      </c>
      <c r="V74" s="18">
        <v>2650050</v>
      </c>
      <c r="W74" s="18">
        <v>2747970</v>
      </c>
      <c r="X74" s="18">
        <v>2837030</v>
      </c>
      <c r="Y74" s="18">
        <v>2969730</v>
      </c>
      <c r="Z74" s="18">
        <v>3044730</v>
      </c>
      <c r="AA74" s="18">
        <v>3110860</v>
      </c>
      <c r="AB74" s="18">
        <v>3105190</v>
      </c>
      <c r="AC74" s="18">
        <v>3118260</v>
      </c>
      <c r="AD74" s="18">
        <v>3153970</v>
      </c>
      <c r="AE74" s="18">
        <v>3146880</v>
      </c>
      <c r="AF74" s="18">
        <v>3276180</v>
      </c>
      <c r="AG74" s="18">
        <v>29335.3</v>
      </c>
      <c r="AH74" s="18">
        <v>29335.3</v>
      </c>
      <c r="AI74" s="18">
        <v>418.79500000000002</v>
      </c>
      <c r="AJ74" s="18">
        <v>418.79500000000002</v>
      </c>
      <c r="AK74" s="18">
        <v>0</v>
      </c>
    </row>
    <row r="75" spans="2:37">
      <c r="B75" s="18">
        <v>0.179008</v>
      </c>
      <c r="C75" s="18">
        <v>4.1036900000000001E-2</v>
      </c>
      <c r="D75" s="18">
        <v>0</v>
      </c>
      <c r="E75" s="18">
        <v>92248.3</v>
      </c>
      <c r="F75" s="18">
        <v>293083</v>
      </c>
      <c r="G75" s="18">
        <v>446496</v>
      </c>
      <c r="H75" s="18">
        <v>656146</v>
      </c>
      <c r="I75" s="18">
        <v>861682</v>
      </c>
      <c r="J75" s="18">
        <v>1076410</v>
      </c>
      <c r="K75" s="18">
        <v>1285950</v>
      </c>
      <c r="L75" s="18">
        <v>1461100</v>
      </c>
      <c r="M75" s="18">
        <v>1624040</v>
      </c>
      <c r="N75" s="18">
        <v>1763590</v>
      </c>
      <c r="O75" s="18">
        <v>1863510</v>
      </c>
      <c r="P75" s="18">
        <v>1996640</v>
      </c>
      <c r="Q75" s="18">
        <v>2146220</v>
      </c>
      <c r="R75" s="18">
        <v>2324040</v>
      </c>
      <c r="S75" s="18">
        <v>2600670</v>
      </c>
      <c r="T75" s="18">
        <v>2656910</v>
      </c>
      <c r="U75" s="18">
        <v>2803830</v>
      </c>
      <c r="V75" s="18">
        <v>2949600</v>
      </c>
      <c r="W75" s="18">
        <v>3069120</v>
      </c>
      <c r="X75" s="18">
        <v>3179910</v>
      </c>
      <c r="Y75" s="18">
        <v>3328450</v>
      </c>
      <c r="Z75" s="18">
        <v>3425240</v>
      </c>
      <c r="AA75" s="18">
        <v>3513180</v>
      </c>
      <c r="AB75" s="18">
        <v>3535300</v>
      </c>
      <c r="AC75" s="18">
        <v>3572810</v>
      </c>
      <c r="AD75" s="18">
        <v>3629800</v>
      </c>
      <c r="AE75" s="18">
        <v>3646370</v>
      </c>
      <c r="AF75" s="18">
        <v>3788160</v>
      </c>
      <c r="AG75" s="18">
        <v>24826.7</v>
      </c>
      <c r="AH75" s="18">
        <v>24826.7</v>
      </c>
      <c r="AI75" s="18">
        <v>366.22199999999998</v>
      </c>
      <c r="AJ75" s="18">
        <v>366.22199999999998</v>
      </c>
      <c r="AK75" s="18">
        <v>0</v>
      </c>
    </row>
    <row r="76" spans="2:37">
      <c r="B76" s="18">
        <v>0.225358</v>
      </c>
      <c r="C76" s="18">
        <v>5.1662399999999997E-2</v>
      </c>
      <c r="D76" s="18">
        <v>0</v>
      </c>
      <c r="E76" s="18">
        <v>86124.3</v>
      </c>
      <c r="F76" s="18">
        <v>290783</v>
      </c>
      <c r="G76" s="18">
        <v>451993</v>
      </c>
      <c r="H76" s="18">
        <v>672362</v>
      </c>
      <c r="I76" s="18">
        <v>892644</v>
      </c>
      <c r="J76" s="18">
        <v>1120990</v>
      </c>
      <c r="K76" s="18">
        <v>1345440</v>
      </c>
      <c r="L76" s="18">
        <v>1542340</v>
      </c>
      <c r="M76" s="18">
        <v>1728260</v>
      </c>
      <c r="N76" s="18">
        <v>1893990</v>
      </c>
      <c r="O76" s="18">
        <v>2026160</v>
      </c>
      <c r="P76" s="18">
        <v>2182910</v>
      </c>
      <c r="Q76" s="18">
        <v>2351160</v>
      </c>
      <c r="R76" s="18">
        <v>2540700</v>
      </c>
      <c r="S76" s="18">
        <v>2809050</v>
      </c>
      <c r="T76" s="18">
        <v>2896830</v>
      </c>
      <c r="U76" s="18">
        <v>3056710</v>
      </c>
      <c r="V76" s="18">
        <v>3214130</v>
      </c>
      <c r="W76" s="18">
        <v>3355050</v>
      </c>
      <c r="X76" s="18">
        <v>3487720</v>
      </c>
      <c r="Y76" s="18">
        <v>3651180</v>
      </c>
      <c r="Z76" s="18">
        <v>3770370</v>
      </c>
      <c r="AA76" s="18">
        <v>3881040</v>
      </c>
      <c r="AB76" s="18">
        <v>3934050</v>
      </c>
      <c r="AC76" s="18">
        <v>3998760</v>
      </c>
      <c r="AD76" s="18">
        <v>4079180</v>
      </c>
      <c r="AE76" s="18">
        <v>4123040</v>
      </c>
      <c r="AF76" s="18">
        <v>4276400</v>
      </c>
      <c r="AG76" s="18">
        <v>20907.8</v>
      </c>
      <c r="AH76" s="18">
        <v>20907.8</v>
      </c>
      <c r="AI76" s="18">
        <v>323.51799999999997</v>
      </c>
      <c r="AJ76" s="18">
        <v>323.51799999999997</v>
      </c>
      <c r="AK76" s="18">
        <v>0</v>
      </c>
    </row>
    <row r="77" spans="2:37">
      <c r="B77" s="18">
        <v>0.28370800000000002</v>
      </c>
      <c r="C77" s="18">
        <v>6.5039100000000002E-2</v>
      </c>
      <c r="D77" s="18">
        <v>0</v>
      </c>
      <c r="E77" s="18">
        <v>78191.399999999994</v>
      </c>
      <c r="F77" s="18">
        <v>278637</v>
      </c>
      <c r="G77" s="18">
        <v>445679</v>
      </c>
      <c r="H77" s="18">
        <v>669172</v>
      </c>
      <c r="I77" s="18">
        <v>898541</v>
      </c>
      <c r="J77" s="18">
        <v>1135630</v>
      </c>
      <c r="K77" s="18">
        <v>1370540</v>
      </c>
      <c r="L77" s="18">
        <v>1584900</v>
      </c>
      <c r="M77" s="18">
        <v>1790100</v>
      </c>
      <c r="N77" s="18">
        <v>1978830</v>
      </c>
      <c r="O77" s="18">
        <v>2140640</v>
      </c>
      <c r="P77" s="18">
        <v>2319020</v>
      </c>
      <c r="Q77" s="18">
        <v>2504330</v>
      </c>
      <c r="R77" s="18">
        <v>2704110</v>
      </c>
      <c r="S77" s="18">
        <v>2962430</v>
      </c>
      <c r="T77" s="18">
        <v>3081230</v>
      </c>
      <c r="U77" s="18">
        <v>3253340</v>
      </c>
      <c r="V77" s="18">
        <v>3421840</v>
      </c>
      <c r="W77" s="18">
        <v>3582450</v>
      </c>
      <c r="X77" s="18">
        <v>3735550</v>
      </c>
      <c r="Y77" s="18">
        <v>3912100</v>
      </c>
      <c r="Z77" s="18">
        <v>4052690</v>
      </c>
      <c r="AA77" s="18">
        <v>4185360</v>
      </c>
      <c r="AB77" s="18">
        <v>4269960</v>
      </c>
      <c r="AC77" s="18">
        <v>4362550</v>
      </c>
      <c r="AD77" s="18">
        <v>4466840</v>
      </c>
      <c r="AE77" s="18">
        <v>4539560</v>
      </c>
      <c r="AF77" s="18">
        <v>4703000</v>
      </c>
      <c r="AG77" s="18">
        <v>17535.599999999999</v>
      </c>
      <c r="AH77" s="18">
        <v>17535.599999999999</v>
      </c>
      <c r="AI77" s="18">
        <v>290.64</v>
      </c>
      <c r="AJ77" s="18">
        <v>290.64</v>
      </c>
      <c r="AK77" s="18">
        <v>0</v>
      </c>
    </row>
    <row r="78" spans="2:37">
      <c r="B78" s="18">
        <v>0.35716700000000001</v>
      </c>
      <c r="C78" s="18">
        <v>8.1879300000000002E-2</v>
      </c>
      <c r="D78" s="18">
        <v>0</v>
      </c>
      <c r="E78" s="18">
        <v>69252.899999999994</v>
      </c>
      <c r="F78" s="18">
        <v>257876</v>
      </c>
      <c r="G78" s="18">
        <v>429724</v>
      </c>
      <c r="H78" s="18">
        <v>652892</v>
      </c>
      <c r="I78" s="18">
        <v>882511</v>
      </c>
      <c r="J78" s="18">
        <v>1120730</v>
      </c>
      <c r="K78" s="18">
        <v>1361150</v>
      </c>
      <c r="L78" s="18">
        <v>1587670</v>
      </c>
      <c r="M78" s="18">
        <v>1807260</v>
      </c>
      <c r="N78" s="18">
        <v>2014290</v>
      </c>
      <c r="O78" s="18">
        <v>2214770</v>
      </c>
      <c r="P78" s="18">
        <v>2425970</v>
      </c>
      <c r="Q78" s="18">
        <v>2620620</v>
      </c>
      <c r="R78" s="18">
        <v>2805940</v>
      </c>
      <c r="S78" s="18">
        <v>3054400</v>
      </c>
      <c r="T78" s="18">
        <v>3201550</v>
      </c>
      <c r="U78" s="18">
        <v>3384870</v>
      </c>
      <c r="V78" s="18">
        <v>3563750</v>
      </c>
      <c r="W78" s="18">
        <v>3741370</v>
      </c>
      <c r="X78" s="18">
        <v>3912380</v>
      </c>
      <c r="Y78" s="18">
        <v>4099890</v>
      </c>
      <c r="Z78" s="18">
        <v>4259650</v>
      </c>
      <c r="AA78" s="18">
        <v>4425720</v>
      </c>
      <c r="AB78" s="18">
        <v>4637830</v>
      </c>
      <c r="AC78" s="18">
        <v>4756810</v>
      </c>
      <c r="AD78" s="18">
        <v>4869160</v>
      </c>
      <c r="AE78" s="18">
        <v>4975150</v>
      </c>
      <c r="AF78" s="18">
        <v>5074890</v>
      </c>
      <c r="AG78" s="18">
        <v>14667</v>
      </c>
      <c r="AH78" s="18">
        <v>14667</v>
      </c>
      <c r="AI78" s="18">
        <v>264.77499999999998</v>
      </c>
      <c r="AJ78" s="18">
        <v>264.77499999999998</v>
      </c>
      <c r="AK78" s="18">
        <v>0</v>
      </c>
    </row>
    <row r="79" spans="2:37">
      <c r="B79" s="18">
        <v>0.44964700000000002</v>
      </c>
      <c r="C79" s="18">
        <v>0.10308</v>
      </c>
      <c r="D79" s="18">
        <v>0</v>
      </c>
      <c r="E79" s="18">
        <v>60212.4</v>
      </c>
      <c r="F79" s="18">
        <v>231646</v>
      </c>
      <c r="G79" s="18">
        <v>402231</v>
      </c>
      <c r="H79" s="18">
        <v>623771</v>
      </c>
      <c r="I79" s="18">
        <v>856271</v>
      </c>
      <c r="J79" s="18">
        <v>1093010</v>
      </c>
      <c r="K79" s="18">
        <v>1329580</v>
      </c>
      <c r="L79" s="18">
        <v>1563290</v>
      </c>
      <c r="M79" s="18">
        <v>1805240</v>
      </c>
      <c r="N79" s="18">
        <v>2046280</v>
      </c>
      <c r="O79" s="18">
        <v>2286520</v>
      </c>
      <c r="P79" s="18">
        <v>2526480</v>
      </c>
      <c r="Q79" s="18">
        <v>2751700</v>
      </c>
      <c r="R79" s="18">
        <v>2963100</v>
      </c>
      <c r="S79" s="18">
        <v>3170860</v>
      </c>
      <c r="T79" s="18">
        <v>3376280</v>
      </c>
      <c r="U79" s="18">
        <v>3581460</v>
      </c>
      <c r="V79" s="18">
        <v>3789320</v>
      </c>
      <c r="W79" s="18">
        <v>4004240</v>
      </c>
      <c r="X79" s="18">
        <v>4233540</v>
      </c>
      <c r="Y79" s="18">
        <v>4465180</v>
      </c>
      <c r="Z79" s="18">
        <v>4631000</v>
      </c>
      <c r="AA79" s="18">
        <v>4789980</v>
      </c>
      <c r="AB79" s="18">
        <v>4942250</v>
      </c>
      <c r="AC79" s="18">
        <v>5088040</v>
      </c>
      <c r="AD79" s="18">
        <v>5227430</v>
      </c>
      <c r="AE79" s="18">
        <v>5360640</v>
      </c>
      <c r="AF79" s="18">
        <v>5487750</v>
      </c>
      <c r="AG79" s="18">
        <v>12244.3</v>
      </c>
      <c r="AH79" s="18">
        <v>12244.3</v>
      </c>
      <c r="AI79" s="18">
        <v>245.32400000000001</v>
      </c>
      <c r="AJ79" s="18">
        <v>245.32400000000001</v>
      </c>
      <c r="AK79" s="18">
        <v>0</v>
      </c>
    </row>
    <row r="80" spans="2:37">
      <c r="B80" s="18">
        <v>0.56607300000000005</v>
      </c>
      <c r="C80" s="18">
        <v>0.12977</v>
      </c>
      <c r="D80" s="18">
        <v>0</v>
      </c>
      <c r="E80" s="18">
        <v>51786.3</v>
      </c>
      <c r="F80" s="18">
        <v>203656</v>
      </c>
      <c r="G80" s="18">
        <v>369318</v>
      </c>
      <c r="H80" s="18">
        <v>582319</v>
      </c>
      <c r="I80" s="18">
        <v>812988</v>
      </c>
      <c r="J80" s="18">
        <v>1050980</v>
      </c>
      <c r="K80" s="18">
        <v>1292690</v>
      </c>
      <c r="L80" s="18">
        <v>1535000</v>
      </c>
      <c r="M80" s="18">
        <v>1788630</v>
      </c>
      <c r="N80" s="18">
        <v>2044880</v>
      </c>
      <c r="O80" s="18">
        <v>2303930</v>
      </c>
      <c r="P80" s="18">
        <v>2566560</v>
      </c>
      <c r="Q80" s="18">
        <v>2817200</v>
      </c>
      <c r="R80" s="18">
        <v>3056250</v>
      </c>
      <c r="S80" s="18">
        <v>3294740</v>
      </c>
      <c r="T80" s="18">
        <v>3534470</v>
      </c>
      <c r="U80" s="18">
        <v>3778260</v>
      </c>
      <c r="V80" s="18">
        <v>4000850</v>
      </c>
      <c r="W80" s="18">
        <v>4208650</v>
      </c>
      <c r="X80" s="18">
        <v>4410130</v>
      </c>
      <c r="Y80" s="18">
        <v>4605350</v>
      </c>
      <c r="Z80" s="18">
        <v>4794270</v>
      </c>
      <c r="AA80" s="18">
        <v>4976980</v>
      </c>
      <c r="AB80" s="18">
        <v>5153550</v>
      </c>
      <c r="AC80" s="18">
        <v>5324120</v>
      </c>
      <c r="AD80" s="18">
        <v>5488730</v>
      </c>
      <c r="AE80" s="18">
        <v>5647540</v>
      </c>
      <c r="AF80" s="18">
        <v>5800600</v>
      </c>
      <c r="AG80" s="18">
        <v>10209.9</v>
      </c>
      <c r="AH80" s="18">
        <v>10209.9</v>
      </c>
      <c r="AI80" s="18">
        <v>230.875</v>
      </c>
      <c r="AJ80" s="18">
        <v>230.875</v>
      </c>
      <c r="AK80" s="18">
        <v>0</v>
      </c>
    </row>
    <row r="81" spans="2:37">
      <c r="B81" s="18">
        <v>0.71264300000000003</v>
      </c>
      <c r="C81" s="18">
        <v>0.16337099999999999</v>
      </c>
      <c r="D81" s="18">
        <v>0</v>
      </c>
      <c r="E81" s="18">
        <v>44347.8</v>
      </c>
      <c r="F81" s="18">
        <v>176796</v>
      </c>
      <c r="G81" s="18">
        <v>335486</v>
      </c>
      <c r="H81" s="18">
        <v>536175</v>
      </c>
      <c r="I81" s="18">
        <v>757674</v>
      </c>
      <c r="J81" s="18">
        <v>992280</v>
      </c>
      <c r="K81" s="18">
        <v>1234780</v>
      </c>
      <c r="L81" s="18">
        <v>1481510</v>
      </c>
      <c r="M81" s="18">
        <v>1741910</v>
      </c>
      <c r="N81" s="18">
        <v>2007900</v>
      </c>
      <c r="O81" s="18">
        <v>2278910</v>
      </c>
      <c r="P81" s="18">
        <v>2554610</v>
      </c>
      <c r="Q81" s="18">
        <v>2817960</v>
      </c>
      <c r="R81" s="18">
        <v>3067780</v>
      </c>
      <c r="S81" s="18">
        <v>3313330</v>
      </c>
      <c r="T81" s="18">
        <v>3554210</v>
      </c>
      <c r="U81" s="18">
        <v>3790200</v>
      </c>
      <c r="V81" s="18">
        <v>4021080</v>
      </c>
      <c r="W81" s="18">
        <v>4246650</v>
      </c>
      <c r="X81" s="18">
        <v>4466900</v>
      </c>
      <c r="Y81" s="18">
        <v>4681780</v>
      </c>
      <c r="Z81" s="18">
        <v>4891220</v>
      </c>
      <c r="AA81" s="18">
        <v>5095230</v>
      </c>
      <c r="AB81" s="18">
        <v>5293800</v>
      </c>
      <c r="AC81" s="18">
        <v>5487010</v>
      </c>
      <c r="AD81" s="18">
        <v>5674860</v>
      </c>
      <c r="AE81" s="18">
        <v>5857430</v>
      </c>
      <c r="AF81" s="18">
        <v>6034750</v>
      </c>
      <c r="AG81" s="18">
        <v>8509.5499999999993</v>
      </c>
      <c r="AH81" s="18">
        <v>8509.5499999999993</v>
      </c>
      <c r="AI81" s="18">
        <v>221.07499999999999</v>
      </c>
      <c r="AJ81" s="18">
        <v>221.07499999999999</v>
      </c>
      <c r="AK81" s="18">
        <v>0</v>
      </c>
    </row>
    <row r="82" spans="2:37">
      <c r="B82" s="18">
        <v>0.89716399999999996</v>
      </c>
      <c r="C82" s="18">
        <v>0.20567199999999999</v>
      </c>
      <c r="D82" s="18">
        <v>0</v>
      </c>
      <c r="E82" s="18">
        <v>37957.199999999997</v>
      </c>
      <c r="F82" s="18">
        <v>152555</v>
      </c>
      <c r="G82" s="18">
        <v>302621</v>
      </c>
      <c r="H82" s="18">
        <v>489540</v>
      </c>
      <c r="I82" s="18">
        <v>699688</v>
      </c>
      <c r="J82" s="18">
        <v>925718</v>
      </c>
      <c r="K82" s="18">
        <v>1162450</v>
      </c>
      <c r="L82" s="18">
        <v>1406130</v>
      </c>
      <c r="M82" s="18">
        <v>1663490</v>
      </c>
      <c r="N82" s="18">
        <v>1927850</v>
      </c>
      <c r="O82" s="18">
        <v>2198380</v>
      </c>
      <c r="P82" s="18">
        <v>2474550</v>
      </c>
      <c r="Q82" s="18">
        <v>2742220</v>
      </c>
      <c r="R82" s="18">
        <v>2999960</v>
      </c>
      <c r="S82" s="18">
        <v>3255070</v>
      </c>
      <c r="T82" s="18">
        <v>3507030</v>
      </c>
      <c r="U82" s="18">
        <v>3755480</v>
      </c>
      <c r="V82" s="18">
        <v>4000120</v>
      </c>
      <c r="W82" s="18">
        <v>4240660</v>
      </c>
      <c r="X82" s="18">
        <v>4476980</v>
      </c>
      <c r="Y82" s="18">
        <v>4708960</v>
      </c>
      <c r="Z82" s="18">
        <v>4936440</v>
      </c>
      <c r="AA82" s="18">
        <v>5159380</v>
      </c>
      <c r="AB82" s="18">
        <v>5377700</v>
      </c>
      <c r="AC82" s="18">
        <v>5591410</v>
      </c>
      <c r="AD82" s="18">
        <v>5800460</v>
      </c>
      <c r="AE82" s="18">
        <v>6004890</v>
      </c>
      <c r="AF82" s="18">
        <v>6204670</v>
      </c>
      <c r="AG82" s="18">
        <v>7102.32</v>
      </c>
      <c r="AH82" s="18">
        <v>7102.32</v>
      </c>
      <c r="AI82" s="18">
        <v>214.191</v>
      </c>
      <c r="AJ82" s="18">
        <v>214.191</v>
      </c>
      <c r="AK82" s="18">
        <v>0</v>
      </c>
    </row>
    <row r="83" spans="2:37">
      <c r="B83" s="18">
        <v>1.1294599999999999</v>
      </c>
      <c r="C83" s="18">
        <v>0.25892700000000002</v>
      </c>
      <c r="D83" s="18">
        <v>0</v>
      </c>
      <c r="E83" s="18">
        <v>32498.799999999999</v>
      </c>
      <c r="F83" s="18">
        <v>131272</v>
      </c>
      <c r="G83" s="18">
        <v>269884</v>
      </c>
      <c r="H83" s="18">
        <v>442379</v>
      </c>
      <c r="I83" s="18">
        <v>640617</v>
      </c>
      <c r="J83" s="18">
        <v>855926</v>
      </c>
      <c r="K83" s="18">
        <v>1084350</v>
      </c>
      <c r="L83" s="18">
        <v>1322150</v>
      </c>
      <c r="M83" s="18">
        <v>1573850</v>
      </c>
      <c r="N83" s="18">
        <v>1833920</v>
      </c>
      <c r="O83" s="18">
        <v>2101340</v>
      </c>
      <c r="P83" s="18">
        <v>2375380</v>
      </c>
      <c r="Q83" s="18">
        <v>2644440</v>
      </c>
      <c r="R83" s="18">
        <v>2904470</v>
      </c>
      <c r="S83" s="18">
        <v>3157670</v>
      </c>
      <c r="T83" s="18">
        <v>3407570</v>
      </c>
      <c r="U83" s="18">
        <v>3682200</v>
      </c>
      <c r="V83" s="18">
        <v>3941670</v>
      </c>
      <c r="W83" s="18">
        <v>4194250</v>
      </c>
      <c r="X83" s="18">
        <v>4443780</v>
      </c>
      <c r="Y83" s="18">
        <v>4690070</v>
      </c>
      <c r="Z83" s="18">
        <v>4932900</v>
      </c>
      <c r="AA83" s="18">
        <v>5172160</v>
      </c>
      <c r="AB83" s="18">
        <v>5407710</v>
      </c>
      <c r="AC83" s="18">
        <v>5639490</v>
      </c>
      <c r="AD83" s="18">
        <v>5867420</v>
      </c>
      <c r="AE83" s="18">
        <v>6091460</v>
      </c>
      <c r="AF83" s="18">
        <v>6311560</v>
      </c>
      <c r="AG83" s="18">
        <v>6212.32</v>
      </c>
      <c r="AH83" s="18">
        <v>6212.32</v>
      </c>
      <c r="AI83" s="18">
        <v>210.453</v>
      </c>
      <c r="AJ83" s="18">
        <v>210.453</v>
      </c>
      <c r="AK83" s="18">
        <v>0</v>
      </c>
    </row>
    <row r="84" spans="2:37">
      <c r="B84" s="18">
        <v>1.42191</v>
      </c>
      <c r="C84" s="18">
        <v>0.32596599999999998</v>
      </c>
      <c r="D84" s="18">
        <v>0</v>
      </c>
      <c r="E84" s="18">
        <v>27810.1</v>
      </c>
      <c r="F84" s="18">
        <v>112686</v>
      </c>
      <c r="G84" s="18">
        <v>239400</v>
      </c>
      <c r="H84" s="18">
        <v>395487</v>
      </c>
      <c r="I84" s="18">
        <v>577596</v>
      </c>
      <c r="J84" s="18">
        <v>779625</v>
      </c>
      <c r="K84" s="18">
        <v>996756</v>
      </c>
      <c r="L84" s="18">
        <v>1225180</v>
      </c>
      <c r="M84" s="18">
        <v>1466590</v>
      </c>
      <c r="N84" s="18">
        <v>1716630</v>
      </c>
      <c r="O84" s="18">
        <v>1973700</v>
      </c>
      <c r="P84" s="18">
        <v>2236480</v>
      </c>
      <c r="Q84" s="18">
        <v>2496800</v>
      </c>
      <c r="R84" s="18">
        <v>2753310</v>
      </c>
      <c r="S84" s="18">
        <v>3009240</v>
      </c>
      <c r="T84" s="18">
        <v>3263910</v>
      </c>
      <c r="U84" s="18">
        <v>3535440</v>
      </c>
      <c r="V84" s="18">
        <v>3808340</v>
      </c>
      <c r="W84" s="18">
        <v>4082190</v>
      </c>
      <c r="X84" s="18">
        <v>4356690</v>
      </c>
      <c r="Y84" s="18">
        <v>4621290</v>
      </c>
      <c r="Z84" s="18">
        <v>4876230</v>
      </c>
      <c r="AA84" s="18">
        <v>5128620</v>
      </c>
      <c r="AB84" s="18">
        <v>5378290</v>
      </c>
      <c r="AC84" s="18">
        <v>5625110</v>
      </c>
      <c r="AD84" s="18">
        <v>5868950</v>
      </c>
      <c r="AE84" s="18">
        <v>6109730</v>
      </c>
      <c r="AF84" s="18">
        <v>6347350</v>
      </c>
      <c r="AG84" s="18">
        <v>5175.87</v>
      </c>
      <c r="AH84" s="18">
        <v>5175.87</v>
      </c>
      <c r="AI84" s="18">
        <v>208.70400000000001</v>
      </c>
      <c r="AJ84" s="18">
        <v>208.70400000000001</v>
      </c>
      <c r="AK84" s="18">
        <v>0</v>
      </c>
    </row>
    <row r="85" spans="2:37">
      <c r="B85" s="18">
        <v>1.7900799999999999</v>
      </c>
      <c r="C85" s="18">
        <v>0.41037099999999999</v>
      </c>
      <c r="D85" s="18">
        <v>0</v>
      </c>
      <c r="E85" s="18">
        <v>23750.6</v>
      </c>
      <c r="F85" s="18">
        <v>96389.3</v>
      </c>
      <c r="G85" s="18">
        <v>210342</v>
      </c>
      <c r="H85" s="18">
        <v>350640</v>
      </c>
      <c r="I85" s="18">
        <v>516677</v>
      </c>
      <c r="J85" s="18">
        <v>703228</v>
      </c>
      <c r="K85" s="18">
        <v>906085</v>
      </c>
      <c r="L85" s="18">
        <v>1121830</v>
      </c>
      <c r="M85" s="18">
        <v>1350150</v>
      </c>
      <c r="N85" s="18">
        <v>1587960</v>
      </c>
      <c r="O85" s="18">
        <v>1833700</v>
      </c>
      <c r="P85" s="18">
        <v>2086030</v>
      </c>
      <c r="Q85" s="18">
        <v>2339720</v>
      </c>
      <c r="R85" s="18">
        <v>2593310</v>
      </c>
      <c r="S85" s="18">
        <v>2848250</v>
      </c>
      <c r="T85" s="18">
        <v>3103790</v>
      </c>
      <c r="U85" s="18">
        <v>3370990</v>
      </c>
      <c r="V85" s="18">
        <v>3640240</v>
      </c>
      <c r="W85" s="18">
        <v>3911100</v>
      </c>
      <c r="X85" s="18">
        <v>4183250</v>
      </c>
      <c r="Y85" s="18">
        <v>4456370</v>
      </c>
      <c r="Z85" s="18">
        <v>4730170</v>
      </c>
      <c r="AA85" s="18">
        <v>5004390</v>
      </c>
      <c r="AB85" s="18">
        <v>5278800</v>
      </c>
      <c r="AC85" s="18">
        <v>5540910</v>
      </c>
      <c r="AD85" s="18">
        <v>5796960</v>
      </c>
      <c r="AE85" s="18">
        <v>6050830</v>
      </c>
      <c r="AF85" s="18">
        <v>6302390</v>
      </c>
      <c r="AG85" s="18">
        <v>4308.24</v>
      </c>
      <c r="AH85" s="18">
        <v>4308.24</v>
      </c>
      <c r="AI85" s="18">
        <v>208.46100000000001</v>
      </c>
      <c r="AJ85" s="18">
        <v>208.46100000000001</v>
      </c>
      <c r="AK85" s="18">
        <v>0</v>
      </c>
    </row>
    <row r="86" spans="2:37">
      <c r="B86" s="18">
        <v>2.2535799999999999</v>
      </c>
      <c r="C86" s="18">
        <v>0.51662600000000003</v>
      </c>
      <c r="D86" s="18">
        <v>0</v>
      </c>
      <c r="E86" s="18">
        <v>20218.900000000001</v>
      </c>
      <c r="F86" s="18">
        <v>82055.600000000006</v>
      </c>
      <c r="G86" s="18">
        <v>182515</v>
      </c>
      <c r="H86" s="18">
        <v>307366</v>
      </c>
      <c r="I86" s="18">
        <v>457229</v>
      </c>
      <c r="J86" s="18">
        <v>627693</v>
      </c>
      <c r="K86" s="18">
        <v>815132</v>
      </c>
      <c r="L86" s="18">
        <v>1016530</v>
      </c>
      <c r="M86" s="18">
        <v>1230560</v>
      </c>
      <c r="N86" s="18">
        <v>1454870</v>
      </c>
      <c r="O86" s="18">
        <v>1687920</v>
      </c>
      <c r="P86" s="18">
        <v>1928400</v>
      </c>
      <c r="Q86" s="18">
        <v>2172920</v>
      </c>
      <c r="R86" s="18">
        <v>2420100</v>
      </c>
      <c r="S86" s="18">
        <v>2670290</v>
      </c>
      <c r="T86" s="18">
        <v>2922700</v>
      </c>
      <c r="U86" s="18">
        <v>3183620</v>
      </c>
      <c r="V86" s="18">
        <v>3447290</v>
      </c>
      <c r="W86" s="18">
        <v>3713270</v>
      </c>
      <c r="X86" s="18">
        <v>3981180</v>
      </c>
      <c r="Y86" s="18">
        <v>4250710</v>
      </c>
      <c r="Z86" s="18">
        <v>4521520</v>
      </c>
      <c r="AA86" s="18">
        <v>4793360</v>
      </c>
      <c r="AB86" s="18">
        <v>5065980</v>
      </c>
      <c r="AC86" s="18">
        <v>5339160</v>
      </c>
      <c r="AD86" s="18">
        <v>5612710</v>
      </c>
      <c r="AE86" s="18">
        <v>5886450</v>
      </c>
      <c r="AF86" s="18">
        <v>6160210</v>
      </c>
      <c r="AG86" s="18">
        <v>3583.18</v>
      </c>
      <c r="AH86" s="18">
        <v>3583.18</v>
      </c>
      <c r="AI86" s="18">
        <v>209.69900000000001</v>
      </c>
      <c r="AJ86" s="18">
        <v>209.69900000000001</v>
      </c>
      <c r="AK86" s="18">
        <v>0</v>
      </c>
    </row>
    <row r="87" spans="2:37">
      <c r="B87" s="18">
        <v>2.8370799999999998</v>
      </c>
      <c r="C87" s="18">
        <v>0.65038799999999997</v>
      </c>
      <c r="D87" s="18">
        <v>0</v>
      </c>
      <c r="E87" s="18">
        <v>17144.7</v>
      </c>
      <c r="F87" s="18">
        <v>69476.800000000003</v>
      </c>
      <c r="G87" s="18">
        <v>156281</v>
      </c>
      <c r="H87" s="18">
        <v>266146</v>
      </c>
      <c r="I87" s="18">
        <v>399740</v>
      </c>
      <c r="J87" s="18">
        <v>553545</v>
      </c>
      <c r="K87" s="18">
        <v>724495</v>
      </c>
      <c r="L87" s="18">
        <v>909980</v>
      </c>
      <c r="M87" s="18">
        <v>1108310</v>
      </c>
      <c r="N87" s="18">
        <v>1317540</v>
      </c>
      <c r="O87" s="18">
        <v>1536200</v>
      </c>
      <c r="P87" s="18">
        <v>1763020</v>
      </c>
      <c r="Q87" s="18">
        <v>1995750</v>
      </c>
      <c r="R87" s="18">
        <v>2233130</v>
      </c>
      <c r="S87" s="18">
        <v>2474900</v>
      </c>
      <c r="T87" s="18">
        <v>2720250</v>
      </c>
      <c r="U87" s="18">
        <v>2972450</v>
      </c>
      <c r="V87" s="18">
        <v>3228110</v>
      </c>
      <c r="W87" s="18">
        <v>3486760</v>
      </c>
      <c r="X87" s="18">
        <v>3748030</v>
      </c>
      <c r="Y87" s="18">
        <v>4011550</v>
      </c>
      <c r="Z87" s="18">
        <v>4276980</v>
      </c>
      <c r="AA87" s="18">
        <v>4544060</v>
      </c>
      <c r="AB87" s="18">
        <v>4812500</v>
      </c>
      <c r="AC87" s="18">
        <v>5082100</v>
      </c>
      <c r="AD87" s="18">
        <v>5352620</v>
      </c>
      <c r="AE87" s="18">
        <v>5623890</v>
      </c>
      <c r="AF87" s="18">
        <v>5895710</v>
      </c>
      <c r="AG87" s="18">
        <v>2978.99</v>
      </c>
      <c r="AH87" s="18">
        <v>2978.99</v>
      </c>
      <c r="AI87" s="18">
        <v>212.34899999999999</v>
      </c>
      <c r="AJ87" s="18">
        <v>212.34899999999999</v>
      </c>
      <c r="AK87" s="18">
        <v>0</v>
      </c>
    </row>
    <row r="88" spans="2:37">
      <c r="B88" s="18">
        <v>3.5716800000000002</v>
      </c>
      <c r="C88" s="18">
        <v>0.81879800000000003</v>
      </c>
      <c r="D88" s="18">
        <v>0</v>
      </c>
      <c r="E88" s="18">
        <v>14476.8</v>
      </c>
      <c r="F88" s="18">
        <v>58518.7</v>
      </c>
      <c r="G88" s="18">
        <v>132302</v>
      </c>
      <c r="H88" s="18">
        <v>227802</v>
      </c>
      <c r="I88" s="18">
        <v>345336</v>
      </c>
      <c r="J88" s="18">
        <v>482216</v>
      </c>
      <c r="K88" s="18">
        <v>635936</v>
      </c>
      <c r="L88" s="18">
        <v>804305</v>
      </c>
      <c r="M88" s="18">
        <v>985629</v>
      </c>
      <c r="N88" s="18">
        <v>1178250</v>
      </c>
      <c r="O88" s="18">
        <v>1380800</v>
      </c>
      <c r="P88" s="18">
        <v>1592100</v>
      </c>
      <c r="Q88" s="18">
        <v>1810560</v>
      </c>
      <c r="R88" s="18">
        <v>2035050</v>
      </c>
      <c r="S88" s="18">
        <v>2265020</v>
      </c>
      <c r="T88" s="18">
        <v>2499710</v>
      </c>
      <c r="U88" s="18">
        <v>2740520</v>
      </c>
      <c r="V88" s="18">
        <v>2985490</v>
      </c>
      <c r="W88" s="18">
        <v>3234120</v>
      </c>
      <c r="X88" s="18">
        <v>3486010</v>
      </c>
      <c r="Y88" s="18">
        <v>3740790</v>
      </c>
      <c r="Z88" s="18">
        <v>3998120</v>
      </c>
      <c r="AA88" s="18">
        <v>4257700</v>
      </c>
      <c r="AB88" s="18">
        <v>4519240</v>
      </c>
      <c r="AC88" s="18">
        <v>4782510</v>
      </c>
      <c r="AD88" s="18">
        <v>5047280</v>
      </c>
      <c r="AE88" s="18">
        <v>5313340</v>
      </c>
      <c r="AF88" s="18">
        <v>5580500</v>
      </c>
      <c r="AG88" s="18">
        <v>2477.0300000000002</v>
      </c>
      <c r="AH88" s="18">
        <v>2477.0300000000002</v>
      </c>
      <c r="AI88" s="18">
        <v>215.77099999999999</v>
      </c>
      <c r="AJ88" s="18">
        <v>215.77099999999999</v>
      </c>
      <c r="AK88" s="18">
        <v>0</v>
      </c>
    </row>
    <row r="89" spans="2:37">
      <c r="B89" s="18">
        <v>4.4964700000000004</v>
      </c>
      <c r="C89" s="18">
        <v>1.0307999999999999</v>
      </c>
      <c r="D89" s="18">
        <v>0</v>
      </c>
      <c r="E89" s="18">
        <v>12172.9</v>
      </c>
      <c r="F89" s="18">
        <v>49065</v>
      </c>
      <c r="G89" s="18">
        <v>111045</v>
      </c>
      <c r="H89" s="18">
        <v>193081</v>
      </c>
      <c r="I89" s="18">
        <v>295168</v>
      </c>
      <c r="J89" s="18">
        <v>415310</v>
      </c>
      <c r="K89" s="18">
        <v>551558</v>
      </c>
      <c r="L89" s="18">
        <v>702139</v>
      </c>
      <c r="M89" s="18">
        <v>865544</v>
      </c>
      <c r="N89" s="18">
        <v>1040360</v>
      </c>
      <c r="O89" s="18">
        <v>1225380</v>
      </c>
      <c r="P89" s="18">
        <v>1419520</v>
      </c>
      <c r="Q89" s="18">
        <v>1621590</v>
      </c>
      <c r="R89" s="18">
        <v>1830610</v>
      </c>
      <c r="S89" s="18">
        <v>2045920</v>
      </c>
      <c r="T89" s="18">
        <v>2266800</v>
      </c>
      <c r="U89" s="18">
        <v>2493660</v>
      </c>
      <c r="V89" s="18">
        <v>2725270</v>
      </c>
      <c r="W89" s="18">
        <v>2961160</v>
      </c>
      <c r="X89" s="18">
        <v>3200920</v>
      </c>
      <c r="Y89" s="18">
        <v>3444180</v>
      </c>
      <c r="Z89" s="18">
        <v>3690570</v>
      </c>
      <c r="AA89" s="18">
        <v>3939790</v>
      </c>
      <c r="AB89" s="18">
        <v>4191560</v>
      </c>
      <c r="AC89" s="18">
        <v>4445610</v>
      </c>
      <c r="AD89" s="18">
        <v>4701710</v>
      </c>
      <c r="AE89" s="18">
        <v>4959650</v>
      </c>
      <c r="AF89" s="18">
        <v>5219220</v>
      </c>
      <c r="AG89" s="18">
        <v>2061.21</v>
      </c>
      <c r="AH89" s="18">
        <v>2061.21</v>
      </c>
      <c r="AI89" s="18">
        <v>219.49700000000001</v>
      </c>
      <c r="AJ89" s="18">
        <v>219.49700000000001</v>
      </c>
      <c r="AK89" s="18">
        <v>0</v>
      </c>
    </row>
    <row r="90" spans="2:37">
      <c r="B90" s="18">
        <v>5.6607200000000004</v>
      </c>
      <c r="C90" s="18">
        <v>1.2977099999999999</v>
      </c>
      <c r="D90" s="18">
        <v>0</v>
      </c>
      <c r="E90" s="18">
        <v>10195.299999999999</v>
      </c>
      <c r="F90" s="18">
        <v>40985.300000000003</v>
      </c>
      <c r="G90" s="18">
        <v>92668.1</v>
      </c>
      <c r="H90" s="18">
        <v>162412</v>
      </c>
      <c r="I90" s="18">
        <v>250029</v>
      </c>
      <c r="J90" s="18">
        <v>354100</v>
      </c>
      <c r="K90" s="18">
        <v>473190</v>
      </c>
      <c r="L90" s="18">
        <v>605923</v>
      </c>
      <c r="M90" s="18">
        <v>751050</v>
      </c>
      <c r="N90" s="18">
        <v>907411</v>
      </c>
      <c r="O90" s="18">
        <v>1073970</v>
      </c>
      <c r="P90" s="18">
        <v>1249780</v>
      </c>
      <c r="Q90" s="18">
        <v>1433900</v>
      </c>
      <c r="R90" s="18">
        <v>1625490</v>
      </c>
      <c r="S90" s="18">
        <v>1823910</v>
      </c>
      <c r="T90" s="18">
        <v>2028500</v>
      </c>
      <c r="U90" s="18">
        <v>2239140</v>
      </c>
      <c r="V90" s="18">
        <v>2455050</v>
      </c>
      <c r="W90" s="18">
        <v>2675740</v>
      </c>
      <c r="X90" s="18">
        <v>2900820</v>
      </c>
      <c r="Y90" s="18">
        <v>3129920</v>
      </c>
      <c r="Z90" s="18">
        <v>3362680</v>
      </c>
      <c r="AA90" s="18">
        <v>3598800</v>
      </c>
      <c r="AB90" s="18">
        <v>3837990</v>
      </c>
      <c r="AC90" s="18">
        <v>4079990</v>
      </c>
      <c r="AD90" s="18">
        <v>4324550</v>
      </c>
      <c r="AE90" s="18">
        <v>4571460</v>
      </c>
      <c r="AF90" s="18">
        <v>4820510</v>
      </c>
      <c r="AG90" s="18">
        <v>1717.7</v>
      </c>
      <c r="AH90" s="18">
        <v>1717.7</v>
      </c>
      <c r="AI90" s="18">
        <v>224.143</v>
      </c>
      <c r="AJ90" s="18">
        <v>224.143</v>
      </c>
      <c r="AK90" s="18">
        <v>0</v>
      </c>
    </row>
    <row r="91" spans="2:37">
      <c r="B91" s="18">
        <v>7.12643</v>
      </c>
      <c r="C91" s="18">
        <v>1.6337200000000001</v>
      </c>
      <c r="D91" s="18">
        <v>0</v>
      </c>
      <c r="E91" s="18">
        <v>8507.8700000000008</v>
      </c>
      <c r="F91" s="18">
        <v>34131.800000000003</v>
      </c>
      <c r="G91" s="18">
        <v>77051.399999999994</v>
      </c>
      <c r="H91" s="18">
        <v>135832</v>
      </c>
      <c r="I91" s="18">
        <v>210238</v>
      </c>
      <c r="J91" s="18">
        <v>299323</v>
      </c>
      <c r="K91" s="18">
        <v>402080</v>
      </c>
      <c r="L91" s="18">
        <v>517491</v>
      </c>
      <c r="M91" s="18">
        <v>644587</v>
      </c>
      <c r="N91" s="18">
        <v>782446</v>
      </c>
      <c r="O91" s="18">
        <v>930222</v>
      </c>
      <c r="P91" s="18">
        <v>1087130</v>
      </c>
      <c r="Q91" s="18">
        <v>1252400</v>
      </c>
      <c r="R91" s="18">
        <v>1425350</v>
      </c>
      <c r="S91" s="18">
        <v>1605380</v>
      </c>
      <c r="T91" s="18">
        <v>1791910</v>
      </c>
      <c r="U91" s="18">
        <v>1984620</v>
      </c>
      <c r="V91" s="18">
        <v>2182940</v>
      </c>
      <c r="W91" s="18">
        <v>2386420</v>
      </c>
      <c r="X91" s="18">
        <v>2594690</v>
      </c>
      <c r="Y91" s="18">
        <v>2807390</v>
      </c>
      <c r="Z91" s="18">
        <v>3024190</v>
      </c>
      <c r="AA91" s="18">
        <v>3244790</v>
      </c>
      <c r="AB91" s="18">
        <v>3468890</v>
      </c>
      <c r="AC91" s="18">
        <v>3696260</v>
      </c>
      <c r="AD91" s="18">
        <v>3926640</v>
      </c>
      <c r="AE91" s="18">
        <v>4159820</v>
      </c>
      <c r="AF91" s="18">
        <v>4395580</v>
      </c>
      <c r="AG91" s="18">
        <v>1434.68</v>
      </c>
      <c r="AH91" s="18">
        <v>1434.68</v>
      </c>
      <c r="AI91" s="18">
        <v>228.75800000000001</v>
      </c>
      <c r="AJ91" s="18">
        <v>228.75800000000001</v>
      </c>
      <c r="AK91" s="18">
        <v>0</v>
      </c>
    </row>
    <row r="92" spans="2:37">
      <c r="B92" s="18">
        <v>8.9716500000000003</v>
      </c>
      <c r="C92" s="18">
        <v>2.0567099999999998</v>
      </c>
      <c r="D92" s="18">
        <v>0</v>
      </c>
      <c r="E92" s="18">
        <v>7076.44</v>
      </c>
      <c r="F92" s="18">
        <v>28350.1</v>
      </c>
      <c r="G92" s="18">
        <v>63911</v>
      </c>
      <c r="H92" s="18">
        <v>113104</v>
      </c>
      <c r="I92" s="18">
        <v>175731</v>
      </c>
      <c r="J92" s="18">
        <v>251203</v>
      </c>
      <c r="K92" s="18">
        <v>338849</v>
      </c>
      <c r="L92" s="18">
        <v>437956</v>
      </c>
      <c r="M92" s="18">
        <v>547811</v>
      </c>
      <c r="N92" s="18">
        <v>667719</v>
      </c>
      <c r="O92" s="18">
        <v>797017</v>
      </c>
      <c r="P92" s="18">
        <v>935074</v>
      </c>
      <c r="Q92" s="18">
        <v>1081290</v>
      </c>
      <c r="R92" s="18">
        <v>1235100</v>
      </c>
      <c r="S92" s="18">
        <v>1396000</v>
      </c>
      <c r="T92" s="18">
        <v>1563490</v>
      </c>
      <c r="U92" s="18">
        <v>1737200</v>
      </c>
      <c r="V92" s="18">
        <v>1916680</v>
      </c>
      <c r="W92" s="18">
        <v>2101550</v>
      </c>
      <c r="X92" s="18">
        <v>2291450</v>
      </c>
      <c r="Y92" s="18">
        <v>2486060</v>
      </c>
      <c r="Z92" s="18">
        <v>2685080</v>
      </c>
      <c r="AA92" s="18">
        <v>2888210</v>
      </c>
      <c r="AB92" s="18">
        <v>3095190</v>
      </c>
      <c r="AC92" s="18">
        <v>3305780</v>
      </c>
      <c r="AD92" s="18">
        <v>3519750</v>
      </c>
      <c r="AE92" s="18">
        <v>3736880</v>
      </c>
      <c r="AF92" s="18">
        <v>3956980</v>
      </c>
      <c r="AG92" s="18">
        <v>1203.02</v>
      </c>
      <c r="AH92" s="18">
        <v>1203.02</v>
      </c>
      <c r="AI92" s="18">
        <v>233.733</v>
      </c>
      <c r="AJ92" s="18">
        <v>233.733</v>
      </c>
      <c r="AK92" s="18">
        <v>0</v>
      </c>
    </row>
    <row r="93" spans="2:37">
      <c r="B93" s="18">
        <v>11.294600000000001</v>
      </c>
      <c r="C93" s="18">
        <v>2.5892599999999999</v>
      </c>
      <c r="D93" s="18">
        <v>0</v>
      </c>
      <c r="E93" s="18">
        <v>5863.9</v>
      </c>
      <c r="F93" s="18">
        <v>23473.5</v>
      </c>
      <c r="G93" s="18">
        <v>52863.7</v>
      </c>
      <c r="H93" s="18">
        <v>93774.6</v>
      </c>
      <c r="I93" s="18">
        <v>146067</v>
      </c>
      <c r="J93" s="18">
        <v>209396</v>
      </c>
      <c r="K93" s="18">
        <v>283334</v>
      </c>
      <c r="L93" s="18">
        <v>367401</v>
      </c>
      <c r="M93" s="18">
        <v>461091</v>
      </c>
      <c r="N93" s="18">
        <v>563892</v>
      </c>
      <c r="O93" s="18">
        <v>675302</v>
      </c>
      <c r="P93" s="18">
        <v>794835</v>
      </c>
      <c r="Q93" s="18">
        <v>922002</v>
      </c>
      <c r="R93" s="18">
        <v>1056370</v>
      </c>
      <c r="S93" s="18">
        <v>1197500</v>
      </c>
      <c r="T93" s="18">
        <v>1344990</v>
      </c>
      <c r="U93" s="18">
        <v>1498510</v>
      </c>
      <c r="V93" s="18">
        <v>1657660</v>
      </c>
      <c r="W93" s="18">
        <v>1822130</v>
      </c>
      <c r="X93" s="18">
        <v>1991610</v>
      </c>
      <c r="Y93" s="18">
        <v>2165810</v>
      </c>
      <c r="Z93" s="18">
        <v>2344440</v>
      </c>
      <c r="AA93" s="18">
        <v>2527260</v>
      </c>
      <c r="AB93" s="18">
        <v>2714050</v>
      </c>
      <c r="AC93" s="18">
        <v>2904560</v>
      </c>
      <c r="AD93" s="18">
        <v>3098610</v>
      </c>
      <c r="AE93" s="18">
        <v>3295960</v>
      </c>
      <c r="AF93" s="18">
        <v>3496420</v>
      </c>
      <c r="AG93" s="18">
        <v>1038.0899999999999</v>
      </c>
      <c r="AH93" s="18">
        <v>1038.0899999999999</v>
      </c>
      <c r="AI93" s="18">
        <v>238.84</v>
      </c>
      <c r="AJ93" s="18">
        <v>238.84</v>
      </c>
      <c r="AK93" s="18">
        <v>0</v>
      </c>
    </row>
    <row r="94" spans="2:37">
      <c r="B94" s="18">
        <v>14.219099999999999</v>
      </c>
      <c r="C94" s="18">
        <v>3.2596599999999998</v>
      </c>
      <c r="D94" s="18">
        <v>0</v>
      </c>
      <c r="E94" s="18">
        <v>4846.3500000000004</v>
      </c>
      <c r="F94" s="18">
        <v>19393.8</v>
      </c>
      <c r="G94" s="18">
        <v>43650.8</v>
      </c>
      <c r="H94" s="18">
        <v>77527.100000000006</v>
      </c>
      <c r="I94" s="18">
        <v>120936</v>
      </c>
      <c r="J94" s="18">
        <v>173689</v>
      </c>
      <c r="K94" s="18">
        <v>235520</v>
      </c>
      <c r="L94" s="18">
        <v>306133</v>
      </c>
      <c r="M94" s="18">
        <v>385178</v>
      </c>
      <c r="N94" s="18">
        <v>472285</v>
      </c>
      <c r="O94" s="18">
        <v>567080</v>
      </c>
      <c r="P94" s="18">
        <v>669197</v>
      </c>
      <c r="Q94" s="18">
        <v>778244</v>
      </c>
      <c r="R94" s="18">
        <v>893877</v>
      </c>
      <c r="S94" s="18">
        <v>1015790</v>
      </c>
      <c r="T94" s="18">
        <v>1143560</v>
      </c>
      <c r="U94" s="18">
        <v>1277000</v>
      </c>
      <c r="V94" s="18">
        <v>1415700</v>
      </c>
      <c r="W94" s="18">
        <v>1559430</v>
      </c>
      <c r="X94" s="18">
        <v>1707920</v>
      </c>
      <c r="Y94" s="18">
        <v>1860870</v>
      </c>
      <c r="Z94" s="18">
        <v>2018140</v>
      </c>
      <c r="AA94" s="18">
        <v>2179450</v>
      </c>
      <c r="AB94" s="18">
        <v>2344590</v>
      </c>
      <c r="AC94" s="18">
        <v>2513290</v>
      </c>
      <c r="AD94" s="18">
        <v>2685460</v>
      </c>
      <c r="AE94" s="18">
        <v>2860940</v>
      </c>
      <c r="AF94" s="18">
        <v>3039550</v>
      </c>
      <c r="AG94" s="18">
        <v>871.76900000000001</v>
      </c>
      <c r="AH94" s="18">
        <v>871.76900000000001</v>
      </c>
      <c r="AI94" s="18">
        <v>244.11</v>
      </c>
      <c r="AJ94" s="18">
        <v>244.11</v>
      </c>
      <c r="AK94" s="18">
        <v>0</v>
      </c>
    </row>
    <row r="95" spans="2:37">
      <c r="B95" s="18">
        <v>17.9008</v>
      </c>
      <c r="C95" s="18">
        <v>4.1037100000000004</v>
      </c>
      <c r="D95" s="18">
        <v>0</v>
      </c>
      <c r="E95" s="18">
        <v>4003.78</v>
      </c>
      <c r="F95" s="18">
        <v>16020.5</v>
      </c>
      <c r="G95" s="18">
        <v>36051.5</v>
      </c>
      <c r="H95" s="18">
        <v>64065.1</v>
      </c>
      <c r="I95" s="18">
        <v>100006</v>
      </c>
      <c r="J95" s="18">
        <v>143791</v>
      </c>
      <c r="K95" s="18">
        <v>195256</v>
      </c>
      <c r="L95" s="18">
        <v>254214</v>
      </c>
      <c r="M95" s="18">
        <v>320444</v>
      </c>
      <c r="N95" s="18">
        <v>393727</v>
      </c>
      <c r="O95" s="18">
        <v>473737</v>
      </c>
      <c r="P95" s="18">
        <v>560270</v>
      </c>
      <c r="Q95" s="18">
        <v>652973</v>
      </c>
      <c r="R95" s="18">
        <v>751623</v>
      </c>
      <c r="S95" s="18">
        <v>855949</v>
      </c>
      <c r="T95" s="18">
        <v>965648</v>
      </c>
      <c r="U95" s="18">
        <v>1080500</v>
      </c>
      <c r="V95" s="18">
        <v>1200170</v>
      </c>
      <c r="W95" s="18">
        <v>1324600</v>
      </c>
      <c r="X95" s="18">
        <v>1453340</v>
      </c>
      <c r="Y95" s="18">
        <v>1586390</v>
      </c>
      <c r="Z95" s="18">
        <v>1723380</v>
      </c>
      <c r="AA95" s="18">
        <v>1864210</v>
      </c>
      <c r="AB95" s="18">
        <v>2008670</v>
      </c>
      <c r="AC95" s="18">
        <v>2156560</v>
      </c>
      <c r="AD95" s="18">
        <v>2307840</v>
      </c>
      <c r="AE95" s="18">
        <v>2462180</v>
      </c>
      <c r="AF95" s="18">
        <v>2619400</v>
      </c>
      <c r="AG95" s="18">
        <v>747.66499999999996</v>
      </c>
      <c r="AH95" s="18">
        <v>747.66499999999996</v>
      </c>
      <c r="AI95" s="18">
        <v>249.42099999999999</v>
      </c>
      <c r="AJ95" s="18">
        <v>249.42099999999999</v>
      </c>
      <c r="AK95" s="18">
        <v>0</v>
      </c>
    </row>
    <row r="96" spans="2:37">
      <c r="B96" s="18">
        <v>22.535799999999998</v>
      </c>
      <c r="C96" s="18">
        <v>5.1662699999999999</v>
      </c>
      <c r="D96" s="18">
        <v>0</v>
      </c>
      <c r="E96" s="18">
        <v>3312.73</v>
      </c>
      <c r="F96" s="18">
        <v>13256.1</v>
      </c>
      <c r="G96" s="18">
        <v>29831.9</v>
      </c>
      <c r="H96" s="18">
        <v>53023.3</v>
      </c>
      <c r="I96" s="18">
        <v>82805.899999999994</v>
      </c>
      <c r="J96" s="18">
        <v>119129</v>
      </c>
      <c r="K96" s="18">
        <v>161903</v>
      </c>
      <c r="L96" s="18">
        <v>211004</v>
      </c>
      <c r="M96" s="18">
        <v>266348</v>
      </c>
      <c r="N96" s="18">
        <v>327695</v>
      </c>
      <c r="O96" s="18">
        <v>394918</v>
      </c>
      <c r="P96" s="18">
        <v>467828</v>
      </c>
      <c r="Q96" s="18">
        <v>546231</v>
      </c>
      <c r="R96" s="18">
        <v>629888</v>
      </c>
      <c r="S96" s="18">
        <v>718597</v>
      </c>
      <c r="T96" s="18">
        <v>812126</v>
      </c>
      <c r="U96" s="18">
        <v>910353</v>
      </c>
      <c r="V96" s="18">
        <v>1013000</v>
      </c>
      <c r="W96" s="18">
        <v>1119870</v>
      </c>
      <c r="X96" s="18">
        <v>1230840</v>
      </c>
      <c r="Y96" s="18">
        <v>1345680</v>
      </c>
      <c r="Z96" s="18">
        <v>1464150</v>
      </c>
      <c r="AA96" s="18">
        <v>1586230</v>
      </c>
      <c r="AB96" s="18">
        <v>1711630</v>
      </c>
      <c r="AC96" s="18">
        <v>1840260</v>
      </c>
      <c r="AD96" s="18">
        <v>1972000</v>
      </c>
      <c r="AE96" s="18">
        <v>2106800</v>
      </c>
      <c r="AF96" s="18">
        <v>2244240</v>
      </c>
      <c r="AG96" s="18">
        <v>642.57399999999996</v>
      </c>
      <c r="AH96" s="18">
        <v>642.57399999999996</v>
      </c>
      <c r="AI96" s="18">
        <v>255.017</v>
      </c>
      <c r="AJ96" s="18">
        <v>255.017</v>
      </c>
      <c r="AK96" s="18">
        <v>0</v>
      </c>
    </row>
    <row r="97" spans="2:37">
      <c r="B97" s="18">
        <v>28.370799999999999</v>
      </c>
      <c r="C97" s="18">
        <v>6.5038799999999997</v>
      </c>
      <c r="D97" s="18">
        <v>0</v>
      </c>
      <c r="E97" s="18">
        <v>2754.03</v>
      </c>
      <c r="F97" s="18">
        <v>11022.4</v>
      </c>
      <c r="G97" s="18">
        <v>24803.7</v>
      </c>
      <c r="H97" s="18">
        <v>44094.7</v>
      </c>
      <c r="I97" s="18">
        <v>68875.7</v>
      </c>
      <c r="J97" s="18">
        <v>99112.5</v>
      </c>
      <c r="K97" s="18">
        <v>134775</v>
      </c>
      <c r="L97" s="18">
        <v>175780</v>
      </c>
      <c r="M97" s="18">
        <v>222037</v>
      </c>
      <c r="N97" s="18">
        <v>273476</v>
      </c>
      <c r="O97" s="18">
        <v>329932</v>
      </c>
      <c r="P97" s="18">
        <v>391359</v>
      </c>
      <c r="Q97" s="18">
        <v>457513</v>
      </c>
      <c r="R97" s="18">
        <v>528291</v>
      </c>
      <c r="S97" s="18">
        <v>603604</v>
      </c>
      <c r="T97" s="18">
        <v>683229</v>
      </c>
      <c r="U97" s="18">
        <v>766979</v>
      </c>
      <c r="V97" s="18">
        <v>854779</v>
      </c>
      <c r="W97" s="18">
        <v>946348</v>
      </c>
      <c r="X97" s="18">
        <v>1041650</v>
      </c>
      <c r="Y97" s="18">
        <v>1140360</v>
      </c>
      <c r="Z97" s="18">
        <v>1242660</v>
      </c>
      <c r="AA97" s="18">
        <v>1348050</v>
      </c>
      <c r="AB97" s="18">
        <v>1456730</v>
      </c>
      <c r="AC97" s="18">
        <v>1568220</v>
      </c>
      <c r="AD97" s="18">
        <v>1682510</v>
      </c>
      <c r="AE97" s="18">
        <v>1799780</v>
      </c>
      <c r="AF97" s="18">
        <v>1919340</v>
      </c>
      <c r="AG97" s="18">
        <v>555.14700000000005</v>
      </c>
      <c r="AH97" s="18">
        <v>555.14700000000005</v>
      </c>
      <c r="AI97" s="18">
        <v>260.48399999999998</v>
      </c>
      <c r="AJ97" s="18">
        <v>260.48399999999998</v>
      </c>
      <c r="AK97" s="18">
        <v>0</v>
      </c>
    </row>
    <row r="98" spans="2:37">
      <c r="B98" s="18">
        <v>35.716799999999999</v>
      </c>
      <c r="C98" s="18">
        <v>8.1879799999999996</v>
      </c>
      <c r="D98" s="18">
        <v>0</v>
      </c>
      <c r="E98" s="18">
        <v>2291.13</v>
      </c>
      <c r="F98" s="18">
        <v>9170.11</v>
      </c>
      <c r="G98" s="18">
        <v>20638.599999999999</v>
      </c>
      <c r="H98" s="18">
        <v>36695.699999999997</v>
      </c>
      <c r="I98" s="18">
        <v>57335.1</v>
      </c>
      <c r="J98" s="18">
        <v>82521.899999999994</v>
      </c>
      <c r="K98" s="18">
        <v>112259</v>
      </c>
      <c r="L98" s="18">
        <v>146488</v>
      </c>
      <c r="M98" s="18">
        <v>185176</v>
      </c>
      <c r="N98" s="18">
        <v>228268</v>
      </c>
      <c r="O98" s="18">
        <v>275699</v>
      </c>
      <c r="P98" s="18">
        <v>327337</v>
      </c>
      <c r="Q98" s="18">
        <v>383189</v>
      </c>
      <c r="R98" s="18">
        <v>443102</v>
      </c>
      <c r="S98" s="18">
        <v>506978</v>
      </c>
      <c r="T98" s="18">
        <v>574687</v>
      </c>
      <c r="U98" s="18">
        <v>646107</v>
      </c>
      <c r="V98" s="18">
        <v>721322</v>
      </c>
      <c r="W98" s="18">
        <v>799910</v>
      </c>
      <c r="X98" s="18">
        <v>881939</v>
      </c>
      <c r="Y98" s="18">
        <v>967327</v>
      </c>
      <c r="Z98" s="18">
        <v>1055870</v>
      </c>
      <c r="AA98" s="18">
        <v>1147530</v>
      </c>
      <c r="AB98" s="18">
        <v>1242110</v>
      </c>
      <c r="AC98" s="18">
        <v>1339570</v>
      </c>
      <c r="AD98" s="18">
        <v>1439810</v>
      </c>
      <c r="AE98" s="18">
        <v>1542490</v>
      </c>
      <c r="AF98" s="18">
        <v>1647960</v>
      </c>
      <c r="AG98" s="18">
        <v>486.74099999999999</v>
      </c>
      <c r="AH98" s="18">
        <v>486.74099999999999</v>
      </c>
      <c r="AI98" s="18">
        <v>265.29000000000002</v>
      </c>
      <c r="AJ98" s="18">
        <v>265.29000000000002</v>
      </c>
      <c r="AK98" s="18">
        <v>0</v>
      </c>
    </row>
    <row r="99" spans="2:37">
      <c r="B99" s="18">
        <v>44.964700000000001</v>
      </c>
      <c r="C99" s="18">
        <v>10.3079</v>
      </c>
      <c r="D99" s="18">
        <v>0</v>
      </c>
      <c r="E99" s="18">
        <v>1906.17</v>
      </c>
      <c r="F99" s="18">
        <v>7628.4</v>
      </c>
      <c r="G99" s="18">
        <v>17172</v>
      </c>
      <c r="H99" s="18">
        <v>30533.4</v>
      </c>
      <c r="I99" s="18">
        <v>47710.1</v>
      </c>
      <c r="J99" s="18">
        <v>68694.3</v>
      </c>
      <c r="K99" s="18">
        <v>93474.4</v>
      </c>
      <c r="L99" s="18">
        <v>122033</v>
      </c>
      <c r="M99" s="18">
        <v>154346</v>
      </c>
      <c r="N99" s="18">
        <v>190382</v>
      </c>
      <c r="O99" s="18">
        <v>230070</v>
      </c>
      <c r="P99" s="18">
        <v>273422</v>
      </c>
      <c r="Q99" s="18">
        <v>320357</v>
      </c>
      <c r="R99" s="18">
        <v>370865</v>
      </c>
      <c r="S99" s="18">
        <v>424777</v>
      </c>
      <c r="T99" s="18">
        <v>482130</v>
      </c>
      <c r="U99" s="18">
        <v>542869</v>
      </c>
      <c r="V99" s="18">
        <v>606756</v>
      </c>
      <c r="W99" s="18">
        <v>673961</v>
      </c>
      <c r="X99" s="18">
        <v>744123</v>
      </c>
      <c r="Y99" s="18">
        <v>817465</v>
      </c>
      <c r="Z99" s="18">
        <v>893687</v>
      </c>
      <c r="AA99" s="18">
        <v>972822</v>
      </c>
      <c r="AB99" s="18">
        <v>1054640</v>
      </c>
      <c r="AC99" s="18">
        <v>1139200</v>
      </c>
      <c r="AD99" s="18">
        <v>1226420</v>
      </c>
      <c r="AE99" s="18">
        <v>1316220</v>
      </c>
      <c r="AF99" s="18">
        <v>1408530</v>
      </c>
      <c r="AG99" s="18">
        <v>436.97199999999998</v>
      </c>
      <c r="AH99" s="18">
        <v>436.97199999999998</v>
      </c>
      <c r="AI99" s="18">
        <v>269.05599999999998</v>
      </c>
      <c r="AJ99" s="18">
        <v>269.05599999999998</v>
      </c>
      <c r="AK99" s="18">
        <v>0</v>
      </c>
    </row>
    <row r="100" spans="2:37">
      <c r="B100" s="18">
        <v>56.607199999999999</v>
      </c>
      <c r="C100" s="18">
        <v>12.9771</v>
      </c>
      <c r="D100" s="18">
        <v>0</v>
      </c>
      <c r="E100" s="18">
        <v>1588.84</v>
      </c>
      <c r="F100" s="18">
        <v>6359.84</v>
      </c>
      <c r="G100" s="18">
        <v>14315.8</v>
      </c>
      <c r="H100" s="18">
        <v>25460.1</v>
      </c>
      <c r="I100" s="18">
        <v>39783.9</v>
      </c>
      <c r="J100" s="18">
        <v>57298.7</v>
      </c>
      <c r="K100" s="18">
        <v>77977.899999999994</v>
      </c>
      <c r="L100" s="18">
        <v>101829</v>
      </c>
      <c r="M100" s="18">
        <v>128839</v>
      </c>
      <c r="N100" s="18">
        <v>158979</v>
      </c>
      <c r="O100" s="18">
        <v>192256</v>
      </c>
      <c r="P100" s="18">
        <v>228596</v>
      </c>
      <c r="Q100" s="18">
        <v>268029</v>
      </c>
      <c r="R100" s="18">
        <v>310511</v>
      </c>
      <c r="S100" s="18">
        <v>355972</v>
      </c>
      <c r="T100" s="18">
        <v>404376</v>
      </c>
      <c r="U100" s="18">
        <v>455759</v>
      </c>
      <c r="V100" s="18">
        <v>509935</v>
      </c>
      <c r="W100" s="18">
        <v>567006</v>
      </c>
      <c r="X100" s="18">
        <v>626832</v>
      </c>
      <c r="Y100" s="18">
        <v>689329</v>
      </c>
      <c r="Z100" s="18">
        <v>754511</v>
      </c>
      <c r="AA100" s="18">
        <v>822370</v>
      </c>
      <c r="AB100" s="18">
        <v>892831</v>
      </c>
      <c r="AC100" s="18">
        <v>965685</v>
      </c>
      <c r="AD100" s="18">
        <v>1041050</v>
      </c>
      <c r="AE100" s="18">
        <v>1118760</v>
      </c>
      <c r="AF100" s="18">
        <v>1198800</v>
      </c>
      <c r="AG100" s="18">
        <v>399.34699999999998</v>
      </c>
      <c r="AH100" s="18">
        <v>399.34699999999998</v>
      </c>
      <c r="AI100" s="18">
        <v>271.64400000000001</v>
      </c>
      <c r="AJ100" s="18">
        <v>271.64400000000001</v>
      </c>
      <c r="AK100" s="18">
        <v>0</v>
      </c>
    </row>
    <row r="101" spans="2:37">
      <c r="B101" s="18">
        <v>71.264300000000006</v>
      </c>
      <c r="C101" s="18">
        <v>16.337199999999999</v>
      </c>
      <c r="D101" s="18">
        <v>0</v>
      </c>
      <c r="E101" s="18">
        <v>1328.34</v>
      </c>
      <c r="F101" s="18">
        <v>5316.55</v>
      </c>
      <c r="G101" s="18">
        <v>11969.2</v>
      </c>
      <c r="H101" s="18">
        <v>21285.3</v>
      </c>
      <c r="I101" s="18">
        <v>33268.800000000003</v>
      </c>
      <c r="J101" s="18">
        <v>47921.8</v>
      </c>
      <c r="K101" s="18">
        <v>65229.7</v>
      </c>
      <c r="L101" s="18">
        <v>85201.2</v>
      </c>
      <c r="M101" s="18">
        <v>107836</v>
      </c>
      <c r="N101" s="18">
        <v>133096</v>
      </c>
      <c r="O101" s="18">
        <v>161002</v>
      </c>
      <c r="P101" s="18">
        <v>191546</v>
      </c>
      <c r="Q101" s="18">
        <v>224692</v>
      </c>
      <c r="R101" s="18">
        <v>260416</v>
      </c>
      <c r="S101" s="18">
        <v>298733</v>
      </c>
      <c r="T101" s="18">
        <v>339580</v>
      </c>
      <c r="U101" s="18">
        <v>382976</v>
      </c>
      <c r="V101" s="18">
        <v>428844</v>
      </c>
      <c r="W101" s="18">
        <v>477209</v>
      </c>
      <c r="X101" s="18">
        <v>528045</v>
      </c>
      <c r="Y101" s="18">
        <v>581252</v>
      </c>
      <c r="Z101" s="18">
        <v>636778</v>
      </c>
      <c r="AA101" s="18">
        <v>694762</v>
      </c>
      <c r="AB101" s="18">
        <v>754986</v>
      </c>
      <c r="AC101" s="18">
        <v>817515</v>
      </c>
      <c r="AD101" s="18">
        <v>882185</v>
      </c>
      <c r="AE101" s="18">
        <v>949070</v>
      </c>
      <c r="AF101" s="18">
        <v>1018140</v>
      </c>
      <c r="AG101" s="18">
        <v>361.72199999999998</v>
      </c>
      <c r="AH101" s="18">
        <v>361.72199999999998</v>
      </c>
      <c r="AI101" s="18">
        <v>274.077</v>
      </c>
      <c r="AJ101" s="18">
        <v>274.077</v>
      </c>
      <c r="AK101" s="18">
        <v>0</v>
      </c>
    </row>
    <row r="102" spans="2:37">
      <c r="B102" s="18">
        <v>89.716499999999996</v>
      </c>
      <c r="C102" s="18">
        <v>20.5671</v>
      </c>
      <c r="D102" s="18">
        <v>0</v>
      </c>
      <c r="E102" s="18">
        <v>1114.6600000000001</v>
      </c>
      <c r="F102" s="18">
        <v>4461.63</v>
      </c>
      <c r="G102" s="18">
        <v>10045.299999999999</v>
      </c>
      <c r="H102" s="18">
        <v>17865.3</v>
      </c>
      <c r="I102" s="18">
        <v>27929</v>
      </c>
      <c r="J102" s="18">
        <v>40233.5</v>
      </c>
      <c r="K102" s="18">
        <v>54776.6</v>
      </c>
      <c r="L102" s="18">
        <v>71554.2</v>
      </c>
      <c r="M102" s="18">
        <v>90584</v>
      </c>
      <c r="N102" s="18">
        <v>111831</v>
      </c>
      <c r="O102" s="18">
        <v>135330</v>
      </c>
      <c r="P102" s="18">
        <v>161027</v>
      </c>
      <c r="Q102" s="18">
        <v>188949</v>
      </c>
      <c r="R102" s="18">
        <v>219090</v>
      </c>
      <c r="S102" s="18">
        <v>251447</v>
      </c>
      <c r="T102" s="18">
        <v>285976</v>
      </c>
      <c r="U102" s="18">
        <v>322656</v>
      </c>
      <c r="V102" s="18">
        <v>361511</v>
      </c>
      <c r="W102" s="18">
        <v>402527</v>
      </c>
      <c r="X102" s="18">
        <v>445636</v>
      </c>
      <c r="Y102" s="18">
        <v>490872</v>
      </c>
      <c r="Z102" s="18">
        <v>538218</v>
      </c>
      <c r="AA102" s="18">
        <v>587581</v>
      </c>
      <c r="AB102" s="18">
        <v>639009</v>
      </c>
      <c r="AC102" s="18">
        <v>692484</v>
      </c>
      <c r="AD102" s="18">
        <v>747983</v>
      </c>
      <c r="AE102" s="18">
        <v>805382</v>
      </c>
      <c r="AF102" s="18">
        <v>864750</v>
      </c>
      <c r="AG102" s="18">
        <v>332.37700000000001</v>
      </c>
      <c r="AH102" s="18">
        <v>332.37700000000001</v>
      </c>
      <c r="AI102" s="18">
        <v>276.39499999999998</v>
      </c>
      <c r="AJ102" s="18">
        <v>276.39499999999998</v>
      </c>
      <c r="AK102" s="18">
        <v>0</v>
      </c>
    </row>
    <row r="103" spans="2:37">
      <c r="B103" s="18">
        <v>112.946</v>
      </c>
      <c r="C103" s="18">
        <v>25.892700000000001</v>
      </c>
      <c r="D103" s="18">
        <v>0</v>
      </c>
      <c r="E103" s="18">
        <v>940.12900000000002</v>
      </c>
      <c r="F103" s="18">
        <v>3762.95</v>
      </c>
      <c r="G103" s="18">
        <v>8472.73</v>
      </c>
      <c r="H103" s="18">
        <v>15070</v>
      </c>
      <c r="I103" s="18">
        <v>23561.5</v>
      </c>
      <c r="J103" s="18">
        <v>33945</v>
      </c>
      <c r="K103" s="18">
        <v>46219.6</v>
      </c>
      <c r="L103" s="18">
        <v>60390</v>
      </c>
      <c r="M103" s="18">
        <v>76457.7</v>
      </c>
      <c r="N103" s="18">
        <v>94415.3</v>
      </c>
      <c r="O103" s="18">
        <v>114268</v>
      </c>
      <c r="P103" s="18">
        <v>136019</v>
      </c>
      <c r="Q103" s="18">
        <v>159644</v>
      </c>
      <c r="R103" s="18">
        <v>185169</v>
      </c>
      <c r="S103" s="18">
        <v>212554</v>
      </c>
      <c r="T103" s="18">
        <v>241815</v>
      </c>
      <c r="U103" s="18">
        <v>272957</v>
      </c>
      <c r="V103" s="18">
        <v>305941</v>
      </c>
      <c r="W103" s="18">
        <v>340786</v>
      </c>
      <c r="X103" s="18">
        <v>377483</v>
      </c>
      <c r="Y103" s="18">
        <v>416028</v>
      </c>
      <c r="Z103" s="18">
        <v>456374</v>
      </c>
      <c r="AA103" s="18">
        <v>498540</v>
      </c>
      <c r="AB103" s="18">
        <v>542510</v>
      </c>
      <c r="AC103" s="18">
        <v>588230</v>
      </c>
      <c r="AD103" s="18">
        <v>635725</v>
      </c>
      <c r="AE103" s="18">
        <v>684984</v>
      </c>
      <c r="AF103" s="18">
        <v>736024</v>
      </c>
      <c r="AG103" s="18">
        <v>315.29500000000002</v>
      </c>
      <c r="AH103" s="18">
        <v>315.29500000000002</v>
      </c>
      <c r="AI103" s="18">
        <v>278.32100000000003</v>
      </c>
      <c r="AJ103" s="18">
        <v>278.32100000000003</v>
      </c>
      <c r="AK103" s="18">
        <v>0</v>
      </c>
    </row>
    <row r="104" spans="2:37">
      <c r="B104" s="18">
        <v>142.191</v>
      </c>
      <c r="C104" s="18">
        <v>32.596600000000002</v>
      </c>
      <c r="D104" s="18">
        <v>0</v>
      </c>
      <c r="E104" s="18">
        <v>797.875</v>
      </c>
      <c r="F104" s="18">
        <v>3193.87</v>
      </c>
      <c r="G104" s="18">
        <v>7190.98</v>
      </c>
      <c r="H104" s="18">
        <v>12792.9</v>
      </c>
      <c r="I104" s="18">
        <v>19999.900000000001</v>
      </c>
      <c r="J104" s="18">
        <v>28816.1</v>
      </c>
      <c r="K104" s="18">
        <v>39244.6</v>
      </c>
      <c r="L104" s="18">
        <v>51285.8</v>
      </c>
      <c r="M104" s="18">
        <v>64936.1</v>
      </c>
      <c r="N104" s="18">
        <v>80204.2</v>
      </c>
      <c r="O104" s="18">
        <v>97076.6</v>
      </c>
      <c r="P104" s="18">
        <v>115576</v>
      </c>
      <c r="Q104" s="18">
        <v>135685</v>
      </c>
      <c r="R104" s="18">
        <v>157405</v>
      </c>
      <c r="S104" s="18">
        <v>180726</v>
      </c>
      <c r="T104" s="18">
        <v>205679</v>
      </c>
      <c r="U104" s="18">
        <v>232228</v>
      </c>
      <c r="V104" s="18">
        <v>260383</v>
      </c>
      <c r="W104" s="18">
        <v>290126</v>
      </c>
      <c r="X104" s="18">
        <v>321487</v>
      </c>
      <c r="Y104" s="18">
        <v>354433</v>
      </c>
      <c r="Z104" s="18">
        <v>388956</v>
      </c>
      <c r="AA104" s="18">
        <v>425046</v>
      </c>
      <c r="AB104" s="18">
        <v>462738</v>
      </c>
      <c r="AC104" s="18">
        <v>501984</v>
      </c>
      <c r="AD104" s="18">
        <v>542792</v>
      </c>
      <c r="AE104" s="18">
        <v>585153</v>
      </c>
      <c r="AF104" s="18">
        <v>629009</v>
      </c>
      <c r="AG104" s="18">
        <v>302.185</v>
      </c>
      <c r="AH104" s="18">
        <v>302.185</v>
      </c>
      <c r="AI104" s="18">
        <v>280.31700000000001</v>
      </c>
      <c r="AJ104" s="18">
        <v>280.31700000000001</v>
      </c>
      <c r="AK104" s="18">
        <v>0</v>
      </c>
    </row>
    <row r="105" spans="2:37">
      <c r="B105" s="18">
        <v>179.00800000000001</v>
      </c>
      <c r="C105" s="18">
        <v>41.037100000000002</v>
      </c>
      <c r="D105" s="18">
        <v>0</v>
      </c>
      <c r="E105" s="18">
        <v>682.33100000000002</v>
      </c>
      <c r="F105" s="18">
        <v>2731.49</v>
      </c>
      <c r="G105" s="18">
        <v>6150.76</v>
      </c>
      <c r="H105" s="18">
        <v>10942.4</v>
      </c>
      <c r="I105" s="18">
        <v>17108.5</v>
      </c>
      <c r="J105" s="18">
        <v>24652.400000000001</v>
      </c>
      <c r="K105" s="18">
        <v>33576.699999999997</v>
      </c>
      <c r="L105" s="18">
        <v>43884.7</v>
      </c>
      <c r="M105" s="18">
        <v>55572.5</v>
      </c>
      <c r="N105" s="18">
        <v>68645.8</v>
      </c>
      <c r="O105" s="18">
        <v>83105.399999999994</v>
      </c>
      <c r="P105" s="18">
        <v>98956.5</v>
      </c>
      <c r="Q105" s="18">
        <v>116189</v>
      </c>
      <c r="R105" s="18">
        <v>134807</v>
      </c>
      <c r="S105" s="18">
        <v>154823</v>
      </c>
      <c r="T105" s="18">
        <v>176225</v>
      </c>
      <c r="U105" s="18">
        <v>199024</v>
      </c>
      <c r="V105" s="18">
        <v>223196</v>
      </c>
      <c r="W105" s="18">
        <v>248751</v>
      </c>
      <c r="X105" s="18">
        <v>275707</v>
      </c>
      <c r="Y105" s="18">
        <v>304043</v>
      </c>
      <c r="Z105" s="18">
        <v>333766</v>
      </c>
      <c r="AA105" s="18">
        <v>364854</v>
      </c>
      <c r="AB105" s="18">
        <v>397349</v>
      </c>
      <c r="AC105" s="18">
        <v>431184</v>
      </c>
      <c r="AD105" s="18">
        <v>466421</v>
      </c>
      <c r="AE105" s="18">
        <v>503006</v>
      </c>
      <c r="AF105" s="18">
        <v>540920</v>
      </c>
      <c r="AG105" s="18">
        <v>295.77300000000002</v>
      </c>
      <c r="AH105" s="18">
        <v>295.77300000000002</v>
      </c>
      <c r="AI105" s="18">
        <v>281.51799999999997</v>
      </c>
      <c r="AJ105" s="18">
        <v>281.51799999999997</v>
      </c>
      <c r="AK105" s="18">
        <v>0</v>
      </c>
    </row>
    <row r="106" spans="2:37">
      <c r="B106" s="18">
        <v>225.358</v>
      </c>
      <c r="C106" s="18">
        <v>51.662700000000001</v>
      </c>
      <c r="D106" s="18">
        <v>0</v>
      </c>
      <c r="E106" s="18">
        <v>589.00400000000002</v>
      </c>
      <c r="F106" s="18">
        <v>2357.8000000000002</v>
      </c>
      <c r="G106" s="18">
        <v>5309.78</v>
      </c>
      <c r="H106" s="18">
        <v>9446.57</v>
      </c>
      <c r="I106" s="18">
        <v>14771.8</v>
      </c>
      <c r="J106" s="18">
        <v>21287.1</v>
      </c>
      <c r="K106" s="18">
        <v>28995.599999999999</v>
      </c>
      <c r="L106" s="18">
        <v>37896.9</v>
      </c>
      <c r="M106" s="18">
        <v>47997.7</v>
      </c>
      <c r="N106" s="18">
        <v>59295.4</v>
      </c>
      <c r="O106" s="18">
        <v>71792.3</v>
      </c>
      <c r="P106" s="18">
        <v>85494.9</v>
      </c>
      <c r="Q106" s="18">
        <v>100400</v>
      </c>
      <c r="R106" s="18">
        <v>116513</v>
      </c>
      <c r="S106" s="18">
        <v>133836</v>
      </c>
      <c r="T106" s="18">
        <v>152354</v>
      </c>
      <c r="U106" s="18">
        <v>172081</v>
      </c>
      <c r="V106" s="18">
        <v>193043</v>
      </c>
      <c r="W106" s="18">
        <v>215197</v>
      </c>
      <c r="X106" s="18">
        <v>238559</v>
      </c>
      <c r="Y106" s="18">
        <v>263117</v>
      </c>
      <c r="Z106" s="18">
        <v>288914</v>
      </c>
      <c r="AA106" s="18">
        <v>315890</v>
      </c>
      <c r="AB106" s="18">
        <v>344118</v>
      </c>
      <c r="AC106" s="18">
        <v>373520</v>
      </c>
      <c r="AD106" s="18">
        <v>404142</v>
      </c>
      <c r="AE106" s="18">
        <v>435963</v>
      </c>
      <c r="AF106" s="18">
        <v>469016</v>
      </c>
      <c r="AG106" s="18">
        <v>291.77</v>
      </c>
      <c r="AH106" s="18">
        <v>291.77</v>
      </c>
      <c r="AI106" s="18">
        <v>283.16300000000001</v>
      </c>
      <c r="AJ106" s="18">
        <v>283.16300000000001</v>
      </c>
      <c r="AK106" s="18">
        <v>0</v>
      </c>
    </row>
    <row r="107" spans="2:37">
      <c r="B107" s="18">
        <v>283.70800000000003</v>
      </c>
      <c r="C107" s="18">
        <v>65.038799999999995</v>
      </c>
      <c r="D107" s="18">
        <v>0</v>
      </c>
      <c r="E107" s="18">
        <v>513.96100000000001</v>
      </c>
      <c r="F107" s="18">
        <v>2057.64</v>
      </c>
      <c r="G107" s="18">
        <v>4634.08</v>
      </c>
      <c r="H107" s="18">
        <v>8245.17</v>
      </c>
      <c r="I107" s="18">
        <v>12893.4</v>
      </c>
      <c r="J107" s="18">
        <v>18580.900000000001</v>
      </c>
      <c r="K107" s="18">
        <v>25311.7</v>
      </c>
      <c r="L107" s="18">
        <v>33088</v>
      </c>
      <c r="M107" s="18">
        <v>41907.4</v>
      </c>
      <c r="N107" s="18">
        <v>51779.8</v>
      </c>
      <c r="O107" s="18">
        <v>62699.9</v>
      </c>
      <c r="P107" s="18">
        <v>74671.5</v>
      </c>
      <c r="Q107" s="18">
        <v>87700</v>
      </c>
      <c r="R107" s="18">
        <v>101784</v>
      </c>
      <c r="S107" s="18">
        <v>116926</v>
      </c>
      <c r="T107" s="18">
        <v>133133</v>
      </c>
      <c r="U107" s="18">
        <v>150400</v>
      </c>
      <c r="V107" s="18">
        <v>168736</v>
      </c>
      <c r="W107" s="18">
        <v>188121</v>
      </c>
      <c r="X107" s="18">
        <v>208591</v>
      </c>
      <c r="Y107" s="18">
        <v>230111</v>
      </c>
      <c r="Z107" s="18">
        <v>252695</v>
      </c>
      <c r="AA107" s="18">
        <v>276387</v>
      </c>
      <c r="AB107" s="18">
        <v>301116</v>
      </c>
      <c r="AC107" s="18">
        <v>326924</v>
      </c>
      <c r="AD107" s="18">
        <v>353800</v>
      </c>
      <c r="AE107" s="18">
        <v>381753</v>
      </c>
      <c r="AF107" s="18">
        <v>410739</v>
      </c>
      <c r="AG107" s="18">
        <v>291.173</v>
      </c>
      <c r="AH107" s="18">
        <v>291.173</v>
      </c>
      <c r="AI107" s="18">
        <v>284.66300000000001</v>
      </c>
      <c r="AJ107" s="18">
        <v>284.66300000000001</v>
      </c>
      <c r="AK107" s="18">
        <v>0</v>
      </c>
    </row>
    <row r="108" spans="2:37">
      <c r="B108" s="18">
        <v>357.16800000000001</v>
      </c>
      <c r="C108" s="18">
        <v>81.879800000000003</v>
      </c>
      <c r="D108" s="18">
        <v>0</v>
      </c>
      <c r="E108" s="18">
        <v>454.19799999999998</v>
      </c>
      <c r="F108" s="18">
        <v>1818.5</v>
      </c>
      <c r="G108" s="18">
        <v>4094.96</v>
      </c>
      <c r="H108" s="18">
        <v>7286.63</v>
      </c>
      <c r="I108" s="18">
        <v>11395.9</v>
      </c>
      <c r="J108" s="18">
        <v>16425.099999999999</v>
      </c>
      <c r="K108" s="18">
        <v>22374.6</v>
      </c>
      <c r="L108" s="18">
        <v>29251</v>
      </c>
      <c r="M108" s="18">
        <v>37050.300000000003</v>
      </c>
      <c r="N108" s="18">
        <v>45783.4</v>
      </c>
      <c r="O108" s="18">
        <v>55443.199999999997</v>
      </c>
      <c r="P108" s="18">
        <v>66034.899999999994</v>
      </c>
      <c r="Q108" s="18">
        <v>77562.3</v>
      </c>
      <c r="R108" s="18">
        <v>90036.1</v>
      </c>
      <c r="S108" s="18">
        <v>103440</v>
      </c>
      <c r="T108" s="18">
        <v>117788</v>
      </c>
      <c r="U108" s="18">
        <v>133078</v>
      </c>
      <c r="V108" s="18">
        <v>149313</v>
      </c>
      <c r="W108" s="18">
        <v>166498</v>
      </c>
      <c r="X108" s="18">
        <v>184634</v>
      </c>
      <c r="Y108" s="18">
        <v>203722</v>
      </c>
      <c r="Z108" s="18">
        <v>223738</v>
      </c>
      <c r="AA108" s="18">
        <v>244736</v>
      </c>
      <c r="AB108" s="18">
        <v>266688</v>
      </c>
      <c r="AC108" s="18">
        <v>289572</v>
      </c>
      <c r="AD108" s="18">
        <v>313447</v>
      </c>
      <c r="AE108" s="18">
        <v>338280</v>
      </c>
      <c r="AF108" s="18">
        <v>364044</v>
      </c>
      <c r="AG108" s="18">
        <v>293.83199999999999</v>
      </c>
      <c r="AH108" s="18">
        <v>293.83199999999999</v>
      </c>
      <c r="AI108" s="18">
        <v>286.01900000000001</v>
      </c>
      <c r="AJ108" s="18">
        <v>286.01900000000001</v>
      </c>
      <c r="AK108" s="18">
        <v>0</v>
      </c>
    </row>
    <row r="109" spans="2:37">
      <c r="B109" s="18">
        <v>449.64699999999999</v>
      </c>
      <c r="C109" s="18">
        <v>103.07899999999999</v>
      </c>
      <c r="D109" s="18">
        <v>0</v>
      </c>
      <c r="E109" s="18">
        <v>407.01400000000001</v>
      </c>
      <c r="F109" s="18">
        <v>1629.73</v>
      </c>
      <c r="G109" s="18">
        <v>3670.15</v>
      </c>
      <c r="H109" s="18">
        <v>6531.24</v>
      </c>
      <c r="I109" s="18">
        <v>10214.299999999999</v>
      </c>
      <c r="J109" s="18">
        <v>14723.3</v>
      </c>
      <c r="K109" s="18">
        <v>20057.8</v>
      </c>
      <c r="L109" s="18">
        <v>26221.4</v>
      </c>
      <c r="M109" s="18">
        <v>33219.199999999997</v>
      </c>
      <c r="N109" s="18">
        <v>41048.5</v>
      </c>
      <c r="O109" s="18">
        <v>49712.800000000003</v>
      </c>
      <c r="P109" s="18">
        <v>59221.2</v>
      </c>
      <c r="Q109" s="18">
        <v>69563.899999999994</v>
      </c>
      <c r="R109" s="18">
        <v>80749.2</v>
      </c>
      <c r="S109" s="18">
        <v>92778.9</v>
      </c>
      <c r="T109" s="18">
        <v>105666</v>
      </c>
      <c r="U109" s="18">
        <v>119392</v>
      </c>
      <c r="V109" s="18">
        <v>133970</v>
      </c>
      <c r="W109" s="18">
        <v>149402</v>
      </c>
      <c r="X109" s="18">
        <v>165686</v>
      </c>
      <c r="Y109" s="18">
        <v>182829</v>
      </c>
      <c r="Z109" s="18">
        <v>200832</v>
      </c>
      <c r="AA109" s="18">
        <v>219705</v>
      </c>
      <c r="AB109" s="18">
        <v>239450</v>
      </c>
      <c r="AC109" s="18">
        <v>260046</v>
      </c>
      <c r="AD109" s="18">
        <v>281504</v>
      </c>
      <c r="AE109" s="18">
        <v>303838</v>
      </c>
      <c r="AF109" s="18">
        <v>327046</v>
      </c>
      <c r="AG109" s="18">
        <v>298.762</v>
      </c>
      <c r="AH109" s="18">
        <v>298.762</v>
      </c>
      <c r="AI109" s="18">
        <v>287.233</v>
      </c>
      <c r="AJ109" s="18">
        <v>287.233</v>
      </c>
      <c r="AK109" s="18">
        <v>0</v>
      </c>
    </row>
    <row r="110" spans="2:37">
      <c r="B110" s="18">
        <v>566.072</v>
      </c>
      <c r="C110" s="18">
        <v>129.77099999999999</v>
      </c>
      <c r="D110" s="18">
        <v>0</v>
      </c>
      <c r="E110" s="18">
        <v>370.39800000000002</v>
      </c>
      <c r="F110" s="18">
        <v>1483.06</v>
      </c>
      <c r="G110" s="18">
        <v>3340.18</v>
      </c>
      <c r="H110" s="18">
        <v>5943.91</v>
      </c>
      <c r="I110" s="18">
        <v>9296.43</v>
      </c>
      <c r="J110" s="18">
        <v>13400.3</v>
      </c>
      <c r="K110" s="18">
        <v>18257.2</v>
      </c>
      <c r="L110" s="18">
        <v>23869.4</v>
      </c>
      <c r="M110" s="18">
        <v>30239.5</v>
      </c>
      <c r="N110" s="18">
        <v>37369.300000000003</v>
      </c>
      <c r="O110" s="18">
        <v>45260.4</v>
      </c>
      <c r="P110" s="18">
        <v>53916</v>
      </c>
      <c r="Q110" s="18">
        <v>63339.7</v>
      </c>
      <c r="R110" s="18">
        <v>73530.3</v>
      </c>
      <c r="S110" s="18">
        <v>84493.1</v>
      </c>
      <c r="T110" s="18">
        <v>96226.7</v>
      </c>
      <c r="U110" s="18">
        <v>108740</v>
      </c>
      <c r="V110" s="18">
        <v>122026</v>
      </c>
      <c r="W110" s="18">
        <v>136093</v>
      </c>
      <c r="X110" s="18">
        <v>150939</v>
      </c>
      <c r="Y110" s="18">
        <v>166580</v>
      </c>
      <c r="Z110" s="18">
        <v>182996</v>
      </c>
      <c r="AA110" s="18">
        <v>200203</v>
      </c>
      <c r="AB110" s="18">
        <v>218206</v>
      </c>
      <c r="AC110" s="18">
        <v>236995</v>
      </c>
      <c r="AD110" s="18">
        <v>256577</v>
      </c>
      <c r="AE110" s="18">
        <v>276991</v>
      </c>
      <c r="AF110" s="18">
        <v>298173</v>
      </c>
      <c r="AG110" s="18">
        <v>305.36099999999999</v>
      </c>
      <c r="AH110" s="18">
        <v>305.36099999999999</v>
      </c>
      <c r="AI110" s="18">
        <v>288.30599999999998</v>
      </c>
      <c r="AJ110" s="18">
        <v>288.30599999999998</v>
      </c>
      <c r="AK110" s="18">
        <v>0</v>
      </c>
    </row>
    <row r="111" spans="2:37">
      <c r="B111" s="18">
        <v>712.64300000000003</v>
      </c>
      <c r="C111" s="18">
        <v>163.37200000000001</v>
      </c>
      <c r="D111" s="18">
        <v>0</v>
      </c>
      <c r="E111" s="18">
        <v>342.52199999999999</v>
      </c>
      <c r="F111" s="18">
        <v>1371.5</v>
      </c>
      <c r="G111" s="18">
        <v>3088.95</v>
      </c>
      <c r="H111" s="18">
        <v>5497.07</v>
      </c>
      <c r="I111" s="18">
        <v>8597.58</v>
      </c>
      <c r="J111" s="18">
        <v>12393.9</v>
      </c>
      <c r="K111" s="18">
        <v>16885.400000000001</v>
      </c>
      <c r="L111" s="18">
        <v>22077.599999999999</v>
      </c>
      <c r="M111" s="18">
        <v>27971.8</v>
      </c>
      <c r="N111" s="18">
        <v>34566.699999999997</v>
      </c>
      <c r="O111" s="18">
        <v>41868.400000000001</v>
      </c>
      <c r="P111" s="18">
        <v>49879.199999999997</v>
      </c>
      <c r="Q111" s="18">
        <v>58596.7</v>
      </c>
      <c r="R111" s="18">
        <v>68029.399999999994</v>
      </c>
      <c r="S111" s="18">
        <v>78176.600000000006</v>
      </c>
      <c r="T111" s="18">
        <v>89042.4</v>
      </c>
      <c r="U111" s="18">
        <v>100617</v>
      </c>
      <c r="V111" s="18">
        <v>112920</v>
      </c>
      <c r="W111" s="18">
        <v>125948</v>
      </c>
      <c r="X111" s="18">
        <v>139700</v>
      </c>
      <c r="Y111" s="18">
        <v>154178</v>
      </c>
      <c r="Z111" s="18">
        <v>169399</v>
      </c>
      <c r="AA111" s="18">
        <v>185338</v>
      </c>
      <c r="AB111" s="18">
        <v>202015</v>
      </c>
      <c r="AC111" s="18">
        <v>219425</v>
      </c>
      <c r="AD111" s="18">
        <v>237587</v>
      </c>
      <c r="AE111" s="18">
        <v>256480</v>
      </c>
      <c r="AF111" s="18">
        <v>276114</v>
      </c>
      <c r="AG111" s="18">
        <v>311.95999999999998</v>
      </c>
      <c r="AH111" s="18">
        <v>311.95999999999998</v>
      </c>
      <c r="AI111" s="18">
        <v>288.98599999999999</v>
      </c>
      <c r="AJ111" s="18">
        <v>288.98599999999999</v>
      </c>
      <c r="AK111" s="18">
        <v>0</v>
      </c>
    </row>
    <row r="112" spans="2:37">
      <c r="B112" s="18">
        <v>897.16499999999996</v>
      </c>
      <c r="C112" s="18">
        <v>205.67099999999999</v>
      </c>
      <c r="D112" s="18">
        <v>0</v>
      </c>
      <c r="E112" s="18">
        <v>321.98099999999999</v>
      </c>
      <c r="F112" s="18">
        <v>1289.26</v>
      </c>
      <c r="G112" s="18">
        <v>2903.85</v>
      </c>
      <c r="H112" s="18">
        <v>5167.72</v>
      </c>
      <c r="I112" s="18">
        <v>8082.88</v>
      </c>
      <c r="J112" s="18">
        <v>11651.4</v>
      </c>
      <c r="K112" s="18">
        <v>15875.1</v>
      </c>
      <c r="L112" s="18">
        <v>20756.2</v>
      </c>
      <c r="M112" s="18">
        <v>26296.6</v>
      </c>
      <c r="N112" s="18">
        <v>32501.5</v>
      </c>
      <c r="O112" s="18">
        <v>39367.1</v>
      </c>
      <c r="P112" s="18">
        <v>46898.1</v>
      </c>
      <c r="Q112" s="18">
        <v>55102.1</v>
      </c>
      <c r="R112" s="18">
        <v>63970.8</v>
      </c>
      <c r="S112" s="18">
        <v>73518.5</v>
      </c>
      <c r="T112" s="18">
        <v>83732.5</v>
      </c>
      <c r="U112" s="18">
        <v>94632.4</v>
      </c>
      <c r="V112" s="18">
        <v>106201</v>
      </c>
      <c r="W112" s="18">
        <v>118462</v>
      </c>
      <c r="X112" s="18">
        <v>131406</v>
      </c>
      <c r="Y112" s="18">
        <v>145030</v>
      </c>
      <c r="Z112" s="18">
        <v>159340</v>
      </c>
      <c r="AA112" s="18">
        <v>174349</v>
      </c>
      <c r="AB112" s="18">
        <v>190050</v>
      </c>
      <c r="AC112" s="18">
        <v>206446</v>
      </c>
      <c r="AD112" s="18">
        <v>223539</v>
      </c>
      <c r="AE112" s="18">
        <v>241334</v>
      </c>
      <c r="AF112" s="18">
        <v>259827</v>
      </c>
      <c r="AG112" s="18">
        <v>319.553</v>
      </c>
      <c r="AH112" s="18">
        <v>319.553</v>
      </c>
      <c r="AI112" s="18">
        <v>290.02199999999999</v>
      </c>
      <c r="AJ112" s="18">
        <v>290.02199999999999</v>
      </c>
      <c r="AK112" s="18">
        <v>0</v>
      </c>
    </row>
    <row r="113" spans="2:37">
      <c r="B113" s="18">
        <v>1129.46</v>
      </c>
      <c r="C113" s="18">
        <v>258.92700000000002</v>
      </c>
      <c r="D113" s="18">
        <v>0</v>
      </c>
      <c r="E113" s="18">
        <v>307.541</v>
      </c>
      <c r="F113" s="18">
        <v>1231.43</v>
      </c>
      <c r="G113" s="18">
        <v>2773.74</v>
      </c>
      <c r="H113" s="18">
        <v>4936.1000000000004</v>
      </c>
      <c r="I113" s="18">
        <v>7721.05</v>
      </c>
      <c r="J113" s="18">
        <v>11129.7</v>
      </c>
      <c r="K113" s="18">
        <v>15165.4</v>
      </c>
      <c r="L113" s="18">
        <v>19827.7</v>
      </c>
      <c r="M113" s="18">
        <v>25122</v>
      </c>
      <c r="N113" s="18">
        <v>31049.1</v>
      </c>
      <c r="O113" s="18">
        <v>37607.1</v>
      </c>
      <c r="P113" s="18">
        <v>44804.6</v>
      </c>
      <c r="Q113" s="18">
        <v>52640.9</v>
      </c>
      <c r="R113" s="18">
        <v>61117.7</v>
      </c>
      <c r="S113" s="18">
        <v>70237.2</v>
      </c>
      <c r="T113" s="18">
        <v>80001</v>
      </c>
      <c r="U113" s="18">
        <v>90413.9</v>
      </c>
      <c r="V113" s="18">
        <v>101474</v>
      </c>
      <c r="W113" s="18">
        <v>113195</v>
      </c>
      <c r="X113" s="18">
        <v>125562</v>
      </c>
      <c r="Y113" s="18">
        <v>138582</v>
      </c>
      <c r="Z113" s="18">
        <v>152276</v>
      </c>
      <c r="AA113" s="18">
        <v>166617</v>
      </c>
      <c r="AB113" s="18">
        <v>181630</v>
      </c>
      <c r="AC113" s="18">
        <v>197297</v>
      </c>
      <c r="AD113" s="18">
        <v>213646</v>
      </c>
      <c r="AE113" s="18">
        <v>230660</v>
      </c>
      <c r="AF113" s="18">
        <v>248340</v>
      </c>
      <c r="AG113" s="18">
        <v>328.53100000000001</v>
      </c>
      <c r="AH113" s="18">
        <v>328.53100000000001</v>
      </c>
      <c r="AI113" s="18">
        <v>290.68200000000002</v>
      </c>
      <c r="AJ113" s="18">
        <v>290.68200000000002</v>
      </c>
      <c r="AK113" s="18">
        <v>0</v>
      </c>
    </row>
    <row r="114" spans="2:37">
      <c r="B114" s="18">
        <v>1421.91</v>
      </c>
      <c r="C114" s="18">
        <v>325.96600000000001</v>
      </c>
      <c r="D114" s="18">
        <v>0</v>
      </c>
      <c r="E114" s="18">
        <v>298.23399999999998</v>
      </c>
      <c r="F114" s="18">
        <v>1194.1199999999999</v>
      </c>
      <c r="G114" s="18">
        <v>2689.68</v>
      </c>
      <c r="H114" s="18">
        <v>4786.7</v>
      </c>
      <c r="I114" s="18">
        <v>7486.59</v>
      </c>
      <c r="J114" s="18">
        <v>10792.2</v>
      </c>
      <c r="K114" s="18">
        <v>14704.9</v>
      </c>
      <c r="L114" s="18">
        <v>19227</v>
      </c>
      <c r="M114" s="18">
        <v>24360.1</v>
      </c>
      <c r="N114" s="18">
        <v>30107.8</v>
      </c>
      <c r="O114" s="18">
        <v>36470.6</v>
      </c>
      <c r="P114" s="18">
        <v>43448.800000000003</v>
      </c>
      <c r="Q114" s="18">
        <v>51047.199999999997</v>
      </c>
      <c r="R114" s="18">
        <v>59270.5</v>
      </c>
      <c r="S114" s="18">
        <v>68112.399999999994</v>
      </c>
      <c r="T114" s="18">
        <v>77586.600000000006</v>
      </c>
      <c r="U114" s="18">
        <v>87679.7</v>
      </c>
      <c r="V114" s="18">
        <v>98412.1</v>
      </c>
      <c r="W114" s="18">
        <v>109776</v>
      </c>
      <c r="X114" s="18">
        <v>121775</v>
      </c>
      <c r="Y114" s="18">
        <v>134411</v>
      </c>
      <c r="Z114" s="18">
        <v>147685</v>
      </c>
      <c r="AA114" s="18">
        <v>161601</v>
      </c>
      <c r="AB114" s="18">
        <v>176162</v>
      </c>
      <c r="AC114" s="18">
        <v>191365</v>
      </c>
      <c r="AD114" s="18">
        <v>207216</v>
      </c>
      <c r="AE114" s="18">
        <v>223736</v>
      </c>
      <c r="AF114" s="18">
        <v>240893</v>
      </c>
      <c r="AG114" s="18">
        <v>337.89100000000002</v>
      </c>
      <c r="AH114" s="18">
        <v>337.89100000000002</v>
      </c>
      <c r="AI114" s="18">
        <v>290.82</v>
      </c>
      <c r="AJ114" s="18">
        <v>290.82</v>
      </c>
      <c r="AK114" s="18">
        <v>0</v>
      </c>
    </row>
    <row r="115" spans="2:37">
      <c r="B115" s="18">
        <v>1790.08</v>
      </c>
      <c r="C115" s="18">
        <v>410.37099999999998</v>
      </c>
      <c r="D115" s="18">
        <v>0</v>
      </c>
      <c r="E115" s="18">
        <v>293.14699999999999</v>
      </c>
      <c r="F115" s="18">
        <v>1173.81</v>
      </c>
      <c r="G115" s="18">
        <v>2643.84</v>
      </c>
      <c r="H115" s="18">
        <v>4705.05</v>
      </c>
      <c r="I115" s="18">
        <v>7359.31</v>
      </c>
      <c r="J115" s="18">
        <v>10608.4</v>
      </c>
      <c r="K115" s="18">
        <v>14454.2</v>
      </c>
      <c r="L115" s="18">
        <v>18898.599999999999</v>
      </c>
      <c r="M115" s="18">
        <v>23945.599999999999</v>
      </c>
      <c r="N115" s="18">
        <v>29593.1</v>
      </c>
      <c r="O115" s="18">
        <v>35848</v>
      </c>
      <c r="P115" s="18">
        <v>42706.3</v>
      </c>
      <c r="Q115" s="18">
        <v>50177</v>
      </c>
      <c r="R115" s="18">
        <v>58256.800000000003</v>
      </c>
      <c r="S115" s="18">
        <v>66947.8</v>
      </c>
      <c r="T115" s="18">
        <v>76257.3</v>
      </c>
      <c r="U115" s="18">
        <v>86183.8</v>
      </c>
      <c r="V115" s="18">
        <v>96729.5</v>
      </c>
      <c r="W115" s="18">
        <v>107896</v>
      </c>
      <c r="X115" s="18">
        <v>119687</v>
      </c>
      <c r="Y115" s="18">
        <v>132114</v>
      </c>
      <c r="Z115" s="18">
        <v>145157</v>
      </c>
      <c r="AA115" s="18">
        <v>158836</v>
      </c>
      <c r="AB115" s="18">
        <v>173150</v>
      </c>
      <c r="AC115" s="18">
        <v>188106</v>
      </c>
      <c r="AD115" s="18">
        <v>203681</v>
      </c>
      <c r="AE115" s="18">
        <v>219914</v>
      </c>
      <c r="AF115" s="18">
        <v>236788</v>
      </c>
      <c r="AG115" s="18">
        <v>347.81900000000002</v>
      </c>
      <c r="AH115" s="18">
        <v>347.81900000000002</v>
      </c>
      <c r="AI115" s="18">
        <v>290.95400000000001</v>
      </c>
      <c r="AJ115" s="18">
        <v>290.95400000000001</v>
      </c>
      <c r="AK115" s="18">
        <v>0</v>
      </c>
    </row>
    <row r="116" spans="2:37">
      <c r="B116" s="18">
        <v>2253.58</v>
      </c>
      <c r="C116" s="18">
        <v>516.62599999999998</v>
      </c>
      <c r="D116" s="18">
        <v>0</v>
      </c>
      <c r="E116" s="18">
        <v>291.55399999999997</v>
      </c>
      <c r="F116" s="18">
        <v>1167.4000000000001</v>
      </c>
      <c r="G116" s="18">
        <v>2629.28</v>
      </c>
      <c r="H116" s="18">
        <v>4679.2299999999996</v>
      </c>
      <c r="I116" s="18">
        <v>7318.87</v>
      </c>
      <c r="J116" s="18">
        <v>10550</v>
      </c>
      <c r="K116" s="18">
        <v>14375.2</v>
      </c>
      <c r="L116" s="18">
        <v>18794.7</v>
      </c>
      <c r="M116" s="18">
        <v>23813.200000000001</v>
      </c>
      <c r="N116" s="18">
        <v>29429.5</v>
      </c>
      <c r="O116" s="18">
        <v>35647.199999999997</v>
      </c>
      <c r="P116" s="18">
        <v>42469.9</v>
      </c>
      <c r="Q116" s="18">
        <v>49896.7</v>
      </c>
      <c r="R116" s="18">
        <v>57930.6</v>
      </c>
      <c r="S116" s="18">
        <v>66574.899999999994</v>
      </c>
      <c r="T116" s="18">
        <v>75832.600000000006</v>
      </c>
      <c r="U116" s="18">
        <v>85705</v>
      </c>
      <c r="V116" s="18">
        <v>96190.7</v>
      </c>
      <c r="W116" s="18">
        <v>107295</v>
      </c>
      <c r="X116" s="18">
        <v>119018</v>
      </c>
      <c r="Y116" s="18">
        <v>131372</v>
      </c>
      <c r="Z116" s="18">
        <v>144337</v>
      </c>
      <c r="AA116" s="18">
        <v>157942</v>
      </c>
      <c r="AB116" s="18">
        <v>172173</v>
      </c>
      <c r="AC116" s="18">
        <v>187034</v>
      </c>
      <c r="AD116" s="18">
        <v>202532</v>
      </c>
      <c r="AE116" s="18">
        <v>218666</v>
      </c>
      <c r="AF116" s="18">
        <v>235435</v>
      </c>
      <c r="AG116" s="18">
        <v>357.93</v>
      </c>
      <c r="AH116" s="18">
        <v>357.93</v>
      </c>
      <c r="AI116" s="18">
        <v>291.17899999999997</v>
      </c>
      <c r="AJ116" s="18">
        <v>291.17899999999997</v>
      </c>
      <c r="AK116" s="18">
        <v>0</v>
      </c>
    </row>
    <row r="117" spans="2:37">
      <c r="B117" s="18">
        <v>2837.08</v>
      </c>
      <c r="C117" s="18">
        <v>650.38800000000003</v>
      </c>
      <c r="D117" s="18">
        <v>0</v>
      </c>
      <c r="E117" s="18">
        <v>292.81599999999997</v>
      </c>
      <c r="F117" s="18">
        <v>1172.4100000000001</v>
      </c>
      <c r="G117" s="18">
        <v>2640.75</v>
      </c>
      <c r="H117" s="18">
        <v>4699.3</v>
      </c>
      <c r="I117" s="18">
        <v>7349.83</v>
      </c>
      <c r="J117" s="18">
        <v>10595</v>
      </c>
      <c r="K117" s="18">
        <v>14436.1</v>
      </c>
      <c r="L117" s="18">
        <v>18874.099999999999</v>
      </c>
      <c r="M117" s="18">
        <v>23912.9</v>
      </c>
      <c r="N117" s="18">
        <v>29553.5</v>
      </c>
      <c r="O117" s="18">
        <v>35797.599999999999</v>
      </c>
      <c r="P117" s="18">
        <v>42647.199999999997</v>
      </c>
      <c r="Q117" s="18">
        <v>50104.5</v>
      </c>
      <c r="R117" s="18">
        <v>58170.8</v>
      </c>
      <c r="S117" s="18">
        <v>66848.2</v>
      </c>
      <c r="T117" s="18">
        <v>76142.8</v>
      </c>
      <c r="U117" s="18">
        <v>86051.9</v>
      </c>
      <c r="V117" s="18">
        <v>96577.4</v>
      </c>
      <c r="W117" s="18">
        <v>107726</v>
      </c>
      <c r="X117" s="18">
        <v>119500</v>
      </c>
      <c r="Y117" s="18">
        <v>131893</v>
      </c>
      <c r="Z117" s="18">
        <v>144911</v>
      </c>
      <c r="AA117" s="18">
        <v>158564</v>
      </c>
      <c r="AB117" s="18">
        <v>172848</v>
      </c>
      <c r="AC117" s="18">
        <v>187771</v>
      </c>
      <c r="AD117" s="18">
        <v>203333</v>
      </c>
      <c r="AE117" s="18">
        <v>219522</v>
      </c>
      <c r="AF117" s="18">
        <v>236363</v>
      </c>
      <c r="AG117" s="18">
        <v>368.21</v>
      </c>
      <c r="AH117" s="18">
        <v>368.21</v>
      </c>
      <c r="AI117" s="18">
        <v>291.25400000000002</v>
      </c>
      <c r="AJ117" s="18">
        <v>291.25400000000002</v>
      </c>
      <c r="AK117" s="18">
        <v>0</v>
      </c>
    </row>
    <row r="118" spans="2:37">
      <c r="B118" s="18">
        <v>3571.68</v>
      </c>
      <c r="C118" s="18">
        <v>818.798</v>
      </c>
      <c r="D118" s="18">
        <v>0</v>
      </c>
      <c r="E118" s="18">
        <v>296.37900000000002</v>
      </c>
      <c r="F118" s="18">
        <v>1186.72</v>
      </c>
      <c r="G118" s="18">
        <v>2672.73</v>
      </c>
      <c r="H118" s="18">
        <v>4756.01</v>
      </c>
      <c r="I118" s="18">
        <v>7438.91</v>
      </c>
      <c r="J118" s="18">
        <v>10722.9</v>
      </c>
      <c r="K118" s="18">
        <v>14609.3</v>
      </c>
      <c r="L118" s="18">
        <v>19101.099999999999</v>
      </c>
      <c r="M118" s="18">
        <v>24199.7</v>
      </c>
      <c r="N118" s="18">
        <v>29907</v>
      </c>
      <c r="O118" s="18">
        <v>36224.699999999997</v>
      </c>
      <c r="P118" s="18">
        <v>43154.8</v>
      </c>
      <c r="Q118" s="18">
        <v>50698.8</v>
      </c>
      <c r="R118" s="18">
        <v>58861.599999999999</v>
      </c>
      <c r="S118" s="18">
        <v>67642</v>
      </c>
      <c r="T118" s="18">
        <v>77044.3</v>
      </c>
      <c r="U118" s="18">
        <v>87067.8</v>
      </c>
      <c r="V118" s="18">
        <v>97720.1</v>
      </c>
      <c r="W118" s="18">
        <v>108997</v>
      </c>
      <c r="X118" s="18">
        <v>120899</v>
      </c>
      <c r="Y118" s="18">
        <v>133438</v>
      </c>
      <c r="Z118" s="18">
        <v>146611</v>
      </c>
      <c r="AA118" s="18">
        <v>160416</v>
      </c>
      <c r="AB118" s="18">
        <v>174868</v>
      </c>
      <c r="AC118" s="18">
        <v>189961</v>
      </c>
      <c r="AD118" s="18">
        <v>205687</v>
      </c>
      <c r="AE118" s="18">
        <v>222069</v>
      </c>
      <c r="AF118" s="18">
        <v>239091</v>
      </c>
      <c r="AG118" s="18">
        <v>378.66699999999997</v>
      </c>
      <c r="AH118" s="18">
        <v>378.66699999999997</v>
      </c>
      <c r="AI118" s="18">
        <v>291.197</v>
      </c>
      <c r="AJ118" s="18">
        <v>291.197</v>
      </c>
      <c r="AK118" s="18">
        <v>0</v>
      </c>
    </row>
    <row r="119" spans="2:37">
      <c r="B119" s="18">
        <v>4496.47</v>
      </c>
      <c r="C119" s="18">
        <v>1030.79</v>
      </c>
      <c r="D119" s="18">
        <v>0</v>
      </c>
      <c r="E119" s="18">
        <v>301.77100000000002</v>
      </c>
      <c r="F119" s="18">
        <v>1208.29</v>
      </c>
      <c r="G119" s="18">
        <v>2721.18</v>
      </c>
      <c r="H119" s="18">
        <v>4842.28</v>
      </c>
      <c r="I119" s="18">
        <v>7573.44</v>
      </c>
      <c r="J119" s="18">
        <v>10916.5</v>
      </c>
      <c r="K119" s="18">
        <v>14873</v>
      </c>
      <c r="L119" s="18">
        <v>19445.3</v>
      </c>
      <c r="M119" s="18">
        <v>24635</v>
      </c>
      <c r="N119" s="18">
        <v>30444</v>
      </c>
      <c r="O119" s="18">
        <v>36874.800000000003</v>
      </c>
      <c r="P119" s="18">
        <v>43927.6</v>
      </c>
      <c r="Q119" s="18">
        <v>51606.6</v>
      </c>
      <c r="R119" s="18">
        <v>59914.1</v>
      </c>
      <c r="S119" s="18">
        <v>68849.8</v>
      </c>
      <c r="T119" s="18">
        <v>78417.3</v>
      </c>
      <c r="U119" s="18">
        <v>88616.7</v>
      </c>
      <c r="V119" s="18">
        <v>99454.9</v>
      </c>
      <c r="W119" s="18">
        <v>110919</v>
      </c>
      <c r="X119" s="18">
        <v>123040</v>
      </c>
      <c r="Y119" s="18">
        <v>135797</v>
      </c>
      <c r="Z119" s="18">
        <v>149188</v>
      </c>
      <c r="AA119" s="18">
        <v>163247</v>
      </c>
      <c r="AB119" s="18">
        <v>177945</v>
      </c>
      <c r="AC119" s="18">
        <v>193296</v>
      </c>
      <c r="AD119" s="18">
        <v>209297</v>
      </c>
      <c r="AE119" s="18">
        <v>225939</v>
      </c>
      <c r="AF119" s="18">
        <v>243272</v>
      </c>
      <c r="AG119" s="18">
        <v>388.73399999999998</v>
      </c>
      <c r="AH119" s="18">
        <v>388.73399999999998</v>
      </c>
      <c r="AI119" s="18">
        <v>291.16899999999998</v>
      </c>
      <c r="AJ119" s="18">
        <v>291.16899999999998</v>
      </c>
      <c r="AK119" s="18">
        <v>0</v>
      </c>
    </row>
    <row r="120" spans="2:37">
      <c r="B120" s="18">
        <v>5660.72</v>
      </c>
      <c r="C120" s="18">
        <v>1297.71</v>
      </c>
      <c r="D120" s="18">
        <v>0</v>
      </c>
      <c r="E120" s="18">
        <v>308.596</v>
      </c>
      <c r="F120" s="18">
        <v>1235.57</v>
      </c>
      <c r="G120" s="18">
        <v>2782.56</v>
      </c>
      <c r="H120" s="18">
        <v>4951.46</v>
      </c>
      <c r="I120" s="18">
        <v>7743.74</v>
      </c>
      <c r="J120" s="18">
        <v>11161.8</v>
      </c>
      <c r="K120" s="18">
        <v>15207.2</v>
      </c>
      <c r="L120" s="18">
        <v>19881.2</v>
      </c>
      <c r="M120" s="18">
        <v>25186.3</v>
      </c>
      <c r="N120" s="18">
        <v>31124.400000000001</v>
      </c>
      <c r="O120" s="18">
        <v>37698.1</v>
      </c>
      <c r="P120" s="18">
        <v>44907.1</v>
      </c>
      <c r="Q120" s="18">
        <v>52756.6</v>
      </c>
      <c r="R120" s="18">
        <v>61246.400000000001</v>
      </c>
      <c r="S120" s="18">
        <v>70378.899999999994</v>
      </c>
      <c r="T120" s="18">
        <v>80155.7</v>
      </c>
      <c r="U120" s="18">
        <v>90579.1</v>
      </c>
      <c r="V120" s="18">
        <v>101653</v>
      </c>
      <c r="W120" s="18">
        <v>113376</v>
      </c>
      <c r="X120" s="18">
        <v>125755</v>
      </c>
      <c r="Y120" s="18">
        <v>138788</v>
      </c>
      <c r="Z120" s="18">
        <v>152478</v>
      </c>
      <c r="AA120" s="18">
        <v>166834</v>
      </c>
      <c r="AB120" s="18">
        <v>181845</v>
      </c>
      <c r="AC120" s="18">
        <v>197526</v>
      </c>
      <c r="AD120" s="18">
        <v>213873</v>
      </c>
      <c r="AE120" s="18">
        <v>230887</v>
      </c>
      <c r="AF120" s="18">
        <v>248582</v>
      </c>
      <c r="AG120" s="18">
        <v>398.36599999999999</v>
      </c>
      <c r="AH120" s="18">
        <v>398.36599999999999</v>
      </c>
      <c r="AI120" s="18">
        <v>291.25099999999998</v>
      </c>
      <c r="AJ120" s="18">
        <v>291.25099999999998</v>
      </c>
      <c r="AK120" s="18">
        <v>0</v>
      </c>
    </row>
    <row r="121" spans="2:37">
      <c r="B121" s="18">
        <v>7126.43</v>
      </c>
      <c r="C121" s="18">
        <v>1633.72</v>
      </c>
      <c r="D121" s="18">
        <v>0</v>
      </c>
      <c r="E121" s="18">
        <v>316.529</v>
      </c>
      <c r="F121" s="18">
        <v>1267.29</v>
      </c>
      <c r="G121" s="18">
        <v>2853.92</v>
      </c>
      <c r="H121" s="18">
        <v>5078.29</v>
      </c>
      <c r="I121" s="18">
        <v>7941.86</v>
      </c>
      <c r="J121" s="18">
        <v>11447</v>
      </c>
      <c r="K121" s="18">
        <v>15595</v>
      </c>
      <c r="L121" s="18">
        <v>20388</v>
      </c>
      <c r="M121" s="18">
        <v>25827.599999999999</v>
      </c>
      <c r="N121" s="18">
        <v>31915.9</v>
      </c>
      <c r="O121" s="18">
        <v>38654.1</v>
      </c>
      <c r="P121" s="18">
        <v>46046.400000000001</v>
      </c>
      <c r="Q121" s="18">
        <v>54093.3</v>
      </c>
      <c r="R121" s="18">
        <v>62793.9</v>
      </c>
      <c r="S121" s="18">
        <v>72157.8</v>
      </c>
      <c r="T121" s="18">
        <v>82175.899999999994</v>
      </c>
      <c r="U121" s="18">
        <v>92862.2</v>
      </c>
      <c r="V121" s="18">
        <v>104212</v>
      </c>
      <c r="W121" s="18">
        <v>116229</v>
      </c>
      <c r="X121" s="18">
        <v>128911</v>
      </c>
      <c r="Y121" s="18">
        <v>142267</v>
      </c>
      <c r="Z121" s="18">
        <v>156299</v>
      </c>
      <c r="AA121" s="18">
        <v>171005</v>
      </c>
      <c r="AB121" s="18">
        <v>186387</v>
      </c>
      <c r="AC121" s="18">
        <v>202450</v>
      </c>
      <c r="AD121" s="18">
        <v>219202</v>
      </c>
      <c r="AE121" s="18">
        <v>236627</v>
      </c>
      <c r="AF121" s="18">
        <v>254750</v>
      </c>
      <c r="AG121" s="18">
        <v>407.99799999999999</v>
      </c>
      <c r="AH121" s="18">
        <v>407.99799999999999</v>
      </c>
      <c r="AI121" s="18">
        <v>291.28800000000001</v>
      </c>
      <c r="AJ121" s="18">
        <v>291.28800000000001</v>
      </c>
      <c r="AK121" s="18">
        <v>0</v>
      </c>
    </row>
    <row r="122" spans="2:37">
      <c r="B122" s="18">
        <v>8971.65</v>
      </c>
      <c r="C122" s="18">
        <v>2056.71</v>
      </c>
      <c r="D122" s="18">
        <v>0</v>
      </c>
      <c r="E122" s="18">
        <v>325.30599999999998</v>
      </c>
      <c r="F122" s="18">
        <v>1302.3499999999999</v>
      </c>
      <c r="G122" s="18">
        <v>2932.84</v>
      </c>
      <c r="H122" s="18">
        <v>5218.54</v>
      </c>
      <c r="I122" s="18">
        <v>8161.08</v>
      </c>
      <c r="J122" s="18">
        <v>11762.7</v>
      </c>
      <c r="K122" s="18">
        <v>16024.8</v>
      </c>
      <c r="L122" s="18">
        <v>20948.599999999999</v>
      </c>
      <c r="M122" s="18">
        <v>26537.1</v>
      </c>
      <c r="N122" s="18">
        <v>32791.699999999997</v>
      </c>
      <c r="O122" s="18">
        <v>39715</v>
      </c>
      <c r="P122" s="18">
        <v>47307.199999999997</v>
      </c>
      <c r="Q122" s="18">
        <v>55570.8</v>
      </c>
      <c r="R122" s="18">
        <v>64508.4</v>
      </c>
      <c r="S122" s="18">
        <v>74122.5</v>
      </c>
      <c r="T122" s="18">
        <v>84417</v>
      </c>
      <c r="U122" s="18">
        <v>95389.2</v>
      </c>
      <c r="V122" s="18">
        <v>107041</v>
      </c>
      <c r="W122" s="18">
        <v>119380</v>
      </c>
      <c r="X122" s="18">
        <v>132405</v>
      </c>
      <c r="Y122" s="18">
        <v>146117</v>
      </c>
      <c r="Z122" s="18">
        <v>160519</v>
      </c>
      <c r="AA122" s="18">
        <v>175613</v>
      </c>
      <c r="AB122" s="18">
        <v>191407</v>
      </c>
      <c r="AC122" s="18">
        <v>207902</v>
      </c>
      <c r="AD122" s="18">
        <v>225085</v>
      </c>
      <c r="AE122" s="18">
        <v>242980</v>
      </c>
      <c r="AF122" s="18">
        <v>261572</v>
      </c>
      <c r="AG122" s="18">
        <v>416.95</v>
      </c>
      <c r="AH122" s="18">
        <v>416.95</v>
      </c>
      <c r="AI122" s="18">
        <v>291.64999999999998</v>
      </c>
      <c r="AJ122" s="18">
        <v>291.64999999999998</v>
      </c>
      <c r="AK122" s="18">
        <v>0</v>
      </c>
    </row>
    <row r="123" spans="2:37">
      <c r="B123" s="18">
        <v>11294.6</v>
      </c>
      <c r="C123" s="18">
        <v>2589.27</v>
      </c>
      <c r="D123" s="18">
        <v>0</v>
      </c>
      <c r="E123" s="18">
        <v>334.72199999999998</v>
      </c>
      <c r="F123" s="18">
        <v>1339.99</v>
      </c>
      <c r="G123" s="18">
        <v>3017.53</v>
      </c>
      <c r="H123" s="18">
        <v>5368.92</v>
      </c>
      <c r="I123" s="18">
        <v>8396.32</v>
      </c>
      <c r="J123" s="18">
        <v>12100.5</v>
      </c>
      <c r="K123" s="18">
        <v>16484.5</v>
      </c>
      <c r="L123" s="18">
        <v>21549.9</v>
      </c>
      <c r="M123" s="18">
        <v>27297.8</v>
      </c>
      <c r="N123" s="18">
        <v>33730.699999999997</v>
      </c>
      <c r="O123" s="18">
        <v>40849.800000000003</v>
      </c>
      <c r="P123" s="18">
        <v>48657.7</v>
      </c>
      <c r="Q123" s="18">
        <v>57154.9</v>
      </c>
      <c r="R123" s="18">
        <v>66347.3</v>
      </c>
      <c r="S123" s="18">
        <v>76232.2</v>
      </c>
      <c r="T123" s="18">
        <v>86815.5</v>
      </c>
      <c r="U123" s="18">
        <v>98094.8</v>
      </c>
      <c r="V123" s="18">
        <v>110072</v>
      </c>
      <c r="W123" s="18">
        <v>122761</v>
      </c>
      <c r="X123" s="18">
        <v>136149</v>
      </c>
      <c r="Y123" s="18">
        <v>150237</v>
      </c>
      <c r="Z123" s="18">
        <v>165040</v>
      </c>
      <c r="AA123" s="18">
        <v>180554</v>
      </c>
      <c r="AB123" s="18">
        <v>196782</v>
      </c>
      <c r="AC123" s="18">
        <v>213729</v>
      </c>
      <c r="AD123" s="18">
        <v>231389</v>
      </c>
      <c r="AE123" s="18">
        <v>249772</v>
      </c>
      <c r="AF123" s="18">
        <v>268872</v>
      </c>
      <c r="AG123" s="18">
        <v>424.96100000000001</v>
      </c>
      <c r="AH123" s="18">
        <v>424.96100000000001</v>
      </c>
      <c r="AI123" s="18">
        <v>290.952</v>
      </c>
      <c r="AJ123" s="18">
        <v>290.952</v>
      </c>
      <c r="AK123" s="18">
        <v>0</v>
      </c>
    </row>
    <row r="124" spans="2:37">
      <c r="B124" s="18">
        <v>14219.1</v>
      </c>
      <c r="C124" s="18">
        <v>3259.66</v>
      </c>
      <c r="D124" s="18">
        <v>0</v>
      </c>
      <c r="E124" s="18">
        <v>344.62900000000002</v>
      </c>
      <c r="F124" s="18">
        <v>1379.53</v>
      </c>
      <c r="G124" s="18">
        <v>3106.37</v>
      </c>
      <c r="H124" s="18">
        <v>5527</v>
      </c>
      <c r="I124" s="18">
        <v>8642.8700000000008</v>
      </c>
      <c r="J124" s="18">
        <v>12456.1</v>
      </c>
      <c r="K124" s="18">
        <v>16968.2</v>
      </c>
      <c r="L124" s="18">
        <v>22180.2</v>
      </c>
      <c r="M124" s="18">
        <v>28096</v>
      </c>
      <c r="N124" s="18">
        <v>34715.800000000003</v>
      </c>
      <c r="O124" s="18">
        <v>42041.7</v>
      </c>
      <c r="P124" s="18">
        <v>50075.9</v>
      </c>
      <c r="Q124" s="18">
        <v>58818.7</v>
      </c>
      <c r="R124" s="18">
        <v>68275</v>
      </c>
      <c r="S124" s="18">
        <v>78444.7</v>
      </c>
      <c r="T124" s="18">
        <v>89329.600000000006</v>
      </c>
      <c r="U124" s="18">
        <v>100932</v>
      </c>
      <c r="V124" s="18">
        <v>113250</v>
      </c>
      <c r="W124" s="18">
        <v>126298</v>
      </c>
      <c r="X124" s="18">
        <v>140071</v>
      </c>
      <c r="Y124" s="18">
        <v>154561</v>
      </c>
      <c r="Z124" s="18">
        <v>169785</v>
      </c>
      <c r="AA124" s="18">
        <v>185732</v>
      </c>
      <c r="AB124" s="18">
        <v>202420</v>
      </c>
      <c r="AC124" s="18">
        <v>219838</v>
      </c>
      <c r="AD124" s="18">
        <v>237999</v>
      </c>
      <c r="AE124" s="18">
        <v>256886</v>
      </c>
      <c r="AF124" s="18">
        <v>276528</v>
      </c>
      <c r="AG124" s="18">
        <v>432.70100000000002</v>
      </c>
      <c r="AH124" s="18">
        <v>432.70100000000002</v>
      </c>
      <c r="AI124" s="18">
        <v>290.952</v>
      </c>
      <c r="AJ124" s="18">
        <v>290.952</v>
      </c>
      <c r="AK124" s="18">
        <v>0</v>
      </c>
    </row>
    <row r="125" spans="2:37">
      <c r="B125" s="18">
        <v>17900.8</v>
      </c>
      <c r="C125" s="18">
        <v>4103.71</v>
      </c>
      <c r="D125" s="18">
        <v>0</v>
      </c>
      <c r="E125" s="18">
        <v>354.91199999999998</v>
      </c>
      <c r="F125" s="18">
        <v>1420.45</v>
      </c>
      <c r="G125" s="18">
        <v>3198.54</v>
      </c>
      <c r="H125" s="18">
        <v>5690.32</v>
      </c>
      <c r="I125" s="18">
        <v>8897.9500000000007</v>
      </c>
      <c r="J125" s="18">
        <v>12822.9</v>
      </c>
      <c r="K125" s="18">
        <v>17469</v>
      </c>
      <c r="L125" s="18">
        <v>22832.1</v>
      </c>
      <c r="M125" s="18">
        <v>28922.2</v>
      </c>
      <c r="N125" s="18">
        <v>35734.199999999997</v>
      </c>
      <c r="O125" s="18">
        <v>43273.2</v>
      </c>
      <c r="P125" s="18">
        <v>51538.8</v>
      </c>
      <c r="Q125" s="18">
        <v>60535.199999999997</v>
      </c>
      <c r="R125" s="18">
        <v>70268.5</v>
      </c>
      <c r="S125" s="18">
        <v>80729.5</v>
      </c>
      <c r="T125" s="18">
        <v>91927.1</v>
      </c>
      <c r="U125" s="18">
        <v>103862</v>
      </c>
      <c r="V125" s="18">
        <v>116529</v>
      </c>
      <c r="W125" s="18">
        <v>129949</v>
      </c>
      <c r="X125" s="18">
        <v>144111</v>
      </c>
      <c r="Y125" s="18">
        <v>159024</v>
      </c>
      <c r="Z125" s="18">
        <v>174673</v>
      </c>
      <c r="AA125" s="18">
        <v>191070</v>
      </c>
      <c r="AB125" s="18">
        <v>208222</v>
      </c>
      <c r="AC125" s="18">
        <v>226139</v>
      </c>
      <c r="AD125" s="18">
        <v>244804</v>
      </c>
      <c r="AE125" s="18">
        <v>264209</v>
      </c>
      <c r="AF125" s="18">
        <v>284412</v>
      </c>
      <c r="AG125" s="18">
        <v>439.83699999999999</v>
      </c>
      <c r="AH125" s="18">
        <v>439.83699999999999</v>
      </c>
      <c r="AI125" s="18">
        <v>290.952</v>
      </c>
      <c r="AJ125" s="18">
        <v>290.952</v>
      </c>
      <c r="AK125" s="18">
        <v>0</v>
      </c>
    </row>
    <row r="126" spans="2:37">
      <c r="B126" s="18">
        <v>22535.8</v>
      </c>
      <c r="C126" s="18">
        <v>5166.2700000000004</v>
      </c>
      <c r="D126" s="18">
        <v>0</v>
      </c>
      <c r="E126" s="18">
        <v>365.36399999999998</v>
      </c>
      <c r="F126" s="18">
        <v>1462.47</v>
      </c>
      <c r="G126" s="18">
        <v>3292.74</v>
      </c>
      <c r="H126" s="18">
        <v>5857.91</v>
      </c>
      <c r="I126" s="18">
        <v>9159.7199999999993</v>
      </c>
      <c r="J126" s="18">
        <v>13199.8</v>
      </c>
      <c r="K126" s="18">
        <v>17979.7</v>
      </c>
      <c r="L126" s="18">
        <v>23501.7</v>
      </c>
      <c r="M126" s="18">
        <v>29766.2</v>
      </c>
      <c r="N126" s="18">
        <v>36777.1</v>
      </c>
      <c r="O126" s="18">
        <v>44532.4</v>
      </c>
      <c r="P126" s="18">
        <v>53037.8</v>
      </c>
      <c r="Q126" s="18">
        <v>62292.800000000003</v>
      </c>
      <c r="R126" s="18">
        <v>72302.8</v>
      </c>
      <c r="S126" s="18">
        <v>83060.800000000003</v>
      </c>
      <c r="T126" s="18">
        <v>94580.3</v>
      </c>
      <c r="U126" s="18">
        <v>106855</v>
      </c>
      <c r="V126" s="18">
        <v>119877</v>
      </c>
      <c r="W126" s="18">
        <v>133683</v>
      </c>
      <c r="X126" s="18">
        <v>148242</v>
      </c>
      <c r="Y126" s="18">
        <v>163552</v>
      </c>
      <c r="Z126" s="18">
        <v>179637</v>
      </c>
      <c r="AA126" s="18">
        <v>196495</v>
      </c>
      <c r="AB126" s="18">
        <v>214127</v>
      </c>
      <c r="AC126" s="18">
        <v>232521</v>
      </c>
      <c r="AD126" s="18">
        <v>251708</v>
      </c>
      <c r="AE126" s="18">
        <v>271650</v>
      </c>
      <c r="AF126" s="18">
        <v>292391</v>
      </c>
      <c r="AG126" s="18">
        <v>446.62200000000001</v>
      </c>
      <c r="AH126" s="18">
        <v>446.62200000000001</v>
      </c>
      <c r="AI126" s="18">
        <v>290.952</v>
      </c>
      <c r="AJ126" s="18">
        <v>290.952</v>
      </c>
      <c r="AK126" s="18">
        <v>0</v>
      </c>
    </row>
    <row r="127" spans="2:37">
      <c r="B127" s="18">
        <v>28370.799999999999</v>
      </c>
      <c r="C127" s="18">
        <v>6503.88</v>
      </c>
      <c r="D127" s="18">
        <v>0</v>
      </c>
      <c r="E127" s="18">
        <v>376.077</v>
      </c>
      <c r="F127" s="18">
        <v>1505.12</v>
      </c>
      <c r="G127" s="18">
        <v>3388.56</v>
      </c>
      <c r="H127" s="18">
        <v>6028.24</v>
      </c>
      <c r="I127" s="18">
        <v>9425.4500000000007</v>
      </c>
      <c r="J127" s="18">
        <v>13582.3</v>
      </c>
      <c r="K127" s="18">
        <v>18499.400000000001</v>
      </c>
      <c r="L127" s="18">
        <v>24178.799999999999</v>
      </c>
      <c r="M127" s="18">
        <v>30622</v>
      </c>
      <c r="N127" s="18">
        <v>37832.699999999997</v>
      </c>
      <c r="O127" s="18">
        <v>45808</v>
      </c>
      <c r="P127" s="18">
        <v>54556.3</v>
      </c>
      <c r="Q127" s="18">
        <v>64070.2</v>
      </c>
      <c r="R127" s="18">
        <v>74359.899999999994</v>
      </c>
      <c r="S127" s="18">
        <v>85418.2</v>
      </c>
      <c r="T127" s="18">
        <v>97261.2</v>
      </c>
      <c r="U127" s="18">
        <v>109873</v>
      </c>
      <c r="V127" s="18">
        <v>123256</v>
      </c>
      <c r="W127" s="18">
        <v>137445</v>
      </c>
      <c r="X127" s="18">
        <v>152404</v>
      </c>
      <c r="Y127" s="18">
        <v>168126</v>
      </c>
      <c r="Z127" s="18">
        <v>184656</v>
      </c>
      <c r="AA127" s="18">
        <v>201954</v>
      </c>
      <c r="AB127" s="18">
        <v>220068</v>
      </c>
      <c r="AC127" s="18">
        <v>238950</v>
      </c>
      <c r="AD127" s="18">
        <v>258642</v>
      </c>
      <c r="AE127" s="18">
        <v>279117</v>
      </c>
      <c r="AF127" s="18">
        <v>300419</v>
      </c>
      <c r="AG127" s="18">
        <v>453.08100000000002</v>
      </c>
      <c r="AH127" s="18">
        <v>453.08100000000002</v>
      </c>
      <c r="AI127" s="18">
        <v>290.952</v>
      </c>
      <c r="AJ127" s="18">
        <v>290.952</v>
      </c>
      <c r="AK127" s="18">
        <v>0</v>
      </c>
    </row>
    <row r="128" spans="2:37">
      <c r="B128" s="18">
        <v>35716.800000000003</v>
      </c>
      <c r="C128" s="18">
        <v>8187.98</v>
      </c>
      <c r="D128" s="18">
        <v>0</v>
      </c>
      <c r="E128" s="18">
        <v>386.89100000000002</v>
      </c>
      <c r="F128" s="18">
        <v>1548.27</v>
      </c>
      <c r="G128" s="18">
        <v>3485.39</v>
      </c>
      <c r="H128" s="18">
        <v>6200.06</v>
      </c>
      <c r="I128" s="18">
        <v>9693.2099999999991</v>
      </c>
      <c r="J128" s="18">
        <v>13968.1</v>
      </c>
      <c r="K128" s="18">
        <v>19023.7</v>
      </c>
      <c r="L128" s="18">
        <v>24862.400000000001</v>
      </c>
      <c r="M128" s="18">
        <v>31483.7</v>
      </c>
      <c r="N128" s="18">
        <v>38896.300000000003</v>
      </c>
      <c r="O128" s="18">
        <v>47089.2</v>
      </c>
      <c r="P128" s="18">
        <v>56079.1</v>
      </c>
      <c r="Q128" s="18">
        <v>65853.899999999994</v>
      </c>
      <c r="R128" s="18">
        <v>76425.100000000006</v>
      </c>
      <c r="S128" s="18">
        <v>87785.600000000006</v>
      </c>
      <c r="T128" s="18">
        <v>99949.8</v>
      </c>
      <c r="U128" s="18">
        <v>112896</v>
      </c>
      <c r="V128" s="18">
        <v>126630</v>
      </c>
      <c r="W128" s="18">
        <v>141204</v>
      </c>
      <c r="X128" s="18">
        <v>156567</v>
      </c>
      <c r="Y128" s="18">
        <v>172692</v>
      </c>
      <c r="Z128" s="18">
        <v>189644</v>
      </c>
      <c r="AA128" s="18">
        <v>207398</v>
      </c>
      <c r="AB128" s="18">
        <v>225978</v>
      </c>
      <c r="AC128" s="18">
        <v>245347</v>
      </c>
      <c r="AD128" s="18">
        <v>265542</v>
      </c>
      <c r="AE128" s="18">
        <v>286528</v>
      </c>
      <c r="AF128" s="18">
        <v>308376</v>
      </c>
      <c r="AG128" s="18">
        <v>459.21300000000002</v>
      </c>
      <c r="AH128" s="18">
        <v>459.21300000000002</v>
      </c>
      <c r="AI128" s="18">
        <v>290.952</v>
      </c>
      <c r="AJ128" s="18">
        <v>290.952</v>
      </c>
      <c r="AK128" s="18">
        <v>0</v>
      </c>
    </row>
    <row r="129" spans="2:37">
      <c r="B129" s="18">
        <v>44964.7</v>
      </c>
      <c r="C129" s="18">
        <v>10307.9</v>
      </c>
      <c r="D129" s="18">
        <v>0</v>
      </c>
      <c r="E129" s="18">
        <v>397.83300000000003</v>
      </c>
      <c r="F129" s="18">
        <v>1591.77</v>
      </c>
      <c r="G129" s="18">
        <v>3582.74</v>
      </c>
      <c r="H129" s="18">
        <v>6372.62</v>
      </c>
      <c r="I129" s="18">
        <v>9962.0499999999993</v>
      </c>
      <c r="J129" s="18">
        <v>14354</v>
      </c>
      <c r="K129" s="18">
        <v>19547.400000000001</v>
      </c>
      <c r="L129" s="18">
        <v>25544.9</v>
      </c>
      <c r="M129" s="18">
        <v>32344.799999999999</v>
      </c>
      <c r="N129" s="18">
        <v>39955.5</v>
      </c>
      <c r="O129" s="18">
        <v>48367.9</v>
      </c>
      <c r="P129" s="18">
        <v>57597</v>
      </c>
      <c r="Q129" s="18">
        <v>67627.600000000006</v>
      </c>
      <c r="R129" s="18">
        <v>78478.5</v>
      </c>
      <c r="S129" s="18">
        <v>90131.7</v>
      </c>
      <c r="T129" s="18">
        <v>102613</v>
      </c>
      <c r="U129" s="18">
        <v>115892</v>
      </c>
      <c r="V129" s="18">
        <v>129964</v>
      </c>
      <c r="W129" s="18">
        <v>144917</v>
      </c>
      <c r="X129" s="18">
        <v>160670</v>
      </c>
      <c r="Y129" s="18">
        <v>177191</v>
      </c>
      <c r="Z129" s="18">
        <v>194555</v>
      </c>
      <c r="AA129" s="18">
        <v>212736</v>
      </c>
      <c r="AB129" s="18">
        <v>231779</v>
      </c>
      <c r="AC129" s="18">
        <v>251601</v>
      </c>
      <c r="AD129" s="18">
        <v>272292</v>
      </c>
      <c r="AE129" s="18">
        <v>293772</v>
      </c>
      <c r="AF129" s="18">
        <v>316145</v>
      </c>
      <c r="AG129" s="18">
        <v>464.85399999999998</v>
      </c>
      <c r="AH129" s="18">
        <v>464.85399999999998</v>
      </c>
      <c r="AI129" s="18">
        <v>290.952</v>
      </c>
      <c r="AJ129" s="18">
        <v>290.952</v>
      </c>
      <c r="AK129" s="18">
        <v>0</v>
      </c>
    </row>
    <row r="130" spans="2:37">
      <c r="B130" s="18">
        <v>56607.199999999997</v>
      </c>
      <c r="C130" s="18">
        <v>12977.1</v>
      </c>
      <c r="D130" s="18">
        <v>0</v>
      </c>
      <c r="E130" s="18">
        <v>408.05200000000002</v>
      </c>
      <c r="F130" s="18">
        <v>1632.23</v>
      </c>
      <c r="G130" s="18">
        <v>3673.18</v>
      </c>
      <c r="H130" s="18">
        <v>6533.17</v>
      </c>
      <c r="I130" s="18">
        <v>10210.5</v>
      </c>
      <c r="J130" s="18">
        <v>14712.1</v>
      </c>
      <c r="K130" s="18">
        <v>20032.900000000001</v>
      </c>
      <c r="L130" s="18">
        <v>26174.1</v>
      </c>
      <c r="M130" s="18">
        <v>33132.1</v>
      </c>
      <c r="N130" s="18">
        <v>40931.199999999997</v>
      </c>
      <c r="O130" s="18">
        <v>49539.9</v>
      </c>
      <c r="P130" s="18">
        <v>58989.8</v>
      </c>
      <c r="Q130" s="18">
        <v>69256.800000000003</v>
      </c>
      <c r="R130" s="18">
        <v>80346.5</v>
      </c>
      <c r="S130" s="18">
        <v>92270.8</v>
      </c>
      <c r="T130" s="18">
        <v>105039</v>
      </c>
      <c r="U130" s="18">
        <v>118613</v>
      </c>
      <c r="V130" s="18">
        <v>132986</v>
      </c>
      <c r="W130" s="18">
        <v>148272</v>
      </c>
      <c r="X130" s="18">
        <v>164392</v>
      </c>
      <c r="Y130" s="18">
        <v>181239</v>
      </c>
      <c r="Z130" s="18">
        <v>198978</v>
      </c>
      <c r="AA130" s="18">
        <v>217546</v>
      </c>
      <c r="AB130" s="18">
        <v>236963</v>
      </c>
      <c r="AC130" s="18">
        <v>257207</v>
      </c>
      <c r="AD130" s="18">
        <v>278311</v>
      </c>
      <c r="AE130" s="18">
        <v>300227</v>
      </c>
      <c r="AF130" s="18">
        <v>323032</v>
      </c>
      <c r="AG130" s="18">
        <v>470.12299999999999</v>
      </c>
      <c r="AH130" s="18">
        <v>470.12299999999999</v>
      </c>
      <c r="AI130" s="18">
        <v>290.952</v>
      </c>
      <c r="AJ130" s="18">
        <v>290.952</v>
      </c>
      <c r="AK130" s="18">
        <v>0</v>
      </c>
    </row>
    <row r="131" spans="2:37">
      <c r="B131" s="18">
        <v>71264.3</v>
      </c>
      <c r="C131" s="18">
        <v>16337.2</v>
      </c>
      <c r="D131" s="18">
        <v>0</v>
      </c>
      <c r="E131" s="18">
        <v>417.245</v>
      </c>
      <c r="F131" s="18">
        <v>1668.42</v>
      </c>
      <c r="G131" s="18">
        <v>3753.4</v>
      </c>
      <c r="H131" s="18">
        <v>6674.22</v>
      </c>
      <c r="I131" s="18">
        <v>10430.299999999999</v>
      </c>
      <c r="J131" s="18">
        <v>15025.9</v>
      </c>
      <c r="K131" s="18">
        <v>20455.3</v>
      </c>
      <c r="L131" s="18">
        <v>26723.8</v>
      </c>
      <c r="M131" s="18">
        <v>33823.699999999997</v>
      </c>
      <c r="N131" s="18">
        <v>41775</v>
      </c>
      <c r="O131" s="18">
        <v>50551.1</v>
      </c>
      <c r="P131" s="18">
        <v>60183.199999999997</v>
      </c>
      <c r="Q131" s="18">
        <v>70637.100000000006</v>
      </c>
      <c r="R131" s="18">
        <v>81955.100000000006</v>
      </c>
      <c r="S131" s="18">
        <v>94089.4</v>
      </c>
      <c r="T131" s="18">
        <v>107093</v>
      </c>
      <c r="U131" s="18">
        <v>120908</v>
      </c>
      <c r="V131" s="18">
        <v>135518</v>
      </c>
      <c r="W131" s="18">
        <v>151095</v>
      </c>
      <c r="X131" s="18">
        <v>167483</v>
      </c>
      <c r="Y131" s="18">
        <v>184601</v>
      </c>
      <c r="Z131" s="18">
        <v>202615</v>
      </c>
      <c r="AA131" s="18">
        <v>221470</v>
      </c>
      <c r="AB131" s="18">
        <v>241232</v>
      </c>
      <c r="AC131" s="18">
        <v>261772</v>
      </c>
      <c r="AD131" s="18">
        <v>283228</v>
      </c>
      <c r="AE131" s="18">
        <v>305450</v>
      </c>
      <c r="AF131" s="18">
        <v>328654</v>
      </c>
      <c r="AG131" s="18">
        <v>475.39100000000002</v>
      </c>
      <c r="AH131" s="18">
        <v>475.39100000000002</v>
      </c>
      <c r="AI131" s="18">
        <v>290.952</v>
      </c>
      <c r="AJ131" s="18">
        <v>290.952</v>
      </c>
      <c r="AK131" s="18">
        <v>0</v>
      </c>
    </row>
    <row r="132" spans="2:37">
      <c r="B132" s="18">
        <v>89716.5</v>
      </c>
      <c r="C132" s="18">
        <v>20567.099999999999</v>
      </c>
      <c r="D132" s="18">
        <v>0</v>
      </c>
      <c r="E132" s="18">
        <v>426.07900000000001</v>
      </c>
      <c r="F132" s="18">
        <v>1702.79</v>
      </c>
      <c r="G132" s="18">
        <v>3829.1</v>
      </c>
      <c r="H132" s="18">
        <v>6807.19</v>
      </c>
      <c r="I132" s="18">
        <v>10635.3</v>
      </c>
      <c r="J132" s="18">
        <v>15319.1</v>
      </c>
      <c r="K132" s="18">
        <v>20850.2</v>
      </c>
      <c r="L132" s="18">
        <v>27232.799999999999</v>
      </c>
      <c r="M132" s="18">
        <v>34456.1</v>
      </c>
      <c r="N132" s="18">
        <v>42549.9</v>
      </c>
      <c r="O132" s="18">
        <v>51473.9</v>
      </c>
      <c r="P132" s="18">
        <v>61272.6</v>
      </c>
      <c r="Q132" s="18">
        <v>71895.899999999994</v>
      </c>
      <c r="R132" s="18">
        <v>83402</v>
      </c>
      <c r="S132" s="18">
        <v>95724.3</v>
      </c>
      <c r="T132" s="18">
        <v>108940</v>
      </c>
      <c r="U132" s="18">
        <v>122959</v>
      </c>
      <c r="V132" s="18">
        <v>137760</v>
      </c>
      <c r="W132" s="18">
        <v>153600</v>
      </c>
      <c r="X132" s="18">
        <v>170224</v>
      </c>
      <c r="Y132" s="18">
        <v>187561</v>
      </c>
      <c r="Z132" s="18">
        <v>205807</v>
      </c>
      <c r="AA132" s="18">
        <v>224904</v>
      </c>
      <c r="AB132" s="18">
        <v>244944</v>
      </c>
      <c r="AC132" s="18">
        <v>265730</v>
      </c>
      <c r="AD132" s="18">
        <v>287474</v>
      </c>
      <c r="AE132" s="18">
        <v>309962</v>
      </c>
      <c r="AF132" s="18">
        <v>333470</v>
      </c>
      <c r="AG132" s="18">
        <v>480.50599999999997</v>
      </c>
      <c r="AH132" s="18">
        <v>480.50599999999997</v>
      </c>
      <c r="AI132" s="18">
        <v>290.952</v>
      </c>
      <c r="AJ132" s="18">
        <v>290.952</v>
      </c>
      <c r="AK132" s="18">
        <v>0</v>
      </c>
    </row>
    <row r="133" spans="2:37">
      <c r="B133" s="18">
        <v>112946</v>
      </c>
      <c r="C133" s="18">
        <v>25892.6</v>
      </c>
      <c r="D133" s="18">
        <v>0</v>
      </c>
      <c r="E133" s="18">
        <v>434.51100000000002</v>
      </c>
      <c r="F133" s="18">
        <v>1735.2</v>
      </c>
      <c r="G133" s="18">
        <v>3899.53</v>
      </c>
      <c r="H133" s="18">
        <v>6930.24</v>
      </c>
      <c r="I133" s="18">
        <v>10823.4</v>
      </c>
      <c r="J133" s="18">
        <v>15586.5</v>
      </c>
      <c r="K133" s="18">
        <v>21207.1</v>
      </c>
      <c r="L133" s="18">
        <v>27690.2</v>
      </c>
      <c r="M133" s="18">
        <v>35021.5</v>
      </c>
      <c r="N133" s="18">
        <v>43242</v>
      </c>
      <c r="O133" s="18">
        <v>52290</v>
      </c>
      <c r="P133" s="18">
        <v>62232.7</v>
      </c>
      <c r="Q133" s="18">
        <v>72996.7</v>
      </c>
      <c r="R133" s="18">
        <v>84665.7</v>
      </c>
      <c r="S133" s="18">
        <v>97141</v>
      </c>
      <c r="T133" s="18">
        <v>110536</v>
      </c>
      <c r="U133" s="18">
        <v>124722</v>
      </c>
      <c r="V133" s="18">
        <v>139675</v>
      </c>
      <c r="W133" s="18">
        <v>155728</v>
      </c>
      <c r="X133" s="18">
        <v>172556</v>
      </c>
      <c r="Y133" s="18">
        <v>190050</v>
      </c>
      <c r="Z133" s="18">
        <v>208489</v>
      </c>
      <c r="AA133" s="18">
        <v>227780</v>
      </c>
      <c r="AB133" s="18">
        <v>248027</v>
      </c>
      <c r="AC133" s="18">
        <v>269021</v>
      </c>
      <c r="AD133" s="18">
        <v>290992</v>
      </c>
      <c r="AE133" s="18">
        <v>313690</v>
      </c>
      <c r="AF133" s="18">
        <v>337452</v>
      </c>
      <c r="AG133" s="18">
        <v>485.21899999999999</v>
      </c>
      <c r="AH133" s="18">
        <v>485.21899999999999</v>
      </c>
      <c r="AI133" s="18">
        <v>290.952</v>
      </c>
      <c r="AJ133" s="18">
        <v>290.952</v>
      </c>
      <c r="AK133" s="18">
        <v>0</v>
      </c>
    </row>
    <row r="134" spans="2:37">
      <c r="B134" s="18">
        <v>142191</v>
      </c>
      <c r="C134" s="18">
        <v>32596.6</v>
      </c>
      <c r="D134" s="18">
        <v>0</v>
      </c>
      <c r="E134" s="18">
        <v>442.51100000000002</v>
      </c>
      <c r="F134" s="18">
        <v>1765.11</v>
      </c>
      <c r="G134" s="18">
        <v>3963.37</v>
      </c>
      <c r="H134" s="18">
        <v>7040.54</v>
      </c>
      <c r="I134" s="18">
        <v>10990.4</v>
      </c>
      <c r="J134" s="18">
        <v>15822.9</v>
      </c>
      <c r="K134" s="18">
        <v>21519.7</v>
      </c>
      <c r="L134" s="18">
        <v>28087.599999999999</v>
      </c>
      <c r="M134" s="18">
        <v>35507.1</v>
      </c>
      <c r="N134" s="18">
        <v>43830.6</v>
      </c>
      <c r="O134" s="18">
        <v>52980</v>
      </c>
      <c r="P134" s="18">
        <v>63040.6</v>
      </c>
      <c r="Q134" s="18">
        <v>73915.899999999994</v>
      </c>
      <c r="R134" s="18">
        <v>85716.7</v>
      </c>
      <c r="S134" s="18">
        <v>98312.4</v>
      </c>
      <c r="T134" s="18">
        <v>111849</v>
      </c>
      <c r="U134" s="18">
        <v>126162</v>
      </c>
      <c r="V134" s="18">
        <v>141231</v>
      </c>
      <c r="W134" s="18">
        <v>157462</v>
      </c>
      <c r="X134" s="18">
        <v>174438</v>
      </c>
      <c r="Y134" s="18">
        <v>192058</v>
      </c>
      <c r="Z134" s="18">
        <v>210646</v>
      </c>
      <c r="AA134" s="18">
        <v>230074</v>
      </c>
      <c r="AB134" s="18">
        <v>250509</v>
      </c>
      <c r="AC134" s="18">
        <v>271648</v>
      </c>
      <c r="AD134" s="18">
        <v>293798</v>
      </c>
      <c r="AE134" s="18">
        <v>316647</v>
      </c>
      <c r="AF134" s="18">
        <v>340620</v>
      </c>
      <c r="AG134" s="18">
        <v>489.70400000000001</v>
      </c>
      <c r="AH134" s="18">
        <v>489.70400000000001</v>
      </c>
      <c r="AI134" s="18">
        <v>290.952</v>
      </c>
      <c r="AJ134" s="18">
        <v>290.952</v>
      </c>
      <c r="AK134" s="18">
        <v>0</v>
      </c>
    </row>
    <row r="135" spans="2:37">
      <c r="B135" s="18">
        <v>179008</v>
      </c>
      <c r="C135" s="18">
        <v>41037.1</v>
      </c>
      <c r="D135" s="18">
        <v>0</v>
      </c>
      <c r="E135" s="18">
        <v>450.10700000000003</v>
      </c>
      <c r="F135" s="18">
        <v>1792.22</v>
      </c>
      <c r="G135" s="18">
        <v>4020.06</v>
      </c>
      <c r="H135" s="18">
        <v>7137.22</v>
      </c>
      <c r="I135" s="18">
        <v>11135.7</v>
      </c>
      <c r="J135" s="18">
        <v>16025.5</v>
      </c>
      <c r="K135" s="18">
        <v>21785.9</v>
      </c>
      <c r="L135" s="18">
        <v>28427</v>
      </c>
      <c r="M135" s="18">
        <v>35911</v>
      </c>
      <c r="N135" s="18">
        <v>44323.199999999997</v>
      </c>
      <c r="O135" s="18">
        <v>53554.7</v>
      </c>
      <c r="P135" s="18">
        <v>63708.4</v>
      </c>
      <c r="Q135" s="18">
        <v>74677.3</v>
      </c>
      <c r="R135" s="18">
        <v>86577.4</v>
      </c>
      <c r="S135" s="18">
        <v>99268.2</v>
      </c>
      <c r="T135" s="18">
        <v>112924</v>
      </c>
      <c r="U135" s="18">
        <v>127333</v>
      </c>
      <c r="V135" s="18">
        <v>142492</v>
      </c>
      <c r="W135" s="18">
        <v>158862</v>
      </c>
      <c r="X135" s="18">
        <v>175971</v>
      </c>
      <c r="Y135" s="18">
        <v>193698</v>
      </c>
      <c r="Z135" s="18">
        <v>212375</v>
      </c>
      <c r="AA135" s="18">
        <v>231951</v>
      </c>
      <c r="AB135" s="18">
        <v>252516</v>
      </c>
      <c r="AC135" s="18">
        <v>273800</v>
      </c>
      <c r="AD135" s="18">
        <v>296110</v>
      </c>
      <c r="AE135" s="18">
        <v>319084</v>
      </c>
      <c r="AF135" s="18">
        <v>343219</v>
      </c>
      <c r="AG135" s="18">
        <v>494.048</v>
      </c>
      <c r="AH135" s="18">
        <v>494.048</v>
      </c>
      <c r="AI135" s="18">
        <v>290.952</v>
      </c>
      <c r="AJ135" s="18">
        <v>290.952</v>
      </c>
      <c r="AK135" s="18">
        <v>0</v>
      </c>
    </row>
    <row r="136" spans="2:37">
      <c r="B136" s="18">
        <v>225358</v>
      </c>
      <c r="C136" s="18">
        <v>51662.6</v>
      </c>
      <c r="D136" s="18">
        <v>0</v>
      </c>
      <c r="E136" s="18">
        <v>456.98599999999999</v>
      </c>
      <c r="F136" s="18">
        <v>1815.87</v>
      </c>
      <c r="G136" s="18">
        <v>4066.9</v>
      </c>
      <c r="H136" s="18">
        <v>7216.74</v>
      </c>
      <c r="I136" s="18">
        <v>11251.4</v>
      </c>
      <c r="J136" s="18">
        <v>16189.3</v>
      </c>
      <c r="K136" s="18">
        <v>21995.3</v>
      </c>
      <c r="L136" s="18">
        <v>28687.1</v>
      </c>
      <c r="M136" s="18">
        <v>36227.5</v>
      </c>
      <c r="N136" s="18">
        <v>44702.2</v>
      </c>
      <c r="O136" s="18">
        <v>53989.599999999999</v>
      </c>
      <c r="P136" s="18">
        <v>64219</v>
      </c>
      <c r="Q136" s="18">
        <v>75251.100000000006</v>
      </c>
      <c r="R136" s="18">
        <v>87233.2</v>
      </c>
      <c r="S136" s="18">
        <v>99999.5</v>
      </c>
      <c r="T136" s="18">
        <v>113739</v>
      </c>
      <c r="U136" s="18">
        <v>128237</v>
      </c>
      <c r="V136" s="18">
        <v>143465</v>
      </c>
      <c r="W136" s="18">
        <v>159946</v>
      </c>
      <c r="X136" s="18">
        <v>177148</v>
      </c>
      <c r="Y136" s="18">
        <v>194951</v>
      </c>
      <c r="Z136" s="18">
        <v>213754</v>
      </c>
      <c r="AA136" s="18">
        <v>233416</v>
      </c>
      <c r="AB136" s="18">
        <v>254103</v>
      </c>
      <c r="AC136" s="18">
        <v>275486</v>
      </c>
      <c r="AD136" s="18">
        <v>297907</v>
      </c>
      <c r="AE136" s="18">
        <v>321012</v>
      </c>
      <c r="AF136" s="18">
        <v>345262</v>
      </c>
      <c r="AG136" s="18">
        <v>498.30900000000003</v>
      </c>
      <c r="AH136" s="18">
        <v>498.30900000000003</v>
      </c>
      <c r="AI136" s="18">
        <v>290.952</v>
      </c>
      <c r="AJ136" s="18">
        <v>290.952</v>
      </c>
      <c r="AK136" s="18">
        <v>0</v>
      </c>
    </row>
    <row r="137" spans="2:37">
      <c r="B137" s="18">
        <v>283708</v>
      </c>
      <c r="C137" s="18">
        <v>65038.8</v>
      </c>
      <c r="D137" s="18">
        <v>0</v>
      </c>
      <c r="E137" s="18">
        <v>463.23399999999998</v>
      </c>
      <c r="F137" s="18">
        <v>1835.52</v>
      </c>
      <c r="G137" s="18">
        <v>4104.8100000000004</v>
      </c>
      <c r="H137" s="18">
        <v>7280.18</v>
      </c>
      <c r="I137" s="18">
        <v>11343.1</v>
      </c>
      <c r="J137" s="18">
        <v>16317.2</v>
      </c>
      <c r="K137" s="18">
        <v>22159.7</v>
      </c>
      <c r="L137" s="18">
        <v>28892.7</v>
      </c>
      <c r="M137" s="18">
        <v>36473.800000000003</v>
      </c>
      <c r="N137" s="18">
        <v>44999.4</v>
      </c>
      <c r="O137" s="18">
        <v>54336.7</v>
      </c>
      <c r="P137" s="18">
        <v>64622</v>
      </c>
      <c r="Q137" s="18">
        <v>75710.899999999994</v>
      </c>
      <c r="R137" s="18">
        <v>87757.4</v>
      </c>
      <c r="S137" s="18">
        <v>100589</v>
      </c>
      <c r="T137" s="18">
        <v>114400</v>
      </c>
      <c r="U137" s="18">
        <v>128963</v>
      </c>
      <c r="V137" s="18">
        <v>144260</v>
      </c>
      <c r="W137" s="18">
        <v>160825</v>
      </c>
      <c r="X137" s="18">
        <v>178116</v>
      </c>
      <c r="Y137" s="18">
        <v>195988</v>
      </c>
      <c r="Z137" s="18">
        <v>214877</v>
      </c>
      <c r="AA137" s="18">
        <v>234622</v>
      </c>
      <c r="AB137" s="18">
        <v>255408</v>
      </c>
      <c r="AC137" s="18">
        <v>276880</v>
      </c>
      <c r="AD137" s="18">
        <v>299410</v>
      </c>
      <c r="AE137" s="18">
        <v>322605</v>
      </c>
      <c r="AF137" s="18">
        <v>346989</v>
      </c>
      <c r="AG137" s="18">
        <v>502.49400000000003</v>
      </c>
      <c r="AH137" s="18">
        <v>502.49400000000003</v>
      </c>
      <c r="AI137" s="18">
        <v>290.952</v>
      </c>
      <c r="AJ137" s="18">
        <v>290.952</v>
      </c>
      <c r="AK137" s="18">
        <v>0</v>
      </c>
    </row>
    <row r="138" spans="2:37">
      <c r="B138" s="18">
        <v>357168</v>
      </c>
      <c r="C138" s="18">
        <v>81879.8</v>
      </c>
      <c r="D138" s="18">
        <v>0</v>
      </c>
      <c r="E138" s="18">
        <v>468.61900000000003</v>
      </c>
      <c r="F138" s="18">
        <v>1851.19</v>
      </c>
      <c r="G138" s="18">
        <v>4134.03</v>
      </c>
      <c r="H138" s="18">
        <v>7329.34</v>
      </c>
      <c r="I138" s="18">
        <v>11414.4</v>
      </c>
      <c r="J138" s="18">
        <v>16415.7</v>
      </c>
      <c r="K138" s="18">
        <v>22287.200000000001</v>
      </c>
      <c r="L138" s="18">
        <v>29054.2</v>
      </c>
      <c r="M138" s="18">
        <v>36668.9</v>
      </c>
      <c r="N138" s="18">
        <v>45237.2</v>
      </c>
      <c r="O138" s="18">
        <v>54614.400000000001</v>
      </c>
      <c r="P138" s="18">
        <v>64948.6</v>
      </c>
      <c r="Q138" s="18">
        <v>76083.3</v>
      </c>
      <c r="R138" s="18">
        <v>88186.9</v>
      </c>
      <c r="S138" s="18">
        <v>101071</v>
      </c>
      <c r="T138" s="18">
        <v>114940</v>
      </c>
      <c r="U138" s="18">
        <v>129563</v>
      </c>
      <c r="V138" s="18">
        <v>144915</v>
      </c>
      <c r="W138" s="18">
        <v>161559</v>
      </c>
      <c r="X138" s="18">
        <v>178912</v>
      </c>
      <c r="Y138" s="18">
        <v>196856</v>
      </c>
      <c r="Z138" s="18">
        <v>215816</v>
      </c>
      <c r="AA138" s="18">
        <v>235639</v>
      </c>
      <c r="AB138" s="18">
        <v>256504</v>
      </c>
      <c r="AC138" s="18">
        <v>278057</v>
      </c>
      <c r="AD138" s="18">
        <v>300669</v>
      </c>
      <c r="AE138" s="18">
        <v>323959</v>
      </c>
      <c r="AF138" s="18">
        <v>348419</v>
      </c>
      <c r="AG138" s="18">
        <v>506.52</v>
      </c>
      <c r="AH138" s="18">
        <v>506.52</v>
      </c>
      <c r="AI138" s="18">
        <v>290.952</v>
      </c>
      <c r="AJ138" s="18">
        <v>290.952</v>
      </c>
      <c r="AK138" s="18">
        <v>0</v>
      </c>
    </row>
    <row r="139" spans="2:37">
      <c r="B139" s="18">
        <v>449647</v>
      </c>
      <c r="C139" s="18">
        <v>103079</v>
      </c>
      <c r="D139" s="18">
        <v>0</v>
      </c>
      <c r="E139" s="18">
        <v>472.99200000000002</v>
      </c>
      <c r="F139" s="18">
        <v>1862.89</v>
      </c>
      <c r="G139" s="18">
        <v>4155.93</v>
      </c>
      <c r="H139" s="18">
        <v>7366.02</v>
      </c>
      <c r="I139" s="18">
        <v>11468.1</v>
      </c>
      <c r="J139" s="18">
        <v>16491.599999999999</v>
      </c>
      <c r="K139" s="18">
        <v>22386.1</v>
      </c>
      <c r="L139" s="18">
        <v>29178.799999999999</v>
      </c>
      <c r="M139" s="18">
        <v>36821.199999999997</v>
      </c>
      <c r="N139" s="18">
        <v>45422.400000000001</v>
      </c>
      <c r="O139" s="18">
        <v>54832.2</v>
      </c>
      <c r="P139" s="18">
        <v>65203.9</v>
      </c>
      <c r="Q139" s="18">
        <v>76376.5</v>
      </c>
      <c r="R139" s="18">
        <v>88521.4</v>
      </c>
      <c r="S139" s="18">
        <v>101449</v>
      </c>
      <c r="T139" s="18">
        <v>115368</v>
      </c>
      <c r="U139" s="18">
        <v>130037</v>
      </c>
      <c r="V139" s="18">
        <v>145439</v>
      </c>
      <c r="W139" s="18">
        <v>162139</v>
      </c>
      <c r="X139" s="18">
        <v>179554</v>
      </c>
      <c r="Y139" s="18">
        <v>197548</v>
      </c>
      <c r="Z139" s="18">
        <v>216569</v>
      </c>
      <c r="AA139" s="18">
        <v>236451</v>
      </c>
      <c r="AB139" s="18">
        <v>257380</v>
      </c>
      <c r="AC139" s="18">
        <v>279008</v>
      </c>
      <c r="AD139" s="18">
        <v>301684</v>
      </c>
      <c r="AE139" s="18">
        <v>325046</v>
      </c>
      <c r="AF139" s="18">
        <v>349580</v>
      </c>
      <c r="AG139" s="18">
        <v>510.44900000000001</v>
      </c>
      <c r="AH139" s="18">
        <v>510.44900000000001</v>
      </c>
      <c r="AI139" s="18">
        <v>290.952</v>
      </c>
      <c r="AJ139" s="18">
        <v>290.952</v>
      </c>
      <c r="AK139" s="18">
        <v>0</v>
      </c>
    </row>
    <row r="140" spans="2:37">
      <c r="B140" s="18">
        <v>566072</v>
      </c>
      <c r="C140" s="18">
        <v>129771</v>
      </c>
      <c r="D140" s="18">
        <v>0</v>
      </c>
      <c r="E140" s="18">
        <v>477.40699999999998</v>
      </c>
      <c r="F140" s="18">
        <v>1874.66</v>
      </c>
      <c r="G140" s="18">
        <v>4177.95</v>
      </c>
      <c r="H140" s="18">
        <v>7402.88</v>
      </c>
      <c r="I140" s="18">
        <v>11522.2</v>
      </c>
      <c r="J140" s="18">
        <v>16567.900000000001</v>
      </c>
      <c r="K140" s="18">
        <v>22485.4</v>
      </c>
      <c r="L140" s="18">
        <v>29304.1</v>
      </c>
      <c r="M140" s="18">
        <v>36974.1</v>
      </c>
      <c r="N140" s="18">
        <v>45608.3</v>
      </c>
      <c r="O140" s="18">
        <v>55050.9</v>
      </c>
      <c r="P140" s="18">
        <v>65460.2</v>
      </c>
      <c r="Q140" s="18">
        <v>76670.899999999994</v>
      </c>
      <c r="R140" s="18">
        <v>88857.2</v>
      </c>
      <c r="S140" s="18">
        <v>101830</v>
      </c>
      <c r="T140" s="18">
        <v>115797</v>
      </c>
      <c r="U140" s="18">
        <v>130513</v>
      </c>
      <c r="V140" s="18">
        <v>145965</v>
      </c>
      <c r="W140" s="18">
        <v>162720</v>
      </c>
      <c r="X140" s="18">
        <v>180198</v>
      </c>
      <c r="Y140" s="18">
        <v>198242</v>
      </c>
      <c r="Z140" s="18">
        <v>217326</v>
      </c>
      <c r="AA140" s="18">
        <v>237265</v>
      </c>
      <c r="AB140" s="18">
        <v>258259</v>
      </c>
      <c r="AC140" s="18">
        <v>279961</v>
      </c>
      <c r="AD140" s="18">
        <v>302702</v>
      </c>
      <c r="AE140" s="18">
        <v>326136</v>
      </c>
      <c r="AF140" s="18">
        <v>350746</v>
      </c>
      <c r="AG140" s="18">
        <v>514.33399999999995</v>
      </c>
      <c r="AH140" s="18">
        <v>514.33399999999995</v>
      </c>
      <c r="AI140" s="18">
        <v>290.952</v>
      </c>
      <c r="AJ140" s="18">
        <v>290.952</v>
      </c>
      <c r="AK140" s="18">
        <v>0</v>
      </c>
    </row>
    <row r="141" spans="2:37">
      <c r="B141" s="18">
        <v>712644</v>
      </c>
      <c r="C141" s="18">
        <v>163372</v>
      </c>
      <c r="D141" s="18">
        <v>0</v>
      </c>
      <c r="E141" s="18">
        <v>481.863</v>
      </c>
      <c r="F141" s="18">
        <v>1886.5</v>
      </c>
      <c r="G141" s="18">
        <v>4200.08</v>
      </c>
      <c r="H141" s="18">
        <v>7439.92</v>
      </c>
      <c r="I141" s="18">
        <v>11576.4</v>
      </c>
      <c r="J141" s="18">
        <v>16644.5</v>
      </c>
      <c r="K141" s="18">
        <v>22585.1</v>
      </c>
      <c r="L141" s="18">
        <v>29429.8</v>
      </c>
      <c r="M141" s="18">
        <v>37127.599999999999</v>
      </c>
      <c r="N141" s="18">
        <v>45794.9</v>
      </c>
      <c r="O141" s="18">
        <v>55270.5</v>
      </c>
      <c r="P141" s="18">
        <v>65717.399999999994</v>
      </c>
      <c r="Q141" s="18">
        <v>76966.399999999994</v>
      </c>
      <c r="R141" s="18">
        <v>89194.3</v>
      </c>
      <c r="S141" s="18">
        <v>102211</v>
      </c>
      <c r="T141" s="18">
        <v>116229</v>
      </c>
      <c r="U141" s="18">
        <v>130991</v>
      </c>
      <c r="V141" s="18">
        <v>146493</v>
      </c>
      <c r="W141" s="18">
        <v>163303</v>
      </c>
      <c r="X141" s="18">
        <v>180844</v>
      </c>
      <c r="Y141" s="18">
        <v>198939</v>
      </c>
      <c r="Z141" s="18">
        <v>218084</v>
      </c>
      <c r="AA141" s="18">
        <v>238082</v>
      </c>
      <c r="AB141" s="18">
        <v>259141</v>
      </c>
      <c r="AC141" s="18">
        <v>280918</v>
      </c>
      <c r="AD141" s="18">
        <v>303724</v>
      </c>
      <c r="AE141" s="18">
        <v>327230</v>
      </c>
      <c r="AF141" s="18">
        <v>351916</v>
      </c>
      <c r="AG141" s="18">
        <v>518.21900000000005</v>
      </c>
      <c r="AH141" s="18">
        <v>518.21900000000005</v>
      </c>
      <c r="AI141" s="18">
        <v>290.952</v>
      </c>
      <c r="AJ141" s="18">
        <v>290.952</v>
      </c>
      <c r="AK141" s="18">
        <v>0</v>
      </c>
    </row>
    <row r="142" spans="2:37">
      <c r="B142" s="18">
        <v>897165</v>
      </c>
      <c r="C142" s="18">
        <v>205671</v>
      </c>
      <c r="D142" s="18">
        <v>0</v>
      </c>
      <c r="E142" s="18">
        <v>486.36</v>
      </c>
      <c r="F142" s="18">
        <v>1898.42</v>
      </c>
      <c r="G142" s="18">
        <v>4222.33</v>
      </c>
      <c r="H142" s="18">
        <v>7477.16</v>
      </c>
      <c r="I142" s="18">
        <v>11631</v>
      </c>
      <c r="J142" s="18">
        <v>16721.5</v>
      </c>
      <c r="K142" s="18">
        <v>22685.200000000001</v>
      </c>
      <c r="L142" s="18">
        <v>29556.1</v>
      </c>
      <c r="M142" s="18">
        <v>37281.800000000003</v>
      </c>
      <c r="N142" s="18">
        <v>45982.400000000001</v>
      </c>
      <c r="O142" s="18">
        <v>55491</v>
      </c>
      <c r="P142" s="18">
        <v>65975.7</v>
      </c>
      <c r="Q142" s="18">
        <v>77263</v>
      </c>
      <c r="R142" s="18">
        <v>89532.6</v>
      </c>
      <c r="S142" s="18">
        <v>102595</v>
      </c>
      <c r="T142" s="18">
        <v>116661</v>
      </c>
      <c r="U142" s="18">
        <v>131470</v>
      </c>
      <c r="V142" s="18">
        <v>147023</v>
      </c>
      <c r="W142" s="18">
        <v>163889</v>
      </c>
      <c r="X142" s="18">
        <v>181492</v>
      </c>
      <c r="Y142" s="18">
        <v>199639</v>
      </c>
      <c r="Z142" s="18">
        <v>218846</v>
      </c>
      <c r="AA142" s="18">
        <v>238901</v>
      </c>
      <c r="AB142" s="18">
        <v>260026</v>
      </c>
      <c r="AC142" s="18">
        <v>281879</v>
      </c>
      <c r="AD142" s="18">
        <v>304749</v>
      </c>
      <c r="AE142" s="18">
        <v>328327</v>
      </c>
      <c r="AF142" s="18">
        <v>353089</v>
      </c>
      <c r="AG142" s="18">
        <v>522.14400000000001</v>
      </c>
      <c r="AH142" s="18">
        <v>522.14400000000001</v>
      </c>
      <c r="AI142" s="18">
        <v>290.952</v>
      </c>
      <c r="AJ142" s="18">
        <v>290.952</v>
      </c>
      <c r="AK142" s="18">
        <v>0</v>
      </c>
    </row>
    <row r="143" spans="2:37">
      <c r="B143" s="18"/>
      <c r="C143" s="18"/>
      <c r="D143" s="18"/>
      <c r="E143" s="18"/>
      <c r="F143" s="18"/>
      <c r="G143" s="18"/>
      <c r="H143" s="18"/>
      <c r="I143" s="18"/>
      <c r="J143" s="18"/>
      <c r="K143" s="18"/>
    </row>
    <row r="144" spans="2:37">
      <c r="B144" s="18"/>
      <c r="C144" s="18"/>
      <c r="D144" s="18"/>
      <c r="E144" s="18"/>
      <c r="F144" s="18"/>
      <c r="G144" s="18"/>
      <c r="H144" s="18"/>
      <c r="I144" s="18"/>
      <c r="J144" s="18"/>
      <c r="K144" s="18"/>
    </row>
    <row r="145" spans="2:11">
      <c r="B145" s="18"/>
      <c r="C145" s="18"/>
      <c r="D145" s="18"/>
      <c r="E145" s="18"/>
      <c r="F145" s="18"/>
      <c r="G145" s="18"/>
      <c r="H145" s="18"/>
      <c r="I145" s="18"/>
      <c r="J145" s="18"/>
      <c r="K145" s="18"/>
    </row>
    <row r="146" spans="2:11">
      <c r="B146" s="18"/>
      <c r="C146" s="18"/>
      <c r="D146" s="18"/>
      <c r="E146" s="18"/>
      <c r="F146" s="18"/>
      <c r="G146" s="18"/>
      <c r="H146" s="18"/>
      <c r="I146" s="18"/>
      <c r="J146" s="18"/>
      <c r="K146" s="18"/>
    </row>
    <row r="147" spans="2:11">
      <c r="B147" s="18"/>
      <c r="C147" s="18"/>
      <c r="D147" s="18"/>
      <c r="E147" s="18"/>
      <c r="F147" s="18"/>
      <c r="G147" s="18"/>
      <c r="H147" s="18"/>
      <c r="I147" s="18"/>
      <c r="J147" s="18"/>
      <c r="K147" s="18"/>
    </row>
    <row r="148" spans="2:11">
      <c r="B148" s="18"/>
      <c r="C148" s="18"/>
      <c r="D148" s="18"/>
      <c r="E148" s="18"/>
      <c r="F148" s="18"/>
      <c r="G148" s="18"/>
      <c r="H148" s="18"/>
      <c r="I148" s="18"/>
      <c r="J148" s="18"/>
      <c r="K148" s="18"/>
    </row>
    <row r="149" spans="2:11">
      <c r="B149" s="18"/>
      <c r="C149" s="18"/>
      <c r="D149" s="18"/>
      <c r="E149" s="18"/>
      <c r="F149" s="18"/>
      <c r="G149" s="18"/>
      <c r="H149" s="18"/>
      <c r="I149" s="18"/>
      <c r="J149" s="18"/>
      <c r="K149" s="18"/>
    </row>
    <row r="150" spans="2:11">
      <c r="B150" s="18"/>
      <c r="C150" s="18"/>
      <c r="D150" s="18"/>
      <c r="E150" s="18"/>
      <c r="F150" s="18"/>
      <c r="G150" s="18"/>
      <c r="H150" s="18"/>
      <c r="I150" s="18"/>
      <c r="J150" s="18"/>
      <c r="K150" s="18"/>
    </row>
    <row r="151" spans="2:11">
      <c r="B151" s="18"/>
      <c r="C151" s="18"/>
      <c r="D151" s="18"/>
      <c r="E151" s="18"/>
      <c r="F151" s="18"/>
      <c r="G151" s="18"/>
      <c r="H151" s="18"/>
      <c r="I151" s="18"/>
      <c r="J151" s="18"/>
      <c r="K151" s="18"/>
    </row>
    <row r="152" spans="2:11">
      <c r="B152" s="18"/>
      <c r="C152" s="18"/>
      <c r="D152" s="18"/>
      <c r="E152" s="18"/>
      <c r="F152" s="18"/>
      <c r="G152" s="18"/>
      <c r="H152" s="18"/>
      <c r="I152" s="18"/>
      <c r="J152" s="18"/>
      <c r="K152" s="18"/>
    </row>
    <row r="153" spans="2:11">
      <c r="B153" s="18"/>
      <c r="C153" s="18"/>
      <c r="D153" s="18"/>
      <c r="E153" s="18"/>
      <c r="F153" s="18"/>
      <c r="G153" s="18"/>
      <c r="H153" s="18"/>
      <c r="I153" s="18"/>
      <c r="J153" s="18"/>
      <c r="K153" s="18"/>
    </row>
    <row r="154" spans="2:11">
      <c r="B154" s="18"/>
      <c r="C154" s="18"/>
      <c r="D154" s="18"/>
      <c r="E154" s="18"/>
      <c r="F154" s="18"/>
      <c r="G154" s="18"/>
      <c r="H154" s="18"/>
      <c r="I154" s="18"/>
      <c r="J154" s="18"/>
      <c r="K154" s="18"/>
    </row>
    <row r="155" spans="2:11">
      <c r="B155" s="18"/>
      <c r="C155" s="18"/>
      <c r="D155" s="18"/>
      <c r="E155" s="18"/>
      <c r="F155" s="18"/>
      <c r="G155" s="18"/>
      <c r="H155" s="18"/>
      <c r="I155" s="18"/>
      <c r="J155" s="18"/>
      <c r="K155" s="18"/>
    </row>
    <row r="156" spans="2:11">
      <c r="B156" s="18"/>
      <c r="C156" s="18"/>
      <c r="D156" s="18"/>
      <c r="E156" s="18"/>
      <c r="F156" s="18"/>
      <c r="G156" s="18"/>
      <c r="H156" s="18"/>
      <c r="I156" s="18"/>
      <c r="J156" s="18"/>
      <c r="K156" s="18"/>
    </row>
    <row r="157" spans="2:11">
      <c r="B157" s="18"/>
      <c r="C157" s="18"/>
      <c r="D157" s="18"/>
      <c r="E157" s="18"/>
      <c r="F157" s="18"/>
      <c r="G157" s="18"/>
      <c r="H157" s="18"/>
      <c r="I157" s="18"/>
      <c r="J157" s="18"/>
      <c r="K157" s="18"/>
    </row>
    <row r="158" spans="2:11">
      <c r="B158" s="18"/>
      <c r="C158" s="18"/>
      <c r="D158" s="18"/>
      <c r="E158" s="18"/>
      <c r="F158" s="18"/>
      <c r="G158" s="18"/>
      <c r="H158" s="18"/>
      <c r="I158" s="18"/>
      <c r="J158" s="18"/>
      <c r="K158" s="18"/>
    </row>
    <row r="159" spans="2:11">
      <c r="B159" s="18"/>
      <c r="C159" s="18"/>
      <c r="D159" s="18"/>
      <c r="E159" s="18"/>
      <c r="F159" s="18"/>
      <c r="G159" s="18"/>
      <c r="H159" s="18"/>
      <c r="I159" s="18"/>
      <c r="J159" s="18"/>
      <c r="K159" s="18"/>
    </row>
    <row r="160" spans="2:11">
      <c r="B160" s="18"/>
      <c r="C160" s="18"/>
      <c r="D160" s="18"/>
      <c r="E160" s="18"/>
      <c r="F160" s="18"/>
      <c r="G160" s="18"/>
      <c r="H160" s="18"/>
      <c r="I160" s="18"/>
      <c r="J160" s="18"/>
      <c r="K160" s="18"/>
    </row>
    <row r="161" spans="2:11">
      <c r="B161" s="18"/>
      <c r="C161" s="18"/>
      <c r="D161" s="18"/>
      <c r="E161" s="18"/>
      <c r="F161" s="18"/>
      <c r="G161" s="18"/>
      <c r="H161" s="18"/>
      <c r="I161" s="18"/>
      <c r="J161" s="18"/>
      <c r="K161" s="18"/>
    </row>
    <row r="162" spans="2:11">
      <c r="B162" s="18"/>
      <c r="C162" s="18"/>
      <c r="D162" s="18"/>
      <c r="E162" s="18"/>
      <c r="F162" s="18"/>
      <c r="G162" s="18"/>
      <c r="H162" s="18"/>
      <c r="I162" s="18"/>
      <c r="J162" s="18"/>
      <c r="K162" s="18"/>
    </row>
    <row r="163" spans="2:11">
      <c r="B163" s="18"/>
      <c r="C163" s="18"/>
      <c r="D163" s="18"/>
      <c r="E163" s="18"/>
      <c r="F163" s="18"/>
      <c r="G163" s="18"/>
      <c r="H163" s="18"/>
      <c r="I163" s="18"/>
      <c r="J163" s="18"/>
      <c r="K163" s="18"/>
    </row>
    <row r="164" spans="2:11">
      <c r="B164" s="18"/>
      <c r="C164" s="18"/>
      <c r="D164" s="18"/>
      <c r="E164" s="18"/>
      <c r="F164" s="18"/>
      <c r="G164" s="18"/>
      <c r="H164" s="18"/>
      <c r="I164" s="18"/>
      <c r="J164" s="18"/>
      <c r="K164" s="18"/>
    </row>
    <row r="165" spans="2:11">
      <c r="B165" s="18"/>
      <c r="C165" s="18"/>
      <c r="D165" s="18"/>
      <c r="E165" s="18"/>
      <c r="F165" s="18"/>
      <c r="G165" s="18"/>
      <c r="H165" s="18"/>
      <c r="I165" s="18"/>
      <c r="J165" s="18"/>
      <c r="K165" s="18"/>
    </row>
    <row r="166" spans="2:11">
      <c r="B166" s="18"/>
      <c r="C166" s="18"/>
      <c r="D166" s="18"/>
      <c r="E166" s="18"/>
      <c r="F166" s="18"/>
      <c r="G166" s="18"/>
      <c r="H166" s="18"/>
      <c r="I166" s="18"/>
      <c r="J166" s="18"/>
      <c r="K166" s="18"/>
    </row>
    <row r="167" spans="2:11">
      <c r="B167" s="18"/>
      <c r="C167" s="18"/>
      <c r="D167" s="18"/>
      <c r="E167" s="18"/>
      <c r="F167" s="18"/>
      <c r="G167" s="18"/>
      <c r="H167" s="18"/>
      <c r="I167" s="18"/>
      <c r="J167" s="18"/>
      <c r="K167" s="18"/>
    </row>
    <row r="168" spans="2:11">
      <c r="B168" s="18"/>
      <c r="C168" s="18"/>
      <c r="D168" s="18"/>
      <c r="E168" s="18"/>
      <c r="F168" s="18"/>
      <c r="G168" s="18"/>
      <c r="H168" s="18"/>
      <c r="I168" s="18"/>
      <c r="J168" s="18"/>
      <c r="K168" s="18"/>
    </row>
    <row r="169" spans="2:11">
      <c r="B169" s="18"/>
      <c r="C169" s="18"/>
      <c r="D169" s="18"/>
      <c r="E169" s="18"/>
      <c r="F169" s="18"/>
      <c r="G169" s="18"/>
      <c r="H169" s="18"/>
      <c r="I169" s="18"/>
      <c r="J169" s="18"/>
      <c r="K169" s="18"/>
    </row>
    <row r="170" spans="2:11">
      <c r="B170" s="18"/>
      <c r="C170" s="18"/>
      <c r="D170" s="18"/>
      <c r="E170" s="18"/>
      <c r="F170" s="18"/>
      <c r="G170" s="18"/>
      <c r="H170" s="18"/>
      <c r="I170" s="18"/>
      <c r="J170" s="18"/>
      <c r="K170" s="18"/>
    </row>
    <row r="171" spans="2:11">
      <c r="B171" s="18"/>
      <c r="C171" s="18"/>
      <c r="D171" s="18"/>
      <c r="E171" s="18"/>
      <c r="F171" s="18"/>
      <c r="G171" s="18"/>
      <c r="H171" s="18"/>
      <c r="I171" s="18"/>
      <c r="J171" s="18"/>
      <c r="K171" s="18"/>
    </row>
    <row r="172" spans="2:11">
      <c r="B172" s="18"/>
      <c r="C172" s="18"/>
      <c r="D172" s="18"/>
      <c r="E172" s="18"/>
      <c r="F172" s="18"/>
      <c r="G172" s="18"/>
      <c r="H172" s="18"/>
      <c r="I172" s="18"/>
      <c r="J172" s="18"/>
      <c r="K172" s="18"/>
    </row>
    <row r="173" spans="2:11">
      <c r="B173" s="18"/>
      <c r="C173" s="18"/>
      <c r="D173" s="18"/>
      <c r="E173" s="18"/>
      <c r="F173" s="18"/>
      <c r="G173" s="18"/>
      <c r="H173" s="18"/>
      <c r="I173" s="18"/>
      <c r="J173" s="18"/>
      <c r="K173" s="18"/>
    </row>
    <row r="174" spans="2:11">
      <c r="B174" s="18"/>
      <c r="C174" s="18"/>
      <c r="D174" s="18"/>
      <c r="E174" s="18"/>
      <c r="F174" s="18"/>
      <c r="G174" s="18"/>
      <c r="H174" s="18"/>
      <c r="I174" s="18"/>
      <c r="J174" s="18"/>
      <c r="K174" s="18"/>
    </row>
    <row r="175" spans="2:11">
      <c r="B175" s="18"/>
      <c r="C175" s="18"/>
      <c r="D175" s="18"/>
      <c r="E175" s="18"/>
      <c r="F175" s="18"/>
      <c r="G175" s="18"/>
      <c r="H175" s="18"/>
      <c r="I175" s="18"/>
      <c r="J175" s="18"/>
      <c r="K175" s="18"/>
    </row>
    <row r="176" spans="2:11">
      <c r="B176" s="18"/>
      <c r="C176" s="18"/>
      <c r="D176" s="18"/>
      <c r="E176" s="18"/>
      <c r="F176" s="18"/>
      <c r="G176" s="18"/>
      <c r="H176" s="18"/>
      <c r="I176" s="18"/>
      <c r="J176" s="18"/>
      <c r="K176" s="18"/>
    </row>
    <row r="177" spans="2:11">
      <c r="B177" s="18"/>
      <c r="C177" s="18"/>
      <c r="D177" s="18"/>
      <c r="E177" s="18"/>
      <c r="F177" s="18"/>
      <c r="G177" s="18"/>
      <c r="H177" s="18"/>
      <c r="I177" s="18"/>
      <c r="J177" s="18"/>
      <c r="K177" s="18"/>
    </row>
    <row r="178" spans="2:11">
      <c r="B178" s="18"/>
      <c r="C178" s="18"/>
      <c r="D178" s="18"/>
      <c r="E178" s="18"/>
      <c r="F178" s="18"/>
      <c r="G178" s="18"/>
      <c r="H178" s="18"/>
      <c r="I178" s="18"/>
      <c r="J178" s="18"/>
      <c r="K178" s="18"/>
    </row>
    <row r="179" spans="2:11">
      <c r="B179" s="18"/>
      <c r="C179" s="18"/>
      <c r="D179" s="18"/>
      <c r="E179" s="18"/>
      <c r="F179" s="18"/>
      <c r="G179" s="18"/>
      <c r="H179" s="18"/>
      <c r="I179" s="18"/>
      <c r="J179" s="18"/>
      <c r="K179" s="18"/>
    </row>
    <row r="180" spans="2:11">
      <c r="B180" s="18"/>
      <c r="C180" s="18"/>
      <c r="D180" s="18"/>
      <c r="E180" s="18"/>
      <c r="F180" s="18"/>
      <c r="G180" s="18"/>
      <c r="H180" s="18"/>
      <c r="I180" s="18"/>
      <c r="J180" s="18"/>
      <c r="K180" s="18"/>
    </row>
    <row r="181" spans="2:11">
      <c r="B181" s="18"/>
      <c r="C181" s="18"/>
      <c r="D181" s="18"/>
      <c r="E181" s="18"/>
      <c r="F181" s="18"/>
      <c r="G181" s="18"/>
      <c r="H181" s="18"/>
      <c r="I181" s="18"/>
      <c r="J181" s="18"/>
      <c r="K181" s="18"/>
    </row>
    <row r="182" spans="2:11">
      <c r="B182" s="18"/>
      <c r="C182" s="18"/>
      <c r="D182" s="18"/>
      <c r="E182" s="18"/>
      <c r="F182" s="18"/>
      <c r="G182" s="18"/>
      <c r="H182" s="18"/>
      <c r="I182" s="18"/>
      <c r="J182" s="18"/>
      <c r="K182" s="18"/>
    </row>
    <row r="183" spans="2:11">
      <c r="B183" s="18"/>
      <c r="C183" s="18"/>
      <c r="D183" s="18"/>
      <c r="E183" s="18"/>
      <c r="F183" s="18"/>
      <c r="G183" s="18"/>
      <c r="H183" s="18"/>
      <c r="I183" s="18"/>
      <c r="J183" s="18"/>
      <c r="K183" s="18"/>
    </row>
    <row r="184" spans="2:11">
      <c r="B184" s="18"/>
      <c r="C184" s="18"/>
      <c r="D184" s="18"/>
      <c r="E184" s="18"/>
      <c r="F184" s="18"/>
      <c r="G184" s="18"/>
      <c r="H184" s="18"/>
      <c r="I184" s="18"/>
      <c r="J184" s="18"/>
      <c r="K184" s="18"/>
    </row>
    <row r="185" spans="2:11">
      <c r="B185" s="18"/>
      <c r="C185" s="18"/>
      <c r="D185" s="18"/>
      <c r="E185" s="18"/>
      <c r="F185" s="18"/>
      <c r="G185" s="18"/>
      <c r="H185" s="18"/>
      <c r="I185" s="18"/>
      <c r="J185" s="18"/>
      <c r="K185" s="18"/>
    </row>
    <row r="186" spans="2:11">
      <c r="B186" s="18"/>
      <c r="C186" s="18"/>
      <c r="D186" s="18"/>
      <c r="E186" s="18"/>
      <c r="F186" s="18"/>
      <c r="G186" s="18"/>
      <c r="H186" s="18"/>
      <c r="I186" s="18"/>
      <c r="J186" s="18"/>
      <c r="K186" s="18"/>
    </row>
    <row r="187" spans="2:11">
      <c r="B187" s="18"/>
      <c r="C187" s="18"/>
      <c r="D187" s="18"/>
      <c r="E187" s="18"/>
      <c r="F187" s="18"/>
      <c r="G187" s="18"/>
      <c r="H187" s="18"/>
      <c r="I187" s="18"/>
      <c r="J187" s="18"/>
      <c r="K187" s="18"/>
    </row>
    <row r="188" spans="2:11">
      <c r="B188" s="18"/>
      <c r="C188" s="18"/>
      <c r="D188" s="18"/>
      <c r="E188" s="18"/>
      <c r="F188" s="18"/>
      <c r="G188" s="18"/>
      <c r="H188" s="18"/>
      <c r="I188" s="18"/>
      <c r="J188" s="18"/>
      <c r="K188" s="18"/>
    </row>
    <row r="189" spans="2:11">
      <c r="B189" s="18"/>
      <c r="C189" s="18"/>
      <c r="D189" s="18"/>
      <c r="E189" s="18"/>
      <c r="F189" s="18"/>
      <c r="G189" s="18"/>
      <c r="H189" s="18"/>
      <c r="I189" s="18"/>
      <c r="J189" s="18"/>
      <c r="K189" s="18"/>
    </row>
    <row r="190" spans="2:11">
      <c r="B190" s="18"/>
      <c r="C190" s="18"/>
      <c r="D190" s="18"/>
      <c r="E190" s="18"/>
      <c r="F190" s="18"/>
      <c r="G190" s="18"/>
      <c r="H190" s="18"/>
      <c r="I190" s="18"/>
      <c r="J190" s="18"/>
      <c r="K190" s="18"/>
    </row>
    <row r="191" spans="2:11">
      <c r="B191" s="18"/>
      <c r="C191" s="18"/>
      <c r="D191" s="18"/>
      <c r="E191" s="18"/>
      <c r="F191" s="18"/>
      <c r="G191" s="18"/>
      <c r="H191" s="18"/>
      <c r="I191" s="18"/>
      <c r="J191" s="18"/>
      <c r="K191" s="18"/>
    </row>
    <row r="192" spans="2:11">
      <c r="B192" s="18"/>
      <c r="C192" s="18"/>
      <c r="D192" s="18"/>
      <c r="E192" s="18"/>
      <c r="F192" s="18"/>
      <c r="G192" s="18"/>
      <c r="H192" s="18"/>
      <c r="I192" s="18"/>
      <c r="J192" s="18"/>
      <c r="K192" s="18"/>
    </row>
    <row r="193" spans="2:11">
      <c r="B193" s="18"/>
      <c r="C193" s="18"/>
      <c r="D193" s="18"/>
      <c r="E193" s="18"/>
      <c r="F193" s="18"/>
      <c r="G193" s="18"/>
      <c r="H193" s="18"/>
      <c r="I193" s="18"/>
      <c r="J193" s="18"/>
      <c r="K193" s="18"/>
    </row>
    <row r="194" spans="2:11">
      <c r="B194" s="18"/>
      <c r="C194" s="18"/>
      <c r="D194" s="18"/>
      <c r="E194" s="18"/>
      <c r="F194" s="18"/>
      <c r="G194" s="18"/>
      <c r="H194" s="18"/>
      <c r="I194" s="18"/>
      <c r="J194" s="18"/>
      <c r="K194" s="18"/>
    </row>
    <row r="195" spans="2:11">
      <c r="B195" s="18"/>
      <c r="C195" s="18"/>
      <c r="D195" s="18"/>
      <c r="E195" s="18"/>
      <c r="F195" s="18"/>
      <c r="G195" s="18"/>
      <c r="H195" s="18"/>
      <c r="I195" s="18"/>
      <c r="J195" s="18"/>
      <c r="K195" s="18"/>
    </row>
    <row r="196" spans="2:11">
      <c r="B196" s="18"/>
      <c r="C196" s="18"/>
      <c r="D196" s="18"/>
      <c r="E196" s="18"/>
      <c r="F196" s="18"/>
      <c r="G196" s="18"/>
      <c r="H196" s="18"/>
      <c r="I196" s="18"/>
      <c r="J196" s="18"/>
      <c r="K196" s="18"/>
    </row>
    <row r="197" spans="2:11">
      <c r="B197" s="18"/>
      <c r="C197" s="18"/>
      <c r="D197" s="18"/>
      <c r="E197" s="18"/>
      <c r="F197" s="18"/>
      <c r="G197" s="18"/>
      <c r="H197" s="18"/>
      <c r="I197" s="18"/>
      <c r="J197" s="18"/>
      <c r="K197" s="18"/>
    </row>
    <row r="198" spans="2:11">
      <c r="B198" s="18"/>
      <c r="C198" s="18"/>
      <c r="D198" s="18"/>
      <c r="E198" s="18"/>
      <c r="F198" s="18"/>
      <c r="G198" s="18"/>
      <c r="H198" s="18"/>
      <c r="I198" s="18"/>
      <c r="J198" s="18"/>
      <c r="K198" s="18"/>
    </row>
    <row r="199" spans="2:11">
      <c r="B199" s="18"/>
      <c r="C199" s="18"/>
      <c r="D199" s="18"/>
      <c r="E199" s="18"/>
      <c r="F199" s="18"/>
      <c r="G199" s="18"/>
      <c r="H199" s="18"/>
      <c r="I199" s="18"/>
      <c r="J199" s="18"/>
      <c r="K199" s="18"/>
    </row>
    <row r="200" spans="2:11">
      <c r="B200" s="18"/>
      <c r="C200" s="18"/>
      <c r="D200" s="18"/>
      <c r="E200" s="18"/>
      <c r="F200" s="18"/>
      <c r="G200" s="18"/>
      <c r="H200" s="18"/>
      <c r="I200" s="18"/>
      <c r="J200" s="18"/>
      <c r="K200" s="18"/>
    </row>
    <row r="201" spans="2:11">
      <c r="B201" s="18"/>
      <c r="C201" s="18"/>
      <c r="D201" s="18"/>
      <c r="E201" s="18"/>
      <c r="F201" s="18"/>
      <c r="G201" s="18"/>
      <c r="H201" s="18"/>
      <c r="I201" s="18"/>
      <c r="J201" s="18"/>
      <c r="K201" s="18"/>
    </row>
    <row r="202" spans="2:11">
      <c r="B202" s="18"/>
      <c r="C202" s="18"/>
      <c r="D202" s="18"/>
      <c r="E202" s="18"/>
      <c r="F202" s="18"/>
      <c r="G202" s="18"/>
      <c r="H202" s="18"/>
      <c r="I202" s="18"/>
      <c r="J202" s="18"/>
      <c r="K202" s="18"/>
    </row>
    <row r="203" spans="2:11">
      <c r="B203" s="18"/>
      <c r="C203" s="18"/>
      <c r="D203" s="18"/>
      <c r="E203" s="18"/>
      <c r="F203" s="18"/>
      <c r="G203" s="18"/>
      <c r="H203" s="18"/>
      <c r="I203" s="18"/>
      <c r="J203" s="18"/>
      <c r="K203" s="18"/>
    </row>
    <row r="204" spans="2:11">
      <c r="B204" s="18"/>
      <c r="C204" s="18"/>
      <c r="D204" s="18"/>
      <c r="E204" s="18"/>
      <c r="F204" s="18"/>
      <c r="G204" s="18"/>
      <c r="H204" s="18"/>
      <c r="I204" s="18"/>
      <c r="J204" s="18"/>
      <c r="K204" s="18"/>
    </row>
    <row r="205" spans="2:11">
      <c r="B205" s="18"/>
      <c r="C205" s="18"/>
      <c r="D205" s="18"/>
      <c r="E205" s="18"/>
      <c r="F205" s="18"/>
      <c r="G205" s="18"/>
      <c r="H205" s="18"/>
      <c r="I205" s="18"/>
      <c r="J205" s="18"/>
      <c r="K205" s="18"/>
    </row>
    <row r="206" spans="2:11">
      <c r="B206" s="18"/>
      <c r="C206" s="18"/>
      <c r="D206" s="18"/>
      <c r="E206" s="18"/>
      <c r="F206" s="18"/>
      <c r="G206" s="18"/>
      <c r="H206" s="18"/>
      <c r="I206" s="18"/>
      <c r="J206" s="18"/>
      <c r="K206" s="18"/>
    </row>
    <row r="207" spans="2:11">
      <c r="B207" s="18"/>
      <c r="C207" s="18"/>
      <c r="D207" s="18"/>
      <c r="E207" s="18"/>
      <c r="F207" s="18"/>
      <c r="G207" s="18"/>
      <c r="H207" s="18"/>
      <c r="I207" s="18"/>
      <c r="J207" s="18"/>
      <c r="K207" s="18"/>
    </row>
    <row r="208" spans="2:11">
      <c r="B208" s="18"/>
      <c r="C208" s="18"/>
      <c r="D208" s="18"/>
      <c r="E208" s="18"/>
      <c r="F208" s="18"/>
      <c r="G208" s="18"/>
      <c r="H208" s="18"/>
      <c r="I208" s="18"/>
      <c r="J208" s="18"/>
      <c r="K208" s="18"/>
    </row>
    <row r="209" spans="2:11">
      <c r="B209" s="18"/>
      <c r="C209" s="18"/>
      <c r="D209" s="18"/>
      <c r="E209" s="18"/>
      <c r="F209" s="18"/>
      <c r="G209" s="18"/>
      <c r="H209" s="18"/>
      <c r="I209" s="18"/>
      <c r="J209" s="18"/>
      <c r="K209" s="18"/>
    </row>
    <row r="210" spans="2:11">
      <c r="B210" s="18"/>
      <c r="C210" s="18"/>
      <c r="D210" s="18"/>
      <c r="E210" s="18"/>
      <c r="F210" s="18"/>
      <c r="G210" s="18"/>
      <c r="H210" s="18"/>
      <c r="I210" s="18"/>
      <c r="J210" s="18"/>
      <c r="K210" s="18"/>
    </row>
    <row r="211" spans="2:11">
      <c r="B211" s="18"/>
      <c r="C211" s="18"/>
      <c r="D211" s="18"/>
      <c r="E211" s="18"/>
      <c r="F211" s="18"/>
      <c r="G211" s="18"/>
      <c r="H211" s="18"/>
      <c r="I211" s="18"/>
      <c r="J211" s="18"/>
      <c r="K211" s="18"/>
    </row>
    <row r="212" spans="2:11">
      <c r="B212" s="18"/>
      <c r="C212" s="18"/>
      <c r="D212" s="18"/>
      <c r="E212" s="18"/>
      <c r="F212" s="18"/>
      <c r="G212" s="18"/>
      <c r="H212" s="18"/>
      <c r="I212" s="18"/>
      <c r="J212" s="18"/>
      <c r="K212" s="18"/>
    </row>
    <row r="213" spans="2:11">
      <c r="B213" s="18"/>
      <c r="C213" s="18"/>
      <c r="D213" s="18"/>
      <c r="E213" s="18"/>
      <c r="F213" s="18"/>
      <c r="G213" s="18"/>
      <c r="H213" s="18"/>
      <c r="I213" s="18"/>
      <c r="J213" s="18"/>
      <c r="K213" s="18"/>
    </row>
    <row r="214" spans="2:11">
      <c r="B214" s="18"/>
      <c r="C214" s="18"/>
      <c r="D214" s="18"/>
      <c r="E214" s="18"/>
      <c r="F214" s="18"/>
      <c r="G214" s="18"/>
      <c r="H214" s="18"/>
      <c r="I214" s="18"/>
      <c r="J214" s="18"/>
      <c r="K214" s="18"/>
    </row>
    <row r="215" spans="2:11">
      <c r="B215" s="18"/>
      <c r="C215" s="18"/>
      <c r="D215" s="18"/>
      <c r="E215" s="18"/>
      <c r="F215" s="18"/>
      <c r="G215" s="18"/>
      <c r="H215" s="18"/>
      <c r="I215" s="18"/>
      <c r="J215" s="18"/>
      <c r="K215" s="18"/>
    </row>
    <row r="216" spans="2:11">
      <c r="B216" s="18"/>
      <c r="C216" s="18"/>
      <c r="D216" s="18"/>
      <c r="E216" s="18"/>
      <c r="F216" s="18"/>
      <c r="G216" s="18"/>
      <c r="H216" s="18"/>
      <c r="I216" s="18"/>
      <c r="J216" s="18"/>
      <c r="K216" s="18"/>
    </row>
    <row r="217" spans="2:11">
      <c r="B217" s="18"/>
      <c r="C217" s="18"/>
      <c r="D217" s="18"/>
      <c r="E217" s="18"/>
      <c r="F217" s="18"/>
      <c r="G217" s="18"/>
      <c r="H217" s="18"/>
      <c r="I217" s="18"/>
      <c r="J217" s="18"/>
      <c r="K217" s="18"/>
    </row>
    <row r="218" spans="2:11">
      <c r="B218" s="18"/>
      <c r="C218" s="18"/>
      <c r="D218" s="18"/>
      <c r="E218" s="18"/>
      <c r="F218" s="18"/>
      <c r="G218" s="18"/>
      <c r="H218" s="18"/>
      <c r="I218" s="18"/>
      <c r="J218" s="18"/>
      <c r="K218" s="18"/>
    </row>
    <row r="219" spans="2:11">
      <c r="B219" s="18"/>
      <c r="C219" s="18"/>
      <c r="D219" s="18"/>
      <c r="E219" s="18"/>
      <c r="F219" s="18"/>
      <c r="G219" s="18"/>
      <c r="H219" s="18"/>
      <c r="I219" s="18"/>
      <c r="J219" s="18"/>
      <c r="K219" s="18"/>
    </row>
    <row r="220" spans="2:11">
      <c r="B220" s="18"/>
      <c r="C220" s="18"/>
      <c r="D220" s="18"/>
      <c r="E220" s="18"/>
      <c r="F220" s="18"/>
      <c r="G220" s="18"/>
      <c r="H220" s="18"/>
      <c r="I220" s="18"/>
      <c r="J220" s="18"/>
      <c r="K220" s="18"/>
    </row>
    <row r="221" spans="2:11">
      <c r="B221" s="18"/>
      <c r="C221" s="18"/>
      <c r="D221" s="18"/>
      <c r="E221" s="18"/>
      <c r="F221" s="18"/>
      <c r="G221" s="18"/>
      <c r="H221" s="18"/>
      <c r="I221" s="18"/>
      <c r="J221" s="18"/>
      <c r="K221" s="18"/>
    </row>
    <row r="222" spans="2:11">
      <c r="B222" s="18"/>
      <c r="C222" s="18"/>
      <c r="D222" s="18"/>
      <c r="E222" s="18"/>
      <c r="F222" s="18"/>
      <c r="G222" s="18"/>
      <c r="H222" s="18"/>
      <c r="I222" s="18"/>
      <c r="J222" s="18"/>
      <c r="K222" s="18"/>
    </row>
    <row r="223" spans="2:11">
      <c r="B223" s="18"/>
      <c r="C223" s="18"/>
      <c r="D223" s="18"/>
      <c r="E223" s="18"/>
      <c r="F223" s="18"/>
      <c r="G223" s="18"/>
      <c r="H223" s="18"/>
      <c r="I223" s="18"/>
      <c r="J223" s="18"/>
      <c r="K223" s="18"/>
    </row>
    <row r="224" spans="2:11">
      <c r="B224" s="18"/>
      <c r="C224" s="18"/>
      <c r="D224" s="18"/>
      <c r="E224" s="18"/>
      <c r="F224" s="18"/>
      <c r="G224" s="18"/>
      <c r="H224" s="18"/>
      <c r="I224" s="18"/>
      <c r="J224" s="18"/>
      <c r="K224" s="18"/>
    </row>
    <row r="225" spans="2:11">
      <c r="B225" s="18"/>
      <c r="C225" s="18"/>
      <c r="D225" s="18"/>
      <c r="E225" s="18"/>
      <c r="F225" s="18"/>
      <c r="G225" s="18"/>
      <c r="H225" s="18"/>
      <c r="I225" s="18"/>
      <c r="J225" s="18"/>
      <c r="K225" s="18"/>
    </row>
    <row r="226" spans="2:11">
      <c r="B226" s="18"/>
      <c r="C226" s="18"/>
      <c r="D226" s="18"/>
      <c r="E226" s="18"/>
      <c r="F226" s="18"/>
      <c r="G226" s="18"/>
      <c r="H226" s="18"/>
      <c r="I226" s="18"/>
      <c r="J226" s="18"/>
      <c r="K226" s="18"/>
    </row>
    <row r="227" spans="2:11">
      <c r="B227" s="18"/>
      <c r="C227" s="18"/>
      <c r="D227" s="18"/>
      <c r="E227" s="18"/>
      <c r="F227" s="18"/>
      <c r="G227" s="18"/>
      <c r="H227" s="18"/>
      <c r="I227" s="18"/>
      <c r="J227" s="18"/>
      <c r="K227" s="18"/>
    </row>
    <row r="228" spans="2:11">
      <c r="B228" s="18"/>
      <c r="C228" s="18"/>
      <c r="D228" s="18"/>
      <c r="E228" s="18"/>
      <c r="F228" s="18"/>
      <c r="G228" s="18"/>
      <c r="H228" s="18"/>
      <c r="I228" s="18"/>
      <c r="J228" s="18"/>
      <c r="K228" s="18"/>
    </row>
    <row r="229" spans="2:11">
      <c r="B229" s="18"/>
      <c r="C229" s="18"/>
      <c r="D229" s="18"/>
      <c r="E229" s="18"/>
      <c r="F229" s="18"/>
      <c r="G229" s="18"/>
      <c r="H229" s="18"/>
      <c r="I229" s="18"/>
      <c r="J229" s="18"/>
      <c r="K229" s="18"/>
    </row>
    <row r="230" spans="2:11">
      <c r="B230" s="18"/>
      <c r="C230" s="18"/>
      <c r="D230" s="18"/>
      <c r="E230" s="18"/>
      <c r="F230" s="18"/>
      <c r="G230" s="18"/>
      <c r="H230" s="18"/>
      <c r="I230" s="18"/>
      <c r="J230" s="18"/>
      <c r="K230" s="18"/>
    </row>
    <row r="231" spans="2:11">
      <c r="B231" s="18"/>
      <c r="C231" s="18"/>
      <c r="D231" s="18"/>
      <c r="E231" s="18"/>
      <c r="F231" s="18"/>
      <c r="G231" s="18"/>
      <c r="H231" s="18"/>
      <c r="I231" s="18"/>
      <c r="J231" s="18"/>
      <c r="K231" s="18"/>
    </row>
    <row r="232" spans="2:11">
      <c r="B232" s="18"/>
      <c r="C232" s="18"/>
      <c r="D232" s="18"/>
      <c r="E232" s="18"/>
      <c r="F232" s="18"/>
      <c r="G232" s="18"/>
      <c r="H232" s="18"/>
      <c r="I232" s="18"/>
      <c r="J232" s="18"/>
      <c r="K232" s="18"/>
    </row>
    <row r="233" spans="2:11">
      <c r="B233" s="18"/>
      <c r="C233" s="18"/>
      <c r="D233" s="18"/>
      <c r="E233" s="18"/>
      <c r="F233" s="18"/>
      <c r="G233" s="18"/>
      <c r="H233" s="18"/>
      <c r="I233" s="18"/>
      <c r="J233" s="18"/>
      <c r="K233" s="18"/>
    </row>
    <row r="234" spans="2:11">
      <c r="B234" s="18"/>
      <c r="C234" s="18"/>
      <c r="D234" s="18"/>
      <c r="E234" s="18"/>
      <c r="F234" s="18"/>
      <c r="G234" s="18"/>
      <c r="H234" s="18"/>
      <c r="I234" s="18"/>
      <c r="J234" s="18"/>
      <c r="K234" s="18"/>
    </row>
    <row r="235" spans="2:11">
      <c r="B235" s="18"/>
      <c r="C235" s="18"/>
      <c r="D235" s="18"/>
      <c r="E235" s="18"/>
      <c r="F235" s="18"/>
      <c r="G235" s="18"/>
      <c r="H235" s="18"/>
      <c r="I235" s="18"/>
      <c r="J235" s="18"/>
      <c r="K235" s="18"/>
    </row>
    <row r="236" spans="2:11">
      <c r="B236" s="18"/>
      <c r="C236" s="18"/>
      <c r="D236" s="18"/>
      <c r="E236" s="18"/>
      <c r="F236" s="18"/>
      <c r="G236" s="18"/>
      <c r="H236" s="18"/>
      <c r="I236" s="18"/>
      <c r="J236" s="18"/>
      <c r="K236" s="18"/>
    </row>
    <row r="237" spans="2:11">
      <c r="B237" s="18"/>
      <c r="C237" s="18"/>
      <c r="D237" s="18"/>
      <c r="E237" s="18"/>
      <c r="F237" s="18"/>
      <c r="G237" s="18"/>
      <c r="H237" s="18"/>
      <c r="I237" s="18"/>
      <c r="J237" s="18"/>
      <c r="K237" s="18"/>
    </row>
    <row r="238" spans="2:11">
      <c r="B238" s="18"/>
      <c r="C238" s="18"/>
      <c r="D238" s="18"/>
      <c r="E238" s="18"/>
      <c r="F238" s="18"/>
      <c r="G238" s="18"/>
      <c r="H238" s="18"/>
      <c r="I238" s="18"/>
      <c r="J238" s="18"/>
      <c r="K238" s="18"/>
    </row>
    <row r="239" spans="2:11">
      <c r="B239" s="18"/>
      <c r="C239" s="18"/>
      <c r="D239" s="18"/>
      <c r="E239" s="18"/>
      <c r="F239" s="18"/>
      <c r="G239" s="18"/>
      <c r="H239" s="18"/>
      <c r="I239" s="18"/>
      <c r="J239" s="18"/>
      <c r="K239" s="18"/>
    </row>
    <row r="240" spans="2:11">
      <c r="B240" s="18"/>
      <c r="C240" s="18"/>
      <c r="D240" s="18"/>
      <c r="E240" s="18"/>
      <c r="F240" s="18"/>
      <c r="G240" s="18"/>
      <c r="H240" s="18"/>
      <c r="I240" s="18"/>
      <c r="J240" s="18"/>
      <c r="K240" s="18"/>
    </row>
    <row r="241" spans="2:11">
      <c r="B241" s="18"/>
      <c r="C241" s="18"/>
      <c r="D241" s="18"/>
      <c r="E241" s="18"/>
      <c r="F241" s="18"/>
      <c r="G241" s="18"/>
      <c r="H241" s="18"/>
      <c r="I241" s="18"/>
      <c r="J241" s="18"/>
      <c r="K241" s="18"/>
    </row>
  </sheetData>
  <phoneticPr fontId="1"/>
  <pageMargins left="0.78700000000000003" right="0.78700000000000003" top="0.98399999999999999" bottom="0.98399999999999999" header="0.51200000000000001" footer="0.5120000000000000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4"/>
  <sheetViews>
    <sheetView workbookViewId="0">
      <pane ySplit="3" topLeftCell="A54" activePane="bottomLeft" state="frozen"/>
      <selection pane="bottomLeft" activeCell="A75" sqref="A75"/>
    </sheetView>
  </sheetViews>
  <sheetFormatPr defaultRowHeight="13.5"/>
  <sheetData>
    <row r="1" spans="1:30">
      <c r="A1" t="s">
        <v>364</v>
      </c>
    </row>
    <row r="2" spans="1:30">
      <c r="B2" t="s">
        <v>365</v>
      </c>
      <c r="C2" t="s">
        <v>366</v>
      </c>
      <c r="D2" t="s">
        <v>367</v>
      </c>
      <c r="E2" t="s">
        <v>368</v>
      </c>
    </row>
    <row r="3" spans="1:30">
      <c r="B3" t="s">
        <v>352</v>
      </c>
      <c r="C3">
        <v>1</v>
      </c>
      <c r="D3">
        <v>2</v>
      </c>
      <c r="E3">
        <v>3</v>
      </c>
      <c r="F3">
        <v>4</v>
      </c>
      <c r="G3">
        <v>5</v>
      </c>
      <c r="H3">
        <v>6</v>
      </c>
      <c r="I3">
        <v>7</v>
      </c>
      <c r="J3">
        <v>8</v>
      </c>
      <c r="K3">
        <v>9</v>
      </c>
      <c r="L3">
        <v>10</v>
      </c>
      <c r="M3">
        <v>11</v>
      </c>
      <c r="N3">
        <v>12</v>
      </c>
      <c r="O3">
        <v>13</v>
      </c>
      <c r="P3">
        <v>14</v>
      </c>
      <c r="Q3">
        <v>15</v>
      </c>
      <c r="R3">
        <v>16</v>
      </c>
      <c r="S3">
        <v>17</v>
      </c>
      <c r="T3">
        <v>18</v>
      </c>
      <c r="U3">
        <v>19</v>
      </c>
      <c r="V3">
        <v>20</v>
      </c>
      <c r="W3">
        <v>21</v>
      </c>
      <c r="X3">
        <v>22</v>
      </c>
      <c r="Y3">
        <v>23</v>
      </c>
      <c r="Z3">
        <v>24</v>
      </c>
      <c r="AA3">
        <v>25</v>
      </c>
      <c r="AB3">
        <v>26</v>
      </c>
      <c r="AC3">
        <v>27</v>
      </c>
      <c r="AD3">
        <v>28</v>
      </c>
    </row>
    <row r="4" spans="1:30">
      <c r="A4" s="18"/>
      <c r="B4" s="18" t="s">
        <v>353</v>
      </c>
      <c r="C4" s="18">
        <v>1</v>
      </c>
      <c r="D4" s="18">
        <v>4</v>
      </c>
      <c r="E4" s="18">
        <v>7</v>
      </c>
      <c r="F4" s="18">
        <v>9</v>
      </c>
      <c r="G4" s="18">
        <v>11</v>
      </c>
      <c r="H4" s="18">
        <v>12</v>
      </c>
      <c r="I4" s="18">
        <v>14</v>
      </c>
      <c r="J4" s="18">
        <v>16</v>
      </c>
      <c r="K4" s="18">
        <v>19</v>
      </c>
      <c r="L4" s="18">
        <v>20</v>
      </c>
      <c r="M4" s="18">
        <v>23</v>
      </c>
      <c r="N4" s="18">
        <v>24</v>
      </c>
      <c r="O4" s="18">
        <v>27</v>
      </c>
      <c r="P4" s="18">
        <v>28</v>
      </c>
      <c r="Q4" s="18">
        <v>31</v>
      </c>
      <c r="R4" s="18">
        <v>32</v>
      </c>
      <c r="S4" s="18">
        <v>35</v>
      </c>
      <c r="T4" s="18">
        <v>40</v>
      </c>
      <c r="U4" s="18">
        <v>39</v>
      </c>
      <c r="V4" s="18">
        <v>40</v>
      </c>
      <c r="W4" s="18">
        <v>45</v>
      </c>
      <c r="X4" s="18">
        <v>48</v>
      </c>
      <c r="Y4" s="18">
        <v>51</v>
      </c>
      <c r="Z4" s="18">
        <v>52</v>
      </c>
      <c r="AA4" s="18">
        <v>55</v>
      </c>
      <c r="AB4" s="18">
        <v>56</v>
      </c>
      <c r="AC4" s="18">
        <v>59</v>
      </c>
      <c r="AD4" s="18">
        <v>59</v>
      </c>
    </row>
    <row r="5" spans="1:30">
      <c r="A5" s="18"/>
      <c r="B5" s="18">
        <v>1.1294999999999999E-2</v>
      </c>
      <c r="C5" s="18">
        <v>39.063000000000002</v>
      </c>
      <c r="D5" s="18">
        <v>39.101999999999997</v>
      </c>
      <c r="E5" s="18">
        <v>50.012999999999998</v>
      </c>
      <c r="F5" s="18">
        <v>68.622</v>
      </c>
      <c r="G5" s="18">
        <v>87.983000000000004</v>
      </c>
      <c r="H5" s="18">
        <v>114.61</v>
      </c>
      <c r="I5" s="18">
        <v>132.69</v>
      </c>
      <c r="J5" s="18">
        <v>150.76</v>
      </c>
      <c r="K5" s="18">
        <v>160.41</v>
      </c>
      <c r="L5" s="18">
        <v>188.32</v>
      </c>
      <c r="M5" s="18">
        <v>191.65</v>
      </c>
      <c r="N5" s="18">
        <v>219.32</v>
      </c>
      <c r="O5" s="18">
        <v>221.66</v>
      </c>
      <c r="P5" s="18">
        <v>249.52</v>
      </c>
      <c r="Q5" s="18">
        <v>250.7</v>
      </c>
      <c r="R5" s="18">
        <v>279.44</v>
      </c>
      <c r="S5" s="18">
        <v>279.39999999999998</v>
      </c>
      <c r="T5" s="18">
        <v>266.72000000000003</v>
      </c>
      <c r="U5" s="18">
        <v>308.20999999999998</v>
      </c>
      <c r="V5" s="18">
        <v>322.60000000000002</v>
      </c>
      <c r="W5" s="18">
        <v>309.39999999999998</v>
      </c>
      <c r="X5" s="18">
        <v>322.20999999999998</v>
      </c>
      <c r="Y5" s="18">
        <v>321.69</v>
      </c>
      <c r="Z5" s="18">
        <v>333.58</v>
      </c>
      <c r="AA5" s="18">
        <v>349.78</v>
      </c>
      <c r="AB5" s="18">
        <v>360.29</v>
      </c>
      <c r="AC5" s="18">
        <v>358.51</v>
      </c>
      <c r="AD5" s="18">
        <v>374.75</v>
      </c>
    </row>
    <row r="6" spans="1:30">
      <c r="A6" s="18"/>
      <c r="B6" s="18">
        <v>1.4219000000000001E-2</v>
      </c>
      <c r="C6" s="18">
        <v>39.063000000000002</v>
      </c>
      <c r="D6" s="18">
        <v>39.101999999999997</v>
      </c>
      <c r="E6" s="18">
        <v>50.012999999999998</v>
      </c>
      <c r="F6" s="18">
        <v>68.622</v>
      </c>
      <c r="G6" s="18">
        <v>87.983000000000004</v>
      </c>
      <c r="H6" s="18">
        <v>114.61</v>
      </c>
      <c r="I6" s="18">
        <v>132.69</v>
      </c>
      <c r="J6" s="18">
        <v>150.76</v>
      </c>
      <c r="K6" s="18">
        <v>160.41</v>
      </c>
      <c r="L6" s="18">
        <v>188.32</v>
      </c>
      <c r="M6" s="18">
        <v>191.65</v>
      </c>
      <c r="N6" s="18">
        <v>219.32</v>
      </c>
      <c r="O6" s="18">
        <v>221.66</v>
      </c>
      <c r="P6" s="18">
        <v>249.52</v>
      </c>
      <c r="Q6" s="18">
        <v>250.7</v>
      </c>
      <c r="R6" s="18">
        <v>279.44</v>
      </c>
      <c r="S6" s="18">
        <v>279.39999999999998</v>
      </c>
      <c r="T6" s="18">
        <v>266.72000000000003</v>
      </c>
      <c r="U6" s="18">
        <v>308.20999999999998</v>
      </c>
      <c r="V6" s="18">
        <v>322.60000000000002</v>
      </c>
      <c r="W6" s="18">
        <v>309.39999999999998</v>
      </c>
      <c r="X6" s="18">
        <v>322.20999999999998</v>
      </c>
      <c r="Y6" s="18">
        <v>321.69</v>
      </c>
      <c r="Z6" s="18">
        <v>333.58</v>
      </c>
      <c r="AA6" s="18">
        <v>349.78</v>
      </c>
      <c r="AB6" s="18">
        <v>360.29</v>
      </c>
      <c r="AC6" s="18">
        <v>358.51</v>
      </c>
      <c r="AD6" s="18">
        <v>374.75</v>
      </c>
    </row>
    <row r="7" spans="1:30">
      <c r="A7" s="18"/>
      <c r="B7" s="18">
        <v>1.7901E-2</v>
      </c>
      <c r="C7" s="18">
        <v>39.063000000000002</v>
      </c>
      <c r="D7" s="18">
        <v>39.101999999999997</v>
      </c>
      <c r="E7" s="18">
        <v>50.012999999999998</v>
      </c>
      <c r="F7" s="18">
        <v>68.622</v>
      </c>
      <c r="G7" s="18">
        <v>87.983000000000004</v>
      </c>
      <c r="H7" s="18">
        <v>114.61</v>
      </c>
      <c r="I7" s="18">
        <v>132.69</v>
      </c>
      <c r="J7" s="18">
        <v>150.76</v>
      </c>
      <c r="K7" s="18">
        <v>160.41</v>
      </c>
      <c r="L7" s="18">
        <v>188.32</v>
      </c>
      <c r="M7" s="18">
        <v>191.65</v>
      </c>
      <c r="N7" s="18">
        <v>219.32</v>
      </c>
      <c r="O7" s="18">
        <v>221.66</v>
      </c>
      <c r="P7" s="18">
        <v>249.52</v>
      </c>
      <c r="Q7" s="18">
        <v>250.7</v>
      </c>
      <c r="R7" s="18">
        <v>279.44</v>
      </c>
      <c r="S7" s="18">
        <v>279.39999999999998</v>
      </c>
      <c r="T7" s="18">
        <v>266.72000000000003</v>
      </c>
      <c r="U7" s="18">
        <v>308.20999999999998</v>
      </c>
      <c r="V7" s="18">
        <v>322.60000000000002</v>
      </c>
      <c r="W7" s="18">
        <v>309.39999999999998</v>
      </c>
      <c r="X7" s="18">
        <v>322.20999999999998</v>
      </c>
      <c r="Y7" s="18">
        <v>321.69</v>
      </c>
      <c r="Z7" s="18">
        <v>333.58</v>
      </c>
      <c r="AA7" s="18">
        <v>349.78</v>
      </c>
      <c r="AB7" s="18">
        <v>360.29</v>
      </c>
      <c r="AC7" s="18">
        <v>358.51</v>
      </c>
      <c r="AD7" s="18">
        <v>374.75</v>
      </c>
    </row>
    <row r="8" spans="1:30">
      <c r="A8" s="18"/>
      <c r="B8" s="18">
        <v>2.2536E-2</v>
      </c>
      <c r="C8" s="18">
        <v>39.063000000000002</v>
      </c>
      <c r="D8" s="18">
        <v>39.101999999999997</v>
      </c>
      <c r="E8" s="18">
        <v>50.012999999999998</v>
      </c>
      <c r="F8" s="18">
        <v>68.622</v>
      </c>
      <c r="G8" s="18">
        <v>87.983000000000004</v>
      </c>
      <c r="H8" s="18">
        <v>114.61</v>
      </c>
      <c r="I8" s="18">
        <v>132.69</v>
      </c>
      <c r="J8" s="18">
        <v>150.76</v>
      </c>
      <c r="K8" s="18">
        <v>160.41</v>
      </c>
      <c r="L8" s="18">
        <v>188.32</v>
      </c>
      <c r="M8" s="18">
        <v>191.65</v>
      </c>
      <c r="N8" s="18">
        <v>219.32</v>
      </c>
      <c r="O8" s="18">
        <v>221.66</v>
      </c>
      <c r="P8" s="18">
        <v>249.52</v>
      </c>
      <c r="Q8" s="18">
        <v>250.7</v>
      </c>
      <c r="R8" s="18">
        <v>279.44</v>
      </c>
      <c r="S8" s="18">
        <v>279.39999999999998</v>
      </c>
      <c r="T8" s="18">
        <v>266.72000000000003</v>
      </c>
      <c r="U8" s="18">
        <v>308.20999999999998</v>
      </c>
      <c r="V8" s="18">
        <v>322.60000000000002</v>
      </c>
      <c r="W8" s="18">
        <v>309.39999999999998</v>
      </c>
      <c r="X8" s="18">
        <v>322.20999999999998</v>
      </c>
      <c r="Y8" s="18">
        <v>321.69</v>
      </c>
      <c r="Z8" s="18">
        <v>333.58</v>
      </c>
      <c r="AA8" s="18">
        <v>349.78</v>
      </c>
      <c r="AB8" s="18">
        <v>360.29</v>
      </c>
      <c r="AC8" s="18">
        <v>358.51</v>
      </c>
      <c r="AD8" s="18">
        <v>374.75</v>
      </c>
    </row>
    <row r="9" spans="1:30">
      <c r="A9" s="18"/>
      <c r="B9" s="18">
        <v>2.8371E-2</v>
      </c>
      <c r="C9" s="18">
        <v>39.063000000000002</v>
      </c>
      <c r="D9" s="18">
        <v>39.101999999999997</v>
      </c>
      <c r="E9" s="18">
        <v>50.012999999999998</v>
      </c>
      <c r="F9" s="18">
        <v>68.622</v>
      </c>
      <c r="G9" s="18">
        <v>87.983000000000004</v>
      </c>
      <c r="H9" s="18">
        <v>114.61</v>
      </c>
      <c r="I9" s="18">
        <v>132.69</v>
      </c>
      <c r="J9" s="18">
        <v>150.76</v>
      </c>
      <c r="K9" s="18">
        <v>160.41</v>
      </c>
      <c r="L9" s="18">
        <v>188.32</v>
      </c>
      <c r="M9" s="18">
        <v>191.65</v>
      </c>
      <c r="N9" s="18">
        <v>219.32</v>
      </c>
      <c r="O9" s="18">
        <v>221.66</v>
      </c>
      <c r="P9" s="18">
        <v>249.52</v>
      </c>
      <c r="Q9" s="18">
        <v>250.7</v>
      </c>
      <c r="R9" s="18">
        <v>279.44</v>
      </c>
      <c r="S9" s="18">
        <v>279.39999999999998</v>
      </c>
      <c r="T9" s="18">
        <v>266.72000000000003</v>
      </c>
      <c r="U9" s="18">
        <v>308.20999999999998</v>
      </c>
      <c r="V9" s="18">
        <v>322.60000000000002</v>
      </c>
      <c r="W9" s="18">
        <v>309.39999999999998</v>
      </c>
      <c r="X9" s="18">
        <v>322.20999999999998</v>
      </c>
      <c r="Y9" s="18">
        <v>321.69</v>
      </c>
      <c r="Z9" s="18">
        <v>333.58</v>
      </c>
      <c r="AA9" s="18">
        <v>349.78</v>
      </c>
      <c r="AB9" s="18">
        <v>360.29</v>
      </c>
      <c r="AC9" s="18">
        <v>358.51</v>
      </c>
      <c r="AD9" s="18">
        <v>374.75</v>
      </c>
    </row>
    <row r="10" spans="1:30">
      <c r="A10" s="18"/>
      <c r="B10" s="18">
        <v>3.5716999999999999E-2</v>
      </c>
      <c r="C10" s="18">
        <v>39.063000000000002</v>
      </c>
      <c r="D10" s="18">
        <v>39.101999999999997</v>
      </c>
      <c r="E10" s="18">
        <v>50.012999999999998</v>
      </c>
      <c r="F10" s="18">
        <v>68.622</v>
      </c>
      <c r="G10" s="18">
        <v>87.983000000000004</v>
      </c>
      <c r="H10" s="18">
        <v>114.61</v>
      </c>
      <c r="I10" s="18">
        <v>132.69</v>
      </c>
      <c r="J10" s="18">
        <v>150.76</v>
      </c>
      <c r="K10" s="18">
        <v>160.41</v>
      </c>
      <c r="L10" s="18">
        <v>188.32</v>
      </c>
      <c r="M10" s="18">
        <v>191.65</v>
      </c>
      <c r="N10" s="18">
        <v>219.32</v>
      </c>
      <c r="O10" s="18">
        <v>221.66</v>
      </c>
      <c r="P10" s="18">
        <v>249.52</v>
      </c>
      <c r="Q10" s="18">
        <v>250.7</v>
      </c>
      <c r="R10" s="18">
        <v>279.44</v>
      </c>
      <c r="S10" s="18">
        <v>279.39999999999998</v>
      </c>
      <c r="T10" s="18">
        <v>266.72000000000003</v>
      </c>
      <c r="U10" s="18">
        <v>308.20999999999998</v>
      </c>
      <c r="V10" s="18">
        <v>322.60000000000002</v>
      </c>
      <c r="W10" s="18">
        <v>309.39999999999998</v>
      </c>
      <c r="X10" s="18">
        <v>322.20999999999998</v>
      </c>
      <c r="Y10" s="18">
        <v>321.69</v>
      </c>
      <c r="Z10" s="18">
        <v>333.58</v>
      </c>
      <c r="AA10" s="18">
        <v>349.78</v>
      </c>
      <c r="AB10" s="18">
        <v>360.29</v>
      </c>
      <c r="AC10" s="18">
        <v>358.51</v>
      </c>
      <c r="AD10" s="18">
        <v>374.75</v>
      </c>
    </row>
    <row r="11" spans="1:30">
      <c r="A11" s="18"/>
      <c r="B11" s="18">
        <v>4.4964999999999998E-2</v>
      </c>
      <c r="C11" s="18">
        <v>39.063000000000002</v>
      </c>
      <c r="D11" s="18">
        <v>39.101999999999997</v>
      </c>
      <c r="E11" s="18">
        <v>50.012999999999998</v>
      </c>
      <c r="F11" s="18">
        <v>68.622</v>
      </c>
      <c r="G11" s="18">
        <v>87.983000000000004</v>
      </c>
      <c r="H11" s="18">
        <v>114.61</v>
      </c>
      <c r="I11" s="18">
        <v>132.69</v>
      </c>
      <c r="J11" s="18">
        <v>150.76</v>
      </c>
      <c r="K11" s="18">
        <v>160.41</v>
      </c>
      <c r="L11" s="18">
        <v>188.32</v>
      </c>
      <c r="M11" s="18">
        <v>191.65</v>
      </c>
      <c r="N11" s="18">
        <v>219.32</v>
      </c>
      <c r="O11" s="18">
        <v>221.66</v>
      </c>
      <c r="P11" s="18">
        <v>249.52</v>
      </c>
      <c r="Q11" s="18">
        <v>250.7</v>
      </c>
      <c r="R11" s="18">
        <v>279.44</v>
      </c>
      <c r="S11" s="18">
        <v>279.39999999999998</v>
      </c>
      <c r="T11" s="18">
        <v>266.72000000000003</v>
      </c>
      <c r="U11" s="18">
        <v>308.20999999999998</v>
      </c>
      <c r="V11" s="18">
        <v>322.60000000000002</v>
      </c>
      <c r="W11" s="18">
        <v>309.39999999999998</v>
      </c>
      <c r="X11" s="18">
        <v>322.20999999999998</v>
      </c>
      <c r="Y11" s="18">
        <v>321.69</v>
      </c>
      <c r="Z11" s="18">
        <v>333.58</v>
      </c>
      <c r="AA11" s="18">
        <v>349.78</v>
      </c>
      <c r="AB11" s="18">
        <v>360.29</v>
      </c>
      <c r="AC11" s="18">
        <v>358.51</v>
      </c>
      <c r="AD11" s="18">
        <v>374.75</v>
      </c>
    </row>
    <row r="12" spans="1:30">
      <c r="A12" s="18"/>
      <c r="B12" s="18">
        <v>5.6606999999999998E-2</v>
      </c>
      <c r="C12" s="18">
        <v>39.063000000000002</v>
      </c>
      <c r="D12" s="18">
        <v>39.101999999999997</v>
      </c>
      <c r="E12" s="18">
        <v>50.012999999999998</v>
      </c>
      <c r="F12" s="18">
        <v>68.622</v>
      </c>
      <c r="G12" s="18">
        <v>87.983000000000004</v>
      </c>
      <c r="H12" s="18">
        <v>114.61</v>
      </c>
      <c r="I12" s="18">
        <v>132.69</v>
      </c>
      <c r="J12" s="18">
        <v>150.76</v>
      </c>
      <c r="K12" s="18">
        <v>160.41</v>
      </c>
      <c r="L12" s="18">
        <v>188.32</v>
      </c>
      <c r="M12" s="18">
        <v>191.65</v>
      </c>
      <c r="N12" s="18">
        <v>219.32</v>
      </c>
      <c r="O12" s="18">
        <v>221.66</v>
      </c>
      <c r="P12" s="18">
        <v>249.52</v>
      </c>
      <c r="Q12" s="18">
        <v>250.7</v>
      </c>
      <c r="R12" s="18">
        <v>279.44</v>
      </c>
      <c r="S12" s="18">
        <v>279.39999999999998</v>
      </c>
      <c r="T12" s="18">
        <v>266.72000000000003</v>
      </c>
      <c r="U12" s="18">
        <v>308.20999999999998</v>
      </c>
      <c r="V12" s="18">
        <v>322.60000000000002</v>
      </c>
      <c r="W12" s="18">
        <v>309.39999999999998</v>
      </c>
      <c r="X12" s="18">
        <v>322.20999999999998</v>
      </c>
      <c r="Y12" s="18">
        <v>321.69</v>
      </c>
      <c r="Z12" s="18">
        <v>333.58</v>
      </c>
      <c r="AA12" s="18">
        <v>349.78</v>
      </c>
      <c r="AB12" s="18">
        <v>360.29</v>
      </c>
      <c r="AC12" s="18">
        <v>358.51</v>
      </c>
      <c r="AD12" s="18">
        <v>374.75</v>
      </c>
    </row>
    <row r="13" spans="1:30">
      <c r="A13" s="18"/>
      <c r="B13" s="18">
        <v>7.1263999999999994E-2</v>
      </c>
      <c r="C13" s="18">
        <v>39.063000000000002</v>
      </c>
      <c r="D13" s="18">
        <v>39.101999999999997</v>
      </c>
      <c r="E13" s="18">
        <v>50.012999999999998</v>
      </c>
      <c r="F13" s="18">
        <v>68.622</v>
      </c>
      <c r="G13" s="18">
        <v>87.983000000000004</v>
      </c>
      <c r="H13" s="18">
        <v>114.61</v>
      </c>
      <c r="I13" s="18">
        <v>132.69</v>
      </c>
      <c r="J13" s="18">
        <v>150.76</v>
      </c>
      <c r="K13" s="18">
        <v>160.41</v>
      </c>
      <c r="L13" s="18">
        <v>188.32</v>
      </c>
      <c r="M13" s="18">
        <v>191.65</v>
      </c>
      <c r="N13" s="18">
        <v>219.32</v>
      </c>
      <c r="O13" s="18">
        <v>221.66</v>
      </c>
      <c r="P13" s="18">
        <v>249.52</v>
      </c>
      <c r="Q13" s="18">
        <v>250.7</v>
      </c>
      <c r="R13" s="18">
        <v>279.44</v>
      </c>
      <c r="S13" s="18">
        <v>279.39999999999998</v>
      </c>
      <c r="T13" s="18">
        <v>266.72000000000003</v>
      </c>
      <c r="U13" s="18">
        <v>308.20999999999998</v>
      </c>
      <c r="V13" s="18">
        <v>322.60000000000002</v>
      </c>
      <c r="W13" s="18">
        <v>309.39999999999998</v>
      </c>
      <c r="X13" s="18">
        <v>322.20999999999998</v>
      </c>
      <c r="Y13" s="18">
        <v>321.69</v>
      </c>
      <c r="Z13" s="18">
        <v>333.58</v>
      </c>
      <c r="AA13" s="18">
        <v>349.78</v>
      </c>
      <c r="AB13" s="18">
        <v>360.29</v>
      </c>
      <c r="AC13" s="18">
        <v>358.51</v>
      </c>
      <c r="AD13" s="18">
        <v>374.75</v>
      </c>
    </row>
    <row r="14" spans="1:30">
      <c r="A14" s="18"/>
      <c r="B14" s="18">
        <v>8.9716000000000004E-2</v>
      </c>
      <c r="C14" s="18">
        <v>39.063000000000002</v>
      </c>
      <c r="D14" s="18">
        <v>39.101999999999997</v>
      </c>
      <c r="E14" s="18">
        <v>50.012999999999998</v>
      </c>
      <c r="F14" s="18">
        <v>68.622</v>
      </c>
      <c r="G14" s="18">
        <v>87.983000000000004</v>
      </c>
      <c r="H14" s="18">
        <v>114.61</v>
      </c>
      <c r="I14" s="18">
        <v>132.69</v>
      </c>
      <c r="J14" s="18">
        <v>150.76</v>
      </c>
      <c r="K14" s="18">
        <v>160.41</v>
      </c>
      <c r="L14" s="18">
        <v>188.32</v>
      </c>
      <c r="M14" s="18">
        <v>191.65</v>
      </c>
      <c r="N14" s="18">
        <v>219.32</v>
      </c>
      <c r="O14" s="18">
        <v>221.66</v>
      </c>
      <c r="P14" s="18">
        <v>249.52</v>
      </c>
      <c r="Q14" s="18">
        <v>250.7</v>
      </c>
      <c r="R14" s="18">
        <v>279.44</v>
      </c>
      <c r="S14" s="18">
        <v>279.39999999999998</v>
      </c>
      <c r="T14" s="18">
        <v>266.72000000000003</v>
      </c>
      <c r="U14" s="18">
        <v>308.20999999999998</v>
      </c>
      <c r="V14" s="18">
        <v>322.60000000000002</v>
      </c>
      <c r="W14" s="18">
        <v>309.39999999999998</v>
      </c>
      <c r="X14" s="18">
        <v>322.20999999999998</v>
      </c>
      <c r="Y14" s="18">
        <v>321.69</v>
      </c>
      <c r="Z14" s="18">
        <v>333.58</v>
      </c>
      <c r="AA14" s="18">
        <v>349.78</v>
      </c>
      <c r="AB14" s="18">
        <v>360.29</v>
      </c>
      <c r="AC14" s="18">
        <v>358.51</v>
      </c>
      <c r="AD14" s="18">
        <v>374.75</v>
      </c>
    </row>
    <row r="15" spans="1:30">
      <c r="A15" s="18"/>
      <c r="B15" s="18">
        <v>0.11294999999999999</v>
      </c>
      <c r="C15" s="18">
        <v>39.063000000000002</v>
      </c>
      <c r="D15" s="18">
        <v>39.101999999999997</v>
      </c>
      <c r="E15" s="18">
        <v>50.012999999999998</v>
      </c>
      <c r="F15" s="18">
        <v>68.622</v>
      </c>
      <c r="G15" s="18">
        <v>87.983000000000004</v>
      </c>
      <c r="H15" s="18">
        <v>114.61</v>
      </c>
      <c r="I15" s="18">
        <v>132.69</v>
      </c>
      <c r="J15" s="18">
        <v>150.76</v>
      </c>
      <c r="K15" s="18">
        <v>160.41</v>
      </c>
      <c r="L15" s="18">
        <v>188.32</v>
      </c>
      <c r="M15" s="18">
        <v>191.65</v>
      </c>
      <c r="N15" s="18">
        <v>219.32</v>
      </c>
      <c r="O15" s="18">
        <v>221.66</v>
      </c>
      <c r="P15" s="18">
        <v>249.52</v>
      </c>
      <c r="Q15" s="18">
        <v>250.7</v>
      </c>
      <c r="R15" s="18">
        <v>279.44</v>
      </c>
      <c r="S15" s="18">
        <v>279.39999999999998</v>
      </c>
      <c r="T15" s="18">
        <v>266.72000000000003</v>
      </c>
      <c r="U15" s="18">
        <v>308.20999999999998</v>
      </c>
      <c r="V15" s="18">
        <v>322.60000000000002</v>
      </c>
      <c r="W15" s="18">
        <v>309.39999999999998</v>
      </c>
      <c r="X15" s="18">
        <v>322.20999999999998</v>
      </c>
      <c r="Y15" s="18">
        <v>321.69</v>
      </c>
      <c r="Z15" s="18">
        <v>333.58</v>
      </c>
      <c r="AA15" s="18">
        <v>349.78</v>
      </c>
      <c r="AB15" s="18">
        <v>360.29</v>
      </c>
      <c r="AC15" s="18">
        <v>358.51</v>
      </c>
      <c r="AD15" s="18">
        <v>374.75</v>
      </c>
    </row>
    <row r="16" spans="1:30">
      <c r="A16" s="18"/>
      <c r="B16" s="18">
        <v>0.14219000000000001</v>
      </c>
      <c r="C16" s="18">
        <v>39.063000000000002</v>
      </c>
      <c r="D16" s="18">
        <v>39.101999999999997</v>
      </c>
      <c r="E16" s="18">
        <v>50.012999999999998</v>
      </c>
      <c r="F16" s="18">
        <v>68.622</v>
      </c>
      <c r="G16" s="18">
        <v>87.983000000000004</v>
      </c>
      <c r="H16" s="18">
        <v>114.61</v>
      </c>
      <c r="I16" s="18">
        <v>132.69</v>
      </c>
      <c r="J16" s="18">
        <v>150.76</v>
      </c>
      <c r="K16" s="18">
        <v>160.41</v>
      </c>
      <c r="L16" s="18">
        <v>188.32</v>
      </c>
      <c r="M16" s="18">
        <v>191.65</v>
      </c>
      <c r="N16" s="18">
        <v>219.32</v>
      </c>
      <c r="O16" s="18">
        <v>221.66</v>
      </c>
      <c r="P16" s="18">
        <v>249.52</v>
      </c>
      <c r="Q16" s="18">
        <v>250.7</v>
      </c>
      <c r="R16" s="18">
        <v>279.44</v>
      </c>
      <c r="S16" s="18">
        <v>279.39999999999998</v>
      </c>
      <c r="T16" s="18">
        <v>266.72000000000003</v>
      </c>
      <c r="U16" s="18">
        <v>308.20999999999998</v>
      </c>
      <c r="V16" s="18">
        <v>322.60000000000002</v>
      </c>
      <c r="W16" s="18">
        <v>309.39999999999998</v>
      </c>
      <c r="X16" s="18">
        <v>322.20999999999998</v>
      </c>
      <c r="Y16" s="18">
        <v>321.69</v>
      </c>
      <c r="Z16" s="18">
        <v>333.58</v>
      </c>
      <c r="AA16" s="18">
        <v>349.78</v>
      </c>
      <c r="AB16" s="18">
        <v>360.29</v>
      </c>
      <c r="AC16" s="18">
        <v>358.51</v>
      </c>
      <c r="AD16" s="18">
        <v>374.75</v>
      </c>
    </row>
    <row r="17" spans="1:30">
      <c r="A17" s="18"/>
      <c r="B17" s="18">
        <v>0.17901</v>
      </c>
      <c r="C17" s="18">
        <v>39.063000000000002</v>
      </c>
      <c r="D17" s="18">
        <v>39.101999999999997</v>
      </c>
      <c r="E17" s="18">
        <v>50.012999999999998</v>
      </c>
      <c r="F17" s="18">
        <v>68.622</v>
      </c>
      <c r="G17" s="18">
        <v>87.983000000000004</v>
      </c>
      <c r="H17" s="18">
        <v>114.61</v>
      </c>
      <c r="I17" s="18">
        <v>132.69</v>
      </c>
      <c r="J17" s="18">
        <v>150.76</v>
      </c>
      <c r="K17" s="18">
        <v>160.41</v>
      </c>
      <c r="L17" s="18">
        <v>188.32</v>
      </c>
      <c r="M17" s="18">
        <v>191.65</v>
      </c>
      <c r="N17" s="18">
        <v>219.32</v>
      </c>
      <c r="O17" s="18">
        <v>221.66</v>
      </c>
      <c r="P17" s="18">
        <v>249.52</v>
      </c>
      <c r="Q17" s="18">
        <v>250.7</v>
      </c>
      <c r="R17" s="18">
        <v>279.44</v>
      </c>
      <c r="S17" s="18">
        <v>279.39999999999998</v>
      </c>
      <c r="T17" s="18">
        <v>266.72000000000003</v>
      </c>
      <c r="U17" s="18">
        <v>308.20999999999998</v>
      </c>
      <c r="V17" s="18">
        <v>322.60000000000002</v>
      </c>
      <c r="W17" s="18">
        <v>309.39999999999998</v>
      </c>
      <c r="X17" s="18">
        <v>322.20999999999998</v>
      </c>
      <c r="Y17" s="18">
        <v>321.69</v>
      </c>
      <c r="Z17" s="18">
        <v>333.58</v>
      </c>
      <c r="AA17" s="18">
        <v>349.78</v>
      </c>
      <c r="AB17" s="18">
        <v>360.29</v>
      </c>
      <c r="AC17" s="18">
        <v>358.51</v>
      </c>
      <c r="AD17" s="18">
        <v>374.75</v>
      </c>
    </row>
    <row r="18" spans="1:30">
      <c r="A18" s="18"/>
      <c r="B18" s="18">
        <v>0.22536</v>
      </c>
      <c r="C18" s="18">
        <v>39.063000000000002</v>
      </c>
      <c r="D18" s="18">
        <v>39.101999999999997</v>
      </c>
      <c r="E18" s="18">
        <v>50.012999999999998</v>
      </c>
      <c r="F18" s="18">
        <v>68.622</v>
      </c>
      <c r="G18" s="18">
        <v>87.983000000000004</v>
      </c>
      <c r="H18" s="18">
        <v>114.61</v>
      </c>
      <c r="I18" s="18">
        <v>132.69</v>
      </c>
      <c r="J18" s="18">
        <v>150.76</v>
      </c>
      <c r="K18" s="18">
        <v>160.41</v>
      </c>
      <c r="L18" s="18">
        <v>188.32</v>
      </c>
      <c r="M18" s="18">
        <v>191.65</v>
      </c>
      <c r="N18" s="18">
        <v>219.32</v>
      </c>
      <c r="O18" s="18">
        <v>221.66</v>
      </c>
      <c r="P18" s="18">
        <v>249.52</v>
      </c>
      <c r="Q18" s="18">
        <v>250.7</v>
      </c>
      <c r="R18" s="18">
        <v>279.44</v>
      </c>
      <c r="S18" s="18">
        <v>279.39999999999998</v>
      </c>
      <c r="T18" s="18">
        <v>266.72000000000003</v>
      </c>
      <c r="U18" s="18">
        <v>308.20999999999998</v>
      </c>
      <c r="V18" s="18">
        <v>322.60000000000002</v>
      </c>
      <c r="W18" s="18">
        <v>309.39999999999998</v>
      </c>
      <c r="X18" s="18">
        <v>322.20999999999998</v>
      </c>
      <c r="Y18" s="18">
        <v>321.69</v>
      </c>
      <c r="Z18" s="18">
        <v>333.58</v>
      </c>
      <c r="AA18" s="18">
        <v>349.78</v>
      </c>
      <c r="AB18" s="18">
        <v>360.29</v>
      </c>
      <c r="AC18" s="18">
        <v>358.51</v>
      </c>
      <c r="AD18" s="18">
        <v>374.75</v>
      </c>
    </row>
    <row r="19" spans="1:30">
      <c r="A19" s="18"/>
      <c r="B19" s="18">
        <v>0.28371000000000002</v>
      </c>
      <c r="C19" s="18">
        <v>39.063000000000002</v>
      </c>
      <c r="D19" s="18">
        <v>39.101999999999997</v>
      </c>
      <c r="E19" s="18">
        <v>50.012999999999998</v>
      </c>
      <c r="F19" s="18">
        <v>68.622</v>
      </c>
      <c r="G19" s="18">
        <v>87.983000000000004</v>
      </c>
      <c r="H19" s="18">
        <v>114.61</v>
      </c>
      <c r="I19" s="18">
        <v>132.69</v>
      </c>
      <c r="J19" s="18">
        <v>150.76</v>
      </c>
      <c r="K19" s="18">
        <v>160.41</v>
      </c>
      <c r="L19" s="18">
        <v>188.32</v>
      </c>
      <c r="M19" s="18">
        <v>191.65</v>
      </c>
      <c r="N19" s="18">
        <v>219.32</v>
      </c>
      <c r="O19" s="18">
        <v>221.66</v>
      </c>
      <c r="P19" s="18">
        <v>249.52</v>
      </c>
      <c r="Q19" s="18">
        <v>250.7</v>
      </c>
      <c r="R19" s="18">
        <v>279.44</v>
      </c>
      <c r="S19" s="18">
        <v>279.39999999999998</v>
      </c>
      <c r="T19" s="18">
        <v>266.72000000000003</v>
      </c>
      <c r="U19" s="18">
        <v>308.20999999999998</v>
      </c>
      <c r="V19" s="18">
        <v>322.60000000000002</v>
      </c>
      <c r="W19" s="18">
        <v>309.39999999999998</v>
      </c>
      <c r="X19" s="18">
        <v>322.20999999999998</v>
      </c>
      <c r="Y19" s="18">
        <v>321.69</v>
      </c>
      <c r="Z19" s="18">
        <v>333.58</v>
      </c>
      <c r="AA19" s="18">
        <v>349.78</v>
      </c>
      <c r="AB19" s="18">
        <v>360.29</v>
      </c>
      <c r="AC19" s="18">
        <v>358.51</v>
      </c>
      <c r="AD19" s="18">
        <v>374.75</v>
      </c>
    </row>
    <row r="20" spans="1:30">
      <c r="A20" s="18"/>
      <c r="B20" s="18">
        <v>0.35716999999999999</v>
      </c>
      <c r="C20" s="18">
        <v>39.063000000000002</v>
      </c>
      <c r="D20" s="18">
        <v>39.101999999999997</v>
      </c>
      <c r="E20" s="18">
        <v>50.012999999999998</v>
      </c>
      <c r="F20" s="18">
        <v>68.622</v>
      </c>
      <c r="G20" s="18">
        <v>87.983000000000004</v>
      </c>
      <c r="H20" s="18">
        <v>114.61</v>
      </c>
      <c r="I20" s="18">
        <v>132.69</v>
      </c>
      <c r="J20" s="18">
        <v>150.76</v>
      </c>
      <c r="K20" s="18">
        <v>160.41</v>
      </c>
      <c r="L20" s="18">
        <v>188.32</v>
      </c>
      <c r="M20" s="18">
        <v>191.65</v>
      </c>
      <c r="N20" s="18">
        <v>219.32</v>
      </c>
      <c r="O20" s="18">
        <v>221.66</v>
      </c>
      <c r="P20" s="18">
        <v>249.52</v>
      </c>
      <c r="Q20" s="18">
        <v>250.7</v>
      </c>
      <c r="R20" s="18">
        <v>279.44</v>
      </c>
      <c r="S20" s="18">
        <v>279.39999999999998</v>
      </c>
      <c r="T20" s="18">
        <v>266.72000000000003</v>
      </c>
      <c r="U20" s="18">
        <v>308.20999999999998</v>
      </c>
      <c r="V20" s="18">
        <v>322.60000000000002</v>
      </c>
      <c r="W20" s="18">
        <v>309.39999999999998</v>
      </c>
      <c r="X20" s="18">
        <v>322.20999999999998</v>
      </c>
      <c r="Y20" s="18">
        <v>321.69</v>
      </c>
      <c r="Z20" s="18">
        <v>333.58</v>
      </c>
      <c r="AA20" s="18">
        <v>349.78</v>
      </c>
      <c r="AB20" s="18">
        <v>360.29</v>
      </c>
      <c r="AC20" s="18">
        <v>358.51</v>
      </c>
      <c r="AD20" s="18">
        <v>374.75</v>
      </c>
    </row>
    <row r="21" spans="1:30">
      <c r="A21" s="18"/>
      <c r="B21" s="18">
        <v>0.44964999999999999</v>
      </c>
      <c r="C21" s="18">
        <v>39.063000000000002</v>
      </c>
      <c r="D21" s="18">
        <v>39.101999999999997</v>
      </c>
      <c r="E21" s="18">
        <v>50.012999999999998</v>
      </c>
      <c r="F21" s="18">
        <v>68.622</v>
      </c>
      <c r="G21" s="18">
        <v>87.983000000000004</v>
      </c>
      <c r="H21" s="18">
        <v>114.61</v>
      </c>
      <c r="I21" s="18">
        <v>132.69</v>
      </c>
      <c r="J21" s="18">
        <v>150.76</v>
      </c>
      <c r="K21" s="18">
        <v>160.41</v>
      </c>
      <c r="L21" s="18">
        <v>188.32</v>
      </c>
      <c r="M21" s="18">
        <v>191.65</v>
      </c>
      <c r="N21" s="18">
        <v>219.32</v>
      </c>
      <c r="O21" s="18">
        <v>221.66</v>
      </c>
      <c r="P21" s="18">
        <v>249.52</v>
      </c>
      <c r="Q21" s="18">
        <v>250.7</v>
      </c>
      <c r="R21" s="18">
        <v>279.44</v>
      </c>
      <c r="S21" s="18">
        <v>279.39999999999998</v>
      </c>
      <c r="T21" s="18">
        <v>266.72000000000003</v>
      </c>
      <c r="U21" s="18">
        <v>308.20999999999998</v>
      </c>
      <c r="V21" s="18">
        <v>322.60000000000002</v>
      </c>
      <c r="W21" s="18">
        <v>309.39999999999998</v>
      </c>
      <c r="X21" s="18">
        <v>322.20999999999998</v>
      </c>
      <c r="Y21" s="18">
        <v>321.69</v>
      </c>
      <c r="Z21" s="18">
        <v>333.58</v>
      </c>
      <c r="AA21" s="18">
        <v>349.78</v>
      </c>
      <c r="AB21" s="18">
        <v>360.29</v>
      </c>
      <c r="AC21" s="18">
        <v>358.51</v>
      </c>
      <c r="AD21" s="18">
        <v>374.75</v>
      </c>
    </row>
    <row r="22" spans="1:30">
      <c r="A22" s="18"/>
      <c r="B22" s="18">
        <v>0.56606999999999996</v>
      </c>
      <c r="C22" s="18">
        <v>39.063000000000002</v>
      </c>
      <c r="D22" s="18">
        <v>39.101999999999997</v>
      </c>
      <c r="E22" s="18">
        <v>50.012999999999998</v>
      </c>
      <c r="F22" s="18">
        <v>68.622</v>
      </c>
      <c r="G22" s="18">
        <v>87.983000000000004</v>
      </c>
      <c r="H22" s="18">
        <v>114.61</v>
      </c>
      <c r="I22" s="18">
        <v>132.69</v>
      </c>
      <c r="J22" s="18">
        <v>150.76</v>
      </c>
      <c r="K22" s="18">
        <v>160.41</v>
      </c>
      <c r="L22" s="18">
        <v>188.32</v>
      </c>
      <c r="M22" s="18">
        <v>191.65</v>
      </c>
      <c r="N22" s="18">
        <v>219.32</v>
      </c>
      <c r="O22" s="18">
        <v>221.66</v>
      </c>
      <c r="P22" s="18">
        <v>249.52</v>
      </c>
      <c r="Q22" s="18">
        <v>250.7</v>
      </c>
      <c r="R22" s="18">
        <v>279.44</v>
      </c>
      <c r="S22" s="18">
        <v>279.39999999999998</v>
      </c>
      <c r="T22" s="18">
        <v>266.72000000000003</v>
      </c>
      <c r="U22" s="18">
        <v>308.20999999999998</v>
      </c>
      <c r="V22" s="18">
        <v>322.60000000000002</v>
      </c>
      <c r="W22" s="18">
        <v>309.39999999999998</v>
      </c>
      <c r="X22" s="18">
        <v>322.20999999999998</v>
      </c>
      <c r="Y22" s="18">
        <v>321.69</v>
      </c>
      <c r="Z22" s="18">
        <v>333.58</v>
      </c>
      <c r="AA22" s="18">
        <v>349.78</v>
      </c>
      <c r="AB22" s="18">
        <v>360.29</v>
      </c>
      <c r="AC22" s="18">
        <v>358.51</v>
      </c>
      <c r="AD22" s="18">
        <v>374.75</v>
      </c>
    </row>
    <row r="23" spans="1:30">
      <c r="A23" s="18"/>
      <c r="B23" s="18">
        <v>0.71264000000000005</v>
      </c>
      <c r="C23" s="18">
        <v>39.063000000000002</v>
      </c>
      <c r="D23" s="18">
        <v>39.101999999999997</v>
      </c>
      <c r="E23" s="18">
        <v>50.012999999999998</v>
      </c>
      <c r="F23" s="18">
        <v>68.622</v>
      </c>
      <c r="G23" s="18">
        <v>87.983000000000004</v>
      </c>
      <c r="H23" s="18">
        <v>114.61</v>
      </c>
      <c r="I23" s="18">
        <v>132.69</v>
      </c>
      <c r="J23" s="18">
        <v>150.76</v>
      </c>
      <c r="K23" s="18">
        <v>160.41</v>
      </c>
      <c r="L23" s="18">
        <v>188.32</v>
      </c>
      <c r="M23" s="18">
        <v>191.65</v>
      </c>
      <c r="N23" s="18">
        <v>219.32</v>
      </c>
      <c r="O23" s="18">
        <v>221.66</v>
      </c>
      <c r="P23" s="18">
        <v>249.52</v>
      </c>
      <c r="Q23" s="18">
        <v>250.7</v>
      </c>
      <c r="R23" s="18">
        <v>279.44</v>
      </c>
      <c r="S23" s="18">
        <v>279.39999999999998</v>
      </c>
      <c r="T23" s="18">
        <v>266.72000000000003</v>
      </c>
      <c r="U23" s="18">
        <v>308.20999999999998</v>
      </c>
      <c r="V23" s="18">
        <v>322.60000000000002</v>
      </c>
      <c r="W23" s="18">
        <v>309.39999999999998</v>
      </c>
      <c r="X23" s="18">
        <v>322.20999999999998</v>
      </c>
      <c r="Y23" s="18">
        <v>321.69</v>
      </c>
      <c r="Z23" s="18">
        <v>333.58</v>
      </c>
      <c r="AA23" s="18">
        <v>349.78</v>
      </c>
      <c r="AB23" s="18">
        <v>360.29</v>
      </c>
      <c r="AC23" s="18">
        <v>358.51</v>
      </c>
      <c r="AD23" s="18">
        <v>374.75</v>
      </c>
    </row>
    <row r="24" spans="1:30">
      <c r="A24" s="18"/>
      <c r="B24" s="18">
        <v>0.89715999999999996</v>
      </c>
      <c r="C24" s="18">
        <v>39.063000000000002</v>
      </c>
      <c r="D24" s="18">
        <v>39.101999999999997</v>
      </c>
      <c r="E24" s="18">
        <v>50.012999999999998</v>
      </c>
      <c r="F24" s="18">
        <v>68.622</v>
      </c>
      <c r="G24" s="18">
        <v>87.983000000000004</v>
      </c>
      <c r="H24" s="18">
        <v>114.61</v>
      </c>
      <c r="I24" s="18">
        <v>132.69</v>
      </c>
      <c r="J24" s="18">
        <v>150.76</v>
      </c>
      <c r="K24" s="18">
        <v>160.41</v>
      </c>
      <c r="L24" s="18">
        <v>188.32</v>
      </c>
      <c r="M24" s="18">
        <v>191.65</v>
      </c>
      <c r="N24" s="18">
        <v>219.32</v>
      </c>
      <c r="O24" s="18">
        <v>221.66</v>
      </c>
      <c r="P24" s="18">
        <v>249.52</v>
      </c>
      <c r="Q24" s="18">
        <v>250.7</v>
      </c>
      <c r="R24" s="18">
        <v>279.44</v>
      </c>
      <c r="S24" s="18">
        <v>279.39999999999998</v>
      </c>
      <c r="T24" s="18">
        <v>266.72000000000003</v>
      </c>
      <c r="U24" s="18">
        <v>308.20999999999998</v>
      </c>
      <c r="V24" s="18">
        <v>322.60000000000002</v>
      </c>
      <c r="W24" s="18">
        <v>309.39999999999998</v>
      </c>
      <c r="X24" s="18">
        <v>322.20999999999998</v>
      </c>
      <c r="Y24" s="18">
        <v>321.69</v>
      </c>
      <c r="Z24" s="18">
        <v>333.58</v>
      </c>
      <c r="AA24" s="18">
        <v>349.78</v>
      </c>
      <c r="AB24" s="18">
        <v>360.29</v>
      </c>
      <c r="AC24" s="18">
        <v>358.51</v>
      </c>
      <c r="AD24" s="18">
        <v>374.75</v>
      </c>
    </row>
    <row r="25" spans="1:30">
      <c r="A25" s="18"/>
      <c r="B25" s="18">
        <v>1.1294999999999999</v>
      </c>
      <c r="C25" s="18">
        <v>39.063000000000002</v>
      </c>
      <c r="D25" s="18">
        <v>39.101999999999997</v>
      </c>
      <c r="E25" s="18">
        <v>50.012999999999998</v>
      </c>
      <c r="F25" s="18">
        <v>68.622</v>
      </c>
      <c r="G25" s="18">
        <v>87.983000000000004</v>
      </c>
      <c r="H25" s="18">
        <v>114.61</v>
      </c>
      <c r="I25" s="18">
        <v>132.69</v>
      </c>
      <c r="J25" s="18">
        <v>150.76</v>
      </c>
      <c r="K25" s="18">
        <v>160.41</v>
      </c>
      <c r="L25" s="18">
        <v>188.32</v>
      </c>
      <c r="M25" s="18">
        <v>191.65</v>
      </c>
      <c r="N25" s="18">
        <v>219.32</v>
      </c>
      <c r="O25" s="18">
        <v>221.66</v>
      </c>
      <c r="P25" s="18">
        <v>249.52</v>
      </c>
      <c r="Q25" s="18">
        <v>250.7</v>
      </c>
      <c r="R25" s="18">
        <v>279.44</v>
      </c>
      <c r="S25" s="18">
        <v>279.39999999999998</v>
      </c>
      <c r="T25" s="18">
        <v>266.72000000000003</v>
      </c>
      <c r="U25" s="18">
        <v>308.20999999999998</v>
      </c>
      <c r="V25" s="18">
        <v>322.60000000000002</v>
      </c>
      <c r="W25" s="18">
        <v>309.39999999999998</v>
      </c>
      <c r="X25" s="18">
        <v>322.20999999999998</v>
      </c>
      <c r="Y25" s="18">
        <v>321.69</v>
      </c>
      <c r="Z25" s="18">
        <v>333.58</v>
      </c>
      <c r="AA25" s="18">
        <v>349.78</v>
      </c>
      <c r="AB25" s="18">
        <v>360.29</v>
      </c>
      <c r="AC25" s="18">
        <v>358.51</v>
      </c>
      <c r="AD25" s="18">
        <v>374.75</v>
      </c>
    </row>
    <row r="26" spans="1:30">
      <c r="A26" s="18"/>
      <c r="B26" s="18">
        <v>1.4218999999999999</v>
      </c>
      <c r="C26" s="18">
        <v>39.063000000000002</v>
      </c>
      <c r="D26" s="18">
        <v>39.101999999999997</v>
      </c>
      <c r="E26" s="18">
        <v>50.012999999999998</v>
      </c>
      <c r="F26" s="18">
        <v>68.622</v>
      </c>
      <c r="G26" s="18">
        <v>87.983000000000004</v>
      </c>
      <c r="H26" s="18">
        <v>114.61</v>
      </c>
      <c r="I26" s="18">
        <v>132.69</v>
      </c>
      <c r="J26" s="18">
        <v>150.76</v>
      </c>
      <c r="K26" s="18">
        <v>160.41</v>
      </c>
      <c r="L26" s="18">
        <v>188.32</v>
      </c>
      <c r="M26" s="18">
        <v>191.65</v>
      </c>
      <c r="N26" s="18">
        <v>219.32</v>
      </c>
      <c r="O26" s="18">
        <v>221.66</v>
      </c>
      <c r="P26" s="18">
        <v>249.52</v>
      </c>
      <c r="Q26" s="18">
        <v>250.7</v>
      </c>
      <c r="R26" s="18">
        <v>279.44</v>
      </c>
      <c r="S26" s="18">
        <v>279.39999999999998</v>
      </c>
      <c r="T26" s="18">
        <v>266.72000000000003</v>
      </c>
      <c r="U26" s="18">
        <v>308.20999999999998</v>
      </c>
      <c r="V26" s="18">
        <v>322.60000000000002</v>
      </c>
      <c r="W26" s="18">
        <v>309.39999999999998</v>
      </c>
      <c r="X26" s="18">
        <v>322.20999999999998</v>
      </c>
      <c r="Y26" s="18">
        <v>321.69</v>
      </c>
      <c r="Z26" s="18">
        <v>333.58</v>
      </c>
      <c r="AA26" s="18">
        <v>349.78</v>
      </c>
      <c r="AB26" s="18">
        <v>360.29</v>
      </c>
      <c r="AC26" s="18">
        <v>358.51</v>
      </c>
      <c r="AD26" s="18">
        <v>374.75</v>
      </c>
    </row>
    <row r="27" spans="1:30">
      <c r="A27" s="18"/>
      <c r="B27" s="18">
        <v>1.7901</v>
      </c>
      <c r="C27" s="18">
        <v>39.063000000000002</v>
      </c>
      <c r="D27" s="18">
        <v>39.101999999999997</v>
      </c>
      <c r="E27" s="18">
        <v>50.012999999999998</v>
      </c>
      <c r="F27" s="18">
        <v>68.622</v>
      </c>
      <c r="G27" s="18">
        <v>87.983000000000004</v>
      </c>
      <c r="H27" s="18">
        <v>114.61</v>
      </c>
      <c r="I27" s="18">
        <v>132.69</v>
      </c>
      <c r="J27" s="18">
        <v>150.76</v>
      </c>
      <c r="K27" s="18">
        <v>160.41</v>
      </c>
      <c r="L27" s="18">
        <v>188.32</v>
      </c>
      <c r="M27" s="18">
        <v>191.65</v>
      </c>
      <c r="N27" s="18">
        <v>219.32</v>
      </c>
      <c r="O27" s="18">
        <v>221.66</v>
      </c>
      <c r="P27" s="18">
        <v>249.52</v>
      </c>
      <c r="Q27" s="18">
        <v>250.7</v>
      </c>
      <c r="R27" s="18">
        <v>279.44</v>
      </c>
      <c r="S27" s="18">
        <v>279.39999999999998</v>
      </c>
      <c r="T27" s="18">
        <v>266.72000000000003</v>
      </c>
      <c r="U27" s="18">
        <v>308.20999999999998</v>
      </c>
      <c r="V27" s="18">
        <v>322.60000000000002</v>
      </c>
      <c r="W27" s="18">
        <v>309.39999999999998</v>
      </c>
      <c r="X27" s="18">
        <v>322.20999999999998</v>
      </c>
      <c r="Y27" s="18">
        <v>321.69</v>
      </c>
      <c r="Z27" s="18">
        <v>333.58</v>
      </c>
      <c r="AA27" s="18">
        <v>349.78</v>
      </c>
      <c r="AB27" s="18">
        <v>360.29</v>
      </c>
      <c r="AC27" s="18">
        <v>358.51</v>
      </c>
      <c r="AD27" s="18">
        <v>374.75</v>
      </c>
    </row>
    <row r="28" spans="1:30">
      <c r="A28" s="18"/>
      <c r="B28" s="18">
        <v>2.2536</v>
      </c>
      <c r="C28" s="18">
        <v>39.063000000000002</v>
      </c>
      <c r="D28" s="18">
        <v>39.101999999999997</v>
      </c>
      <c r="E28" s="18">
        <v>50.012999999999998</v>
      </c>
      <c r="F28" s="18">
        <v>68.622</v>
      </c>
      <c r="G28" s="18">
        <v>87.983000000000004</v>
      </c>
      <c r="H28" s="18">
        <v>114.61</v>
      </c>
      <c r="I28" s="18">
        <v>132.69</v>
      </c>
      <c r="J28" s="18">
        <v>150.76</v>
      </c>
      <c r="K28" s="18">
        <v>160.41</v>
      </c>
      <c r="L28" s="18">
        <v>188.32</v>
      </c>
      <c r="M28" s="18">
        <v>191.65</v>
      </c>
      <c r="N28" s="18">
        <v>219.32</v>
      </c>
      <c r="O28" s="18">
        <v>221.66</v>
      </c>
      <c r="P28" s="18">
        <v>249.52</v>
      </c>
      <c r="Q28" s="18">
        <v>250.7</v>
      </c>
      <c r="R28" s="18">
        <v>279.44</v>
      </c>
      <c r="S28" s="18">
        <v>279.39999999999998</v>
      </c>
      <c r="T28" s="18">
        <v>266.72000000000003</v>
      </c>
      <c r="U28" s="18">
        <v>308.20999999999998</v>
      </c>
      <c r="V28" s="18">
        <v>322.60000000000002</v>
      </c>
      <c r="W28" s="18">
        <v>309.39999999999998</v>
      </c>
      <c r="X28" s="18">
        <v>322.20999999999998</v>
      </c>
      <c r="Y28" s="18">
        <v>321.69</v>
      </c>
      <c r="Z28" s="18">
        <v>333.58</v>
      </c>
      <c r="AA28" s="18">
        <v>349.78</v>
      </c>
      <c r="AB28" s="18">
        <v>360.29</v>
      </c>
      <c r="AC28" s="18">
        <v>358.51</v>
      </c>
      <c r="AD28" s="18">
        <v>374.75</v>
      </c>
    </row>
    <row r="29" spans="1:30">
      <c r="A29" s="18"/>
      <c r="B29" s="18">
        <v>2.8371</v>
      </c>
      <c r="C29" s="18">
        <v>39.063000000000002</v>
      </c>
      <c r="D29" s="18">
        <v>39.101999999999997</v>
      </c>
      <c r="E29" s="18">
        <v>50.012999999999998</v>
      </c>
      <c r="F29" s="18">
        <v>68.622</v>
      </c>
      <c r="G29" s="18">
        <v>87.983000000000004</v>
      </c>
      <c r="H29" s="18">
        <v>114.61</v>
      </c>
      <c r="I29" s="18">
        <v>132.69</v>
      </c>
      <c r="J29" s="18">
        <v>150.76</v>
      </c>
      <c r="K29" s="18">
        <v>160.41</v>
      </c>
      <c r="L29" s="18">
        <v>188.32</v>
      </c>
      <c r="M29" s="18">
        <v>191.65</v>
      </c>
      <c r="N29" s="18">
        <v>219.32</v>
      </c>
      <c r="O29" s="18">
        <v>221.66</v>
      </c>
      <c r="P29" s="18">
        <v>249.52</v>
      </c>
      <c r="Q29" s="18">
        <v>250.7</v>
      </c>
      <c r="R29" s="18">
        <v>279.44</v>
      </c>
      <c r="S29" s="18">
        <v>279.39999999999998</v>
      </c>
      <c r="T29" s="18">
        <v>266.72000000000003</v>
      </c>
      <c r="U29" s="18">
        <v>308.20999999999998</v>
      </c>
      <c r="V29" s="18">
        <v>322.60000000000002</v>
      </c>
      <c r="W29" s="18">
        <v>309.39999999999998</v>
      </c>
      <c r="X29" s="18">
        <v>322.20999999999998</v>
      </c>
      <c r="Y29" s="18">
        <v>321.69</v>
      </c>
      <c r="Z29" s="18">
        <v>333.58</v>
      </c>
      <c r="AA29" s="18">
        <v>349.78</v>
      </c>
      <c r="AB29" s="18">
        <v>360.29</v>
      </c>
      <c r="AC29" s="18">
        <v>358.51</v>
      </c>
      <c r="AD29" s="18">
        <v>374.75</v>
      </c>
    </row>
    <row r="30" spans="1:30">
      <c r="A30" s="18"/>
      <c r="B30" s="18">
        <v>3.5716999999999999</v>
      </c>
      <c r="C30" s="18">
        <v>39.063000000000002</v>
      </c>
      <c r="D30" s="18">
        <v>39.101999999999997</v>
      </c>
      <c r="E30" s="18">
        <v>50.012999999999998</v>
      </c>
      <c r="F30" s="18">
        <v>68.622</v>
      </c>
      <c r="G30" s="18">
        <v>87.983000000000004</v>
      </c>
      <c r="H30" s="18">
        <v>114.61</v>
      </c>
      <c r="I30" s="18">
        <v>132.69</v>
      </c>
      <c r="J30" s="18">
        <v>150.76</v>
      </c>
      <c r="K30" s="18">
        <v>160.41</v>
      </c>
      <c r="L30" s="18">
        <v>188.32</v>
      </c>
      <c r="M30" s="18">
        <v>191.65</v>
      </c>
      <c r="N30" s="18">
        <v>219.32</v>
      </c>
      <c r="O30" s="18">
        <v>221.66</v>
      </c>
      <c r="P30" s="18">
        <v>249.52</v>
      </c>
      <c r="Q30" s="18">
        <v>250.7</v>
      </c>
      <c r="R30" s="18">
        <v>279.44</v>
      </c>
      <c r="S30" s="18">
        <v>279.39999999999998</v>
      </c>
      <c r="T30" s="18">
        <v>266.72000000000003</v>
      </c>
      <c r="U30" s="18">
        <v>308.20999999999998</v>
      </c>
      <c r="V30" s="18">
        <v>322.60000000000002</v>
      </c>
      <c r="W30" s="18">
        <v>309.39999999999998</v>
      </c>
      <c r="X30" s="18">
        <v>322.20999999999998</v>
      </c>
      <c r="Y30" s="18">
        <v>321.69</v>
      </c>
      <c r="Z30" s="18">
        <v>333.58</v>
      </c>
      <c r="AA30" s="18">
        <v>349.78</v>
      </c>
      <c r="AB30" s="18">
        <v>360.29</v>
      </c>
      <c r="AC30" s="18">
        <v>358.51</v>
      </c>
      <c r="AD30" s="18">
        <v>374.75</v>
      </c>
    </row>
    <row r="31" spans="1:30">
      <c r="A31" s="18"/>
      <c r="B31" s="18">
        <v>4.4965000000000002</v>
      </c>
      <c r="C31" s="18">
        <v>39.063000000000002</v>
      </c>
      <c r="D31" s="18">
        <v>39.101999999999997</v>
      </c>
      <c r="E31" s="18">
        <v>50.012999999999998</v>
      </c>
      <c r="F31" s="18">
        <v>68.622</v>
      </c>
      <c r="G31" s="18">
        <v>87.983000000000004</v>
      </c>
      <c r="H31" s="18">
        <v>114.61</v>
      </c>
      <c r="I31" s="18">
        <v>132.69</v>
      </c>
      <c r="J31" s="18">
        <v>150.76</v>
      </c>
      <c r="K31" s="18">
        <v>160.41</v>
      </c>
      <c r="L31" s="18">
        <v>188.32</v>
      </c>
      <c r="M31" s="18">
        <v>191.65</v>
      </c>
      <c r="N31" s="18">
        <v>219.32</v>
      </c>
      <c r="O31" s="18">
        <v>221.66</v>
      </c>
      <c r="P31" s="18">
        <v>249.52</v>
      </c>
      <c r="Q31" s="18">
        <v>250.7</v>
      </c>
      <c r="R31" s="18">
        <v>279.44</v>
      </c>
      <c r="S31" s="18">
        <v>279.39999999999998</v>
      </c>
      <c r="T31" s="18">
        <v>266.72000000000003</v>
      </c>
      <c r="U31" s="18">
        <v>308.20999999999998</v>
      </c>
      <c r="V31" s="18">
        <v>322.60000000000002</v>
      </c>
      <c r="W31" s="18">
        <v>309.39999999999998</v>
      </c>
      <c r="X31" s="18">
        <v>322.20999999999998</v>
      </c>
      <c r="Y31" s="18">
        <v>321.69</v>
      </c>
      <c r="Z31" s="18">
        <v>333.58</v>
      </c>
      <c r="AA31" s="18">
        <v>349.78</v>
      </c>
      <c r="AB31" s="18">
        <v>360.29</v>
      </c>
      <c r="AC31" s="18">
        <v>358.51</v>
      </c>
      <c r="AD31" s="18">
        <v>374.75</v>
      </c>
    </row>
    <row r="32" spans="1:30">
      <c r="A32" s="18"/>
      <c r="B32" s="18">
        <v>5.6607000000000003</v>
      </c>
      <c r="C32" s="18">
        <v>39.063000000000002</v>
      </c>
      <c r="D32" s="18">
        <v>39.101999999999997</v>
      </c>
      <c r="E32" s="18">
        <v>50.012999999999998</v>
      </c>
      <c r="F32" s="18">
        <v>68.622</v>
      </c>
      <c r="G32" s="18">
        <v>87.983000000000004</v>
      </c>
      <c r="H32" s="18">
        <v>114.61</v>
      </c>
      <c r="I32" s="18">
        <v>132.69</v>
      </c>
      <c r="J32" s="18">
        <v>150.76</v>
      </c>
      <c r="K32" s="18">
        <v>160.41</v>
      </c>
      <c r="L32" s="18">
        <v>188.32</v>
      </c>
      <c r="M32" s="18">
        <v>191.65</v>
      </c>
      <c r="N32" s="18">
        <v>219.32</v>
      </c>
      <c r="O32" s="18">
        <v>221.66</v>
      </c>
      <c r="P32" s="18">
        <v>249.52</v>
      </c>
      <c r="Q32" s="18">
        <v>250.7</v>
      </c>
      <c r="R32" s="18">
        <v>279.44</v>
      </c>
      <c r="S32" s="18">
        <v>279.39999999999998</v>
      </c>
      <c r="T32" s="18">
        <v>266.72000000000003</v>
      </c>
      <c r="U32" s="18">
        <v>308.20999999999998</v>
      </c>
      <c r="V32" s="18">
        <v>322.60000000000002</v>
      </c>
      <c r="W32" s="18">
        <v>309.39999999999998</v>
      </c>
      <c r="X32" s="18">
        <v>322.20999999999998</v>
      </c>
      <c r="Y32" s="18">
        <v>321.69</v>
      </c>
      <c r="Z32" s="18">
        <v>333.58</v>
      </c>
      <c r="AA32" s="18">
        <v>349.78</v>
      </c>
      <c r="AB32" s="18">
        <v>360.29</v>
      </c>
      <c r="AC32" s="18">
        <v>358.51</v>
      </c>
      <c r="AD32" s="18">
        <v>374.75</v>
      </c>
    </row>
    <row r="33" spans="1:30">
      <c r="A33" s="18"/>
      <c r="B33" s="18">
        <v>7.1264000000000003</v>
      </c>
      <c r="C33" s="18">
        <v>39.063000000000002</v>
      </c>
      <c r="D33" s="18">
        <v>39.101999999999997</v>
      </c>
      <c r="E33" s="18">
        <v>50.012999999999998</v>
      </c>
      <c r="F33" s="18">
        <v>68.622</v>
      </c>
      <c r="G33" s="18">
        <v>87.983000000000004</v>
      </c>
      <c r="H33" s="18">
        <v>114.61</v>
      </c>
      <c r="I33" s="18">
        <v>132.69</v>
      </c>
      <c r="J33" s="18">
        <v>150.76</v>
      </c>
      <c r="K33" s="18">
        <v>160.41</v>
      </c>
      <c r="L33" s="18">
        <v>188.32</v>
      </c>
      <c r="M33" s="18">
        <v>191.65</v>
      </c>
      <c r="N33" s="18">
        <v>219.32</v>
      </c>
      <c r="O33" s="18">
        <v>221.66</v>
      </c>
      <c r="P33" s="18">
        <v>249.52</v>
      </c>
      <c r="Q33" s="18">
        <v>250.7</v>
      </c>
      <c r="R33" s="18">
        <v>279.44</v>
      </c>
      <c r="S33" s="18">
        <v>279.39999999999998</v>
      </c>
      <c r="T33" s="18">
        <v>266.72000000000003</v>
      </c>
      <c r="U33" s="18">
        <v>308.20999999999998</v>
      </c>
      <c r="V33" s="18">
        <v>322.60000000000002</v>
      </c>
      <c r="W33" s="18">
        <v>309.39999999999998</v>
      </c>
      <c r="X33" s="18">
        <v>322.20999999999998</v>
      </c>
      <c r="Y33" s="18">
        <v>321.69</v>
      </c>
      <c r="Z33" s="18">
        <v>333.58</v>
      </c>
      <c r="AA33" s="18">
        <v>349.78</v>
      </c>
      <c r="AB33" s="18">
        <v>360.29</v>
      </c>
      <c r="AC33" s="18">
        <v>358.51</v>
      </c>
      <c r="AD33" s="18">
        <v>374.75</v>
      </c>
    </row>
    <row r="34" spans="1:30">
      <c r="A34" s="18"/>
      <c r="B34" s="18">
        <v>8.9716000000000005</v>
      </c>
      <c r="C34" s="18">
        <v>39.063000000000002</v>
      </c>
      <c r="D34" s="18">
        <v>39.101999999999997</v>
      </c>
      <c r="E34" s="18">
        <v>50.012999999999998</v>
      </c>
      <c r="F34" s="18">
        <v>68.622</v>
      </c>
      <c r="G34" s="18">
        <v>87.983000000000004</v>
      </c>
      <c r="H34" s="18">
        <v>114.61</v>
      </c>
      <c r="I34" s="18">
        <v>132.69</v>
      </c>
      <c r="J34" s="18">
        <v>150.76</v>
      </c>
      <c r="K34" s="18">
        <v>160.41</v>
      </c>
      <c r="L34" s="18">
        <v>188.32</v>
      </c>
      <c r="M34" s="18">
        <v>191.65</v>
      </c>
      <c r="N34" s="18">
        <v>219.32</v>
      </c>
      <c r="O34" s="18">
        <v>221.66</v>
      </c>
      <c r="P34" s="18">
        <v>249.52</v>
      </c>
      <c r="Q34" s="18">
        <v>250.7</v>
      </c>
      <c r="R34" s="18">
        <v>279.44</v>
      </c>
      <c r="S34" s="18">
        <v>279.39999999999998</v>
      </c>
      <c r="T34" s="18">
        <v>266.72000000000003</v>
      </c>
      <c r="U34" s="18">
        <v>308.20999999999998</v>
      </c>
      <c r="V34" s="18">
        <v>322.60000000000002</v>
      </c>
      <c r="W34" s="18">
        <v>309.39999999999998</v>
      </c>
      <c r="X34" s="18">
        <v>322.20999999999998</v>
      </c>
      <c r="Y34" s="18">
        <v>321.69</v>
      </c>
      <c r="Z34" s="18">
        <v>333.58</v>
      </c>
      <c r="AA34" s="18">
        <v>349.78</v>
      </c>
      <c r="AB34" s="18">
        <v>360.29</v>
      </c>
      <c r="AC34" s="18">
        <v>358.51</v>
      </c>
      <c r="AD34" s="18">
        <v>374.75</v>
      </c>
    </row>
    <row r="35" spans="1:30">
      <c r="A35" s="18"/>
      <c r="B35" s="18">
        <v>11.295</v>
      </c>
      <c r="C35" s="18">
        <v>35.478999999999999</v>
      </c>
      <c r="D35" s="18">
        <v>35.515000000000001</v>
      </c>
      <c r="E35" s="18">
        <v>45.441000000000003</v>
      </c>
      <c r="F35" s="18">
        <v>62.372999999999998</v>
      </c>
      <c r="G35" s="18">
        <v>79.956000000000003</v>
      </c>
      <c r="H35" s="18">
        <v>104.22</v>
      </c>
      <c r="I35" s="18">
        <v>120.71</v>
      </c>
      <c r="J35" s="18">
        <v>137.19</v>
      </c>
      <c r="K35" s="18">
        <v>145.99</v>
      </c>
      <c r="L35" s="18">
        <v>171.38</v>
      </c>
      <c r="M35" s="18">
        <v>174.72</v>
      </c>
      <c r="N35" s="18">
        <v>199.91</v>
      </c>
      <c r="O35" s="18">
        <v>202.38</v>
      </c>
      <c r="P35" s="18">
        <v>227.74</v>
      </c>
      <c r="Q35" s="18">
        <v>229.2</v>
      </c>
      <c r="R35" s="18">
        <v>255.26</v>
      </c>
      <c r="S35" s="18">
        <v>255.65</v>
      </c>
      <c r="T35" s="18">
        <v>244.4</v>
      </c>
      <c r="U35" s="18">
        <v>282.25</v>
      </c>
      <c r="V35" s="18">
        <v>295.91000000000003</v>
      </c>
      <c r="W35" s="18">
        <v>284.12</v>
      </c>
      <c r="X35" s="18">
        <v>295.7</v>
      </c>
      <c r="Y35" s="18">
        <v>295.67</v>
      </c>
      <c r="Z35" s="18">
        <v>307.06</v>
      </c>
      <c r="AA35" s="18">
        <v>321.62</v>
      </c>
      <c r="AB35" s="18">
        <v>331.78</v>
      </c>
      <c r="AC35" s="18">
        <v>330.61</v>
      </c>
      <c r="AD35" s="18">
        <v>346.14</v>
      </c>
    </row>
    <row r="36" spans="1:30">
      <c r="A36" s="18"/>
      <c r="B36" s="18">
        <v>14.218999999999999</v>
      </c>
      <c r="C36" s="18">
        <v>29.576000000000001</v>
      </c>
      <c r="D36" s="18">
        <v>29.606000000000002</v>
      </c>
      <c r="E36" s="18">
        <v>37.905999999999999</v>
      </c>
      <c r="F36" s="18">
        <v>52.066000000000003</v>
      </c>
      <c r="G36" s="18">
        <v>66.722999999999999</v>
      </c>
      <c r="H36" s="18">
        <v>87.082999999999998</v>
      </c>
      <c r="I36" s="18">
        <v>100.94</v>
      </c>
      <c r="J36" s="18">
        <v>114.78</v>
      </c>
      <c r="K36" s="18">
        <v>122.17</v>
      </c>
      <c r="L36" s="18">
        <v>143.4</v>
      </c>
      <c r="M36" s="18">
        <v>146.68</v>
      </c>
      <c r="N36" s="18">
        <v>167.77</v>
      </c>
      <c r="O36" s="18">
        <v>170.39</v>
      </c>
      <c r="P36" s="18">
        <v>191.61</v>
      </c>
      <c r="Q36" s="18">
        <v>193.44</v>
      </c>
      <c r="R36" s="18">
        <v>215.11</v>
      </c>
      <c r="S36" s="18">
        <v>216.1</v>
      </c>
      <c r="T36" s="18">
        <v>207.17</v>
      </c>
      <c r="U36" s="18">
        <v>238.98</v>
      </c>
      <c r="V36" s="18">
        <v>251.32</v>
      </c>
      <c r="W36" s="18">
        <v>241.83</v>
      </c>
      <c r="X36" s="18">
        <v>251.37</v>
      </c>
      <c r="Y36" s="18">
        <v>252.07</v>
      </c>
      <c r="Z36" s="18">
        <v>262.52999999999997</v>
      </c>
      <c r="AA36" s="18">
        <v>274.39999999999998</v>
      </c>
      <c r="AB36" s="18">
        <v>283.89999999999998</v>
      </c>
      <c r="AC36" s="18">
        <v>283.64999999999998</v>
      </c>
      <c r="AD36" s="18">
        <v>297.88</v>
      </c>
    </row>
    <row r="37" spans="1:30">
      <c r="A37" s="18"/>
      <c r="B37" s="18">
        <v>17.901</v>
      </c>
      <c r="C37" s="18">
        <v>24.654</v>
      </c>
      <c r="D37" s="18">
        <v>24.68</v>
      </c>
      <c r="E37" s="18">
        <v>31.62</v>
      </c>
      <c r="F37" s="18">
        <v>43.463000000000001</v>
      </c>
      <c r="G37" s="18">
        <v>55.68</v>
      </c>
      <c r="H37" s="18">
        <v>72.762</v>
      </c>
      <c r="I37" s="18">
        <v>84.406999999999996</v>
      </c>
      <c r="J37" s="18">
        <v>96.037000000000006</v>
      </c>
      <c r="K37" s="18">
        <v>102.23</v>
      </c>
      <c r="L37" s="18">
        <v>119.99</v>
      </c>
      <c r="M37" s="18">
        <v>123.14</v>
      </c>
      <c r="N37" s="18">
        <v>140.80000000000001</v>
      </c>
      <c r="O37" s="18">
        <v>143.44999999999999</v>
      </c>
      <c r="P37" s="18">
        <v>161.21</v>
      </c>
      <c r="Q37" s="18">
        <v>163.27000000000001</v>
      </c>
      <c r="R37" s="18">
        <v>181.28</v>
      </c>
      <c r="S37" s="18">
        <v>182.67</v>
      </c>
      <c r="T37" s="18">
        <v>175.6</v>
      </c>
      <c r="U37" s="18">
        <v>202.35</v>
      </c>
      <c r="V37" s="18">
        <v>213.45</v>
      </c>
      <c r="W37" s="18">
        <v>205.82</v>
      </c>
      <c r="X37" s="18">
        <v>213.7</v>
      </c>
      <c r="Y37" s="18">
        <v>214.91</v>
      </c>
      <c r="Z37" s="18">
        <v>224.46</v>
      </c>
      <c r="AA37" s="18">
        <v>234.12</v>
      </c>
      <c r="AB37" s="18">
        <v>242.92</v>
      </c>
      <c r="AC37" s="18">
        <v>243.36</v>
      </c>
      <c r="AD37" s="18">
        <v>256.35000000000002</v>
      </c>
    </row>
    <row r="38" spans="1:30">
      <c r="A38" s="18"/>
      <c r="B38" s="18">
        <v>22.536000000000001</v>
      </c>
      <c r="C38" s="18">
        <v>20.552</v>
      </c>
      <c r="D38" s="18">
        <v>20.574000000000002</v>
      </c>
      <c r="E38" s="18">
        <v>26.376000000000001</v>
      </c>
      <c r="F38" s="18">
        <v>36.280999999999999</v>
      </c>
      <c r="G38" s="18">
        <v>46.465000000000003</v>
      </c>
      <c r="H38" s="18">
        <v>60.795999999999999</v>
      </c>
      <c r="I38" s="18">
        <v>70.581999999999994</v>
      </c>
      <c r="J38" s="18">
        <v>80.352000000000004</v>
      </c>
      <c r="K38" s="18">
        <v>85.551000000000002</v>
      </c>
      <c r="L38" s="18">
        <v>100.4</v>
      </c>
      <c r="M38" s="18">
        <v>103.38</v>
      </c>
      <c r="N38" s="18">
        <v>118.16</v>
      </c>
      <c r="O38" s="18">
        <v>120.77</v>
      </c>
      <c r="P38" s="18">
        <v>135.63</v>
      </c>
      <c r="Q38" s="18">
        <v>137.80000000000001</v>
      </c>
      <c r="R38" s="18">
        <v>152.77000000000001</v>
      </c>
      <c r="S38" s="18">
        <v>154.41</v>
      </c>
      <c r="T38" s="18">
        <v>148.85</v>
      </c>
      <c r="U38" s="18">
        <v>171.33</v>
      </c>
      <c r="V38" s="18">
        <v>181.29</v>
      </c>
      <c r="W38" s="18">
        <v>175.18</v>
      </c>
      <c r="X38" s="18">
        <v>181.66</v>
      </c>
      <c r="Y38" s="18">
        <v>183.22</v>
      </c>
      <c r="Z38" s="18">
        <v>191.91</v>
      </c>
      <c r="AA38" s="18">
        <v>199.75</v>
      </c>
      <c r="AB38" s="18">
        <v>207.86</v>
      </c>
      <c r="AC38" s="18">
        <v>208.79</v>
      </c>
      <c r="AD38" s="18">
        <v>220.61</v>
      </c>
    </row>
    <row r="39" spans="1:30">
      <c r="A39" s="18"/>
      <c r="B39" s="18">
        <v>28.370999999999999</v>
      </c>
      <c r="C39" s="18">
        <v>17.132000000000001</v>
      </c>
      <c r="D39" s="18">
        <v>17.149999999999999</v>
      </c>
      <c r="E39" s="18">
        <v>22.003</v>
      </c>
      <c r="F39" s="18">
        <v>30.286000000000001</v>
      </c>
      <c r="G39" s="18">
        <v>38.774999999999999</v>
      </c>
      <c r="H39" s="18">
        <v>50.798000000000002</v>
      </c>
      <c r="I39" s="18">
        <v>59.021999999999998</v>
      </c>
      <c r="J39" s="18">
        <v>67.227999999999994</v>
      </c>
      <c r="K39" s="18">
        <v>71.591999999999999</v>
      </c>
      <c r="L39" s="18">
        <v>84.004999999999995</v>
      </c>
      <c r="M39" s="18">
        <v>86.792000000000002</v>
      </c>
      <c r="N39" s="18">
        <v>99.168000000000006</v>
      </c>
      <c r="O39" s="18">
        <v>101.68</v>
      </c>
      <c r="P39" s="18">
        <v>114.11</v>
      </c>
      <c r="Q39" s="18">
        <v>116.3</v>
      </c>
      <c r="R39" s="18">
        <v>128.74</v>
      </c>
      <c r="S39" s="18">
        <v>130.52000000000001</v>
      </c>
      <c r="T39" s="18">
        <v>126.17</v>
      </c>
      <c r="U39" s="18">
        <v>145.07</v>
      </c>
      <c r="V39" s="18">
        <v>153.97</v>
      </c>
      <c r="W39" s="18">
        <v>149.1</v>
      </c>
      <c r="X39" s="18">
        <v>154.43</v>
      </c>
      <c r="Y39" s="18">
        <v>156.21</v>
      </c>
      <c r="Z39" s="18">
        <v>164.08</v>
      </c>
      <c r="AA39" s="18">
        <v>170.43</v>
      </c>
      <c r="AB39" s="18">
        <v>177.86</v>
      </c>
      <c r="AC39" s="18">
        <v>179.13</v>
      </c>
      <c r="AD39" s="18">
        <v>189.85</v>
      </c>
    </row>
    <row r="40" spans="1:30">
      <c r="A40" s="18"/>
      <c r="B40" s="18">
        <v>35.716999999999999</v>
      </c>
      <c r="C40" s="18">
        <v>14.281000000000001</v>
      </c>
      <c r="D40" s="18">
        <v>14.297000000000001</v>
      </c>
      <c r="E40" s="18">
        <v>18.353999999999999</v>
      </c>
      <c r="F40" s="18">
        <v>25.282</v>
      </c>
      <c r="G40" s="18">
        <v>32.356999999999999</v>
      </c>
      <c r="H40" s="18">
        <v>42.444000000000003</v>
      </c>
      <c r="I40" s="18">
        <v>49.353999999999999</v>
      </c>
      <c r="J40" s="18">
        <v>56.247999999999998</v>
      </c>
      <c r="K40" s="18">
        <v>59.91</v>
      </c>
      <c r="L40" s="18">
        <v>70.290000000000006</v>
      </c>
      <c r="M40" s="18">
        <v>72.864999999999995</v>
      </c>
      <c r="N40" s="18">
        <v>83.224999999999994</v>
      </c>
      <c r="O40" s="18">
        <v>85.602000000000004</v>
      </c>
      <c r="P40" s="18">
        <v>96.01</v>
      </c>
      <c r="Q40" s="18">
        <v>98.156999999999996</v>
      </c>
      <c r="R40" s="18">
        <v>108.49</v>
      </c>
      <c r="S40" s="18">
        <v>110.33</v>
      </c>
      <c r="T40" s="18">
        <v>106.94</v>
      </c>
      <c r="U40" s="18">
        <v>122.83</v>
      </c>
      <c r="V40" s="18">
        <v>130.77000000000001</v>
      </c>
      <c r="W40" s="18">
        <v>126.91</v>
      </c>
      <c r="X40" s="18">
        <v>131.29</v>
      </c>
      <c r="Y40" s="18">
        <v>133.18</v>
      </c>
      <c r="Z40" s="18">
        <v>140.28</v>
      </c>
      <c r="AA40" s="18">
        <v>145.41</v>
      </c>
      <c r="AB40" s="18">
        <v>152.19</v>
      </c>
      <c r="AC40" s="18">
        <v>153.68</v>
      </c>
      <c r="AD40" s="18">
        <v>163.38</v>
      </c>
    </row>
    <row r="41" spans="1:30">
      <c r="A41" s="18"/>
      <c r="B41" s="18">
        <v>44.965000000000003</v>
      </c>
      <c r="C41" s="18">
        <v>11.904999999999999</v>
      </c>
      <c r="D41" s="18">
        <v>11.917999999999999</v>
      </c>
      <c r="E41" s="18">
        <v>15.31</v>
      </c>
      <c r="F41" s="18">
        <v>21.103999999999999</v>
      </c>
      <c r="G41" s="18">
        <v>27.001999999999999</v>
      </c>
      <c r="H41" s="18">
        <v>35.463999999999999</v>
      </c>
      <c r="I41" s="18">
        <v>41.271000000000001</v>
      </c>
      <c r="J41" s="18">
        <v>47.061</v>
      </c>
      <c r="K41" s="18">
        <v>50.134999999999998</v>
      </c>
      <c r="L41" s="18">
        <v>58.814</v>
      </c>
      <c r="M41" s="18">
        <v>61.171999999999997</v>
      </c>
      <c r="N41" s="18">
        <v>69.844999999999999</v>
      </c>
      <c r="O41" s="18">
        <v>72.067999999999998</v>
      </c>
      <c r="P41" s="18">
        <v>80.778000000000006</v>
      </c>
      <c r="Q41" s="18">
        <v>82.844999999999999</v>
      </c>
      <c r="R41" s="18">
        <v>91.424999999999997</v>
      </c>
      <c r="S41" s="18">
        <v>93.262</v>
      </c>
      <c r="T41" s="18">
        <v>90.65</v>
      </c>
      <c r="U41" s="18">
        <v>104</v>
      </c>
      <c r="V41" s="18">
        <v>111.07</v>
      </c>
      <c r="W41" s="18">
        <v>108.01</v>
      </c>
      <c r="X41" s="18">
        <v>111.61</v>
      </c>
      <c r="Y41" s="18">
        <v>113.54</v>
      </c>
      <c r="Z41" s="18">
        <v>119.94</v>
      </c>
      <c r="AA41" s="18">
        <v>124.06</v>
      </c>
      <c r="AB41" s="18">
        <v>130.22</v>
      </c>
      <c r="AC41" s="18">
        <v>131.85</v>
      </c>
      <c r="AD41" s="18">
        <v>140.6</v>
      </c>
    </row>
    <row r="42" spans="1:30">
      <c r="A42" s="18"/>
      <c r="B42" s="18">
        <v>56.606999999999999</v>
      </c>
      <c r="C42" s="18">
        <v>9.9240999999999993</v>
      </c>
      <c r="D42" s="18">
        <v>9.9350000000000005</v>
      </c>
      <c r="E42" s="18">
        <v>12.771000000000001</v>
      </c>
      <c r="F42" s="18">
        <v>17.617000000000001</v>
      </c>
      <c r="G42" s="18">
        <v>22.533000000000001</v>
      </c>
      <c r="H42" s="18">
        <v>29.632000000000001</v>
      </c>
      <c r="I42" s="18">
        <v>34.511000000000003</v>
      </c>
      <c r="J42" s="18">
        <v>39.375</v>
      </c>
      <c r="K42" s="18">
        <v>41.954000000000001</v>
      </c>
      <c r="L42" s="18">
        <v>49.212000000000003</v>
      </c>
      <c r="M42" s="18">
        <v>51.356000000000002</v>
      </c>
      <c r="N42" s="18">
        <v>58.616999999999997</v>
      </c>
      <c r="O42" s="18">
        <v>60.673999999999999</v>
      </c>
      <c r="P42" s="18">
        <v>67.962000000000003</v>
      </c>
      <c r="Q42" s="18">
        <v>69.921000000000006</v>
      </c>
      <c r="R42" s="18">
        <v>77.045000000000002</v>
      </c>
      <c r="S42" s="18">
        <v>78.834000000000003</v>
      </c>
      <c r="T42" s="18">
        <v>76.837999999999994</v>
      </c>
      <c r="U42" s="18">
        <v>88.061999999999998</v>
      </c>
      <c r="V42" s="18">
        <v>94.328999999999994</v>
      </c>
      <c r="W42" s="18">
        <v>91.933999999999997</v>
      </c>
      <c r="X42" s="18">
        <v>94.878</v>
      </c>
      <c r="Y42" s="18">
        <v>96.8</v>
      </c>
      <c r="Z42" s="18">
        <v>102.55</v>
      </c>
      <c r="AA42" s="18">
        <v>105.85</v>
      </c>
      <c r="AB42" s="18">
        <v>111.43</v>
      </c>
      <c r="AC42" s="18">
        <v>113.12</v>
      </c>
      <c r="AD42" s="18">
        <v>121</v>
      </c>
    </row>
    <row r="43" spans="1:30">
      <c r="A43" s="18"/>
      <c r="B43" s="18">
        <v>71.263999999999996</v>
      </c>
      <c r="C43" s="18">
        <v>8.2728000000000002</v>
      </c>
      <c r="D43" s="18">
        <v>8.2819000000000003</v>
      </c>
      <c r="E43" s="18">
        <v>10.654</v>
      </c>
      <c r="F43" s="18">
        <v>14.706</v>
      </c>
      <c r="G43" s="18">
        <v>18.803999999999998</v>
      </c>
      <c r="H43" s="18">
        <v>24.759</v>
      </c>
      <c r="I43" s="18">
        <v>28.858000000000001</v>
      </c>
      <c r="J43" s="18">
        <v>32.944000000000003</v>
      </c>
      <c r="K43" s="18">
        <v>35.109000000000002</v>
      </c>
      <c r="L43" s="18">
        <v>41.177</v>
      </c>
      <c r="M43" s="18">
        <v>43.113999999999997</v>
      </c>
      <c r="N43" s="18">
        <v>49.192999999999998</v>
      </c>
      <c r="O43" s="18">
        <v>51.082000000000001</v>
      </c>
      <c r="P43" s="18">
        <v>57.18</v>
      </c>
      <c r="Q43" s="18">
        <v>59.012999999999998</v>
      </c>
      <c r="R43" s="18">
        <v>64.927000000000007</v>
      </c>
      <c r="S43" s="18">
        <v>66.638000000000005</v>
      </c>
      <c r="T43" s="18">
        <v>65.131</v>
      </c>
      <c r="U43" s="18">
        <v>74.563000000000002</v>
      </c>
      <c r="V43" s="18">
        <v>80.114999999999995</v>
      </c>
      <c r="W43" s="18">
        <v>78.247</v>
      </c>
      <c r="X43" s="18">
        <v>80.656000000000006</v>
      </c>
      <c r="Y43" s="18">
        <v>82.528000000000006</v>
      </c>
      <c r="Z43" s="18">
        <v>87.674999999999997</v>
      </c>
      <c r="AA43" s="18">
        <v>90.308999999999997</v>
      </c>
      <c r="AB43" s="18">
        <v>95.346999999999994</v>
      </c>
      <c r="AC43" s="18">
        <v>97.055000000000007</v>
      </c>
      <c r="AD43" s="18">
        <v>104.13</v>
      </c>
    </row>
    <row r="44" spans="1:30">
      <c r="A44" s="18"/>
      <c r="B44" s="18">
        <v>89.716999999999999</v>
      </c>
      <c r="C44" s="18">
        <v>6.8962000000000003</v>
      </c>
      <c r="D44" s="18">
        <v>6.9039000000000001</v>
      </c>
      <c r="E44" s="18">
        <v>8.8870000000000005</v>
      </c>
      <c r="F44" s="18">
        <v>12.276</v>
      </c>
      <c r="G44" s="18">
        <v>15.692</v>
      </c>
      <c r="H44" s="18">
        <v>20.687000000000001</v>
      </c>
      <c r="I44" s="18">
        <v>24.132000000000001</v>
      </c>
      <c r="J44" s="18">
        <v>27.562999999999999</v>
      </c>
      <c r="K44" s="18">
        <v>29.38</v>
      </c>
      <c r="L44" s="18">
        <v>34.454999999999998</v>
      </c>
      <c r="M44" s="18">
        <v>36.195999999999998</v>
      </c>
      <c r="N44" s="18">
        <v>41.284999999999997</v>
      </c>
      <c r="O44" s="18">
        <v>43.006</v>
      </c>
      <c r="P44" s="18">
        <v>48.107999999999997</v>
      </c>
      <c r="Q44" s="18">
        <v>49.807000000000002</v>
      </c>
      <c r="R44" s="18">
        <v>54.713999999999999</v>
      </c>
      <c r="S44" s="18">
        <v>56.329000000000001</v>
      </c>
      <c r="T44" s="18">
        <v>55.207999999999998</v>
      </c>
      <c r="U44" s="18">
        <v>63.133000000000003</v>
      </c>
      <c r="V44" s="18">
        <v>68.043000000000006</v>
      </c>
      <c r="W44" s="18">
        <v>66.597999999999999</v>
      </c>
      <c r="X44" s="18">
        <v>68.566000000000003</v>
      </c>
      <c r="Y44" s="18">
        <v>70.36</v>
      </c>
      <c r="Z44" s="18">
        <v>74.959999999999994</v>
      </c>
      <c r="AA44" s="18">
        <v>77.051000000000002</v>
      </c>
      <c r="AB44" s="18">
        <v>81.584999999999994</v>
      </c>
      <c r="AC44" s="18">
        <v>83.268000000000001</v>
      </c>
      <c r="AD44" s="18">
        <v>89.608000000000004</v>
      </c>
    </row>
    <row r="45" spans="1:30">
      <c r="A45" s="18"/>
      <c r="B45" s="18">
        <v>112.95</v>
      </c>
      <c r="C45" s="18">
        <v>5.9420999999999999</v>
      </c>
      <c r="D45" s="18">
        <v>5.9485999999999999</v>
      </c>
      <c r="E45" s="18">
        <v>7.6593999999999998</v>
      </c>
      <c r="F45" s="18">
        <v>10.584</v>
      </c>
      <c r="G45" s="18">
        <v>13.526999999999999</v>
      </c>
      <c r="H45" s="18">
        <v>17.844000000000001</v>
      </c>
      <c r="I45" s="18">
        <v>20.823</v>
      </c>
      <c r="J45" s="18">
        <v>23.79</v>
      </c>
      <c r="K45" s="18">
        <v>25.36</v>
      </c>
      <c r="L45" s="18">
        <v>29.74</v>
      </c>
      <c r="M45" s="18">
        <v>31.292000000000002</v>
      </c>
      <c r="N45" s="18">
        <v>35.686</v>
      </c>
      <c r="O45" s="18">
        <v>37.228999999999999</v>
      </c>
      <c r="P45" s="18">
        <v>41.634</v>
      </c>
      <c r="Q45" s="18">
        <v>43.167999999999999</v>
      </c>
      <c r="R45" s="18">
        <v>47.398000000000003</v>
      </c>
      <c r="S45" s="18">
        <v>48.87</v>
      </c>
      <c r="T45" s="18">
        <v>47.957999999999998</v>
      </c>
      <c r="U45" s="18">
        <v>54.814999999999998</v>
      </c>
      <c r="V45" s="18">
        <v>59.165999999999997</v>
      </c>
      <c r="W45" s="18">
        <v>57.969000000000001</v>
      </c>
      <c r="X45" s="18">
        <v>59.648000000000003</v>
      </c>
      <c r="Y45" s="18">
        <v>61.295000000000002</v>
      </c>
      <c r="Z45" s="18">
        <v>65.394000000000005</v>
      </c>
      <c r="AA45" s="18">
        <v>67.147999999999996</v>
      </c>
      <c r="AB45" s="18">
        <v>71.203999999999994</v>
      </c>
      <c r="AC45" s="18">
        <v>72.77</v>
      </c>
      <c r="AD45" s="18">
        <v>78.415000000000006</v>
      </c>
    </row>
    <row r="46" spans="1:30">
      <c r="A46" s="18"/>
      <c r="B46" s="18">
        <v>142.19</v>
      </c>
      <c r="C46" s="18">
        <v>5.2732000000000001</v>
      </c>
      <c r="D46" s="18">
        <v>5.2786</v>
      </c>
      <c r="E46" s="18">
        <v>6.7962999999999996</v>
      </c>
      <c r="F46" s="18">
        <v>9.3916000000000004</v>
      </c>
      <c r="G46" s="18">
        <v>12.003</v>
      </c>
      <c r="H46" s="18">
        <v>15.834</v>
      </c>
      <c r="I46" s="18">
        <v>18.478000000000002</v>
      </c>
      <c r="J46" s="18">
        <v>21.111999999999998</v>
      </c>
      <c r="K46" s="18">
        <v>22.504000000000001</v>
      </c>
      <c r="L46" s="18">
        <v>26.390999999999998</v>
      </c>
      <c r="M46" s="18">
        <v>27.768999999999998</v>
      </c>
      <c r="N46" s="18">
        <v>31.669</v>
      </c>
      <c r="O46" s="18">
        <v>33.039000000000001</v>
      </c>
      <c r="P46" s="18">
        <v>36.948</v>
      </c>
      <c r="Q46" s="18">
        <v>38.31</v>
      </c>
      <c r="R46" s="18">
        <v>42.081000000000003</v>
      </c>
      <c r="S46" s="18">
        <v>43.393000000000001</v>
      </c>
      <c r="T46" s="18">
        <v>42.582000000000001</v>
      </c>
      <c r="U46" s="18">
        <v>48.668999999999997</v>
      </c>
      <c r="V46" s="18">
        <v>52.536999999999999</v>
      </c>
      <c r="W46" s="18">
        <v>51.475999999999999</v>
      </c>
      <c r="X46" s="18">
        <v>52.966999999999999</v>
      </c>
      <c r="Y46" s="18">
        <v>54.435000000000002</v>
      </c>
      <c r="Z46" s="18">
        <v>58.082000000000001</v>
      </c>
      <c r="AA46" s="18">
        <v>59.634</v>
      </c>
      <c r="AB46" s="18">
        <v>63.247999999999998</v>
      </c>
      <c r="AC46" s="18">
        <v>64.650000000000006</v>
      </c>
      <c r="AD46" s="18">
        <v>69.650000000000006</v>
      </c>
    </row>
    <row r="47" spans="1:30">
      <c r="A47" s="18"/>
      <c r="B47" s="18">
        <v>179.01</v>
      </c>
      <c r="C47" s="18">
        <v>4.6795999999999998</v>
      </c>
      <c r="D47" s="18">
        <v>4.6841999999999997</v>
      </c>
      <c r="E47" s="18">
        <v>6.0304000000000002</v>
      </c>
      <c r="F47" s="18">
        <v>8.3336000000000006</v>
      </c>
      <c r="G47" s="18">
        <v>10.651</v>
      </c>
      <c r="H47" s="18">
        <v>14.051</v>
      </c>
      <c r="I47" s="18">
        <v>16.396999999999998</v>
      </c>
      <c r="J47" s="18">
        <v>18.734999999999999</v>
      </c>
      <c r="K47" s="18">
        <v>19.97</v>
      </c>
      <c r="L47" s="18">
        <v>23.42</v>
      </c>
      <c r="M47" s="18">
        <v>24.643000000000001</v>
      </c>
      <c r="N47" s="18">
        <v>28.105</v>
      </c>
      <c r="O47" s="18">
        <v>29.32</v>
      </c>
      <c r="P47" s="18">
        <v>32.79</v>
      </c>
      <c r="Q47" s="18">
        <v>33.999000000000002</v>
      </c>
      <c r="R47" s="18">
        <v>37.36</v>
      </c>
      <c r="S47" s="18">
        <v>38.53</v>
      </c>
      <c r="T47" s="18">
        <v>37.808</v>
      </c>
      <c r="U47" s="18">
        <v>43.212000000000003</v>
      </c>
      <c r="V47" s="18">
        <v>46.651000000000003</v>
      </c>
      <c r="W47" s="18">
        <v>45.71</v>
      </c>
      <c r="X47" s="18">
        <v>47.033999999999999</v>
      </c>
      <c r="Y47" s="18">
        <v>48.343000000000004</v>
      </c>
      <c r="Z47" s="18">
        <v>51.587000000000003</v>
      </c>
      <c r="AA47" s="18">
        <v>52.960999999999999</v>
      </c>
      <c r="AB47" s="18">
        <v>56.180999999999997</v>
      </c>
      <c r="AC47" s="18">
        <v>57.436</v>
      </c>
      <c r="AD47" s="18">
        <v>61.865000000000002</v>
      </c>
    </row>
    <row r="48" spans="1:30">
      <c r="A48" s="18"/>
      <c r="B48" s="18">
        <v>225.36</v>
      </c>
      <c r="C48" s="18">
        <v>4.1528</v>
      </c>
      <c r="D48" s="18">
        <v>4.1566000000000001</v>
      </c>
      <c r="E48" s="18">
        <v>5.3509000000000002</v>
      </c>
      <c r="F48" s="18">
        <v>7.3948</v>
      </c>
      <c r="G48" s="18">
        <v>9.4512</v>
      </c>
      <c r="H48" s="18">
        <v>12.468999999999999</v>
      </c>
      <c r="I48" s="18">
        <v>14.55</v>
      </c>
      <c r="J48" s="18">
        <v>16.626000000000001</v>
      </c>
      <c r="K48" s="18">
        <v>17.721</v>
      </c>
      <c r="L48" s="18">
        <v>20.783000000000001</v>
      </c>
      <c r="M48" s="18">
        <v>21.867999999999999</v>
      </c>
      <c r="N48" s="18">
        <v>24.940999999999999</v>
      </c>
      <c r="O48" s="18">
        <v>26.02</v>
      </c>
      <c r="P48" s="18">
        <v>29.1</v>
      </c>
      <c r="Q48" s="18">
        <v>30.172000000000001</v>
      </c>
      <c r="R48" s="18">
        <v>33.17</v>
      </c>
      <c r="S48" s="18">
        <v>34.212000000000003</v>
      </c>
      <c r="T48" s="18">
        <v>33.57</v>
      </c>
      <c r="U48" s="18">
        <v>38.366999999999997</v>
      </c>
      <c r="V48" s="18">
        <v>41.424999999999997</v>
      </c>
      <c r="W48" s="18">
        <v>40.590000000000003</v>
      </c>
      <c r="X48" s="18">
        <v>41.765999999999998</v>
      </c>
      <c r="Y48" s="18">
        <v>42.933</v>
      </c>
      <c r="Z48" s="18">
        <v>45.819000000000003</v>
      </c>
      <c r="AA48" s="18">
        <v>47.033999999999999</v>
      </c>
      <c r="AB48" s="18">
        <v>49.904000000000003</v>
      </c>
      <c r="AC48" s="18">
        <v>51.027000000000001</v>
      </c>
      <c r="AD48" s="18">
        <v>54.951000000000001</v>
      </c>
    </row>
    <row r="49" spans="1:30">
      <c r="A49" s="18"/>
      <c r="B49" s="18">
        <v>283.70999999999998</v>
      </c>
      <c r="C49" s="18">
        <v>3.6852999999999998</v>
      </c>
      <c r="D49" s="18">
        <v>3.6884999999999999</v>
      </c>
      <c r="E49" s="18">
        <v>4.7478999999999996</v>
      </c>
      <c r="F49" s="18">
        <v>6.5617000000000001</v>
      </c>
      <c r="G49" s="18">
        <v>8.3865999999999996</v>
      </c>
      <c r="H49" s="18">
        <v>11.065</v>
      </c>
      <c r="I49" s="18">
        <v>12.911</v>
      </c>
      <c r="J49" s="18">
        <v>14.754</v>
      </c>
      <c r="K49" s="18">
        <v>15.725</v>
      </c>
      <c r="L49" s="18">
        <v>18.443000000000001</v>
      </c>
      <c r="M49" s="18">
        <v>19.405999999999999</v>
      </c>
      <c r="N49" s="18">
        <v>22.134</v>
      </c>
      <c r="O49" s="18">
        <v>23.091000000000001</v>
      </c>
      <c r="P49" s="18">
        <v>25.824999999999999</v>
      </c>
      <c r="Q49" s="18">
        <v>26.777000000000001</v>
      </c>
      <c r="R49" s="18">
        <v>29.449000000000002</v>
      </c>
      <c r="S49" s="18">
        <v>30.376999999999999</v>
      </c>
      <c r="T49" s="18">
        <v>29.806000000000001</v>
      </c>
      <c r="U49" s="18">
        <v>34.064999999999998</v>
      </c>
      <c r="V49" s="18">
        <v>36.783000000000001</v>
      </c>
      <c r="W49" s="18">
        <v>36.042999999999999</v>
      </c>
      <c r="X49" s="18">
        <v>37.088000000000001</v>
      </c>
      <c r="Y49" s="18">
        <v>38.128999999999998</v>
      </c>
      <c r="Z49" s="18">
        <v>40.695999999999998</v>
      </c>
      <c r="AA49" s="18">
        <v>41.771000000000001</v>
      </c>
      <c r="AB49" s="18">
        <v>44.328000000000003</v>
      </c>
      <c r="AC49" s="18">
        <v>45.332999999999998</v>
      </c>
      <c r="AD49" s="18">
        <v>48.808999999999997</v>
      </c>
    </row>
    <row r="50" spans="1:30">
      <c r="A50" s="18"/>
      <c r="B50" s="18">
        <v>357.17</v>
      </c>
      <c r="C50" s="18">
        <v>3.2704</v>
      </c>
      <c r="D50" s="18">
        <v>3.2730999999999999</v>
      </c>
      <c r="E50" s="18">
        <v>4.2129000000000003</v>
      </c>
      <c r="F50" s="18">
        <v>5.8224999999999998</v>
      </c>
      <c r="G50" s="18">
        <v>7.4419000000000004</v>
      </c>
      <c r="H50" s="18">
        <v>9.8186</v>
      </c>
      <c r="I50" s="18">
        <v>11.457000000000001</v>
      </c>
      <c r="J50" s="18">
        <v>13.093</v>
      </c>
      <c r="K50" s="18">
        <v>13.954000000000001</v>
      </c>
      <c r="L50" s="18">
        <v>16.367000000000001</v>
      </c>
      <c r="M50" s="18">
        <v>17.221</v>
      </c>
      <c r="N50" s="18">
        <v>19.641999999999999</v>
      </c>
      <c r="O50" s="18">
        <v>20.492000000000001</v>
      </c>
      <c r="P50" s="18">
        <v>22.917999999999999</v>
      </c>
      <c r="Q50" s="18">
        <v>23.763000000000002</v>
      </c>
      <c r="R50" s="18">
        <v>26.145</v>
      </c>
      <c r="S50" s="18">
        <v>26.972999999999999</v>
      </c>
      <c r="T50" s="18">
        <v>26.465</v>
      </c>
      <c r="U50" s="18">
        <v>30.245999999999999</v>
      </c>
      <c r="V50" s="18">
        <v>32.661999999999999</v>
      </c>
      <c r="W50" s="18">
        <v>32.006</v>
      </c>
      <c r="X50" s="18">
        <v>32.933999999999997</v>
      </c>
      <c r="Y50" s="18">
        <v>33.860999999999997</v>
      </c>
      <c r="Z50" s="18">
        <v>36.145000000000003</v>
      </c>
      <c r="AA50" s="18">
        <v>37.097000000000001</v>
      </c>
      <c r="AB50" s="18">
        <v>39.375999999999998</v>
      </c>
      <c r="AC50" s="18">
        <v>40.274999999999999</v>
      </c>
      <c r="AD50" s="18">
        <v>43.353000000000002</v>
      </c>
    </row>
    <row r="51" spans="1:30">
      <c r="A51" s="18"/>
      <c r="B51" s="18">
        <v>449.65</v>
      </c>
      <c r="C51" s="18">
        <v>2.9022999999999999</v>
      </c>
      <c r="D51" s="18">
        <v>2.9045000000000001</v>
      </c>
      <c r="E51" s="18">
        <v>3.7382</v>
      </c>
      <c r="F51" s="18">
        <v>5.1665000000000001</v>
      </c>
      <c r="G51" s="18">
        <v>6.6036000000000001</v>
      </c>
      <c r="H51" s="18">
        <v>8.7128999999999994</v>
      </c>
      <c r="I51" s="18">
        <v>10.167</v>
      </c>
      <c r="J51" s="18">
        <v>11.619</v>
      </c>
      <c r="K51" s="18">
        <v>12.382</v>
      </c>
      <c r="L51" s="18">
        <v>14.523999999999999</v>
      </c>
      <c r="M51" s="18">
        <v>15.282999999999999</v>
      </c>
      <c r="N51" s="18">
        <v>17.431000000000001</v>
      </c>
      <c r="O51" s="18">
        <v>18.184999999999999</v>
      </c>
      <c r="P51" s="18">
        <v>20.338999999999999</v>
      </c>
      <c r="Q51" s="18">
        <v>21.088999999999999</v>
      </c>
      <c r="R51" s="18">
        <v>23.213000000000001</v>
      </c>
      <c r="S51" s="18">
        <v>23.95</v>
      </c>
      <c r="T51" s="18">
        <v>23.498000000000001</v>
      </c>
      <c r="U51" s="18">
        <v>26.855</v>
      </c>
      <c r="V51" s="18">
        <v>29.003</v>
      </c>
      <c r="W51" s="18">
        <v>28.420999999999999</v>
      </c>
      <c r="X51" s="18">
        <v>29.245000000000001</v>
      </c>
      <c r="Y51" s="18">
        <v>30.071999999999999</v>
      </c>
      <c r="Z51" s="18">
        <v>32.103999999999999</v>
      </c>
      <c r="AA51" s="18">
        <v>32.945999999999998</v>
      </c>
      <c r="AB51" s="18">
        <v>34.975999999999999</v>
      </c>
      <c r="AC51" s="18">
        <v>35.78</v>
      </c>
      <c r="AD51" s="18">
        <v>38.506999999999998</v>
      </c>
    </row>
    <row r="52" spans="1:30">
      <c r="A52" s="18"/>
      <c r="B52" s="18">
        <v>566.07000000000005</v>
      </c>
      <c r="C52" s="18">
        <v>2.5754999999999999</v>
      </c>
      <c r="D52" s="18">
        <v>2.5773999999999999</v>
      </c>
      <c r="E52" s="18">
        <v>3.3169</v>
      </c>
      <c r="F52" s="18">
        <v>4.5845000000000002</v>
      </c>
      <c r="G52" s="18">
        <v>5.8597000000000001</v>
      </c>
      <c r="H52" s="18">
        <v>7.7317</v>
      </c>
      <c r="I52" s="18">
        <v>9.0215999999999994</v>
      </c>
      <c r="J52" s="18">
        <v>10.31</v>
      </c>
      <c r="K52" s="18">
        <v>10.988</v>
      </c>
      <c r="L52" s="18">
        <v>12.888999999999999</v>
      </c>
      <c r="M52" s="18">
        <v>13.561999999999999</v>
      </c>
      <c r="N52" s="18">
        <v>15.468999999999999</v>
      </c>
      <c r="O52" s="18">
        <v>16.138999999999999</v>
      </c>
      <c r="P52" s="18">
        <v>18.05</v>
      </c>
      <c r="Q52" s="18">
        <v>18.716000000000001</v>
      </c>
      <c r="R52" s="18">
        <v>20.609000000000002</v>
      </c>
      <c r="S52" s="18">
        <v>21.265999999999998</v>
      </c>
      <c r="T52" s="18">
        <v>20.864000000000001</v>
      </c>
      <c r="U52" s="18">
        <v>23.844000000000001</v>
      </c>
      <c r="V52" s="18">
        <v>25.754000000000001</v>
      </c>
      <c r="W52" s="18">
        <v>25.238</v>
      </c>
      <c r="X52" s="18">
        <v>25.969000000000001</v>
      </c>
      <c r="Y52" s="18">
        <v>26.707000000000001</v>
      </c>
      <c r="Z52" s="18">
        <v>28.513999999999999</v>
      </c>
      <c r="AA52" s="18">
        <v>29.259</v>
      </c>
      <c r="AB52" s="18">
        <v>31.068000000000001</v>
      </c>
      <c r="AC52" s="18">
        <v>31.788</v>
      </c>
      <c r="AD52" s="18">
        <v>34.203000000000003</v>
      </c>
    </row>
    <row r="53" spans="1:30">
      <c r="A53" s="18"/>
      <c r="B53" s="18">
        <v>712.64</v>
      </c>
      <c r="C53" s="18">
        <v>2.2856000000000001</v>
      </c>
      <c r="D53" s="18">
        <v>2.2871000000000001</v>
      </c>
      <c r="E53" s="18">
        <v>2.9432</v>
      </c>
      <c r="F53" s="18">
        <v>4.0679999999999996</v>
      </c>
      <c r="G53" s="18">
        <v>5.1997</v>
      </c>
      <c r="H53" s="18">
        <v>6.8609999999999998</v>
      </c>
      <c r="I53" s="18">
        <v>8.0055999999999994</v>
      </c>
      <c r="J53" s="18">
        <v>9.1495999999999995</v>
      </c>
      <c r="K53" s="18">
        <v>9.7502999999999993</v>
      </c>
      <c r="L53" s="18">
        <v>11.438000000000001</v>
      </c>
      <c r="M53" s="18">
        <v>12.035</v>
      </c>
      <c r="N53" s="18">
        <v>13.728</v>
      </c>
      <c r="O53" s="18">
        <v>14.321999999999999</v>
      </c>
      <c r="P53" s="18">
        <v>16.018999999999998</v>
      </c>
      <c r="Q53" s="18">
        <v>16.61</v>
      </c>
      <c r="R53" s="18">
        <v>18.297000000000001</v>
      </c>
      <c r="S53" s="18">
        <v>18.882999999999999</v>
      </c>
      <c r="T53" s="18">
        <v>18.524999999999999</v>
      </c>
      <c r="U53" s="18">
        <v>21.17</v>
      </c>
      <c r="V53" s="18">
        <v>22.867999999999999</v>
      </c>
      <c r="W53" s="18">
        <v>22.411000000000001</v>
      </c>
      <c r="X53" s="18">
        <v>23.061</v>
      </c>
      <c r="Y53" s="18">
        <v>23.718</v>
      </c>
      <c r="Z53" s="18">
        <v>25.326000000000001</v>
      </c>
      <c r="AA53" s="18">
        <v>25.984999999999999</v>
      </c>
      <c r="AB53" s="18">
        <v>27.597000000000001</v>
      </c>
      <c r="AC53" s="18">
        <v>28.241</v>
      </c>
      <c r="AD53" s="18">
        <v>30.38</v>
      </c>
    </row>
    <row r="54" spans="1:30">
      <c r="A54" s="18"/>
      <c r="B54" s="18">
        <v>897.16</v>
      </c>
      <c r="C54" s="18">
        <v>2.0283000000000002</v>
      </c>
      <c r="D54" s="18">
        <v>2.0295000000000001</v>
      </c>
      <c r="E54" s="18">
        <v>2.6114999999999999</v>
      </c>
      <c r="F54" s="18">
        <v>3.6097000000000001</v>
      </c>
      <c r="G54" s="18">
        <v>4.6139999999999999</v>
      </c>
      <c r="H54" s="18">
        <v>6.0883000000000003</v>
      </c>
      <c r="I54" s="18">
        <v>7.1039000000000003</v>
      </c>
      <c r="J54" s="18">
        <v>8.1194000000000006</v>
      </c>
      <c r="K54" s="18">
        <v>8.6522000000000006</v>
      </c>
      <c r="L54" s="18">
        <v>10.15</v>
      </c>
      <c r="M54" s="18">
        <v>10.68</v>
      </c>
      <c r="N54" s="18">
        <v>12.183</v>
      </c>
      <c r="O54" s="18">
        <v>12.71</v>
      </c>
      <c r="P54" s="18">
        <v>14.215999999999999</v>
      </c>
      <c r="Q54" s="18">
        <v>14.74</v>
      </c>
      <c r="R54" s="18">
        <v>16.245000000000001</v>
      </c>
      <c r="S54" s="18">
        <v>16.765999999999998</v>
      </c>
      <c r="T54" s="18">
        <v>16.448</v>
      </c>
      <c r="U54" s="18">
        <v>18.797000000000001</v>
      </c>
      <c r="V54" s="18">
        <v>20.306000000000001</v>
      </c>
      <c r="W54" s="18">
        <v>19.899999999999999</v>
      </c>
      <c r="X54" s="18">
        <v>20.478000000000002</v>
      </c>
      <c r="Y54" s="18">
        <v>21.062999999999999</v>
      </c>
      <c r="Z54" s="18">
        <v>22.494</v>
      </c>
      <c r="AA54" s="18">
        <v>23.077000000000002</v>
      </c>
      <c r="AB54" s="18">
        <v>24.513000000000002</v>
      </c>
      <c r="AC54" s="18">
        <v>25.09</v>
      </c>
      <c r="AD54" s="18">
        <v>26.984999999999999</v>
      </c>
    </row>
    <row r="55" spans="1:30">
      <c r="A55" s="18"/>
      <c r="B55" s="18">
        <v>1129.5</v>
      </c>
      <c r="C55" s="18">
        <v>1.9226000000000001</v>
      </c>
      <c r="D55" s="18">
        <v>1.9236</v>
      </c>
      <c r="E55" s="18">
        <v>2.4750000000000001</v>
      </c>
      <c r="F55" s="18">
        <v>3.4211999999999998</v>
      </c>
      <c r="G55" s="18">
        <v>4.3730000000000002</v>
      </c>
      <c r="H55" s="18">
        <v>5.7706</v>
      </c>
      <c r="I55" s="18">
        <v>6.7331000000000003</v>
      </c>
      <c r="J55" s="18">
        <v>7.6958000000000002</v>
      </c>
      <c r="K55" s="18">
        <v>8.2005999999999997</v>
      </c>
      <c r="L55" s="18">
        <v>9.6204999999999998</v>
      </c>
      <c r="M55" s="18">
        <v>10.122999999999999</v>
      </c>
      <c r="N55" s="18">
        <v>11.547000000000001</v>
      </c>
      <c r="O55" s="18">
        <v>12.047000000000001</v>
      </c>
      <c r="P55" s="18">
        <v>13.474</v>
      </c>
      <c r="Q55" s="18">
        <v>13.971</v>
      </c>
      <c r="R55" s="18">
        <v>15.4</v>
      </c>
      <c r="S55" s="18">
        <v>15.896000000000001</v>
      </c>
      <c r="T55" s="18">
        <v>15.593999999999999</v>
      </c>
      <c r="U55" s="18">
        <v>17.82</v>
      </c>
      <c r="V55" s="18">
        <v>19.251999999999999</v>
      </c>
      <c r="W55" s="18">
        <v>18.867000000000001</v>
      </c>
      <c r="X55" s="18">
        <v>19.414999999999999</v>
      </c>
      <c r="Y55" s="18">
        <v>19.971</v>
      </c>
      <c r="Z55" s="18">
        <v>21.327999999999999</v>
      </c>
      <c r="AA55" s="18">
        <v>21.88</v>
      </c>
      <c r="AB55" s="18">
        <v>23.244</v>
      </c>
      <c r="AC55" s="18">
        <v>23.792000000000002</v>
      </c>
      <c r="AD55" s="18">
        <v>25.587</v>
      </c>
    </row>
    <row r="56" spans="1:30">
      <c r="A56" s="18"/>
      <c r="B56" s="18">
        <v>1421.9</v>
      </c>
      <c r="C56" s="18">
        <v>1.9326000000000001</v>
      </c>
      <c r="D56" s="18">
        <v>1.9335</v>
      </c>
      <c r="E56" s="18">
        <v>2.4874999999999998</v>
      </c>
      <c r="F56" s="18">
        <v>3.4386000000000001</v>
      </c>
      <c r="G56" s="18">
        <v>4.3952999999999998</v>
      </c>
      <c r="H56" s="18">
        <v>5.8003</v>
      </c>
      <c r="I56" s="18">
        <v>6.7675999999999998</v>
      </c>
      <c r="J56" s="18">
        <v>7.7351999999999999</v>
      </c>
      <c r="K56" s="18">
        <v>8.2426999999999992</v>
      </c>
      <c r="L56" s="18">
        <v>9.6697000000000006</v>
      </c>
      <c r="M56" s="18">
        <v>10.175000000000001</v>
      </c>
      <c r="N56" s="18">
        <v>11.606</v>
      </c>
      <c r="O56" s="18">
        <v>12.108000000000001</v>
      </c>
      <c r="P56" s="18">
        <v>13.542999999999999</v>
      </c>
      <c r="Q56" s="18">
        <v>14.042999999999999</v>
      </c>
      <c r="R56" s="18">
        <v>15.478999999999999</v>
      </c>
      <c r="S56" s="18">
        <v>15.977</v>
      </c>
      <c r="T56" s="18">
        <v>15.673</v>
      </c>
      <c r="U56" s="18">
        <v>17.911000000000001</v>
      </c>
      <c r="V56" s="18">
        <v>19.350000000000001</v>
      </c>
      <c r="W56" s="18">
        <v>18.963999999999999</v>
      </c>
      <c r="X56" s="18">
        <v>19.513000000000002</v>
      </c>
      <c r="Y56" s="18">
        <v>20.073</v>
      </c>
      <c r="Z56" s="18">
        <v>21.437000000000001</v>
      </c>
      <c r="AA56" s="18">
        <v>21.992000000000001</v>
      </c>
      <c r="AB56" s="18">
        <v>23.361999999999998</v>
      </c>
      <c r="AC56" s="18">
        <v>23.913</v>
      </c>
      <c r="AD56" s="18">
        <v>25.716999999999999</v>
      </c>
    </row>
    <row r="57" spans="1:30">
      <c r="A57" s="18"/>
      <c r="B57" s="18">
        <v>1790.1</v>
      </c>
      <c r="C57" s="18">
        <v>1.9426000000000001</v>
      </c>
      <c r="D57" s="18">
        <v>1.9434</v>
      </c>
      <c r="E57" s="18">
        <v>2.5001000000000002</v>
      </c>
      <c r="F57" s="18">
        <v>3.4561000000000002</v>
      </c>
      <c r="G57" s="18">
        <v>4.4177999999999997</v>
      </c>
      <c r="H57" s="18">
        <v>5.8300999999999998</v>
      </c>
      <c r="I57" s="18">
        <v>6.8022999999999998</v>
      </c>
      <c r="J57" s="18">
        <v>7.7747999999999999</v>
      </c>
      <c r="K57" s="18">
        <v>8.2850000000000001</v>
      </c>
      <c r="L57" s="18">
        <v>9.7193000000000005</v>
      </c>
      <c r="M57" s="18">
        <v>10.227</v>
      </c>
      <c r="N57" s="18">
        <v>11.666</v>
      </c>
      <c r="O57" s="18">
        <v>12.17</v>
      </c>
      <c r="P57" s="18">
        <v>13.612</v>
      </c>
      <c r="Q57" s="18">
        <v>14.114000000000001</v>
      </c>
      <c r="R57" s="18">
        <v>15.558</v>
      </c>
      <c r="S57" s="18">
        <v>16.058</v>
      </c>
      <c r="T57" s="18">
        <v>15.753</v>
      </c>
      <c r="U57" s="18">
        <v>18.001999999999999</v>
      </c>
      <c r="V57" s="18">
        <v>19.449000000000002</v>
      </c>
      <c r="W57" s="18">
        <v>19.059999999999999</v>
      </c>
      <c r="X57" s="18">
        <v>19.613</v>
      </c>
      <c r="Y57" s="18">
        <v>20.175000000000001</v>
      </c>
      <c r="Z57" s="18">
        <v>21.545999999999999</v>
      </c>
      <c r="AA57" s="18">
        <v>22.103999999999999</v>
      </c>
      <c r="AB57" s="18">
        <v>23.481000000000002</v>
      </c>
      <c r="AC57" s="18">
        <v>24.035</v>
      </c>
      <c r="AD57" s="18">
        <v>25.847999999999999</v>
      </c>
    </row>
    <row r="58" spans="1:30">
      <c r="A58" s="18"/>
      <c r="B58" s="18">
        <v>2253.6</v>
      </c>
      <c r="C58" s="18">
        <v>1.9527000000000001</v>
      </c>
      <c r="D58" s="18">
        <v>1.9534</v>
      </c>
      <c r="E58" s="18">
        <v>2.5127000000000002</v>
      </c>
      <c r="F58" s="18">
        <v>3.4735999999999998</v>
      </c>
      <c r="G58" s="18">
        <v>4.4402999999999997</v>
      </c>
      <c r="H58" s="18">
        <v>5.86</v>
      </c>
      <c r="I58" s="18">
        <v>6.8372000000000002</v>
      </c>
      <c r="J58" s="18">
        <v>7.8147000000000002</v>
      </c>
      <c r="K58" s="18">
        <v>8.3275000000000006</v>
      </c>
      <c r="L58" s="18">
        <v>9.7690999999999999</v>
      </c>
      <c r="M58" s="18">
        <v>10.279</v>
      </c>
      <c r="N58" s="18">
        <v>11.725</v>
      </c>
      <c r="O58" s="18">
        <v>12.231999999999999</v>
      </c>
      <c r="P58" s="18">
        <v>13.682</v>
      </c>
      <c r="Q58" s="18">
        <v>14.186</v>
      </c>
      <c r="R58" s="18">
        <v>15.637</v>
      </c>
      <c r="S58" s="18">
        <v>16.14</v>
      </c>
      <c r="T58" s="18">
        <v>15.833</v>
      </c>
      <c r="U58" s="18">
        <v>18.094000000000001</v>
      </c>
      <c r="V58" s="18">
        <v>19.547999999999998</v>
      </c>
      <c r="W58" s="18">
        <v>19.157</v>
      </c>
      <c r="X58" s="18">
        <v>19.713000000000001</v>
      </c>
      <c r="Y58" s="18">
        <v>20.277999999999999</v>
      </c>
      <c r="Z58" s="18">
        <v>21.655999999999999</v>
      </c>
      <c r="AA58" s="18">
        <v>22.216000000000001</v>
      </c>
      <c r="AB58" s="18">
        <v>23.600999999999999</v>
      </c>
      <c r="AC58" s="18">
        <v>24.157</v>
      </c>
      <c r="AD58" s="18">
        <v>25.978999999999999</v>
      </c>
    </row>
    <row r="59" spans="1:30">
      <c r="A59" s="18"/>
      <c r="B59" s="18">
        <v>2837.1</v>
      </c>
      <c r="C59" s="18">
        <v>1.9628000000000001</v>
      </c>
      <c r="D59" s="18">
        <v>1.9634</v>
      </c>
      <c r="E59" s="18">
        <v>2.5253999999999999</v>
      </c>
      <c r="F59" s="18">
        <v>3.4912999999999998</v>
      </c>
      <c r="G59" s="18">
        <v>4.4630000000000001</v>
      </c>
      <c r="H59" s="18">
        <v>5.8901000000000003</v>
      </c>
      <c r="I59" s="18">
        <v>6.8722000000000003</v>
      </c>
      <c r="J59" s="18">
        <v>7.8547000000000002</v>
      </c>
      <c r="K59" s="18">
        <v>8.3702000000000005</v>
      </c>
      <c r="L59" s="18">
        <v>9.8191000000000006</v>
      </c>
      <c r="M59" s="18">
        <v>10.332000000000001</v>
      </c>
      <c r="N59" s="18">
        <v>11.785</v>
      </c>
      <c r="O59" s="18">
        <v>12.295</v>
      </c>
      <c r="P59" s="18">
        <v>13.752000000000001</v>
      </c>
      <c r="Q59" s="18">
        <v>14.259</v>
      </c>
      <c r="R59" s="18">
        <v>15.717000000000001</v>
      </c>
      <c r="S59" s="18">
        <v>16.222000000000001</v>
      </c>
      <c r="T59" s="18">
        <v>15.914</v>
      </c>
      <c r="U59" s="18">
        <v>18.186</v>
      </c>
      <c r="V59" s="18">
        <v>19.646999999999998</v>
      </c>
      <c r="W59" s="18">
        <v>19.254999999999999</v>
      </c>
      <c r="X59" s="18">
        <v>19.812999999999999</v>
      </c>
      <c r="Y59" s="18">
        <v>20.381</v>
      </c>
      <c r="Z59" s="18">
        <v>21.765999999999998</v>
      </c>
      <c r="AA59" s="18">
        <v>22.329000000000001</v>
      </c>
      <c r="AB59" s="18">
        <v>23.72</v>
      </c>
      <c r="AC59" s="18">
        <v>24.28</v>
      </c>
      <c r="AD59" s="18">
        <v>26.111000000000001</v>
      </c>
    </row>
    <row r="60" spans="1:30">
      <c r="A60" s="18"/>
      <c r="B60" s="18">
        <v>3571.7</v>
      </c>
      <c r="C60" s="18">
        <v>1.9730000000000001</v>
      </c>
      <c r="D60" s="18">
        <v>1.9735</v>
      </c>
      <c r="E60" s="18">
        <v>2.5381999999999998</v>
      </c>
      <c r="F60" s="18">
        <v>3.5091000000000001</v>
      </c>
      <c r="G60" s="18">
        <v>4.4856999999999996</v>
      </c>
      <c r="H60" s="18">
        <v>5.9203999999999999</v>
      </c>
      <c r="I60" s="18">
        <v>6.9074</v>
      </c>
      <c r="J60" s="18">
        <v>7.8949999999999996</v>
      </c>
      <c r="K60" s="18">
        <v>8.4131</v>
      </c>
      <c r="L60" s="18">
        <v>9.8694000000000006</v>
      </c>
      <c r="M60" s="18">
        <v>10.385</v>
      </c>
      <c r="N60" s="18">
        <v>11.846</v>
      </c>
      <c r="O60" s="18">
        <v>12.358000000000001</v>
      </c>
      <c r="P60" s="18">
        <v>13.821999999999999</v>
      </c>
      <c r="Q60" s="18">
        <v>14.331</v>
      </c>
      <c r="R60" s="18">
        <v>15.797000000000001</v>
      </c>
      <c r="S60" s="18">
        <v>16.305</v>
      </c>
      <c r="T60" s="18">
        <v>15.994999999999999</v>
      </c>
      <c r="U60" s="18">
        <v>18.279</v>
      </c>
      <c r="V60" s="18">
        <v>19.747</v>
      </c>
      <c r="W60" s="18">
        <v>19.353000000000002</v>
      </c>
      <c r="X60" s="18">
        <v>19.914000000000001</v>
      </c>
      <c r="Y60" s="18">
        <v>20.484999999999999</v>
      </c>
      <c r="Z60" s="18">
        <v>21.876999999999999</v>
      </c>
      <c r="AA60" s="18">
        <v>22.443000000000001</v>
      </c>
      <c r="AB60" s="18">
        <v>23.841000000000001</v>
      </c>
      <c r="AC60" s="18">
        <v>24.402999999999999</v>
      </c>
      <c r="AD60" s="18">
        <v>26.244</v>
      </c>
    </row>
    <row r="61" spans="1:30">
      <c r="A61" s="18"/>
      <c r="B61" s="18">
        <v>4496.5</v>
      </c>
      <c r="C61" s="18">
        <v>1.9833000000000001</v>
      </c>
      <c r="D61" s="18">
        <v>1.9836</v>
      </c>
      <c r="E61" s="18">
        <v>2.5510000000000002</v>
      </c>
      <c r="F61" s="18">
        <v>3.5268999999999999</v>
      </c>
      <c r="G61" s="18">
        <v>4.5086000000000004</v>
      </c>
      <c r="H61" s="18">
        <v>5.9508000000000001</v>
      </c>
      <c r="I61" s="18">
        <v>6.9428000000000001</v>
      </c>
      <c r="J61" s="18">
        <v>7.9353999999999996</v>
      </c>
      <c r="K61" s="18">
        <v>8.4563000000000006</v>
      </c>
      <c r="L61" s="18">
        <v>9.92</v>
      </c>
      <c r="M61" s="18">
        <v>10.438000000000001</v>
      </c>
      <c r="N61" s="18">
        <v>11.906000000000001</v>
      </c>
      <c r="O61" s="18">
        <v>12.420999999999999</v>
      </c>
      <c r="P61" s="18">
        <v>13.891999999999999</v>
      </c>
      <c r="Q61" s="18">
        <v>14.404999999999999</v>
      </c>
      <c r="R61" s="18">
        <v>15.877000000000001</v>
      </c>
      <c r="S61" s="18">
        <v>16.388000000000002</v>
      </c>
      <c r="T61" s="18">
        <v>16.076000000000001</v>
      </c>
      <c r="U61" s="18">
        <v>18.372</v>
      </c>
      <c r="V61" s="18">
        <v>19.847999999999999</v>
      </c>
      <c r="W61" s="18">
        <v>19.451000000000001</v>
      </c>
      <c r="X61" s="18">
        <v>20.015000000000001</v>
      </c>
      <c r="Y61" s="18">
        <v>20.588999999999999</v>
      </c>
      <c r="Z61" s="18">
        <v>21.988</v>
      </c>
      <c r="AA61" s="18">
        <v>22.556999999999999</v>
      </c>
      <c r="AB61" s="18">
        <v>23.962</v>
      </c>
      <c r="AC61" s="18">
        <v>24.527000000000001</v>
      </c>
      <c r="AD61" s="18">
        <v>26.376999999999999</v>
      </c>
    </row>
    <row r="62" spans="1:30">
      <c r="A62" s="18"/>
      <c r="B62" s="18">
        <v>5660.7</v>
      </c>
      <c r="C62" s="18">
        <v>1.9936</v>
      </c>
      <c r="D62" s="18">
        <v>1.9938</v>
      </c>
      <c r="E62" s="18">
        <v>2.5638999999999998</v>
      </c>
      <c r="F62" s="18">
        <v>3.5448</v>
      </c>
      <c r="G62" s="18">
        <v>4.5316000000000001</v>
      </c>
      <c r="H62" s="18">
        <v>5.9813999999999998</v>
      </c>
      <c r="I62" s="18">
        <v>6.9783999999999997</v>
      </c>
      <c r="J62" s="18">
        <v>7.9760999999999997</v>
      </c>
      <c r="K62" s="18">
        <v>8.4997000000000007</v>
      </c>
      <c r="L62" s="18">
        <v>9.9708000000000006</v>
      </c>
      <c r="M62" s="18">
        <v>10.491</v>
      </c>
      <c r="N62" s="18">
        <v>11.967000000000001</v>
      </c>
      <c r="O62" s="18">
        <v>12.484</v>
      </c>
      <c r="P62" s="18">
        <v>13.962999999999999</v>
      </c>
      <c r="Q62" s="18">
        <v>14.478</v>
      </c>
      <c r="R62" s="18">
        <v>15.958</v>
      </c>
      <c r="S62" s="18">
        <v>16.472000000000001</v>
      </c>
      <c r="T62" s="18">
        <v>16.158000000000001</v>
      </c>
      <c r="U62" s="18">
        <v>18.465</v>
      </c>
      <c r="V62" s="18">
        <v>19.949000000000002</v>
      </c>
      <c r="W62" s="18">
        <v>19.55</v>
      </c>
      <c r="X62" s="18">
        <v>20.117000000000001</v>
      </c>
      <c r="Y62" s="18">
        <v>20.693999999999999</v>
      </c>
      <c r="Z62" s="18">
        <v>22.1</v>
      </c>
      <c r="AA62" s="18">
        <v>22.672000000000001</v>
      </c>
      <c r="AB62" s="18">
        <v>24.084</v>
      </c>
      <c r="AC62" s="18">
        <v>24.652000000000001</v>
      </c>
      <c r="AD62" s="18">
        <v>26.512</v>
      </c>
    </row>
    <row r="63" spans="1:30">
      <c r="A63" s="18"/>
      <c r="B63" s="18">
        <v>7126.4</v>
      </c>
      <c r="C63" s="18">
        <v>2.004</v>
      </c>
      <c r="D63" s="18">
        <v>2.004</v>
      </c>
      <c r="E63" s="18">
        <v>2.5768</v>
      </c>
      <c r="F63" s="18">
        <v>3.5629</v>
      </c>
      <c r="G63" s="18">
        <v>4.5548000000000002</v>
      </c>
      <c r="H63" s="18">
        <v>6.0121000000000002</v>
      </c>
      <c r="I63" s="18">
        <v>7.0141999999999998</v>
      </c>
      <c r="J63" s="18">
        <v>8.0169999999999995</v>
      </c>
      <c r="K63" s="18">
        <v>8.5433000000000003</v>
      </c>
      <c r="L63" s="18">
        <v>10.022</v>
      </c>
      <c r="M63" s="18">
        <v>10.545</v>
      </c>
      <c r="N63" s="18">
        <v>12.028</v>
      </c>
      <c r="O63" s="18">
        <v>12.548</v>
      </c>
      <c r="P63" s="18">
        <v>14.034000000000001</v>
      </c>
      <c r="Q63" s="18">
        <v>14.552</v>
      </c>
      <c r="R63" s="18">
        <v>16.04</v>
      </c>
      <c r="S63" s="18">
        <v>16.556000000000001</v>
      </c>
      <c r="T63" s="18">
        <v>16.241</v>
      </c>
      <c r="U63" s="18">
        <v>18.559000000000001</v>
      </c>
      <c r="V63" s="18">
        <v>20.050999999999998</v>
      </c>
      <c r="W63" s="18">
        <v>19.649999999999999</v>
      </c>
      <c r="X63" s="18">
        <v>20.219000000000001</v>
      </c>
      <c r="Y63" s="18">
        <v>20.798999999999999</v>
      </c>
      <c r="Z63" s="18">
        <v>22.212</v>
      </c>
      <c r="AA63" s="18">
        <v>22.786999999999999</v>
      </c>
      <c r="AB63" s="18">
        <v>24.206</v>
      </c>
      <c r="AC63" s="18">
        <v>24.777000000000001</v>
      </c>
      <c r="AD63" s="18">
        <v>26.646000000000001</v>
      </c>
    </row>
    <row r="64" spans="1:30">
      <c r="A64" s="18"/>
      <c r="B64" s="18">
        <v>8971.6</v>
      </c>
      <c r="C64" s="18">
        <v>2.0144000000000002</v>
      </c>
      <c r="D64" s="18">
        <v>2.0143</v>
      </c>
      <c r="E64" s="18">
        <v>2.5897999999999999</v>
      </c>
      <c r="F64" s="18">
        <v>3.581</v>
      </c>
      <c r="G64" s="18">
        <v>4.5780000000000003</v>
      </c>
      <c r="H64" s="18">
        <v>6.0430000000000001</v>
      </c>
      <c r="I64" s="18">
        <v>7.0500999999999996</v>
      </c>
      <c r="J64" s="18">
        <v>8.0580999999999996</v>
      </c>
      <c r="K64" s="18">
        <v>8.5871999999999993</v>
      </c>
      <c r="L64" s="18">
        <v>10.073</v>
      </c>
      <c r="M64" s="18">
        <v>10.599</v>
      </c>
      <c r="N64" s="18">
        <v>12.09</v>
      </c>
      <c r="O64" s="18">
        <v>12.612</v>
      </c>
      <c r="P64" s="18">
        <v>14.106</v>
      </c>
      <c r="Q64" s="18">
        <v>14.625999999999999</v>
      </c>
      <c r="R64" s="18">
        <v>16.122</v>
      </c>
      <c r="S64" s="18">
        <v>16.64</v>
      </c>
      <c r="T64" s="18">
        <v>16.323</v>
      </c>
      <c r="U64" s="18">
        <v>18.654</v>
      </c>
      <c r="V64" s="18">
        <v>20.152999999999999</v>
      </c>
      <c r="W64" s="18">
        <v>19.75</v>
      </c>
      <c r="X64" s="18">
        <v>20.321999999999999</v>
      </c>
      <c r="Y64" s="18">
        <v>20.905000000000001</v>
      </c>
      <c r="Z64" s="18">
        <v>22.324999999999999</v>
      </c>
      <c r="AA64" s="18">
        <v>22.902999999999999</v>
      </c>
      <c r="AB64" s="18">
        <v>24.329000000000001</v>
      </c>
      <c r="AC64" s="18">
        <v>24.902999999999999</v>
      </c>
      <c r="AD64" s="18">
        <v>26.782</v>
      </c>
    </row>
    <row r="65" spans="1:30">
      <c r="A65" s="18"/>
      <c r="B65" s="18">
        <v>11295</v>
      </c>
      <c r="C65" s="18">
        <v>2.0503</v>
      </c>
      <c r="D65" s="18">
        <v>2.0501999999999998</v>
      </c>
      <c r="E65" s="18">
        <v>2.6358000000000001</v>
      </c>
      <c r="F65" s="18">
        <v>3.6446999999999998</v>
      </c>
      <c r="G65" s="18">
        <v>4.6593999999999998</v>
      </c>
      <c r="H65" s="18">
        <v>6.1505999999999998</v>
      </c>
      <c r="I65" s="18">
        <v>7.1757</v>
      </c>
      <c r="J65" s="18">
        <v>8.2014999999999993</v>
      </c>
      <c r="K65" s="18">
        <v>8.7401</v>
      </c>
      <c r="L65" s="18">
        <v>10.252000000000001</v>
      </c>
      <c r="M65" s="18">
        <v>10.788</v>
      </c>
      <c r="N65" s="18">
        <v>12.305</v>
      </c>
      <c r="O65" s="18">
        <v>12.837</v>
      </c>
      <c r="P65" s="18">
        <v>14.356999999999999</v>
      </c>
      <c r="Q65" s="18">
        <v>14.885999999999999</v>
      </c>
      <c r="R65" s="18">
        <v>16.408000000000001</v>
      </c>
      <c r="S65" s="18">
        <v>16.936</v>
      </c>
      <c r="T65" s="18">
        <v>16.613</v>
      </c>
      <c r="U65" s="18">
        <v>18.984999999999999</v>
      </c>
      <c r="V65" s="18">
        <v>20.510999999999999</v>
      </c>
      <c r="W65" s="18">
        <v>20.100999999999999</v>
      </c>
      <c r="X65" s="18">
        <v>20.683</v>
      </c>
      <c r="Y65" s="18">
        <v>21.276</v>
      </c>
      <c r="Z65" s="18">
        <v>22.722000000000001</v>
      </c>
      <c r="AA65" s="18">
        <v>23.31</v>
      </c>
      <c r="AB65" s="18">
        <v>24.760999999999999</v>
      </c>
      <c r="AC65" s="18">
        <v>25.344999999999999</v>
      </c>
      <c r="AD65" s="18">
        <v>27.257000000000001</v>
      </c>
    </row>
    <row r="66" spans="1:30">
      <c r="A66" s="18"/>
      <c r="B66" s="18">
        <v>14219</v>
      </c>
      <c r="C66" s="18">
        <v>2.1103000000000001</v>
      </c>
      <c r="D66" s="18">
        <v>2.1101999999999999</v>
      </c>
      <c r="E66" s="18">
        <v>2.7128999999999999</v>
      </c>
      <c r="F66" s="18">
        <v>3.7511999999999999</v>
      </c>
      <c r="G66" s="18">
        <v>4.7957000000000001</v>
      </c>
      <c r="H66" s="18">
        <v>6.3304999999999998</v>
      </c>
      <c r="I66" s="18">
        <v>7.3855000000000004</v>
      </c>
      <c r="J66" s="18">
        <v>8.4413</v>
      </c>
      <c r="K66" s="18">
        <v>8.9956999999999994</v>
      </c>
      <c r="L66" s="18">
        <v>10.552</v>
      </c>
      <c r="M66" s="18">
        <v>11.103</v>
      </c>
      <c r="N66" s="18">
        <v>12.664</v>
      </c>
      <c r="O66" s="18">
        <v>13.212</v>
      </c>
      <c r="P66" s="18">
        <v>14.776</v>
      </c>
      <c r="Q66" s="18">
        <v>15.321</v>
      </c>
      <c r="R66" s="18">
        <v>16.887</v>
      </c>
      <c r="S66" s="18">
        <v>17.43</v>
      </c>
      <c r="T66" s="18">
        <v>17.099</v>
      </c>
      <c r="U66" s="18">
        <v>19.54</v>
      </c>
      <c r="V66" s="18">
        <v>21.11</v>
      </c>
      <c r="W66" s="18">
        <v>20.687999999999999</v>
      </c>
      <c r="X66" s="18">
        <v>21.286999999999999</v>
      </c>
      <c r="Y66" s="18">
        <v>21.896999999999998</v>
      </c>
      <c r="Z66" s="18">
        <v>23.385000000000002</v>
      </c>
      <c r="AA66" s="18">
        <v>23.991</v>
      </c>
      <c r="AB66" s="18">
        <v>25.484000000000002</v>
      </c>
      <c r="AC66" s="18">
        <v>26.085000000000001</v>
      </c>
      <c r="AD66" s="18">
        <v>28.053000000000001</v>
      </c>
    </row>
    <row r="67" spans="1:30">
      <c r="A67" s="18"/>
      <c r="B67" s="18">
        <v>17901</v>
      </c>
      <c r="C67" s="18">
        <v>2.1720000000000002</v>
      </c>
      <c r="D67" s="18">
        <v>2.1718999999999999</v>
      </c>
      <c r="E67" s="18">
        <v>2.7921</v>
      </c>
      <c r="F67" s="18">
        <v>3.8609</v>
      </c>
      <c r="G67" s="18">
        <v>4.9359000000000002</v>
      </c>
      <c r="H67" s="18">
        <v>6.5156000000000001</v>
      </c>
      <c r="I67" s="18">
        <v>7.6013999999999999</v>
      </c>
      <c r="J67" s="18">
        <v>8.6880000000000006</v>
      </c>
      <c r="K67" s="18">
        <v>9.2586999999999993</v>
      </c>
      <c r="L67" s="18">
        <v>10.861000000000001</v>
      </c>
      <c r="M67" s="18">
        <v>11.428000000000001</v>
      </c>
      <c r="N67" s="18">
        <v>13.034000000000001</v>
      </c>
      <c r="O67" s="18">
        <v>13.598000000000001</v>
      </c>
      <c r="P67" s="18">
        <v>15.208</v>
      </c>
      <c r="Q67" s="18">
        <v>15.768000000000001</v>
      </c>
      <c r="R67" s="18">
        <v>17.381</v>
      </c>
      <c r="S67" s="18">
        <v>17.939</v>
      </c>
      <c r="T67" s="18">
        <v>17.597999999999999</v>
      </c>
      <c r="U67" s="18">
        <v>20.11</v>
      </c>
      <c r="V67" s="18">
        <v>21.725999999999999</v>
      </c>
      <c r="W67" s="18">
        <v>21.292000000000002</v>
      </c>
      <c r="X67" s="18">
        <v>21.908000000000001</v>
      </c>
      <c r="Y67" s="18">
        <v>22.536999999999999</v>
      </c>
      <c r="Z67" s="18">
        <v>24.068000000000001</v>
      </c>
      <c r="AA67" s="18">
        <v>24.690999999999999</v>
      </c>
      <c r="AB67" s="18">
        <v>26.228000000000002</v>
      </c>
      <c r="AC67" s="18">
        <v>26.847000000000001</v>
      </c>
      <c r="AD67" s="18">
        <v>28.872</v>
      </c>
    </row>
    <row r="68" spans="1:30">
      <c r="A68" s="18"/>
      <c r="B68" s="18">
        <v>22536</v>
      </c>
      <c r="C68" s="18">
        <v>2.2355999999999998</v>
      </c>
      <c r="D68" s="18">
        <v>2.2353999999999998</v>
      </c>
      <c r="E68" s="18">
        <v>2.8736999999999999</v>
      </c>
      <c r="F68" s="18">
        <v>3.9737</v>
      </c>
      <c r="G68" s="18">
        <v>5.0801999999999996</v>
      </c>
      <c r="H68" s="18">
        <v>6.7061000000000002</v>
      </c>
      <c r="I68" s="18">
        <v>7.8236999999999997</v>
      </c>
      <c r="J68" s="18">
        <v>8.9420000000000002</v>
      </c>
      <c r="K68" s="18">
        <v>9.5295000000000005</v>
      </c>
      <c r="L68" s="18">
        <v>11.178000000000001</v>
      </c>
      <c r="M68" s="18">
        <v>11.762</v>
      </c>
      <c r="N68" s="18">
        <v>13.414999999999999</v>
      </c>
      <c r="O68" s="18">
        <v>13.994999999999999</v>
      </c>
      <c r="P68" s="18">
        <v>15.651999999999999</v>
      </c>
      <c r="Q68" s="18">
        <v>16.228999999999999</v>
      </c>
      <c r="R68" s="18">
        <v>17.888000000000002</v>
      </c>
      <c r="S68" s="18">
        <v>18.463000000000001</v>
      </c>
      <c r="T68" s="18">
        <v>18.111999999999998</v>
      </c>
      <c r="U68" s="18">
        <v>20.698</v>
      </c>
      <c r="V68" s="18">
        <v>22.36</v>
      </c>
      <c r="W68" s="18">
        <v>21.913</v>
      </c>
      <c r="X68" s="18">
        <v>22.547999999999998</v>
      </c>
      <c r="Y68" s="18">
        <v>23.195</v>
      </c>
      <c r="Z68" s="18">
        <v>24.77</v>
      </c>
      <c r="AA68" s="18">
        <v>25.411999999999999</v>
      </c>
      <c r="AB68" s="18">
        <v>26.994</v>
      </c>
      <c r="AC68" s="18">
        <v>27.63</v>
      </c>
      <c r="AD68" s="18">
        <v>29.715</v>
      </c>
    </row>
    <row r="69" spans="1:30">
      <c r="A69" s="18"/>
      <c r="B69" s="18">
        <v>28371</v>
      </c>
      <c r="C69" s="18">
        <v>2.3008999999999999</v>
      </c>
      <c r="D69" s="18">
        <v>2.3007</v>
      </c>
      <c r="E69" s="18">
        <v>2.9577</v>
      </c>
      <c r="F69" s="18">
        <v>4.0899000000000001</v>
      </c>
      <c r="G69" s="18">
        <v>5.2286999999999999</v>
      </c>
      <c r="H69" s="18">
        <v>6.9021999999999997</v>
      </c>
      <c r="I69" s="18">
        <v>8.0525000000000002</v>
      </c>
      <c r="J69" s="18">
        <v>9.2034000000000002</v>
      </c>
      <c r="K69" s="18">
        <v>9.8081999999999994</v>
      </c>
      <c r="L69" s="18">
        <v>11.505000000000001</v>
      </c>
      <c r="M69" s="18">
        <v>12.105</v>
      </c>
      <c r="N69" s="18">
        <v>13.807</v>
      </c>
      <c r="O69" s="18">
        <v>14.404</v>
      </c>
      <c r="P69" s="18">
        <v>16.109000000000002</v>
      </c>
      <c r="Q69" s="18">
        <v>16.702999999999999</v>
      </c>
      <c r="R69" s="18">
        <v>18.411000000000001</v>
      </c>
      <c r="S69" s="18">
        <v>19.001999999999999</v>
      </c>
      <c r="T69" s="18">
        <v>18.640999999999998</v>
      </c>
      <c r="U69" s="18">
        <v>21.302</v>
      </c>
      <c r="V69" s="18">
        <v>23.013000000000002</v>
      </c>
      <c r="W69" s="18">
        <v>22.553000000000001</v>
      </c>
      <c r="X69" s="18">
        <v>23.206</v>
      </c>
      <c r="Y69" s="18">
        <v>23.872</v>
      </c>
      <c r="Z69" s="18">
        <v>25.494</v>
      </c>
      <c r="AA69" s="18">
        <v>26.154</v>
      </c>
      <c r="AB69" s="18">
        <v>27.782</v>
      </c>
      <c r="AC69" s="18">
        <v>28.437000000000001</v>
      </c>
      <c r="AD69" s="18">
        <v>30.582000000000001</v>
      </c>
    </row>
    <row r="70" spans="1:30">
      <c r="A70" s="18"/>
      <c r="B70" s="18">
        <v>35717</v>
      </c>
      <c r="C70" s="18">
        <v>2.3681999999999999</v>
      </c>
      <c r="D70" s="18">
        <v>2.3679999999999999</v>
      </c>
      <c r="E70" s="18">
        <v>3.0440999999999998</v>
      </c>
      <c r="F70" s="18">
        <v>4.2093999999999996</v>
      </c>
      <c r="G70" s="18">
        <v>5.3815</v>
      </c>
      <c r="H70" s="18">
        <v>7.1040999999999999</v>
      </c>
      <c r="I70" s="18">
        <v>8.2879000000000005</v>
      </c>
      <c r="J70" s="18">
        <v>9.4725000000000001</v>
      </c>
      <c r="K70" s="18">
        <v>10.095000000000001</v>
      </c>
      <c r="L70" s="18">
        <v>11.840999999999999</v>
      </c>
      <c r="M70" s="18">
        <v>12.459</v>
      </c>
      <c r="N70" s="18">
        <v>14.21</v>
      </c>
      <c r="O70" s="18">
        <v>14.824</v>
      </c>
      <c r="P70" s="18">
        <v>16.579999999999998</v>
      </c>
      <c r="Q70" s="18">
        <v>17.190999999999999</v>
      </c>
      <c r="R70" s="18">
        <v>18.948</v>
      </c>
      <c r="S70" s="18">
        <v>19.556999999999999</v>
      </c>
      <c r="T70" s="18">
        <v>19.184999999999999</v>
      </c>
      <c r="U70" s="18">
        <v>21.923999999999999</v>
      </c>
      <c r="V70" s="18">
        <v>23.684999999999999</v>
      </c>
      <c r="W70" s="18">
        <v>23.212</v>
      </c>
      <c r="X70" s="18">
        <v>23.882999999999999</v>
      </c>
      <c r="Y70" s="18">
        <v>24.568999999999999</v>
      </c>
      <c r="Z70" s="18">
        <v>26.238</v>
      </c>
      <c r="AA70" s="18">
        <v>26.917000000000002</v>
      </c>
      <c r="AB70" s="18">
        <v>28.593</v>
      </c>
      <c r="AC70" s="18">
        <v>29.266999999999999</v>
      </c>
      <c r="AD70" s="18">
        <v>31.475000000000001</v>
      </c>
    </row>
    <row r="71" spans="1:30">
      <c r="A71" s="18"/>
      <c r="B71" s="18">
        <v>44965</v>
      </c>
      <c r="C71" s="18">
        <v>2.4375</v>
      </c>
      <c r="D71" s="18">
        <v>2.4373</v>
      </c>
      <c r="E71" s="18">
        <v>3.1331000000000002</v>
      </c>
      <c r="F71" s="18">
        <v>4.3324999999999996</v>
      </c>
      <c r="G71" s="18">
        <v>5.5388999999999999</v>
      </c>
      <c r="H71" s="18">
        <v>7.3117999999999999</v>
      </c>
      <c r="I71" s="18">
        <v>8.5303000000000004</v>
      </c>
      <c r="J71" s="18">
        <v>9.7493999999999996</v>
      </c>
      <c r="K71" s="18">
        <v>10.39</v>
      </c>
      <c r="L71" s="18">
        <v>12.186999999999999</v>
      </c>
      <c r="M71" s="18">
        <v>12.823</v>
      </c>
      <c r="N71" s="18">
        <v>14.625</v>
      </c>
      <c r="O71" s="18">
        <v>15.257999999999999</v>
      </c>
      <c r="P71" s="18">
        <v>17.064</v>
      </c>
      <c r="Q71" s="18">
        <v>17.693000000000001</v>
      </c>
      <c r="R71" s="18">
        <v>19.501999999999999</v>
      </c>
      <c r="S71" s="18">
        <v>20.129000000000001</v>
      </c>
      <c r="T71" s="18">
        <v>19.745000000000001</v>
      </c>
      <c r="U71" s="18">
        <v>22.565000000000001</v>
      </c>
      <c r="V71" s="18">
        <v>24.376999999999999</v>
      </c>
      <c r="W71" s="18">
        <v>23.89</v>
      </c>
      <c r="X71" s="18">
        <v>24.58</v>
      </c>
      <c r="Y71" s="18">
        <v>25.286000000000001</v>
      </c>
      <c r="Z71" s="18">
        <v>27.004000000000001</v>
      </c>
      <c r="AA71" s="18">
        <v>27.702999999999999</v>
      </c>
      <c r="AB71" s="18">
        <v>29.428000000000001</v>
      </c>
      <c r="AC71" s="18">
        <v>30.120999999999999</v>
      </c>
      <c r="AD71" s="18">
        <v>32.393999999999998</v>
      </c>
    </row>
    <row r="72" spans="1:30">
      <c r="A72" s="18"/>
      <c r="B72" s="18">
        <v>56607</v>
      </c>
      <c r="C72" s="18">
        <v>2.5087999999999999</v>
      </c>
      <c r="D72" s="18">
        <v>2.5085000000000002</v>
      </c>
      <c r="E72" s="18">
        <v>3.2246999999999999</v>
      </c>
      <c r="F72" s="18">
        <v>4.4591000000000003</v>
      </c>
      <c r="G72" s="18">
        <v>5.7008000000000001</v>
      </c>
      <c r="H72" s="18">
        <v>7.5255999999999998</v>
      </c>
      <c r="I72" s="18">
        <v>8.7797000000000001</v>
      </c>
      <c r="J72" s="18">
        <v>10.034000000000001</v>
      </c>
      <c r="K72" s="18">
        <v>10.694000000000001</v>
      </c>
      <c r="L72" s="18">
        <v>12.542999999999999</v>
      </c>
      <c r="M72" s="18">
        <v>13.198</v>
      </c>
      <c r="N72" s="18">
        <v>15.053000000000001</v>
      </c>
      <c r="O72" s="18">
        <v>15.702999999999999</v>
      </c>
      <c r="P72" s="18">
        <v>17.562000000000001</v>
      </c>
      <c r="Q72" s="18">
        <v>18.21</v>
      </c>
      <c r="R72" s="18">
        <v>20.071000000000002</v>
      </c>
      <c r="S72" s="18">
        <v>20.716000000000001</v>
      </c>
      <c r="T72" s="18">
        <v>20.321999999999999</v>
      </c>
      <c r="U72" s="18">
        <v>23.222999999999999</v>
      </c>
      <c r="V72" s="18">
        <v>25.088000000000001</v>
      </c>
      <c r="W72" s="18">
        <v>24.587</v>
      </c>
      <c r="X72" s="18">
        <v>25.297999999999998</v>
      </c>
      <c r="Y72" s="18">
        <v>26.024999999999999</v>
      </c>
      <c r="Z72" s="18">
        <v>27.792000000000002</v>
      </c>
      <c r="AA72" s="18">
        <v>28.510999999999999</v>
      </c>
      <c r="AB72" s="18">
        <v>30.286999999999999</v>
      </c>
      <c r="AC72" s="18">
        <v>31</v>
      </c>
      <c r="AD72" s="18">
        <v>33.338999999999999</v>
      </c>
    </row>
    <row r="73" spans="1:30">
      <c r="A73" s="18"/>
      <c r="B73" s="18">
        <v>71264</v>
      </c>
      <c r="C73" s="18">
        <v>2.5821999999999998</v>
      </c>
      <c r="D73" s="18">
        <v>2.5819000000000001</v>
      </c>
      <c r="E73" s="18">
        <v>3.3189000000000002</v>
      </c>
      <c r="F73" s="18">
        <v>4.5895000000000001</v>
      </c>
      <c r="G73" s="18">
        <v>5.8673999999999999</v>
      </c>
      <c r="H73" s="18">
        <v>7.7457000000000003</v>
      </c>
      <c r="I73" s="18">
        <v>9.0364000000000004</v>
      </c>
      <c r="J73" s="18">
        <v>10.327999999999999</v>
      </c>
      <c r="K73" s="18">
        <v>11.007</v>
      </c>
      <c r="L73" s="18">
        <v>12.91</v>
      </c>
      <c r="M73" s="18">
        <v>13.584</v>
      </c>
      <c r="N73" s="18">
        <v>15.492000000000001</v>
      </c>
      <c r="O73" s="18">
        <v>16.161999999999999</v>
      </c>
      <c r="P73" s="18">
        <v>18.074999999999999</v>
      </c>
      <c r="Q73" s="18">
        <v>18.741</v>
      </c>
      <c r="R73" s="18">
        <v>20.657</v>
      </c>
      <c r="S73" s="18">
        <v>21.321000000000002</v>
      </c>
      <c r="T73" s="18">
        <v>20.914999999999999</v>
      </c>
      <c r="U73" s="18">
        <v>23.902000000000001</v>
      </c>
      <c r="V73" s="18">
        <v>25.821000000000002</v>
      </c>
      <c r="W73" s="18">
        <v>25.305</v>
      </c>
      <c r="X73" s="18">
        <v>26.036999999999999</v>
      </c>
      <c r="Y73" s="18">
        <v>26.785</v>
      </c>
      <c r="Z73" s="18">
        <v>28.603000000000002</v>
      </c>
      <c r="AA73" s="18">
        <v>29.344000000000001</v>
      </c>
      <c r="AB73" s="18">
        <v>31.170999999999999</v>
      </c>
      <c r="AC73" s="18">
        <v>31.905000000000001</v>
      </c>
      <c r="AD73" s="18">
        <v>34.313000000000002</v>
      </c>
    </row>
    <row r="74" spans="1:30">
      <c r="B74" s="18">
        <v>89716</v>
      </c>
      <c r="C74" s="18">
        <v>2.6577000000000002</v>
      </c>
      <c r="D74" s="18">
        <v>2.6574</v>
      </c>
      <c r="E74" s="18">
        <v>3.4159000000000002</v>
      </c>
      <c r="F74" s="18">
        <v>4.7236000000000002</v>
      </c>
      <c r="G74" s="18">
        <v>6.0389999999999997</v>
      </c>
      <c r="H74" s="18">
        <v>7.9722</v>
      </c>
      <c r="I74" s="18">
        <v>9.3007000000000009</v>
      </c>
      <c r="J74" s="18">
        <v>10.63</v>
      </c>
      <c r="K74" s="18">
        <v>11.329000000000001</v>
      </c>
      <c r="L74" s="18">
        <v>13.287000000000001</v>
      </c>
      <c r="M74" s="18">
        <v>13.981</v>
      </c>
      <c r="N74" s="18">
        <v>15.945</v>
      </c>
      <c r="O74" s="18">
        <v>16.634</v>
      </c>
      <c r="P74" s="18">
        <v>18.603000000000002</v>
      </c>
      <c r="Q74" s="18">
        <v>19.289000000000001</v>
      </c>
      <c r="R74" s="18">
        <v>21.260999999999999</v>
      </c>
      <c r="S74" s="18">
        <v>21.943999999999999</v>
      </c>
      <c r="T74" s="18">
        <v>21.526</v>
      </c>
      <c r="U74" s="18">
        <v>24.6</v>
      </c>
      <c r="V74" s="18">
        <v>26.574999999999999</v>
      </c>
      <c r="W74" s="18">
        <v>26.044</v>
      </c>
      <c r="X74" s="18">
        <v>26.797000000000001</v>
      </c>
      <c r="Y74" s="18">
        <v>27.567</v>
      </c>
      <c r="Z74" s="18">
        <v>29.437999999999999</v>
      </c>
      <c r="AA74" s="18">
        <v>30.2</v>
      </c>
      <c r="AB74" s="18">
        <v>32.082000000000001</v>
      </c>
      <c r="AC74" s="18">
        <v>32.835999999999999</v>
      </c>
      <c r="AD74" s="18">
        <v>35.314</v>
      </c>
    </row>
    <row r="75" spans="1:30">
      <c r="B75" s="18">
        <v>112950</v>
      </c>
      <c r="C75" s="18">
        <v>2.718</v>
      </c>
      <c r="D75" s="18">
        <v>2.7176</v>
      </c>
      <c r="E75" s="18">
        <v>3.4933000000000001</v>
      </c>
      <c r="F75" s="18">
        <v>4.8307000000000002</v>
      </c>
      <c r="G75" s="18">
        <v>6.1757999999999997</v>
      </c>
      <c r="H75" s="18">
        <v>8.1527999999999992</v>
      </c>
      <c r="I75" s="18">
        <v>9.5114000000000001</v>
      </c>
      <c r="J75" s="18">
        <v>10.87</v>
      </c>
      <c r="K75" s="18">
        <v>11.585000000000001</v>
      </c>
      <c r="L75" s="18">
        <v>13.587999999999999</v>
      </c>
      <c r="M75" s="18">
        <v>14.297000000000001</v>
      </c>
      <c r="N75" s="18">
        <v>16.306000000000001</v>
      </c>
      <c r="O75" s="18">
        <v>17.010999999999999</v>
      </c>
      <c r="P75" s="18">
        <v>19.024000000000001</v>
      </c>
      <c r="Q75" s="18">
        <v>19.725000000000001</v>
      </c>
      <c r="R75" s="18">
        <v>21.742000000000001</v>
      </c>
      <c r="S75" s="18">
        <v>22.440999999999999</v>
      </c>
      <c r="T75" s="18">
        <v>22.013000000000002</v>
      </c>
      <c r="U75" s="18">
        <v>25.155999999999999</v>
      </c>
      <c r="V75" s="18">
        <v>27.175999999999998</v>
      </c>
      <c r="W75" s="18">
        <v>26.634</v>
      </c>
      <c r="X75" s="18">
        <v>27.402999999999999</v>
      </c>
      <c r="Y75" s="18">
        <v>28.19</v>
      </c>
      <c r="Z75" s="18">
        <v>30.105</v>
      </c>
      <c r="AA75" s="18">
        <v>30.884</v>
      </c>
      <c r="AB75" s="18">
        <v>32.808</v>
      </c>
      <c r="AC75" s="18">
        <v>33.58</v>
      </c>
      <c r="AD75" s="18">
        <v>36.113999999999997</v>
      </c>
    </row>
    <row r="76" spans="1:30">
      <c r="B76" s="18">
        <v>142190</v>
      </c>
      <c r="C76" s="18">
        <v>2.7637</v>
      </c>
      <c r="D76" s="18">
        <v>2.7633000000000001</v>
      </c>
      <c r="E76" s="18">
        <v>3.5520999999999998</v>
      </c>
      <c r="F76" s="18">
        <v>4.9119999999999999</v>
      </c>
      <c r="G76" s="18">
        <v>6.2797000000000001</v>
      </c>
      <c r="H76" s="18">
        <v>8.2899999999999991</v>
      </c>
      <c r="I76" s="18">
        <v>9.6715</v>
      </c>
      <c r="J76" s="18">
        <v>11.053000000000001</v>
      </c>
      <c r="K76" s="18">
        <v>11.78</v>
      </c>
      <c r="L76" s="18">
        <v>13.817</v>
      </c>
      <c r="M76" s="18">
        <v>14.538</v>
      </c>
      <c r="N76" s="18">
        <v>16.579999999999998</v>
      </c>
      <c r="O76" s="18">
        <v>17.297000000000001</v>
      </c>
      <c r="P76" s="18">
        <v>19.344000000000001</v>
      </c>
      <c r="Q76" s="18">
        <v>20.056999999999999</v>
      </c>
      <c r="R76" s="18">
        <v>22.106999999999999</v>
      </c>
      <c r="S76" s="18">
        <v>22.818000000000001</v>
      </c>
      <c r="T76" s="18">
        <v>22.384</v>
      </c>
      <c r="U76" s="18">
        <v>25.58</v>
      </c>
      <c r="V76" s="18">
        <v>27.632999999999999</v>
      </c>
      <c r="W76" s="18">
        <v>27.082000000000001</v>
      </c>
      <c r="X76" s="18">
        <v>27.864000000000001</v>
      </c>
      <c r="Y76" s="18">
        <v>28.664000000000001</v>
      </c>
      <c r="Z76" s="18">
        <v>30.611000000000001</v>
      </c>
      <c r="AA76" s="18">
        <v>31.402999999999999</v>
      </c>
      <c r="AB76" s="18">
        <v>33.359000000000002</v>
      </c>
      <c r="AC76" s="18">
        <v>34.143999999999998</v>
      </c>
      <c r="AD76" s="18">
        <v>36.720999999999997</v>
      </c>
    </row>
    <row r="77" spans="1:30">
      <c r="B77" s="18">
        <v>179010</v>
      </c>
      <c r="C77" s="18">
        <v>2.8102</v>
      </c>
      <c r="D77" s="18">
        <v>2.8098000000000001</v>
      </c>
      <c r="E77" s="18">
        <v>3.6118999999999999</v>
      </c>
      <c r="F77" s="18">
        <v>4.9946000000000002</v>
      </c>
      <c r="G77" s="18">
        <v>6.3853999999999997</v>
      </c>
      <c r="H77" s="18">
        <v>8.4293999999999993</v>
      </c>
      <c r="I77" s="18">
        <v>9.8341999999999992</v>
      </c>
      <c r="J77" s="18">
        <v>11.239000000000001</v>
      </c>
      <c r="K77" s="18">
        <v>11.978999999999999</v>
      </c>
      <c r="L77" s="18">
        <v>14.048999999999999</v>
      </c>
      <c r="M77" s="18">
        <v>14.782</v>
      </c>
      <c r="N77" s="18">
        <v>16.859000000000002</v>
      </c>
      <c r="O77" s="18">
        <v>17.588000000000001</v>
      </c>
      <c r="P77" s="18">
        <v>19.669</v>
      </c>
      <c r="Q77" s="18">
        <v>20.393999999999998</v>
      </c>
      <c r="R77" s="18">
        <v>22.478999999999999</v>
      </c>
      <c r="S77" s="18">
        <v>23.202000000000002</v>
      </c>
      <c r="T77" s="18">
        <v>22.76</v>
      </c>
      <c r="U77" s="18">
        <v>26.01</v>
      </c>
      <c r="V77" s="18">
        <v>28.097999999999999</v>
      </c>
      <c r="W77" s="18">
        <v>27.536999999999999</v>
      </c>
      <c r="X77" s="18">
        <v>28.332000000000001</v>
      </c>
      <c r="Y77" s="18">
        <v>29.146000000000001</v>
      </c>
      <c r="Z77" s="18">
        <v>31.125</v>
      </c>
      <c r="AA77" s="18">
        <v>31.931000000000001</v>
      </c>
      <c r="AB77" s="18">
        <v>33.92</v>
      </c>
      <c r="AC77" s="18">
        <v>34.718000000000004</v>
      </c>
      <c r="AD77" s="18">
        <v>37.338000000000001</v>
      </c>
    </row>
    <row r="78" spans="1:30">
      <c r="B78" s="18">
        <v>225360</v>
      </c>
      <c r="C78" s="18">
        <v>2.8574000000000002</v>
      </c>
      <c r="D78" s="18">
        <v>2.8571</v>
      </c>
      <c r="E78" s="18">
        <v>3.6726999999999999</v>
      </c>
      <c r="F78" s="18">
        <v>5.0787000000000004</v>
      </c>
      <c r="G78" s="18">
        <v>6.4928999999999997</v>
      </c>
      <c r="H78" s="18">
        <v>8.5711999999999993</v>
      </c>
      <c r="I78" s="18">
        <v>9.9997000000000007</v>
      </c>
      <c r="J78" s="18">
        <v>11.428000000000001</v>
      </c>
      <c r="K78" s="18">
        <v>12.18</v>
      </c>
      <c r="L78" s="18">
        <v>14.286</v>
      </c>
      <c r="M78" s="18">
        <v>15.031000000000001</v>
      </c>
      <c r="N78" s="18">
        <v>17.143000000000001</v>
      </c>
      <c r="O78" s="18">
        <v>17.884</v>
      </c>
      <c r="P78" s="18">
        <v>20</v>
      </c>
      <c r="Q78" s="18">
        <v>20.736999999999998</v>
      </c>
      <c r="R78" s="18">
        <v>22.856999999999999</v>
      </c>
      <c r="S78" s="18">
        <v>23.591999999999999</v>
      </c>
      <c r="T78" s="18">
        <v>23.143000000000001</v>
      </c>
      <c r="U78" s="18">
        <v>26.446999999999999</v>
      </c>
      <c r="V78" s="18">
        <v>28.571000000000002</v>
      </c>
      <c r="W78" s="18">
        <v>28</v>
      </c>
      <c r="X78" s="18">
        <v>28.809000000000001</v>
      </c>
      <c r="Y78" s="18">
        <v>29.635999999999999</v>
      </c>
      <c r="Z78" s="18">
        <v>31.648</v>
      </c>
      <c r="AA78" s="18">
        <v>32.468000000000004</v>
      </c>
      <c r="AB78" s="18">
        <v>34.49</v>
      </c>
      <c r="AC78" s="18">
        <v>35.302</v>
      </c>
      <c r="AD78" s="18">
        <v>37.966000000000001</v>
      </c>
    </row>
    <row r="79" spans="1:30">
      <c r="B79" s="18">
        <v>283710</v>
      </c>
      <c r="C79" s="18">
        <v>2.9055</v>
      </c>
      <c r="D79" s="18">
        <v>2.9051</v>
      </c>
      <c r="E79" s="18">
        <v>3.7345000000000002</v>
      </c>
      <c r="F79" s="18">
        <v>5.1641000000000004</v>
      </c>
      <c r="G79" s="18">
        <v>6.6021000000000001</v>
      </c>
      <c r="H79" s="18">
        <v>8.7154000000000007</v>
      </c>
      <c r="I79" s="18">
        <v>10.167999999999999</v>
      </c>
      <c r="J79" s="18">
        <v>11.621</v>
      </c>
      <c r="K79" s="18">
        <v>12.385</v>
      </c>
      <c r="L79" s="18">
        <v>14.526</v>
      </c>
      <c r="M79" s="18">
        <v>15.284000000000001</v>
      </c>
      <c r="N79" s="18">
        <v>17.431000000000001</v>
      </c>
      <c r="O79" s="18">
        <v>18.184000000000001</v>
      </c>
      <c r="P79" s="18">
        <v>20.335999999999999</v>
      </c>
      <c r="Q79" s="18">
        <v>21.085999999999999</v>
      </c>
      <c r="R79" s="18">
        <v>23.242000000000001</v>
      </c>
      <c r="S79" s="18">
        <v>23.989000000000001</v>
      </c>
      <c r="T79" s="18">
        <v>23.532</v>
      </c>
      <c r="U79" s="18">
        <v>26.891999999999999</v>
      </c>
      <c r="V79" s="18">
        <v>29.050999999999998</v>
      </c>
      <c r="W79" s="18">
        <v>28.471</v>
      </c>
      <c r="X79" s="18">
        <v>29.292999999999999</v>
      </c>
      <c r="Y79" s="18">
        <v>30.134</v>
      </c>
      <c r="Z79" s="18">
        <v>32.180999999999997</v>
      </c>
      <c r="AA79" s="18">
        <v>33.014000000000003</v>
      </c>
      <c r="AB79" s="18">
        <v>35.07</v>
      </c>
      <c r="AC79" s="18">
        <v>35.896000000000001</v>
      </c>
      <c r="AD79" s="18">
        <v>38.603999999999999</v>
      </c>
    </row>
    <row r="80" spans="1:30">
      <c r="B80" s="18">
        <v>357170</v>
      </c>
      <c r="C80" s="18">
        <v>2.9542999999999999</v>
      </c>
      <c r="D80" s="18">
        <v>2.9540000000000002</v>
      </c>
      <c r="E80" s="18">
        <v>3.7974000000000001</v>
      </c>
      <c r="F80" s="18">
        <v>5.2511000000000001</v>
      </c>
      <c r="G80" s="18">
        <v>6.7131999999999996</v>
      </c>
      <c r="H80" s="18">
        <v>8.8620000000000001</v>
      </c>
      <c r="I80" s="18">
        <v>10.339</v>
      </c>
      <c r="J80" s="18">
        <v>11.816000000000001</v>
      </c>
      <c r="K80" s="18">
        <v>12.593</v>
      </c>
      <c r="L80" s="18">
        <v>14.77</v>
      </c>
      <c r="M80" s="18">
        <v>15.541</v>
      </c>
      <c r="N80" s="18">
        <v>17.724</v>
      </c>
      <c r="O80" s="18">
        <v>18.489999999999998</v>
      </c>
      <c r="P80" s="18">
        <v>20.678000000000001</v>
      </c>
      <c r="Q80" s="18">
        <v>21.440999999999999</v>
      </c>
      <c r="R80" s="18">
        <v>23.632000000000001</v>
      </c>
      <c r="S80" s="18">
        <v>24.391999999999999</v>
      </c>
      <c r="T80" s="18">
        <v>23.928000000000001</v>
      </c>
      <c r="U80" s="18">
        <v>27.344000000000001</v>
      </c>
      <c r="V80" s="18">
        <v>29.54</v>
      </c>
      <c r="W80" s="18">
        <v>28.95</v>
      </c>
      <c r="X80" s="18">
        <v>29.786000000000001</v>
      </c>
      <c r="Y80" s="18">
        <v>30.640999999999998</v>
      </c>
      <c r="Z80" s="18">
        <v>32.722000000000001</v>
      </c>
      <c r="AA80" s="18">
        <v>33.569000000000003</v>
      </c>
      <c r="AB80" s="18">
        <v>35.659999999999997</v>
      </c>
      <c r="AC80" s="18">
        <v>36.5</v>
      </c>
      <c r="AD80" s="18">
        <v>39.253</v>
      </c>
    </row>
    <row r="81" spans="2:30">
      <c r="B81" s="18">
        <v>449640</v>
      </c>
      <c r="C81" s="18">
        <v>3.004</v>
      </c>
      <c r="D81" s="18">
        <v>3.0036999999999998</v>
      </c>
      <c r="E81" s="18">
        <v>3.8613</v>
      </c>
      <c r="F81" s="18">
        <v>5.3394000000000004</v>
      </c>
      <c r="G81" s="18">
        <v>6.8262</v>
      </c>
      <c r="H81" s="18">
        <v>9.0111000000000008</v>
      </c>
      <c r="I81" s="18">
        <v>10.513</v>
      </c>
      <c r="J81" s="18">
        <v>12.015000000000001</v>
      </c>
      <c r="K81" s="18">
        <v>12.805</v>
      </c>
      <c r="L81" s="18">
        <v>15.019</v>
      </c>
      <c r="M81" s="18">
        <v>15.802</v>
      </c>
      <c r="N81" s="18">
        <v>18.021999999999998</v>
      </c>
      <c r="O81" s="18">
        <v>18.800999999999998</v>
      </c>
      <c r="P81" s="18">
        <v>21.026</v>
      </c>
      <c r="Q81" s="18">
        <v>21.800999999999998</v>
      </c>
      <c r="R81" s="18">
        <v>24.03</v>
      </c>
      <c r="S81" s="18">
        <v>24.802</v>
      </c>
      <c r="T81" s="18">
        <v>24.33</v>
      </c>
      <c r="U81" s="18">
        <v>27.803999999999998</v>
      </c>
      <c r="V81" s="18">
        <v>30.036999999999999</v>
      </c>
      <c r="W81" s="18">
        <v>29.437000000000001</v>
      </c>
      <c r="X81" s="18">
        <v>30.286999999999999</v>
      </c>
      <c r="Y81" s="18">
        <v>31.155999999999999</v>
      </c>
      <c r="Z81" s="18">
        <v>33.271999999999998</v>
      </c>
      <c r="AA81" s="18">
        <v>34.133000000000003</v>
      </c>
      <c r="AB81" s="18">
        <v>36.259</v>
      </c>
      <c r="AC81" s="18">
        <v>37.113</v>
      </c>
      <c r="AD81" s="18">
        <v>39.912999999999997</v>
      </c>
    </row>
    <row r="82" spans="2:30">
      <c r="B82" s="18">
        <v>566070</v>
      </c>
      <c r="C82" s="18">
        <v>3.0546000000000002</v>
      </c>
      <c r="D82" s="18">
        <v>3.0541999999999998</v>
      </c>
      <c r="E82" s="18">
        <v>3.9262999999999999</v>
      </c>
      <c r="F82" s="18">
        <v>5.4292999999999996</v>
      </c>
      <c r="G82" s="18">
        <v>6.9410999999999996</v>
      </c>
      <c r="H82" s="18">
        <v>9.1626999999999992</v>
      </c>
      <c r="I82" s="18">
        <v>10.69</v>
      </c>
      <c r="J82" s="18">
        <v>12.217000000000001</v>
      </c>
      <c r="K82" s="18">
        <v>13.021000000000001</v>
      </c>
      <c r="L82" s="18">
        <v>15.271000000000001</v>
      </c>
      <c r="M82" s="18">
        <v>16.068000000000001</v>
      </c>
      <c r="N82" s="18">
        <v>18.326000000000001</v>
      </c>
      <c r="O82" s="18">
        <v>19.117000000000001</v>
      </c>
      <c r="P82" s="18">
        <v>21.38</v>
      </c>
      <c r="Q82" s="18">
        <v>22.167999999999999</v>
      </c>
      <c r="R82" s="18">
        <v>24.434000000000001</v>
      </c>
      <c r="S82" s="18">
        <v>25.219000000000001</v>
      </c>
      <c r="T82" s="18">
        <v>24.739000000000001</v>
      </c>
      <c r="U82" s="18">
        <v>28.271999999999998</v>
      </c>
      <c r="V82" s="18">
        <v>30.542000000000002</v>
      </c>
      <c r="W82" s="18">
        <v>29.931999999999999</v>
      </c>
      <c r="X82" s="18">
        <v>30.795999999999999</v>
      </c>
      <c r="Y82" s="18">
        <v>31.678999999999998</v>
      </c>
      <c r="Z82" s="18">
        <v>33.831000000000003</v>
      </c>
      <c r="AA82" s="18">
        <v>34.707000000000001</v>
      </c>
      <c r="AB82" s="18">
        <v>36.869</v>
      </c>
      <c r="AC82" s="18">
        <v>37.738</v>
      </c>
      <c r="AD82" s="18">
        <v>40.584000000000003</v>
      </c>
    </row>
    <row r="83" spans="2:30">
      <c r="B83" s="18">
        <v>712640</v>
      </c>
      <c r="C83" s="18">
        <v>3.1059000000000001</v>
      </c>
      <c r="D83" s="18">
        <v>3.1055999999999999</v>
      </c>
      <c r="E83" s="18">
        <v>3.9923999999999999</v>
      </c>
      <c r="F83" s="18">
        <v>5.5206999999999997</v>
      </c>
      <c r="G83" s="18">
        <v>7.0579000000000001</v>
      </c>
      <c r="H83" s="18">
        <v>9.3168000000000006</v>
      </c>
      <c r="I83" s="18">
        <v>10.87</v>
      </c>
      <c r="J83" s="18">
        <v>12.423</v>
      </c>
      <c r="K83" s="18">
        <v>13.24</v>
      </c>
      <c r="L83" s="18">
        <v>15.528</v>
      </c>
      <c r="M83" s="18">
        <v>16.338000000000001</v>
      </c>
      <c r="N83" s="18">
        <v>18.634</v>
      </c>
      <c r="O83" s="18">
        <v>19.439</v>
      </c>
      <c r="P83" s="18">
        <v>21.739000000000001</v>
      </c>
      <c r="Q83" s="18">
        <v>22.54</v>
      </c>
      <c r="R83" s="18">
        <v>24.844999999999999</v>
      </c>
      <c r="S83" s="18">
        <v>25.643000000000001</v>
      </c>
      <c r="T83" s="18">
        <v>25.155000000000001</v>
      </c>
      <c r="U83" s="18">
        <v>28.747</v>
      </c>
      <c r="V83" s="18">
        <v>31.056000000000001</v>
      </c>
      <c r="W83" s="18">
        <v>30.434999999999999</v>
      </c>
      <c r="X83" s="18">
        <v>31.314</v>
      </c>
      <c r="Y83" s="18">
        <v>32.212000000000003</v>
      </c>
      <c r="Z83" s="18">
        <v>34.4</v>
      </c>
      <c r="AA83" s="18">
        <v>35.290999999999997</v>
      </c>
      <c r="AB83" s="18">
        <v>37.488999999999997</v>
      </c>
      <c r="AC83" s="18">
        <v>38.372</v>
      </c>
      <c r="AD83" s="18">
        <v>41.267000000000003</v>
      </c>
    </row>
    <row r="84" spans="2:30">
      <c r="B84" s="18">
        <v>897160</v>
      </c>
      <c r="C84" s="18">
        <v>3.1581999999999999</v>
      </c>
      <c r="D84" s="18">
        <v>3.1577999999999999</v>
      </c>
      <c r="E84" s="18">
        <v>4.0595999999999997</v>
      </c>
      <c r="F84" s="18">
        <v>5.6135999999999999</v>
      </c>
      <c r="G84" s="18">
        <v>7.1767000000000003</v>
      </c>
      <c r="H84" s="18">
        <v>9.4735999999999994</v>
      </c>
      <c r="I84" s="18">
        <v>11.053000000000001</v>
      </c>
      <c r="J84" s="18">
        <v>12.632</v>
      </c>
      <c r="K84" s="18">
        <v>13.462999999999999</v>
      </c>
      <c r="L84" s="18">
        <v>15.789</v>
      </c>
      <c r="M84" s="18">
        <v>16.613</v>
      </c>
      <c r="N84" s="18">
        <v>18.946999999999999</v>
      </c>
      <c r="O84" s="18">
        <v>19.765999999999998</v>
      </c>
      <c r="P84" s="18">
        <v>22.105</v>
      </c>
      <c r="Q84" s="18">
        <v>22.919</v>
      </c>
      <c r="R84" s="18">
        <v>25.263000000000002</v>
      </c>
      <c r="S84" s="18">
        <v>26.074999999999999</v>
      </c>
      <c r="T84" s="18">
        <v>25.577999999999999</v>
      </c>
      <c r="U84" s="18">
        <v>29.231000000000002</v>
      </c>
      <c r="V84" s="18">
        <v>31.577999999999999</v>
      </c>
      <c r="W84" s="18">
        <v>30.946999999999999</v>
      </c>
      <c r="X84" s="18">
        <v>31.84</v>
      </c>
      <c r="Y84" s="18">
        <v>32.753</v>
      </c>
      <c r="Z84" s="18">
        <v>34.978000000000002</v>
      </c>
      <c r="AA84" s="18">
        <v>35.884</v>
      </c>
      <c r="AB84" s="18">
        <v>38.119</v>
      </c>
      <c r="AC84" s="18">
        <v>39.018000000000001</v>
      </c>
      <c r="AD84" s="18">
        <v>41.96</v>
      </c>
    </row>
  </sheetData>
  <phoneticPr fontId="1"/>
  <pageMargins left="0.78700000000000003" right="0.78700000000000003" top="0.98399999999999999" bottom="0.98399999999999999" header="0.51200000000000001" footer="0.5120000000000000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88"/>
  <sheetViews>
    <sheetView workbookViewId="0">
      <pane ySplit="1" topLeftCell="A50" activePane="bottomLeft" state="frozen"/>
      <selection pane="bottomLeft" activeCell="A88" sqref="A88"/>
    </sheetView>
  </sheetViews>
  <sheetFormatPr defaultRowHeight="13.5"/>
  <cols>
    <col min="1" max="1" width="11.625" bestFit="1" customWidth="1"/>
    <col min="2" max="2" width="9" style="70"/>
  </cols>
  <sheetData>
    <row r="1" spans="1:7">
      <c r="A1" s="60" t="s">
        <v>54</v>
      </c>
      <c r="B1" s="69" t="s">
        <v>55</v>
      </c>
      <c r="C1" s="60"/>
      <c r="D1" s="60"/>
      <c r="E1" s="60"/>
      <c r="F1" s="60"/>
      <c r="G1" s="60"/>
    </row>
    <row r="2" spans="1:7">
      <c r="A2" s="29">
        <v>38988</v>
      </c>
      <c r="B2" s="71">
        <v>1</v>
      </c>
      <c r="C2" t="str">
        <f>CHOOSE(Main!$A$1,UpData!A2,UpData!A3)</f>
        <v>Open for Public</v>
      </c>
    </row>
    <row r="3" spans="1:7">
      <c r="B3" s="71"/>
    </row>
    <row r="4" spans="1:7">
      <c r="A4" s="29">
        <v>39045</v>
      </c>
      <c r="B4" s="71">
        <v>1.01</v>
      </c>
      <c r="C4" t="str">
        <f>CHOOSE(Main!$A$1,UpData!A4,UpData!A5)</f>
        <v>The dose conversion coefficients were updated.</v>
      </c>
    </row>
    <row r="5" spans="1:7">
      <c r="B5" s="71"/>
    </row>
    <row r="6" spans="1:7">
      <c r="A6" s="29">
        <v>39230</v>
      </c>
      <c r="B6" s="71">
        <v>2</v>
      </c>
      <c r="C6" t="str">
        <f>CHOOSE(Main!$A$1,UpData!A6,UpData!A7)</f>
        <v>Full update</v>
      </c>
    </row>
    <row r="7" spans="1:7">
      <c r="B7" s="71"/>
    </row>
    <row r="8" spans="1:7">
      <c r="B8" s="71"/>
      <c r="C8" t="str">
        <f>CHOOSE(Main!$A$1,UpData!A8,UpData!A9)</f>
        <v>Install the function to calculate proton, He nucleus, muon, electron, positron and photon spectra</v>
      </c>
    </row>
    <row r="9" spans="1:7">
      <c r="B9" s="71"/>
    </row>
    <row r="10" spans="1:7">
      <c r="B10" s="71"/>
      <c r="C10" t="str">
        <f>CHOOSE(Main!$A$1,UpData!A10,UpData!A11)</f>
        <v>Install the function to calculate cut-off rigidity based on latitude and longitude</v>
      </c>
    </row>
    <row r="11" spans="1:7">
      <c r="B11" s="71"/>
    </row>
    <row r="12" spans="1:7">
      <c r="B12" s="71"/>
      <c r="C12" t="str">
        <f>CHOOSE(Main!$A$1,UpData!A12,UpData!A13)</f>
        <v>Install the function to calculate solar modulation potential based on year and month</v>
      </c>
    </row>
    <row r="13" spans="1:7">
      <c r="B13" s="71"/>
    </row>
    <row r="14" spans="1:7">
      <c r="B14" s="71"/>
      <c r="C14" t="str">
        <f>CHOOSE(Main!$A$1,UpData!A14,UpData!A15)</f>
        <v>The manual is also fully updated</v>
      </c>
    </row>
    <row r="15" spans="1:7">
      <c r="B15" s="71"/>
    </row>
    <row r="16" spans="1:7">
      <c r="A16" s="29">
        <v>39447</v>
      </c>
      <c r="B16" s="71">
        <v>2.11</v>
      </c>
      <c r="C16" t="str">
        <f>CHOOSE(Main!$A$1,UpData!A16,UpData!A17)</f>
        <v>Revise the calculation procedure. The revised points are as follows:</v>
      </c>
    </row>
    <row r="17" spans="1:3">
      <c r="B17" s="71"/>
    </row>
    <row r="18" spans="1:3">
      <c r="B18" s="71"/>
      <c r="C18" t="str">
        <f>CHOOSE(Main!$A$1,UpData!A18,UpData!A19)</f>
        <v>Adopt the force field formalism in the calculation of the primary cosmic-ray spectra</v>
      </c>
    </row>
    <row r="19" spans="1:3">
      <c r="B19" s="71"/>
    </row>
    <row r="20" spans="1:3">
      <c r="B20" s="71"/>
      <c r="C20" t="str">
        <f>CHOOSE(Main!$A$1,UpData!A20,UpData!A21)</f>
        <v>Determine the solar activity (force field potential) based on the count rates of several ground level neutron monitors</v>
      </c>
    </row>
    <row r="21" spans="1:3">
      <c r="B21" s="71"/>
    </row>
    <row r="22" spans="1:3">
      <c r="B22" s="71"/>
      <c r="C22" t="str">
        <f>CHOOSE(Main!$A$1,UpData!A22,UpData!A23)</f>
        <v>Revise the fitting parameters</v>
      </c>
    </row>
    <row r="23" spans="1:3">
      <c r="B23" s="71"/>
    </row>
    <row r="24" spans="1:3">
      <c r="B24" s="71"/>
      <c r="C24" t="str">
        <f>CHOOSE(Main!$A$1,UpData!A24,UpData!A25)</f>
        <v>Install the funciton to select the radiation weighting factors from those defined in ICRP60 or the ICRP new recommendation</v>
      </c>
    </row>
    <row r="25" spans="1:3">
      <c r="B25" s="71"/>
    </row>
    <row r="26" spans="1:3">
      <c r="B26" s="71"/>
      <c r="C26" t="str">
        <f>CHOOSE(Main!$A$1,UpData!A26,UpData!A27)</f>
        <v>Update force field potential data up to 2007/12/31.</v>
      </c>
    </row>
    <row r="27" spans="1:3">
      <c r="B27" s="71"/>
      <c r="C27" s="68"/>
    </row>
    <row r="28" spans="1:3">
      <c r="B28" s="71"/>
      <c r="C28" t="str">
        <f>CHOOSE(Main!$A$1,UpData!A28,UpData!A29)</f>
        <v>Install the function to estimate the current force field potential from Thule neutron monitor count rates that is available from the following URL</v>
      </c>
    </row>
    <row r="29" spans="1:3">
      <c r="B29" s="71"/>
      <c r="C29" s="68" t="s">
        <v>224</v>
      </c>
    </row>
    <row r="30" spans="1:3">
      <c r="B30" s="71"/>
      <c r="C30" t="str">
        <f>CHOOSE(Main!$A$1,UpData!A30,UpData!A31)</f>
        <v>Note that FFP estimated by this method has large uncertainty, and SHOULD NOT be used for scientific research</v>
      </c>
    </row>
    <row r="31" spans="1:3">
      <c r="B31" s="71"/>
    </row>
    <row r="32" spans="1:3">
      <c r="A32" s="29">
        <v>39497</v>
      </c>
      <c r="B32" s="71">
        <v>2.12</v>
      </c>
      <c r="C32" t="str">
        <f>CHOOSE(Main!$A$1,UpData!A32,UpData!A33)</f>
        <v>Update world-wide cut-off rigidity data</v>
      </c>
    </row>
    <row r="33" spans="1:3">
      <c r="B33" s="71"/>
    </row>
    <row r="34" spans="1:3">
      <c r="A34" s="29">
        <v>39580</v>
      </c>
      <c r="B34" s="71">
        <v>2.13</v>
      </c>
      <c r="C34" t="str">
        <f>CHOOSE(Main!$A$1,UpData!A34,UpData!A35)</f>
        <v>Update FFP data up to 2008/5/9</v>
      </c>
    </row>
    <row r="35" spans="1:3">
      <c r="B35" s="71"/>
    </row>
    <row r="36" spans="1:3">
      <c r="A36" s="29">
        <v>39681</v>
      </c>
      <c r="B36" s="71">
        <v>2.14</v>
      </c>
      <c r="C36" t="str">
        <f>CHOOSE(Main!$A$1,UpData!A36,UpData!A37)</f>
        <v>Update FFP data up to 2008/8/20</v>
      </c>
    </row>
    <row r="37" spans="1:3">
      <c r="B37" s="71"/>
    </row>
    <row r="38" spans="1:3">
      <c r="B38" s="71"/>
      <c r="C38" t="str">
        <f>CHOOSE(Main!$A$1,UpData!A38,UpData!A39)</f>
        <v>The manual is partially updated (Adding a reference document)</v>
      </c>
    </row>
    <row r="39" spans="1:3">
      <c r="B39" s="71"/>
    </row>
    <row r="40" spans="1:3">
      <c r="A40" s="29">
        <v>39791</v>
      </c>
      <c r="B40" s="71">
        <v>2.15</v>
      </c>
      <c r="C40" t="str">
        <f>CHOOSE(Main!$A$1,UpData!A40,UpData!A41)</f>
        <v>Update FFP data up to 2008/12/8</v>
      </c>
    </row>
    <row r="41" spans="1:3">
      <c r="B41" s="71"/>
    </row>
    <row r="42" spans="1:3">
      <c r="B42" s="71"/>
      <c r="C42" t="str">
        <f>CHOOSE(Main!$A$1,UpData!A42,UpData!A43)</f>
        <v>Adopt the reconstructed cosmic-ray intensity (Usoskin et al, JGR 107(A11), 1374, 2002) in the calculation of FFP before 1951 (Courtesy of Dr. Usoskin)</v>
      </c>
    </row>
    <row r="43" spans="1:3">
      <c r="B43" s="71"/>
    </row>
    <row r="44" spans="1:3">
      <c r="B44" s="71"/>
      <c r="C44" t="str">
        <f>CHOOSE(Main!$A$1,UpData!A44,UpData!A45)</f>
        <v>The manual is partially updated (related to the calculation of FFP before 1951)</v>
      </c>
    </row>
    <row r="45" spans="1:3">
      <c r="B45" s="71"/>
    </row>
    <row r="46" spans="1:3">
      <c r="A46" s="29">
        <v>39879</v>
      </c>
      <c r="B46" s="71">
        <v>2.16</v>
      </c>
      <c r="C46" t="str">
        <f>CHOOSE(Main!$A$1,UpData!A46,UpData!A47)</f>
        <v>Update FFP data up to 2009/3/6</v>
      </c>
    </row>
    <row r="47" spans="1:3">
      <c r="B47" s="71"/>
    </row>
    <row r="48" spans="1:3">
      <c r="B48" s="71"/>
      <c r="C48" t="str">
        <f>CHOOSE(Main!$A$1,UpData!A48,UpData!A49)</f>
        <v>Update the fluence to the effective dose conversion coefficients based on ICRP103</v>
      </c>
    </row>
    <row r="49" spans="1:3">
      <c r="B49" s="71"/>
    </row>
    <row r="50" spans="1:3">
      <c r="A50" s="29">
        <v>40142</v>
      </c>
      <c r="B50" s="71">
        <v>2.17</v>
      </c>
      <c r="C50" t="str">
        <f>CHOOSE(Main!$A$1,UpData!A50,UpData!A51)</f>
        <v>Update FFP data up to Oct. 31, 2009</v>
      </c>
    </row>
    <row r="51" spans="1:3">
      <c r="B51" s="71"/>
    </row>
    <row r="52" spans="1:3">
      <c r="B52" s="71"/>
      <c r="C52" t="str">
        <f>CHOOSE(Main!$A$1,UpData!A52,UpData!A53)</f>
        <v>Update the fluence to the ambient dose equivalent, H*(10), conversion coefficients</v>
      </c>
    </row>
    <row r="53" spans="1:3">
      <c r="B53" s="71"/>
    </row>
    <row r="54" spans="1:3">
      <c r="A54" s="29">
        <v>40248</v>
      </c>
      <c r="B54" s="71">
        <v>2.1800000000000002</v>
      </c>
      <c r="C54" t="str">
        <f>CHOOSE(Main!$A$1,UpData!A54,UpData!A55)</f>
        <v>Revise ICRP60-based neutron dose conversion coefficient</v>
      </c>
    </row>
    <row r="55" spans="1:3">
      <c r="B55" s="71"/>
    </row>
    <row r="56" spans="1:3">
      <c r="A56" s="29">
        <v>40248</v>
      </c>
      <c r="B56" s="71"/>
      <c r="C56" t="str">
        <f>CHOOSE(Main!$A$1,UpData!A56,UpData!A57)</f>
        <v>Update the fluence to the effective dose conversion coefficients for He nucleus and muons based on ICRP103</v>
      </c>
    </row>
    <row r="57" spans="1:3">
      <c r="B57" s="71"/>
    </row>
    <row r="58" spans="1:3">
      <c r="A58" s="29">
        <v>40385</v>
      </c>
      <c r="B58" s="71">
        <v>2.19</v>
      </c>
      <c r="C58" t="str">
        <f>CHOOSE(Main!$A$1,UpData!A58,UpData!A59)</f>
        <v>Update FFP data up to Jul. 1, 2010</v>
      </c>
    </row>
    <row r="59" spans="1:3">
      <c r="B59" s="71"/>
    </row>
    <row r="60" spans="1:3">
      <c r="A60" s="29">
        <v>40689</v>
      </c>
      <c r="B60" s="71">
        <v>2.2000000000000002</v>
      </c>
      <c r="C60" t="str">
        <f>CHOOSE(Main!$A$1,UpData!A60,UpData!A61)</f>
        <v>Update FFP data up to Apr. 30, 2011</v>
      </c>
    </row>
    <row r="61" spans="1:3">
      <c r="B61" s="71"/>
    </row>
    <row r="62" spans="1:3">
      <c r="A62" s="29">
        <v>40757</v>
      </c>
      <c r="B62" s="71">
        <v>2.21</v>
      </c>
      <c r="C62" t="str">
        <f>CHOOSE(Main!$A$1,UpData!A62,UpData!A63)</f>
        <v>Update FFP data up to Jun. 30, 2011</v>
      </c>
    </row>
    <row r="64" spans="1:3">
      <c r="A64" s="29">
        <v>40974</v>
      </c>
      <c r="B64" s="71">
        <v>2.2200000000000002</v>
      </c>
      <c r="C64" t="str">
        <f>CHOOSE(Main!$A$1,UpData!A64,UpData!A65)</f>
        <v>Update FFP data up to Jan. 31, 2012</v>
      </c>
    </row>
    <row r="66" spans="1:3">
      <c r="A66" s="29">
        <v>41074</v>
      </c>
      <c r="B66" s="71">
        <v>2.23</v>
      </c>
      <c r="C66" t="str">
        <f>CHOOSE(Main!$A$1,UpData!A66,UpData!A67)</f>
        <v>Update FFP data up to Apr. 30, 2012</v>
      </c>
    </row>
    <row r="68" spans="1:3">
      <c r="A68" s="29">
        <v>41186</v>
      </c>
      <c r="B68" s="72">
        <v>2.2400000000000002</v>
      </c>
      <c r="C68" t="str">
        <f>CHOOSE(Main!$A$1,UpData!A68,UpData!A69)</f>
        <v>Update FFP data up to Aug. 31, 2012</v>
      </c>
    </row>
    <row r="70" spans="1:3">
      <c r="A70" s="29">
        <v>40934</v>
      </c>
      <c r="B70" s="72">
        <v>2.25</v>
      </c>
      <c r="C70" t="str">
        <f>CHOOSE(Main!$A$1,UpData!A70,UpData!A71)</f>
        <v>Update FFP data up to Dec. 31, 2012</v>
      </c>
    </row>
    <row r="72" spans="1:3">
      <c r="A72" s="29">
        <v>41396</v>
      </c>
      <c r="B72" s="72">
        <v>2.2599999999999998</v>
      </c>
      <c r="C72" t="str">
        <f>CHOOSE(Main!$A$1,UpData!A72,UpData!A73)</f>
        <v>Update FFP data up to Apr. 15, 2013</v>
      </c>
    </row>
    <row r="74" spans="1:3">
      <c r="A74" s="29">
        <v>41476</v>
      </c>
      <c r="B74" s="70" t="s">
        <v>592</v>
      </c>
      <c r="C74" t="str">
        <f>CHOOSE(Main!$A$1,UpData!A74,UpData!A75)</f>
        <v>Update FFP data up to Jun. 30, 2013</v>
      </c>
    </row>
    <row r="76" spans="1:3">
      <c r="A76" s="29">
        <v>41648</v>
      </c>
      <c r="B76" s="70" t="s">
        <v>593</v>
      </c>
      <c r="C76" t="str">
        <f>CHOOSE(Main!$A$1,UpData!A76,UpData!A77)</f>
        <v>Update FFP data up to Sep. 30, 2013</v>
      </c>
    </row>
    <row r="78" spans="1:3">
      <c r="A78" s="29">
        <v>41927</v>
      </c>
      <c r="B78" s="70" t="s">
        <v>594</v>
      </c>
      <c r="C78" t="str">
        <f>CHOOSE(Main!$A$1,UpData!A78,UpData!A79)</f>
        <v>Update FFP data up to Jul. 31, 2014</v>
      </c>
    </row>
    <row r="80" spans="1:3">
      <c r="A80" s="29">
        <v>42052</v>
      </c>
      <c r="B80" s="70" t="s">
        <v>595</v>
      </c>
      <c r="C80" t="str">
        <f>CHOOSE(Main!$A$1,UpData!A80,UpData!A81)</f>
        <v>Update FFP data up to Dec. 31, 2014</v>
      </c>
    </row>
    <row r="82" spans="1:3">
      <c r="A82" s="29">
        <v>42338</v>
      </c>
      <c r="B82" s="70" t="s">
        <v>600</v>
      </c>
      <c r="C82" t="str">
        <f>CHOOSE(Main!$A$1,UpData!A82,UpData!A83)</f>
        <v>Full model change! Applicable altitude and energy ranges are extended. Update W-index data up to Nov. 28, 2015</v>
      </c>
    </row>
    <row r="84" spans="1:3">
      <c r="A84" s="29">
        <v>42375</v>
      </c>
      <c r="B84" s="70" t="s">
        <v>605</v>
      </c>
      <c r="C84" t="str">
        <f>CHOOSE(Main!$A$1,UpData!A84,UpData!A85)</f>
        <v>Parameters used in muon flux calculation were revised. Update W-index data up to Dec. 31, 2015</v>
      </c>
    </row>
    <row r="86" spans="1:3">
      <c r="A86" s="29">
        <v>42501</v>
      </c>
      <c r="B86" s="70" t="s">
        <v>609</v>
      </c>
      <c r="C86" t="str">
        <f>CHOOSE(Main!$A$1,UpData!A86,UpData!A87)</f>
        <v>Conversion coefficients for absorbed dose in air are revised. Update W-index data up to May 11, 2016</v>
      </c>
    </row>
    <row r="88" spans="1:3">
      <c r="A88" s="29">
        <v>42572</v>
      </c>
      <c r="B88" s="70" t="s">
        <v>614</v>
      </c>
      <c r="C88" t="str">
        <f>CHOOSE(Main!$A$1,UpData!A88,UpData!A89)</f>
        <v>Update W-index data up to Jul. 20, 2016</v>
      </c>
    </row>
  </sheetData>
  <phoneticPr fontId="1"/>
  <hyperlinks>
    <hyperlink ref="C29" r:id="rId1"/>
  </hyperlinks>
  <pageMargins left="0.78700000000000003" right="0.78700000000000003" top="0.98399999999999999" bottom="0.98399999999999999" header="0.51200000000000001" footer="0.51200000000000001"/>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6"/>
  <sheetViews>
    <sheetView workbookViewId="0">
      <selection activeCell="G22" sqref="G22"/>
    </sheetView>
  </sheetViews>
  <sheetFormatPr defaultRowHeight="15.75"/>
  <cols>
    <col min="1" max="1" width="10.375" style="5" customWidth="1"/>
    <col min="2" max="6" width="10.75" style="1" customWidth="1"/>
    <col min="7" max="12" width="8.875" style="1" customWidth="1"/>
  </cols>
  <sheetData>
    <row r="1" spans="1:12" ht="20.25">
      <c r="A1" s="23" t="s">
        <v>5</v>
      </c>
      <c r="B1" s="24" t="s">
        <v>0</v>
      </c>
      <c r="C1" s="25" t="s">
        <v>1</v>
      </c>
      <c r="D1" s="25" t="s">
        <v>2</v>
      </c>
      <c r="E1" s="16"/>
      <c r="F1" s="16"/>
    </row>
    <row r="2" spans="1:12" s="2" customFormat="1" ht="18.75">
      <c r="A2" s="21" t="s">
        <v>35</v>
      </c>
      <c r="B2" s="12">
        <v>-2.3498999999999999E-2</v>
      </c>
      <c r="C2" s="12">
        <v>-3.7921000000000003E-2</v>
      </c>
      <c r="D2" s="9">
        <v>-0.12131</v>
      </c>
      <c r="E2" s="6"/>
      <c r="F2" s="6"/>
      <c r="G2" s="5"/>
      <c r="H2" s="5"/>
      <c r="I2" s="5"/>
      <c r="J2" s="5"/>
      <c r="K2" s="5"/>
      <c r="L2" s="5"/>
    </row>
    <row r="3" spans="1:12" s="2" customFormat="1" ht="18.75">
      <c r="A3" s="21" t="s">
        <v>36</v>
      </c>
      <c r="B3" s="12">
        <v>-1.2938E-2</v>
      </c>
      <c r="C3" s="12">
        <v>-1.7947000000000001E-2</v>
      </c>
      <c r="D3" s="12">
        <v>-2.2034000000000002E-2</v>
      </c>
      <c r="E3" s="6"/>
      <c r="F3" s="6"/>
      <c r="G3" s="5"/>
      <c r="H3" s="5"/>
      <c r="I3" s="5"/>
      <c r="J3" s="5"/>
      <c r="K3" s="5"/>
      <c r="L3" s="5"/>
    </row>
    <row r="4" spans="1:12" s="2" customFormat="1" ht="18.75">
      <c r="A4" s="21" t="s">
        <v>37</v>
      </c>
      <c r="B4" s="9" t="s">
        <v>3</v>
      </c>
      <c r="C4" s="4">
        <v>6.0274000000000001E-8</v>
      </c>
      <c r="D4" s="4">
        <v>5.4229999999999998E-10</v>
      </c>
      <c r="E4" s="6"/>
      <c r="F4" s="6"/>
      <c r="G4" s="5"/>
      <c r="H4" s="5"/>
      <c r="I4" s="5"/>
      <c r="J4" s="5"/>
      <c r="K4" s="5"/>
      <c r="L4" s="5"/>
    </row>
    <row r="5" spans="1:12" s="2" customFormat="1" ht="18.75">
      <c r="A5" s="21" t="s">
        <v>38</v>
      </c>
      <c r="B5" s="9">
        <v>0.96889000000000003</v>
      </c>
      <c r="C5" s="8">
        <v>1.3624000000000001</v>
      </c>
      <c r="D5" s="8">
        <v>1.4014</v>
      </c>
      <c r="E5" s="6"/>
      <c r="F5" s="6"/>
      <c r="G5" s="5"/>
      <c r="H5" s="5"/>
      <c r="I5" s="5"/>
      <c r="J5" s="5"/>
      <c r="K5" s="5"/>
      <c r="L5" s="5"/>
    </row>
    <row r="6" spans="1:12" s="2" customFormat="1" ht="18.75">
      <c r="A6" s="22" t="s">
        <v>39</v>
      </c>
      <c r="B6" s="13" t="s">
        <v>4</v>
      </c>
      <c r="C6" s="15">
        <v>5.524</v>
      </c>
      <c r="D6" s="15">
        <v>6.4462000000000002</v>
      </c>
      <c r="E6" s="8"/>
      <c r="F6" s="8"/>
      <c r="G6" s="5"/>
      <c r="H6" s="5"/>
      <c r="I6" s="5"/>
      <c r="J6" s="5"/>
      <c r="K6" s="5"/>
      <c r="L6" s="5"/>
    </row>
    <row r="7" spans="1:12" s="2" customFormat="1">
      <c r="A7" s="8"/>
      <c r="B7" s="5"/>
      <c r="C7" s="5"/>
      <c r="D7" s="5"/>
      <c r="E7" s="5"/>
      <c r="F7" s="5"/>
      <c r="G7" s="5"/>
      <c r="H7" s="5"/>
      <c r="I7" s="5"/>
      <c r="J7" s="5"/>
      <c r="K7" s="5"/>
      <c r="L7" s="5"/>
    </row>
    <row r="8" spans="1:12" s="2" customFormat="1">
      <c r="A8" s="4"/>
      <c r="B8" s="5"/>
      <c r="C8" s="5"/>
      <c r="D8" s="5"/>
      <c r="E8" s="5"/>
      <c r="F8" s="5"/>
      <c r="G8" s="5"/>
      <c r="H8" s="5"/>
      <c r="I8" s="5"/>
      <c r="J8" s="5"/>
      <c r="K8" s="5"/>
      <c r="L8" s="5"/>
    </row>
    <row r="9" spans="1:12" s="2" customFormat="1">
      <c r="A9" s="8"/>
      <c r="B9" s="5"/>
      <c r="C9" s="5"/>
      <c r="D9" s="5"/>
      <c r="E9" s="5"/>
      <c r="F9" s="5"/>
      <c r="G9" s="5"/>
      <c r="H9" s="5"/>
      <c r="I9" s="5"/>
      <c r="J9" s="5"/>
      <c r="K9" s="5"/>
      <c r="L9" s="5"/>
    </row>
    <row r="10" spans="1:12" s="2" customFormat="1">
      <c r="A10" s="14"/>
      <c r="B10" s="5"/>
      <c r="C10" s="5"/>
      <c r="D10" s="5"/>
      <c r="E10" s="5"/>
      <c r="F10" s="5"/>
      <c r="G10" s="5"/>
      <c r="H10" s="5"/>
      <c r="I10" s="5"/>
      <c r="J10" s="5"/>
      <c r="K10" s="5"/>
      <c r="L10" s="5"/>
    </row>
    <row r="11" spans="1:12" s="2" customFormat="1">
      <c r="A11" s="5"/>
      <c r="B11" s="5"/>
      <c r="C11" s="5"/>
      <c r="D11" s="5"/>
      <c r="E11" s="5"/>
      <c r="F11" s="5"/>
      <c r="G11" s="5"/>
      <c r="H11" s="5"/>
      <c r="I11" s="5"/>
      <c r="J11" s="5"/>
      <c r="K11" s="5"/>
      <c r="L11" s="5"/>
    </row>
    <row r="12" spans="1:12" s="2" customFormat="1">
      <c r="A12" s="5"/>
      <c r="B12" s="5"/>
      <c r="C12" s="5"/>
      <c r="D12" s="5"/>
      <c r="E12" s="5"/>
      <c r="F12" s="5"/>
      <c r="G12" s="5"/>
      <c r="H12" s="5"/>
      <c r="I12" s="5"/>
      <c r="J12" s="5"/>
      <c r="K12" s="5"/>
      <c r="L12" s="5"/>
    </row>
    <row r="13" spans="1:12" s="2" customFormat="1">
      <c r="A13" s="5"/>
      <c r="B13" s="5"/>
      <c r="C13" s="3"/>
      <c r="D13" s="3"/>
      <c r="E13" s="3"/>
      <c r="F13" s="3"/>
      <c r="G13" s="3"/>
      <c r="H13" s="5"/>
      <c r="I13" s="5"/>
      <c r="J13" s="5"/>
      <c r="K13" s="5"/>
      <c r="L13" s="5"/>
    </row>
    <row r="14" spans="1:12" s="2" customFormat="1">
      <c r="A14" s="5"/>
      <c r="B14" s="5"/>
      <c r="C14" s="3"/>
      <c r="D14" s="10"/>
      <c r="E14" s="3"/>
      <c r="F14" s="3"/>
      <c r="G14" s="3"/>
      <c r="H14" s="5"/>
      <c r="I14" s="5"/>
      <c r="J14" s="5"/>
      <c r="K14" s="5"/>
      <c r="L14" s="5"/>
    </row>
    <row r="15" spans="1:12" s="2" customFormat="1">
      <c r="A15" s="5"/>
      <c r="B15" s="5"/>
      <c r="C15" s="5"/>
      <c r="D15" s="5"/>
      <c r="E15" s="5"/>
      <c r="F15" s="5"/>
      <c r="G15" s="5"/>
      <c r="H15" s="5"/>
      <c r="I15" s="5"/>
      <c r="J15" s="5"/>
      <c r="K15" s="5"/>
      <c r="L15" s="5"/>
    </row>
    <row r="16" spans="1:12" s="2" customFormat="1">
      <c r="A16" s="5"/>
      <c r="B16" s="5"/>
      <c r="C16" s="5"/>
      <c r="D16" s="5"/>
      <c r="E16" s="5"/>
      <c r="F16" s="5"/>
      <c r="G16" s="5"/>
      <c r="H16" s="5"/>
      <c r="I16" s="5"/>
      <c r="J16" s="5"/>
      <c r="K16" s="5"/>
      <c r="L16" s="5"/>
    </row>
  </sheetData>
  <phoneticPr fontId="1"/>
  <pageMargins left="0.78700000000000003" right="0.78700000000000003" top="0.98399999999999999" bottom="0.98399999999999999" header="0.51200000000000001" footer="0.51200000000000001"/>
  <pageSetup paperSize="9"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3"/>
  <sheetViews>
    <sheetView workbookViewId="0">
      <selection activeCell="G13" sqref="G13"/>
    </sheetView>
  </sheetViews>
  <sheetFormatPr defaultRowHeight="15.75"/>
  <cols>
    <col min="1" max="1" width="12.75" style="5" customWidth="1"/>
    <col min="2" max="6" width="9.75" style="1" customWidth="1"/>
    <col min="7" max="12" width="8.875" style="1" customWidth="1"/>
  </cols>
  <sheetData>
    <row r="1" spans="1:12" ht="18.75">
      <c r="A1" s="23" t="s">
        <v>5</v>
      </c>
      <c r="B1" s="24" t="s">
        <v>6</v>
      </c>
      <c r="C1" s="24" t="s">
        <v>7</v>
      </c>
      <c r="D1" s="24" t="s">
        <v>8</v>
      </c>
      <c r="E1" s="24" t="s">
        <v>9</v>
      </c>
      <c r="F1" s="24" t="s">
        <v>10</v>
      </c>
    </row>
    <row r="2" spans="1:12" s="2" customFormat="1" ht="18.75">
      <c r="A2" s="21" t="s">
        <v>37</v>
      </c>
      <c r="B2" s="7">
        <v>-25.184000000000001</v>
      </c>
      <c r="C2" s="8">
        <v>2.7298</v>
      </c>
      <c r="D2" s="12">
        <v>7.1526000000000006E-2</v>
      </c>
      <c r="E2" s="4"/>
      <c r="F2" s="4"/>
      <c r="G2" s="5"/>
      <c r="H2" s="5"/>
      <c r="I2" s="5"/>
      <c r="J2" s="5"/>
      <c r="K2" s="5"/>
      <c r="L2" s="5"/>
    </row>
    <row r="3" spans="1:12" s="2" customFormat="1" ht="18.75">
      <c r="A3" s="21" t="s">
        <v>40</v>
      </c>
      <c r="B3" s="9">
        <v>0.34789999999999999</v>
      </c>
      <c r="C3" s="8">
        <v>3.3492999999999999</v>
      </c>
      <c r="D3" s="8">
        <v>-1.5744</v>
      </c>
      <c r="E3" s="4"/>
      <c r="F3" s="4"/>
      <c r="G3" s="5"/>
      <c r="H3" s="5"/>
      <c r="I3" s="5"/>
      <c r="J3" s="5"/>
      <c r="K3" s="5"/>
      <c r="L3" s="5"/>
    </row>
    <row r="4" spans="1:12" s="2" customFormat="1" ht="20.25">
      <c r="A4" s="22" t="s">
        <v>41</v>
      </c>
      <c r="B4" s="11">
        <v>0.11799999999999999</v>
      </c>
      <c r="C4" s="11">
        <v>0.14438000000000001</v>
      </c>
      <c r="D4" s="15">
        <v>3.8733</v>
      </c>
      <c r="E4" s="11">
        <v>0.65298</v>
      </c>
      <c r="F4" s="17">
        <v>42.752000000000002</v>
      </c>
      <c r="G4" s="5"/>
      <c r="H4" s="5"/>
      <c r="I4" s="5"/>
      <c r="J4" s="5"/>
      <c r="K4" s="5"/>
      <c r="L4" s="5"/>
    </row>
    <row r="5" spans="1:12" s="2" customFormat="1">
      <c r="A5" s="4"/>
      <c r="B5" s="5"/>
      <c r="C5" s="5"/>
      <c r="D5" s="5"/>
      <c r="E5" s="5"/>
      <c r="F5" s="5"/>
      <c r="G5" s="5"/>
      <c r="H5" s="5"/>
      <c r="I5" s="5"/>
      <c r="J5" s="5"/>
      <c r="K5" s="5"/>
      <c r="L5" s="5"/>
    </row>
    <row r="6" spans="1:12" s="2" customFormat="1">
      <c r="A6" s="8"/>
      <c r="B6" s="5"/>
      <c r="C6" s="3"/>
      <c r="D6" s="3"/>
      <c r="E6" s="3"/>
      <c r="F6" s="3"/>
      <c r="G6" s="3"/>
      <c r="H6" s="5"/>
      <c r="I6" s="5"/>
      <c r="J6" s="5"/>
      <c r="K6" s="5"/>
      <c r="L6" s="5"/>
    </row>
    <row r="7" spans="1:12" s="2" customFormat="1">
      <c r="A7" s="14"/>
      <c r="B7" s="5"/>
      <c r="C7" s="3"/>
      <c r="D7" s="3"/>
      <c r="E7" s="3"/>
      <c r="F7" s="3"/>
      <c r="G7" s="3"/>
      <c r="H7" s="5"/>
      <c r="I7" s="5"/>
      <c r="J7" s="5"/>
      <c r="K7" s="5"/>
      <c r="L7" s="5"/>
    </row>
    <row r="8" spans="1:12" s="2" customFormat="1">
      <c r="A8" s="5"/>
      <c r="B8" s="5"/>
      <c r="C8" s="3"/>
      <c r="D8" s="3"/>
      <c r="E8" s="3"/>
      <c r="F8" s="3"/>
      <c r="G8" s="3"/>
      <c r="H8" s="5"/>
      <c r="I8" s="5"/>
      <c r="J8" s="5"/>
      <c r="K8" s="5"/>
      <c r="L8" s="5"/>
    </row>
    <row r="9" spans="1:12" s="2" customFormat="1">
      <c r="A9" s="5"/>
      <c r="B9" s="5"/>
      <c r="C9" s="5"/>
      <c r="D9" s="5"/>
      <c r="E9" s="5"/>
      <c r="F9" s="5"/>
      <c r="G9" s="5"/>
      <c r="H9" s="5"/>
      <c r="I9" s="5"/>
      <c r="J9" s="5"/>
      <c r="K9" s="5"/>
      <c r="L9" s="5"/>
    </row>
    <row r="10" spans="1:12" s="2" customFormat="1">
      <c r="A10" s="5"/>
      <c r="B10" s="5"/>
      <c r="C10" s="3"/>
      <c r="D10" s="3"/>
      <c r="E10" s="3"/>
      <c r="F10" s="3"/>
      <c r="G10" s="3"/>
      <c r="H10" s="5"/>
      <c r="I10" s="5"/>
      <c r="J10" s="5"/>
      <c r="K10" s="5"/>
      <c r="L10" s="5"/>
    </row>
    <row r="11" spans="1:12" s="2" customFormat="1">
      <c r="A11" s="5"/>
      <c r="B11" s="5"/>
      <c r="C11" s="3"/>
      <c r="D11" s="10"/>
      <c r="E11" s="3"/>
      <c r="F11" s="3"/>
      <c r="G11" s="3"/>
      <c r="H11" s="5"/>
      <c r="I11" s="5"/>
      <c r="J11" s="5"/>
      <c r="K11" s="5"/>
      <c r="L11" s="5"/>
    </row>
    <row r="12" spans="1:12" s="2" customFormat="1">
      <c r="A12" s="5"/>
      <c r="B12" s="5"/>
      <c r="C12" s="5"/>
      <c r="D12" s="5"/>
      <c r="E12" s="5"/>
      <c r="F12" s="5"/>
      <c r="G12" s="5"/>
      <c r="H12" s="5"/>
      <c r="I12" s="5"/>
      <c r="J12" s="5"/>
      <c r="K12" s="5"/>
      <c r="L12" s="5"/>
    </row>
    <row r="13" spans="1:12" s="2" customFormat="1">
      <c r="A13" s="5"/>
      <c r="B13" s="5"/>
      <c r="C13" s="5"/>
      <c r="D13" s="5"/>
      <c r="E13" s="5"/>
      <c r="F13" s="5"/>
      <c r="G13" s="5"/>
      <c r="H13" s="5"/>
      <c r="I13" s="5"/>
      <c r="J13" s="5"/>
      <c r="K13" s="5"/>
      <c r="L13" s="5"/>
    </row>
  </sheetData>
  <phoneticPr fontId="1"/>
  <pageMargins left="0.78700000000000003" right="0.78700000000000003" top="0.98399999999999999" bottom="0.98399999999999999"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topLeftCell="A49" zoomScaleNormal="100" workbookViewId="0">
      <selection activeCell="A88" sqref="A88:A89"/>
    </sheetView>
  </sheetViews>
  <sheetFormatPr defaultRowHeight="13.5"/>
  <cols>
    <col min="1" max="1" width="11.375" bestFit="1" customWidth="1"/>
  </cols>
  <sheetData>
    <row r="1" spans="1:5">
      <c r="A1" s="30"/>
      <c r="B1" s="30"/>
      <c r="C1" s="30"/>
      <c r="D1" s="30"/>
      <c r="E1" s="30"/>
    </row>
    <row r="2" spans="1:5">
      <c r="A2" t="s">
        <v>160</v>
      </c>
    </row>
    <row r="3" spans="1:5">
      <c r="A3" t="s">
        <v>158</v>
      </c>
    </row>
    <row r="4" spans="1:5">
      <c r="A4" t="s">
        <v>161</v>
      </c>
    </row>
    <row r="5" spans="1:5">
      <c r="A5" t="s">
        <v>218</v>
      </c>
    </row>
    <row r="6" spans="1:5">
      <c r="A6" t="s">
        <v>165</v>
      </c>
    </row>
    <row r="7" spans="1:5">
      <c r="A7" t="s">
        <v>168</v>
      </c>
    </row>
    <row r="8" spans="1:5">
      <c r="A8" t="s">
        <v>162</v>
      </c>
    </row>
    <row r="9" spans="1:5">
      <c r="A9" t="s">
        <v>159</v>
      </c>
    </row>
    <row r="10" spans="1:5">
      <c r="A10" t="s">
        <v>163</v>
      </c>
    </row>
    <row r="11" spans="1:5">
      <c r="A11" t="s">
        <v>167</v>
      </c>
    </row>
    <row r="12" spans="1:5">
      <c r="A12" t="s">
        <v>164</v>
      </c>
    </row>
    <row r="13" spans="1:5">
      <c r="A13" t="s">
        <v>166</v>
      </c>
    </row>
    <row r="14" spans="1:5">
      <c r="A14" t="s">
        <v>170</v>
      </c>
    </row>
    <row r="15" spans="1:5">
      <c r="A15" t="s">
        <v>169</v>
      </c>
    </row>
    <row r="16" spans="1:5">
      <c r="A16" t="s">
        <v>209</v>
      </c>
    </row>
    <row r="17" spans="1:1">
      <c r="A17" t="s">
        <v>217</v>
      </c>
    </row>
    <row r="18" spans="1:1">
      <c r="A18" t="s">
        <v>215</v>
      </c>
    </row>
    <row r="19" spans="1:1">
      <c r="A19" t="s">
        <v>214</v>
      </c>
    </row>
    <row r="20" spans="1:1">
      <c r="A20" t="s">
        <v>211</v>
      </c>
    </row>
    <row r="21" spans="1:1">
      <c r="A21" t="s">
        <v>221</v>
      </c>
    </row>
    <row r="22" spans="1:1">
      <c r="A22" t="s">
        <v>212</v>
      </c>
    </row>
    <row r="23" spans="1:1">
      <c r="A23" t="s">
        <v>213</v>
      </c>
    </row>
    <row r="24" spans="1:1">
      <c r="A24" t="s">
        <v>210</v>
      </c>
    </row>
    <row r="25" spans="1:1">
      <c r="A25" t="s">
        <v>216</v>
      </c>
    </row>
    <row r="26" spans="1:1">
      <c r="A26" s="67" t="s">
        <v>222</v>
      </c>
    </row>
    <row r="27" spans="1:1">
      <c r="A27" t="s">
        <v>223</v>
      </c>
    </row>
    <row r="28" spans="1:1">
      <c r="A28" t="s">
        <v>226</v>
      </c>
    </row>
    <row r="29" spans="1:1">
      <c r="A29" t="s">
        <v>225</v>
      </c>
    </row>
    <row r="30" spans="1:1">
      <c r="A30" t="s">
        <v>228</v>
      </c>
    </row>
    <row r="31" spans="1:1">
      <c r="A31" t="s">
        <v>227</v>
      </c>
    </row>
    <row r="32" spans="1:1">
      <c r="A32" t="s">
        <v>229</v>
      </c>
    </row>
    <row r="33" spans="1:1">
      <c r="A33" t="s">
        <v>230</v>
      </c>
    </row>
    <row r="34" spans="1:1">
      <c r="A34" s="67" t="s">
        <v>231</v>
      </c>
    </row>
    <row r="35" spans="1:1">
      <c r="A35" t="s">
        <v>232</v>
      </c>
    </row>
    <row r="36" spans="1:1">
      <c r="A36" t="s">
        <v>240</v>
      </c>
    </row>
    <row r="37" spans="1:1">
      <c r="A37" t="s">
        <v>241</v>
      </c>
    </row>
    <row r="38" spans="1:1">
      <c r="A38" t="s">
        <v>242</v>
      </c>
    </row>
    <row r="39" spans="1:1">
      <c r="A39" t="s">
        <v>243</v>
      </c>
    </row>
    <row r="40" spans="1:1">
      <c r="A40" t="s">
        <v>238</v>
      </c>
    </row>
    <row r="41" spans="1:1">
      <c r="A41" t="s">
        <v>239</v>
      </c>
    </row>
    <row r="42" spans="1:1">
      <c r="A42" t="s">
        <v>245</v>
      </c>
    </row>
    <row r="43" spans="1:1">
      <c r="A43" t="s">
        <v>244</v>
      </c>
    </row>
    <row r="44" spans="1:1">
      <c r="A44" t="s">
        <v>246</v>
      </c>
    </row>
    <row r="45" spans="1:1">
      <c r="A45" t="s">
        <v>250</v>
      </c>
    </row>
    <row r="46" spans="1:1">
      <c r="A46" t="s">
        <v>247</v>
      </c>
    </row>
    <row r="47" spans="1:1">
      <c r="A47" t="s">
        <v>253</v>
      </c>
    </row>
    <row r="48" spans="1:1">
      <c r="A48" t="s">
        <v>249</v>
      </c>
    </row>
    <row r="49" spans="1:1">
      <c r="A49" t="s">
        <v>248</v>
      </c>
    </row>
    <row r="50" spans="1:1">
      <c r="A50" t="s">
        <v>252</v>
      </c>
    </row>
    <row r="51" spans="1:1">
      <c r="A51" t="s">
        <v>254</v>
      </c>
    </row>
    <row r="52" spans="1:1">
      <c r="A52" t="s">
        <v>255</v>
      </c>
    </row>
    <row r="53" spans="1:1">
      <c r="A53" t="s">
        <v>251</v>
      </c>
    </row>
    <row r="54" spans="1:1">
      <c r="A54" t="s">
        <v>257</v>
      </c>
    </row>
    <row r="55" spans="1:1">
      <c r="A55" t="s">
        <v>256</v>
      </c>
    </row>
    <row r="56" spans="1:1">
      <c r="A56" t="s">
        <v>258</v>
      </c>
    </row>
    <row r="57" spans="1:1">
      <c r="A57" t="s">
        <v>259</v>
      </c>
    </row>
    <row r="58" spans="1:1">
      <c r="A58" t="s">
        <v>260</v>
      </c>
    </row>
    <row r="59" spans="1:1">
      <c r="A59" t="s">
        <v>261</v>
      </c>
    </row>
    <row r="60" spans="1:1">
      <c r="A60" t="s">
        <v>262</v>
      </c>
    </row>
    <row r="61" spans="1:1">
      <c r="A61" t="s">
        <v>263</v>
      </c>
    </row>
    <row r="62" spans="1:1">
      <c r="A62" t="s">
        <v>264</v>
      </c>
    </row>
    <row r="63" spans="1:1">
      <c r="A63" t="s">
        <v>265</v>
      </c>
    </row>
    <row r="64" spans="1:1">
      <c r="A64" t="s">
        <v>266</v>
      </c>
    </row>
    <row r="65" spans="1:1">
      <c r="A65" t="s">
        <v>267</v>
      </c>
    </row>
    <row r="66" spans="1:1">
      <c r="A66" t="s">
        <v>268</v>
      </c>
    </row>
    <row r="67" spans="1:1">
      <c r="A67" t="s">
        <v>269</v>
      </c>
    </row>
    <row r="68" spans="1:1">
      <c r="A68" t="s">
        <v>270</v>
      </c>
    </row>
    <row r="69" spans="1:1">
      <c r="A69" t="s">
        <v>271</v>
      </c>
    </row>
    <row r="70" spans="1:1">
      <c r="A70" t="s">
        <v>272</v>
      </c>
    </row>
    <row r="71" spans="1:1">
      <c r="A71" t="s">
        <v>273</v>
      </c>
    </row>
    <row r="72" spans="1:1">
      <c r="A72" t="s">
        <v>274</v>
      </c>
    </row>
    <row r="73" spans="1:1">
      <c r="A73" t="s">
        <v>275</v>
      </c>
    </row>
    <row r="74" spans="1:1">
      <c r="A74" t="s">
        <v>596</v>
      </c>
    </row>
    <row r="75" spans="1:1">
      <c r="A75" t="s">
        <v>597</v>
      </c>
    </row>
    <row r="76" spans="1:1">
      <c r="A76" t="s">
        <v>598</v>
      </c>
    </row>
    <row r="77" spans="1:1">
      <c r="A77" t="s">
        <v>599</v>
      </c>
    </row>
    <row r="78" spans="1:1">
      <c r="A78" t="s">
        <v>588</v>
      </c>
    </row>
    <row r="79" spans="1:1">
      <c r="A79" t="s">
        <v>589</v>
      </c>
    </row>
    <row r="80" spans="1:1">
      <c r="A80" t="s">
        <v>590</v>
      </c>
    </row>
    <row r="81" spans="1:1">
      <c r="A81" t="s">
        <v>591</v>
      </c>
    </row>
    <row r="82" spans="1:1">
      <c r="A82" t="s">
        <v>601</v>
      </c>
    </row>
    <row r="83" spans="1:1">
      <c r="A83" t="s">
        <v>602</v>
      </c>
    </row>
    <row r="84" spans="1:1">
      <c r="A84" t="s">
        <v>603</v>
      </c>
    </row>
    <row r="85" spans="1:1">
      <c r="A85" t="s">
        <v>604</v>
      </c>
    </row>
    <row r="86" spans="1:1">
      <c r="A86" t="s">
        <v>610</v>
      </c>
    </row>
    <row r="87" spans="1:1">
      <c r="A87" t="s">
        <v>611</v>
      </c>
    </row>
    <row r="88" spans="1:1">
      <c r="A88" t="s">
        <v>612</v>
      </c>
    </row>
    <row r="89" spans="1:1">
      <c r="A89" t="s">
        <v>613</v>
      </c>
    </row>
  </sheetData>
  <phoneticPr fontId="1"/>
  <pageMargins left="0.78700000000000003" right="0.78700000000000003" top="0.98399999999999999" bottom="0.98399999999999999" header="0.51200000000000001" footer="0.5120000000000000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134"/>
  <sheetViews>
    <sheetView workbookViewId="0">
      <selection activeCell="A30" sqref="A30"/>
    </sheetView>
  </sheetViews>
  <sheetFormatPr defaultRowHeight="13.5"/>
  <cols>
    <col min="1" max="2" width="12.875" customWidth="1"/>
    <col min="3" max="3" width="10.75" customWidth="1"/>
    <col min="5" max="5" width="11.625" customWidth="1"/>
  </cols>
  <sheetData>
    <row r="1" spans="1:38">
      <c r="A1">
        <f>Main!A1</f>
        <v>2</v>
      </c>
    </row>
    <row r="2" spans="1:38">
      <c r="A2" t="str">
        <f t="shared" ref="A2:I2" si="0">CHOOSE($A$1,A18,A23)</f>
        <v>Ground</v>
      </c>
      <c r="B2" t="str">
        <f t="shared" si="0"/>
        <v>(g/cm2)</v>
      </c>
      <c r="C2" t="str">
        <f t="shared" si="0"/>
        <v>Water Frac.</v>
      </c>
      <c r="D2" t="str">
        <f t="shared" si="0"/>
        <v>φ(/cm2/s/(MeV/n))</v>
      </c>
      <c r="E2" t="str">
        <f t="shared" si="0"/>
        <v>(GV)</v>
      </c>
      <c r="F2" t="str">
        <f t="shared" si="0"/>
        <v>No meaning</v>
      </c>
      <c r="G2" t="str">
        <f>CHOOSE($A$1,G18,G23)</f>
        <v>W value</v>
      </c>
      <c r="H2" t="str">
        <f t="shared" si="0"/>
        <v>No meaning</v>
      </c>
      <c r="I2" t="str">
        <f t="shared" si="0"/>
        <v>No meaning</v>
      </c>
      <c r="J2" t="str">
        <f>CHOOSE(Main!$C$15,J18,J18,J23)</f>
        <v>(nSv/h)</v>
      </c>
      <c r="K2">
        <f>3600/1000</f>
        <v>3.6</v>
      </c>
      <c r="L2" t="str">
        <f>CHOOSE($A$1,L18,L23)</f>
        <v>Effective Dose</v>
      </c>
    </row>
    <row r="3" spans="1:38">
      <c r="A3" t="str">
        <f>CHOOSE($A$1,A19,A24)</f>
        <v>Pilot-Location</v>
      </c>
      <c r="B3" t="str">
        <f t="shared" ref="B3:H4" si="1">CHOOSE($A$1,B19,B24)</f>
        <v>(km)</v>
      </c>
      <c r="C3" t="str">
        <f t="shared" si="1"/>
        <v>Mass(100ton)</v>
      </c>
      <c r="D3" t="str">
        <f t="shared" si="1"/>
        <v>E.φ(/cm2/s)</v>
      </c>
      <c r="E3" t="str">
        <f t="shared" si="1"/>
        <v>Lat. (deg)</v>
      </c>
      <c r="F3" t="str">
        <f t="shared" si="1"/>
        <v>Long. (deg)</v>
      </c>
      <c r="G3" t="str">
        <f t="shared" si="1"/>
        <v>Year</v>
      </c>
      <c r="H3" t="str">
        <f t="shared" si="1"/>
        <v>Month</v>
      </c>
      <c r="I3" t="str">
        <f>CHOOSE($A$1,I19,I24)</f>
        <v>Day</v>
      </c>
      <c r="J3" t="str">
        <f>CHOOSE(Main!$C$15,J19,J19,J24)</f>
        <v>(uSv/h)</v>
      </c>
      <c r="K3">
        <f>3600/1000000</f>
        <v>3.5999999999999999E-3</v>
      </c>
      <c r="L3" t="str">
        <f>CHOOSE($A$1,L19,L24)</f>
        <v>H*(10)</v>
      </c>
    </row>
    <row r="4" spans="1:38">
      <c r="A4" t="str">
        <f>CHOOSE($A$1,A20,A25)</f>
        <v>Cabin-Location</v>
      </c>
      <c r="B4" t="str">
        <f>CHOOSE($A$1,B20,B25)</f>
        <v>(ft)</v>
      </c>
      <c r="C4" t="str">
        <f>CHOOSE($A$1,C20,C25)</f>
        <v>Mass(100ton)</v>
      </c>
      <c r="G4" t="str">
        <f t="shared" ref="G4" si="2">CHOOSE($A$1,G20,G25)</f>
        <v>(count/min)</v>
      </c>
      <c r="H4" t="str">
        <f t="shared" si="1"/>
        <v>No meaning</v>
      </c>
      <c r="I4" t="str">
        <f>CHOOSE($A$1,I20,I25)</f>
        <v>No meaning</v>
      </c>
      <c r="J4" t="str">
        <f>CHOOSE(Main!$C$15,J20,J20,J25)</f>
        <v>(mSv/year)</v>
      </c>
      <c r="K4">
        <f>3600*24*365.25/1000000000</f>
        <v>3.1557599999999998E-2</v>
      </c>
      <c r="L4" t="str">
        <f>CHOOSE($A$1,L20,L25)</f>
        <v>Absorbed Dose in Air</v>
      </c>
    </row>
    <row r="5" spans="1:38">
      <c r="A5" t="str">
        <f>CHOOSE($A$1,A21,A26)</f>
        <v>None</v>
      </c>
      <c r="B5" t="str">
        <f>CHOOSE($A$1,B21,B26)</f>
        <v>(hPa)</v>
      </c>
      <c r="C5" t="str">
        <f>CHOOSE($A$1,C21,C26)</f>
        <v>No meaning</v>
      </c>
      <c r="J5" s="18"/>
      <c r="K5">
        <f>CHOOSE(Main!C17,K2,K3,K4)</f>
        <v>3.5999999999999999E-3</v>
      </c>
      <c r="L5" t="str">
        <f>CHOOSE($A$1,L21,L26)</f>
        <v>NM count rate</v>
      </c>
    </row>
    <row r="6" spans="1:38">
      <c r="I6" s="18"/>
    </row>
    <row r="7" spans="1:38">
      <c r="A7" t="s">
        <v>331</v>
      </c>
      <c r="B7">
        <f>370+0.3*C7^1.45</f>
        <v>798.99633343229857</v>
      </c>
      <c r="C7">
        <v>150</v>
      </c>
    </row>
    <row r="8" spans="1:38">
      <c r="A8" t="s">
        <v>332</v>
      </c>
      <c r="B8">
        <f>370+0.3*C8^1.45</f>
        <v>370</v>
      </c>
      <c r="C8">
        <v>0</v>
      </c>
    </row>
    <row r="9" spans="1:38">
      <c r="A9" s="18" t="s">
        <v>333</v>
      </c>
      <c r="B9" s="18">
        <f ca="1">IF(Main!B26&gt;=0, 370+0.3*Main!B26^1.45,370-0.3*ABS(Main!B26)^1.45)</f>
        <v>448.51055300473456</v>
      </c>
      <c r="C9" s="18"/>
      <c r="D9" s="18"/>
      <c r="E9" s="18"/>
      <c r="I9" s="18"/>
      <c r="M9" s="18" t="s">
        <v>467</v>
      </c>
      <c r="N9" s="18" t="s">
        <v>143</v>
      </c>
      <c r="O9" s="18" t="s">
        <v>180</v>
      </c>
      <c r="P9" s="18" t="s">
        <v>525</v>
      </c>
      <c r="Q9" s="18" t="s">
        <v>524</v>
      </c>
    </row>
    <row r="10" spans="1:38">
      <c r="A10" s="18" t="s">
        <v>347</v>
      </c>
      <c r="B10" s="18">
        <f ca="1">MIN(1095,MAX(0,CHOOSE(Main!$C$7,Main!$B$7,USAir!C86,USAir!C86,Main!$B$7/USAir!C3*10)))</f>
        <v>1047</v>
      </c>
      <c r="C10" s="18"/>
      <c r="D10" s="18"/>
      <c r="E10" s="18"/>
      <c r="I10" s="18"/>
      <c r="M10" s="18" t="s">
        <v>468</v>
      </c>
      <c r="N10" s="18" t="s">
        <v>144</v>
      </c>
      <c r="O10" s="18" t="s">
        <v>181</v>
      </c>
      <c r="P10" s="18" t="s">
        <v>526</v>
      </c>
      <c r="Q10" s="18" t="s">
        <v>527</v>
      </c>
    </row>
    <row r="11" spans="1:38">
      <c r="A11" s="18" t="s">
        <v>556</v>
      </c>
      <c r="B11" s="18">
        <f ca="1">MAX(0.15,B10)</f>
        <v>1047</v>
      </c>
      <c r="C11" s="18"/>
      <c r="D11" s="18"/>
      <c r="E11" s="18"/>
      <c r="I11" s="18"/>
    </row>
    <row r="12" spans="1:38">
      <c r="A12" s="18" t="s">
        <v>557</v>
      </c>
      <c r="B12" s="18">
        <f ca="1">MAX(1,Main!B25)</f>
        <v>11.5</v>
      </c>
      <c r="C12" s="18"/>
      <c r="D12" s="18"/>
      <c r="E12" s="18"/>
      <c r="I12" s="18"/>
    </row>
    <row r="13" spans="1:38" ht="15.75">
      <c r="A13" t="s">
        <v>459</v>
      </c>
      <c r="B13" t="s">
        <v>141</v>
      </c>
      <c r="C13" t="s">
        <v>179</v>
      </c>
      <c r="D13" t="s">
        <v>125</v>
      </c>
      <c r="E13" s="18" t="s">
        <v>127</v>
      </c>
      <c r="F13" s="18" t="s">
        <v>128</v>
      </c>
      <c r="G13" s="18" t="s">
        <v>470</v>
      </c>
      <c r="H13" s="18" t="s">
        <v>129</v>
      </c>
      <c r="I13" s="18" t="s">
        <v>130</v>
      </c>
      <c r="J13" s="18" t="s">
        <v>131</v>
      </c>
      <c r="K13" s="18" t="s">
        <v>132</v>
      </c>
      <c r="L13" s="18" t="s">
        <v>133</v>
      </c>
      <c r="M13" s="18" t="s">
        <v>472</v>
      </c>
      <c r="N13" s="18" t="s">
        <v>473</v>
      </c>
      <c r="O13" s="18" t="s">
        <v>474</v>
      </c>
      <c r="P13" s="18" t="s">
        <v>475</v>
      </c>
      <c r="Q13" s="18" t="s">
        <v>476</v>
      </c>
      <c r="R13" s="18" t="s">
        <v>477</v>
      </c>
      <c r="S13" s="18" t="s">
        <v>478</v>
      </c>
      <c r="T13" s="18" t="s">
        <v>479</v>
      </c>
      <c r="U13" s="18" t="s">
        <v>480</v>
      </c>
      <c r="V13" s="18" t="s">
        <v>481</v>
      </c>
      <c r="W13" s="18" t="s">
        <v>482</v>
      </c>
      <c r="X13" s="18" t="s">
        <v>484</v>
      </c>
      <c r="Y13" s="18" t="s">
        <v>485</v>
      </c>
      <c r="Z13" s="18" t="s">
        <v>483</v>
      </c>
      <c r="AA13" s="18" t="s">
        <v>486</v>
      </c>
      <c r="AB13" s="18" t="s">
        <v>487</v>
      </c>
      <c r="AC13" s="18" t="s">
        <v>488</v>
      </c>
      <c r="AD13" s="18" t="s">
        <v>489</v>
      </c>
      <c r="AE13" s="18" t="s">
        <v>490</v>
      </c>
      <c r="AF13" s="18" t="s">
        <v>491</v>
      </c>
      <c r="AG13" s="18" t="s">
        <v>492</v>
      </c>
      <c r="AH13" s="18" t="s">
        <v>493</v>
      </c>
      <c r="AI13" s="18" t="s">
        <v>494</v>
      </c>
      <c r="AJ13" s="18" t="s">
        <v>495</v>
      </c>
      <c r="AK13" s="18" t="s">
        <v>496</v>
      </c>
      <c r="AL13" s="18" t="s">
        <v>497</v>
      </c>
    </row>
    <row r="14" spans="1:38">
      <c r="A14" t="s">
        <v>458</v>
      </c>
      <c r="B14" t="s">
        <v>142</v>
      </c>
      <c r="C14" t="s">
        <v>179</v>
      </c>
      <c r="D14" t="s">
        <v>126</v>
      </c>
      <c r="E14" s="18" t="s">
        <v>134</v>
      </c>
      <c r="F14" s="18" t="s">
        <v>135</v>
      </c>
      <c r="G14" s="18" t="s">
        <v>471</v>
      </c>
      <c r="H14" s="18" t="s">
        <v>136</v>
      </c>
      <c r="I14" s="18" t="s">
        <v>137</v>
      </c>
      <c r="J14" s="18" t="s">
        <v>138</v>
      </c>
      <c r="K14" s="18" t="s">
        <v>139</v>
      </c>
      <c r="L14" s="18" t="s">
        <v>140</v>
      </c>
      <c r="M14" s="18" t="s">
        <v>498</v>
      </c>
      <c r="N14" s="18" t="s">
        <v>499</v>
      </c>
      <c r="O14" s="18" t="s">
        <v>500</v>
      </c>
      <c r="P14" s="18" t="s">
        <v>501</v>
      </c>
      <c r="Q14" s="18" t="s">
        <v>502</v>
      </c>
      <c r="R14" s="18" t="s">
        <v>503</v>
      </c>
      <c r="S14" s="18" t="s">
        <v>504</v>
      </c>
      <c r="T14" s="18" t="s">
        <v>505</v>
      </c>
      <c r="U14" s="18" t="s">
        <v>506</v>
      </c>
      <c r="V14" s="18" t="s">
        <v>507</v>
      </c>
      <c r="W14" s="18" t="s">
        <v>508</v>
      </c>
      <c r="X14" s="18" t="s">
        <v>509</v>
      </c>
      <c r="Y14" s="18" t="s">
        <v>510</v>
      </c>
      <c r="Z14" s="18" t="s">
        <v>511</v>
      </c>
      <c r="AA14" s="18" t="s">
        <v>512</v>
      </c>
      <c r="AB14" s="18" t="s">
        <v>513</v>
      </c>
      <c r="AC14" s="18" t="s">
        <v>514</v>
      </c>
      <c r="AD14" s="18" t="s">
        <v>515</v>
      </c>
      <c r="AE14" s="18" t="s">
        <v>516</v>
      </c>
      <c r="AF14" s="18" t="s">
        <v>517</v>
      </c>
      <c r="AG14" s="18" t="s">
        <v>518</v>
      </c>
      <c r="AH14" s="18" t="s">
        <v>519</v>
      </c>
      <c r="AI14" s="18" t="s">
        <v>520</v>
      </c>
      <c r="AJ14" s="18" t="s">
        <v>521</v>
      </c>
      <c r="AK14" s="18" t="s">
        <v>522</v>
      </c>
      <c r="AL14" s="18" t="s">
        <v>523</v>
      </c>
    </row>
    <row r="15" spans="1:38">
      <c r="A15" s="18"/>
      <c r="B15" s="18"/>
      <c r="C15" s="18"/>
      <c r="D15" s="18"/>
      <c r="E15" s="18"/>
      <c r="I15" s="18"/>
    </row>
    <row r="16" spans="1:38" s="1" customFormat="1" ht="71.25">
      <c r="A16" s="51" t="s">
        <v>102</v>
      </c>
      <c r="B16" s="51" t="s">
        <v>113</v>
      </c>
      <c r="C16" s="51" t="s">
        <v>174</v>
      </c>
      <c r="D16" s="61" t="s">
        <v>175</v>
      </c>
      <c r="E16" s="61" t="s">
        <v>336</v>
      </c>
      <c r="F16" s="1" t="s">
        <v>114</v>
      </c>
      <c r="G16" s="1" t="s">
        <v>116</v>
      </c>
      <c r="H16" s="1" t="s">
        <v>118</v>
      </c>
      <c r="I16" s="51" t="s">
        <v>119</v>
      </c>
      <c r="J16" s="1" t="s">
        <v>123</v>
      </c>
      <c r="K16" s="1" t="s">
        <v>157</v>
      </c>
      <c r="L16" s="1" t="s">
        <v>124</v>
      </c>
      <c r="M16" s="1" t="s">
        <v>337</v>
      </c>
      <c r="N16" s="1" t="s">
        <v>465</v>
      </c>
    </row>
    <row r="17" spans="1:14" s="1" customFormat="1" ht="99.75">
      <c r="A17" s="51" t="s">
        <v>103</v>
      </c>
      <c r="B17" s="51" t="s">
        <v>112</v>
      </c>
      <c r="C17" s="51" t="s">
        <v>156</v>
      </c>
      <c r="D17" s="61" t="s">
        <v>173</v>
      </c>
      <c r="E17" s="61" t="s">
        <v>339</v>
      </c>
      <c r="F17" s="1" t="s">
        <v>115</v>
      </c>
      <c r="G17" s="1" t="s">
        <v>117</v>
      </c>
      <c r="H17" s="1" t="s">
        <v>120</v>
      </c>
      <c r="I17" s="51" t="s">
        <v>121</v>
      </c>
      <c r="J17" s="1" t="s">
        <v>122</v>
      </c>
      <c r="K17" s="1" t="s">
        <v>155</v>
      </c>
      <c r="L17" s="1" t="s">
        <v>178</v>
      </c>
      <c r="M17" s="1" t="s">
        <v>338</v>
      </c>
      <c r="N17" s="1" t="s">
        <v>464</v>
      </c>
    </row>
    <row r="18" spans="1:14" ht="15.75">
      <c r="A18" t="s">
        <v>104</v>
      </c>
      <c r="B18" t="s">
        <v>47</v>
      </c>
      <c r="C18" s="26" t="s">
        <v>105</v>
      </c>
      <c r="D18" s="26" t="s">
        <v>77</v>
      </c>
      <c r="E18" s="26" t="s">
        <v>69</v>
      </c>
      <c r="F18" s="26" t="s">
        <v>107</v>
      </c>
      <c r="G18" s="18" t="s">
        <v>341</v>
      </c>
      <c r="H18" t="s">
        <v>107</v>
      </c>
      <c r="I18" s="18" t="s">
        <v>107</v>
      </c>
      <c r="J18" t="s">
        <v>79</v>
      </c>
      <c r="L18" t="s">
        <v>141</v>
      </c>
    </row>
    <row r="19" spans="1:14">
      <c r="A19" s="18" t="s">
        <v>171</v>
      </c>
      <c r="B19" s="18" t="s">
        <v>48</v>
      </c>
      <c r="C19" s="18" t="s">
        <v>106</v>
      </c>
      <c r="D19" s="26" t="s">
        <v>78</v>
      </c>
      <c r="E19" s="18" t="s">
        <v>110</v>
      </c>
      <c r="F19" s="18" t="s">
        <v>111</v>
      </c>
      <c r="G19" s="18" t="s">
        <v>108</v>
      </c>
      <c r="H19" s="18" t="s">
        <v>109</v>
      </c>
      <c r="I19" s="18" t="s">
        <v>184</v>
      </c>
      <c r="J19" t="s">
        <v>460</v>
      </c>
      <c r="L19" s="18" t="s">
        <v>454</v>
      </c>
    </row>
    <row r="20" spans="1:14">
      <c r="A20" s="18" t="s">
        <v>172</v>
      </c>
      <c r="B20" s="18" t="s">
        <v>49</v>
      </c>
      <c r="C20" s="18" t="s">
        <v>106</v>
      </c>
      <c r="D20" s="18"/>
      <c r="E20" s="18"/>
      <c r="G20" t="s">
        <v>330</v>
      </c>
      <c r="H20" t="s">
        <v>107</v>
      </c>
      <c r="I20" s="18" t="s">
        <v>107</v>
      </c>
      <c r="J20" t="s">
        <v>51</v>
      </c>
      <c r="L20" t="s">
        <v>455</v>
      </c>
    </row>
    <row r="21" spans="1:14">
      <c r="A21" s="18" t="s">
        <v>182</v>
      </c>
      <c r="B21" s="18" t="s">
        <v>349</v>
      </c>
      <c r="C21" s="18" t="s">
        <v>107</v>
      </c>
      <c r="D21" s="18"/>
      <c r="E21" s="18"/>
      <c r="I21" s="18"/>
      <c r="L21" t="s">
        <v>456</v>
      </c>
    </row>
    <row r="22" spans="1:14">
      <c r="A22" s="18"/>
      <c r="B22" s="18"/>
      <c r="C22" s="18"/>
      <c r="D22" s="18"/>
      <c r="E22" s="18"/>
      <c r="I22" s="18"/>
    </row>
    <row r="23" spans="1:14" ht="17.25">
      <c r="A23" t="s">
        <v>42</v>
      </c>
      <c r="B23" t="s">
        <v>47</v>
      </c>
      <c r="C23" s="26" t="s">
        <v>50</v>
      </c>
      <c r="D23" s="87" t="s">
        <v>554</v>
      </c>
      <c r="E23" s="26" t="s">
        <v>69</v>
      </c>
      <c r="F23" s="26" t="s">
        <v>76</v>
      </c>
      <c r="G23" s="18" t="s">
        <v>340</v>
      </c>
      <c r="H23" t="s">
        <v>76</v>
      </c>
      <c r="I23" t="s">
        <v>76</v>
      </c>
      <c r="J23" t="s">
        <v>461</v>
      </c>
      <c r="L23" t="s">
        <v>424</v>
      </c>
    </row>
    <row r="24" spans="1:14" ht="15">
      <c r="A24" s="18" t="s">
        <v>44</v>
      </c>
      <c r="B24" s="18" t="s">
        <v>48</v>
      </c>
      <c r="C24" s="18" t="s">
        <v>52</v>
      </c>
      <c r="D24" s="87" t="s">
        <v>555</v>
      </c>
      <c r="E24" s="18" t="s">
        <v>70</v>
      </c>
      <c r="F24" s="18" t="s">
        <v>95</v>
      </c>
      <c r="G24" s="18" t="s">
        <v>71</v>
      </c>
      <c r="H24" s="18" t="s">
        <v>72</v>
      </c>
      <c r="I24" s="18" t="s">
        <v>183</v>
      </c>
      <c r="J24" t="s">
        <v>462</v>
      </c>
      <c r="K24" s="18"/>
      <c r="L24" s="18" t="s">
        <v>179</v>
      </c>
    </row>
    <row r="25" spans="1:14">
      <c r="A25" s="18" t="s">
        <v>43</v>
      </c>
      <c r="B25" s="18" t="s">
        <v>49</v>
      </c>
      <c r="C25" s="18" t="s">
        <v>52</v>
      </c>
      <c r="D25" s="18"/>
      <c r="E25" s="18"/>
      <c r="G25" t="s">
        <v>185</v>
      </c>
      <c r="H25" t="s">
        <v>76</v>
      </c>
      <c r="I25" t="s">
        <v>76</v>
      </c>
      <c r="J25" t="s">
        <v>463</v>
      </c>
      <c r="L25" t="s">
        <v>558</v>
      </c>
    </row>
    <row r="26" spans="1:14">
      <c r="A26" s="18" t="s">
        <v>74</v>
      </c>
      <c r="B26" s="18" t="s">
        <v>349</v>
      </c>
      <c r="C26" s="18" t="s">
        <v>76</v>
      </c>
      <c r="D26" s="18"/>
      <c r="E26" s="18"/>
      <c r="L26" t="s">
        <v>457</v>
      </c>
    </row>
    <row r="27" spans="1:14">
      <c r="A27" s="18"/>
      <c r="B27" s="18"/>
      <c r="C27" s="18"/>
      <c r="D27" s="18"/>
      <c r="E27" s="18"/>
      <c r="I27" s="18"/>
    </row>
    <row r="28" spans="1:14">
      <c r="A28" s="18" t="s">
        <v>148</v>
      </c>
      <c r="B28" s="18" t="s">
        <v>145</v>
      </c>
      <c r="C28" s="18"/>
      <c r="D28" s="18"/>
      <c r="E28" s="18"/>
      <c r="I28" s="18"/>
    </row>
    <row r="29" spans="1:14">
      <c r="A29" s="18" t="s">
        <v>606</v>
      </c>
      <c r="B29" s="18" t="s">
        <v>146</v>
      </c>
      <c r="C29" s="18"/>
      <c r="D29" s="18"/>
      <c r="E29" s="18"/>
      <c r="I29" s="18"/>
    </row>
    <row r="30" spans="1:14">
      <c r="A30" s="18" t="s">
        <v>149</v>
      </c>
      <c r="B30" s="18" t="s">
        <v>147</v>
      </c>
      <c r="C30" s="18"/>
      <c r="D30" s="18"/>
      <c r="E30" s="18"/>
      <c r="I30" s="18"/>
    </row>
    <row r="31" spans="1:14">
      <c r="A31" s="18" t="s">
        <v>348</v>
      </c>
      <c r="B31" s="18" t="s">
        <v>348</v>
      </c>
      <c r="C31" s="18"/>
      <c r="D31" s="18"/>
      <c r="E31" s="18"/>
      <c r="I31" s="18"/>
    </row>
    <row r="32" spans="1:14">
      <c r="A32" s="18" t="s">
        <v>152</v>
      </c>
      <c r="B32" s="18"/>
      <c r="C32" s="18"/>
      <c r="D32" s="18"/>
      <c r="E32" s="18"/>
      <c r="I32" s="18"/>
    </row>
    <row r="33" spans="1:9">
      <c r="A33" s="18" t="s">
        <v>150</v>
      </c>
      <c r="B33" s="18" t="s">
        <v>150</v>
      </c>
      <c r="C33" s="18" t="s">
        <v>150</v>
      </c>
      <c r="D33" s="18" t="s">
        <v>150</v>
      </c>
      <c r="E33" s="18" t="s">
        <v>150</v>
      </c>
      <c r="I33" s="18"/>
    </row>
    <row r="34" spans="1:9">
      <c r="A34" s="18" t="str">
        <f t="shared" ref="A34:H34" si="3">(CHOOSE($A$1,A35,A36))</f>
        <v>Altitude is out of its range. Calculated fluxes might not be precise enough.</v>
      </c>
      <c r="B34" s="18" t="str">
        <f t="shared" si="3"/>
        <v>Wrong value in specifying location or COR</v>
      </c>
      <c r="C34" s="18" t="str">
        <f t="shared" si="3"/>
        <v>Wrong value in specifying W value, time, or NM count rate</v>
      </c>
      <c r="D34" s="18" t="str">
        <f t="shared" si="3"/>
        <v>Wrong value in specifying local effect parameter</v>
      </c>
      <c r="E34" s="18" t="str">
        <f t="shared" si="3"/>
        <v>Large solar flare occurred at the date. Calculation results are untrustworthly.</v>
      </c>
      <c r="F34" s="18" t="str">
        <f t="shared" si="3"/>
        <v>Use the reconstructed cosmic-ray intensity by Usoskin et al for estimating W-index, because of the lack of NM data</v>
      </c>
      <c r="G34" s="18" t="str">
        <f t="shared" si="3"/>
        <v>No data for solar modulation at the date !</v>
      </c>
      <c r="H34" s="18" t="str">
        <f t="shared" si="3"/>
        <v>No such date !</v>
      </c>
      <c r="I34" s="18"/>
    </row>
    <row r="35" spans="1:9">
      <c r="A35" s="18" t="s">
        <v>350</v>
      </c>
      <c r="B35" s="18" t="s">
        <v>176</v>
      </c>
      <c r="C35" s="18" t="s">
        <v>177</v>
      </c>
      <c r="D35" s="18" t="s">
        <v>154</v>
      </c>
      <c r="E35" s="18" t="s">
        <v>195</v>
      </c>
      <c r="F35" s="18" t="s">
        <v>586</v>
      </c>
      <c r="G35" s="18" t="s">
        <v>192</v>
      </c>
      <c r="H35" s="18" t="s">
        <v>191</v>
      </c>
      <c r="I35" s="18"/>
    </row>
    <row r="36" spans="1:9">
      <c r="A36" s="18" t="s">
        <v>351</v>
      </c>
      <c r="B36" s="18" t="s">
        <v>151</v>
      </c>
      <c r="C36" s="18" t="s">
        <v>342</v>
      </c>
      <c r="D36" s="18" t="s">
        <v>153</v>
      </c>
      <c r="E36" s="18" t="s">
        <v>220</v>
      </c>
      <c r="F36" s="18" t="s">
        <v>587</v>
      </c>
      <c r="G36" s="18" t="s">
        <v>194</v>
      </c>
      <c r="H36" s="18" t="s">
        <v>193</v>
      </c>
      <c r="I36" s="18"/>
    </row>
    <row r="37" spans="1:9">
      <c r="A37" s="18"/>
      <c r="B37" s="18"/>
      <c r="C37" s="18"/>
      <c r="D37" s="18"/>
      <c r="E37" s="18"/>
      <c r="I37" s="18"/>
    </row>
    <row r="38" spans="1:9">
      <c r="A38" s="18"/>
      <c r="B38" s="18"/>
      <c r="C38" s="18"/>
      <c r="D38" s="18"/>
      <c r="I38" s="18"/>
    </row>
    <row r="39" spans="1:9">
      <c r="A39" s="18"/>
      <c r="B39" s="18"/>
      <c r="C39" s="18"/>
      <c r="D39" s="18"/>
      <c r="I39" s="18"/>
    </row>
    <row r="40" spans="1:9">
      <c r="A40" s="18"/>
      <c r="B40" s="18"/>
      <c r="C40" s="18"/>
      <c r="D40" s="18"/>
      <c r="I40" s="18"/>
    </row>
    <row r="41" spans="1:9">
      <c r="A41" s="18"/>
      <c r="B41" s="18"/>
      <c r="C41" s="18"/>
      <c r="D41" s="18"/>
      <c r="I41" s="18"/>
    </row>
    <row r="42" spans="1:9">
      <c r="A42" s="18"/>
      <c r="B42" s="18"/>
      <c r="C42" s="18"/>
      <c r="D42" s="18"/>
      <c r="I42" s="18"/>
    </row>
    <row r="43" spans="1:9">
      <c r="A43" s="18"/>
      <c r="B43" s="18"/>
      <c r="C43" s="18"/>
      <c r="D43" s="18"/>
      <c r="I43" s="18"/>
    </row>
    <row r="44" spans="1:9">
      <c r="A44" s="18"/>
      <c r="B44" s="18"/>
      <c r="C44" s="18"/>
      <c r="D44" s="18"/>
      <c r="I44" s="18"/>
    </row>
    <row r="45" spans="1:9">
      <c r="A45" s="18"/>
      <c r="B45" s="18"/>
      <c r="C45" s="18"/>
      <c r="D45" s="18"/>
      <c r="I45" s="18"/>
    </row>
    <row r="46" spans="1:9">
      <c r="A46" s="18"/>
      <c r="B46" s="18"/>
      <c r="C46" s="18"/>
      <c r="D46" s="18"/>
      <c r="E46" s="18"/>
      <c r="I46" s="18"/>
    </row>
    <row r="47" spans="1:9">
      <c r="A47" s="18"/>
      <c r="B47" s="18"/>
      <c r="C47" s="18"/>
      <c r="D47" s="18"/>
      <c r="E47" s="18"/>
      <c r="I47" s="18"/>
    </row>
    <row r="48" spans="1:9">
      <c r="A48" s="18"/>
      <c r="B48" s="18"/>
      <c r="C48" s="18"/>
      <c r="D48" s="18"/>
      <c r="E48" s="18"/>
      <c r="I48" s="18"/>
    </row>
    <row r="49" spans="1:9">
      <c r="A49" s="18"/>
      <c r="B49" s="18"/>
      <c r="C49" s="18"/>
      <c r="D49" s="18"/>
      <c r="E49" s="18"/>
      <c r="I49" s="18"/>
    </row>
    <row r="50" spans="1:9">
      <c r="A50" s="18"/>
      <c r="B50" s="18"/>
      <c r="C50" s="18"/>
      <c r="D50" s="18"/>
      <c r="E50" s="18"/>
      <c r="I50" s="18"/>
    </row>
    <row r="51" spans="1:9">
      <c r="A51" s="18"/>
      <c r="B51" s="18"/>
      <c r="C51" s="18"/>
      <c r="D51" s="18"/>
      <c r="E51" s="18"/>
      <c r="I51" s="18"/>
    </row>
    <row r="52" spans="1:9">
      <c r="A52" s="18"/>
      <c r="B52" s="18"/>
      <c r="C52" s="18"/>
      <c r="D52" s="18"/>
      <c r="E52" s="18"/>
      <c r="I52" s="18"/>
    </row>
    <row r="53" spans="1:9">
      <c r="A53" s="18"/>
      <c r="B53" s="18"/>
      <c r="C53" s="18"/>
      <c r="D53" s="18"/>
      <c r="E53" s="18"/>
      <c r="I53" s="18"/>
    </row>
    <row r="54" spans="1:9">
      <c r="A54" s="18"/>
      <c r="B54" s="18"/>
      <c r="C54" s="18"/>
      <c r="D54" s="18"/>
      <c r="E54" s="18"/>
      <c r="I54" s="18"/>
    </row>
    <row r="55" spans="1:9">
      <c r="A55" s="18"/>
      <c r="B55" s="18"/>
      <c r="C55" s="18"/>
      <c r="D55" s="18"/>
      <c r="E55" s="18"/>
      <c r="I55" s="18"/>
    </row>
    <row r="56" spans="1:9">
      <c r="A56" s="18"/>
      <c r="B56" s="18"/>
      <c r="C56" s="18"/>
      <c r="D56" s="18"/>
      <c r="E56" s="18"/>
      <c r="I56" s="18"/>
    </row>
    <row r="57" spans="1:9">
      <c r="A57" s="18"/>
      <c r="B57" s="18"/>
      <c r="C57" s="18"/>
      <c r="D57" s="18"/>
      <c r="E57" s="18"/>
      <c r="I57" s="18"/>
    </row>
    <row r="58" spans="1:9">
      <c r="A58" s="18"/>
      <c r="B58" s="18"/>
      <c r="C58" s="18"/>
      <c r="D58" s="18"/>
      <c r="E58" s="18"/>
      <c r="I58" s="18"/>
    </row>
    <row r="59" spans="1:9">
      <c r="A59" s="18"/>
      <c r="B59" s="18"/>
      <c r="C59" s="18"/>
      <c r="D59" s="18"/>
      <c r="E59" s="18"/>
      <c r="I59" s="18"/>
    </row>
    <row r="60" spans="1:9">
      <c r="A60" s="18"/>
      <c r="B60" s="18"/>
      <c r="C60" s="18"/>
      <c r="D60" s="18"/>
      <c r="E60" s="18"/>
      <c r="I60" s="18"/>
    </row>
    <row r="61" spans="1:9">
      <c r="A61" s="18"/>
      <c r="B61" s="18"/>
      <c r="C61" s="18"/>
      <c r="D61" s="18"/>
      <c r="E61" s="18"/>
      <c r="I61" s="18"/>
    </row>
    <row r="62" spans="1:9">
      <c r="A62" s="18"/>
      <c r="B62" s="18"/>
      <c r="C62" s="18"/>
      <c r="D62" s="18"/>
      <c r="E62" s="18"/>
      <c r="I62" s="18"/>
    </row>
    <row r="63" spans="1:9">
      <c r="A63" s="18"/>
      <c r="B63" s="18"/>
      <c r="C63" s="18"/>
      <c r="D63" s="18"/>
      <c r="E63" s="18"/>
      <c r="I63" s="18"/>
    </row>
    <row r="64" spans="1:9">
      <c r="A64" s="18"/>
      <c r="B64" s="18"/>
      <c r="C64" s="18"/>
      <c r="D64" s="18"/>
      <c r="I64" s="18"/>
    </row>
    <row r="65" spans="1:9">
      <c r="A65" s="18"/>
      <c r="B65" s="18"/>
      <c r="C65" s="18"/>
      <c r="D65" s="18"/>
      <c r="I65" s="18"/>
    </row>
    <row r="66" spans="1:9">
      <c r="A66" s="18"/>
      <c r="B66" s="18"/>
      <c r="C66" s="18"/>
      <c r="D66" s="18"/>
      <c r="I66" s="18"/>
    </row>
    <row r="67" spans="1:9">
      <c r="A67" s="18"/>
      <c r="B67" s="18"/>
      <c r="C67" s="18"/>
      <c r="D67" s="18"/>
      <c r="I67" s="18"/>
    </row>
    <row r="68" spans="1:9">
      <c r="A68" s="18"/>
      <c r="B68" s="18"/>
      <c r="C68" s="18"/>
      <c r="D68" s="18"/>
      <c r="I68" s="18"/>
    </row>
    <row r="69" spans="1:9">
      <c r="A69" s="18"/>
      <c r="B69" s="18"/>
      <c r="C69" s="18"/>
      <c r="D69" s="18"/>
      <c r="I69" s="18"/>
    </row>
    <row r="70" spans="1:9">
      <c r="A70" s="18"/>
      <c r="B70" s="18"/>
      <c r="C70" s="18"/>
      <c r="D70" s="18"/>
      <c r="I70" s="18"/>
    </row>
    <row r="71" spans="1:9">
      <c r="A71" s="18"/>
      <c r="B71" s="18"/>
      <c r="C71" s="18"/>
      <c r="D71" s="18"/>
      <c r="I71" s="18"/>
    </row>
    <row r="72" spans="1:9">
      <c r="A72" s="18"/>
      <c r="B72" s="18"/>
      <c r="C72" s="18"/>
      <c r="D72" s="18"/>
      <c r="I72" s="18"/>
    </row>
    <row r="73" spans="1:9">
      <c r="A73" s="18"/>
      <c r="B73" s="18"/>
      <c r="C73" s="18"/>
      <c r="D73" s="18"/>
      <c r="I73" s="18"/>
    </row>
    <row r="74" spans="1:9">
      <c r="A74" s="18"/>
      <c r="B74" s="18"/>
      <c r="C74" s="18"/>
      <c r="D74" s="18"/>
      <c r="I74" s="18"/>
    </row>
    <row r="75" spans="1:9">
      <c r="A75" s="18"/>
      <c r="B75" s="18"/>
      <c r="C75" s="18"/>
      <c r="D75" s="18"/>
      <c r="I75" s="18"/>
    </row>
    <row r="76" spans="1:9">
      <c r="A76" s="18"/>
      <c r="B76" s="18"/>
      <c r="C76" s="18"/>
      <c r="D76" s="18"/>
      <c r="I76" s="18"/>
    </row>
    <row r="77" spans="1:9">
      <c r="A77" s="18"/>
      <c r="B77" s="18"/>
      <c r="C77" s="18"/>
      <c r="D77" s="18"/>
      <c r="I77" s="18"/>
    </row>
    <row r="78" spans="1:9">
      <c r="A78" s="18"/>
      <c r="B78" s="18"/>
      <c r="C78" s="18"/>
      <c r="D78" s="18"/>
      <c r="I78" s="18"/>
    </row>
    <row r="79" spans="1:9">
      <c r="A79" s="18"/>
      <c r="B79" s="18"/>
      <c r="C79" s="18"/>
      <c r="D79" s="18"/>
      <c r="I79" s="18"/>
    </row>
    <row r="80" spans="1:9">
      <c r="A80" s="18"/>
      <c r="B80" s="18"/>
      <c r="C80" s="18"/>
      <c r="D80" s="18"/>
      <c r="I80" s="18"/>
    </row>
    <row r="81" spans="1:9">
      <c r="A81" s="18"/>
      <c r="B81" s="18"/>
      <c r="C81" s="18"/>
      <c r="D81" s="18"/>
      <c r="I81" s="18"/>
    </row>
    <row r="82" spans="1:9">
      <c r="A82" s="18"/>
      <c r="B82" s="18"/>
      <c r="C82" s="18"/>
      <c r="D82" s="18"/>
      <c r="I82" s="18"/>
    </row>
    <row r="83" spans="1:9">
      <c r="A83" s="18"/>
      <c r="B83" s="18"/>
      <c r="C83" s="18"/>
      <c r="D83" s="18"/>
      <c r="I83" s="18"/>
    </row>
    <row r="84" spans="1:9">
      <c r="A84" s="18"/>
      <c r="B84" s="18"/>
      <c r="C84" s="18"/>
      <c r="D84" s="18"/>
      <c r="I84" s="18"/>
    </row>
    <row r="85" spans="1:9">
      <c r="A85" s="18"/>
      <c r="B85" s="18"/>
      <c r="C85" s="18"/>
      <c r="D85" s="18"/>
      <c r="I85" s="18"/>
    </row>
    <row r="86" spans="1:9">
      <c r="A86" s="18"/>
      <c r="B86" s="18"/>
      <c r="C86" s="18"/>
      <c r="D86" s="18"/>
      <c r="I86" s="18"/>
    </row>
    <row r="87" spans="1:9">
      <c r="A87" s="18"/>
      <c r="B87" s="18"/>
      <c r="C87" s="18"/>
      <c r="D87" s="18"/>
      <c r="I87" s="18"/>
    </row>
    <row r="88" spans="1:9">
      <c r="A88" s="18"/>
      <c r="B88" s="18"/>
      <c r="C88" s="18"/>
      <c r="D88" s="18"/>
      <c r="I88" s="18"/>
    </row>
    <row r="89" spans="1:9">
      <c r="A89" s="18"/>
      <c r="B89" s="18"/>
      <c r="C89" s="18"/>
      <c r="D89" s="18"/>
      <c r="I89" s="18"/>
    </row>
    <row r="90" spans="1:9">
      <c r="A90" s="18"/>
      <c r="B90" s="18"/>
      <c r="C90" s="18"/>
      <c r="D90" s="18"/>
      <c r="I90" s="18"/>
    </row>
    <row r="91" spans="1:9">
      <c r="A91" s="18"/>
      <c r="B91" s="18"/>
      <c r="C91" s="18"/>
      <c r="D91" s="18"/>
      <c r="I91" s="18"/>
    </row>
    <row r="92" spans="1:9">
      <c r="A92" s="18"/>
      <c r="B92" s="18"/>
      <c r="C92" s="18"/>
      <c r="D92" s="18"/>
      <c r="I92" s="18"/>
    </row>
    <row r="93" spans="1:9">
      <c r="A93" s="18"/>
      <c r="B93" s="18"/>
      <c r="C93" s="18"/>
      <c r="D93" s="18"/>
      <c r="I93" s="18"/>
    </row>
    <row r="94" spans="1:9">
      <c r="A94" s="18"/>
      <c r="B94" s="18"/>
      <c r="C94" s="18"/>
      <c r="D94" s="18"/>
      <c r="I94" s="18"/>
    </row>
    <row r="95" spans="1:9">
      <c r="A95" s="18"/>
      <c r="B95" s="18"/>
      <c r="C95" s="18"/>
      <c r="D95" s="18"/>
      <c r="I95" s="18"/>
    </row>
    <row r="96" spans="1:9">
      <c r="A96" s="18"/>
      <c r="B96" s="18"/>
      <c r="C96" s="18"/>
      <c r="D96" s="18"/>
      <c r="I96" s="18"/>
    </row>
    <row r="97" spans="1:9">
      <c r="A97" s="18"/>
      <c r="B97" s="18"/>
      <c r="C97" s="18"/>
      <c r="D97" s="18"/>
      <c r="I97" s="18"/>
    </row>
    <row r="98" spans="1:9">
      <c r="A98" s="18"/>
      <c r="B98" s="18"/>
      <c r="C98" s="18"/>
      <c r="D98" s="18"/>
      <c r="I98" s="18"/>
    </row>
    <row r="99" spans="1:9">
      <c r="A99" s="18"/>
      <c r="B99" s="18"/>
      <c r="C99" s="18"/>
      <c r="D99" s="18"/>
      <c r="I99" s="18"/>
    </row>
    <row r="100" spans="1:9">
      <c r="A100" s="18"/>
      <c r="B100" s="18"/>
      <c r="C100" s="18"/>
      <c r="D100" s="18"/>
      <c r="I100" s="18"/>
    </row>
    <row r="101" spans="1:9">
      <c r="A101" s="18"/>
      <c r="B101" s="18"/>
      <c r="C101" s="18"/>
      <c r="D101" s="18"/>
      <c r="I101" s="18"/>
    </row>
    <row r="102" spans="1:9">
      <c r="A102" s="18"/>
      <c r="B102" s="18"/>
      <c r="C102" s="18"/>
      <c r="D102" s="18"/>
      <c r="I102" s="18"/>
    </row>
    <row r="103" spans="1:9">
      <c r="A103" s="18"/>
      <c r="B103" s="18"/>
      <c r="C103" s="18"/>
      <c r="D103" s="18"/>
      <c r="I103" s="18"/>
    </row>
    <row r="104" spans="1:9">
      <c r="A104" s="18"/>
      <c r="B104" s="18"/>
      <c r="C104" s="18"/>
      <c r="D104" s="18"/>
      <c r="I104" s="18"/>
    </row>
    <row r="105" spans="1:9">
      <c r="A105" s="18"/>
      <c r="B105" s="18"/>
      <c r="C105" s="18"/>
      <c r="D105" s="18"/>
      <c r="I105" s="18"/>
    </row>
    <row r="106" spans="1:9">
      <c r="A106" s="18"/>
      <c r="B106" s="18"/>
      <c r="C106" s="18"/>
      <c r="D106" s="18"/>
      <c r="I106" s="18"/>
    </row>
    <row r="107" spans="1:9">
      <c r="A107" s="18"/>
      <c r="B107" s="18"/>
      <c r="C107" s="18"/>
      <c r="D107" s="18"/>
      <c r="I107" s="18"/>
    </row>
    <row r="108" spans="1:9">
      <c r="A108" s="18"/>
      <c r="B108" s="18"/>
      <c r="C108" s="18"/>
      <c r="D108" s="18"/>
      <c r="I108" s="18"/>
    </row>
    <row r="109" spans="1:9">
      <c r="A109" s="18"/>
      <c r="B109" s="18"/>
      <c r="C109" s="18"/>
      <c r="D109" s="18"/>
      <c r="I109" s="18"/>
    </row>
    <row r="110" spans="1:9">
      <c r="A110" s="18"/>
      <c r="B110" s="18"/>
      <c r="C110" s="18"/>
      <c r="D110" s="18"/>
      <c r="I110" s="18"/>
    </row>
    <row r="111" spans="1:9">
      <c r="A111" s="18"/>
      <c r="B111" s="18"/>
      <c r="C111" s="18"/>
      <c r="D111" s="18"/>
      <c r="I111" s="18"/>
    </row>
    <row r="112" spans="1:9">
      <c r="A112" s="18"/>
      <c r="B112" s="18"/>
      <c r="C112" s="18"/>
      <c r="D112" s="18"/>
      <c r="I112" s="18"/>
    </row>
    <row r="113" spans="1:9">
      <c r="A113" s="18"/>
      <c r="B113" s="18"/>
      <c r="C113" s="18"/>
      <c r="D113" s="18"/>
      <c r="I113" s="18"/>
    </row>
    <row r="114" spans="1:9">
      <c r="A114" s="18"/>
      <c r="B114" s="18"/>
      <c r="C114" s="18"/>
      <c r="D114" s="18"/>
      <c r="I114" s="18"/>
    </row>
    <row r="115" spans="1:9">
      <c r="A115" s="18"/>
      <c r="B115" s="18"/>
      <c r="C115" s="18"/>
      <c r="D115" s="18"/>
      <c r="I115" s="18"/>
    </row>
    <row r="116" spans="1:9">
      <c r="A116" s="18"/>
      <c r="B116" s="18"/>
      <c r="C116" s="18"/>
      <c r="D116" s="18"/>
      <c r="I116" s="18"/>
    </row>
    <row r="117" spans="1:9">
      <c r="A117" s="18"/>
      <c r="B117" s="18"/>
      <c r="C117" s="18"/>
      <c r="D117" s="18"/>
      <c r="I117" s="18"/>
    </row>
    <row r="118" spans="1:9">
      <c r="A118" s="18"/>
      <c r="B118" s="18"/>
      <c r="C118" s="18"/>
      <c r="D118" s="18"/>
      <c r="I118" s="18"/>
    </row>
    <row r="119" spans="1:9">
      <c r="A119" s="18"/>
      <c r="B119" s="18"/>
      <c r="C119" s="18"/>
      <c r="D119" s="18"/>
      <c r="I119" s="18"/>
    </row>
    <row r="120" spans="1:9">
      <c r="A120" s="18"/>
      <c r="B120" s="18"/>
      <c r="C120" s="18"/>
      <c r="D120" s="18"/>
      <c r="I120" s="18"/>
    </row>
    <row r="121" spans="1:9">
      <c r="A121" s="18"/>
      <c r="B121" s="18"/>
      <c r="C121" s="18"/>
      <c r="D121" s="18"/>
      <c r="I121" s="18"/>
    </row>
    <row r="122" spans="1:9">
      <c r="A122" s="18"/>
      <c r="B122" s="18"/>
      <c r="C122" s="18"/>
      <c r="D122" s="18"/>
      <c r="I122" s="18"/>
    </row>
    <row r="123" spans="1:9">
      <c r="A123" s="18"/>
      <c r="B123" s="18"/>
      <c r="C123" s="18"/>
      <c r="D123" s="18"/>
      <c r="I123" s="18"/>
    </row>
    <row r="124" spans="1:9">
      <c r="A124" s="18"/>
      <c r="B124" s="18"/>
      <c r="C124" s="18"/>
      <c r="D124" s="18"/>
      <c r="I124" s="18"/>
    </row>
    <row r="125" spans="1:9">
      <c r="A125" s="18"/>
      <c r="B125" s="18"/>
      <c r="C125" s="18"/>
      <c r="D125" s="18"/>
      <c r="I125" s="18"/>
    </row>
    <row r="126" spans="1:9">
      <c r="A126" s="18"/>
      <c r="B126" s="18"/>
      <c r="C126" s="18"/>
      <c r="D126" s="18"/>
      <c r="I126" s="18"/>
    </row>
    <row r="127" spans="1:9">
      <c r="A127" s="18"/>
      <c r="B127" s="18"/>
      <c r="C127" s="18"/>
      <c r="D127" s="18"/>
      <c r="I127" s="18"/>
    </row>
    <row r="128" spans="1:9">
      <c r="A128" s="18"/>
      <c r="B128" s="18"/>
      <c r="C128" s="18"/>
      <c r="D128" s="18"/>
      <c r="I128" s="18"/>
    </row>
    <row r="129" spans="1:9">
      <c r="A129" s="18"/>
      <c r="B129" s="18"/>
      <c r="C129" s="18"/>
      <c r="D129" s="18"/>
      <c r="I129" s="18"/>
    </row>
    <row r="130" spans="1:9">
      <c r="A130" s="18"/>
      <c r="B130" s="18"/>
      <c r="C130" s="18"/>
      <c r="D130" s="18"/>
      <c r="I130" s="18"/>
    </row>
    <row r="131" spans="1:9">
      <c r="A131" s="18"/>
      <c r="B131" s="18"/>
      <c r="C131" s="18"/>
      <c r="D131" s="18"/>
      <c r="I131" s="18"/>
    </row>
    <row r="132" spans="1:9">
      <c r="A132" s="18"/>
      <c r="B132" s="18"/>
      <c r="C132" s="18"/>
      <c r="D132" s="18"/>
      <c r="I132" s="18"/>
    </row>
    <row r="133" spans="1:9">
      <c r="A133" s="18"/>
      <c r="B133" s="18"/>
      <c r="C133" s="18"/>
      <c r="D133" s="18"/>
      <c r="I133" s="18"/>
    </row>
    <row r="134" spans="1:9">
      <c r="A134" s="18"/>
      <c r="B134" s="18"/>
      <c r="C134" s="18"/>
      <c r="D134" s="18"/>
      <c r="I134" s="18"/>
    </row>
  </sheetData>
  <phoneticPr fontId="1"/>
  <pageMargins left="0.78700000000000003" right="0.78700000000000003" top="0.98399999999999999" bottom="0.98399999999999999" header="0.51200000000000001" footer="0.51200000000000001"/>
  <pageSetup paperSize="9" orientation="portrait"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G175"/>
  <sheetViews>
    <sheetView topLeftCell="C109" workbookViewId="0">
      <selection activeCell="O142" sqref="O142"/>
    </sheetView>
  </sheetViews>
  <sheetFormatPr defaultRowHeight="13.5"/>
  <cols>
    <col min="1" max="1" width="21.75" customWidth="1"/>
    <col min="2" max="3" width="9.625" style="20" customWidth="1"/>
    <col min="4" max="85" width="9.625" customWidth="1"/>
  </cols>
  <sheetData>
    <row r="1" spans="1:85" s="27" customFormat="1" ht="17.45" customHeight="1">
      <c r="A1" t="s">
        <v>46</v>
      </c>
      <c r="B1" s="101">
        <f ca="1">Data!B11</f>
        <v>1047</v>
      </c>
      <c r="C1" s="28"/>
      <c r="D1"/>
      <c r="E1" t="s">
        <v>33</v>
      </c>
      <c r="F1" t="s">
        <v>80</v>
      </c>
      <c r="G1" s="27" t="s">
        <v>73</v>
      </c>
      <c r="H1" s="27" t="s">
        <v>81</v>
      </c>
      <c r="I1" s="27" t="s">
        <v>324</v>
      </c>
      <c r="J1" s="27" t="s">
        <v>325</v>
      </c>
      <c r="K1" s="27" t="s">
        <v>327</v>
      </c>
      <c r="L1" s="27" t="s">
        <v>329</v>
      </c>
      <c r="M1" s="27" t="s">
        <v>323</v>
      </c>
      <c r="N1" s="27" t="s">
        <v>82</v>
      </c>
      <c r="O1" s="27" t="s">
        <v>93</v>
      </c>
      <c r="R1" s="27">
        <f>COLUMN()</f>
        <v>18</v>
      </c>
      <c r="S1" s="27">
        <f>COLUMN()</f>
        <v>19</v>
      </c>
      <c r="T1" s="27">
        <f>COLUMN()</f>
        <v>20</v>
      </c>
      <c r="U1" s="27">
        <f>COLUMN()</f>
        <v>21</v>
      </c>
      <c r="V1" s="27">
        <f>COLUMN()</f>
        <v>22</v>
      </c>
      <c r="W1" s="27">
        <f>COLUMN()</f>
        <v>23</v>
      </c>
      <c r="X1" s="27">
        <f>COLUMN()</f>
        <v>24</v>
      </c>
      <c r="Z1" s="27">
        <f>COLUMN()</f>
        <v>26</v>
      </c>
      <c r="AA1" s="27">
        <f>COLUMN()</f>
        <v>27</v>
      </c>
      <c r="AB1" s="27">
        <f>COLUMN()</f>
        <v>28</v>
      </c>
      <c r="AC1" s="27">
        <f>COLUMN()</f>
        <v>29</v>
      </c>
      <c r="AD1" s="27">
        <f>COLUMN()</f>
        <v>30</v>
      </c>
      <c r="AE1" s="27">
        <f>COLUMN()</f>
        <v>31</v>
      </c>
      <c r="AF1" s="27">
        <f>COLUMN()</f>
        <v>32</v>
      </c>
      <c r="AG1" s="27">
        <f>COLUMN()</f>
        <v>33</v>
      </c>
      <c r="AH1" s="27">
        <f>COLUMN()</f>
        <v>34</v>
      </c>
      <c r="AI1" s="27">
        <f>COLUMN()</f>
        <v>35</v>
      </c>
      <c r="AJ1" s="27">
        <f>COLUMN()</f>
        <v>36</v>
      </c>
      <c r="AK1" s="27">
        <f>COLUMN()</f>
        <v>37</v>
      </c>
      <c r="AL1" s="27">
        <f>COLUMN()</f>
        <v>38</v>
      </c>
      <c r="AM1" s="27">
        <f>COLUMN()</f>
        <v>39</v>
      </c>
      <c r="AN1" s="27">
        <f>COLUMN()</f>
        <v>40</v>
      </c>
      <c r="AO1" s="27">
        <f>COLUMN()</f>
        <v>41</v>
      </c>
      <c r="AP1" s="27">
        <f>COLUMN()</f>
        <v>42</v>
      </c>
      <c r="AQ1" s="27">
        <f>COLUMN()</f>
        <v>43</v>
      </c>
      <c r="AR1" s="27">
        <f>COLUMN()</f>
        <v>44</v>
      </c>
      <c r="AS1" s="27">
        <f>COLUMN()</f>
        <v>45</v>
      </c>
      <c r="AT1" s="27">
        <f>COLUMN()</f>
        <v>46</v>
      </c>
      <c r="AU1" s="27">
        <f>COLUMN()</f>
        <v>47</v>
      </c>
      <c r="AV1" s="27">
        <f>COLUMN()</f>
        <v>48</v>
      </c>
      <c r="AW1" s="27">
        <f>COLUMN()</f>
        <v>49</v>
      </c>
      <c r="AX1" s="27">
        <f>COLUMN()</f>
        <v>50</v>
      </c>
      <c r="AY1" s="27">
        <f>COLUMN()</f>
        <v>51</v>
      </c>
      <c r="AZ1" s="27">
        <f>COLUMN()</f>
        <v>52</v>
      </c>
      <c r="BA1" s="27">
        <f>COLUMN()</f>
        <v>53</v>
      </c>
      <c r="BB1" s="27">
        <f>COLUMN()</f>
        <v>54</v>
      </c>
      <c r="BC1" s="27">
        <f>COLUMN()</f>
        <v>55</v>
      </c>
      <c r="BD1" s="27">
        <f>COLUMN()</f>
        <v>56</v>
      </c>
      <c r="BE1" s="27">
        <f>COLUMN()</f>
        <v>57</v>
      </c>
      <c r="BF1" s="27">
        <f>COLUMN()</f>
        <v>58</v>
      </c>
      <c r="BG1" s="27">
        <f>COLUMN()</f>
        <v>59</v>
      </c>
      <c r="BH1" s="27">
        <f>COLUMN()</f>
        <v>60</v>
      </c>
      <c r="BI1" s="27">
        <f>COLUMN()</f>
        <v>61</v>
      </c>
      <c r="BJ1" s="27">
        <f>COLUMN()</f>
        <v>62</v>
      </c>
      <c r="BK1" s="27">
        <f>COLUMN()</f>
        <v>63</v>
      </c>
      <c r="BL1" s="27">
        <f>COLUMN()</f>
        <v>64</v>
      </c>
      <c r="BM1" s="27">
        <f>COLUMN()</f>
        <v>65</v>
      </c>
      <c r="BN1" s="27">
        <f>COLUMN()</f>
        <v>66</v>
      </c>
      <c r="BO1" s="27">
        <f>COLUMN()</f>
        <v>67</v>
      </c>
      <c r="BP1" s="27">
        <f>COLUMN()</f>
        <v>68</v>
      </c>
      <c r="BQ1" s="27">
        <f>COLUMN()</f>
        <v>69</v>
      </c>
      <c r="BR1" s="27">
        <f>COLUMN()</f>
        <v>70</v>
      </c>
      <c r="BS1" s="27">
        <f>COLUMN()</f>
        <v>71</v>
      </c>
      <c r="BT1" s="27">
        <f>COLUMN()</f>
        <v>72</v>
      </c>
      <c r="BU1" s="27">
        <f>COLUMN()</f>
        <v>73</v>
      </c>
      <c r="BV1" s="27">
        <f>COLUMN()</f>
        <v>74</v>
      </c>
      <c r="BW1" s="27">
        <f>COLUMN()</f>
        <v>75</v>
      </c>
      <c r="BX1" s="27">
        <f>COLUMN()</f>
        <v>76</v>
      </c>
      <c r="BY1" s="27">
        <f>COLUMN()</f>
        <v>77</v>
      </c>
      <c r="BZ1" s="27">
        <f>COLUMN()</f>
        <v>78</v>
      </c>
      <c r="CA1" s="27">
        <f>COLUMN()</f>
        <v>79</v>
      </c>
      <c r="CB1" s="27">
        <f>COLUMN()</f>
        <v>80</v>
      </c>
      <c r="CC1" s="27">
        <f>COLUMN()</f>
        <v>81</v>
      </c>
      <c r="CD1" s="27">
        <f>COLUMN()</f>
        <v>82</v>
      </c>
      <c r="CE1" s="27">
        <f>COLUMN()</f>
        <v>83</v>
      </c>
      <c r="CF1" s="27">
        <f>COLUMN()</f>
        <v>84</v>
      </c>
      <c r="CG1" s="27">
        <f>COLUMN()</f>
        <v>85</v>
      </c>
    </row>
    <row r="2" spans="1:85" ht="15" customHeight="1">
      <c r="A2" s="27" t="s">
        <v>56</v>
      </c>
      <c r="B2" s="102">
        <f ca="1">Data!B12</f>
        <v>11.5</v>
      </c>
      <c r="D2" s="18"/>
      <c r="E2" s="18">
        <f>Main!D35</f>
        <v>1.1294E-8</v>
      </c>
      <c r="F2">
        <f t="shared" ref="F2:F33" ca="1" si="0">($R$62*($E2/$S$62)^$T$62*EXP(-$E2/$S$62)+B$41*EXP(-((LOG10($E2)-LOG10($V$62))^2)/(2*LOG10($W$62)^2))+$X$62*LOG10($E2/$Y$62)*(1+TANH($Z$62*LOG10($E2/$AA$62)))*(1-TANH($AB$62*LOG10($E2/B$42))))</f>
        <v>1.1613350841491207E-3</v>
      </c>
      <c r="G2" s="18">
        <f t="shared" ref="G2:G33" si="1">CHOOSE($B$43,10^(B$44+B$45*LOG10($E2/B$46)*(1-TANH(B$47*LOG10($E2/B$48)))),10^(B$4/B$51*(B$44+B$45*LOG10($E2/B$46)*(1-TANH(B$47*LOG10($E2/B$48))))),10^(B$4/B$51*(B$44+B$45*LOG10($E2/B$46)*(1-TANH(B$47*LOG10($E2/B$48))))),1)</f>
        <v>0.61748442180986585</v>
      </c>
      <c r="H2" s="18">
        <f t="shared" ref="H2:H33" si="2">CHOOSE($B$43,B$49*(($E2/B$52)^2)*EXP(-$E2/B$52),0,0,0)</f>
        <v>2.3969117794838755E-2</v>
      </c>
      <c r="I2" s="18">
        <f t="shared" ref="I2:I33" ca="1" si="3">10^(B$66+(B$67*LOG10($E2)+B$68)*(1-TANH(B$69*LOG10($E2/B$70)))+(B$71*LOG10($E2)+B$72)*(1+TANH(B$73*LOG10($E2/B$74))))</f>
        <v>0.98418953333146564</v>
      </c>
      <c r="J2" s="18">
        <f t="shared" ref="J2:J33" ca="1" si="4">10^(C$66+(C$67*LOG10($E2)+C$68)*(1-TANH(C$69*LOG10($E2/C$70)))+(C$71*LOG10($E2)+C$72)*(1+TANH(C$73*LOG10($E2/C$74))))</f>
        <v>0.90233992413615394</v>
      </c>
      <c r="K2" s="18">
        <f t="shared" ref="K2:K33" ca="1" si="5">(I2-J2)/($B$6^$B$19-$C$6^$B$19)</f>
        <v>-8.3870614146621934E-11</v>
      </c>
      <c r="L2" s="18">
        <f t="shared" ref="L2:L33" ca="1" si="6">I2-K2*$B$6^$B$19</f>
        <v>0.99239785833104244</v>
      </c>
      <c r="M2" s="18">
        <f t="shared" ref="M2:M33" ca="1" si="7">L2+K2*$B$3^$B$19</f>
        <v>0.97746044904327467</v>
      </c>
      <c r="N2" s="18">
        <f ca="1">$B$21*(F2*M2*G2+H2)/E2</f>
        <v>15561.448746712707</v>
      </c>
      <c r="O2" s="18">
        <f ca="1">N2*DCC!C3*DCC!D3</f>
        <v>6.3929285109966971E-5</v>
      </c>
      <c r="P2" s="18"/>
      <c r="R2" t="s">
        <v>295</v>
      </c>
      <c r="Z2" s="27" t="s">
        <v>298</v>
      </c>
      <c r="AL2" s="27" t="s">
        <v>299</v>
      </c>
      <c r="AX2" s="27" t="s">
        <v>300</v>
      </c>
      <c r="BJ2" s="27" t="s">
        <v>301</v>
      </c>
      <c r="BV2" s="27" t="s">
        <v>302</v>
      </c>
    </row>
    <row r="3" spans="1:85" s="27" customFormat="1">
      <c r="A3" s="27" t="s">
        <v>196</v>
      </c>
      <c r="B3" s="102">
        <f ca="1">Data!B9</f>
        <v>448.51055300473456</v>
      </c>
      <c r="C3" s="31"/>
      <c r="D3"/>
      <c r="E3" s="18">
        <f>Main!D36</f>
        <v>1.4219E-8</v>
      </c>
      <c r="F3">
        <f t="shared" ca="1" si="0"/>
        <v>1.5174689174905021E-3</v>
      </c>
      <c r="G3" s="18">
        <f t="shared" si="1"/>
        <v>0.61381551870717488</v>
      </c>
      <c r="H3" s="18">
        <f t="shared" si="2"/>
        <v>3.3797310135833314E-2</v>
      </c>
      <c r="I3" s="18">
        <f t="shared" ca="1" si="3"/>
        <v>0.98190791003900713</v>
      </c>
      <c r="J3" s="18">
        <f t="shared" ca="1" si="4"/>
        <v>0.90065666701046632</v>
      </c>
      <c r="K3" s="18">
        <f t="shared" ca="1" si="5"/>
        <v>-8.3257473309603635E-11</v>
      </c>
      <c r="L3" s="18">
        <f t="shared" ca="1" si="6"/>
        <v>0.99005622761748702</v>
      </c>
      <c r="M3" s="18">
        <f t="shared" ca="1" si="7"/>
        <v>0.97522801909958101</v>
      </c>
      <c r="N3" s="18">
        <f t="shared" ref="N3:N66" ca="1" si="8">$B$21*(F3*M3*G3+H3)/E3</f>
        <v>17388.379992539889</v>
      </c>
      <c r="O3" s="18">
        <f ca="1">N3*DCC!C4*DCC!D4</f>
        <v>9.2775300821921537E-5</v>
      </c>
      <c r="P3" s="18"/>
      <c r="R3" t="s">
        <v>296</v>
      </c>
      <c r="S3" t="s">
        <v>276</v>
      </c>
      <c r="T3" t="s">
        <v>277</v>
      </c>
      <c r="U3" t="s">
        <v>278</v>
      </c>
      <c r="V3" t="s">
        <v>279</v>
      </c>
      <c r="W3" t="s">
        <v>280</v>
      </c>
      <c r="X3" t="s">
        <v>281</v>
      </c>
      <c r="Y3"/>
      <c r="Z3" t="s">
        <v>276</v>
      </c>
      <c r="AA3" t="s">
        <v>277</v>
      </c>
      <c r="AB3" t="s">
        <v>278</v>
      </c>
      <c r="AC3" t="s">
        <v>279</v>
      </c>
      <c r="AD3" t="s">
        <v>280</v>
      </c>
      <c r="AE3" t="s">
        <v>281</v>
      </c>
      <c r="AF3" t="s">
        <v>282</v>
      </c>
      <c r="AG3" t="s">
        <v>283</v>
      </c>
      <c r="AH3" t="s">
        <v>284</v>
      </c>
      <c r="AI3" t="s">
        <v>285</v>
      </c>
      <c r="AJ3"/>
      <c r="AK3"/>
      <c r="AL3" t="s">
        <v>276</v>
      </c>
      <c r="AM3" t="s">
        <v>277</v>
      </c>
      <c r="AN3" t="s">
        <v>278</v>
      </c>
      <c r="AO3" t="s">
        <v>279</v>
      </c>
      <c r="AP3" t="s">
        <v>280</v>
      </c>
      <c r="AQ3" t="s">
        <v>281</v>
      </c>
      <c r="AR3" t="s">
        <v>282</v>
      </c>
      <c r="AS3" t="s">
        <v>283</v>
      </c>
      <c r="AT3" t="s">
        <v>284</v>
      </c>
      <c r="AU3" t="s">
        <v>285</v>
      </c>
      <c r="AV3"/>
      <c r="AW3"/>
      <c r="AX3" t="s">
        <v>276</v>
      </c>
      <c r="AY3" t="s">
        <v>277</v>
      </c>
      <c r="AZ3" t="s">
        <v>278</v>
      </c>
      <c r="BA3" t="s">
        <v>279</v>
      </c>
      <c r="BB3" t="s">
        <v>280</v>
      </c>
      <c r="BC3" t="s">
        <v>281</v>
      </c>
      <c r="BD3" t="s">
        <v>282</v>
      </c>
      <c r="BE3" t="s">
        <v>283</v>
      </c>
      <c r="BF3" t="s">
        <v>284</v>
      </c>
      <c r="BG3" t="s">
        <v>285</v>
      </c>
      <c r="BH3"/>
      <c r="BI3"/>
      <c r="BJ3" t="s">
        <v>276</v>
      </c>
      <c r="BK3" t="s">
        <v>277</v>
      </c>
      <c r="BL3" t="s">
        <v>278</v>
      </c>
      <c r="BM3" t="s">
        <v>279</v>
      </c>
      <c r="BN3" t="s">
        <v>280</v>
      </c>
      <c r="BO3" t="s">
        <v>281</v>
      </c>
      <c r="BP3" t="s">
        <v>282</v>
      </c>
      <c r="BQ3" t="s">
        <v>283</v>
      </c>
      <c r="BR3" t="s">
        <v>284</v>
      </c>
      <c r="BS3" t="s">
        <v>285</v>
      </c>
      <c r="BT3"/>
      <c r="BU3"/>
      <c r="BV3" t="s">
        <v>276</v>
      </c>
      <c r="BW3" t="s">
        <v>277</v>
      </c>
      <c r="BX3" t="s">
        <v>278</v>
      </c>
      <c r="BY3" t="s">
        <v>279</v>
      </c>
      <c r="BZ3" t="s">
        <v>280</v>
      </c>
      <c r="CA3" t="s">
        <v>281</v>
      </c>
      <c r="CB3" t="s">
        <v>282</v>
      </c>
      <c r="CC3" t="s">
        <v>283</v>
      </c>
      <c r="CD3" t="s">
        <v>284</v>
      </c>
      <c r="CE3" t="s">
        <v>285</v>
      </c>
      <c r="CF3"/>
      <c r="CG3"/>
    </row>
    <row r="4" spans="1:85" s="27" customFormat="1">
      <c r="A4" s="27" t="s">
        <v>45</v>
      </c>
      <c r="B4" s="102">
        <f>Main!B27</f>
        <v>0.2</v>
      </c>
      <c r="C4" s="31"/>
      <c r="D4" s="18"/>
      <c r="E4" s="18">
        <f>Main!D37</f>
        <v>1.7900999999999999E-8</v>
      </c>
      <c r="F4">
        <f t="shared" ca="1" si="0"/>
        <v>1.9722674259954652E-3</v>
      </c>
      <c r="G4" s="18">
        <f t="shared" si="1"/>
        <v>0.61016889184315604</v>
      </c>
      <c r="H4" s="18">
        <f t="shared" si="2"/>
        <v>4.6231259189649487E-2</v>
      </c>
      <c r="I4" s="18">
        <f t="shared" ca="1" si="3"/>
        <v>0.9796318685425317</v>
      </c>
      <c r="J4" s="18">
        <f t="shared" ca="1" si="4"/>
        <v>0.89897681107363714</v>
      </c>
      <c r="K4" s="18">
        <f t="shared" ca="1" si="5"/>
        <v>-8.2646566922579096E-11</v>
      </c>
      <c r="L4" s="18">
        <f t="shared" ca="1" si="6"/>
        <v>0.98772039738308426</v>
      </c>
      <c r="M4" s="18">
        <f t="shared" ca="1" si="7"/>
        <v>0.97300099167808651</v>
      </c>
      <c r="N4" s="18">
        <f t="shared" ca="1" si="8"/>
        <v>18864.645643415763</v>
      </c>
      <c r="O4" s="18">
        <f ca="1">N4*DCC!C5*DCC!D5</f>
        <v>1.3060658723808814E-4</v>
      </c>
      <c r="P4" s="18"/>
      <c r="R4">
        <v>0</v>
      </c>
      <c r="S4" s="18">
        <f>S5</f>
        <v>0.239764</v>
      </c>
      <c r="T4" s="18">
        <f t="shared" ref="T4:CE4" si="9">T5</f>
        <v>-1.5259099999999999E-2</v>
      </c>
      <c r="U4" s="18">
        <f t="shared" si="9"/>
        <v>0.50287899999999996</v>
      </c>
      <c r="V4" s="18">
        <f t="shared" si="9"/>
        <v>0.24021300000000001</v>
      </c>
      <c r="W4" s="18">
        <f t="shared" si="9"/>
        <v>-2.0025600000000001E-2</v>
      </c>
      <c r="X4" s="18">
        <f t="shared" si="9"/>
        <v>0.61960599999999999</v>
      </c>
      <c r="Y4" s="18"/>
      <c r="Z4" s="18">
        <f t="shared" si="9"/>
        <v>0.2412</v>
      </c>
      <c r="AA4" s="18">
        <f t="shared" si="9"/>
        <v>2.215E-2</v>
      </c>
      <c r="AB4" s="18">
        <f t="shared" si="9"/>
        <v>0.20580000000000001</v>
      </c>
      <c r="AC4" s="18">
        <f t="shared" si="9"/>
        <v>9.9369999999999994</v>
      </c>
      <c r="AD4" s="18">
        <f t="shared" si="9"/>
        <v>2.93</v>
      </c>
      <c r="AE4" s="18">
        <f t="shared" si="9"/>
        <v>1.111</v>
      </c>
      <c r="AF4" s="18">
        <f t="shared" si="9"/>
        <v>-2.5399999999999999E-2</v>
      </c>
      <c r="AG4" s="18">
        <f t="shared" si="9"/>
        <v>-0.66669999999999996</v>
      </c>
      <c r="AH4" s="18">
        <f t="shared" si="9"/>
        <v>7.351</v>
      </c>
      <c r="AI4" s="18">
        <f t="shared" si="9"/>
        <v>2.9940000000000002</v>
      </c>
      <c r="AJ4" s="18"/>
      <c r="AK4" s="18"/>
      <c r="AL4" s="18">
        <f t="shared" si="9"/>
        <v>1.9099999999999999E-2</v>
      </c>
      <c r="AM4" s="18">
        <f t="shared" si="9"/>
        <v>-1.7009999999999999E-4</v>
      </c>
      <c r="AN4" s="18">
        <f t="shared" si="9"/>
        <v>7.3150000000000003E-3</v>
      </c>
      <c r="AO4" s="18">
        <f t="shared" si="9"/>
        <v>3.24</v>
      </c>
      <c r="AP4" s="18">
        <f t="shared" si="9"/>
        <v>3.008</v>
      </c>
      <c r="AQ4" s="18">
        <f t="shared" si="9"/>
        <v>9.5659999999999999E-3</v>
      </c>
      <c r="AR4" s="18">
        <f t="shared" si="9"/>
        <v>3.2499999999999997E-5</v>
      </c>
      <c r="AS4" s="18">
        <f t="shared" si="9"/>
        <v>1.2359999999999999E-2</v>
      </c>
      <c r="AT4" s="18">
        <f t="shared" si="9"/>
        <v>8.4610000000000003</v>
      </c>
      <c r="AU4" s="18">
        <f t="shared" si="9"/>
        <v>3</v>
      </c>
      <c r="AV4" s="18"/>
      <c r="AW4" s="18"/>
      <c r="AX4" s="18">
        <f t="shared" si="9"/>
        <v>-0.42020000000000002</v>
      </c>
      <c r="AY4" s="18">
        <f t="shared" si="9"/>
        <v>-3.7269999999999998E-3</v>
      </c>
      <c r="AZ4" s="18">
        <f t="shared" si="9"/>
        <v>4.4139999999999999E-2</v>
      </c>
      <c r="BA4" s="18">
        <f t="shared" si="9"/>
        <v>7.0860000000000003</v>
      </c>
      <c r="BB4" s="18">
        <f t="shared" si="9"/>
        <v>2.8180000000000001</v>
      </c>
      <c r="BC4" s="18">
        <f t="shared" si="9"/>
        <v>-0.65710000000000002</v>
      </c>
      <c r="BD4" s="18">
        <f t="shared" si="9"/>
        <v>6.0980000000000001E-3</v>
      </c>
      <c r="BE4" s="18">
        <f t="shared" si="9"/>
        <v>0.25669999999999998</v>
      </c>
      <c r="BF4" s="18">
        <f t="shared" si="9"/>
        <v>9.3640000000000008</v>
      </c>
      <c r="BG4" s="18">
        <f t="shared" si="9"/>
        <v>2.9729999999999999</v>
      </c>
      <c r="BH4" s="18"/>
      <c r="BI4" s="18"/>
      <c r="BJ4" s="18">
        <f t="shared" si="9"/>
        <v>9.4319999999999994E-3</v>
      </c>
      <c r="BK4" s="18">
        <f t="shared" si="9"/>
        <v>2.4910000000000002E-3</v>
      </c>
      <c r="BL4" s="18">
        <f t="shared" si="9"/>
        <v>-0.51329999999999998</v>
      </c>
      <c r="BM4" s="18">
        <f t="shared" si="9"/>
        <v>5.266</v>
      </c>
      <c r="BN4" s="18">
        <f t="shared" si="9"/>
        <v>2.976</v>
      </c>
      <c r="BO4" s="18">
        <f t="shared" si="9"/>
        <v>-0.51129999999999998</v>
      </c>
      <c r="BP4" s="18">
        <f t="shared" si="9"/>
        <v>5.024E-2</v>
      </c>
      <c r="BQ4" s="18">
        <f t="shared" si="9"/>
        <v>0.92649999999999999</v>
      </c>
      <c r="BR4" s="18">
        <f t="shared" si="9"/>
        <v>-3.778</v>
      </c>
      <c r="BS4" s="18">
        <f t="shared" si="9"/>
        <v>2.9969999999999999</v>
      </c>
      <c r="BT4" s="18"/>
      <c r="BU4" s="18"/>
      <c r="BV4" s="18">
        <f t="shared" si="9"/>
        <v>-0.35980000000000001</v>
      </c>
      <c r="BW4" s="18">
        <f t="shared" si="9"/>
        <v>-2.324E-2</v>
      </c>
      <c r="BX4" s="18">
        <f t="shared" si="9"/>
        <v>1.5149999999999999</v>
      </c>
      <c r="BY4" s="18">
        <f t="shared" si="9"/>
        <v>5.9340000000000002</v>
      </c>
      <c r="BZ4" s="18">
        <f t="shared" si="9"/>
        <v>2.96</v>
      </c>
      <c r="CA4" s="18">
        <f t="shared" si="9"/>
        <v>1.6240000000000001</v>
      </c>
      <c r="CB4" s="18">
        <f t="shared" si="9"/>
        <v>-0.2099</v>
      </c>
      <c r="CC4" s="18">
        <f t="shared" si="9"/>
        <v>-2.7810000000000001</v>
      </c>
      <c r="CD4" s="18">
        <f t="shared" si="9"/>
        <v>-1.633</v>
      </c>
      <c r="CE4" s="18">
        <f t="shared" si="9"/>
        <v>3</v>
      </c>
      <c r="CF4" s="18"/>
      <c r="CG4" s="18"/>
    </row>
    <row r="5" spans="1:85" s="27" customFormat="1">
      <c r="D5" s="18"/>
      <c r="E5" s="18">
        <f>Main!D38</f>
        <v>2.2536000000000001E-8</v>
      </c>
      <c r="F5">
        <f t="shared" ca="1" si="0"/>
        <v>2.5466312902889189E-3</v>
      </c>
      <c r="G5" s="18">
        <f t="shared" si="1"/>
        <v>0.60654424718266342</v>
      </c>
      <c r="H5" s="18">
        <f t="shared" si="2"/>
        <v>6.0871865046167262E-2</v>
      </c>
      <c r="I5" s="18">
        <f t="shared" ca="1" si="3"/>
        <v>0.97736129626497148</v>
      </c>
      <c r="J5" s="18">
        <f t="shared" ca="1" si="4"/>
        <v>0.89730028347423207</v>
      </c>
      <c r="K5" s="18">
        <f t="shared" ca="1" si="5"/>
        <v>-8.2037854279021847E-11</v>
      </c>
      <c r="L5" s="18">
        <f t="shared" ca="1" si="6"/>
        <v>0.98539025106686329</v>
      </c>
      <c r="M5" s="18">
        <f t="shared" ca="1" si="7"/>
        <v>0.97077925746767846</v>
      </c>
      <c r="N5" s="18">
        <f t="shared" ca="1" si="8"/>
        <v>19716.783429820458</v>
      </c>
      <c r="O5" s="18">
        <f ca="1">N5*DCC!C6*DCC!D6</f>
        <v>1.7697646039885066E-4</v>
      </c>
      <c r="P5" s="18"/>
      <c r="R5" s="77">
        <v>0.15</v>
      </c>
      <c r="S5" s="76">
        <v>0.239764</v>
      </c>
      <c r="T5" s="76">
        <v>-1.5259099999999999E-2</v>
      </c>
      <c r="U5" s="76">
        <v>0.50287899999999996</v>
      </c>
      <c r="V5" s="76">
        <v>0.24021300000000001</v>
      </c>
      <c r="W5" s="76">
        <v>-2.0025600000000001E-2</v>
      </c>
      <c r="X5" s="76">
        <v>0.61960599999999999</v>
      </c>
      <c r="Y5" s="73"/>
      <c r="Z5" s="78">
        <v>0.2412</v>
      </c>
      <c r="AA5" s="78">
        <v>2.215E-2</v>
      </c>
      <c r="AB5" s="78">
        <v>0.20580000000000001</v>
      </c>
      <c r="AC5" s="78">
        <v>9.9369999999999994</v>
      </c>
      <c r="AD5" s="78">
        <v>2.93</v>
      </c>
      <c r="AE5" s="78">
        <v>1.111</v>
      </c>
      <c r="AF5" s="78">
        <v>-2.5399999999999999E-2</v>
      </c>
      <c r="AG5" s="78">
        <v>-0.66669999999999996</v>
      </c>
      <c r="AH5" s="78">
        <v>7.351</v>
      </c>
      <c r="AI5" s="78">
        <v>2.9940000000000002</v>
      </c>
      <c r="AJ5" s="120"/>
      <c r="AL5" s="78">
        <v>1.9099999999999999E-2</v>
      </c>
      <c r="AM5" s="78">
        <v>-1.7009999999999999E-4</v>
      </c>
      <c r="AN5" s="78">
        <v>7.3150000000000003E-3</v>
      </c>
      <c r="AO5" s="78">
        <v>3.24</v>
      </c>
      <c r="AP5" s="78">
        <v>3.008</v>
      </c>
      <c r="AQ5" s="78">
        <v>9.5659999999999999E-3</v>
      </c>
      <c r="AR5" s="78">
        <v>3.2499999999999997E-5</v>
      </c>
      <c r="AS5" s="78">
        <v>1.2359999999999999E-2</v>
      </c>
      <c r="AT5" s="78">
        <v>8.4610000000000003</v>
      </c>
      <c r="AU5" s="78">
        <v>3</v>
      </c>
      <c r="AV5" s="120"/>
      <c r="AX5" s="78">
        <v>-0.42020000000000002</v>
      </c>
      <c r="AY5" s="78">
        <v>-3.7269999999999998E-3</v>
      </c>
      <c r="AZ5" s="78">
        <v>4.4139999999999999E-2</v>
      </c>
      <c r="BA5" s="78">
        <v>7.0860000000000003</v>
      </c>
      <c r="BB5" s="78">
        <v>2.8180000000000001</v>
      </c>
      <c r="BC5" s="78">
        <v>-0.65710000000000002</v>
      </c>
      <c r="BD5" s="78">
        <v>6.0980000000000001E-3</v>
      </c>
      <c r="BE5" s="78">
        <v>0.25669999999999998</v>
      </c>
      <c r="BF5" s="78">
        <v>9.3640000000000008</v>
      </c>
      <c r="BG5" s="78">
        <v>2.9729999999999999</v>
      </c>
      <c r="BH5" s="120"/>
      <c r="BJ5" s="78">
        <v>9.4319999999999994E-3</v>
      </c>
      <c r="BK5" s="78">
        <v>2.4910000000000002E-3</v>
      </c>
      <c r="BL5" s="78">
        <v>-0.51329999999999998</v>
      </c>
      <c r="BM5" s="78">
        <v>5.266</v>
      </c>
      <c r="BN5" s="78">
        <v>2.976</v>
      </c>
      <c r="BO5" s="78">
        <v>-0.51129999999999998</v>
      </c>
      <c r="BP5" s="78">
        <v>5.024E-2</v>
      </c>
      <c r="BQ5" s="78">
        <v>0.92649999999999999</v>
      </c>
      <c r="BR5" s="78">
        <v>-3.778</v>
      </c>
      <c r="BS5" s="78">
        <v>2.9969999999999999</v>
      </c>
      <c r="BT5" s="120"/>
      <c r="BV5" s="78">
        <v>-0.35980000000000001</v>
      </c>
      <c r="BW5" s="78">
        <v>-2.324E-2</v>
      </c>
      <c r="BX5" s="78">
        <v>1.5149999999999999</v>
      </c>
      <c r="BY5" s="78">
        <v>5.9340000000000002</v>
      </c>
      <c r="BZ5" s="78">
        <v>2.96</v>
      </c>
      <c r="CA5" s="78">
        <v>1.6240000000000001</v>
      </c>
      <c r="CB5" s="78">
        <v>-0.2099</v>
      </c>
      <c r="CC5" s="78">
        <v>-2.7810000000000001</v>
      </c>
      <c r="CD5" s="78">
        <v>-1.633</v>
      </c>
      <c r="CE5" s="78">
        <v>3</v>
      </c>
      <c r="CF5" s="120"/>
    </row>
    <row r="6" spans="1:85" ht="15" customHeight="1">
      <c r="A6" s="27" t="s">
        <v>303</v>
      </c>
      <c r="B6" s="20">
        <f>Data!$B$8</f>
        <v>370</v>
      </c>
      <c r="C6" s="20">
        <f>Data!$B$7</f>
        <v>798.99633343229857</v>
      </c>
      <c r="D6" s="18"/>
      <c r="E6" s="18">
        <f>Main!D39</f>
        <v>2.8371E-8</v>
      </c>
      <c r="F6">
        <f t="shared" ca="1" si="0"/>
        <v>3.2621371268405468E-3</v>
      </c>
      <c r="G6" s="18">
        <f t="shared" si="1"/>
        <v>0.60294120094907167</v>
      </c>
      <c r="H6" s="18">
        <f t="shared" si="2"/>
        <v>7.6392002709524148E-2</v>
      </c>
      <c r="I6" s="18">
        <f t="shared" ca="1" si="3"/>
        <v>0.97509602218538405</v>
      </c>
      <c r="J6" s="18">
        <f t="shared" ca="1" si="4"/>
        <v>0.89562696906972805</v>
      </c>
      <c r="K6" s="18">
        <f t="shared" ca="1" si="5"/>
        <v>-8.1431278120780116E-11</v>
      </c>
      <c r="L6" s="18">
        <f t="shared" ca="1" si="6"/>
        <v>0.98306561204408927</v>
      </c>
      <c r="M6" s="18">
        <f t="shared" ca="1" si="7"/>
        <v>0.96856265004133479</v>
      </c>
      <c r="N6" s="18">
        <f t="shared" ca="1" si="8"/>
        <v>19660.670451677306</v>
      </c>
      <c r="O6" s="18">
        <f ca="1">N6*DCC!C7*DCC!D7</f>
        <v>2.3088393998467899E-4</v>
      </c>
      <c r="P6" s="18"/>
      <c r="R6" s="77">
        <v>0.46</v>
      </c>
      <c r="S6" s="76">
        <v>0.222136</v>
      </c>
      <c r="T6" s="76">
        <v>-1.44741E-2</v>
      </c>
      <c r="U6" s="76">
        <v>0.49534299999999998</v>
      </c>
      <c r="V6" s="76">
        <v>0.217057</v>
      </c>
      <c r="W6" s="76">
        <v>-1.8868200000000002E-2</v>
      </c>
      <c r="X6" s="76">
        <v>0.62175000000000002</v>
      </c>
      <c r="Y6" s="73"/>
      <c r="Z6" s="78">
        <v>0.1978</v>
      </c>
      <c r="AA6" s="78">
        <v>2.298E-2</v>
      </c>
      <c r="AB6" s="78">
        <v>0.23169999999999999</v>
      </c>
      <c r="AC6" s="78">
        <v>10.18</v>
      </c>
      <c r="AD6" s="78">
        <v>2.9220000000000002</v>
      </c>
      <c r="AE6" s="78">
        <v>1.046</v>
      </c>
      <c r="AF6" s="78">
        <v>-2.2530000000000001E-2</v>
      </c>
      <c r="AG6" s="78">
        <v>-0.61150000000000004</v>
      </c>
      <c r="AH6" s="78">
        <v>7.5359999999999996</v>
      </c>
      <c r="AI6" s="78">
        <v>2.992</v>
      </c>
      <c r="AJ6" s="120"/>
      <c r="AK6" s="27"/>
      <c r="AL6" s="78">
        <v>1.678E-2</v>
      </c>
      <c r="AM6" s="78">
        <v>-1.707E-4</v>
      </c>
      <c r="AN6" s="78">
        <v>6.8950000000000001E-3</v>
      </c>
      <c r="AO6" s="78">
        <v>3.8490000000000002</v>
      </c>
      <c r="AP6" s="78">
        <v>3.0030000000000001</v>
      </c>
      <c r="AQ6" s="78">
        <v>7.2300000000000003E-3</v>
      </c>
      <c r="AR6" s="78">
        <v>1.237E-4</v>
      </c>
      <c r="AS6" s="78">
        <v>1.257E-2</v>
      </c>
      <c r="AT6" s="78">
        <v>8.3930000000000007</v>
      </c>
      <c r="AU6" s="78">
        <v>2.996</v>
      </c>
      <c r="AV6" s="120"/>
      <c r="AW6" s="27"/>
      <c r="AX6" s="76">
        <v>-0.40289999999999998</v>
      </c>
      <c r="AY6" s="76">
        <v>-3.5010000000000002E-3</v>
      </c>
      <c r="AZ6" s="76">
        <v>4.1770000000000002E-2</v>
      </c>
      <c r="BA6" s="76">
        <v>7.7409999999999997</v>
      </c>
      <c r="BB6" s="76">
        <v>2.7829999999999999</v>
      </c>
      <c r="BC6" s="76">
        <v>-0.64529999999999998</v>
      </c>
      <c r="BD6" s="76">
        <v>6.8869999999999999E-3</v>
      </c>
      <c r="BE6" s="76">
        <v>0.26219999999999999</v>
      </c>
      <c r="BF6" s="76">
        <v>9.3840000000000003</v>
      </c>
      <c r="BG6" s="76">
        <v>2.972</v>
      </c>
      <c r="BH6" s="120"/>
      <c r="BI6" s="27"/>
      <c r="BJ6" s="76">
        <v>7.7960000000000002E-2</v>
      </c>
      <c r="BK6" s="76">
        <v>2.042E-3</v>
      </c>
      <c r="BL6" s="76">
        <v>-0.5302</v>
      </c>
      <c r="BM6" s="76">
        <v>5.1360000000000001</v>
      </c>
      <c r="BN6" s="76">
        <v>2.9769999999999999</v>
      </c>
      <c r="BO6" s="76">
        <v>-0.46579999999999999</v>
      </c>
      <c r="BP6" s="76">
        <v>5.3220000000000003E-2</v>
      </c>
      <c r="BQ6" s="76">
        <v>0.78420000000000001</v>
      </c>
      <c r="BR6" s="76">
        <v>-2.7959999999999998</v>
      </c>
      <c r="BS6" s="76">
        <v>3</v>
      </c>
      <c r="BT6" s="120"/>
      <c r="BU6" s="27"/>
      <c r="BV6" s="76">
        <v>-0.53010000000000002</v>
      </c>
      <c r="BW6" s="76">
        <v>-2.18E-2</v>
      </c>
      <c r="BX6" s="76">
        <v>1.569</v>
      </c>
      <c r="BY6" s="76">
        <v>5.8079999999999998</v>
      </c>
      <c r="BZ6" s="76">
        <v>2.96</v>
      </c>
      <c r="CA6" s="76">
        <v>1.5249999999999999</v>
      </c>
      <c r="CB6" s="76">
        <v>-0.21859999999999999</v>
      </c>
      <c r="CC6" s="76">
        <v>-2.6669999999999998</v>
      </c>
      <c r="CD6" s="76">
        <v>-1.246</v>
      </c>
      <c r="CE6" s="76">
        <v>3</v>
      </c>
      <c r="CF6" s="120"/>
      <c r="CG6" s="27"/>
    </row>
    <row r="7" spans="1:85" ht="15" customHeight="1">
      <c r="A7" s="27" t="s">
        <v>297</v>
      </c>
      <c r="B7" s="20">
        <f ca="1">$B$2*10^(S33+T33*$B$2+U33/$B$2)</f>
        <v>11.5</v>
      </c>
      <c r="C7" s="20">
        <f ca="1">$B$2*10^(V33+W33*$B$2+X33/$B$2)</f>
        <v>11.5</v>
      </c>
      <c r="D7" s="18"/>
      <c r="E7" s="18">
        <f>Main!D40</f>
        <v>3.5717000000000001E-8</v>
      </c>
      <c r="F7">
        <f t="shared" ca="1" si="0"/>
        <v>4.1387467894313766E-3</v>
      </c>
      <c r="G7" s="18">
        <f t="shared" si="1"/>
        <v>0.59935947320714411</v>
      </c>
      <c r="H7" s="18">
        <f t="shared" si="2"/>
        <v>9.0247559252330495E-2</v>
      </c>
      <c r="I7" s="18">
        <f t="shared" ca="1" si="3"/>
        <v>0.97283593817508784</v>
      </c>
      <c r="J7" s="18">
        <f t="shared" ca="1" si="4"/>
        <v>0.89395680017680867</v>
      </c>
      <c r="K7" s="18">
        <f t="shared" ca="1" si="5"/>
        <v>-8.0826797003824392E-11</v>
      </c>
      <c r="L7" s="18">
        <f t="shared" ca="1" si="6"/>
        <v>0.98074636812999871</v>
      </c>
      <c r="M7" s="18">
        <f t="shared" ca="1" si="7"/>
        <v>0.96635106459550002</v>
      </c>
      <c r="N7" s="18">
        <f t="shared" ca="1" si="8"/>
        <v>18478.773119076352</v>
      </c>
      <c r="O7" s="18">
        <f ca="1">N7*DCC!C8*DCC!D8</f>
        <v>2.8576823177251594E-4</v>
      </c>
      <c r="P7" s="18"/>
      <c r="R7" s="77">
        <v>1.24</v>
      </c>
      <c r="S7" s="76">
        <v>0.18632799999999999</v>
      </c>
      <c r="T7" s="76">
        <v>-1.2710600000000001E-2</v>
      </c>
      <c r="U7" s="76">
        <v>0.50228799999999996</v>
      </c>
      <c r="V7" s="76">
        <v>0.19012899999999999</v>
      </c>
      <c r="W7" s="76">
        <v>-1.7409600000000001E-2</v>
      </c>
      <c r="X7" s="76">
        <v>0.61282999999999999</v>
      </c>
      <c r="Y7" s="18"/>
      <c r="Z7" s="76">
        <v>0.43819999999999998</v>
      </c>
      <c r="AA7" s="76">
        <v>7.0159999999999997E-3</v>
      </c>
      <c r="AB7" s="76">
        <v>-8.0259999999999998E-2</v>
      </c>
      <c r="AC7" s="76">
        <v>-2.6080000000000001</v>
      </c>
      <c r="AD7" s="76">
        <v>2.879</v>
      </c>
      <c r="AE7" s="76">
        <v>0.93400000000000005</v>
      </c>
      <c r="AF7" s="76">
        <v>-1.915E-2</v>
      </c>
      <c r="AG7" s="76">
        <v>-0.53180000000000005</v>
      </c>
      <c r="AH7" s="76">
        <v>7.4130000000000003</v>
      </c>
      <c r="AI7" s="76">
        <v>2.9990000000000001</v>
      </c>
      <c r="AJ7" s="32"/>
      <c r="AL7" s="76">
        <v>1.406E-2</v>
      </c>
      <c r="AM7" s="76">
        <v>-1.7090000000000001E-4</v>
      </c>
      <c r="AN7" s="76">
        <v>5.8979999999999996E-3</v>
      </c>
      <c r="AO7" s="76">
        <v>4.1529999999999996</v>
      </c>
      <c r="AP7" s="76">
        <v>3.0030000000000001</v>
      </c>
      <c r="AQ7" s="76">
        <v>3.2550000000000001E-3</v>
      </c>
      <c r="AR7" s="76">
        <v>2.6909999999999998E-4</v>
      </c>
      <c r="AS7" s="76">
        <v>1.359E-2</v>
      </c>
      <c r="AT7" s="76">
        <v>8.1739999999999995</v>
      </c>
      <c r="AU7" s="76">
        <v>2.992</v>
      </c>
      <c r="AV7" s="32"/>
      <c r="AX7" s="76">
        <v>-0.36969999999999997</v>
      </c>
      <c r="AY7" s="76">
        <v>-2.905E-3</v>
      </c>
      <c r="AZ7" s="76">
        <v>4.0259999999999997E-2</v>
      </c>
      <c r="BA7" s="76">
        <v>8.9250000000000007</v>
      </c>
      <c r="BB7" s="76">
        <v>2.8050000000000002</v>
      </c>
      <c r="BC7" s="76">
        <v>-0.61199999999999999</v>
      </c>
      <c r="BD7" s="76">
        <v>8.064E-3</v>
      </c>
      <c r="BE7" s="76">
        <v>0.26440000000000002</v>
      </c>
      <c r="BF7" s="76">
        <v>9.2919999999999998</v>
      </c>
      <c r="BG7" s="76">
        <v>2.9729999999999999</v>
      </c>
      <c r="BH7" s="32"/>
      <c r="BJ7" s="76">
        <v>0.1308</v>
      </c>
      <c r="BK7" s="76">
        <v>3.3080000000000002E-3</v>
      </c>
      <c r="BL7" s="76">
        <v>-0.51490000000000002</v>
      </c>
      <c r="BM7" s="76">
        <v>4.9000000000000004</v>
      </c>
      <c r="BN7" s="76">
        <v>2.98</v>
      </c>
      <c r="BO7" s="76">
        <v>-0.35909999999999997</v>
      </c>
      <c r="BP7" s="76">
        <v>5.0380000000000001E-2</v>
      </c>
      <c r="BQ7" s="76">
        <v>0.99609999999999999</v>
      </c>
      <c r="BR7" s="76">
        <v>-4.3410000000000002</v>
      </c>
      <c r="BS7" s="76">
        <v>2.9969999999999999</v>
      </c>
      <c r="BT7" s="32"/>
      <c r="BV7" s="76">
        <v>-0.6351</v>
      </c>
      <c r="BW7" s="76">
        <v>-2.52E-2</v>
      </c>
      <c r="BX7" s="76">
        <v>1.5169999999999999</v>
      </c>
      <c r="BY7" s="76">
        <v>5.6349999999999998</v>
      </c>
      <c r="BZ7" s="76">
        <v>2.964</v>
      </c>
      <c r="CA7" s="76">
        <v>1.19</v>
      </c>
      <c r="CB7" s="76">
        <v>-0.20300000000000001</v>
      </c>
      <c r="CC7" s="76">
        <v>-3.2519999999999998</v>
      </c>
      <c r="CD7" s="76">
        <v>-2.843</v>
      </c>
      <c r="CE7" s="76">
        <v>2.9980000000000002</v>
      </c>
      <c r="CF7" s="32"/>
    </row>
    <row r="8" spans="1:85" ht="15" customHeight="1">
      <c r="A8" t="s">
        <v>12</v>
      </c>
      <c r="B8" s="32">
        <f ca="1">S39+T39*$B$7+U39/(1+EXP(($B$7-V39)/W39))</f>
        <v>79.811222224802862</v>
      </c>
      <c r="C8" s="32">
        <f ca="1">X39+Y39*$C$7+Z39/(1+EXP(($C$7-AA39)/AB39))</f>
        <v>82.953195591513747</v>
      </c>
      <c r="D8" s="18"/>
      <c r="E8" s="18">
        <f>Main!D41</f>
        <v>4.4964999999999999E-8</v>
      </c>
      <c r="F8">
        <f t="shared" ca="1" si="0"/>
        <v>5.1914854870199903E-3</v>
      </c>
      <c r="G8" s="18">
        <f t="shared" si="1"/>
        <v>0.59579905406949019</v>
      </c>
      <c r="H8" s="18">
        <f t="shared" si="2"/>
        <v>9.8805358532952192E-2</v>
      </c>
      <c r="I8" s="18">
        <f t="shared" ca="1" si="3"/>
        <v>0.97058110563387312</v>
      </c>
      <c r="J8" s="18">
        <f t="shared" ca="1" si="4"/>
        <v>0.89228983569591847</v>
      </c>
      <c r="K8" s="18">
        <f t="shared" ca="1" si="5"/>
        <v>-8.0224413489213488E-11</v>
      </c>
      <c r="L8" s="18">
        <f t="shared" ca="1" si="6"/>
        <v>0.97843258097503016</v>
      </c>
      <c r="M8" s="18">
        <f t="shared" ca="1" si="7"/>
        <v>0.96414456232448642</v>
      </c>
      <c r="N8" s="18">
        <f t="shared" ca="1" si="8"/>
        <v>16126.777589477611</v>
      </c>
      <c r="O8" s="18">
        <f ca="1">N8*DCC!C9*DCC!D9</f>
        <v>3.2776520128266734E-4</v>
      </c>
      <c r="P8" s="18"/>
      <c r="R8" s="77">
        <v>2.9</v>
      </c>
      <c r="S8" s="76">
        <v>0.140039</v>
      </c>
      <c r="T8" s="76">
        <v>-1.02787E-2</v>
      </c>
      <c r="U8" s="76">
        <v>0.48670099999999999</v>
      </c>
      <c r="V8" s="76">
        <v>0.14072599999999999</v>
      </c>
      <c r="W8" s="76">
        <v>-1.4504299999999999E-2</v>
      </c>
      <c r="X8" s="76">
        <v>0.62047200000000002</v>
      </c>
      <c r="Y8" s="18"/>
      <c r="Z8" s="76">
        <v>0.3871</v>
      </c>
      <c r="AA8" s="76">
        <v>5.744E-3</v>
      </c>
      <c r="AB8" s="76">
        <v>-7.1999999999999995E-2</v>
      </c>
      <c r="AC8" s="76">
        <v>-0.83919999999999995</v>
      </c>
      <c r="AD8" s="76">
        <v>2.831</v>
      </c>
      <c r="AE8" s="76">
        <v>0.76529999999999998</v>
      </c>
      <c r="AF8" s="76">
        <v>-1.4319999999999999E-2</v>
      </c>
      <c r="AG8" s="76">
        <v>-0.40439999999999998</v>
      </c>
      <c r="AH8" s="76">
        <v>7.5949999999999998</v>
      </c>
      <c r="AI8" s="76">
        <v>2.996</v>
      </c>
      <c r="AJ8" s="32"/>
      <c r="AL8" s="76">
        <v>1.124E-2</v>
      </c>
      <c r="AM8" s="76">
        <v>-1.6249999999999999E-4</v>
      </c>
      <c r="AN8" s="76">
        <v>4.9709999999999997E-3</v>
      </c>
      <c r="AO8" s="76">
        <v>4.423</v>
      </c>
      <c r="AP8" s="76">
        <v>3.0059999999999998</v>
      </c>
      <c r="AQ8" s="76">
        <v>9.324E-4</v>
      </c>
      <c r="AR8" s="76">
        <v>4.0000000000000002E-4</v>
      </c>
      <c r="AS8" s="76">
        <v>1.3089999999999999E-2</v>
      </c>
      <c r="AT8" s="76">
        <v>7.8019999999999996</v>
      </c>
      <c r="AU8" s="76">
        <v>3</v>
      </c>
      <c r="AV8" s="32"/>
      <c r="AX8" s="76">
        <v>-0.33129999999999998</v>
      </c>
      <c r="AY8" s="76">
        <v>-1.392E-3</v>
      </c>
      <c r="AZ8" s="76">
        <v>5.0630000000000001E-2</v>
      </c>
      <c r="BA8" s="76">
        <v>9.52</v>
      </c>
      <c r="BB8" s="76">
        <v>2.9089999999999998</v>
      </c>
      <c r="BC8" s="76">
        <v>-0.53200000000000003</v>
      </c>
      <c r="BD8" s="76">
        <v>8.5679999999999992E-3</v>
      </c>
      <c r="BE8" s="76">
        <v>0.24030000000000001</v>
      </c>
      <c r="BF8" s="76">
        <v>9.0779999999999994</v>
      </c>
      <c r="BG8" s="76">
        <v>2.968</v>
      </c>
      <c r="BH8" s="32"/>
      <c r="BJ8" s="76">
        <v>0.19259999999999999</v>
      </c>
      <c r="BK8" s="76">
        <v>3.2859999999999999E-3</v>
      </c>
      <c r="BL8" s="76">
        <v>-0.51049999999999995</v>
      </c>
      <c r="BM8" s="76">
        <v>4.4749999999999996</v>
      </c>
      <c r="BN8" s="76">
        <v>2.9830000000000001</v>
      </c>
      <c r="BO8" s="76">
        <v>6.9550000000000001E-2</v>
      </c>
      <c r="BP8" s="76">
        <v>2.6380000000000001E-2</v>
      </c>
      <c r="BQ8" s="76">
        <v>-0.20649999999999999</v>
      </c>
      <c r="BR8" s="76">
        <v>11.68</v>
      </c>
      <c r="BS8" s="76">
        <v>3.036</v>
      </c>
      <c r="BT8" s="32"/>
      <c r="BV8" s="76">
        <v>-0.76770000000000005</v>
      </c>
      <c r="BW8" s="76">
        <v>-2.3009999999999999E-2</v>
      </c>
      <c r="BX8" s="76">
        <v>1.498</v>
      </c>
      <c r="BY8" s="76">
        <v>5.2939999999999996</v>
      </c>
      <c r="BZ8" s="76">
        <v>2.97</v>
      </c>
      <c r="CA8" s="76">
        <v>-0.78490000000000004</v>
      </c>
      <c r="CB8" s="76">
        <v>-8.7319999999999995E-2</v>
      </c>
      <c r="CC8" s="76">
        <v>1.0860000000000001</v>
      </c>
      <c r="CD8" s="76">
        <v>12.12</v>
      </c>
      <c r="CE8" s="76">
        <v>3.0169999999999999</v>
      </c>
      <c r="CF8" s="32"/>
    </row>
    <row r="9" spans="1:85" ht="15" customHeight="1">
      <c r="A9" t="s">
        <v>13</v>
      </c>
      <c r="B9" s="32">
        <f ca="1">S40+T40*$B$7+U40/(1+EXP(($B$7-V40)/W40))</f>
        <v>7.8791797104327127E-3</v>
      </c>
      <c r="C9" s="32">
        <f ca="1">X40+Y40*$C$7+Z40/(1+EXP(($C$7-AA40)/AB40))</f>
        <v>7.9002603459244428E-3</v>
      </c>
      <c r="D9" s="18"/>
      <c r="E9" s="18">
        <f>Main!D42</f>
        <v>5.6608E-8</v>
      </c>
      <c r="F9">
        <f t="shared" ca="1" si="0"/>
        <v>6.4266165037415324E-3</v>
      </c>
      <c r="G9" s="18">
        <f t="shared" si="1"/>
        <v>0.59225966648156481</v>
      </c>
      <c r="H9" s="18">
        <f t="shared" si="2"/>
        <v>9.8294065760477292E-2</v>
      </c>
      <c r="I9" s="18">
        <f t="shared" ca="1" si="3"/>
        <v>0.96833141652978671</v>
      </c>
      <c r="J9" s="18">
        <f t="shared" ca="1" si="4"/>
        <v>0.89062601082547577</v>
      </c>
      <c r="K9" s="18">
        <f t="shared" ca="1" si="5"/>
        <v>-7.9624083279145091E-11</v>
      </c>
      <c r="L9" s="18">
        <f t="shared" ca="1" si="6"/>
        <v>0.97612413821185295</v>
      </c>
      <c r="M9" s="18">
        <f t="shared" ca="1" si="7"/>
        <v>0.96194303875042975</v>
      </c>
      <c r="N9" s="18">
        <f t="shared" ca="1" si="8"/>
        <v>12830.990196109527</v>
      </c>
      <c r="O9" s="18">
        <f ca="1">N9*DCC!C10*DCC!D10</f>
        <v>3.4214014478549192E-4</v>
      </c>
      <c r="P9" s="18"/>
      <c r="R9" s="77">
        <v>6.7</v>
      </c>
      <c r="S9" s="76">
        <v>8.0511299999999994E-2</v>
      </c>
      <c r="T9" s="76">
        <v>-7.0759300000000002E-3</v>
      </c>
      <c r="U9" s="76">
        <v>0.46174399999999999</v>
      </c>
      <c r="V9" s="76">
        <v>7.6162999999999995E-2</v>
      </c>
      <c r="W9" s="76">
        <v>-1.042E-2</v>
      </c>
      <c r="X9" s="76">
        <v>0.61154799999999998</v>
      </c>
      <c r="Y9" s="18"/>
      <c r="Z9" s="76">
        <v>0.31519999999999998</v>
      </c>
      <c r="AA9" s="76">
        <v>3.8440000000000002E-3</v>
      </c>
      <c r="AB9" s="76">
        <v>-4.6339999999999999E-2</v>
      </c>
      <c r="AC9" s="76">
        <v>1.423</v>
      </c>
      <c r="AD9" s="76">
        <v>2.6059999999999999</v>
      </c>
      <c r="AE9" s="76">
        <v>0.52410000000000001</v>
      </c>
      <c r="AF9" s="76">
        <v>-6.9820000000000004E-3</v>
      </c>
      <c r="AG9" s="76">
        <v>-0.2384</v>
      </c>
      <c r="AH9" s="76">
        <v>7.4290000000000003</v>
      </c>
      <c r="AI9" s="76">
        <v>3.0089999999999999</v>
      </c>
      <c r="AJ9" s="32"/>
      <c r="AL9" s="76">
        <v>7.8919999999999997E-3</v>
      </c>
      <c r="AM9" s="76">
        <v>-1.3559999999999999E-4</v>
      </c>
      <c r="AN9" s="76">
        <v>4.7530000000000003E-3</v>
      </c>
      <c r="AO9" s="76">
        <v>4.9619999999999997</v>
      </c>
      <c r="AP9" s="76">
        <v>2.9940000000000002</v>
      </c>
      <c r="AQ9" s="76">
        <v>-9.0169999999999996E-4</v>
      </c>
      <c r="AR9" s="76">
        <v>3.5080000000000002E-4</v>
      </c>
      <c r="AS9" s="76">
        <v>1.1809999999999999E-2</v>
      </c>
      <c r="AT9" s="76">
        <v>7.694</v>
      </c>
      <c r="AU9" s="76">
        <v>2.9929999999999999</v>
      </c>
      <c r="AV9" s="32"/>
      <c r="AX9" s="76">
        <v>-0.27089999999999997</v>
      </c>
      <c r="AY9" s="76">
        <v>-3.46E-7</v>
      </c>
      <c r="AZ9" s="76">
        <v>5.9589999999999997E-2</v>
      </c>
      <c r="BA9" s="76">
        <v>9.6280000000000001</v>
      </c>
      <c r="BB9" s="76">
        <v>2.9649999999999999</v>
      </c>
      <c r="BC9" s="76">
        <v>-0.41980000000000001</v>
      </c>
      <c r="BD9" s="76">
        <v>7.6639999999999998E-3</v>
      </c>
      <c r="BE9" s="76">
        <v>0.20269999999999999</v>
      </c>
      <c r="BF9" s="76">
        <v>8.8659999999999997</v>
      </c>
      <c r="BG9" s="76">
        <v>2.9590000000000001</v>
      </c>
      <c r="BH9" s="32"/>
      <c r="BJ9" s="76">
        <v>0.23760000000000001</v>
      </c>
      <c r="BK9" s="76">
        <v>3.6380000000000002E-3</v>
      </c>
      <c r="BL9" s="76">
        <v>-0.49630000000000002</v>
      </c>
      <c r="BM9" s="76">
        <v>3.754</v>
      </c>
      <c r="BN9" s="76">
        <v>2.988</v>
      </c>
      <c r="BO9" s="76">
        <v>7.6770000000000005E-2</v>
      </c>
      <c r="BP9" s="76">
        <v>2.1919999999999999E-2</v>
      </c>
      <c r="BQ9" s="76">
        <v>-0.1326</v>
      </c>
      <c r="BR9" s="76">
        <v>8.2859999999999996</v>
      </c>
      <c r="BS9" s="76">
        <v>2.95</v>
      </c>
      <c r="BT9" s="32"/>
      <c r="BV9" s="76">
        <v>-0.82010000000000005</v>
      </c>
      <c r="BW9" s="76">
        <v>-2.1780000000000001E-2</v>
      </c>
      <c r="BX9" s="76">
        <v>1.401</v>
      </c>
      <c r="BY9" s="76">
        <v>4.7489999999999997</v>
      </c>
      <c r="BZ9" s="76">
        <v>2.9780000000000002</v>
      </c>
      <c r="CA9" s="76">
        <v>-0.54920000000000002</v>
      </c>
      <c r="CB9" s="76">
        <v>-7.349E-2</v>
      </c>
      <c r="CC9" s="76">
        <v>0.67</v>
      </c>
      <c r="CD9" s="76">
        <v>9.9710000000000001</v>
      </c>
      <c r="CE9" s="76">
        <v>2.9689999999999999</v>
      </c>
      <c r="CF9" s="32"/>
    </row>
    <row r="10" spans="1:85" ht="15" customHeight="1">
      <c r="A10" t="s">
        <v>14</v>
      </c>
      <c r="B10" s="32">
        <f ca="1">S41+T41*$B$7+U41/(1+EXP(($B$7-V41)/W41))</f>
        <v>0.9955303969695013</v>
      </c>
      <c r="C10" s="32">
        <f ca="1">X41+Y41*$C$7+Z41/(1+EXP(($C$7-AA41)/AB41))</f>
        <v>0.99741157945565795</v>
      </c>
      <c r="D10" s="18"/>
      <c r="E10" s="18">
        <f>Main!D43</f>
        <v>7.1264999999999997E-8</v>
      </c>
      <c r="F10">
        <f t="shared" ca="1" si="0"/>
        <v>7.837499990424851E-3</v>
      </c>
      <c r="G10" s="18">
        <f t="shared" si="1"/>
        <v>0.58874148074037214</v>
      </c>
      <c r="H10" s="18">
        <f t="shared" si="2"/>
        <v>8.6677442168101387E-2</v>
      </c>
      <c r="I10" s="18">
        <f t="shared" ca="1" si="3"/>
        <v>0.96608704696977865</v>
      </c>
      <c r="J10" s="18">
        <f t="shared" ca="1" si="4"/>
        <v>0.88896547269094484</v>
      </c>
      <c r="K10" s="18">
        <f t="shared" ca="1" si="5"/>
        <v>-7.902583607070675E-11</v>
      </c>
      <c r="L10" s="18">
        <f t="shared" ca="1" si="6"/>
        <v>0.97382121885383854</v>
      </c>
      <c r="M10" s="18">
        <f t="shared" ca="1" si="7"/>
        <v>0.95974666759763161</v>
      </c>
      <c r="N10" s="18">
        <f t="shared" ca="1" si="8"/>
        <v>9107.4775219861658</v>
      </c>
      <c r="O10" s="18">
        <f ca="1">N10*DCC!C11*DCC!D11</f>
        <v>3.1808082549950354E-4</v>
      </c>
      <c r="P10" s="18"/>
      <c r="R10" s="77">
        <v>13.2</v>
      </c>
      <c r="S10" s="76">
        <v>2.4570000000000002E-2</v>
      </c>
      <c r="T10" s="76">
        <v>-3.8202000000000002E-3</v>
      </c>
      <c r="U10" s="76">
        <v>0.412661</v>
      </c>
      <c r="V10" s="76">
        <v>1.4234699999999999E-2</v>
      </c>
      <c r="W10" s="76">
        <v>-6.2560200000000002E-3</v>
      </c>
      <c r="X10" s="76">
        <v>0.57592100000000002</v>
      </c>
      <c r="Y10" s="18"/>
      <c r="Z10" s="76">
        <v>0.2291</v>
      </c>
      <c r="AA10" s="76">
        <v>2.8900000000000002E-3</v>
      </c>
      <c r="AB10" s="76">
        <v>-3.4320000000000003E-2</v>
      </c>
      <c r="AC10" s="76">
        <v>2.7869999999999999</v>
      </c>
      <c r="AD10" s="76">
        <v>2.41</v>
      </c>
      <c r="AE10" s="76">
        <v>0.32919999999999999</v>
      </c>
      <c r="AF10" s="76">
        <v>-1.781E-3</v>
      </c>
      <c r="AG10" s="76">
        <v>-0.1177</v>
      </c>
      <c r="AH10" s="76">
        <v>7.7610000000000001</v>
      </c>
      <c r="AI10" s="76">
        <v>3.0369999999999999</v>
      </c>
      <c r="AJ10" s="32"/>
      <c r="AL10" s="76">
        <v>5.8310000000000002E-3</v>
      </c>
      <c r="AM10" s="76">
        <v>-9.7510000000000007E-5</v>
      </c>
      <c r="AN10" s="76">
        <v>4.339E-3</v>
      </c>
      <c r="AO10" s="76">
        <v>5.3040000000000003</v>
      </c>
      <c r="AP10" s="76">
        <v>2.9790000000000001</v>
      </c>
      <c r="AQ10" s="76">
        <v>-2.3419999999999999E-3</v>
      </c>
      <c r="AR10" s="76">
        <v>3.2929999999999998E-4</v>
      </c>
      <c r="AS10" s="76">
        <v>1.1089999999999999E-2</v>
      </c>
      <c r="AT10" s="76">
        <v>7.7569999999999997</v>
      </c>
      <c r="AU10" s="76">
        <v>2.9870000000000001</v>
      </c>
      <c r="AV10" s="32"/>
      <c r="AX10" s="76">
        <v>-0.1976</v>
      </c>
      <c r="AY10" s="76">
        <v>4.7619999999999997E-4</v>
      </c>
      <c r="AZ10" s="76">
        <v>5.6480000000000002E-2</v>
      </c>
      <c r="BA10" s="76">
        <v>9.3070000000000004</v>
      </c>
      <c r="BB10" s="76">
        <v>2.9380000000000002</v>
      </c>
      <c r="BC10" s="76">
        <v>-0.32619999999999999</v>
      </c>
      <c r="BD10" s="76">
        <v>6.9979999999999999E-3</v>
      </c>
      <c r="BE10" s="76">
        <v>0.1807</v>
      </c>
      <c r="BF10" s="76">
        <v>8.7720000000000002</v>
      </c>
      <c r="BG10" s="76">
        <v>2.9609999999999999</v>
      </c>
      <c r="BH10" s="32"/>
      <c r="BJ10" s="76">
        <v>0.24560000000000001</v>
      </c>
      <c r="BK10" s="76">
        <v>3.2620000000000001E-3</v>
      </c>
      <c r="BL10" s="76">
        <v>-0.48320000000000002</v>
      </c>
      <c r="BM10" s="76">
        <v>3.1070000000000002</v>
      </c>
      <c r="BN10" s="76">
        <v>2.9929999999999999</v>
      </c>
      <c r="BO10" s="76">
        <v>8.5339999999999999E-2</v>
      </c>
      <c r="BP10" s="76">
        <v>2.087E-2</v>
      </c>
      <c r="BQ10" s="76">
        <v>-0.1013</v>
      </c>
      <c r="BR10" s="76">
        <v>7.2279999999999998</v>
      </c>
      <c r="BS10" s="76">
        <v>2.968</v>
      </c>
      <c r="BT10" s="32"/>
      <c r="BV10" s="76">
        <v>-0.79630000000000001</v>
      </c>
      <c r="BW10" s="76">
        <v>-1.7989999999999999E-2</v>
      </c>
      <c r="BX10" s="76">
        <v>1.3069999999999999</v>
      </c>
      <c r="BY10" s="76">
        <v>4.282</v>
      </c>
      <c r="BZ10" s="76">
        <v>2.9860000000000002</v>
      </c>
      <c r="CA10" s="76">
        <v>-0.4753</v>
      </c>
      <c r="CB10" s="76">
        <v>-6.9379999999999997E-2</v>
      </c>
      <c r="CC10" s="76">
        <v>0.51019999999999999</v>
      </c>
      <c r="CD10" s="76">
        <v>9.6150000000000002</v>
      </c>
      <c r="CE10" s="76">
        <v>2.9660000000000002</v>
      </c>
      <c r="CF10" s="32"/>
    </row>
    <row r="11" spans="1:85" ht="15" customHeight="1">
      <c r="A11" t="s">
        <v>15</v>
      </c>
      <c r="B11" s="32">
        <f ca="1">S42+T42*$B$7+U42/(1+EXP(($B$7-V42)/W42))</f>
        <v>8.2796570459755109E-3</v>
      </c>
      <c r="C11" s="32">
        <f ca="1">X42+Y42*$C$7+Z42/(1+EXP(($C$7-AA42)/AB42))</f>
        <v>8.2283934401128894E-3</v>
      </c>
      <c r="D11" s="18"/>
      <c r="E11" s="18">
        <f>Main!D44</f>
        <v>8.9716999999999995E-8</v>
      </c>
      <c r="F11">
        <f t="shared" ca="1" si="0"/>
        <v>9.4022637027794467E-3</v>
      </c>
      <c r="G11" s="18">
        <f t="shared" si="1"/>
        <v>0.58524420675779742</v>
      </c>
      <c r="H11" s="18">
        <f t="shared" si="2"/>
        <v>6.5668776183662667E-2</v>
      </c>
      <c r="I11" s="18">
        <f t="shared" ca="1" si="3"/>
        <v>0.96384788017473277</v>
      </c>
      <c r="J11" s="18">
        <f t="shared" ca="1" si="4"/>
        <v>0.88730815384239203</v>
      </c>
      <c r="K11" s="18">
        <f t="shared" ca="1" si="5"/>
        <v>-7.8429621316695185E-11</v>
      </c>
      <c r="L11" s="18">
        <f t="shared" ca="1" si="6"/>
        <v>0.97152370117487152</v>
      </c>
      <c r="M11" s="18">
        <f t="shared" ca="1" si="7"/>
        <v>0.95755533614246535</v>
      </c>
      <c r="N11" s="18">
        <f t="shared" ca="1" si="8"/>
        <v>5632.8839587401862</v>
      </c>
      <c r="O11" s="18">
        <f ca="1">N11*DCC!C12*DCC!D12</f>
        <v>2.5729465049423035E-4</v>
      </c>
      <c r="P11" s="18"/>
      <c r="R11" s="77">
        <v>24.1</v>
      </c>
      <c r="S11" s="76">
        <v>-3.5198399999999998E-2</v>
      </c>
      <c r="T11" s="76">
        <v>0</v>
      </c>
      <c r="U11" s="76">
        <v>0.37653700000000001</v>
      </c>
      <c r="V11" s="76">
        <v>-3.4569599999999999E-2</v>
      </c>
      <c r="W11" s="76">
        <v>-2.2297300000000001E-3</v>
      </c>
      <c r="X11" s="76">
        <v>0.48264200000000002</v>
      </c>
      <c r="Y11" s="18"/>
      <c r="Z11" s="76">
        <v>0.12740000000000001</v>
      </c>
      <c r="AA11" s="76">
        <v>3.539E-3</v>
      </c>
      <c r="AB11" s="76">
        <v>0</v>
      </c>
      <c r="AC11" s="76">
        <v>0</v>
      </c>
      <c r="AD11" s="76">
        <v>3</v>
      </c>
      <c r="AE11" s="76">
        <v>0.20230000000000001</v>
      </c>
      <c r="AF11" s="76">
        <v>3.7379999999999998E-4</v>
      </c>
      <c r="AG11" s="76">
        <v>-6.2880000000000005E-2</v>
      </c>
      <c r="AH11" s="76">
        <v>10.7</v>
      </c>
      <c r="AI11" s="76">
        <v>3.0209999999999999</v>
      </c>
      <c r="AJ11" s="32"/>
      <c r="AL11" s="76">
        <v>3.5439999999999998E-3</v>
      </c>
      <c r="AM11" s="76">
        <v>-3.9719999999999999E-5</v>
      </c>
      <c r="AN11" s="76">
        <v>4.4279999999999996E-3</v>
      </c>
      <c r="AO11" s="76">
        <v>5.6539999999999999</v>
      </c>
      <c r="AP11" s="76">
        <v>2.9710000000000001</v>
      </c>
      <c r="AQ11" s="76">
        <v>-3.0079999999999998E-3</v>
      </c>
      <c r="AR11" s="76">
        <v>3.0889999999999997E-4</v>
      </c>
      <c r="AS11" s="76">
        <v>9.8480000000000009E-3</v>
      </c>
      <c r="AT11" s="76">
        <v>7.7750000000000004</v>
      </c>
      <c r="AU11" s="76">
        <v>2.9830000000000001</v>
      </c>
      <c r="AV11" s="32"/>
      <c r="AX11" s="76">
        <v>-0.13289999999999999</v>
      </c>
      <c r="AY11" s="76">
        <v>7.0969999999999996E-4</v>
      </c>
      <c r="AZ11" s="76">
        <v>5.5500000000000001E-2</v>
      </c>
      <c r="BA11" s="76">
        <v>8.5890000000000004</v>
      </c>
      <c r="BB11" s="76">
        <v>2.9119999999999999</v>
      </c>
      <c r="BC11" s="76">
        <v>-0.24030000000000001</v>
      </c>
      <c r="BD11" s="76">
        <v>6.156E-3</v>
      </c>
      <c r="BE11" s="76">
        <v>0.1585</v>
      </c>
      <c r="BF11" s="76">
        <v>8.6370000000000005</v>
      </c>
      <c r="BG11" s="76">
        <v>2.9630000000000001</v>
      </c>
      <c r="BH11" s="32"/>
      <c r="BJ11" s="76">
        <v>0.2316</v>
      </c>
      <c r="BK11" s="76">
        <v>2.317E-3</v>
      </c>
      <c r="BL11" s="76">
        <v>-0.46029999999999999</v>
      </c>
      <c r="BM11" s="76">
        <v>2.8290000000000002</v>
      </c>
      <c r="BN11" s="76">
        <v>2.9969999999999999</v>
      </c>
      <c r="BO11" s="76">
        <v>9.0260000000000007E-2</v>
      </c>
      <c r="BP11" s="76">
        <v>1.7489999999999999E-2</v>
      </c>
      <c r="BQ11" s="76">
        <v>-9.6979999999999997E-2</v>
      </c>
      <c r="BR11" s="76">
        <v>6.3390000000000004</v>
      </c>
      <c r="BS11" s="76">
        <v>2.9790000000000001</v>
      </c>
      <c r="BT11" s="32"/>
      <c r="BV11" s="76">
        <v>-0.72989999999999999</v>
      </c>
      <c r="BW11" s="76">
        <v>-1.346E-2</v>
      </c>
      <c r="BX11" s="76">
        <v>1.216</v>
      </c>
      <c r="BY11" s="76">
        <v>4.0460000000000003</v>
      </c>
      <c r="BZ11" s="76">
        <v>2.9910000000000001</v>
      </c>
      <c r="CA11" s="76">
        <v>-0.38769999999999999</v>
      </c>
      <c r="CB11" s="76">
        <v>-5.9769999999999997E-2</v>
      </c>
      <c r="CC11" s="76">
        <v>0.40379999999999999</v>
      </c>
      <c r="CD11" s="76">
        <v>8.9510000000000005</v>
      </c>
      <c r="CE11" s="76">
        <v>2.9609999999999999</v>
      </c>
      <c r="CF11" s="32"/>
    </row>
    <row r="12" spans="1:85" ht="15" customHeight="1">
      <c r="D12" s="18"/>
      <c r="E12" s="18">
        <f>Main!D45</f>
        <v>1.1295E-7</v>
      </c>
      <c r="F12">
        <f t="shared" ca="1" si="0"/>
        <v>1.1083724350030664E-2</v>
      </c>
      <c r="G12" s="18">
        <f t="shared" si="1"/>
        <v>0.5817672700475387</v>
      </c>
      <c r="H12" s="18">
        <f t="shared" si="2"/>
        <v>4.1094467697495335E-2</v>
      </c>
      <c r="I12" s="18">
        <f t="shared" ca="1" si="3"/>
        <v>0.96161361444061133</v>
      </c>
      <c r="J12" s="18">
        <f t="shared" ca="1" si="4"/>
        <v>0.88565385209495839</v>
      </c>
      <c r="K12" s="18">
        <f t="shared" ca="1" si="5"/>
        <v>-7.7835337040635198E-11</v>
      </c>
      <c r="L12" s="18">
        <f t="shared" ca="1" si="6"/>
        <v>0.96923127349058824</v>
      </c>
      <c r="M12" s="18">
        <f t="shared" ca="1" si="7"/>
        <v>0.95536875086264172</v>
      </c>
      <c r="N12" s="18">
        <f t="shared" ca="1" si="8"/>
        <v>2980.4890463187321</v>
      </c>
      <c r="O12" s="18">
        <f ca="1">N12*DCC!C13*DCC!D13</f>
        <v>1.782097456020234E-4</v>
      </c>
      <c r="P12" s="18"/>
      <c r="R12" s="77">
        <v>40.6</v>
      </c>
      <c r="S12" s="76">
        <v>-3.1756199999999998E-2</v>
      </c>
      <c r="T12" s="76">
        <v>0</v>
      </c>
      <c r="U12" s="76">
        <v>0.246833</v>
      </c>
      <c r="V12" s="76">
        <v>-5.0107100000000002E-2</v>
      </c>
      <c r="W12" s="76">
        <v>0</v>
      </c>
      <c r="X12" s="76">
        <v>0.31101499999999999</v>
      </c>
      <c r="Z12" s="76">
        <v>9.5399999999999999E-2</v>
      </c>
      <c r="AA12" s="76">
        <v>7.5109999999999999E-4</v>
      </c>
      <c r="AB12" s="76">
        <v>-4.7840000000000001E-2</v>
      </c>
      <c r="AC12" s="76">
        <v>1.907</v>
      </c>
      <c r="AD12" s="76">
        <v>2.9260000000000002</v>
      </c>
      <c r="AE12" s="76">
        <v>5.2449999999999997E-2</v>
      </c>
      <c r="AF12" s="76">
        <v>4.2469999999999999E-3</v>
      </c>
      <c r="AG12" s="76">
        <v>6.8879999999999997E-2</v>
      </c>
      <c r="AH12" s="76">
        <v>-1.2210000000000001</v>
      </c>
      <c r="AI12" s="76">
        <v>2.976</v>
      </c>
      <c r="AJ12" s="32"/>
      <c r="AL12" s="76">
        <v>1.379E-3</v>
      </c>
      <c r="AM12" s="76">
        <v>9.8679999999999994E-6</v>
      </c>
      <c r="AN12" s="76">
        <v>4.4590000000000003E-3</v>
      </c>
      <c r="AO12" s="76">
        <v>6.2679999999999998</v>
      </c>
      <c r="AP12" s="76">
        <v>2.9550000000000001</v>
      </c>
      <c r="AQ12" s="76">
        <v>-3.8920000000000001E-3</v>
      </c>
      <c r="AR12" s="76">
        <v>3.0229999999999998E-4</v>
      </c>
      <c r="AS12" s="76">
        <v>8.9110000000000005E-3</v>
      </c>
      <c r="AT12" s="76">
        <v>7.7610000000000001</v>
      </c>
      <c r="AU12" s="76">
        <v>2.972</v>
      </c>
      <c r="AV12" s="32"/>
      <c r="AX12" s="76">
        <v>-8.7290000000000006E-2</v>
      </c>
      <c r="AY12" s="76">
        <v>8.0270000000000005E-4</v>
      </c>
      <c r="AZ12" s="76">
        <v>5.799E-2</v>
      </c>
      <c r="BA12" s="76">
        <v>7.8170000000000002</v>
      </c>
      <c r="BB12" s="76">
        <v>2.9039999999999999</v>
      </c>
      <c r="BC12" s="76">
        <v>-0.17660000000000001</v>
      </c>
      <c r="BD12" s="76">
        <v>5.5009999999999998E-3</v>
      </c>
      <c r="BE12" s="76">
        <v>0.14219999999999999</v>
      </c>
      <c r="BF12" s="76">
        <v>8.3640000000000008</v>
      </c>
      <c r="BG12" s="76">
        <v>2.9649999999999999</v>
      </c>
      <c r="BH12" s="32"/>
      <c r="BJ12" s="76">
        <v>0.2006</v>
      </c>
      <c r="BK12" s="76">
        <v>1.9120000000000001E-3</v>
      </c>
      <c r="BL12" s="76">
        <v>-0.42180000000000001</v>
      </c>
      <c r="BM12" s="76">
        <v>2.6960000000000002</v>
      </c>
      <c r="BN12" s="76">
        <v>2.9980000000000002</v>
      </c>
      <c r="BO12" s="76">
        <v>8.1250000000000003E-2</v>
      </c>
      <c r="BP12" s="76">
        <v>1.438E-2</v>
      </c>
      <c r="BQ12" s="76">
        <v>-9.6500000000000002E-2</v>
      </c>
      <c r="BR12" s="76">
        <v>5.8869999999999996</v>
      </c>
      <c r="BS12" s="76">
        <v>2.9830000000000001</v>
      </c>
      <c r="BT12" s="32"/>
      <c r="BV12" s="76">
        <v>-0.62519999999999998</v>
      </c>
      <c r="BW12" s="76">
        <v>-1.094E-2</v>
      </c>
      <c r="BX12" s="76">
        <v>1.0960000000000001</v>
      </c>
      <c r="BY12" s="76">
        <v>3.9470000000000001</v>
      </c>
      <c r="BZ12" s="76">
        <v>2.996</v>
      </c>
      <c r="CA12" s="76">
        <v>-0.3024</v>
      </c>
      <c r="CB12" s="76">
        <v>-5.0990000000000001E-2</v>
      </c>
      <c r="CC12" s="76">
        <v>0.34229999999999999</v>
      </c>
      <c r="CD12" s="76">
        <v>8.5060000000000002</v>
      </c>
      <c r="CE12" s="76">
        <v>2.9580000000000002</v>
      </c>
      <c r="CF12" s="32"/>
    </row>
    <row r="13" spans="1:85" ht="15" customHeight="1">
      <c r="A13" s="19" t="s">
        <v>16</v>
      </c>
      <c r="B13" s="32">
        <f ca="1">B8*(EXP(-B9*$B$1)-B10*EXP(-B11*$B$1))</f>
        <v>7.2063169523377173E-3</v>
      </c>
      <c r="C13" s="32">
        <f ca="1">C8*(EXP(-C9*$B$1)-C10*EXP(-C11*$B$1))</f>
        <v>6.2057838329181722E-3</v>
      </c>
      <c r="D13" s="18"/>
      <c r="E13" s="18">
        <f>Main!D46</f>
        <v>1.4219E-7</v>
      </c>
      <c r="F13">
        <f t="shared" ca="1" si="0"/>
        <v>1.2831513173303855E-2</v>
      </c>
      <c r="G13" s="18">
        <f t="shared" si="1"/>
        <v>0.57831199550205037</v>
      </c>
      <c r="H13" s="18">
        <f t="shared" si="2"/>
        <v>2.0220792436071212E-2</v>
      </c>
      <c r="I13" s="18">
        <f t="shared" ca="1" si="3"/>
        <v>0.95938517079132823</v>
      </c>
      <c r="J13" s="18">
        <f t="shared" ca="1" si="4"/>
        <v>0.88400327345056651</v>
      </c>
      <c r="K13" s="18">
        <f t="shared" ca="1" si="5"/>
        <v>-7.7243203573773848E-11</v>
      </c>
      <c r="L13" s="18">
        <f t="shared" ca="1" si="6"/>
        <v>0.96694487838848009</v>
      </c>
      <c r="M13" s="18">
        <f t="shared" ca="1" si="7"/>
        <v>0.95318781510451822</v>
      </c>
      <c r="N13" s="18">
        <f t="shared" ca="1" si="8"/>
        <v>1367.4966792007981</v>
      </c>
      <c r="O13" s="18">
        <f ca="1">N13*DCC!C14*DCC!D14</f>
        <v>1.0708116204093438E-4</v>
      </c>
      <c r="P13" s="18"/>
      <c r="R13" s="77">
        <v>58.8</v>
      </c>
      <c r="S13" s="76">
        <v>-2.7443599999999999E-2</v>
      </c>
      <c r="T13" s="76">
        <v>0</v>
      </c>
      <c r="U13" s="76">
        <v>0.17574899999999999</v>
      </c>
      <c r="V13" s="76">
        <v>-3.1557000000000002E-2</v>
      </c>
      <c r="W13" s="76">
        <v>0</v>
      </c>
      <c r="X13" s="76">
        <v>0.134128</v>
      </c>
      <c r="Z13" s="76">
        <v>-0.121</v>
      </c>
      <c r="AA13" s="76">
        <v>9.2409999999999992E-3</v>
      </c>
      <c r="AB13" s="76">
        <v>0.1434</v>
      </c>
      <c r="AC13" s="76">
        <v>12.08</v>
      </c>
      <c r="AD13" s="76">
        <v>2.8570000000000002</v>
      </c>
      <c r="AE13" s="76">
        <v>2.5190000000000001E-2</v>
      </c>
      <c r="AF13" s="76">
        <v>3.0539999999999999E-3</v>
      </c>
      <c r="AG13" s="76">
        <v>2.4680000000000001E-2</v>
      </c>
      <c r="AH13" s="76">
        <v>0.65659999999999996</v>
      </c>
      <c r="AI13" s="76">
        <v>2.835</v>
      </c>
      <c r="AJ13" s="32"/>
      <c r="AL13" s="76">
        <v>3.0049999999999999E-5</v>
      </c>
      <c r="AM13" s="76">
        <v>3.8909999999999998E-5</v>
      </c>
      <c r="AN13" s="76">
        <v>4.2900000000000004E-3</v>
      </c>
      <c r="AO13" s="76">
        <v>6.6669999999999998</v>
      </c>
      <c r="AP13" s="76">
        <v>2.9449999999999998</v>
      </c>
      <c r="AQ13" s="76">
        <v>-4.1989999999999996E-3</v>
      </c>
      <c r="AR13" s="76">
        <v>2.9020000000000001E-4</v>
      </c>
      <c r="AS13" s="76">
        <v>7.9989999999999992E-3</v>
      </c>
      <c r="AT13" s="76">
        <v>7.6909999999999998</v>
      </c>
      <c r="AU13" s="76">
        <v>2.964</v>
      </c>
      <c r="AV13" s="32"/>
      <c r="AX13" s="76">
        <v>-6.3619999999999996E-2</v>
      </c>
      <c r="AY13" s="76">
        <v>8.8909999999999998E-4</v>
      </c>
      <c r="AZ13" s="76">
        <v>6.1219999999999997E-2</v>
      </c>
      <c r="BA13" s="76">
        <v>7.2770000000000001</v>
      </c>
      <c r="BB13" s="76">
        <v>2.91</v>
      </c>
      <c r="BC13" s="76">
        <v>-0.13500000000000001</v>
      </c>
      <c r="BD13" s="76">
        <v>4.9170000000000004E-3</v>
      </c>
      <c r="BE13" s="76">
        <v>0.127</v>
      </c>
      <c r="BF13" s="76">
        <v>8.048</v>
      </c>
      <c r="BG13" s="76">
        <v>2.9580000000000002</v>
      </c>
      <c r="BH13" s="32"/>
      <c r="BJ13" s="76">
        <v>0.1699</v>
      </c>
      <c r="BK13" s="76">
        <v>1.5150000000000001E-3</v>
      </c>
      <c r="BL13" s="76">
        <v>-0.38550000000000001</v>
      </c>
      <c r="BM13" s="76">
        <v>2.6629999999999998</v>
      </c>
      <c r="BN13" s="76">
        <v>3</v>
      </c>
      <c r="BO13" s="76">
        <v>7.5730000000000006E-2</v>
      </c>
      <c r="BP13" s="76">
        <v>1.14E-2</v>
      </c>
      <c r="BQ13" s="76">
        <v>-0.10150000000000001</v>
      </c>
      <c r="BR13" s="76">
        <v>5.64</v>
      </c>
      <c r="BS13" s="76">
        <v>2.9830000000000001</v>
      </c>
      <c r="BT13" s="32"/>
      <c r="BV13" s="76">
        <v>-0.52769999999999995</v>
      </c>
      <c r="BW13" s="76">
        <v>-8.8649999999999996E-3</v>
      </c>
      <c r="BX13" s="76">
        <v>0.9899</v>
      </c>
      <c r="BY13" s="76">
        <v>3.923</v>
      </c>
      <c r="BZ13" s="76">
        <v>2.9990000000000001</v>
      </c>
      <c r="CA13" s="76">
        <v>-0.2641</v>
      </c>
      <c r="CB13" s="76">
        <v>-4.0869999999999997E-2</v>
      </c>
      <c r="CC13" s="76">
        <v>0.33090000000000003</v>
      </c>
      <c r="CD13" s="76">
        <v>7.9429999999999996</v>
      </c>
      <c r="CE13" s="76">
        <v>2.9630000000000001</v>
      </c>
      <c r="CF13" s="32"/>
    </row>
    <row r="14" spans="1:85" ht="15" customHeight="1">
      <c r="D14" s="18"/>
      <c r="E14" s="18">
        <f>Main!D47</f>
        <v>1.7901000000000001E-7</v>
      </c>
      <c r="F14">
        <f t="shared" ca="1" si="0"/>
        <v>1.4590905831622225E-2</v>
      </c>
      <c r="G14" s="18">
        <f t="shared" si="1"/>
        <v>0.57487639373899857</v>
      </c>
      <c r="H14" s="18">
        <f t="shared" si="2"/>
        <v>7.3482806531443559E-3</v>
      </c>
      <c r="I14" s="18">
        <f t="shared" ca="1" si="3"/>
        <v>0.95716133445164286</v>
      </c>
      <c r="J14" s="18">
        <f t="shared" ca="1" si="4"/>
        <v>0.8823555451537104</v>
      </c>
      <c r="K14" s="18">
        <f t="shared" ca="1" si="5"/>
        <v>-7.6652870451332183E-11</v>
      </c>
      <c r="L14" s="18">
        <f t="shared" ca="1" si="6"/>
        <v>0.96466326679370307</v>
      </c>
      <c r="M14" s="18">
        <f t="shared" ca="1" si="7"/>
        <v>0.95101134221124906</v>
      </c>
      <c r="N14" s="18">
        <f t="shared" ca="1" si="8"/>
        <v>609.90221212295785</v>
      </c>
      <c r="O14" s="18">
        <f ca="1">N14*DCC!C15*DCC!D15</f>
        <v>6.245125562324588E-5</v>
      </c>
      <c r="P14" s="18"/>
      <c r="R14" s="77">
        <v>79.900000000000006</v>
      </c>
      <c r="S14" s="76">
        <v>-1.96081E-2</v>
      </c>
      <c r="T14" s="76">
        <v>0</v>
      </c>
      <c r="U14" s="76">
        <v>0.13131699999999999</v>
      </c>
      <c r="V14" s="76">
        <v>-1.55999E-2</v>
      </c>
      <c r="W14" s="76">
        <v>0</v>
      </c>
      <c r="X14" s="76">
        <v>4.2967900000000003E-2</v>
      </c>
      <c r="Z14" s="76">
        <v>-0.1782</v>
      </c>
      <c r="AA14" s="76">
        <v>1.0880000000000001E-2</v>
      </c>
      <c r="AB14" s="76">
        <v>0.17519999999999999</v>
      </c>
      <c r="AC14" s="76">
        <v>12.1</v>
      </c>
      <c r="AD14" s="76">
        <v>2.9009999999999998</v>
      </c>
      <c r="AE14" s="76">
        <v>9.5329999999999998E-3</v>
      </c>
      <c r="AF14" s="76">
        <v>2.8400000000000001E-3</v>
      </c>
      <c r="AG14" s="76">
        <v>1.201E-2</v>
      </c>
      <c r="AH14" s="76">
        <v>0.442</v>
      </c>
      <c r="AI14" s="76">
        <v>2.6349999999999998</v>
      </c>
      <c r="AJ14" s="32"/>
      <c r="AL14" s="76">
        <v>-8.7109999999999998E-4</v>
      </c>
      <c r="AM14" s="76">
        <v>6.3990000000000002E-5</v>
      </c>
      <c r="AN14" s="76">
        <v>4.2240000000000003E-3</v>
      </c>
      <c r="AO14" s="76">
        <v>6.7519999999999998</v>
      </c>
      <c r="AP14" s="76">
        <v>2.9340000000000002</v>
      </c>
      <c r="AQ14" s="76">
        <v>-4.2009999999999999E-3</v>
      </c>
      <c r="AR14" s="76">
        <v>2.3670000000000001E-4</v>
      </c>
      <c r="AS14" s="76">
        <v>7.1250000000000003E-3</v>
      </c>
      <c r="AT14" s="76">
        <v>7.7080000000000002</v>
      </c>
      <c r="AU14" s="76">
        <v>2.9609999999999999</v>
      </c>
      <c r="AV14" s="32"/>
      <c r="AX14" s="76">
        <v>-5.0689999999999999E-2</v>
      </c>
      <c r="AY14" s="76">
        <v>9.9740000000000007E-4</v>
      </c>
      <c r="AZ14" s="76">
        <v>6.4479999999999996E-2</v>
      </c>
      <c r="BA14" s="76">
        <v>6.875</v>
      </c>
      <c r="BB14" s="76">
        <v>2.9209999999999998</v>
      </c>
      <c r="BC14" s="76">
        <v>-0.1085</v>
      </c>
      <c r="BD14" s="76">
        <v>4.0080000000000003E-3</v>
      </c>
      <c r="BE14" s="76">
        <v>0.115</v>
      </c>
      <c r="BF14" s="76">
        <v>7.9080000000000004</v>
      </c>
      <c r="BG14" s="76">
        <v>2.9510000000000001</v>
      </c>
      <c r="BH14" s="32"/>
      <c r="BJ14" s="76">
        <v>0.13719999999999999</v>
      </c>
      <c r="BK14" s="76">
        <v>1.436E-3</v>
      </c>
      <c r="BL14" s="76">
        <v>-0.34770000000000001</v>
      </c>
      <c r="BM14" s="76">
        <v>2.645</v>
      </c>
      <c r="BN14" s="76">
        <v>2.9980000000000002</v>
      </c>
      <c r="BO14" s="76">
        <v>5.0869999999999999E-2</v>
      </c>
      <c r="BP14" s="76">
        <v>1.059E-2</v>
      </c>
      <c r="BQ14" s="76">
        <v>-8.5870000000000002E-2</v>
      </c>
      <c r="BR14" s="76">
        <v>5.6210000000000004</v>
      </c>
      <c r="BS14" s="76">
        <v>2.9750000000000001</v>
      </c>
      <c r="BT14" s="32"/>
      <c r="BV14" s="76">
        <v>-0.42570000000000002</v>
      </c>
      <c r="BW14" s="76">
        <v>-8.0599999999999995E-3</v>
      </c>
      <c r="BX14" s="76">
        <v>0.88080000000000003</v>
      </c>
      <c r="BY14" s="76">
        <v>3.9180000000000001</v>
      </c>
      <c r="BZ14" s="76">
        <v>3</v>
      </c>
      <c r="CA14" s="76">
        <v>-0.1855</v>
      </c>
      <c r="CB14" s="76">
        <v>-3.7569999999999999E-2</v>
      </c>
      <c r="CC14" s="76">
        <v>0.2792</v>
      </c>
      <c r="CD14" s="76">
        <v>8.0869999999999997</v>
      </c>
      <c r="CE14" s="76">
        <v>2.9670000000000001</v>
      </c>
      <c r="CF14" s="32"/>
    </row>
    <row r="15" spans="1:85" ht="15" customHeight="1">
      <c r="A15" t="s">
        <v>62</v>
      </c>
      <c r="B15" s="32">
        <f ca="1">S49+T49*$B$2+U49/(1+EXP(($B$2-V49)/W49))</f>
        <v>0.24985179450499315</v>
      </c>
      <c r="D15" s="18"/>
      <c r="E15" s="18">
        <f>Main!D48</f>
        <v>2.2536E-7</v>
      </c>
      <c r="F15">
        <f t="shared" ca="1" si="0"/>
        <v>1.6307286134757029E-2</v>
      </c>
      <c r="G15" s="18">
        <f t="shared" si="1"/>
        <v>0.57146152445706877</v>
      </c>
      <c r="H15" s="18">
        <f t="shared" si="2"/>
        <v>1.8239076645218391E-3</v>
      </c>
      <c r="I15" s="18">
        <f t="shared" ca="1" si="3"/>
        <v>0.95494285733545048</v>
      </c>
      <c r="J15" s="18">
        <f t="shared" ca="1" si="4"/>
        <v>0.88071125467937084</v>
      </c>
      <c r="K15" s="18">
        <f t="shared" ca="1" si="5"/>
        <v>-7.6064506172498937E-11</v>
      </c>
      <c r="L15" s="18">
        <f t="shared" ca="1" si="6"/>
        <v>0.96238720711098313</v>
      </c>
      <c r="M15" s="18">
        <f t="shared" ca="1" si="7"/>
        <v>0.94884007057774822</v>
      </c>
      <c r="N15" s="18">
        <f t="shared" ca="1" si="8"/>
        <v>337.17693168915548</v>
      </c>
      <c r="O15" s="18">
        <f ca="1">N15*DCC!C16*DCC!D16</f>
        <v>4.5107981232698291E-5</v>
      </c>
      <c r="P15" s="18"/>
      <c r="R15" s="77">
        <v>109.05</v>
      </c>
      <c r="S15" s="76">
        <v>-1.47972E-2</v>
      </c>
      <c r="T15" s="76">
        <v>0</v>
      </c>
      <c r="U15" s="76">
        <v>0.12352200000000001</v>
      </c>
      <c r="V15" s="76">
        <v>-6.6905899999999997E-3</v>
      </c>
      <c r="W15" s="76">
        <v>0</v>
      </c>
      <c r="X15" s="76">
        <v>1.6772599999999999E-2</v>
      </c>
      <c r="Z15" s="76">
        <v>-0.21049999999999999</v>
      </c>
      <c r="AA15" s="76">
        <v>1.1480000000000001E-2</v>
      </c>
      <c r="AB15" s="76">
        <v>0.1913</v>
      </c>
      <c r="AC15" s="76">
        <v>12.08</v>
      </c>
      <c r="AD15" s="76">
        <v>2.9140000000000001</v>
      </c>
      <c r="AE15" s="76">
        <v>-1.897E-3</v>
      </c>
      <c r="AF15" s="76">
        <v>2.3579999999999999E-3</v>
      </c>
      <c r="AG15" s="76">
        <v>1.377E-3</v>
      </c>
      <c r="AH15" s="76">
        <v>1.1779999999999999</v>
      </c>
      <c r="AI15" s="76">
        <v>2.0680000000000001</v>
      </c>
      <c r="AJ15" s="32"/>
      <c r="AL15" s="76">
        <v>-1.5150000000000001E-3</v>
      </c>
      <c r="AM15" s="76">
        <v>8.2109999999999998E-5</v>
      </c>
      <c r="AN15" s="76">
        <v>4.1469999999999996E-3</v>
      </c>
      <c r="AO15" s="76">
        <v>6.8339999999999996</v>
      </c>
      <c r="AP15" s="76">
        <v>2.9260000000000002</v>
      </c>
      <c r="AQ15" s="76">
        <v>-4.3930000000000002E-3</v>
      </c>
      <c r="AR15" s="76">
        <v>2.519E-4</v>
      </c>
      <c r="AS15" s="76">
        <v>6.6699999999999997E-3</v>
      </c>
      <c r="AT15" s="76">
        <v>7.6609999999999996</v>
      </c>
      <c r="AU15" s="76">
        <v>2.9550000000000001</v>
      </c>
      <c r="AV15" s="32"/>
      <c r="AX15" s="76">
        <v>-4.231E-2</v>
      </c>
      <c r="AY15" s="76">
        <v>1.1609999999999999E-3</v>
      </c>
      <c r="AZ15" s="76">
        <v>6.7159999999999997E-2</v>
      </c>
      <c r="BA15" s="76">
        <v>6.56</v>
      </c>
      <c r="BB15" s="76">
        <v>2.9279999999999999</v>
      </c>
      <c r="BC15" s="76">
        <v>-8.7609999999999993E-2</v>
      </c>
      <c r="BD15" s="76">
        <v>3.5599999999999998E-3</v>
      </c>
      <c r="BE15" s="76">
        <v>0.1041</v>
      </c>
      <c r="BF15" s="76">
        <v>7.742</v>
      </c>
      <c r="BG15" s="76">
        <v>2.9489999999999998</v>
      </c>
      <c r="BH15" s="32"/>
      <c r="BJ15" s="76">
        <v>9.9519999999999997E-2</v>
      </c>
      <c r="BK15" s="76">
        <v>1.4319999999999999E-3</v>
      </c>
      <c r="BL15" s="76">
        <v>-0.30349999999999999</v>
      </c>
      <c r="BM15" s="76">
        <v>2.6459999999999999</v>
      </c>
      <c r="BN15" s="76">
        <v>3</v>
      </c>
      <c r="BO15" s="76">
        <v>3.1850000000000003E-2</v>
      </c>
      <c r="BP15" s="76">
        <v>8.3350000000000004E-3</v>
      </c>
      <c r="BQ15" s="76">
        <v>-7.9350000000000004E-2</v>
      </c>
      <c r="BR15" s="76">
        <v>5.5110000000000001</v>
      </c>
      <c r="BS15" s="76">
        <v>2.9820000000000002</v>
      </c>
      <c r="BT15" s="32"/>
      <c r="BV15" s="76">
        <v>-0.31090000000000001</v>
      </c>
      <c r="BW15" s="76">
        <v>-7.3990000000000002E-3</v>
      </c>
      <c r="BX15" s="76">
        <v>0.75629999999999997</v>
      </c>
      <c r="BY15" s="76">
        <v>3.9449999999999998</v>
      </c>
      <c r="BZ15" s="76">
        <v>3.004</v>
      </c>
      <c r="CA15" s="76">
        <v>-0.11890000000000001</v>
      </c>
      <c r="CB15" s="76">
        <v>-2.9729999999999999E-2</v>
      </c>
      <c r="CC15" s="76">
        <v>0.24540000000000001</v>
      </c>
      <c r="CD15" s="76">
        <v>7.8789999999999996</v>
      </c>
      <c r="CE15" s="76">
        <v>2.972</v>
      </c>
      <c r="CF15" s="32"/>
    </row>
    <row r="16" spans="1:85" ht="15" customHeight="1">
      <c r="A16" t="s">
        <v>63</v>
      </c>
      <c r="B16" s="32">
        <f ca="1">S50+T50*$B$2+U50/(1+EXP(($B$2-V50)/W50))</f>
        <v>2.7330712257400734E-3</v>
      </c>
      <c r="D16" s="18"/>
      <c r="E16" s="18">
        <f>Main!D49</f>
        <v>2.8370999999999999E-7</v>
      </c>
      <c r="F16">
        <f t="shared" ca="1" si="0"/>
        <v>1.7935348059344523E-2</v>
      </c>
      <c r="G16" s="18">
        <f t="shared" si="1"/>
        <v>0.56806703085330534</v>
      </c>
      <c r="H16" s="18">
        <f t="shared" si="2"/>
        <v>2.80127114101752E-4</v>
      </c>
      <c r="I16" s="18">
        <f t="shared" ca="1" si="3"/>
        <v>0.95272957716471363</v>
      </c>
      <c r="J16" s="18">
        <f t="shared" ca="1" si="4"/>
        <v>0.87907031634616206</v>
      </c>
      <c r="K16" s="18">
        <f t="shared" ca="1" si="5"/>
        <v>-7.5478032249321835E-11</v>
      </c>
      <c r="L16" s="18">
        <f t="shared" ca="1" si="6"/>
        <v>0.96011652938075298</v>
      </c>
      <c r="M16" s="18">
        <f t="shared" ca="1" si="7"/>
        <v>0.94667384422320233</v>
      </c>
      <c r="N16" s="18">
        <f t="shared" ca="1" si="8"/>
        <v>249.22772326390012</v>
      </c>
      <c r="O16" s="18">
        <f ca="1">N16*DCC!C17*DCC!D17</f>
        <v>4.3522566283673749E-5</v>
      </c>
      <c r="P16" s="18"/>
      <c r="R16" s="77">
        <v>148.5</v>
      </c>
      <c r="S16" s="76">
        <v>0</v>
      </c>
      <c r="T16" s="76">
        <v>0</v>
      </c>
      <c r="U16" s="76">
        <v>0</v>
      </c>
      <c r="V16" s="76">
        <v>0</v>
      </c>
      <c r="W16" s="76">
        <v>0</v>
      </c>
      <c r="X16" s="76">
        <v>0</v>
      </c>
      <c r="Z16" s="76">
        <v>-0.33289999999999997</v>
      </c>
      <c r="AA16" s="76">
        <v>1.737E-2</v>
      </c>
      <c r="AB16" s="76">
        <v>0.26190000000000002</v>
      </c>
      <c r="AC16" s="76">
        <v>12.24</v>
      </c>
      <c r="AD16" s="76">
        <v>2.9359999999999999</v>
      </c>
      <c r="AE16" s="76">
        <v>5.2639999999999999E-2</v>
      </c>
      <c r="AF16" s="76">
        <v>-1.4859999999999999E-3</v>
      </c>
      <c r="AG16" s="76">
        <v>-6.4030000000000004E-2</v>
      </c>
      <c r="AH16" s="76">
        <v>9.6950000000000003</v>
      </c>
      <c r="AI16" s="76">
        <v>3.0369999999999999</v>
      </c>
      <c r="AJ16" s="32"/>
      <c r="AL16" s="76">
        <v>-1.872E-3</v>
      </c>
      <c r="AM16" s="76">
        <v>9.8510000000000004E-5</v>
      </c>
      <c r="AN16" s="76">
        <v>4.0679999999999996E-3</v>
      </c>
      <c r="AO16" s="76">
        <v>6.798</v>
      </c>
      <c r="AP16" s="76">
        <v>2.9220000000000002</v>
      </c>
      <c r="AQ16" s="76">
        <v>-3.761E-3</v>
      </c>
      <c r="AR16" s="76">
        <v>1.962E-4</v>
      </c>
      <c r="AS16" s="76">
        <v>5.6010000000000001E-3</v>
      </c>
      <c r="AT16" s="76">
        <v>7.6529999999999996</v>
      </c>
      <c r="AU16" s="76">
        <v>2.9460000000000002</v>
      </c>
      <c r="AV16" s="32"/>
      <c r="AX16" s="76">
        <v>-3.7289999999999997E-2</v>
      </c>
      <c r="AY16" s="76">
        <v>1.4009999999999999E-3</v>
      </c>
      <c r="AZ16" s="76">
        <v>6.9059999999999996E-2</v>
      </c>
      <c r="BA16" s="76">
        <v>6.3689999999999998</v>
      </c>
      <c r="BB16" s="76">
        <v>2.9329999999999998</v>
      </c>
      <c r="BC16" s="76">
        <v>-6.9139999999999993E-2</v>
      </c>
      <c r="BD16" s="76">
        <v>3.0539999999999999E-3</v>
      </c>
      <c r="BE16" s="76">
        <v>9.1910000000000006E-2</v>
      </c>
      <c r="BF16" s="76">
        <v>7.5780000000000003</v>
      </c>
      <c r="BG16" s="76">
        <v>2.948</v>
      </c>
      <c r="BH16" s="32"/>
      <c r="BJ16" s="76">
        <v>5.4059999999999997E-2</v>
      </c>
      <c r="BK16" s="76">
        <v>1.6429999999999999E-3</v>
      </c>
      <c r="BL16" s="76">
        <v>-0.25019999999999998</v>
      </c>
      <c r="BM16" s="76">
        <v>2.6080000000000001</v>
      </c>
      <c r="BN16" s="76">
        <v>3.0019999999999998</v>
      </c>
      <c r="BO16" s="76">
        <v>-2.9199999999999999E-3</v>
      </c>
      <c r="BP16" s="76">
        <v>7.4949999999999999E-3</v>
      </c>
      <c r="BQ16" s="76">
        <v>-5.663E-2</v>
      </c>
      <c r="BR16" s="76">
        <v>5.49</v>
      </c>
      <c r="BS16" s="76">
        <v>2.97</v>
      </c>
      <c r="BT16" s="32"/>
      <c r="BV16" s="76">
        <v>-0.1714</v>
      </c>
      <c r="BW16" s="76">
        <v>-7.4679999999999998E-3</v>
      </c>
      <c r="BX16" s="76">
        <v>0.60240000000000005</v>
      </c>
      <c r="BY16" s="76">
        <v>3.9689999999999999</v>
      </c>
      <c r="BZ16" s="76">
        <v>3.008</v>
      </c>
      <c r="CA16" s="76">
        <v>-1.8530000000000001E-2</v>
      </c>
      <c r="CB16" s="76">
        <v>-2.5930000000000002E-2</v>
      </c>
      <c r="CC16" s="76">
        <v>0.17849999999999999</v>
      </c>
      <c r="CD16" s="76">
        <v>8.3829999999999991</v>
      </c>
      <c r="CE16" s="76">
        <v>2.9929999999999999</v>
      </c>
      <c r="CF16" s="32"/>
    </row>
    <row r="17" spans="1:85" ht="15" customHeight="1">
      <c r="A17" t="s">
        <v>12</v>
      </c>
      <c r="B17" s="32">
        <f ca="1">B13-B18*$B$6^B19</f>
        <v>7.3066558677922638E-3</v>
      </c>
      <c r="D17" s="18"/>
      <c r="E17" s="18">
        <f>Main!D50</f>
        <v>3.5717000000000001E-7</v>
      </c>
      <c r="F17">
        <f t="shared" ca="1" si="0"/>
        <v>1.9442777093099065E-2</v>
      </c>
      <c r="G17" s="18">
        <f t="shared" si="1"/>
        <v>0.56469265500346055</v>
      </c>
      <c r="H17" s="18">
        <f t="shared" si="2"/>
        <v>2.3508499051259951E-5</v>
      </c>
      <c r="I17" s="18">
        <f t="shared" ca="1" si="3"/>
        <v>0.95052139424029791</v>
      </c>
      <c r="J17" s="18">
        <f t="shared" ca="1" si="4"/>
        <v>0.87743269534266688</v>
      </c>
      <c r="K17" s="18">
        <f t="shared" ca="1" si="5"/>
        <v>-7.4893382191896493E-11</v>
      </c>
      <c r="L17" s="18">
        <f t="shared" ca="1" si="6"/>
        <v>0.9578511273965844</v>
      </c>
      <c r="M17" s="18">
        <f t="shared" ca="1" si="7"/>
        <v>0.9445125687830771</v>
      </c>
      <c r="N17" s="18">
        <f t="shared" ca="1" si="8"/>
        <v>207.30711763575874</v>
      </c>
      <c r="O17" s="18">
        <f ca="1">N17*DCC!C18*DCC!D18</f>
        <v>4.7197060035200283E-5</v>
      </c>
      <c r="P17" s="18"/>
      <c r="R17" s="77">
        <v>202.5</v>
      </c>
      <c r="S17" s="76">
        <v>0</v>
      </c>
      <c r="T17" s="76">
        <v>0</v>
      </c>
      <c r="U17" s="76">
        <v>0</v>
      </c>
      <c r="V17" s="76">
        <v>0</v>
      </c>
      <c r="W17" s="76">
        <v>0</v>
      </c>
      <c r="X17" s="76">
        <v>0</v>
      </c>
      <c r="Z17" s="76">
        <v>-0.35880000000000001</v>
      </c>
      <c r="AA17" s="76">
        <v>1.789E-2</v>
      </c>
      <c r="AB17" s="76">
        <v>0.2722</v>
      </c>
      <c r="AC17" s="76">
        <v>12.32</v>
      </c>
      <c r="AD17" s="76">
        <v>2.9470000000000001</v>
      </c>
      <c r="AE17" s="76">
        <v>1.4659999999999999E-2</v>
      </c>
      <c r="AF17" s="76">
        <v>-4.4939999999999997E-4</v>
      </c>
      <c r="AG17" s="76">
        <v>-4.1230000000000003E-2</v>
      </c>
      <c r="AH17" s="76">
        <v>9.5939999999999994</v>
      </c>
      <c r="AI17" s="76">
        <v>3.0939999999999999</v>
      </c>
      <c r="AJ17" s="32"/>
      <c r="AL17" s="76">
        <v>-1.838E-3</v>
      </c>
      <c r="AM17" s="76">
        <v>1.078E-4</v>
      </c>
      <c r="AN17" s="76">
        <v>3.8500000000000001E-3</v>
      </c>
      <c r="AO17" s="76">
        <v>6.6920000000000002</v>
      </c>
      <c r="AP17" s="76">
        <v>2.92</v>
      </c>
      <c r="AQ17" s="76">
        <v>-2.885E-3</v>
      </c>
      <c r="AR17" s="76">
        <v>1.652E-4</v>
      </c>
      <c r="AS17" s="76">
        <v>4.6160000000000003E-3</v>
      </c>
      <c r="AT17" s="76">
        <v>7.4969999999999999</v>
      </c>
      <c r="AU17" s="76">
        <v>2.9350000000000001</v>
      </c>
      <c r="AV17" s="32"/>
      <c r="AX17" s="76">
        <v>-3.0700000000000002E-2</v>
      </c>
      <c r="AY17" s="76">
        <v>1.5679999999999999E-3</v>
      </c>
      <c r="AZ17" s="76">
        <v>6.7030000000000006E-2</v>
      </c>
      <c r="BA17" s="76">
        <v>6.2519999999999998</v>
      </c>
      <c r="BB17" s="76">
        <v>2.9319999999999999</v>
      </c>
      <c r="BC17" s="76">
        <v>-4.8280000000000003E-2</v>
      </c>
      <c r="BD17" s="76">
        <v>2.5590000000000001E-3</v>
      </c>
      <c r="BE17" s="76">
        <v>7.6539999999999997E-2</v>
      </c>
      <c r="BF17" s="76">
        <v>7.3319999999999999</v>
      </c>
      <c r="BG17" s="76">
        <v>2.9369999999999998</v>
      </c>
      <c r="BH17" s="32"/>
      <c r="BJ17" s="76">
        <v>2.875E-3</v>
      </c>
      <c r="BK17" s="76">
        <v>1.9989999999999999E-3</v>
      </c>
      <c r="BL17" s="76">
        <v>-0.19139999999999999</v>
      </c>
      <c r="BM17" s="76">
        <v>2.4039999999999999</v>
      </c>
      <c r="BN17" s="76">
        <v>3.0049999999999999</v>
      </c>
      <c r="BO17" s="76">
        <v>-3.2199999999999999E-2</v>
      </c>
      <c r="BP17" s="76">
        <v>5.5250000000000004E-3</v>
      </c>
      <c r="BQ17" s="76">
        <v>-3.9669999999999997E-2</v>
      </c>
      <c r="BR17" s="76">
        <v>5.3230000000000004</v>
      </c>
      <c r="BS17" s="76">
        <v>2.9580000000000002</v>
      </c>
      <c r="BT17" s="32"/>
      <c r="BV17" s="76">
        <v>-1.291E-2</v>
      </c>
      <c r="BW17" s="76">
        <v>-8.0099999999999998E-3</v>
      </c>
      <c r="BX17" s="76">
        <v>0.42570000000000002</v>
      </c>
      <c r="BY17" s="76">
        <v>3.9020000000000001</v>
      </c>
      <c r="BZ17" s="76">
        <v>3.0219999999999998</v>
      </c>
      <c r="CA17" s="76">
        <v>8.4669999999999995E-2</v>
      </c>
      <c r="CB17" s="76">
        <v>-1.9259999999999999E-2</v>
      </c>
      <c r="CC17" s="76">
        <v>0.1087</v>
      </c>
      <c r="CD17" s="76">
        <v>8.6669999999999998</v>
      </c>
      <c r="CE17" s="76">
        <v>2.9750000000000001</v>
      </c>
      <c r="CF17" s="32"/>
    </row>
    <row r="18" spans="1:85" ht="15" customHeight="1">
      <c r="A18" t="s">
        <v>13</v>
      </c>
      <c r="B18" s="32">
        <f ca="1">(B13-C13)/($B$6^B19-$C$6^B19)</f>
        <v>-1.0252379702817115E-12</v>
      </c>
      <c r="D18" s="18"/>
      <c r="E18" s="18">
        <f>Main!D51</f>
        <v>4.4965000000000001E-7</v>
      </c>
      <c r="F18">
        <f t="shared" ca="1" si="0"/>
        <v>2.0811507184396626E-2</v>
      </c>
      <c r="G18" s="18">
        <f t="shared" si="1"/>
        <v>0.56133839466870428</v>
      </c>
      <c r="H18" s="18">
        <f t="shared" si="2"/>
        <v>9.2189615162350458E-7</v>
      </c>
      <c r="I18" s="18">
        <f t="shared" ca="1" si="3"/>
        <v>0.94831837585969292</v>
      </c>
      <c r="J18" s="18">
        <f t="shared" ca="1" si="4"/>
        <v>0.87579848593874254</v>
      </c>
      <c r="K18" s="18">
        <f t="shared" ca="1" si="5"/>
        <v>-7.4310528361861941E-11</v>
      </c>
      <c r="L18" s="18">
        <f t="shared" ca="1" si="6"/>
        <v>0.95559106575103081</v>
      </c>
      <c r="M18" s="18">
        <f t="shared" ca="1" si="7"/>
        <v>0.94235631377233542</v>
      </c>
      <c r="N18" s="18">
        <f t="shared" ca="1" si="8"/>
        <v>174.43466053452508</v>
      </c>
      <c r="O18" s="18">
        <f ca="1">N18*DCC!C19*DCC!D19</f>
        <v>5.1712564547517074E-5</v>
      </c>
      <c r="P18" s="18"/>
      <c r="R18" s="77">
        <v>299.5</v>
      </c>
      <c r="S18" s="76">
        <v>0</v>
      </c>
      <c r="T18" s="76">
        <v>0</v>
      </c>
      <c r="U18" s="76">
        <v>0</v>
      </c>
      <c r="V18" s="76">
        <v>0</v>
      </c>
      <c r="W18" s="76">
        <v>0</v>
      </c>
      <c r="X18" s="76">
        <v>0</v>
      </c>
      <c r="Z18" s="76">
        <v>-0.36420000000000002</v>
      </c>
      <c r="AA18" s="76">
        <v>1.762E-2</v>
      </c>
      <c r="AB18" s="76">
        <v>0.27229999999999999</v>
      </c>
      <c r="AC18" s="76">
        <v>12.4</v>
      </c>
      <c r="AD18" s="76">
        <v>2.9430000000000001</v>
      </c>
      <c r="AE18" s="76">
        <v>-3.0640000000000001E-2</v>
      </c>
      <c r="AF18" s="76">
        <v>1.606E-3</v>
      </c>
      <c r="AG18" s="76">
        <v>-4.4339999999999996E-3</v>
      </c>
      <c r="AH18" s="76">
        <v>7.907</v>
      </c>
      <c r="AI18" s="76">
        <v>3.8079999999999998</v>
      </c>
      <c r="AJ18" s="32"/>
      <c r="AL18" s="76">
        <v>-1.6360000000000001E-3</v>
      </c>
      <c r="AM18" s="76">
        <v>1.2219999999999999E-4</v>
      </c>
      <c r="AN18" s="76">
        <v>3.5409999999999999E-3</v>
      </c>
      <c r="AO18" s="76">
        <v>6.6959999999999997</v>
      </c>
      <c r="AP18" s="76">
        <v>2.923</v>
      </c>
      <c r="AQ18" s="76">
        <v>-1.4660000000000001E-3</v>
      </c>
      <c r="AR18" s="76">
        <v>1.2750000000000001E-4</v>
      </c>
      <c r="AS18" s="76">
        <v>3.2460000000000002E-3</v>
      </c>
      <c r="AT18" s="76">
        <v>7.2130000000000001</v>
      </c>
      <c r="AU18" s="76">
        <v>2.9089999999999998</v>
      </c>
      <c r="AV18" s="32"/>
      <c r="AX18" s="76">
        <v>-2.2190000000000001E-2</v>
      </c>
      <c r="AY18" s="76">
        <v>1.892E-3</v>
      </c>
      <c r="AZ18" s="76">
        <v>6.2859999999999999E-2</v>
      </c>
      <c r="BA18" s="76">
        <v>6.274</v>
      </c>
      <c r="BB18" s="76">
        <v>2.9289999999999998</v>
      </c>
      <c r="BC18" s="76">
        <v>-2.0140000000000002E-2</v>
      </c>
      <c r="BD18" s="76">
        <v>1.853E-3</v>
      </c>
      <c r="BE18" s="76">
        <v>5.4820000000000001E-2</v>
      </c>
      <c r="BF18" s="76">
        <v>7.04</v>
      </c>
      <c r="BG18" s="76">
        <v>2.911</v>
      </c>
      <c r="BH18" s="32"/>
      <c r="BJ18" s="76">
        <v>-5.7509999999999999E-2</v>
      </c>
      <c r="BK18" s="76">
        <v>2.31E-3</v>
      </c>
      <c r="BL18" s="76">
        <v>-0.1227</v>
      </c>
      <c r="BM18" s="76">
        <v>1.357</v>
      </c>
      <c r="BN18" s="76">
        <v>3.0070000000000001</v>
      </c>
      <c r="BO18" s="76">
        <v>-7.1550000000000002E-2</v>
      </c>
      <c r="BP18" s="76">
        <v>3.5690000000000001E-3</v>
      </c>
      <c r="BQ18" s="76">
        <v>-7.9349999999999993E-3</v>
      </c>
      <c r="BR18" s="76">
        <v>3.2349999999999999</v>
      </c>
      <c r="BS18" s="76">
        <v>2.4550000000000001</v>
      </c>
      <c r="BT18" s="32"/>
      <c r="BV18" s="76">
        <v>0.1862</v>
      </c>
      <c r="BW18" s="76">
        <v>-8.6910000000000008E-3</v>
      </c>
      <c r="BX18" s="76">
        <v>0.19889999999999999</v>
      </c>
      <c r="BY18" s="76">
        <v>2.8109999999999999</v>
      </c>
      <c r="BZ18" s="76">
        <v>3.0590000000000002</v>
      </c>
      <c r="CA18" s="76">
        <v>0.15479999999999999</v>
      </c>
      <c r="CB18" s="76">
        <v>-9.4140000000000005E-3</v>
      </c>
      <c r="CC18" s="76">
        <v>5.9970000000000002E-2</v>
      </c>
      <c r="CD18" s="76">
        <v>13.77</v>
      </c>
      <c r="CE18" s="76">
        <v>2.9670000000000001</v>
      </c>
      <c r="CF18" s="32"/>
    </row>
    <row r="19" spans="1:85" ht="15" customHeight="1">
      <c r="A19" t="s">
        <v>397</v>
      </c>
      <c r="B19" s="32">
        <f ca="1">B15+B16*$B$1</f>
        <v>3.1113773678548498</v>
      </c>
      <c r="D19" s="18"/>
      <c r="E19" s="18">
        <f>Main!D52</f>
        <v>5.6608000000000005E-7</v>
      </c>
      <c r="F19">
        <f t="shared" ca="1" si="0"/>
        <v>2.2036576344776602E-2</v>
      </c>
      <c r="G19" s="18">
        <f t="shared" si="1"/>
        <v>0.55800399745826701</v>
      </c>
      <c r="H19" s="18">
        <f t="shared" si="2"/>
        <v>1.3870501635568769E-8</v>
      </c>
      <c r="I19" s="18">
        <f t="shared" ca="1" si="3"/>
        <v>0.9461204254209068</v>
      </c>
      <c r="J19" s="18">
        <f t="shared" ca="1" si="4"/>
        <v>0.87416766685004477</v>
      </c>
      <c r="K19" s="18">
        <f t="shared" ca="1" si="5"/>
        <v>-7.3729393581850842E-11</v>
      </c>
      <c r="L19" s="18">
        <f t="shared" ca="1" si="6"/>
        <v>0.95333624028883601</v>
      </c>
      <c r="M19" s="18">
        <f t="shared" ca="1" si="7"/>
        <v>0.94020498878105896</v>
      </c>
      <c r="N19" s="18">
        <f t="shared" ca="1" si="8"/>
        <v>145.49708176533625</v>
      </c>
      <c r="O19" s="18">
        <f ca="1">N19*DCC!C20*DCC!D20</f>
        <v>5.5910880037596369E-5</v>
      </c>
      <c r="P19" s="18"/>
      <c r="R19" s="77">
        <v>424.5</v>
      </c>
      <c r="S19" s="76">
        <v>0</v>
      </c>
      <c r="T19" s="76">
        <v>0</v>
      </c>
      <c r="U19" s="76">
        <v>0</v>
      </c>
      <c r="V19" s="76">
        <v>0</v>
      </c>
      <c r="W19" s="76">
        <v>0</v>
      </c>
      <c r="X19" s="76">
        <v>0</v>
      </c>
      <c r="Z19" s="76">
        <v>-0.36709999999999998</v>
      </c>
      <c r="AA19" s="76">
        <v>1.7479999999999999E-2</v>
      </c>
      <c r="AB19" s="76">
        <v>0.2732</v>
      </c>
      <c r="AC19" s="76">
        <v>12.48</v>
      </c>
      <c r="AD19" s="76">
        <v>2.9449999999999998</v>
      </c>
      <c r="AE19" s="76">
        <v>-5.5899999999999998E-2</v>
      </c>
      <c r="AF19" s="76">
        <v>2.8289999999999999E-3</v>
      </c>
      <c r="AG19" s="76">
        <v>1.9359999999999999E-2</v>
      </c>
      <c r="AH19" s="76">
        <v>9.2360000000000007</v>
      </c>
      <c r="AI19" s="76">
        <v>0.45860000000000001</v>
      </c>
      <c r="AJ19" s="32"/>
      <c r="AL19" s="76">
        <v>-1.2719999999999999E-3</v>
      </c>
      <c r="AM19" s="76">
        <v>1.3070000000000001E-4</v>
      </c>
      <c r="AN19" s="76">
        <v>3.0899999999999999E-3</v>
      </c>
      <c r="AO19" s="76">
        <v>6.5039999999999996</v>
      </c>
      <c r="AP19" s="76">
        <v>2.9180000000000001</v>
      </c>
      <c r="AQ19" s="76">
        <v>-3.9310000000000001E-4</v>
      </c>
      <c r="AR19" s="76">
        <v>9.8380000000000003E-5</v>
      </c>
      <c r="AS19" s="76">
        <v>2.1080000000000001E-3</v>
      </c>
      <c r="AT19" s="76">
        <v>6.6139999999999999</v>
      </c>
      <c r="AU19" s="76">
        <v>2.8530000000000002</v>
      </c>
      <c r="AV19" s="32"/>
      <c r="AX19" s="76">
        <v>-1.3129999999999999E-2</v>
      </c>
      <c r="AY19" s="76">
        <v>2.1740000000000002E-3</v>
      </c>
      <c r="AZ19" s="76">
        <v>5.7419999999999999E-2</v>
      </c>
      <c r="BA19" s="76">
        <v>6.2009999999999996</v>
      </c>
      <c r="BB19" s="76">
        <v>2.93</v>
      </c>
      <c r="BC19" s="76">
        <v>2.8119999999999998E-3</v>
      </c>
      <c r="BD19" s="76">
        <v>1.397E-3</v>
      </c>
      <c r="BE19" s="76">
        <v>3.6600000000000001E-2</v>
      </c>
      <c r="BF19" s="76">
        <v>6.3730000000000002</v>
      </c>
      <c r="BG19" s="76">
        <v>2.851</v>
      </c>
      <c r="BH19" s="32"/>
      <c r="BJ19" s="76">
        <v>-0.1507</v>
      </c>
      <c r="BK19" s="76">
        <v>3.539E-3</v>
      </c>
      <c r="BL19" s="76">
        <v>2.4420000000000001E-2</v>
      </c>
      <c r="BM19" s="76">
        <v>17.25</v>
      </c>
      <c r="BN19" s="76">
        <v>3.044</v>
      </c>
      <c r="BO19" s="76">
        <v>-0.1011</v>
      </c>
      <c r="BP19" s="76">
        <v>8.0570000000000001E-4</v>
      </c>
      <c r="BQ19" s="76">
        <v>1.528E-2</v>
      </c>
      <c r="BR19" s="76">
        <v>7.9080000000000004</v>
      </c>
      <c r="BS19" s="76">
        <v>2.734</v>
      </c>
      <c r="BT19" s="32"/>
      <c r="BV19" s="76">
        <v>0.38059999999999999</v>
      </c>
      <c r="BW19" s="76">
        <v>-8.3719999999999992E-3</v>
      </c>
      <c r="BX19" s="76">
        <v>-6.6750000000000004E-2</v>
      </c>
      <c r="BY19" s="76">
        <v>5.6909999999999998</v>
      </c>
      <c r="BZ19" s="76">
        <v>2.0979999999999999</v>
      </c>
      <c r="CA19" s="76">
        <v>0.31559999999999999</v>
      </c>
      <c r="CB19" s="76">
        <v>-1.9889999999999999E-3</v>
      </c>
      <c r="CC19" s="76">
        <v>-8.7239999999999998E-2</v>
      </c>
      <c r="CD19" s="76">
        <v>6.4989999999999997</v>
      </c>
      <c r="CE19" s="76">
        <v>2.8879999999999999</v>
      </c>
      <c r="CF19" s="32"/>
    </row>
    <row r="20" spans="1:85" ht="15" customHeight="1">
      <c r="D20" s="18"/>
      <c r="E20" s="18">
        <f>Main!D53</f>
        <v>7.1264000000000001E-7</v>
      </c>
      <c r="F20">
        <f t="shared" ca="1" si="0"/>
        <v>2.3122840739340875E-2</v>
      </c>
      <c r="G20" s="18">
        <f t="shared" si="1"/>
        <v>0.55468983568518193</v>
      </c>
      <c r="H20" s="18">
        <f t="shared" si="2"/>
        <v>6.252719773199683E-11</v>
      </c>
      <c r="I20" s="18">
        <f t="shared" ca="1" si="3"/>
        <v>0.94392785936762613</v>
      </c>
      <c r="J20" s="18">
        <f t="shared" ca="1" si="4"/>
        <v>0.8725405301705832</v>
      </c>
      <c r="K20" s="18">
        <f t="shared" ca="1" si="5"/>
        <v>-7.3150002802774728E-11</v>
      </c>
      <c r="L20" s="18">
        <f t="shared" ca="1" si="6"/>
        <v>0.95108696989560493</v>
      </c>
      <c r="M20" s="18">
        <f t="shared" ca="1" si="7"/>
        <v>0.9380589082510794</v>
      </c>
      <c r="N20" s="18">
        <f t="shared" ca="1" si="8"/>
        <v>120.27597991170758</v>
      </c>
      <c r="O20" s="18">
        <f ca="1">N20*DCC!C21*DCC!D21</f>
        <v>5.9687281219642414E-5</v>
      </c>
      <c r="P20" s="18"/>
      <c r="R20" s="77">
        <v>558</v>
      </c>
      <c r="S20" s="76">
        <v>0</v>
      </c>
      <c r="T20" s="76">
        <v>0</v>
      </c>
      <c r="U20" s="76">
        <v>0</v>
      </c>
      <c r="V20" s="76">
        <v>0</v>
      </c>
      <c r="W20" s="76">
        <v>0</v>
      </c>
      <c r="X20" s="76">
        <v>0</v>
      </c>
      <c r="Z20" s="76">
        <v>2.547E-2</v>
      </c>
      <c r="AA20" s="76">
        <v>-2.3259999999999999E-3</v>
      </c>
      <c r="AB20" s="76">
        <v>-0.7742</v>
      </c>
      <c r="AC20" s="76">
        <v>-4.8920000000000003</v>
      </c>
      <c r="AD20" s="76">
        <v>2.9990000000000001</v>
      </c>
      <c r="AE20" s="76">
        <v>-6.5710000000000005E-2</v>
      </c>
      <c r="AF20" s="76">
        <v>3.7269999999999998E-3</v>
      </c>
      <c r="AG20" s="76">
        <v>4.3270000000000003E-2</v>
      </c>
      <c r="AH20" s="76">
        <v>8.5039999999999996</v>
      </c>
      <c r="AI20" s="76">
        <v>2.6160000000000001</v>
      </c>
      <c r="AJ20" s="32"/>
      <c r="AL20" s="76">
        <v>-1.1119999999999999E-3</v>
      </c>
      <c r="AM20" s="76">
        <v>1.438E-4</v>
      </c>
      <c r="AN20" s="76">
        <v>2.7239999999999999E-3</v>
      </c>
      <c r="AO20" s="76">
        <v>6.5069999999999997</v>
      </c>
      <c r="AP20" s="76">
        <v>2.92</v>
      </c>
      <c r="AQ20" s="76">
        <v>5.7390000000000002E-4</v>
      </c>
      <c r="AR20" s="76">
        <v>5.3369999999999999E-5</v>
      </c>
      <c r="AS20" s="76">
        <v>9.7879999999999994E-4</v>
      </c>
      <c r="AT20" s="76">
        <v>5.9279999999999999</v>
      </c>
      <c r="AU20" s="76">
        <v>2.5409999999999999</v>
      </c>
      <c r="AV20" s="32"/>
      <c r="AX20" s="76">
        <v>-7.6880000000000004E-3</v>
      </c>
      <c r="AY20" s="76">
        <v>2.4910000000000002E-3</v>
      </c>
      <c r="AZ20" s="76">
        <v>5.2600000000000001E-2</v>
      </c>
      <c r="BA20" s="76">
        <v>6.18</v>
      </c>
      <c r="BB20" s="76">
        <v>2.9319999999999999</v>
      </c>
      <c r="BC20" s="76">
        <v>2.0039999999999999E-2</v>
      </c>
      <c r="BD20" s="76">
        <v>7.6880000000000004E-4</v>
      </c>
      <c r="BE20" s="76">
        <v>2.019E-2</v>
      </c>
      <c r="BF20" s="76">
        <v>5.6440000000000001</v>
      </c>
      <c r="BG20" s="76">
        <v>2.6440000000000001</v>
      </c>
      <c r="BH20" s="32"/>
      <c r="BJ20" s="76">
        <v>-0.16900000000000001</v>
      </c>
      <c r="BK20" s="76">
        <v>2.836E-3</v>
      </c>
      <c r="BL20" s="76">
        <v>5.0459999999999998E-2</v>
      </c>
      <c r="BM20" s="76">
        <v>6.55</v>
      </c>
      <c r="BN20" s="76">
        <v>2.7879999999999998</v>
      </c>
      <c r="BO20" s="76">
        <v>-0.1198</v>
      </c>
      <c r="BP20" s="76">
        <v>-1.4760000000000001E-3</v>
      </c>
      <c r="BQ20" s="76">
        <v>3.6209999999999999E-2</v>
      </c>
      <c r="BR20" s="76">
        <v>7.8550000000000004</v>
      </c>
      <c r="BS20" s="76">
        <v>2.8239999999999998</v>
      </c>
      <c r="BT20" s="32"/>
      <c r="BV20" s="76">
        <v>0.53180000000000005</v>
      </c>
      <c r="BW20" s="76">
        <v>-7.9760000000000005E-3</v>
      </c>
      <c r="BX20" s="76">
        <v>-0.25969999999999999</v>
      </c>
      <c r="BY20" s="76">
        <v>5.6050000000000004</v>
      </c>
      <c r="BZ20" s="76">
        <v>2.8580000000000001</v>
      </c>
      <c r="CA20" s="76">
        <v>0.38069999999999998</v>
      </c>
      <c r="CB20" s="76">
        <v>6.3020000000000003E-3</v>
      </c>
      <c r="CC20" s="76">
        <v>-0.16109999999999999</v>
      </c>
      <c r="CD20" s="76">
        <v>7.5579999999999998</v>
      </c>
      <c r="CE20" s="76">
        <v>2.875</v>
      </c>
      <c r="CF20" s="32"/>
    </row>
    <row r="21" spans="1:85" ht="15" customHeight="1">
      <c r="A21" s="19" t="s">
        <v>198</v>
      </c>
      <c r="B21" s="32">
        <f ca="1">B17+B18*$B$3^B19</f>
        <v>7.1240603385323295E-3</v>
      </c>
      <c r="D21" s="18"/>
      <c r="E21" s="18">
        <f>Main!D54</f>
        <v>8.9716999999999998E-7</v>
      </c>
      <c r="F21">
        <f t="shared" ca="1" si="0"/>
        <v>2.4082162950145102E-2</v>
      </c>
      <c r="G21" s="18">
        <f t="shared" si="1"/>
        <v>0.55139504470771905</v>
      </c>
      <c r="H21" s="18">
        <f t="shared" si="2"/>
        <v>6.1725359911104648E-14</v>
      </c>
      <c r="I21" s="18">
        <f t="shared" ca="1" si="3"/>
        <v>0.94174017647657804</v>
      </c>
      <c r="J21" s="18">
        <f t="shared" ca="1" si="4"/>
        <v>0.87091676905614213</v>
      </c>
      <c r="K21" s="18">
        <f t="shared" ca="1" si="5"/>
        <v>-7.257215684602953E-11</v>
      </c>
      <c r="L21" s="18">
        <f t="shared" ca="1" si="6"/>
        <v>0.94884273385467333</v>
      </c>
      <c r="M21" s="18">
        <f t="shared" ca="1" si="7"/>
        <v>0.93591758693956784</v>
      </c>
      <c r="N21" s="18">
        <f t="shared" ca="1" si="8"/>
        <v>98.684467933003916</v>
      </c>
      <c r="O21" s="18">
        <f ca="1">N21*DCC!C22*DCC!D22</f>
        <v>6.3203097094597768E-5</v>
      </c>
      <c r="P21" s="18"/>
      <c r="R21" s="77">
        <v>666</v>
      </c>
      <c r="S21" s="76">
        <v>0</v>
      </c>
      <c r="T21" s="76">
        <v>0</v>
      </c>
      <c r="U21" s="76">
        <v>0</v>
      </c>
      <c r="V21" s="76">
        <v>0</v>
      </c>
      <c r="W21" s="76">
        <v>0</v>
      </c>
      <c r="X21" s="76">
        <v>0</v>
      </c>
      <c r="Z21" s="76">
        <v>1.4250000000000001E-2</v>
      </c>
      <c r="AA21" s="76">
        <v>-2.5999999999999999E-3</v>
      </c>
      <c r="AB21" s="76">
        <v>-0.55900000000000005</v>
      </c>
      <c r="AC21" s="76">
        <v>-4.0759999999999996</v>
      </c>
      <c r="AD21" s="76">
        <v>3</v>
      </c>
      <c r="AE21" s="76">
        <v>-8.3330000000000001E-2</v>
      </c>
      <c r="AF21" s="76">
        <v>3.934E-3</v>
      </c>
      <c r="AG21" s="76">
        <v>5.5160000000000001E-2</v>
      </c>
      <c r="AH21" s="76">
        <v>8.1620000000000008</v>
      </c>
      <c r="AI21" s="76">
        <v>2.694</v>
      </c>
      <c r="AJ21" s="32"/>
      <c r="AL21" s="76">
        <v>-1.09E-3</v>
      </c>
      <c r="AM21" s="76">
        <v>1.4899999999999999E-4</v>
      </c>
      <c r="AN21" s="76">
        <v>2.4740000000000001E-3</v>
      </c>
      <c r="AO21" s="76">
        <v>6.093</v>
      </c>
      <c r="AP21" s="76">
        <v>2.919</v>
      </c>
      <c r="AQ21" s="76">
        <v>7.6230000000000004E-4</v>
      </c>
      <c r="AR21" s="76">
        <v>4.0250000000000003E-5</v>
      </c>
      <c r="AS21" s="76">
        <v>5.0259999999999997E-4</v>
      </c>
      <c r="AT21" s="76">
        <v>5.1230000000000002</v>
      </c>
      <c r="AU21" s="76">
        <v>1.8540000000000001</v>
      </c>
      <c r="AV21" s="32"/>
      <c r="AX21" s="76">
        <v>-6.019E-3</v>
      </c>
      <c r="AY21" s="76">
        <v>2.6570000000000001E-3</v>
      </c>
      <c r="AZ21" s="76">
        <v>4.9750000000000003E-2</v>
      </c>
      <c r="BA21" s="76">
        <v>5.9669999999999996</v>
      </c>
      <c r="BB21" s="76">
        <v>2.9319999999999999</v>
      </c>
      <c r="BC21" s="76">
        <v>2.5669999999999998E-2</v>
      </c>
      <c r="BD21" s="76">
        <v>8.072E-4</v>
      </c>
      <c r="BE21" s="76">
        <v>1.362E-2</v>
      </c>
      <c r="BF21" s="76">
        <v>4.7229999999999999</v>
      </c>
      <c r="BG21" s="76">
        <v>2.4950000000000001</v>
      </c>
      <c r="BH21" s="32"/>
      <c r="BJ21" s="76">
        <v>-0.20749999999999999</v>
      </c>
      <c r="BK21" s="76">
        <v>3.0699999999999998E-3</v>
      </c>
      <c r="BL21" s="76">
        <v>9.4589999999999994E-2</v>
      </c>
      <c r="BM21" s="76">
        <v>6.1550000000000002</v>
      </c>
      <c r="BN21" s="76">
        <v>2.8809999999999998</v>
      </c>
      <c r="BO21" s="76">
        <v>-0.1469</v>
      </c>
      <c r="BP21" s="76">
        <v>-1.34E-3</v>
      </c>
      <c r="BQ21" s="76">
        <v>6.5310000000000007E-2</v>
      </c>
      <c r="BR21" s="76">
        <v>7.6079999999999997</v>
      </c>
      <c r="BS21" s="76">
        <v>2.899</v>
      </c>
      <c r="BT21" s="32"/>
      <c r="BV21" s="76">
        <v>0.65090000000000003</v>
      </c>
      <c r="BW21" s="76">
        <v>-7.8899999999999994E-3</v>
      </c>
      <c r="BX21" s="76">
        <v>-0.40010000000000001</v>
      </c>
      <c r="BY21" s="76">
        <v>5.7679999999999998</v>
      </c>
      <c r="BZ21" s="76">
        <v>2.899</v>
      </c>
      <c r="CA21" s="76">
        <v>0.46339999999999998</v>
      </c>
      <c r="CB21" s="76">
        <v>6.5469999999999999E-3</v>
      </c>
      <c r="CC21" s="76">
        <v>-0.25459999999999999</v>
      </c>
      <c r="CD21" s="76">
        <v>7.532</v>
      </c>
      <c r="CE21" s="76">
        <v>2.9</v>
      </c>
      <c r="CF21" s="32"/>
    </row>
    <row r="22" spans="1:85" ht="15" customHeight="1">
      <c r="D22" s="18"/>
      <c r="E22" s="18">
        <f>Main!D55</f>
        <v>1.1293999999999999E-6</v>
      </c>
      <c r="F22">
        <f t="shared" ca="1" si="0"/>
        <v>2.4929265822164152E-2</v>
      </c>
      <c r="G22" s="18">
        <f t="shared" si="1"/>
        <v>0.54812095858370002</v>
      </c>
      <c r="H22" s="18">
        <f t="shared" si="2"/>
        <v>9.0398538758881333E-18</v>
      </c>
      <c r="I22" s="18">
        <f t="shared" ca="1" si="3"/>
        <v>0.93955833674351397</v>
      </c>
      <c r="J22" s="18">
        <f t="shared" ca="1" si="4"/>
        <v>0.86929717017891717</v>
      </c>
      <c r="K22" s="18">
        <f t="shared" ca="1" si="5"/>
        <v>-7.1996033314822125E-11</v>
      </c>
      <c r="L22" s="18">
        <f t="shared" ca="1" si="6"/>
        <v>0.94660450954362363</v>
      </c>
      <c r="M22" s="18">
        <f t="shared" ca="1" si="7"/>
        <v>0.93378197059286316</v>
      </c>
      <c r="N22" s="18">
        <f t="shared" ca="1" si="8"/>
        <v>80.484302963712167</v>
      </c>
      <c r="O22" s="18">
        <f ca="1">N22*DCC!C23*DCC!D23</f>
        <v>6.6268481821076252E-5</v>
      </c>
      <c r="P22" s="18"/>
      <c r="R22" s="77">
        <v>718</v>
      </c>
      <c r="S22" s="76">
        <v>0</v>
      </c>
      <c r="T22" s="76">
        <v>0</v>
      </c>
      <c r="U22" s="76">
        <v>0</v>
      </c>
      <c r="V22" s="76">
        <v>0</v>
      </c>
      <c r="W22" s="76">
        <v>0</v>
      </c>
      <c r="X22" s="76">
        <v>0</v>
      </c>
      <c r="Z22" s="76">
        <v>1.099E-2</v>
      </c>
      <c r="AA22" s="76">
        <v>-2.7420000000000001E-3</v>
      </c>
      <c r="AB22" s="76">
        <v>-0.47799999999999998</v>
      </c>
      <c r="AC22" s="76">
        <v>-3.8</v>
      </c>
      <c r="AD22" s="76">
        <v>3</v>
      </c>
      <c r="AE22" s="76">
        <v>-0.1143</v>
      </c>
      <c r="AF22" s="76">
        <v>4.0790000000000002E-3</v>
      </c>
      <c r="AG22" s="76">
        <v>7.7600000000000002E-2</v>
      </c>
      <c r="AH22" s="76">
        <v>8.7379999999999995</v>
      </c>
      <c r="AI22" s="76">
        <v>2.831</v>
      </c>
      <c r="AJ22" s="32"/>
      <c r="AL22" s="76">
        <v>-1.4339999999999999E-3</v>
      </c>
      <c r="AM22" s="76">
        <v>1.7139999999999999E-4</v>
      </c>
      <c r="AN22" s="76">
        <v>2.7989999999999998E-3</v>
      </c>
      <c r="AO22" s="76">
        <v>6.0609999999999999</v>
      </c>
      <c r="AP22" s="76">
        <v>2.9359999999999999</v>
      </c>
      <c r="AQ22" s="76">
        <v>7.8100000000000001E-4</v>
      </c>
      <c r="AR22" s="76">
        <v>9.4450000000000005E-5</v>
      </c>
      <c r="AS22" s="76">
        <v>8.8999999999999995E-4</v>
      </c>
      <c r="AT22" s="76">
        <v>2.3879999999999999</v>
      </c>
      <c r="AU22" s="76">
        <v>2.7240000000000002</v>
      </c>
      <c r="AV22" s="32"/>
      <c r="AX22" s="76">
        <v>-7.3899999999999999E-3</v>
      </c>
      <c r="AY22" s="76">
        <v>2.7360000000000002E-3</v>
      </c>
      <c r="AZ22" s="76">
        <v>4.9759999999999999E-2</v>
      </c>
      <c r="BA22" s="76">
        <v>5.9080000000000004</v>
      </c>
      <c r="BB22" s="76">
        <v>2.9380000000000002</v>
      </c>
      <c r="BC22" s="76">
        <v>2.588E-2</v>
      </c>
      <c r="BD22" s="76">
        <v>1.6459999999999999E-3</v>
      </c>
      <c r="BE22" s="76">
        <v>2.0910000000000002E-2</v>
      </c>
      <c r="BF22" s="76">
        <v>2.7490000000000001</v>
      </c>
      <c r="BG22" s="76">
        <v>2.7730000000000001</v>
      </c>
      <c r="BH22" s="32"/>
      <c r="BJ22" s="76">
        <v>-0.21820000000000001</v>
      </c>
      <c r="BK22" s="76">
        <v>3.2820000000000002E-3</v>
      </c>
      <c r="BL22" s="76">
        <v>0.1099</v>
      </c>
      <c r="BM22" s="76">
        <v>6.09</v>
      </c>
      <c r="BN22" s="76">
        <v>2.8919999999999999</v>
      </c>
      <c r="BO22" s="76">
        <v>-0.1394</v>
      </c>
      <c r="BP22" s="76">
        <v>-7.1659999999999996E-3</v>
      </c>
      <c r="BQ22" s="76">
        <v>5.3469999999999997E-2</v>
      </c>
      <c r="BR22" s="76">
        <v>11.37</v>
      </c>
      <c r="BS22" s="76">
        <v>3.0430000000000001</v>
      </c>
      <c r="BT22" s="32"/>
      <c r="BV22" s="76">
        <v>0.68230000000000002</v>
      </c>
      <c r="BW22" s="76">
        <v>-8.0850000000000002E-3</v>
      </c>
      <c r="BX22" s="76">
        <v>-0.44540000000000002</v>
      </c>
      <c r="BY22" s="76">
        <v>5.8010000000000002</v>
      </c>
      <c r="BZ22" s="76">
        <v>2.9039999999999999</v>
      </c>
      <c r="CA22" s="76">
        <v>0.4491</v>
      </c>
      <c r="CB22" s="76">
        <v>2.6980000000000001E-2</v>
      </c>
      <c r="CC22" s="76">
        <v>-0.2268</v>
      </c>
      <c r="CD22" s="76">
        <v>11.07</v>
      </c>
      <c r="CE22" s="76">
        <v>3.0249999999999999</v>
      </c>
      <c r="CF22" s="32"/>
    </row>
    <row r="23" spans="1:85" ht="15" customHeight="1">
      <c r="D23" s="18"/>
      <c r="E23" s="18">
        <f>Main!D56</f>
        <v>1.4219000000000001E-6</v>
      </c>
      <c r="F23">
        <f t="shared" ca="1" si="0"/>
        <v>2.5681030721959253E-2</v>
      </c>
      <c r="G23" s="18">
        <f t="shared" si="1"/>
        <v>0.5448648764000269</v>
      </c>
      <c r="H23" s="18">
        <f t="shared" si="2"/>
        <v>1.1883887005074439E-22</v>
      </c>
      <c r="I23" s="18">
        <f t="shared" ca="1" si="3"/>
        <v>0.93738061138234952</v>
      </c>
      <c r="J23" s="18">
        <f t="shared" ca="1" si="4"/>
        <v>0.867680534561596</v>
      </c>
      <c r="K23" s="18">
        <f t="shared" ca="1" si="5"/>
        <v>-7.1421089318507949E-11</v>
      </c>
      <c r="L23" s="18">
        <f t="shared" ca="1" si="6"/>
        <v>0.94437051504425962</v>
      </c>
      <c r="M23" s="18">
        <f t="shared" ca="1" si="7"/>
        <v>0.93165037398193573</v>
      </c>
      <c r="N23" s="18">
        <f t="shared" ca="1" si="8"/>
        <v>65.314974382906215</v>
      </c>
      <c r="O23" s="18">
        <f ca="1">N23*DCC!C24*DCC!D24</f>
        <v>6.890316425455233E-5</v>
      </c>
      <c r="P23" s="18"/>
      <c r="R23" s="77">
        <v>755.5</v>
      </c>
      <c r="S23" s="76">
        <v>0</v>
      </c>
      <c r="T23" s="76">
        <v>0</v>
      </c>
      <c r="U23" s="76">
        <v>0</v>
      </c>
      <c r="V23" s="76">
        <v>0</v>
      </c>
      <c r="W23" s="76">
        <v>0</v>
      </c>
      <c r="X23" s="76">
        <v>0</v>
      </c>
      <c r="Z23" s="76">
        <v>1.206E-2</v>
      </c>
      <c r="AA23" s="76">
        <v>-2.905E-3</v>
      </c>
      <c r="AB23" s="76">
        <v>-0.40600000000000003</v>
      </c>
      <c r="AC23" s="76">
        <v>-3.548</v>
      </c>
      <c r="AD23" s="76">
        <v>3.0009999999999999</v>
      </c>
      <c r="AE23" s="76">
        <v>-0.13089999999999999</v>
      </c>
      <c r="AF23" s="76">
        <v>3.8839999999999999E-3</v>
      </c>
      <c r="AG23" s="76">
        <v>9.5310000000000006E-2</v>
      </c>
      <c r="AH23" s="76">
        <v>9.0079999999999991</v>
      </c>
      <c r="AI23" s="76">
        <v>2.879</v>
      </c>
      <c r="AJ23" s="32"/>
      <c r="AL23" s="76">
        <v>-1.2570000000000001E-3</v>
      </c>
      <c r="AM23" s="76">
        <v>1.562E-4</v>
      </c>
      <c r="AN23" s="76">
        <v>2.5040000000000001E-3</v>
      </c>
      <c r="AO23" s="76">
        <v>6.2089999999999996</v>
      </c>
      <c r="AP23" s="76">
        <v>2.911</v>
      </c>
      <c r="AQ23" s="76">
        <v>6.089E-4</v>
      </c>
      <c r="AR23" s="76">
        <v>1.9880000000000001E-4</v>
      </c>
      <c r="AS23" s="76">
        <v>1.9040000000000001E-3</v>
      </c>
      <c r="AT23" s="76">
        <v>1.319</v>
      </c>
      <c r="AU23" s="76">
        <v>2.8959999999999999</v>
      </c>
      <c r="AV23" s="32"/>
      <c r="AX23" s="76">
        <v>-6.927E-3</v>
      </c>
      <c r="AY23" s="76">
        <v>2.6610000000000002E-3</v>
      </c>
      <c r="AZ23" s="76">
        <v>4.6339999999999999E-2</v>
      </c>
      <c r="BA23" s="76">
        <v>5.9219999999999997</v>
      </c>
      <c r="BB23" s="76">
        <v>2.9319999999999999</v>
      </c>
      <c r="BC23" s="76">
        <v>2.188E-2</v>
      </c>
      <c r="BD23" s="76">
        <v>2.5430000000000001E-3</v>
      </c>
      <c r="BE23" s="76">
        <v>3.0120000000000001E-2</v>
      </c>
      <c r="BF23" s="76">
        <v>1.6359999999999999</v>
      </c>
      <c r="BG23" s="76">
        <v>2.8679999999999999</v>
      </c>
      <c r="BH23" s="32"/>
      <c r="BJ23" s="76">
        <v>-0.22239999999999999</v>
      </c>
      <c r="BK23" s="76">
        <v>3.2230000000000002E-3</v>
      </c>
      <c r="BL23" s="76">
        <v>0.1187</v>
      </c>
      <c r="BM23" s="76">
        <v>6.1050000000000004</v>
      </c>
      <c r="BN23" s="76">
        <v>2.8940000000000001</v>
      </c>
      <c r="BO23" s="76">
        <v>-2.988E-2</v>
      </c>
      <c r="BP23" s="76">
        <v>-1.8589999999999999E-2</v>
      </c>
      <c r="BQ23" s="76">
        <v>-0.2026</v>
      </c>
      <c r="BR23" s="76">
        <v>-1.121</v>
      </c>
      <c r="BS23" s="76">
        <v>3.0009999999999999</v>
      </c>
      <c r="BT23" s="32"/>
      <c r="BV23" s="76">
        <v>0.69910000000000005</v>
      </c>
      <c r="BW23" s="76">
        <v>-7.7790000000000003E-3</v>
      </c>
      <c r="BX23" s="76">
        <v>-0.47520000000000001</v>
      </c>
      <c r="BY23" s="76">
        <v>5.8680000000000003</v>
      </c>
      <c r="BZ23" s="76">
        <v>2.9089999999999998</v>
      </c>
      <c r="CA23" s="76">
        <v>7.7000000000000002E-3</v>
      </c>
      <c r="CB23" s="76">
        <v>7.0050000000000001E-2</v>
      </c>
      <c r="CC23" s="76">
        <v>1.008</v>
      </c>
      <c r="CD23" s="76">
        <v>-2.46</v>
      </c>
      <c r="CE23" s="76">
        <v>2.9990000000000001</v>
      </c>
      <c r="CF23" s="32"/>
    </row>
    <row r="24" spans="1:85" ht="15" customHeight="1">
      <c r="D24" s="18"/>
      <c r="E24" s="18">
        <f>Main!D57</f>
        <v>1.7901E-6</v>
      </c>
      <c r="F24">
        <f t="shared" ca="1" si="0"/>
        <v>2.6352709062197589E-2</v>
      </c>
      <c r="G24" s="18">
        <f t="shared" si="1"/>
        <v>0.54162871381932343</v>
      </c>
      <c r="H24" s="18">
        <f t="shared" si="2"/>
        <v>7.5628565167090116E-29</v>
      </c>
      <c r="I24" s="18">
        <f t="shared" ca="1" si="3"/>
        <v>0.93520835188721518</v>
      </c>
      <c r="J24" s="18">
        <f t="shared" ca="1" si="4"/>
        <v>0.86606796149809284</v>
      </c>
      <c r="K24" s="18">
        <f t="shared" ca="1" si="5"/>
        <v>-7.0847583284552108E-11</v>
      </c>
      <c r="L24" s="18">
        <f t="shared" ca="1" si="6"/>
        <v>0.94214212714272416</v>
      </c>
      <c r="M24" s="18">
        <f t="shared" ca="1" si="7"/>
        <v>0.92952412786683369</v>
      </c>
      <c r="N24" s="18">
        <f t="shared" ca="1" si="8"/>
        <v>52.800484929948652</v>
      </c>
      <c r="O24" s="18">
        <f ca="1">N24*DCC!C25*DCC!D25</f>
        <v>7.1347517810314937E-5</v>
      </c>
      <c r="P24" s="18"/>
      <c r="R24" s="77">
        <v>794.5</v>
      </c>
      <c r="S24" s="76">
        <v>0</v>
      </c>
      <c r="T24" s="76">
        <v>0</v>
      </c>
      <c r="U24" s="76">
        <v>0</v>
      </c>
      <c r="V24" s="76">
        <v>0</v>
      </c>
      <c r="W24" s="76">
        <v>0</v>
      </c>
      <c r="X24" s="76">
        <v>0</v>
      </c>
      <c r="Z24" s="76">
        <v>1.427E-2</v>
      </c>
      <c r="AA24" s="76">
        <v>-3.1110000000000001E-3</v>
      </c>
      <c r="AB24" s="76">
        <v>-0.3533</v>
      </c>
      <c r="AC24" s="76">
        <v>-3.379</v>
      </c>
      <c r="AD24" s="76">
        <v>3.0009999999999999</v>
      </c>
      <c r="AE24" s="76">
        <v>-9.9360000000000004E-2</v>
      </c>
      <c r="AF24" s="76">
        <v>3.437E-3</v>
      </c>
      <c r="AG24" s="76">
        <v>7.8509999999999996E-2</v>
      </c>
      <c r="AH24" s="76">
        <v>7.9820000000000002</v>
      </c>
      <c r="AI24" s="76">
        <v>2.8170000000000002</v>
      </c>
      <c r="AJ24" s="32"/>
      <c r="AL24" s="76">
        <v>-1.276E-3</v>
      </c>
      <c r="AM24" s="76">
        <v>1.583E-4</v>
      </c>
      <c r="AN24" s="76">
        <v>1.983E-3</v>
      </c>
      <c r="AO24" s="76">
        <v>6.266</v>
      </c>
      <c r="AP24" s="76">
        <v>2.9049999999999998</v>
      </c>
      <c r="AQ24" s="76">
        <v>4.1770000000000002E-4</v>
      </c>
      <c r="AR24" s="76">
        <v>1.109E-4</v>
      </c>
      <c r="AS24" s="76">
        <v>4.3219999999999999E-4</v>
      </c>
      <c r="AT24" s="76">
        <v>2.0070000000000001</v>
      </c>
      <c r="AU24" s="76">
        <v>2.6230000000000002</v>
      </c>
      <c r="AV24" s="32"/>
      <c r="AX24" s="76">
        <v>-1.295E-2</v>
      </c>
      <c r="AY24" s="76">
        <v>2.7330000000000002E-3</v>
      </c>
      <c r="AZ24" s="76">
        <v>4.3909999999999998E-2</v>
      </c>
      <c r="BA24" s="76">
        <v>5.8840000000000003</v>
      </c>
      <c r="BB24" s="76">
        <v>2.927</v>
      </c>
      <c r="BC24" s="76">
        <v>1.788E-2</v>
      </c>
      <c r="BD24" s="76">
        <v>1.7750000000000001E-3</v>
      </c>
      <c r="BE24" s="76">
        <v>1.4630000000000001E-2</v>
      </c>
      <c r="BF24" s="76">
        <v>2.859</v>
      </c>
      <c r="BG24" s="76">
        <v>2.6930000000000001</v>
      </c>
      <c r="BH24" s="32"/>
      <c r="BJ24" s="76">
        <v>-0.22140000000000001</v>
      </c>
      <c r="BK24" s="76">
        <v>2.6909999999999998E-3</v>
      </c>
      <c r="BL24" s="76">
        <v>0.1212</v>
      </c>
      <c r="BM24" s="76">
        <v>6.2089999999999996</v>
      </c>
      <c r="BN24" s="76">
        <v>2.9</v>
      </c>
      <c r="BO24" s="76">
        <v>-0.12590000000000001</v>
      </c>
      <c r="BP24" s="76">
        <v>-8.9420000000000003E-3</v>
      </c>
      <c r="BQ24" s="76">
        <v>4.326E-2</v>
      </c>
      <c r="BR24" s="76">
        <v>11.22</v>
      </c>
      <c r="BS24" s="76">
        <v>3.0640000000000001</v>
      </c>
      <c r="BT24" s="32"/>
      <c r="BV24" s="76">
        <v>0.69940000000000002</v>
      </c>
      <c r="BW24" s="76">
        <v>-6.051E-3</v>
      </c>
      <c r="BX24" s="76">
        <v>-0.48480000000000001</v>
      </c>
      <c r="BY24" s="76">
        <v>5.9939999999999998</v>
      </c>
      <c r="BZ24" s="76">
        <v>2.9119999999999999</v>
      </c>
      <c r="CA24" s="76">
        <v>0.37880000000000003</v>
      </c>
      <c r="CB24" s="76">
        <v>3.4139999999999997E-2</v>
      </c>
      <c r="CC24" s="76">
        <v>-0.17549999999999999</v>
      </c>
      <c r="CD24" s="76">
        <v>10.97</v>
      </c>
      <c r="CE24" s="76">
        <v>3.01</v>
      </c>
      <c r="CF24" s="32"/>
    </row>
    <row r="25" spans="1:85" ht="15" customHeight="1">
      <c r="D25" s="18"/>
      <c r="E25" s="18">
        <f>Main!D58</f>
        <v>2.2535999999999999E-6</v>
      </c>
      <c r="F25">
        <f t="shared" ca="1" si="0"/>
        <v>2.6958727382326578E-2</v>
      </c>
      <c r="G25" s="18">
        <f t="shared" si="1"/>
        <v>0.53841224166050172</v>
      </c>
      <c r="H25" s="18">
        <f t="shared" si="2"/>
        <v>1.063812892605814E-36</v>
      </c>
      <c r="I25" s="18">
        <f t="shared" ca="1" si="3"/>
        <v>0.93304148302827872</v>
      </c>
      <c r="J25" s="18">
        <f t="shared" ca="1" si="4"/>
        <v>0.86445950452784981</v>
      </c>
      <c r="K25" s="18">
        <f t="shared" ca="1" si="5"/>
        <v>-7.0275383264149613E-11</v>
      </c>
      <c r="L25" s="18">
        <f t="shared" ca="1" si="6"/>
        <v>0.93991925769550044</v>
      </c>
      <c r="M25" s="18">
        <f t="shared" ca="1" si="7"/>
        <v>0.9274031676042056</v>
      </c>
      <c r="N25" s="18">
        <f t="shared" ca="1" si="8"/>
        <v>42.553338957260891</v>
      </c>
      <c r="O25" s="18">
        <f ca="1">N25*DCC!C26*DCC!D26</f>
        <v>7.3416675062582849E-5</v>
      </c>
      <c r="P25" s="18"/>
      <c r="R25" s="77">
        <v>834.5</v>
      </c>
      <c r="S25" s="76">
        <v>0</v>
      </c>
      <c r="T25" s="76">
        <v>0</v>
      </c>
      <c r="U25" s="76">
        <v>0</v>
      </c>
      <c r="V25" s="76">
        <v>0</v>
      </c>
      <c r="W25" s="76">
        <v>0</v>
      </c>
      <c r="X25" s="76">
        <v>0</v>
      </c>
      <c r="Z25" s="76">
        <v>1.5259999999999999E-2</v>
      </c>
      <c r="AA25" s="76">
        <v>-3.016E-3</v>
      </c>
      <c r="AB25" s="76">
        <v>-0.32750000000000001</v>
      </c>
      <c r="AC25" s="76">
        <v>-3.7240000000000002</v>
      </c>
      <c r="AD25" s="76">
        <v>3</v>
      </c>
      <c r="AE25" s="76">
        <v>-8.7110000000000007E-2</v>
      </c>
      <c r="AF25" s="76">
        <v>3.8159999999999999E-3</v>
      </c>
      <c r="AG25" s="76">
        <v>7.6780000000000001E-2</v>
      </c>
      <c r="AH25" s="76">
        <v>7.2160000000000002</v>
      </c>
      <c r="AI25" s="76">
        <v>2.8260000000000001</v>
      </c>
      <c r="AJ25" s="32"/>
      <c r="AL25" s="76">
        <v>-6.0219999999999996E-3</v>
      </c>
      <c r="AM25" s="76">
        <v>1.63E-4</v>
      </c>
      <c r="AN25" s="76">
        <v>1.9269999999999999E-3</v>
      </c>
      <c r="AO25" s="76">
        <v>5.97</v>
      </c>
      <c r="AP25" s="76">
        <v>2.8940000000000001</v>
      </c>
      <c r="AQ25" s="76">
        <v>-4.0429999999999997E-3</v>
      </c>
      <c r="AR25" s="76">
        <v>1.2349999999999999E-4</v>
      </c>
      <c r="AS25" s="76">
        <v>4.8799999999999999E-4</v>
      </c>
      <c r="AT25" s="76">
        <v>0.87360000000000004</v>
      </c>
      <c r="AU25" s="76">
        <v>2.7519999999999998</v>
      </c>
      <c r="AV25" s="32"/>
      <c r="AX25" s="76">
        <v>-4.1489999999999999E-2</v>
      </c>
      <c r="AY25" s="76">
        <v>2.6220000000000002E-3</v>
      </c>
      <c r="AZ25" s="76">
        <v>4.0680000000000001E-2</v>
      </c>
      <c r="BA25" s="76">
        <v>6.133</v>
      </c>
      <c r="BB25" s="76">
        <v>2.915</v>
      </c>
      <c r="BC25" s="76">
        <v>-1.125E-2</v>
      </c>
      <c r="BD25" s="76">
        <v>5.4640000000000005E-4</v>
      </c>
      <c r="BE25" s="76">
        <v>4.6080000000000001E-3</v>
      </c>
      <c r="BF25" s="76">
        <v>4.1900000000000004</v>
      </c>
      <c r="BG25" s="76">
        <v>1.8819999999999999</v>
      </c>
      <c r="BH25" s="32"/>
      <c r="BJ25" s="76">
        <v>-0.2306</v>
      </c>
      <c r="BK25" s="76">
        <v>2.8700000000000002E-3</v>
      </c>
      <c r="BL25" s="76">
        <v>0.1328</v>
      </c>
      <c r="BM25" s="76">
        <v>6.3879999999999999</v>
      </c>
      <c r="BN25" s="76">
        <v>2.915</v>
      </c>
      <c r="BO25" s="76">
        <v>-0.13880000000000001</v>
      </c>
      <c r="BP25" s="76">
        <v>-5.8300000000000001E-3</v>
      </c>
      <c r="BQ25" s="76">
        <v>6.1249999999999999E-2</v>
      </c>
      <c r="BR25" s="76">
        <v>8.4969999999999999</v>
      </c>
      <c r="BS25" s="76">
        <v>2.8410000000000002</v>
      </c>
      <c r="BT25" s="32"/>
      <c r="BV25" s="76">
        <v>0.72719999999999996</v>
      </c>
      <c r="BW25" s="76">
        <v>-6.5279999999999999E-3</v>
      </c>
      <c r="BX25" s="76">
        <v>-0.52180000000000004</v>
      </c>
      <c r="BY25" s="76">
        <v>6.1589999999999998</v>
      </c>
      <c r="BZ25" s="76">
        <v>2.9209999999999998</v>
      </c>
      <c r="CA25" s="76">
        <v>0.42959999999999998</v>
      </c>
      <c r="CB25" s="76">
        <v>2.2440000000000002E-2</v>
      </c>
      <c r="CC25" s="76">
        <v>-0.2407</v>
      </c>
      <c r="CD25" s="76">
        <v>8.468</v>
      </c>
      <c r="CE25" s="76">
        <v>2.8559999999999999</v>
      </c>
      <c r="CF25" s="32"/>
    </row>
    <row r="26" spans="1:85" ht="15" customHeight="1">
      <c r="D26" s="18"/>
      <c r="E26" s="18">
        <f>Main!D59</f>
        <v>2.8370999999999999E-6</v>
      </c>
      <c r="F26">
        <f t="shared" ca="1" si="0"/>
        <v>2.751169882441502E-2</v>
      </c>
      <c r="G26" s="18">
        <f t="shared" si="1"/>
        <v>0.53521515805753128</v>
      </c>
      <c r="H26" s="18">
        <f t="shared" si="2"/>
        <v>1.2314808457160415E-46</v>
      </c>
      <c r="I26" s="18">
        <f t="shared" ca="1" si="3"/>
        <v>0.93087988053270176</v>
      </c>
      <c r="J26" s="18">
        <f t="shared" ca="1" si="4"/>
        <v>0.86285519596427407</v>
      </c>
      <c r="K26" s="18">
        <f t="shared" ca="1" si="5"/>
        <v>-6.9704328804676343E-11</v>
      </c>
      <c r="L26" s="18">
        <f t="shared" ca="1" si="6"/>
        <v>0.93770176672642758</v>
      </c>
      <c r="M26" s="18">
        <f t="shared" ca="1" si="7"/>
        <v>0.92528738179460435</v>
      </c>
      <c r="N26" s="18">
        <f t="shared" ca="1" si="8"/>
        <v>34.211758556098268</v>
      </c>
      <c r="O26" s="18">
        <f ca="1">N26*DCC!C27*DCC!D27</f>
        <v>7.5146028728064105E-5</v>
      </c>
      <c r="P26" s="18"/>
      <c r="R26" s="77">
        <v>876.5</v>
      </c>
      <c r="S26" s="76">
        <v>0</v>
      </c>
      <c r="T26" s="76">
        <v>0</v>
      </c>
      <c r="U26" s="76">
        <v>0</v>
      </c>
      <c r="V26" s="76">
        <v>0</v>
      </c>
      <c r="W26" s="76">
        <v>0</v>
      </c>
      <c r="X26" s="76">
        <v>0</v>
      </c>
      <c r="Z26" s="76">
        <v>1.644E-2</v>
      </c>
      <c r="AA26" s="76">
        <v>-3.1329999999999999E-3</v>
      </c>
      <c r="AB26" s="76">
        <v>-0.23330000000000001</v>
      </c>
      <c r="AC26" s="76">
        <v>-3.121</v>
      </c>
      <c r="AD26" s="76">
        <v>3.0019999999999998</v>
      </c>
      <c r="AE26" s="76">
        <v>-8.7999999999999995E-2</v>
      </c>
      <c r="AF26" s="76">
        <v>2.7920000000000002E-3</v>
      </c>
      <c r="AG26" s="76">
        <v>7.5800000000000006E-2</v>
      </c>
      <c r="AH26" s="76">
        <v>7.4790000000000001</v>
      </c>
      <c r="AI26" s="76">
        <v>2.8279999999999998</v>
      </c>
      <c r="AJ26" s="32"/>
      <c r="AL26" s="76">
        <v>-6.5199999999999998E-3</v>
      </c>
      <c r="AM26" s="76">
        <v>1.7000000000000001E-4</v>
      </c>
      <c r="AN26" s="76">
        <v>1.9369999999999999E-3</v>
      </c>
      <c r="AO26" s="76">
        <v>6.8949999999999996</v>
      </c>
      <c r="AP26" s="76">
        <v>2.8839999999999999</v>
      </c>
      <c r="AQ26" s="76">
        <v>-4.7549999999999997E-3</v>
      </c>
      <c r="AR26" s="76">
        <v>1.132E-4</v>
      </c>
      <c r="AS26" s="76">
        <v>6.2419999999999999E-4</v>
      </c>
      <c r="AT26" s="76">
        <v>1.8680000000000001</v>
      </c>
      <c r="AU26" s="76">
        <v>2.7050000000000001</v>
      </c>
      <c r="AV26" s="32"/>
      <c r="AX26" s="76">
        <v>-5.3929999999999999E-2</v>
      </c>
      <c r="AY26" s="76">
        <v>2.699E-3</v>
      </c>
      <c r="AZ26" s="76">
        <v>3.9669999999999997E-2</v>
      </c>
      <c r="BA26" s="76">
        <v>6.3940000000000001</v>
      </c>
      <c r="BB26" s="76">
        <v>2.907</v>
      </c>
      <c r="BC26" s="76">
        <v>-2.47E-2</v>
      </c>
      <c r="BD26" s="76">
        <v>1.33E-3</v>
      </c>
      <c r="BE26" s="76">
        <v>1.2749999999999999E-2</v>
      </c>
      <c r="BF26" s="76">
        <v>3.6779999999999999</v>
      </c>
      <c r="BG26" s="76">
        <v>2.556</v>
      </c>
      <c r="BH26" s="32"/>
      <c r="BJ26" s="76">
        <v>-0.2465</v>
      </c>
      <c r="BK26" s="76">
        <v>3.2569999999999999E-3</v>
      </c>
      <c r="BL26" s="76">
        <v>0.15210000000000001</v>
      </c>
      <c r="BM26" s="76">
        <v>6.44</v>
      </c>
      <c r="BN26" s="76">
        <v>2.9220000000000002</v>
      </c>
      <c r="BO26" s="76">
        <v>-0.11749999999999999</v>
      </c>
      <c r="BP26" s="76">
        <v>-7.2370000000000004E-3</v>
      </c>
      <c r="BQ26" s="76">
        <v>5.092E-2</v>
      </c>
      <c r="BR26" s="76">
        <v>10.130000000000001</v>
      </c>
      <c r="BS26" s="76">
        <v>2.9580000000000002</v>
      </c>
      <c r="BT26" s="32"/>
      <c r="BV26" s="76">
        <v>0.77849999999999997</v>
      </c>
      <c r="BW26" s="76">
        <v>-7.646E-3</v>
      </c>
      <c r="BX26" s="76">
        <v>-0.5847</v>
      </c>
      <c r="BY26" s="76">
        <v>6.242</v>
      </c>
      <c r="BZ26" s="76">
        <v>2.9279999999999999</v>
      </c>
      <c r="CA26" s="76">
        <v>0.37280000000000002</v>
      </c>
      <c r="CB26" s="76">
        <v>2.8039999999999999E-2</v>
      </c>
      <c r="CC26" s="76">
        <v>-0.20830000000000001</v>
      </c>
      <c r="CD26" s="76">
        <v>10.210000000000001</v>
      </c>
      <c r="CE26" s="76">
        <v>2.9689999999999999</v>
      </c>
      <c r="CF26" s="32"/>
    </row>
    <row r="27" spans="1:85" ht="15" customHeight="1">
      <c r="D27" s="18"/>
      <c r="E27" s="18">
        <f>Main!D60</f>
        <v>3.5717E-6</v>
      </c>
      <c r="F27">
        <f t="shared" ca="1" si="0"/>
        <v>2.8022306424752202E-2</v>
      </c>
      <c r="G27" s="18">
        <f t="shared" si="1"/>
        <v>0.53203726176253652</v>
      </c>
      <c r="H27" s="18">
        <f t="shared" si="2"/>
        <v>3.3815768764415382E-59</v>
      </c>
      <c r="I27" s="18">
        <f t="shared" ca="1" si="3"/>
        <v>0.9287234882005484</v>
      </c>
      <c r="J27" s="18">
        <f t="shared" ca="1" si="4"/>
        <v>0.86125513600802894</v>
      </c>
      <c r="K27" s="18">
        <f t="shared" ca="1" si="5"/>
        <v>-6.9134259643738352E-11</v>
      </c>
      <c r="L27" s="18">
        <f t="shared" ca="1" si="6"/>
        <v>0.9354895823508651</v>
      </c>
      <c r="M27" s="18">
        <f t="shared" ca="1" si="7"/>
        <v>0.92317672709622267</v>
      </c>
      <c r="N27" s="18">
        <f t="shared" ca="1" si="8"/>
        <v>27.452594192062502</v>
      </c>
      <c r="O27" s="18">
        <f ca="1">N27*DCC!C28*DCC!D28</f>
        <v>7.6760750966621099E-5</v>
      </c>
      <c r="P27" s="18"/>
      <c r="R27" s="77">
        <v>920</v>
      </c>
      <c r="S27" s="76">
        <v>0</v>
      </c>
      <c r="T27" s="76">
        <v>0</v>
      </c>
      <c r="U27" s="76">
        <v>0</v>
      </c>
      <c r="V27" s="76">
        <v>0</v>
      </c>
      <c r="W27" s="76">
        <v>0</v>
      </c>
      <c r="X27" s="76">
        <v>0</v>
      </c>
      <c r="Z27" s="76">
        <v>1.4670000000000001E-2</v>
      </c>
      <c r="AA27" s="76">
        <v>-3.251E-3</v>
      </c>
      <c r="AB27" s="76">
        <v>-0.20130000000000001</v>
      </c>
      <c r="AC27" s="76">
        <v>-3.3090000000000002</v>
      </c>
      <c r="AD27" s="76">
        <v>3.0019999999999998</v>
      </c>
      <c r="AE27" s="76">
        <v>-7.9899999999999999E-2</v>
      </c>
      <c r="AF27" s="76">
        <v>3.1749999999999999E-3</v>
      </c>
      <c r="AG27" s="76">
        <v>7.646E-2</v>
      </c>
      <c r="AH27" s="76">
        <v>6.9870000000000001</v>
      </c>
      <c r="AI27" s="76">
        <v>2.8359999999999999</v>
      </c>
      <c r="AJ27" s="32"/>
      <c r="AL27" s="76">
        <v>-6.2789999999999999E-3</v>
      </c>
      <c r="AM27" s="76">
        <v>1.6880000000000001E-4</v>
      </c>
      <c r="AN27" s="76">
        <v>1.5299999999999999E-3</v>
      </c>
      <c r="AO27" s="76">
        <v>7.1340000000000003</v>
      </c>
      <c r="AP27" s="76">
        <v>2.875</v>
      </c>
      <c r="AQ27" s="76">
        <v>-4.2659999999999998E-3</v>
      </c>
      <c r="AR27" s="76">
        <v>-7.3960000000000003E-5</v>
      </c>
      <c r="AS27" s="76">
        <v>-1.075E-3</v>
      </c>
      <c r="AT27" s="76">
        <v>9.8079999999999998</v>
      </c>
      <c r="AU27" s="76">
        <v>2.8820000000000001</v>
      </c>
      <c r="AV27" s="32"/>
      <c r="AX27" s="76">
        <v>-5.296E-2</v>
      </c>
      <c r="AY27" s="76">
        <v>2.503E-3</v>
      </c>
      <c r="AZ27" s="76">
        <v>3.4349999999999999E-2</v>
      </c>
      <c r="BA27" s="76">
        <v>6.1280000000000001</v>
      </c>
      <c r="BB27" s="76">
        <v>2.899</v>
      </c>
      <c r="BC27" s="76">
        <v>-3.2149999999999998E-2</v>
      </c>
      <c r="BD27" s="76">
        <v>2.031E-4</v>
      </c>
      <c r="BE27" s="76">
        <v>7.4070000000000004E-3</v>
      </c>
      <c r="BF27" s="76">
        <v>4.702</v>
      </c>
      <c r="BG27" s="76">
        <v>1.88</v>
      </c>
      <c r="BH27" s="32"/>
      <c r="BJ27" s="76">
        <v>-0.249</v>
      </c>
      <c r="BK27" s="76">
        <v>2.7889999999999998E-3</v>
      </c>
      <c r="BL27" s="76">
        <v>0.15820000000000001</v>
      </c>
      <c r="BM27" s="76">
        <v>6.5789999999999997</v>
      </c>
      <c r="BN27" s="76">
        <v>2.9279999999999999</v>
      </c>
      <c r="BO27" s="76">
        <v>-0.11940000000000001</v>
      </c>
      <c r="BP27" s="76">
        <v>-5.973E-3</v>
      </c>
      <c r="BQ27" s="76">
        <v>5.0790000000000002E-2</v>
      </c>
      <c r="BR27" s="76">
        <v>9.3439999999999994</v>
      </c>
      <c r="BS27" s="76">
        <v>2.8879999999999999</v>
      </c>
      <c r="BT27" s="32"/>
      <c r="BV27" s="76">
        <v>0.78890000000000005</v>
      </c>
      <c r="BW27" s="76">
        <v>-6.1130000000000004E-3</v>
      </c>
      <c r="BX27" s="76">
        <v>-0.60399999999999998</v>
      </c>
      <c r="BY27" s="76">
        <v>6.3819999999999997</v>
      </c>
      <c r="BZ27" s="76">
        <v>2.93</v>
      </c>
      <c r="CA27" s="76">
        <v>0.37480000000000002</v>
      </c>
      <c r="CB27" s="76">
        <v>2.2700000000000001E-2</v>
      </c>
      <c r="CC27" s="76">
        <v>-0.20619999999999999</v>
      </c>
      <c r="CD27" s="76">
        <v>9.2200000000000006</v>
      </c>
      <c r="CE27" s="76">
        <v>2.891</v>
      </c>
      <c r="CF27" s="32"/>
    </row>
    <row r="28" spans="1:85" ht="15" customHeight="1">
      <c r="D28" s="18"/>
      <c r="E28" s="18">
        <f>Main!D61</f>
        <v>4.4965000000000001E-6</v>
      </c>
      <c r="F28">
        <f t="shared" ca="1" si="0"/>
        <v>2.8499391931227899E-2</v>
      </c>
      <c r="G28" s="18">
        <f t="shared" si="1"/>
        <v>0.52887860140248499</v>
      </c>
      <c r="H28" s="18">
        <f t="shared" si="2"/>
        <v>4.6099587406176978E-75</v>
      </c>
      <c r="I28" s="18">
        <f t="shared" ca="1" si="3"/>
        <v>0.92657242115999727</v>
      </c>
      <c r="J28" s="18">
        <f t="shared" ca="1" si="4"/>
        <v>0.85965957174451357</v>
      </c>
      <c r="K28" s="18">
        <f t="shared" ca="1" si="5"/>
        <v>-6.8565040565868746E-11</v>
      </c>
      <c r="L28" s="18">
        <f t="shared" ca="1" si="6"/>
        <v>0.93328280646360229</v>
      </c>
      <c r="M28" s="18">
        <f t="shared" ca="1" si="7"/>
        <v>0.92107132948580994</v>
      </c>
      <c r="N28" s="18">
        <f t="shared" ca="1" si="8"/>
        <v>21.995702905522425</v>
      </c>
      <c r="O28" s="18">
        <f ca="1">N28*DCC!C29*DCC!D29</f>
        <v>7.8281388658236201E-5</v>
      </c>
      <c r="P28" s="18"/>
      <c r="R28" s="77">
        <v>965</v>
      </c>
      <c r="S28" s="76">
        <v>0</v>
      </c>
      <c r="T28" s="76">
        <v>0</v>
      </c>
      <c r="U28" s="76">
        <v>0</v>
      </c>
      <c r="V28" s="76">
        <v>0</v>
      </c>
      <c r="W28" s="76">
        <v>0</v>
      </c>
      <c r="X28" s="76">
        <v>0</v>
      </c>
      <c r="Z28" s="76">
        <v>1.363E-2</v>
      </c>
      <c r="AA28" s="76">
        <v>-3.4659999999999999E-3</v>
      </c>
      <c r="AB28" s="76">
        <v>-0.1525</v>
      </c>
      <c r="AC28" s="76">
        <v>-3.3170000000000002</v>
      </c>
      <c r="AD28" s="76">
        <v>3.0030000000000001</v>
      </c>
      <c r="AE28" s="76">
        <v>-0.1172</v>
      </c>
      <c r="AF28" s="76">
        <v>2.4190000000000001E-3</v>
      </c>
      <c r="AG28" s="76">
        <v>0.1002</v>
      </c>
      <c r="AH28" s="76">
        <v>8.2959999999999994</v>
      </c>
      <c r="AI28" s="76">
        <v>2.8860000000000001</v>
      </c>
      <c r="AJ28" s="32"/>
      <c r="AL28" s="76">
        <v>-6.6800000000000002E-3</v>
      </c>
      <c r="AM28" s="76">
        <v>1.8430000000000001E-4</v>
      </c>
      <c r="AN28" s="76">
        <v>1.8E-3</v>
      </c>
      <c r="AO28" s="76">
        <v>6.2430000000000003</v>
      </c>
      <c r="AP28" s="76">
        <v>2.8620000000000001</v>
      </c>
      <c r="AQ28" s="76">
        <v>-5.6259999999999999E-3</v>
      </c>
      <c r="AR28" s="76">
        <v>1.1400000000000001E-4</v>
      </c>
      <c r="AS28" s="76">
        <v>1.91E-3</v>
      </c>
      <c r="AT28" s="76">
        <v>-1.087</v>
      </c>
      <c r="AU28" s="76">
        <v>2.94</v>
      </c>
      <c r="AV28" s="32"/>
      <c r="AX28" s="76">
        <v>-5.7919999999999999E-2</v>
      </c>
      <c r="AY28" s="76">
        <v>2.771E-3</v>
      </c>
      <c r="AZ28" s="76">
        <v>3.6339999999999997E-2</v>
      </c>
      <c r="BA28" s="76">
        <v>5.9930000000000003</v>
      </c>
      <c r="BB28" s="76">
        <v>2.895</v>
      </c>
      <c r="BC28" s="76">
        <v>-3.7589999999999998E-2</v>
      </c>
      <c r="BD28" s="76">
        <v>2.1749999999999999E-3</v>
      </c>
      <c r="BE28" s="76">
        <v>3.1649999999999998E-2</v>
      </c>
      <c r="BF28" s="76">
        <v>1.407</v>
      </c>
      <c r="BG28" s="76">
        <v>2.8740000000000001</v>
      </c>
      <c r="BH28" s="32"/>
      <c r="BJ28" s="76">
        <v>-0.24260000000000001</v>
      </c>
      <c r="BK28" s="76">
        <v>2.7409999999999999E-3</v>
      </c>
      <c r="BL28" s="76">
        <v>0.1588</v>
      </c>
      <c r="BM28" s="76">
        <v>6.7069999999999999</v>
      </c>
      <c r="BN28" s="76">
        <v>2.9260000000000002</v>
      </c>
      <c r="BO28" s="76">
        <v>-1.064E-2</v>
      </c>
      <c r="BP28" s="76">
        <v>-1.9290000000000002E-2</v>
      </c>
      <c r="BQ28" s="76">
        <v>-0.31380000000000002</v>
      </c>
      <c r="BR28" s="76">
        <v>-2.8029999999999999</v>
      </c>
      <c r="BS28" s="76">
        <v>2.9990000000000001</v>
      </c>
      <c r="BT28" s="32"/>
      <c r="BV28" s="76">
        <v>0.77149999999999996</v>
      </c>
      <c r="BW28" s="76">
        <v>-5.816E-3</v>
      </c>
      <c r="BX28" s="76">
        <v>-0.60319999999999996</v>
      </c>
      <c r="BY28" s="76">
        <v>6.5049999999999999</v>
      </c>
      <c r="BZ28" s="76">
        <v>2.9289999999999998</v>
      </c>
      <c r="CA28" s="76">
        <v>-6.2950000000000006E-2</v>
      </c>
      <c r="CB28" s="76">
        <v>7.3980000000000004E-2</v>
      </c>
      <c r="CC28" s="76">
        <v>1.335</v>
      </c>
      <c r="CD28" s="76">
        <v>-3.1989999999999998</v>
      </c>
      <c r="CE28" s="76">
        <v>2.9969999999999999</v>
      </c>
      <c r="CF28" s="32"/>
    </row>
    <row r="29" spans="1:85" ht="15" customHeight="1">
      <c r="D29" s="18"/>
      <c r="E29" s="18">
        <f>Main!D62</f>
        <v>5.6608000000000001E-6</v>
      </c>
      <c r="F29">
        <f t="shared" ca="1" si="0"/>
        <v>2.8950229635005639E-2</v>
      </c>
      <c r="G29" s="18">
        <f t="shared" si="1"/>
        <v>0.52573900106735272</v>
      </c>
      <c r="H29" s="18">
        <f t="shared" si="2"/>
        <v>4.3425102698666504E-95</v>
      </c>
      <c r="I29" s="18">
        <f t="shared" ca="1" si="3"/>
        <v>0.92442664430106303</v>
      </c>
      <c r="J29" s="18">
        <f t="shared" ca="1" si="4"/>
        <v>0.85806866129126902</v>
      </c>
      <c r="K29" s="18">
        <f t="shared" ca="1" si="5"/>
        <v>-6.7996473572427464E-11</v>
      </c>
      <c r="L29" s="18">
        <f t="shared" ca="1" si="6"/>
        <v>0.93108138457674394</v>
      </c>
      <c r="M29" s="18">
        <f t="shared" ca="1" si="7"/>
        <v>0.91897116973915371</v>
      </c>
      <c r="N29" s="18">
        <f t="shared" ca="1" si="8"/>
        <v>17.602480554991491</v>
      </c>
      <c r="O29" s="18">
        <f ca="1">N29*DCC!C30*DCC!D30</f>
        <v>7.9469889037403152E-5</v>
      </c>
      <c r="P29" s="18"/>
      <c r="R29" s="77">
        <v>1000</v>
      </c>
      <c r="S29" s="76">
        <v>0</v>
      </c>
      <c r="T29" s="76">
        <v>0</v>
      </c>
      <c r="U29" s="76">
        <v>0</v>
      </c>
      <c r="V29" s="76">
        <v>0</v>
      </c>
      <c r="W29" s="76">
        <v>0</v>
      </c>
      <c r="X29" s="76">
        <v>0</v>
      </c>
      <c r="Z29" s="76">
        <v>1.5140000000000001E-2</v>
      </c>
      <c r="AA29" s="76">
        <v>-3.6979999999999999E-3</v>
      </c>
      <c r="AB29" s="76">
        <v>-3.6880000000000003E-2</v>
      </c>
      <c r="AC29" s="76">
        <v>2.157</v>
      </c>
      <c r="AD29" s="76">
        <v>2.9350000000000001</v>
      </c>
      <c r="AE29" s="76">
        <v>-8.3479999999999999E-2</v>
      </c>
      <c r="AF29" s="76">
        <v>3.0630000000000002E-3</v>
      </c>
      <c r="AG29" s="76">
        <v>8.3140000000000006E-2</v>
      </c>
      <c r="AH29" s="76">
        <v>6.6820000000000004</v>
      </c>
      <c r="AI29" s="76">
        <v>2.8580000000000001</v>
      </c>
      <c r="AJ29" s="32"/>
      <c r="AL29" s="76">
        <v>-6.2500000000000003E-3</v>
      </c>
      <c r="AM29" s="76">
        <v>1.5789999999999999E-4</v>
      </c>
      <c r="AN29" s="76">
        <v>1.0449999999999999E-3</v>
      </c>
      <c r="AO29" s="76">
        <v>4.6619999999999999</v>
      </c>
      <c r="AP29" s="76">
        <v>2.8410000000000002</v>
      </c>
      <c r="AQ29" s="76">
        <v>-5.208E-3</v>
      </c>
      <c r="AR29" s="76">
        <v>-1.772E-4</v>
      </c>
      <c r="AS29" s="76">
        <v>-1.25E-3</v>
      </c>
      <c r="AT29" s="76">
        <v>8.8179999999999996</v>
      </c>
      <c r="AU29" s="76">
        <v>3.0670000000000002</v>
      </c>
      <c r="AV29" s="32"/>
      <c r="AX29" s="76">
        <v>-5.7829999999999999E-2</v>
      </c>
      <c r="AY29" s="76">
        <v>2.5300000000000001E-3</v>
      </c>
      <c r="AZ29" s="76">
        <v>3.0030000000000001E-2</v>
      </c>
      <c r="BA29" s="76">
        <v>6.5460000000000003</v>
      </c>
      <c r="BB29" s="76">
        <v>2.8809999999999998</v>
      </c>
      <c r="BC29" s="76">
        <v>-4.1500000000000002E-2</v>
      </c>
      <c r="BD29" s="76">
        <v>-7.1860000000000001E-4</v>
      </c>
      <c r="BE29" s="76">
        <v>5.1000000000000004E-3</v>
      </c>
      <c r="BF29" s="76">
        <v>5.3319999999999999</v>
      </c>
      <c r="BG29" s="76">
        <v>0.93930000000000002</v>
      </c>
      <c r="BH29" s="32"/>
      <c r="BJ29" s="76">
        <v>-0.2379</v>
      </c>
      <c r="BK29" s="76">
        <v>3.127E-3</v>
      </c>
      <c r="BL29" s="76">
        <v>0.16200000000000001</v>
      </c>
      <c r="BM29" s="76">
        <v>6.6760000000000002</v>
      </c>
      <c r="BN29" s="76">
        <v>2.9249999999999998</v>
      </c>
      <c r="BO29" s="76">
        <v>-0.1782</v>
      </c>
      <c r="BP29" s="76">
        <v>7.917E-4</v>
      </c>
      <c r="BQ29" s="76">
        <v>0.1221</v>
      </c>
      <c r="BR29" s="76">
        <v>8.0030000000000001</v>
      </c>
      <c r="BS29" s="76">
        <v>2.9529999999999998</v>
      </c>
      <c r="BT29" s="32"/>
      <c r="BV29" s="76">
        <v>0.7611</v>
      </c>
      <c r="BW29" s="76">
        <v>-7.0949999999999997E-3</v>
      </c>
      <c r="BX29" s="76">
        <v>-0.61419999999999997</v>
      </c>
      <c r="BY29" s="76">
        <v>6.4770000000000003</v>
      </c>
      <c r="BZ29" s="76">
        <v>2.9289999999999998</v>
      </c>
      <c r="CA29" s="76">
        <v>0.59689999999999999</v>
      </c>
      <c r="CB29" s="76">
        <v>-7.7559999999999999E-4</v>
      </c>
      <c r="CC29" s="76">
        <v>-0.45540000000000003</v>
      </c>
      <c r="CD29" s="76">
        <v>8.1280000000000001</v>
      </c>
      <c r="CE29" s="76">
        <v>2.9620000000000002</v>
      </c>
      <c r="CF29" s="32"/>
    </row>
    <row r="30" spans="1:85" ht="15" customHeight="1">
      <c r="D30" s="18"/>
      <c r="E30" s="18">
        <f>Main!D63</f>
        <v>7.1264000000000001E-6</v>
      </c>
      <c r="F30">
        <f t="shared" ca="1" si="0"/>
        <v>2.9380638624020641E-2</v>
      </c>
      <c r="G30" s="18">
        <f t="shared" si="1"/>
        <v>0.52261888642245768</v>
      </c>
      <c r="H30" s="18">
        <f t="shared" si="2"/>
        <v>2.3858652698850169E-120</v>
      </c>
      <c r="I30" s="18">
        <f t="shared" ca="1" si="3"/>
        <v>0.92228653735002364</v>
      </c>
      <c r="J30" s="18">
        <f t="shared" ca="1" si="4"/>
        <v>0.85648289578248216</v>
      </c>
      <c r="K30" s="18">
        <f t="shared" ca="1" si="5"/>
        <v>-6.7428444504656339E-11</v>
      </c>
      <c r="L30" s="18">
        <f t="shared" ca="1" si="6"/>
        <v>0.92888568524397574</v>
      </c>
      <c r="M30" s="18">
        <f t="shared" ca="1" si="7"/>
        <v>0.91687663674168629</v>
      </c>
      <c r="N30" s="18">
        <f t="shared" ca="1" si="8"/>
        <v>14.073905543577805</v>
      </c>
      <c r="O30" s="18">
        <f ca="1">N30*DCC!C31*DCC!D31</f>
        <v>8.0372721029159917E-5</v>
      </c>
      <c r="P30" s="18"/>
      <c r="R30" s="77">
        <v>1024</v>
      </c>
      <c r="S30" s="76">
        <v>0</v>
      </c>
      <c r="T30" s="76">
        <v>0</v>
      </c>
      <c r="U30" s="76">
        <v>0</v>
      </c>
      <c r="V30" s="76">
        <v>0</v>
      </c>
      <c r="W30" s="76">
        <v>0</v>
      </c>
      <c r="X30" s="76">
        <v>0</v>
      </c>
      <c r="Z30" s="76">
        <v>1.898E-2</v>
      </c>
      <c r="AA30" s="76">
        <v>-3.9880000000000002E-3</v>
      </c>
      <c r="AB30" s="76">
        <v>-3.1329999999999997E-2</v>
      </c>
      <c r="AC30" s="76">
        <v>3.383</v>
      </c>
      <c r="AD30" s="76">
        <v>2.8180000000000001</v>
      </c>
      <c r="AE30" s="76">
        <v>-6.3700000000000007E-2</v>
      </c>
      <c r="AF30" s="76">
        <v>2.9689999999999999E-3</v>
      </c>
      <c r="AG30" s="76">
        <v>8.0729999999999996E-2</v>
      </c>
      <c r="AH30" s="76">
        <v>5.7629999999999999</v>
      </c>
      <c r="AI30" s="76">
        <v>2.86</v>
      </c>
      <c r="AJ30" s="32"/>
      <c r="AL30" s="76">
        <v>-7.1310000000000002E-3</v>
      </c>
      <c r="AM30" s="76">
        <v>1.5430000000000001E-4</v>
      </c>
      <c r="AN30" s="76">
        <v>1.918E-3</v>
      </c>
      <c r="AO30" s="76">
        <v>6.827</v>
      </c>
      <c r="AP30" s="76">
        <v>2.891</v>
      </c>
      <c r="AQ30" s="76">
        <v>-5.4200000000000003E-3</v>
      </c>
      <c r="AR30" s="76">
        <v>1.12E-4</v>
      </c>
      <c r="AS30" s="76">
        <v>1.039E-3</v>
      </c>
      <c r="AT30" s="76">
        <v>4.6319999999999997</v>
      </c>
      <c r="AU30" s="76">
        <v>2.7309999999999999</v>
      </c>
      <c r="AV30" s="32"/>
      <c r="AX30" s="76">
        <v>-6.3700000000000007E-2</v>
      </c>
      <c r="AY30" s="76">
        <v>2.5569999999999998E-3</v>
      </c>
      <c r="AZ30" s="76">
        <v>3.5560000000000001E-2</v>
      </c>
      <c r="BA30" s="76">
        <v>6.3019999999999996</v>
      </c>
      <c r="BB30" s="76">
        <v>2.895</v>
      </c>
      <c r="BC30" s="76">
        <v>-4.8719999999999999E-2</v>
      </c>
      <c r="BD30" s="76">
        <v>2.3580000000000001E-4</v>
      </c>
      <c r="BE30" s="76">
        <v>1.34E-2</v>
      </c>
      <c r="BF30" s="76">
        <v>6.7720000000000002</v>
      </c>
      <c r="BG30" s="76">
        <v>2.254</v>
      </c>
      <c r="BH30" s="32"/>
      <c r="BJ30" s="76">
        <v>-0.23569999999999999</v>
      </c>
      <c r="BK30" s="76">
        <v>2.6809999999999998E-3</v>
      </c>
      <c r="BL30" s="76">
        <v>0.15989999999999999</v>
      </c>
      <c r="BM30" s="76">
        <v>6.6040000000000001</v>
      </c>
      <c r="BN30" s="76">
        <v>2.9220000000000002</v>
      </c>
      <c r="BO30" s="76">
        <v>-0.17080000000000001</v>
      </c>
      <c r="BP30" s="76">
        <v>8.0579999999999992E-3</v>
      </c>
      <c r="BQ30" s="76">
        <v>0.15609999999999999</v>
      </c>
      <c r="BR30" s="76">
        <v>6.8840000000000003</v>
      </c>
      <c r="BS30" s="76">
        <v>2.9729999999999999</v>
      </c>
      <c r="BT30" s="32"/>
      <c r="BV30" s="76">
        <v>0.75370000000000004</v>
      </c>
      <c r="BW30" s="76">
        <v>-5.6169999999999996E-3</v>
      </c>
      <c r="BX30" s="76">
        <v>-0.60729999999999995</v>
      </c>
      <c r="BY30" s="76">
        <v>6.444</v>
      </c>
      <c r="BZ30" s="76">
        <v>2.9260000000000002</v>
      </c>
      <c r="CA30" s="76">
        <v>0.59330000000000005</v>
      </c>
      <c r="CB30" s="76">
        <v>-2.546E-2</v>
      </c>
      <c r="CC30" s="76">
        <v>-0.56110000000000004</v>
      </c>
      <c r="CD30" s="76">
        <v>6.952</v>
      </c>
      <c r="CE30" s="76">
        <v>2.976</v>
      </c>
      <c r="CF30" s="32"/>
    </row>
    <row r="31" spans="1:85" ht="15" customHeight="1">
      <c r="A31" t="s">
        <v>316</v>
      </c>
      <c r="D31" s="18"/>
      <c r="E31" s="18">
        <f>Main!D64</f>
        <v>8.9716000000000006E-6</v>
      </c>
      <c r="F31">
        <f t="shared" ca="1" si="0"/>
        <v>2.9795438457695986E-2</v>
      </c>
      <c r="G31" s="18">
        <f t="shared" si="1"/>
        <v>0.51951768457793435</v>
      </c>
      <c r="H31" s="18">
        <f t="shared" si="2"/>
        <v>3.336093460440816E-152</v>
      </c>
      <c r="I31" s="18">
        <f t="shared" ca="1" si="3"/>
        <v>0.9201517989507676</v>
      </c>
      <c r="J31" s="18">
        <f t="shared" ca="1" si="4"/>
        <v>0.85490229065051504</v>
      </c>
      <c r="K31" s="18">
        <f t="shared" ca="1" si="5"/>
        <v>-6.6860628752039916E-11</v>
      </c>
      <c r="L31" s="18">
        <f t="shared" ca="1" si="6"/>
        <v>0.92669537533991098</v>
      </c>
      <c r="M31" s="18">
        <f t="shared" ca="1" si="7"/>
        <v>0.91478745518135884</v>
      </c>
      <c r="N31" s="18">
        <f t="shared" ca="1" si="8"/>
        <v>11.24418554883969</v>
      </c>
      <c r="O31" s="18">
        <f ca="1">N31*DCC!C32*DCC!D32</f>
        <v>8.1222843644348326E-5</v>
      </c>
      <c r="P31" s="18"/>
      <c r="R31">
        <v>10000</v>
      </c>
      <c r="S31" s="18">
        <f>S30</f>
        <v>0</v>
      </c>
      <c r="T31" s="18">
        <f t="shared" ref="T31:CE31" si="10">T30</f>
        <v>0</v>
      </c>
      <c r="U31" s="18">
        <f t="shared" si="10"/>
        <v>0</v>
      </c>
      <c r="V31" s="18">
        <f t="shared" si="10"/>
        <v>0</v>
      </c>
      <c r="W31" s="18">
        <f t="shared" si="10"/>
        <v>0</v>
      </c>
      <c r="X31" s="18">
        <f t="shared" si="10"/>
        <v>0</v>
      </c>
      <c r="Y31" s="18"/>
      <c r="Z31" s="18">
        <f t="shared" si="10"/>
        <v>1.898E-2</v>
      </c>
      <c r="AA31" s="18">
        <f t="shared" si="10"/>
        <v>-3.9880000000000002E-3</v>
      </c>
      <c r="AB31" s="18">
        <f t="shared" si="10"/>
        <v>-3.1329999999999997E-2</v>
      </c>
      <c r="AC31" s="18">
        <f t="shared" si="10"/>
        <v>3.383</v>
      </c>
      <c r="AD31" s="18">
        <f t="shared" si="10"/>
        <v>2.8180000000000001</v>
      </c>
      <c r="AE31" s="18">
        <f t="shared" si="10"/>
        <v>-6.3700000000000007E-2</v>
      </c>
      <c r="AF31" s="18">
        <f t="shared" si="10"/>
        <v>2.9689999999999999E-3</v>
      </c>
      <c r="AG31" s="18">
        <f t="shared" si="10"/>
        <v>8.0729999999999996E-2</v>
      </c>
      <c r="AH31" s="18">
        <f t="shared" si="10"/>
        <v>5.7629999999999999</v>
      </c>
      <c r="AI31" s="18">
        <f t="shared" si="10"/>
        <v>2.86</v>
      </c>
      <c r="AJ31" s="18"/>
      <c r="AK31" s="18"/>
      <c r="AL31" s="18">
        <f t="shared" si="10"/>
        <v>-7.1310000000000002E-3</v>
      </c>
      <c r="AM31" s="18">
        <f t="shared" si="10"/>
        <v>1.5430000000000001E-4</v>
      </c>
      <c r="AN31" s="18">
        <f t="shared" si="10"/>
        <v>1.918E-3</v>
      </c>
      <c r="AO31" s="18">
        <f t="shared" si="10"/>
        <v>6.827</v>
      </c>
      <c r="AP31" s="18">
        <f t="shared" si="10"/>
        <v>2.891</v>
      </c>
      <c r="AQ31" s="18">
        <f t="shared" si="10"/>
        <v>-5.4200000000000003E-3</v>
      </c>
      <c r="AR31" s="18">
        <f t="shared" si="10"/>
        <v>1.12E-4</v>
      </c>
      <c r="AS31" s="18">
        <f t="shared" si="10"/>
        <v>1.039E-3</v>
      </c>
      <c r="AT31" s="18">
        <f t="shared" si="10"/>
        <v>4.6319999999999997</v>
      </c>
      <c r="AU31" s="18">
        <f t="shared" si="10"/>
        <v>2.7309999999999999</v>
      </c>
      <c r="AV31" s="18"/>
      <c r="AW31" s="18"/>
      <c r="AX31" s="18">
        <f t="shared" si="10"/>
        <v>-6.3700000000000007E-2</v>
      </c>
      <c r="AY31" s="18">
        <f t="shared" si="10"/>
        <v>2.5569999999999998E-3</v>
      </c>
      <c r="AZ31" s="18">
        <f t="shared" si="10"/>
        <v>3.5560000000000001E-2</v>
      </c>
      <c r="BA31" s="18">
        <f t="shared" si="10"/>
        <v>6.3019999999999996</v>
      </c>
      <c r="BB31" s="18">
        <f t="shared" si="10"/>
        <v>2.895</v>
      </c>
      <c r="BC31" s="18">
        <f t="shared" si="10"/>
        <v>-4.8719999999999999E-2</v>
      </c>
      <c r="BD31" s="18">
        <f t="shared" si="10"/>
        <v>2.3580000000000001E-4</v>
      </c>
      <c r="BE31" s="18">
        <f t="shared" si="10"/>
        <v>1.34E-2</v>
      </c>
      <c r="BF31" s="18">
        <f t="shared" si="10"/>
        <v>6.7720000000000002</v>
      </c>
      <c r="BG31" s="18">
        <f t="shared" si="10"/>
        <v>2.254</v>
      </c>
      <c r="BH31" s="18"/>
      <c r="BI31" s="18"/>
      <c r="BJ31" s="18">
        <f t="shared" si="10"/>
        <v>-0.23569999999999999</v>
      </c>
      <c r="BK31" s="18">
        <f t="shared" si="10"/>
        <v>2.6809999999999998E-3</v>
      </c>
      <c r="BL31" s="18">
        <f t="shared" si="10"/>
        <v>0.15989999999999999</v>
      </c>
      <c r="BM31" s="18">
        <f t="shared" si="10"/>
        <v>6.6040000000000001</v>
      </c>
      <c r="BN31" s="18">
        <f t="shared" si="10"/>
        <v>2.9220000000000002</v>
      </c>
      <c r="BO31" s="18">
        <f t="shared" si="10"/>
        <v>-0.17080000000000001</v>
      </c>
      <c r="BP31" s="18">
        <f t="shared" si="10"/>
        <v>8.0579999999999992E-3</v>
      </c>
      <c r="BQ31" s="18">
        <f t="shared" si="10"/>
        <v>0.15609999999999999</v>
      </c>
      <c r="BR31" s="18">
        <f t="shared" si="10"/>
        <v>6.8840000000000003</v>
      </c>
      <c r="BS31" s="18">
        <f t="shared" si="10"/>
        <v>2.9729999999999999</v>
      </c>
      <c r="BT31" s="18"/>
      <c r="BU31" s="18"/>
      <c r="BV31" s="18">
        <f t="shared" si="10"/>
        <v>0.75370000000000004</v>
      </c>
      <c r="BW31" s="18">
        <f t="shared" si="10"/>
        <v>-5.6169999999999996E-3</v>
      </c>
      <c r="BX31" s="18">
        <f t="shared" si="10"/>
        <v>-0.60729999999999995</v>
      </c>
      <c r="BY31" s="18">
        <f t="shared" si="10"/>
        <v>6.444</v>
      </c>
      <c r="BZ31" s="18">
        <f t="shared" si="10"/>
        <v>2.9260000000000002</v>
      </c>
      <c r="CA31" s="18">
        <f t="shared" si="10"/>
        <v>0.59330000000000005</v>
      </c>
      <c r="CB31" s="18">
        <f t="shared" si="10"/>
        <v>-2.546E-2</v>
      </c>
      <c r="CC31" s="18">
        <f t="shared" si="10"/>
        <v>-0.56110000000000004</v>
      </c>
      <c r="CD31" s="18">
        <f t="shared" si="10"/>
        <v>6.952</v>
      </c>
      <c r="CE31" s="18">
        <f t="shared" si="10"/>
        <v>2.976</v>
      </c>
      <c r="CF31" s="18"/>
      <c r="CG31" s="18"/>
    </row>
    <row r="32" spans="1:85" ht="15" customHeight="1">
      <c r="A32" t="s">
        <v>17</v>
      </c>
      <c r="B32" s="32">
        <f ca="1">S43+T43*$B$2+U43/(1+EXP(($B$2-V43)/W43))</f>
        <v>1.5385019885679863E-2</v>
      </c>
      <c r="D32" s="18"/>
      <c r="E32" s="18">
        <f>Main!D65</f>
        <v>1.1294000000000001E-5</v>
      </c>
      <c r="F32">
        <f t="shared" ca="1" si="0"/>
        <v>3.0198322495503676E-2</v>
      </c>
      <c r="G32" s="18">
        <f t="shared" si="1"/>
        <v>0.5164363133775195</v>
      </c>
      <c r="H32" s="18">
        <f t="shared" si="2"/>
        <v>2.3931712686578073E-192</v>
      </c>
      <c r="I32" s="18">
        <f t="shared" ca="1" si="3"/>
        <v>0.91802315716975147</v>
      </c>
      <c r="J32" s="18">
        <f t="shared" ca="1" si="4"/>
        <v>0.8533276564555855</v>
      </c>
      <c r="K32" s="18">
        <f t="shared" ca="1" si="5"/>
        <v>-6.6292941783906758E-11</v>
      </c>
      <c r="L32" s="18">
        <f t="shared" ca="1" si="6"/>
        <v>0.9245111746580823</v>
      </c>
      <c r="M32" s="18">
        <f t="shared" ca="1" si="7"/>
        <v>0.91270435990666965</v>
      </c>
      <c r="N32" s="18">
        <f t="shared" ca="1" si="8"/>
        <v>8.9786185615011789</v>
      </c>
      <c r="O32" s="18">
        <f ca="1">N32*DCC!C33*DCC!D33</f>
        <v>8.1915515565002939E-5</v>
      </c>
      <c r="P32" s="18"/>
    </row>
    <row r="33" spans="1:85" ht="15" customHeight="1">
      <c r="A33" t="s">
        <v>18</v>
      </c>
      <c r="B33" s="32">
        <f>S54</f>
        <v>1.984E-4</v>
      </c>
      <c r="C33" s="32"/>
      <c r="D33" s="18"/>
      <c r="E33" s="18">
        <f>Main!D66</f>
        <v>1.4219000000000001E-5</v>
      </c>
      <c r="F33">
        <f t="shared" ca="1" si="0"/>
        <v>3.0592621546781079E-2</v>
      </c>
      <c r="G33" s="18">
        <f t="shared" si="1"/>
        <v>0.51337281558740977</v>
      </c>
      <c r="H33" s="18">
        <f t="shared" si="2"/>
        <v>5.8420052000347519E-243</v>
      </c>
      <c r="I33" s="18">
        <f t="shared" ca="1" si="3"/>
        <v>0.91589935572718673</v>
      </c>
      <c r="J33" s="18">
        <f t="shared" ca="1" si="4"/>
        <v>0.85175837384806286</v>
      </c>
      <c r="K33" s="18">
        <f t="shared" ca="1" si="5"/>
        <v>-6.5724730943218786E-11</v>
      </c>
      <c r="L33" s="18">
        <f t="shared" ca="1" si="6"/>
        <v>0.92233176304387277</v>
      </c>
      <c r="M33" s="18">
        <f t="shared" ca="1" si="7"/>
        <v>0.91062614700163214</v>
      </c>
      <c r="N33" s="18">
        <f t="shared" ca="1" si="8"/>
        <v>7.1655282607957718</v>
      </c>
      <c r="O33" s="18">
        <f ca="1">N33*DCC!C34*DCC!D34</f>
        <v>8.2456549319651735E-5</v>
      </c>
      <c r="P33" s="18"/>
      <c r="R33">
        <f ca="1">$B$1</f>
        <v>1047</v>
      </c>
      <c r="S33">
        <f t="shared" ref="S33:X33" ca="1" si="11">TREND(S34:S35,$R34:$R35,$R$33,TRUE)</f>
        <v>0</v>
      </c>
      <c r="T33">
        <f t="shared" ca="1" si="11"/>
        <v>0</v>
      </c>
      <c r="U33">
        <f t="shared" ca="1" si="11"/>
        <v>0</v>
      </c>
      <c r="V33">
        <f t="shared" ca="1" si="11"/>
        <v>0</v>
      </c>
      <c r="W33">
        <f t="shared" ca="1" si="11"/>
        <v>0</v>
      </c>
      <c r="X33">
        <f t="shared" ca="1" si="11"/>
        <v>0</v>
      </c>
      <c r="Z33">
        <f t="shared" ref="Z33:AK33" ca="1" si="12">TREND(Z34:Z35,$R34:$R35,$R$33,TRUE)</f>
        <v>1.898E-2</v>
      </c>
      <c r="AA33">
        <f t="shared" ca="1" si="12"/>
        <v>-3.9880000000000002E-3</v>
      </c>
      <c r="AB33">
        <f t="shared" ca="1" si="12"/>
        <v>-3.1329999999999997E-2</v>
      </c>
      <c r="AC33">
        <f t="shared" ca="1" si="12"/>
        <v>3.383</v>
      </c>
      <c r="AD33">
        <f t="shared" ca="1" si="12"/>
        <v>2.8180000000000001</v>
      </c>
      <c r="AE33">
        <f t="shared" ca="1" si="12"/>
        <v>-6.3700000000000007E-2</v>
      </c>
      <c r="AF33">
        <f t="shared" ca="1" si="12"/>
        <v>2.9689999999999999E-3</v>
      </c>
      <c r="AG33">
        <f t="shared" ca="1" si="12"/>
        <v>8.0729999999999996E-2</v>
      </c>
      <c r="AH33">
        <f t="shared" ca="1" si="12"/>
        <v>5.7629999999999999</v>
      </c>
      <c r="AI33">
        <f t="shared" ca="1" si="12"/>
        <v>2.86</v>
      </c>
      <c r="AJ33">
        <f t="shared" ca="1" si="12"/>
        <v>-2.8546576183994872E-2</v>
      </c>
      <c r="AK33">
        <f t="shared" ca="1" si="12"/>
        <v>-1.9983516778740433E-2</v>
      </c>
      <c r="AL33">
        <f t="shared" ref="AL33:AW33" ca="1" si="13">TREND(AL34:AL35,$R34:$R35,$R$33,TRUE)</f>
        <v>-7.1310000000000002E-3</v>
      </c>
      <c r="AM33">
        <f t="shared" ca="1" si="13"/>
        <v>1.5430000000000001E-4</v>
      </c>
      <c r="AN33">
        <f t="shared" ca="1" si="13"/>
        <v>1.918E-3</v>
      </c>
      <c r="AO33">
        <f t="shared" ca="1" si="13"/>
        <v>6.827</v>
      </c>
      <c r="AP33">
        <f t="shared" ca="1" si="13"/>
        <v>2.891</v>
      </c>
      <c r="AQ33">
        <f t="shared" ca="1" si="13"/>
        <v>-5.4200000000000003E-3</v>
      </c>
      <c r="AR33">
        <f t="shared" ca="1" si="13"/>
        <v>1.12E-4</v>
      </c>
      <c r="AS33">
        <f t="shared" ca="1" si="13"/>
        <v>1.039E-3</v>
      </c>
      <c r="AT33">
        <f t="shared" ca="1" si="13"/>
        <v>4.6319999999999997</v>
      </c>
      <c r="AU33">
        <f t="shared" ca="1" si="13"/>
        <v>2.7309999999999999</v>
      </c>
      <c r="AV33">
        <f t="shared" ca="1" si="13"/>
        <v>-5.0387325173064353E-3</v>
      </c>
      <c r="AW33">
        <f t="shared" ca="1" si="13"/>
        <v>-4.0542567442723165E-3</v>
      </c>
      <c r="AX33">
        <f t="shared" ref="AX33:BI33" ca="1" si="14">TREND(AX34:AX35,$R34:$R35,$R$33,TRUE)</f>
        <v>-6.3700000000000007E-2</v>
      </c>
      <c r="AY33">
        <f t="shared" ca="1" si="14"/>
        <v>2.5569999999999998E-3</v>
      </c>
      <c r="AZ33">
        <f t="shared" ca="1" si="14"/>
        <v>3.5560000000000001E-2</v>
      </c>
      <c r="BA33">
        <f t="shared" ca="1" si="14"/>
        <v>6.3019999999999996</v>
      </c>
      <c r="BB33">
        <f t="shared" ca="1" si="14"/>
        <v>2.895</v>
      </c>
      <c r="BC33">
        <f t="shared" ca="1" si="14"/>
        <v>-4.8719999999999999E-2</v>
      </c>
      <c r="BD33">
        <f t="shared" ca="1" si="14"/>
        <v>2.3580000000000001E-4</v>
      </c>
      <c r="BE33">
        <f t="shared" ca="1" si="14"/>
        <v>1.34E-2</v>
      </c>
      <c r="BF33">
        <f t="shared" ca="1" si="14"/>
        <v>6.7720000000000002</v>
      </c>
      <c r="BG33">
        <f t="shared" ca="1" si="14"/>
        <v>2.254</v>
      </c>
      <c r="BH33">
        <f t="shared" ca="1" si="14"/>
        <v>-2.9230806842852498E-2</v>
      </c>
      <c r="BI33">
        <f t="shared" ca="1" si="14"/>
        <v>-4.4543279438003985E-2</v>
      </c>
      <c r="BJ33">
        <f t="shared" ref="BJ33:BU33" ca="1" si="15">TREND(BJ34:BJ35,$R34:$R35,$R$33,TRUE)</f>
        <v>-0.23569999999999999</v>
      </c>
      <c r="BK33">
        <f t="shared" ca="1" si="15"/>
        <v>2.6809999999999998E-3</v>
      </c>
      <c r="BL33">
        <f t="shared" ca="1" si="15"/>
        <v>0.15989999999999999</v>
      </c>
      <c r="BM33">
        <f t="shared" ca="1" si="15"/>
        <v>6.6040000000000001</v>
      </c>
      <c r="BN33">
        <f t="shared" ca="1" si="15"/>
        <v>2.9220000000000002</v>
      </c>
      <c r="BO33">
        <f t="shared" ca="1" si="15"/>
        <v>-0.17080000000000001</v>
      </c>
      <c r="BP33">
        <f t="shared" ca="1" si="15"/>
        <v>8.0579999999999992E-3</v>
      </c>
      <c r="BQ33">
        <f t="shared" ca="1" si="15"/>
        <v>0.15609999999999999</v>
      </c>
      <c r="BR33">
        <f t="shared" ca="1" si="15"/>
        <v>6.8840000000000003</v>
      </c>
      <c r="BS33">
        <f t="shared" ca="1" si="15"/>
        <v>2.9729999999999999</v>
      </c>
      <c r="BT33">
        <f t="shared" ca="1" si="15"/>
        <v>-0.17965488088582621</v>
      </c>
      <c r="BU33">
        <f t="shared" ca="1" si="15"/>
        <v>-5.0861512804288272E-2</v>
      </c>
      <c r="BV33">
        <f t="shared" ref="BV33:CG33" ca="1" si="16">TREND(BV34:BV35,$R34:$R35,$R$33,TRUE)</f>
        <v>0.75370000000000004</v>
      </c>
      <c r="BW33">
        <f t="shared" ca="1" si="16"/>
        <v>-5.6169999999999996E-3</v>
      </c>
      <c r="BX33">
        <f t="shared" ca="1" si="16"/>
        <v>-0.60729999999999995</v>
      </c>
      <c r="BY33">
        <f t="shared" ca="1" si="16"/>
        <v>6.444</v>
      </c>
      <c r="BZ33">
        <f t="shared" ca="1" si="16"/>
        <v>2.9260000000000002</v>
      </c>
      <c r="CA33">
        <f t="shared" ca="1" si="16"/>
        <v>0.59330000000000005</v>
      </c>
      <c r="CB33">
        <f t="shared" ca="1" si="16"/>
        <v>-2.546E-2</v>
      </c>
      <c r="CC33">
        <f t="shared" ca="1" si="16"/>
        <v>-0.56110000000000004</v>
      </c>
      <c r="CD33">
        <f t="shared" ca="1" si="16"/>
        <v>6.952</v>
      </c>
      <c r="CE33">
        <f t="shared" ca="1" si="16"/>
        <v>2.976</v>
      </c>
      <c r="CF33">
        <f t="shared" ca="1" si="16"/>
        <v>0.59749379058824104</v>
      </c>
      <c r="CG33">
        <f t="shared" ca="1" si="16"/>
        <v>0.20049200615403234</v>
      </c>
    </row>
    <row r="34" spans="1:85" ht="15" customHeight="1">
      <c r="A34" t="s">
        <v>19</v>
      </c>
      <c r="B34" s="32">
        <f>T54</f>
        <v>0.56730000000000003</v>
      </c>
      <c r="D34" s="18"/>
      <c r="E34" s="18">
        <f>Main!D67</f>
        <v>1.7901E-5</v>
      </c>
      <c r="F34">
        <f t="shared" ref="F34:F65" ca="1" si="17">($R$62*($E34/$S$62)^$T$62*EXP(-$E34/$S$62)+B$41*EXP(-((LOG10($E34)-LOG10($V$62))^2)/(2*LOG10($W$62)^2))+$X$62*LOG10($E34/$Y$62)*(1+TANH($Z$62*LOG10($E34/$AA$62)))*(1-TANH($AB$62*LOG10($E34/B$42))))</f>
        <v>3.0980598678467391E-2</v>
      </c>
      <c r="G34" s="18">
        <f t="shared" ref="G34:G65" si="18">CHOOSE($B$43,10^(B$44+B$45*LOG10($E34/B$46)*(1-TANH(B$47*LOG10($E34/B$48)))),10^(B$4/B$51*(B$44+B$45*LOG10($E34/B$46)*(1-TANH(B$47*LOG10($E34/B$48))))),10^(B$4/B$51*(B$44+B$45*LOG10($E34/B$46)*(1-TANH(B$47*LOG10($E34/B$48))))),1)</f>
        <v>0.51032900912525114</v>
      </c>
      <c r="H34" s="18">
        <f t="shared" ref="H34:H65" si="19">CHOOSE($B$43,B$49*(($E34/B$52)^2)*EXP(-$E34/B$52),0,0,0)</f>
        <v>1.0085260517850386E-306</v>
      </c>
      <c r="I34" s="18">
        <f t="shared" ref="I34:I65" ca="1" si="20">10^(B$66+(B$67*LOG10($E34)+B$68)*(1-TANH(B$69*LOG10($E34/B$70)))+(B$71*LOG10($E34)+B$72)*(1+TANH(B$73*LOG10($E34/B$74))))</f>
        <v>0.91378175337733036</v>
      </c>
      <c r="J34" s="18">
        <f t="shared" ref="J34:J65" ca="1" si="21">10^(C$66+(C$67*LOG10($E34)+C$68)*(1-TANH(C$69*LOG10($E34/C$70)))+(C$71*LOG10($E34)+C$72)*(1+TANH(C$73*LOG10($E34/C$74))))</f>
        <v>0.85019579980583071</v>
      </c>
      <c r="K34" s="18">
        <f t="shared" ref="K34:K65" ca="1" si="22">(I34-J34)/($B$6^$B$19-$C$6^$B$19)</f>
        <v>-6.515599805021104E-11</v>
      </c>
      <c r="L34" s="18">
        <f t="shared" ref="L34:L65" ca="1" si="23">I34-K34*$B$6^$B$19</f>
        <v>0.92015849942968375</v>
      </c>
      <c r="M34" s="18">
        <f t="shared" ref="M34:M65" ca="1" si="24">L34+K34*$B$3^$B$19</f>
        <v>0.90855417507446268</v>
      </c>
      <c r="N34" s="18">
        <f t="shared" ca="1" si="8"/>
        <v>5.7166445178347374</v>
      </c>
      <c r="O34" s="18">
        <f ca="1">N34*DCC!C35*DCC!D35</f>
        <v>8.2971185080602891E-5</v>
      </c>
      <c r="P34" s="18"/>
      <c r="R34">
        <f t="shared" ref="R34:X34" ca="1" si="25">INDIRECT(ADDRESS(MATCH($B$1,$R4:$R31)+3,R$1))</f>
        <v>1024</v>
      </c>
      <c r="S34">
        <f t="shared" ca="1" si="25"/>
        <v>0</v>
      </c>
      <c r="T34">
        <f t="shared" ca="1" si="25"/>
        <v>0</v>
      </c>
      <c r="U34">
        <f t="shared" ca="1" si="25"/>
        <v>0</v>
      </c>
      <c r="V34">
        <f t="shared" ca="1" si="25"/>
        <v>0</v>
      </c>
      <c r="W34">
        <f t="shared" ca="1" si="25"/>
        <v>0</v>
      </c>
      <c r="X34">
        <f t="shared" ca="1" si="25"/>
        <v>0</v>
      </c>
      <c r="Z34">
        <f t="shared" ref="Z34:AI34" ca="1" si="26">INDIRECT(ADDRESS(MATCH($B$1,$R4:$R31)+3,Z$1))</f>
        <v>1.898E-2</v>
      </c>
      <c r="AA34">
        <f t="shared" ca="1" si="26"/>
        <v>-3.9880000000000002E-3</v>
      </c>
      <c r="AB34">
        <f t="shared" ca="1" si="26"/>
        <v>-3.1329999999999997E-2</v>
      </c>
      <c r="AC34">
        <f t="shared" ca="1" si="26"/>
        <v>3.383</v>
      </c>
      <c r="AD34">
        <f t="shared" ca="1" si="26"/>
        <v>2.8180000000000001</v>
      </c>
      <c r="AE34">
        <f t="shared" ca="1" si="26"/>
        <v>-6.3700000000000007E-2</v>
      </c>
      <c r="AF34">
        <f t="shared" ca="1" si="26"/>
        <v>2.9689999999999999E-3</v>
      </c>
      <c r="AG34">
        <f t="shared" ca="1" si="26"/>
        <v>8.0729999999999996E-2</v>
      </c>
      <c r="AH34">
        <f t="shared" ca="1" si="26"/>
        <v>5.7629999999999999</v>
      </c>
      <c r="AI34">
        <f t="shared" ca="1" si="26"/>
        <v>2.86</v>
      </c>
      <c r="AJ34">
        <f ca="1">Z34+AA34*$B$2+AB34/(1+EXP(($B$2-AC34)/AD34))</f>
        <v>-2.8546576183994872E-2</v>
      </c>
      <c r="AK34">
        <f ca="1">AE34+AF34*$B$2+AG34/(1+EXP(($B$2-AH34)/AI34))</f>
        <v>-1.9983516778740433E-2</v>
      </c>
      <c r="AL34">
        <f t="shared" ref="AL34:AU34" ca="1" si="27">INDIRECT(ADDRESS(MATCH($B$1,$R4:$R31)+3,AL$1))</f>
        <v>-7.1310000000000002E-3</v>
      </c>
      <c r="AM34">
        <f t="shared" ca="1" si="27"/>
        <v>1.5430000000000001E-4</v>
      </c>
      <c r="AN34">
        <f t="shared" ca="1" si="27"/>
        <v>1.918E-3</v>
      </c>
      <c r="AO34">
        <f t="shared" ca="1" si="27"/>
        <v>6.827</v>
      </c>
      <c r="AP34">
        <f t="shared" ca="1" si="27"/>
        <v>2.891</v>
      </c>
      <c r="AQ34">
        <f t="shared" ca="1" si="27"/>
        <v>-5.4200000000000003E-3</v>
      </c>
      <c r="AR34">
        <f t="shared" ca="1" si="27"/>
        <v>1.12E-4</v>
      </c>
      <c r="AS34">
        <f t="shared" ca="1" si="27"/>
        <v>1.039E-3</v>
      </c>
      <c r="AT34">
        <f t="shared" ca="1" si="27"/>
        <v>4.6319999999999997</v>
      </c>
      <c r="AU34">
        <f t="shared" ca="1" si="27"/>
        <v>2.7309999999999999</v>
      </c>
      <c r="AV34">
        <f ca="1">AL34+AM34*$B$2+AN34/(1+EXP(($B$2-AO34)/AP34))</f>
        <v>-5.0387325173064353E-3</v>
      </c>
      <c r="AW34">
        <f ca="1">AQ34+AR34*$B$2+AS34/(1+EXP(($B$2-AT34)/AU34))</f>
        <v>-4.0542567442723165E-3</v>
      </c>
      <c r="AX34">
        <f t="shared" ref="AX34:BG34" ca="1" si="28">INDIRECT(ADDRESS(MATCH($B$1,$R4:$R31)+3,AX$1))</f>
        <v>-6.3700000000000007E-2</v>
      </c>
      <c r="AY34">
        <f t="shared" ca="1" si="28"/>
        <v>2.5569999999999998E-3</v>
      </c>
      <c r="AZ34">
        <f t="shared" ca="1" si="28"/>
        <v>3.5560000000000001E-2</v>
      </c>
      <c r="BA34">
        <f t="shared" ca="1" si="28"/>
        <v>6.3019999999999996</v>
      </c>
      <c r="BB34">
        <f t="shared" ca="1" si="28"/>
        <v>2.895</v>
      </c>
      <c r="BC34">
        <f t="shared" ca="1" si="28"/>
        <v>-4.8719999999999999E-2</v>
      </c>
      <c r="BD34">
        <f t="shared" ca="1" si="28"/>
        <v>2.3580000000000001E-4</v>
      </c>
      <c r="BE34">
        <f t="shared" ca="1" si="28"/>
        <v>1.34E-2</v>
      </c>
      <c r="BF34">
        <f t="shared" ca="1" si="28"/>
        <v>6.7720000000000002</v>
      </c>
      <c r="BG34">
        <f t="shared" ca="1" si="28"/>
        <v>2.254</v>
      </c>
      <c r="BH34">
        <f ca="1">AX34+AY34*$B$2+AZ34/(1+EXP(($B$2-BA34)/BB34))</f>
        <v>-2.9230806842852498E-2</v>
      </c>
      <c r="BI34">
        <f ca="1">BC34+BD34*$B$2+BE34/(1+EXP(($B$2-BF34)/BG34))</f>
        <v>-4.4543279438003985E-2</v>
      </c>
      <c r="BJ34">
        <f t="shared" ref="BJ34:BS34" ca="1" si="29">INDIRECT(ADDRESS(MATCH($B$1,$R4:$R31)+3,BJ$1))</f>
        <v>-0.23569999999999999</v>
      </c>
      <c r="BK34">
        <f t="shared" ca="1" si="29"/>
        <v>2.6809999999999998E-3</v>
      </c>
      <c r="BL34">
        <f t="shared" ca="1" si="29"/>
        <v>0.15989999999999999</v>
      </c>
      <c r="BM34">
        <f t="shared" ca="1" si="29"/>
        <v>6.6040000000000001</v>
      </c>
      <c r="BN34">
        <f t="shared" ca="1" si="29"/>
        <v>2.9220000000000002</v>
      </c>
      <c r="BO34">
        <f t="shared" ca="1" si="29"/>
        <v>-0.17080000000000001</v>
      </c>
      <c r="BP34">
        <f t="shared" ca="1" si="29"/>
        <v>8.0579999999999992E-3</v>
      </c>
      <c r="BQ34">
        <f t="shared" ca="1" si="29"/>
        <v>0.15609999999999999</v>
      </c>
      <c r="BR34">
        <f t="shared" ca="1" si="29"/>
        <v>6.8840000000000003</v>
      </c>
      <c r="BS34">
        <f t="shared" ca="1" si="29"/>
        <v>2.9729999999999999</v>
      </c>
      <c r="BT34">
        <f ca="1">BJ34+BK34*$B$2+BL34/(1+EXP(($B$2-BM34)/BN34))</f>
        <v>-0.17965488088582621</v>
      </c>
      <c r="BU34">
        <f ca="1">BO34+BP34*$B$2+BQ34/(1+EXP(($B$2-BR34)/BS34))</f>
        <v>-5.0861512804288272E-2</v>
      </c>
      <c r="BV34">
        <f t="shared" ref="BV34:CE34" ca="1" si="30">INDIRECT(ADDRESS(MATCH($B$1,$R4:$R31)+3,BV$1))</f>
        <v>0.75370000000000004</v>
      </c>
      <c r="BW34">
        <f t="shared" ca="1" si="30"/>
        <v>-5.6169999999999996E-3</v>
      </c>
      <c r="BX34">
        <f t="shared" ca="1" si="30"/>
        <v>-0.60729999999999995</v>
      </c>
      <c r="BY34">
        <f t="shared" ca="1" si="30"/>
        <v>6.444</v>
      </c>
      <c r="BZ34">
        <f t="shared" ca="1" si="30"/>
        <v>2.9260000000000002</v>
      </c>
      <c r="CA34">
        <f t="shared" ca="1" si="30"/>
        <v>0.59330000000000005</v>
      </c>
      <c r="CB34">
        <f t="shared" ca="1" si="30"/>
        <v>-2.546E-2</v>
      </c>
      <c r="CC34">
        <f t="shared" ca="1" si="30"/>
        <v>-0.56110000000000004</v>
      </c>
      <c r="CD34">
        <f t="shared" ca="1" si="30"/>
        <v>6.952</v>
      </c>
      <c r="CE34">
        <f t="shared" ca="1" si="30"/>
        <v>2.976</v>
      </c>
      <c r="CF34">
        <f ca="1">BV34+BW34*$B$2+BX34/(1+EXP(($B$2-BY34)/BZ34))</f>
        <v>0.59749379058824104</v>
      </c>
      <c r="CG34">
        <f ca="1">CA34+CB34*$B$2+CC34/(1+EXP(($B$2-CD34)/CE34))</f>
        <v>0.20049200615403234</v>
      </c>
    </row>
    <row r="35" spans="1:85" ht="15" customHeight="1">
      <c r="A35" t="s">
        <v>20</v>
      </c>
      <c r="B35" s="32">
        <f>U54</f>
        <v>1.147E-3</v>
      </c>
      <c r="D35" s="18"/>
      <c r="E35" s="18">
        <f>Main!D68</f>
        <v>2.2535999999999999E-5</v>
      </c>
      <c r="F35">
        <f t="shared" ca="1" si="17"/>
        <v>3.1364312322622108E-2</v>
      </c>
      <c r="G35" s="18">
        <f t="shared" si="18"/>
        <v>0.50730487859939888</v>
      </c>
      <c r="H35" s="18">
        <f t="shared" si="19"/>
        <v>0</v>
      </c>
      <c r="I35" s="18">
        <f t="shared" ca="1" si="20"/>
        <v>0.91167044726549373</v>
      </c>
      <c r="J35" s="18">
        <f t="shared" ca="1" si="21"/>
        <v>0.84864040587488809</v>
      </c>
      <c r="K35" s="18">
        <f t="shared" ca="1" si="22"/>
        <v>-6.4586359459611151E-11</v>
      </c>
      <c r="L35" s="18">
        <f t="shared" ca="1" si="23"/>
        <v>0.91799144341388472</v>
      </c>
      <c r="M35" s="18">
        <f t="shared" ca="1" si="24"/>
        <v>0.90648857205099564</v>
      </c>
      <c r="N35" s="18">
        <f t="shared" ca="1" si="8"/>
        <v>4.5595071096113617</v>
      </c>
      <c r="O35" s="18">
        <f ca="1">N35*DCC!C36*DCC!D36</f>
        <v>8.341808931061803E-5</v>
      </c>
      <c r="P35" s="18"/>
      <c r="R35">
        <f t="shared" ref="R35:X35" ca="1" si="31">INDIRECT(ADDRESS(MATCH($B$1,$R4:$R31)+4,R$1))</f>
        <v>10000</v>
      </c>
      <c r="S35">
        <f t="shared" ca="1" si="31"/>
        <v>0</v>
      </c>
      <c r="T35">
        <f t="shared" ca="1" si="31"/>
        <v>0</v>
      </c>
      <c r="U35">
        <f t="shared" ca="1" si="31"/>
        <v>0</v>
      </c>
      <c r="V35">
        <f t="shared" ca="1" si="31"/>
        <v>0</v>
      </c>
      <c r="W35">
        <f t="shared" ca="1" si="31"/>
        <v>0</v>
      </c>
      <c r="X35">
        <f t="shared" ca="1" si="31"/>
        <v>0</v>
      </c>
      <c r="Z35">
        <f t="shared" ref="Z35:AI35" ca="1" si="32">INDIRECT(ADDRESS(MATCH($B$1,$R4:$R31)+4,Z$1))</f>
        <v>1.898E-2</v>
      </c>
      <c r="AA35">
        <f t="shared" ca="1" si="32"/>
        <v>-3.9880000000000002E-3</v>
      </c>
      <c r="AB35">
        <f t="shared" ca="1" si="32"/>
        <v>-3.1329999999999997E-2</v>
      </c>
      <c r="AC35">
        <f t="shared" ca="1" si="32"/>
        <v>3.383</v>
      </c>
      <c r="AD35">
        <f t="shared" ca="1" si="32"/>
        <v>2.8180000000000001</v>
      </c>
      <c r="AE35">
        <f t="shared" ca="1" si="32"/>
        <v>-6.3700000000000007E-2</v>
      </c>
      <c r="AF35">
        <f t="shared" ca="1" si="32"/>
        <v>2.9689999999999999E-3</v>
      </c>
      <c r="AG35">
        <f t="shared" ca="1" si="32"/>
        <v>8.0729999999999996E-2</v>
      </c>
      <c r="AH35">
        <f t="shared" ca="1" si="32"/>
        <v>5.7629999999999999</v>
      </c>
      <c r="AI35">
        <f t="shared" ca="1" si="32"/>
        <v>2.86</v>
      </c>
      <c r="AJ35">
        <f ca="1">Z35+AA35*$B$2+AB35/(1+EXP(($B$2-AC35)/AD35))</f>
        <v>-2.8546576183994872E-2</v>
      </c>
      <c r="AK35">
        <f ca="1">AE35+AF35*$B$2+AG35/(1+EXP(($B$2-AH35)/AI35))</f>
        <v>-1.9983516778740433E-2</v>
      </c>
      <c r="AL35">
        <f t="shared" ref="AL35:AU35" ca="1" si="33">INDIRECT(ADDRESS(MATCH($B$1,$R4:$R31)+4,AL$1))</f>
        <v>-7.1310000000000002E-3</v>
      </c>
      <c r="AM35">
        <f t="shared" ca="1" si="33"/>
        <v>1.5430000000000001E-4</v>
      </c>
      <c r="AN35">
        <f t="shared" ca="1" si="33"/>
        <v>1.918E-3</v>
      </c>
      <c r="AO35">
        <f t="shared" ca="1" si="33"/>
        <v>6.827</v>
      </c>
      <c r="AP35">
        <f t="shared" ca="1" si="33"/>
        <v>2.891</v>
      </c>
      <c r="AQ35">
        <f t="shared" ca="1" si="33"/>
        <v>-5.4200000000000003E-3</v>
      </c>
      <c r="AR35">
        <f t="shared" ca="1" si="33"/>
        <v>1.12E-4</v>
      </c>
      <c r="AS35">
        <f t="shared" ca="1" si="33"/>
        <v>1.039E-3</v>
      </c>
      <c r="AT35">
        <f t="shared" ca="1" si="33"/>
        <v>4.6319999999999997</v>
      </c>
      <c r="AU35">
        <f t="shared" ca="1" si="33"/>
        <v>2.7309999999999999</v>
      </c>
      <c r="AV35">
        <f ca="1">AL35+AM35*$B$2+AN35/(1+EXP(($B$2-AO35)/AP35))</f>
        <v>-5.0387325173064353E-3</v>
      </c>
      <c r="AW35">
        <f ca="1">AQ35+AR35*$B$2+AS35/(1+EXP(($B$2-AT35)/AU35))</f>
        <v>-4.0542567442723165E-3</v>
      </c>
      <c r="AX35">
        <f t="shared" ref="AX35:BG35" ca="1" si="34">INDIRECT(ADDRESS(MATCH($B$1,$R4:$R31)+4,AX$1))</f>
        <v>-6.3700000000000007E-2</v>
      </c>
      <c r="AY35">
        <f t="shared" ca="1" si="34"/>
        <v>2.5569999999999998E-3</v>
      </c>
      <c r="AZ35">
        <f t="shared" ca="1" si="34"/>
        <v>3.5560000000000001E-2</v>
      </c>
      <c r="BA35">
        <f t="shared" ca="1" si="34"/>
        <v>6.3019999999999996</v>
      </c>
      <c r="BB35">
        <f t="shared" ca="1" si="34"/>
        <v>2.895</v>
      </c>
      <c r="BC35">
        <f t="shared" ca="1" si="34"/>
        <v>-4.8719999999999999E-2</v>
      </c>
      <c r="BD35">
        <f t="shared" ca="1" si="34"/>
        <v>2.3580000000000001E-4</v>
      </c>
      <c r="BE35">
        <f t="shared" ca="1" si="34"/>
        <v>1.34E-2</v>
      </c>
      <c r="BF35">
        <f t="shared" ca="1" si="34"/>
        <v>6.7720000000000002</v>
      </c>
      <c r="BG35">
        <f t="shared" ca="1" si="34"/>
        <v>2.254</v>
      </c>
      <c r="BH35">
        <f ca="1">AX35+AY35*$B$2+AZ35/(1+EXP(($B$2-BA35)/BB35))</f>
        <v>-2.9230806842852498E-2</v>
      </c>
      <c r="BI35">
        <f ca="1">BC35+BD35*$B$2+BE35/(1+EXP(($B$2-BF35)/BG35))</f>
        <v>-4.4543279438003985E-2</v>
      </c>
      <c r="BJ35">
        <f t="shared" ref="BJ35:BS35" ca="1" si="35">INDIRECT(ADDRESS(MATCH($B$1,$R4:$R31)+4,BJ$1))</f>
        <v>-0.23569999999999999</v>
      </c>
      <c r="BK35">
        <f t="shared" ca="1" si="35"/>
        <v>2.6809999999999998E-3</v>
      </c>
      <c r="BL35">
        <f t="shared" ca="1" si="35"/>
        <v>0.15989999999999999</v>
      </c>
      <c r="BM35">
        <f t="shared" ca="1" si="35"/>
        <v>6.6040000000000001</v>
      </c>
      <c r="BN35">
        <f t="shared" ca="1" si="35"/>
        <v>2.9220000000000002</v>
      </c>
      <c r="BO35">
        <f t="shared" ca="1" si="35"/>
        <v>-0.17080000000000001</v>
      </c>
      <c r="BP35">
        <f t="shared" ca="1" si="35"/>
        <v>8.0579999999999992E-3</v>
      </c>
      <c r="BQ35">
        <f t="shared" ca="1" si="35"/>
        <v>0.15609999999999999</v>
      </c>
      <c r="BR35">
        <f t="shared" ca="1" si="35"/>
        <v>6.8840000000000003</v>
      </c>
      <c r="BS35">
        <f t="shared" ca="1" si="35"/>
        <v>2.9729999999999999</v>
      </c>
      <c r="BT35">
        <f ca="1">BJ35+BK35*$B$2+BL35/(1+EXP(($B$2-BM35)/BN35))</f>
        <v>-0.17965488088582621</v>
      </c>
      <c r="BU35">
        <f ca="1">BO35+BP35*$B$2+BQ35/(1+EXP(($B$2-BR35)/BS35))</f>
        <v>-5.0861512804288272E-2</v>
      </c>
      <c r="BV35">
        <f t="shared" ref="BV35:CE35" ca="1" si="36">INDIRECT(ADDRESS(MATCH($B$1,$R4:$R31)+4,BV$1))</f>
        <v>0.75370000000000004</v>
      </c>
      <c r="BW35">
        <f t="shared" ca="1" si="36"/>
        <v>-5.6169999999999996E-3</v>
      </c>
      <c r="BX35">
        <f t="shared" ca="1" si="36"/>
        <v>-0.60729999999999995</v>
      </c>
      <c r="BY35">
        <f t="shared" ca="1" si="36"/>
        <v>6.444</v>
      </c>
      <c r="BZ35">
        <f t="shared" ca="1" si="36"/>
        <v>2.9260000000000002</v>
      </c>
      <c r="CA35">
        <f t="shared" ca="1" si="36"/>
        <v>0.59330000000000005</v>
      </c>
      <c r="CB35">
        <f t="shared" ca="1" si="36"/>
        <v>-2.546E-2</v>
      </c>
      <c r="CC35">
        <f t="shared" ca="1" si="36"/>
        <v>-0.56110000000000004</v>
      </c>
      <c r="CD35">
        <f t="shared" ca="1" si="36"/>
        <v>6.952</v>
      </c>
      <c r="CE35">
        <f t="shared" ca="1" si="36"/>
        <v>2.976</v>
      </c>
      <c r="CF35">
        <f ca="1">BV35+BW35*$B$2+BX35/(1+EXP(($B$2-BY35)/BZ35))</f>
        <v>0.59749379058824104</v>
      </c>
      <c r="CG35">
        <f ca="1">CA35+CB35*$B$2+CC35/(1+EXP(($B$2-CD35)/CE35))</f>
        <v>0.20049200615403234</v>
      </c>
    </row>
    <row r="36" spans="1:85" ht="15" customHeight="1">
      <c r="A36" t="s">
        <v>21</v>
      </c>
      <c r="B36" s="32">
        <f ca="1">S44+T44*$B$2+U44/(1+EXP(($B$2-V44)/W44))</f>
        <v>857.35401924588723</v>
      </c>
      <c r="D36" s="18"/>
      <c r="E36" s="18">
        <f>Main!D69</f>
        <v>2.8371E-5</v>
      </c>
      <c r="F36">
        <f t="shared" ca="1" si="17"/>
        <v>3.1745489439799435E-2</v>
      </c>
      <c r="G36" s="18">
        <f t="shared" si="18"/>
        <v>0.50430038386415932</v>
      </c>
      <c r="H36" s="18">
        <f t="shared" si="19"/>
        <v>0</v>
      </c>
      <c r="I36" s="18">
        <f t="shared" ca="1" si="20"/>
        <v>0.90956551907872218</v>
      </c>
      <c r="J36" s="18">
        <f t="shared" ca="1" si="21"/>
        <v>0.84709270724243824</v>
      </c>
      <c r="K36" s="18">
        <f t="shared" ca="1" si="22"/>
        <v>-6.4015370967410931E-11</v>
      </c>
      <c r="L36" s="18">
        <f t="shared" ca="1" si="23"/>
        <v>0.91583063320976199</v>
      </c>
      <c r="M36" s="18">
        <f t="shared" ca="1" si="24"/>
        <v>0.90442945525753149</v>
      </c>
      <c r="N36" s="18">
        <f t="shared" ca="1" si="8"/>
        <v>3.635791494104784</v>
      </c>
      <c r="O36" s="18">
        <f ca="1">N36*DCC!C37*DCC!D37</f>
        <v>8.3799615949053022E-5</v>
      </c>
      <c r="P36" s="18"/>
    </row>
    <row r="37" spans="1:85" ht="15" customHeight="1">
      <c r="A37" t="s">
        <v>22</v>
      </c>
      <c r="B37" s="32">
        <f ca="1">S45+T45*$B$2+U45/(1+EXP(($B$2-V45)/W45))</f>
        <v>2.1637248146493689E-3</v>
      </c>
      <c r="C37" s="32"/>
      <c r="D37" s="18"/>
      <c r="E37" s="18">
        <f>Main!D70</f>
        <v>3.5716999999999997E-5</v>
      </c>
      <c r="F37">
        <f t="shared" ca="1" si="17"/>
        <v>3.212559671722947E-2</v>
      </c>
      <c r="G37" s="18">
        <f t="shared" si="18"/>
        <v>0.50131563243656818</v>
      </c>
      <c r="H37" s="18">
        <f t="shared" si="19"/>
        <v>0</v>
      </c>
      <c r="I37" s="18">
        <f t="shared" ca="1" si="20"/>
        <v>0.9074671550682708</v>
      </c>
      <c r="J37" s="18">
        <f t="shared" ca="1" si="21"/>
        <v>0.84555335852495084</v>
      </c>
      <c r="K37" s="18">
        <f t="shared" ca="1" si="22"/>
        <v>-6.344255264366836E-11</v>
      </c>
      <c r="L37" s="18">
        <f t="shared" ca="1" si="23"/>
        <v>0.91367620809835359</v>
      </c>
      <c r="M37" s="18">
        <f t="shared" ca="1" si="24"/>
        <v>0.90237704945093367</v>
      </c>
      <c r="N37" s="18">
        <f t="shared" ca="1" si="8"/>
        <v>2.8986989093528366</v>
      </c>
      <c r="O37" s="18">
        <f ca="1">N37*DCC!C38*DCC!D38</f>
        <v>8.4169822855044451E-5</v>
      </c>
      <c r="P37" s="18"/>
      <c r="R37" t="s">
        <v>294</v>
      </c>
    </row>
    <row r="38" spans="1:85" ht="15" customHeight="1">
      <c r="A38" t="s">
        <v>23</v>
      </c>
      <c r="B38" s="32">
        <f ca="1">S46+T46*$B$2+U46/(1+EXP(($B$2-V46)/W46))</f>
        <v>2.5835999082525594</v>
      </c>
      <c r="D38" s="18"/>
      <c r="E38" s="18">
        <f>Main!D71</f>
        <v>4.4965000000000001E-5</v>
      </c>
      <c r="F38">
        <f t="shared" ca="1" si="17"/>
        <v>3.2505898320976494E-2</v>
      </c>
      <c r="G38" s="18">
        <f t="shared" si="18"/>
        <v>0.49835103082534726</v>
      </c>
      <c r="H38" s="18">
        <f t="shared" si="19"/>
        <v>0</v>
      </c>
      <c r="I38" s="18">
        <f t="shared" ca="1" si="20"/>
        <v>0.90537575314042174</v>
      </c>
      <c r="J38" s="18">
        <f t="shared" ca="1" si="21"/>
        <v>0.84402323983744665</v>
      </c>
      <c r="K38" s="18">
        <f t="shared" ca="1" si="22"/>
        <v>-6.2867410373097479E-11</v>
      </c>
      <c r="L38" s="18">
        <f t="shared" ca="1" si="23"/>
        <v>0.91152851762742093</v>
      </c>
      <c r="M38" s="18">
        <f t="shared" ca="1" si="24"/>
        <v>0.90033179218120774</v>
      </c>
      <c r="N38" s="18">
        <f t="shared" ca="1" si="8"/>
        <v>2.3107507939154259</v>
      </c>
      <c r="O38" s="18">
        <f ca="1">N38*DCC!C39*DCC!D39</f>
        <v>8.452964503904433E-5</v>
      </c>
      <c r="P38" s="18"/>
      <c r="S38" t="s">
        <v>276</v>
      </c>
      <c r="T38" t="s">
        <v>277</v>
      </c>
      <c r="U38" t="s">
        <v>278</v>
      </c>
      <c r="V38" t="s">
        <v>279</v>
      </c>
      <c r="W38" t="s">
        <v>280</v>
      </c>
      <c r="X38" t="s">
        <v>281</v>
      </c>
      <c r="Y38" t="s">
        <v>282</v>
      </c>
      <c r="Z38" t="s">
        <v>283</v>
      </c>
      <c r="AA38" t="s">
        <v>284</v>
      </c>
      <c r="AB38" t="s">
        <v>285</v>
      </c>
    </row>
    <row r="39" spans="1:85" ht="15" customHeight="1">
      <c r="A39" t="s">
        <v>24</v>
      </c>
      <c r="B39" s="32">
        <f>U58</f>
        <v>0.3281</v>
      </c>
      <c r="D39" s="18"/>
      <c r="E39" s="18">
        <f>Main!D72</f>
        <v>5.6607000000000002E-5</v>
      </c>
      <c r="F39">
        <f t="shared" ca="1" si="17"/>
        <v>3.2887546473555331E-2</v>
      </c>
      <c r="G39" s="18">
        <f t="shared" si="18"/>
        <v>0.49540707791909888</v>
      </c>
      <c r="H39" s="18">
        <f t="shared" si="19"/>
        <v>0</v>
      </c>
      <c r="I39" s="18">
        <f t="shared" ca="1" si="20"/>
        <v>0.90329177759516843</v>
      </c>
      <c r="J39" s="18">
        <f t="shared" ca="1" si="21"/>
        <v>0.84250335841912039</v>
      </c>
      <c r="K39" s="18">
        <f t="shared" ca="1" si="22"/>
        <v>-6.2289387810412059E-11</v>
      </c>
      <c r="L39" s="18">
        <f t="shared" ca="1" si="23"/>
        <v>0.90938797164805452</v>
      </c>
      <c r="M39" s="18">
        <f t="shared" ca="1" si="24"/>
        <v>0.89829419238489061</v>
      </c>
      <c r="N39" s="18">
        <f t="shared" ca="1" si="8"/>
        <v>1.8419155898501098</v>
      </c>
      <c r="O39" s="18">
        <f ca="1">N39*DCC!C40*DCC!D40</f>
        <v>8.4810987494174237E-5</v>
      </c>
      <c r="P39" s="18"/>
      <c r="R39" t="s">
        <v>286</v>
      </c>
      <c r="S39" s="76">
        <v>112.855</v>
      </c>
      <c r="T39" s="76">
        <v>-3.0349499999999998</v>
      </c>
      <c r="U39" s="76">
        <v>60.6068</v>
      </c>
      <c r="V39" s="76">
        <v>6.7525599999999999</v>
      </c>
      <c r="W39" s="76">
        <v>1.3746</v>
      </c>
      <c r="X39" s="76">
        <v>115.80200000000001</v>
      </c>
      <c r="Y39" s="76">
        <v>-2.8582000000000001</v>
      </c>
      <c r="Z39" s="76">
        <v>47.563899999999997</v>
      </c>
      <c r="AA39" s="76">
        <v>5.0468400000000004</v>
      </c>
      <c r="AB39" s="76">
        <v>0.83275299999999997</v>
      </c>
    </row>
    <row r="40" spans="1:85" ht="15" customHeight="1">
      <c r="D40" s="18"/>
      <c r="E40" s="18">
        <f>Main!D73</f>
        <v>7.1264000000000001E-5</v>
      </c>
      <c r="F40">
        <f t="shared" ca="1" si="17"/>
        <v>3.3271681285442944E-2</v>
      </c>
      <c r="G40" s="18">
        <f t="shared" si="18"/>
        <v>0.4924840309712657</v>
      </c>
      <c r="H40" s="18">
        <f t="shared" si="19"/>
        <v>0</v>
      </c>
      <c r="I40" s="18">
        <f t="shared" ca="1" si="20"/>
        <v>0.9012155192339304</v>
      </c>
      <c r="J40" s="18">
        <f t="shared" ca="1" si="21"/>
        <v>0.84099468449588877</v>
      </c>
      <c r="K40" s="18">
        <f t="shared" ca="1" si="22"/>
        <v>-6.1707788754977712E-11</v>
      </c>
      <c r="L40" s="18">
        <f t="shared" ca="1" si="23"/>
        <v>0.90725479282528143</v>
      </c>
      <c r="M40" s="18">
        <f t="shared" ca="1" si="24"/>
        <v>0.89626459672078163</v>
      </c>
      <c r="N40" s="18">
        <f t="shared" ca="1" si="8"/>
        <v>1.4681165537413645</v>
      </c>
      <c r="O40" s="18">
        <f ca="1">N40*DCC!C41*DCC!D41</f>
        <v>8.5023079928871778E-5</v>
      </c>
      <c r="P40" s="18"/>
      <c r="R40" t="s">
        <v>287</v>
      </c>
      <c r="S40" s="76">
        <v>8.0461200000000004E-3</v>
      </c>
      <c r="T40" s="76">
        <v>-2.1482199999999999E-5</v>
      </c>
      <c r="U40" s="76">
        <v>1.08329E-3</v>
      </c>
      <c r="V40" s="76">
        <v>2.6739099999999998</v>
      </c>
      <c r="W40" s="76">
        <v>3.4918900000000002</v>
      </c>
      <c r="X40" s="76">
        <v>8.1640099999999993E-3</v>
      </c>
      <c r="Y40" s="76">
        <v>-2.4266100000000001E-5</v>
      </c>
      <c r="Z40" s="76">
        <v>4.1521400000000001E-4</v>
      </c>
      <c r="AA40" s="76">
        <v>5.2657600000000002</v>
      </c>
      <c r="AB40" s="76">
        <v>1.9107700000000001</v>
      </c>
    </row>
    <row r="41" spans="1:85" ht="15" customHeight="1">
      <c r="A41" t="s">
        <v>25</v>
      </c>
      <c r="B41" s="32">
        <f ca="1">B32+B33*B1/(1+B34*EXP(B35*B1))</f>
        <v>8.7381312958150617E-2</v>
      </c>
      <c r="C41" s="32"/>
      <c r="D41" s="18"/>
      <c r="E41" s="18">
        <f>Main!D74</f>
        <v>8.9716999999999995E-5</v>
      </c>
      <c r="F41">
        <f t="shared" ca="1" si="17"/>
        <v>3.3659399264682734E-2</v>
      </c>
      <c r="G41" s="18">
        <f t="shared" si="18"/>
        <v>0.48958253732281309</v>
      </c>
      <c r="H41" s="18">
        <f t="shared" si="19"/>
        <v>0</v>
      </c>
      <c r="I41" s="18">
        <f t="shared" ca="1" si="20"/>
        <v>0.89914753882290499</v>
      </c>
      <c r="J41" s="18">
        <f t="shared" ca="1" si="21"/>
        <v>0.8394984864910825</v>
      </c>
      <c r="K41" s="18">
        <f t="shared" ca="1" si="22"/>
        <v>-6.1121888076412485E-11</v>
      </c>
      <c r="L41" s="18">
        <f t="shared" ca="1" si="23"/>
        <v>0.90512947095758411</v>
      </c>
      <c r="M41" s="18">
        <f t="shared" ca="1" si="24"/>
        <v>0.89424362413354153</v>
      </c>
      <c r="N41" s="18">
        <f t="shared" ca="1" si="8"/>
        <v>1.170148493749297</v>
      </c>
      <c r="O41" s="18">
        <f ca="1">N41*DCC!C42*DCC!D42</f>
        <v>8.5233718321647446E-5</v>
      </c>
      <c r="P41" s="18"/>
      <c r="R41" t="s">
        <v>288</v>
      </c>
      <c r="S41" s="76">
        <v>0.99074200000000001</v>
      </c>
      <c r="T41" s="76">
        <v>4.3260199999999998E-4</v>
      </c>
      <c r="U41" s="76">
        <v>-1.2923800000000001</v>
      </c>
      <c r="V41" s="76">
        <v>-4.9655699999999996</v>
      </c>
      <c r="W41" s="76">
        <v>1.8619300000000001</v>
      </c>
      <c r="X41" s="76">
        <v>0.99685400000000002</v>
      </c>
      <c r="Y41" s="76">
        <v>1.63506E-4</v>
      </c>
      <c r="Z41" s="76">
        <v>-4.5475300000000003E-2</v>
      </c>
      <c r="AA41" s="76">
        <v>-1.8679399999999999</v>
      </c>
      <c r="AB41" s="76">
        <v>3.8107600000000001</v>
      </c>
    </row>
    <row r="42" spans="1:85" ht="15" customHeight="1">
      <c r="A42" t="s">
        <v>26</v>
      </c>
      <c r="B42" s="20">
        <f ca="1">B36*(EXP(-B37*B1)+B38*EXP(-B39*B1))</f>
        <v>88.981727855807122</v>
      </c>
      <c r="D42" s="18"/>
      <c r="E42" s="18">
        <f>Main!D75</f>
        <v>1.1294999999999999E-4</v>
      </c>
      <c r="F42">
        <f t="shared" ca="1" si="17"/>
        <v>3.4051838002201885E-2</v>
      </c>
      <c r="G42" s="18">
        <f t="shared" si="18"/>
        <v>0.48670333562095869</v>
      </c>
      <c r="H42" s="18">
        <f t="shared" si="19"/>
        <v>0</v>
      </c>
      <c r="I42" s="18">
        <f t="shared" ca="1" si="20"/>
        <v>0.89708845149065286</v>
      </c>
      <c r="J42" s="18">
        <f t="shared" ca="1" si="21"/>
        <v>0.83801618617185558</v>
      </c>
      <c r="K42" s="18">
        <f t="shared" ca="1" si="22"/>
        <v>-6.0530859218855144E-11</v>
      </c>
      <c r="L42" s="18">
        <f t="shared" ca="1" si="23"/>
        <v>0.9030125402794078</v>
      </c>
      <c r="M42" s="18">
        <f t="shared" ca="1" si="24"/>
        <v>0.89223195606773609</v>
      </c>
      <c r="N42" s="18">
        <f t="shared" ca="1" si="8"/>
        <v>0.93266141288648119</v>
      </c>
      <c r="O42" s="18">
        <f ca="1">N42*DCC!C43*DCC!D43</f>
        <v>8.540436004522505E-5</v>
      </c>
      <c r="P42" s="18"/>
      <c r="R42" t="s">
        <v>289</v>
      </c>
      <c r="S42" s="76">
        <v>8.6157200000000003E-3</v>
      </c>
      <c r="T42" s="76">
        <v>-3.5767299999999999E-5</v>
      </c>
      <c r="U42" s="76">
        <v>1.23255E-2</v>
      </c>
      <c r="V42" s="76">
        <v>-6.8638899999999996</v>
      </c>
      <c r="W42" s="76">
        <v>3.6061800000000002</v>
      </c>
      <c r="X42" s="76">
        <v>7.3078400000000003E-3</v>
      </c>
      <c r="Y42" s="76">
        <v>1.9334499999999999E-5</v>
      </c>
      <c r="Z42" s="76">
        <v>2.6584E-3</v>
      </c>
      <c r="AA42" s="76">
        <v>4.5708299999999999</v>
      </c>
      <c r="AB42" s="76">
        <v>6.7124699999999997</v>
      </c>
    </row>
    <row r="43" spans="1:85" ht="15" customHeight="1">
      <c r="A43" s="27" t="s">
        <v>53</v>
      </c>
      <c r="B43" s="31">
        <f>Main!B13</f>
        <v>1</v>
      </c>
      <c r="D43" s="18"/>
      <c r="E43" s="18">
        <f>Main!D76</f>
        <v>1.4218999999999999E-4</v>
      </c>
      <c r="F43">
        <f t="shared" ca="1" si="17"/>
        <v>3.4450053620741231E-2</v>
      </c>
      <c r="G43" s="18">
        <f t="shared" si="18"/>
        <v>0.48384844645164671</v>
      </c>
      <c r="H43" s="18">
        <f t="shared" si="19"/>
        <v>0</v>
      </c>
      <c r="I43" s="18">
        <f t="shared" ca="1" si="20"/>
        <v>0.89503977523094524</v>
      </c>
      <c r="J43" s="18">
        <f t="shared" ca="1" si="21"/>
        <v>0.83654997907869233</v>
      </c>
      <c r="K43" s="18">
        <f t="shared" ca="1" si="22"/>
        <v>-5.9934007905821074E-11</v>
      </c>
      <c r="L43" s="18">
        <f t="shared" ca="1" si="23"/>
        <v>0.9009054508364458</v>
      </c>
      <c r="M43" s="18">
        <f t="shared" ca="1" si="24"/>
        <v>0.8902311662201382</v>
      </c>
      <c r="N43" s="18">
        <f t="shared" ca="1" si="8"/>
        <v>0.74346509322422649</v>
      </c>
      <c r="O43" s="18">
        <f ca="1">N43*DCC!C44*DCC!D44</f>
        <v>8.5543755756391527E-5</v>
      </c>
      <c r="P43" s="18"/>
      <c r="R43" t="s">
        <v>290</v>
      </c>
      <c r="S43" s="76">
        <v>1.5939499999999999E-2</v>
      </c>
      <c r="T43" s="76">
        <v>-4.8469800000000001E-5</v>
      </c>
      <c r="U43" s="76">
        <v>8.6072400000000004E-3</v>
      </c>
      <c r="V43" s="76">
        <v>7.0074899999999998</v>
      </c>
      <c r="W43" s="76">
        <v>0.56243900000000002</v>
      </c>
      <c r="X43" s="76">
        <v>1</v>
      </c>
      <c r="Y43" s="76">
        <v>1</v>
      </c>
      <c r="Z43" s="76">
        <v>1</v>
      </c>
      <c r="AA43" s="76">
        <v>1</v>
      </c>
      <c r="AB43" s="76">
        <v>1</v>
      </c>
    </row>
    <row r="44" spans="1:85" ht="15" customHeight="1">
      <c r="A44" t="s">
        <v>27</v>
      </c>
      <c r="B44" s="20">
        <f>CHOOSE(B43,Ground!$B$2,Ground!$C$2,Ground!$D$2)</f>
        <v>-2.3498999999999999E-2</v>
      </c>
      <c r="D44" s="18"/>
      <c r="E44" s="18">
        <f>Main!D77</f>
        <v>1.7901000000000001E-4</v>
      </c>
      <c r="F44">
        <f t="shared" ca="1" si="17"/>
        <v>3.485556793235272E-2</v>
      </c>
      <c r="G44" s="18">
        <f t="shared" si="18"/>
        <v>0.48101756585445815</v>
      </c>
      <c r="H44" s="18">
        <f t="shared" si="19"/>
        <v>0</v>
      </c>
      <c r="I44" s="18">
        <f t="shared" ca="1" si="20"/>
        <v>0.89300133406191962</v>
      </c>
      <c r="J44" s="18">
        <f t="shared" ca="1" si="21"/>
        <v>0.83510099107810021</v>
      </c>
      <c r="K44" s="18">
        <f t="shared" ca="1" si="22"/>
        <v>-5.9330000144107507E-11</v>
      </c>
      <c r="L44" s="18">
        <f t="shared" ca="1" si="23"/>
        <v>0.89880789609038414</v>
      </c>
      <c r="M44" s="18">
        <f t="shared" ca="1" si="24"/>
        <v>0.88824118563746512</v>
      </c>
      <c r="N44" s="18">
        <f t="shared" ca="1" si="8"/>
        <v>0.59267185368040243</v>
      </c>
      <c r="O44" s="18">
        <f ca="1">N44*DCC!C45*DCC!D45</f>
        <v>8.5689420224929356E-5</v>
      </c>
      <c r="P44" s="18"/>
      <c r="R44" t="s">
        <v>291</v>
      </c>
      <c r="S44" s="76">
        <v>1728.67</v>
      </c>
      <c r="T44" s="76">
        <v>-28.470400000000001</v>
      </c>
      <c r="U44" s="76">
        <v>-1973.61</v>
      </c>
      <c r="V44" s="76">
        <v>2.7841999999999998</v>
      </c>
      <c r="W44" s="76">
        <v>9.0184099999999994</v>
      </c>
      <c r="X44" s="76">
        <v>1</v>
      </c>
      <c r="Y44" s="76">
        <v>1</v>
      </c>
      <c r="Z44" s="76">
        <v>1</v>
      </c>
      <c r="AA44" s="76">
        <v>1</v>
      </c>
      <c r="AB44" s="76">
        <v>1</v>
      </c>
    </row>
    <row r="45" spans="1:85" ht="15" customHeight="1">
      <c r="A45" t="s">
        <v>28</v>
      </c>
      <c r="B45" s="20">
        <f>CHOOSE(B43,Ground!$B$3,Ground!$C$3,Ground!$D$3)</f>
        <v>-1.2938E-2</v>
      </c>
      <c r="D45" s="18"/>
      <c r="E45" s="18">
        <f>Main!D78</f>
        <v>2.2536E-4</v>
      </c>
      <c r="F45">
        <f t="shared" ca="1" si="17"/>
        <v>3.5269698891983586E-2</v>
      </c>
      <c r="G45" s="18">
        <f t="shared" si="18"/>
        <v>0.47821319747582453</v>
      </c>
      <c r="H45" s="18">
        <f t="shared" si="19"/>
        <v>0</v>
      </c>
      <c r="I45" s="18">
        <f t="shared" ca="1" si="20"/>
        <v>0.89097492896958908</v>
      </c>
      <c r="J45" s="18">
        <f t="shared" ca="1" si="21"/>
        <v>0.83367192250773248</v>
      </c>
      <c r="K45" s="18">
        <f t="shared" ca="1" si="22"/>
        <v>-5.8717914375564855E-11</v>
      </c>
      <c r="L45" s="18">
        <f t="shared" ca="1" si="23"/>
        <v>0.89672158683535086</v>
      </c>
      <c r="M45" s="18">
        <f t="shared" ca="1" si="24"/>
        <v>0.8862638892439324</v>
      </c>
      <c r="N45" s="18">
        <f t="shared" ca="1" si="8"/>
        <v>0.47253841353072812</v>
      </c>
      <c r="O45" s="18">
        <f ca="1">N45*DCC!C46*DCC!D46</f>
        <v>8.5774204356619242E-5</v>
      </c>
      <c r="P45" s="18"/>
      <c r="R45" t="s">
        <v>292</v>
      </c>
      <c r="S45" s="76">
        <v>8.0528200000000005E-4</v>
      </c>
      <c r="T45" s="76">
        <v>4.9752800000000002E-5</v>
      </c>
      <c r="U45" s="76">
        <v>1.2628699999999999E-3</v>
      </c>
      <c r="V45" s="76">
        <v>14.499000000000001</v>
      </c>
      <c r="W45" s="76">
        <v>5.9899100000000001</v>
      </c>
      <c r="X45" s="76">
        <v>1</v>
      </c>
      <c r="Y45" s="76">
        <v>1</v>
      </c>
      <c r="Z45" s="76">
        <v>1</v>
      </c>
      <c r="AA45" s="76">
        <v>1</v>
      </c>
      <c r="AB45" s="76">
        <v>1</v>
      </c>
    </row>
    <row r="46" spans="1:85" ht="15" customHeight="1">
      <c r="A46" t="s">
        <v>29</v>
      </c>
      <c r="B46" s="32">
        <f>CHOOSE(B43,10^(Aircraft!$B$2+Aircraft!$C$2/(B4+Aircraft!$D$2)),Ground!$C$4,Ground!$D$4)</f>
        <v>7.4054115602582061E-16</v>
      </c>
      <c r="C46" s="32"/>
      <c r="D46" s="18"/>
      <c r="E46" s="18">
        <f>Main!D79</f>
        <v>2.8371000000000001E-4</v>
      </c>
      <c r="F46">
        <f t="shared" ca="1" si="17"/>
        <v>3.5694117130253881E-2</v>
      </c>
      <c r="G46" s="18">
        <f t="shared" si="18"/>
        <v>0.47543702555410766</v>
      </c>
      <c r="H46" s="18">
        <f t="shared" si="19"/>
        <v>0</v>
      </c>
      <c r="I46" s="18">
        <f t="shared" ca="1" si="20"/>
        <v>0.88896171892781417</v>
      </c>
      <c r="J46" s="18">
        <f t="shared" ca="1" si="21"/>
        <v>0.83226519300783763</v>
      </c>
      <c r="K46" s="18">
        <f t="shared" ca="1" si="22"/>
        <v>-5.8096458805825002E-11</v>
      </c>
      <c r="L46" s="18">
        <f t="shared" ca="1" si="23"/>
        <v>0.8946475556187089</v>
      </c>
      <c r="M46" s="18">
        <f t="shared" ca="1" si="24"/>
        <v>0.88430053965629507</v>
      </c>
      <c r="N46" s="18">
        <f t="shared" ca="1" si="8"/>
        <v>0.37682740543216753</v>
      </c>
      <c r="O46" s="18">
        <f ca="1">N46*DCC!C47*DCC!D47</f>
        <v>8.5801729306519324E-5</v>
      </c>
      <c r="P46" s="18"/>
      <c r="R46" t="s">
        <v>293</v>
      </c>
      <c r="S46" s="76">
        <v>-0.992421</v>
      </c>
      <c r="T46" s="76">
        <v>0.224381</v>
      </c>
      <c r="U46" s="76">
        <v>2.4425500000000002</v>
      </c>
      <c r="V46" s="76">
        <v>10.6884</v>
      </c>
      <c r="W46" s="76">
        <v>2.1712099999999999</v>
      </c>
      <c r="X46" s="76">
        <v>1</v>
      </c>
      <c r="Y46" s="76">
        <v>1</v>
      </c>
      <c r="Z46" s="76">
        <v>1</v>
      </c>
      <c r="AA46" s="76">
        <v>1</v>
      </c>
      <c r="AB46" s="76">
        <v>1</v>
      </c>
    </row>
    <row r="47" spans="1:85" ht="15" customHeight="1">
      <c r="A47" t="s">
        <v>30</v>
      </c>
      <c r="B47" s="20">
        <f>CHOOSE(B43,Ground!$B$5,Ground!$C$5,Ground!$D$5)</f>
        <v>0.96889000000000003</v>
      </c>
      <c r="D47" s="18"/>
      <c r="E47" s="18">
        <f>Main!D80</f>
        <v>3.5717000000000002E-4</v>
      </c>
      <c r="F47">
        <f t="shared" ca="1" si="17"/>
        <v>3.6130716634329041E-2</v>
      </c>
      <c r="G47" s="18">
        <f t="shared" si="18"/>
        <v>0.47269124313948896</v>
      </c>
      <c r="H47" s="18">
        <f t="shared" si="19"/>
        <v>0</v>
      </c>
      <c r="I47" s="18">
        <f t="shared" ca="1" si="20"/>
        <v>0.88696315314751473</v>
      </c>
      <c r="J47" s="18">
        <f t="shared" ca="1" si="21"/>
        <v>0.83088362956765505</v>
      </c>
      <c r="K47" s="18">
        <f t="shared" ca="1" si="22"/>
        <v>-5.7464221636897046E-11</v>
      </c>
      <c r="L47" s="18">
        <f t="shared" ca="1" si="23"/>
        <v>0.89258711348025732</v>
      </c>
      <c r="M47" s="18">
        <f t="shared" ca="1" si="24"/>
        <v>0.88235269935646499</v>
      </c>
      <c r="N47" s="18">
        <f t="shared" ca="1" si="8"/>
        <v>0.30057230825239312</v>
      </c>
      <c r="O47" s="18">
        <f ca="1">N47*DCC!C48*DCC!D48</f>
        <v>8.5852526116014216E-5</v>
      </c>
      <c r="P47" s="18"/>
    </row>
    <row r="48" spans="1:85" ht="15" customHeight="1">
      <c r="A48" t="s">
        <v>31</v>
      </c>
      <c r="B48" s="20">
        <f>CHOOSE(B43,Aircraft!$B$3+Aircraft!$C$3*B4+Aircraft!$D$3*B4^2,Ground!$C$6,Ground!$D$6)</f>
        <v>0.95478399999999997</v>
      </c>
      <c r="D48" s="18"/>
      <c r="E48" s="18">
        <f>Main!D81</f>
        <v>4.4965000000000001E-4</v>
      </c>
      <c r="F48">
        <f t="shared" ca="1" si="17"/>
        <v>3.6581640613367515E-2</v>
      </c>
      <c r="G48" s="18">
        <f t="shared" si="18"/>
        <v>0.46997876840371727</v>
      </c>
      <c r="H48" s="18">
        <f t="shared" si="19"/>
        <v>0</v>
      </c>
      <c r="I48" s="18">
        <f t="shared" ca="1" si="20"/>
        <v>0.88498110255292362</v>
      </c>
      <c r="J48" s="18">
        <f t="shared" ca="1" si="21"/>
        <v>0.8295305767962502</v>
      </c>
      <c r="K48" s="18">
        <f t="shared" ca="1" si="22"/>
        <v>-5.681969279618339E-11</v>
      </c>
      <c r="L48" s="18">
        <f t="shared" ca="1" si="23"/>
        <v>0.89054198355508063</v>
      </c>
      <c r="M48" s="18">
        <f t="shared" ca="1" si="24"/>
        <v>0.88042236042440869</v>
      </c>
      <c r="N48" s="18">
        <f t="shared" ca="1" si="8"/>
        <v>0.23982004106974469</v>
      </c>
      <c r="O48" s="18">
        <f ca="1">N48*DCC!C49*DCC!D49</f>
        <v>8.5924034691172528E-5</v>
      </c>
      <c r="P48" s="18"/>
      <c r="R48" t="s">
        <v>304</v>
      </c>
    </row>
    <row r="49" spans="1:29" ht="15" customHeight="1">
      <c r="A49" t="s">
        <v>32</v>
      </c>
      <c r="B49" s="20">
        <f>CHOOSE(B43,(Aircraft!$B$4+Aircraft!$C$4*EXP(-Aircraft!$D$4*B4))/(1+Aircraft!$E$4*EXP(-Aircraft!$F$4*B4)),0,0)</f>
        <v>0.18451572135563679</v>
      </c>
      <c r="D49" s="18"/>
      <c r="E49" s="18">
        <f>Main!D82</f>
        <v>5.6607000000000001E-4</v>
      </c>
      <c r="F49">
        <f t="shared" ca="1" si="17"/>
        <v>3.7049365013790428E-2</v>
      </c>
      <c r="G49" s="18">
        <f t="shared" si="18"/>
        <v>0.46730314706343917</v>
      </c>
      <c r="H49" s="18">
        <f t="shared" si="19"/>
        <v>0</v>
      </c>
      <c r="I49" s="18">
        <f t="shared" ca="1" si="20"/>
        <v>0.88301775461098475</v>
      </c>
      <c r="J49" s="18">
        <f t="shared" ca="1" si="21"/>
        <v>0.82820984405743603</v>
      </c>
      <c r="K49" s="18">
        <f t="shared" ca="1" si="22"/>
        <v>-5.6161210339444774E-11</v>
      </c>
      <c r="L49" s="18">
        <f t="shared" ca="1" si="23"/>
        <v>0.88851419065746295</v>
      </c>
      <c r="M49" s="18">
        <f t="shared" ca="1" si="24"/>
        <v>0.87851184366772783</v>
      </c>
      <c r="N49" s="18">
        <f t="shared" ca="1" si="8"/>
        <v>0.19141878073040908</v>
      </c>
      <c r="O49" s="18">
        <f ca="1">N49*DCC!C50*DCC!D50</f>
        <v>8.61515279112709E-5</v>
      </c>
      <c r="P49" s="18"/>
      <c r="S49" s="76">
        <v>0.1598</v>
      </c>
      <c r="T49" s="76">
        <v>8.4180000000000001E-3</v>
      </c>
      <c r="U49" s="76">
        <v>-1.431</v>
      </c>
      <c r="V49" s="76">
        <v>2.8580000000000001</v>
      </c>
      <c r="W49" s="76">
        <v>1.615</v>
      </c>
    </row>
    <row r="50" spans="1:29" ht="15" customHeight="1">
      <c r="D50" s="18"/>
      <c r="E50" s="18">
        <f>Main!D83</f>
        <v>7.1265E-4</v>
      </c>
      <c r="F50">
        <f t="shared" ca="1" si="17"/>
        <v>3.7536849738493319E-2</v>
      </c>
      <c r="G50" s="18">
        <f t="shared" si="18"/>
        <v>0.46466820781419288</v>
      </c>
      <c r="H50" s="18">
        <f t="shared" si="19"/>
        <v>0</v>
      </c>
      <c r="I50" s="18">
        <f t="shared" ca="1" si="20"/>
        <v>0.88107531145817941</v>
      </c>
      <c r="J50" s="18">
        <f t="shared" ca="1" si="21"/>
        <v>0.82692553283778814</v>
      </c>
      <c r="K50" s="18">
        <f t="shared" ca="1" si="22"/>
        <v>-5.5486828018428387E-11</v>
      </c>
      <c r="L50" s="18">
        <f t="shared" ca="1" si="23"/>
        <v>0.88650574644670432</v>
      </c>
      <c r="M50" s="18">
        <f t="shared" ca="1" si="24"/>
        <v>0.87662350737376404</v>
      </c>
      <c r="N50" s="18">
        <f t="shared" ca="1" si="8"/>
        <v>0.1528499121389604</v>
      </c>
      <c r="O50" s="18">
        <f ca="1">N50*DCC!C51*DCC!D51</f>
        <v>8.6522330247367277E-5</v>
      </c>
      <c r="P50" s="18"/>
      <c r="S50" s="76">
        <v>1.189E-2</v>
      </c>
      <c r="T50" s="76">
        <v>-3.5169999999999998E-4</v>
      </c>
      <c r="U50" s="76">
        <v>-1.1679999999999999E-2</v>
      </c>
      <c r="V50" s="76">
        <v>9.8279999999999994</v>
      </c>
      <c r="W50" s="76">
        <v>6.6749999999999998</v>
      </c>
    </row>
    <row r="51" spans="1:29" ht="15" customHeight="1">
      <c r="A51" t="s">
        <v>34</v>
      </c>
      <c r="B51" s="33">
        <v>2.4500000000000002</v>
      </c>
      <c r="C51" s="33"/>
      <c r="D51" s="18"/>
      <c r="E51" s="18">
        <f>Main!D84</f>
        <v>8.9716000000000004E-4</v>
      </c>
      <c r="F51">
        <f t="shared" ca="1" si="17"/>
        <v>3.8047337519280466E-2</v>
      </c>
      <c r="G51" s="18">
        <f t="shared" si="18"/>
        <v>0.46207969852939357</v>
      </c>
      <c r="H51" s="18">
        <f t="shared" si="19"/>
        <v>0</v>
      </c>
      <c r="I51" s="18">
        <f t="shared" ca="1" si="20"/>
        <v>0.8791571348819357</v>
      </c>
      <c r="J51" s="18">
        <f t="shared" ca="1" si="21"/>
        <v>0.82568282189619213</v>
      </c>
      <c r="K51" s="18">
        <f t="shared" ca="1" si="22"/>
        <v>-5.4794683997585752E-11</v>
      </c>
      <c r="L51" s="18">
        <f t="shared" ca="1" si="23"/>
        <v>0.88451983049443006</v>
      </c>
      <c r="M51" s="18">
        <f t="shared" ca="1" si="24"/>
        <v>0.87476086270822839</v>
      </c>
      <c r="N51" s="18">
        <f t="shared" ca="1" si="8"/>
        <v>0.12212039219217945</v>
      </c>
      <c r="O51" s="18">
        <f ca="1">N51*DCC!C52*DCC!D52</f>
        <v>8.6943280076792241E-5</v>
      </c>
      <c r="P51" s="18"/>
    </row>
    <row r="52" spans="1:29" ht="15" customHeight="1">
      <c r="A52" t="s">
        <v>11</v>
      </c>
      <c r="B52" s="32">
        <v>2.4999999999999999E-8</v>
      </c>
      <c r="D52" s="18"/>
      <c r="E52" s="18">
        <f>Main!D85</f>
        <v>1.1295000000000001E-3</v>
      </c>
      <c r="F52">
        <f t="shared" ca="1" si="17"/>
        <v>3.8584916874091532E-2</v>
      </c>
      <c r="G52" s="18">
        <f t="shared" si="18"/>
        <v>0.45954297040513015</v>
      </c>
      <c r="H52" s="18">
        <f t="shared" si="19"/>
        <v>0</v>
      </c>
      <c r="I52" s="18">
        <f t="shared" ca="1" si="20"/>
        <v>0.87726595598750057</v>
      </c>
      <c r="J52" s="18">
        <f t="shared" ca="1" si="21"/>
        <v>0.82448682509785909</v>
      </c>
      <c r="K52" s="18">
        <f t="shared" ca="1" si="22"/>
        <v>-5.408233668258895E-11</v>
      </c>
      <c r="L52" s="18">
        <f t="shared" ca="1" si="23"/>
        <v>0.8825589349497287</v>
      </c>
      <c r="M52" s="18">
        <f t="shared" ca="1" si="24"/>
        <v>0.87292683666969928</v>
      </c>
      <c r="N52" s="18">
        <f t="shared" ca="1" si="8"/>
        <v>9.7625415509957722E-2</v>
      </c>
      <c r="O52" s="18">
        <f ca="1">N52*DCC!C53*DCC!D53</f>
        <v>8.7550868500389973E-5</v>
      </c>
      <c r="P52" s="18"/>
      <c r="R52" t="s">
        <v>305</v>
      </c>
    </row>
    <row r="53" spans="1:29" ht="13.5" customHeight="1">
      <c r="B53" s="128"/>
      <c r="C53" s="128"/>
      <c r="D53" s="18"/>
      <c r="E53" s="18">
        <f>Main!D86</f>
        <v>1.4219E-3</v>
      </c>
      <c r="F53">
        <f t="shared" ca="1" si="17"/>
        <v>3.9153824225175785E-2</v>
      </c>
      <c r="G53" s="18">
        <f t="shared" si="18"/>
        <v>0.45706704380567764</v>
      </c>
      <c r="H53" s="18">
        <f t="shared" si="19"/>
        <v>0</v>
      </c>
      <c r="I53" s="18">
        <f t="shared" ca="1" si="20"/>
        <v>0.87540679880029604</v>
      </c>
      <c r="J53" s="18">
        <f t="shared" ca="1" si="21"/>
        <v>0.8233444868911961</v>
      </c>
      <c r="K53" s="18">
        <f t="shared" ca="1" si="22"/>
        <v>-5.334781823196917E-11</v>
      </c>
      <c r="L53" s="18">
        <f t="shared" ca="1" si="23"/>
        <v>0.8806278912475366</v>
      </c>
      <c r="M53" s="18">
        <f t="shared" ca="1" si="24"/>
        <v>0.87112661116692025</v>
      </c>
      <c r="N53" s="18">
        <f t="shared" ca="1" si="8"/>
        <v>7.8107711000433608E-2</v>
      </c>
      <c r="O53" s="18">
        <f ca="1">N53*DCC!C54*DCC!D54</f>
        <v>8.8353965979306336E-5</v>
      </c>
      <c r="P53" s="18"/>
      <c r="R53" t="s">
        <v>306</v>
      </c>
      <c r="S53" t="s">
        <v>307</v>
      </c>
      <c r="T53" t="s">
        <v>308</v>
      </c>
      <c r="U53" t="s">
        <v>309</v>
      </c>
    </row>
    <row r="54" spans="1:29">
      <c r="B54" s="34"/>
      <c r="C54" s="34"/>
      <c r="D54" s="18"/>
      <c r="E54" s="18">
        <f>Main!D87</f>
        <v>1.7901E-3</v>
      </c>
      <c r="F54">
        <f t="shared" ca="1" si="17"/>
        <v>3.9759681685766234E-2</v>
      </c>
      <c r="G54" s="18">
        <f t="shared" si="18"/>
        <v>0.45465968607932838</v>
      </c>
      <c r="H54" s="18">
        <f t="shared" si="19"/>
        <v>0</v>
      </c>
      <c r="I54" s="18">
        <f t="shared" ca="1" si="20"/>
        <v>0.87358317438070265</v>
      </c>
      <c r="J54" s="18">
        <f t="shared" ca="1" si="21"/>
        <v>0.82226222504432944</v>
      </c>
      <c r="K54" s="18">
        <f t="shared" ca="1" si="22"/>
        <v>-5.2588150166462125E-11</v>
      </c>
      <c r="L54" s="18">
        <f t="shared" ca="1" si="23"/>
        <v>0.87872991894773589</v>
      </c>
      <c r="M54" s="18">
        <f t="shared" ca="1" si="24"/>
        <v>0.86936393622880914</v>
      </c>
      <c r="N54" s="18">
        <f t="shared" ca="1" si="8"/>
        <v>6.2543367850846091E-2</v>
      </c>
      <c r="O54" s="18">
        <f ca="1">N54*DCC!C55*DCC!D55</f>
        <v>8.9235277140064107E-5</v>
      </c>
      <c r="P54" s="18"/>
      <c r="R54" s="76">
        <v>2.3369999999999998E-2</v>
      </c>
      <c r="S54" s="76">
        <v>1.984E-4</v>
      </c>
      <c r="T54" s="76">
        <v>0.56730000000000003</v>
      </c>
      <c r="U54" s="76">
        <v>1.147E-3</v>
      </c>
    </row>
    <row r="55" spans="1:29">
      <c r="A55" s="18"/>
      <c r="B55" s="32"/>
      <c r="C55" s="32"/>
      <c r="D55" s="18"/>
      <c r="E55" s="18">
        <f>Main!D88</f>
        <v>2.2536000000000001E-3</v>
      </c>
      <c r="F55">
        <f t="shared" ca="1" si="17"/>
        <v>4.0408450588155446E-2</v>
      </c>
      <c r="G55" s="18">
        <f t="shared" si="18"/>
        <v>0.45233293496505372</v>
      </c>
      <c r="H55" s="18">
        <f t="shared" si="19"/>
        <v>0</v>
      </c>
      <c r="I55" s="18">
        <f t="shared" ca="1" si="20"/>
        <v>0.87180105829654764</v>
      </c>
      <c r="J55" s="18">
        <f t="shared" ca="1" si="21"/>
        <v>0.82124841995799969</v>
      </c>
      <c r="K55" s="18">
        <f t="shared" ca="1" si="22"/>
        <v>-5.1800868273772286E-11</v>
      </c>
      <c r="L55" s="18">
        <f t="shared" ca="1" si="23"/>
        <v>0.87687075244839996</v>
      </c>
      <c r="M55" s="18">
        <f t="shared" ca="1" si="24"/>
        <v>0.86764498513120381</v>
      </c>
      <c r="N55" s="18">
        <f t="shared" ca="1" si="8"/>
        <v>5.0132945853427598E-2</v>
      </c>
      <c r="O55" s="18">
        <f ca="1">N55*DCC!C56*DCC!D56</f>
        <v>9.0741294000253942E-5</v>
      </c>
      <c r="P55" s="18"/>
    </row>
    <row r="56" spans="1:29">
      <c r="A56" s="18"/>
      <c r="B56" s="32"/>
      <c r="C56" s="32"/>
      <c r="D56" s="18"/>
      <c r="E56" s="18">
        <f>Main!D89</f>
        <v>2.8371E-3</v>
      </c>
      <c r="F56">
        <f t="shared" ca="1" si="17"/>
        <v>4.1107336495943815E-2</v>
      </c>
      <c r="G56" s="18">
        <f t="shared" si="18"/>
        <v>0.45010018228041226</v>
      </c>
      <c r="H56" s="18">
        <f t="shared" si="19"/>
        <v>0</v>
      </c>
      <c r="I56" s="18">
        <f t="shared" ca="1" si="20"/>
        <v>0.87006649516407053</v>
      </c>
      <c r="J56" s="18">
        <f t="shared" ca="1" si="21"/>
        <v>0.82031196881532853</v>
      </c>
      <c r="K56" s="18">
        <f t="shared" ca="1" si="22"/>
        <v>-5.0983049552328209E-11</v>
      </c>
      <c r="L56" s="18">
        <f t="shared" ca="1" si="23"/>
        <v>0.87505615029481087</v>
      </c>
      <c r="M56" s="18">
        <f t="shared" ca="1" si="24"/>
        <v>0.86597603700781001</v>
      </c>
      <c r="N56" s="18">
        <f t="shared" ca="1" si="8"/>
        <v>4.023345667792718E-2</v>
      </c>
      <c r="O56" s="18">
        <f ca="1">N56*DCC!C57*DCC!D57</f>
        <v>9.2860386835832181E-5</v>
      </c>
      <c r="P56" s="18"/>
      <c r="R56" t="s">
        <v>310</v>
      </c>
    </row>
    <row r="57" spans="1:29">
      <c r="A57" s="18"/>
      <c r="B57" s="32"/>
      <c r="C57" s="32"/>
      <c r="D57" s="18"/>
      <c r="E57" s="18">
        <f>Main!D90</f>
        <v>3.5717000000000001E-3</v>
      </c>
      <c r="F57">
        <f t="shared" ca="1" si="17"/>
        <v>4.1864705191799995E-2</v>
      </c>
      <c r="G57" s="18">
        <f t="shared" si="18"/>
        <v>0.44797774721080574</v>
      </c>
      <c r="H57" s="18">
        <f t="shared" si="19"/>
        <v>0</v>
      </c>
      <c r="I57" s="18">
        <f t="shared" ca="1" si="20"/>
        <v>0.86838652114061776</v>
      </c>
      <c r="J57" s="18">
        <f t="shared" ca="1" si="21"/>
        <v>0.81946287600424428</v>
      </c>
      <c r="K57" s="18">
        <f t="shared" ca="1" si="22"/>
        <v>-5.0131652480926811E-11</v>
      </c>
      <c r="L57" s="18">
        <f t="shared" ca="1" si="23"/>
        <v>0.87329285097397169</v>
      </c>
      <c r="M57" s="18">
        <f t="shared" ca="1" si="24"/>
        <v>0.86436437204247574</v>
      </c>
      <c r="N57" s="18">
        <f t="shared" ca="1" si="8"/>
        <v>3.233359183147487E-2</v>
      </c>
      <c r="O57" s="18">
        <f ca="1">N57*DCC!C58*DCC!D58</f>
        <v>9.5147586025353002E-5</v>
      </c>
      <c r="P57" s="18"/>
      <c r="R57" t="s">
        <v>306</v>
      </c>
      <c r="S57" t="s">
        <v>307</v>
      </c>
      <c r="T57" t="s">
        <v>308</v>
      </c>
      <c r="U57" t="s">
        <v>309</v>
      </c>
    </row>
    <row r="58" spans="1:29">
      <c r="A58" s="18"/>
      <c r="B58" s="32"/>
      <c r="C58" s="32"/>
      <c r="D58" s="18"/>
      <c r="E58" s="18">
        <f>Main!D91</f>
        <v>4.4964999999999996E-3</v>
      </c>
      <c r="F58">
        <f t="shared" ca="1" si="17"/>
        <v>4.2690219234300768E-2</v>
      </c>
      <c r="G58" s="18">
        <f t="shared" si="18"/>
        <v>0.4459855286898961</v>
      </c>
      <c r="H58" s="18">
        <f t="shared" si="19"/>
        <v>0</v>
      </c>
      <c r="I58" s="18">
        <f t="shared" ca="1" si="20"/>
        <v>0.86676934267832206</v>
      </c>
      <c r="J58" s="18">
        <f t="shared" ca="1" si="21"/>
        <v>0.81871235623473415</v>
      </c>
      <c r="K58" s="18">
        <f t="shared" ca="1" si="22"/>
        <v>-4.9243594522751512E-11</v>
      </c>
      <c r="L58" s="18">
        <f t="shared" ca="1" si="23"/>
        <v>0.87158875925351842</v>
      </c>
      <c r="M58" s="18">
        <f t="shared" ca="1" si="24"/>
        <v>0.86281844400458874</v>
      </c>
      <c r="N58" s="18">
        <f t="shared" ca="1" si="8"/>
        <v>2.6026847277762995E-2</v>
      </c>
      <c r="O58" s="18">
        <f ca="1">N58*DCC!C59*DCC!D59</f>
        <v>9.7631500366305329E-5</v>
      </c>
      <c r="P58" s="18"/>
      <c r="R58" s="76">
        <v>561.29999999999995</v>
      </c>
      <c r="S58" s="76">
        <v>1.9E-3</v>
      </c>
      <c r="T58" s="76">
        <v>37270000</v>
      </c>
      <c r="U58" s="76">
        <v>0.3281</v>
      </c>
    </row>
    <row r="59" spans="1:29">
      <c r="A59" s="18"/>
      <c r="B59" s="32"/>
      <c r="C59" s="32"/>
      <c r="D59" s="18"/>
      <c r="E59" s="18">
        <f>Main!D92</f>
        <v>5.6607000000000003E-3</v>
      </c>
      <c r="F59">
        <f t="shared" ca="1" si="17"/>
        <v>4.3595084999099427E-2</v>
      </c>
      <c r="G59" s="18">
        <f t="shared" si="18"/>
        <v>0.44414749461359038</v>
      </c>
      <c r="H59" s="18">
        <f t="shared" si="19"/>
        <v>0</v>
      </c>
      <c r="I59" s="18">
        <f t="shared" ca="1" si="20"/>
        <v>0.86522430942696416</v>
      </c>
      <c r="J59" s="18">
        <f t="shared" ca="1" si="21"/>
        <v>0.81807282014154381</v>
      </c>
      <c r="K59" s="18">
        <f t="shared" ca="1" si="22"/>
        <v>-4.8315739111953962E-11</v>
      </c>
      <c r="L59" s="18">
        <f t="shared" ca="1" si="23"/>
        <v>0.86995291781097295</v>
      </c>
      <c r="M59" s="18">
        <f t="shared" ca="1" si="24"/>
        <v>0.86134785419602711</v>
      </c>
      <c r="N59" s="18">
        <f t="shared" ca="1" si="8"/>
        <v>2.0989436122016782E-2</v>
      </c>
      <c r="O59" s="18">
        <f ca="1">N59*DCC!C60*DCC!D60</f>
        <v>1.0227593336543157E-4</v>
      </c>
      <c r="P59" s="18"/>
    </row>
    <row r="60" spans="1:29">
      <c r="A60" s="18"/>
      <c r="B60" s="32"/>
      <c r="C60" s="32"/>
      <c r="D60" s="18"/>
      <c r="E60" s="18">
        <f>Main!D93</f>
        <v>7.1265E-3</v>
      </c>
      <c r="F60">
        <f t="shared" ca="1" si="17"/>
        <v>4.4592467167409472E-2</v>
      </c>
      <c r="G60" s="18">
        <f t="shared" si="18"/>
        <v>0.44249217332452451</v>
      </c>
      <c r="H60" s="18">
        <f t="shared" si="19"/>
        <v>0</v>
      </c>
      <c r="I60" s="18">
        <f t="shared" ca="1" si="20"/>
        <v>0.86376175606804184</v>
      </c>
      <c r="J60" s="18">
        <f t="shared" ca="1" si="21"/>
        <v>0.81755783772866741</v>
      </c>
      <c r="K60" s="18">
        <f t="shared" ca="1" si="22"/>
        <v>-4.7344771040466596E-11</v>
      </c>
      <c r="L60" s="18">
        <f t="shared" ca="1" si="23"/>
        <v>0.86839533687205639</v>
      </c>
      <c r="M60" s="18">
        <f t="shared" ca="1" si="24"/>
        <v>0.85996320328316</v>
      </c>
      <c r="N60" s="18">
        <f t="shared" ca="1" si="8"/>
        <v>1.696282818037682E-2</v>
      </c>
      <c r="O60" s="18">
        <f ca="1">N60*DCC!C61*DCC!D61</f>
        <v>1.0893654969764502E-4</v>
      </c>
      <c r="P60" s="18"/>
      <c r="R60" t="s">
        <v>311</v>
      </c>
    </row>
    <row r="61" spans="1:29">
      <c r="A61" s="18"/>
      <c r="B61" s="32"/>
      <c r="C61" s="32"/>
      <c r="D61" s="18"/>
      <c r="E61" s="18">
        <f>Main!D94</f>
        <v>8.9717000000000009E-3</v>
      </c>
      <c r="F61">
        <f t="shared" ca="1" si="17"/>
        <v>4.5697244270470762E-2</v>
      </c>
      <c r="G61" s="18">
        <f t="shared" si="18"/>
        <v>0.44105443782633014</v>
      </c>
      <c r="H61" s="18">
        <f t="shared" si="19"/>
        <v>0</v>
      </c>
      <c r="I61" s="18">
        <f t="shared" ca="1" si="20"/>
        <v>0.86239385451230588</v>
      </c>
      <c r="J61" s="18">
        <f t="shared" ca="1" si="21"/>
        <v>0.81718244562012932</v>
      </c>
      <c r="K61" s="18">
        <f t="shared" ca="1" si="22"/>
        <v>-4.632775486041161E-11</v>
      </c>
      <c r="L61" s="18">
        <f t="shared" ca="1" si="23"/>
        <v>0.86692790105845607</v>
      </c>
      <c r="M61" s="18">
        <f t="shared" ca="1" si="24"/>
        <v>0.85867689869279362</v>
      </c>
      <c r="N61" s="18">
        <f t="shared" ca="1" si="8"/>
        <v>1.3742471108099881E-2</v>
      </c>
      <c r="O61" s="18">
        <f ca="1">N61*DCC!C62*DCC!D62</f>
        <v>1.160808243272152E-4</v>
      </c>
      <c r="P61" s="18"/>
      <c r="R61" t="s">
        <v>276</v>
      </c>
      <c r="S61" t="s">
        <v>277</v>
      </c>
      <c r="T61" t="s">
        <v>278</v>
      </c>
      <c r="U61" t="s">
        <v>279</v>
      </c>
      <c r="V61" t="s">
        <v>280</v>
      </c>
      <c r="W61" t="s">
        <v>281</v>
      </c>
      <c r="X61" t="s">
        <v>282</v>
      </c>
      <c r="Y61" t="s">
        <v>283</v>
      </c>
      <c r="Z61" t="s">
        <v>284</v>
      </c>
      <c r="AA61" t="s">
        <v>285</v>
      </c>
      <c r="AB61" t="s">
        <v>312</v>
      </c>
      <c r="AC61" t="s">
        <v>313</v>
      </c>
    </row>
    <row r="62" spans="1:29">
      <c r="A62" s="18"/>
      <c r="B62" s="32"/>
      <c r="C62" s="32"/>
      <c r="D62" s="18"/>
      <c r="E62" s="18">
        <f>Main!D95</f>
        <v>1.1294E-2</v>
      </c>
      <c r="F62">
        <f t="shared" ca="1" si="17"/>
        <v>4.6926519919323152E-2</v>
      </c>
      <c r="G62" s="18">
        <f t="shared" si="18"/>
        <v>0.43987580336030957</v>
      </c>
      <c r="H62" s="18">
        <f t="shared" si="19"/>
        <v>0</v>
      </c>
      <c r="I62" s="18">
        <f t="shared" ca="1" si="20"/>
        <v>0.8611341140119716</v>
      </c>
      <c r="J62" s="18">
        <f t="shared" ca="1" si="21"/>
        <v>0.81696284678063347</v>
      </c>
      <c r="K62" s="18">
        <f t="shared" ca="1" si="22"/>
        <v>-4.5261930346994095E-11</v>
      </c>
      <c r="L62" s="18">
        <f t="shared" ca="1" si="23"/>
        <v>0.86556384948221432</v>
      </c>
      <c r="M62" s="18">
        <f t="shared" ca="1" si="24"/>
        <v>0.85750267113474765</v>
      </c>
      <c r="N62" s="18">
        <f t="shared" ca="1" si="8"/>
        <v>1.1165128052365015E-2</v>
      </c>
      <c r="O62" s="18">
        <f ca="1">N62*DCC!C63*DCC!D63</f>
        <v>1.2834245941335039E-4</v>
      </c>
      <c r="P62" s="18"/>
      <c r="R62" s="76">
        <v>0.20948700000000001</v>
      </c>
      <c r="S62" s="76">
        <v>2.0775399999999999</v>
      </c>
      <c r="T62" s="76">
        <v>0.67516699999999996</v>
      </c>
      <c r="U62" s="76">
        <v>6.3797800000000002E-2</v>
      </c>
      <c r="V62" s="76">
        <v>123.027</v>
      </c>
      <c r="W62" s="76">
        <v>2.0122100000000001</v>
      </c>
      <c r="X62" s="76">
        <v>8.7259900000000005E-4</v>
      </c>
      <c r="Y62" s="76">
        <v>2.3593E-14</v>
      </c>
      <c r="Z62" s="76">
        <v>1.3391900000000001</v>
      </c>
      <c r="AA62" s="76">
        <v>1.2299099999999999E-7</v>
      </c>
      <c r="AB62" s="76">
        <v>1.1914499999999999</v>
      </c>
      <c r="AC62" s="76">
        <v>275.40899999999999</v>
      </c>
    </row>
    <row r="63" spans="1:29">
      <c r="A63" s="18"/>
      <c r="B63" s="32"/>
      <c r="C63" s="32"/>
      <c r="D63" s="18"/>
      <c r="E63" s="18">
        <f>Main!D96</f>
        <v>1.4219000000000001E-2</v>
      </c>
      <c r="F63">
        <f t="shared" ca="1" si="17"/>
        <v>4.8301193818863344E-2</v>
      </c>
      <c r="G63" s="18">
        <f t="shared" si="18"/>
        <v>0.43900489939032666</v>
      </c>
      <c r="H63" s="18">
        <f t="shared" si="19"/>
        <v>0</v>
      </c>
      <c r="I63" s="18">
        <f t="shared" ca="1" si="20"/>
        <v>0.85999642789900332</v>
      </c>
      <c r="J63" s="18">
        <f t="shared" ca="1" si="21"/>
        <v>0.81691637327518118</v>
      </c>
      <c r="K63" s="18">
        <f t="shared" ca="1" si="22"/>
        <v>-4.4143773859056401E-11</v>
      </c>
      <c r="L63" s="18">
        <f t="shared" ca="1" si="23"/>
        <v>0.86431673062040115</v>
      </c>
      <c r="M63" s="18">
        <f t="shared" ca="1" si="24"/>
        <v>0.8564546966488048</v>
      </c>
      <c r="N63" s="18">
        <f t="shared" ca="1" si="8"/>
        <v>9.0989266135266967E-3</v>
      </c>
      <c r="O63" s="18">
        <f ca="1">N63*DCC!C64*DCC!D64</f>
        <v>1.4566210176136503E-4</v>
      </c>
      <c r="P63" s="18"/>
    </row>
    <row r="64" spans="1:29">
      <c r="A64" s="18" t="s">
        <v>317</v>
      </c>
      <c r="B64" s="32"/>
      <c r="C64" s="32"/>
      <c r="D64" s="18"/>
      <c r="E64" s="18">
        <f>Main!D97</f>
        <v>1.7901E-2</v>
      </c>
      <c r="F64">
        <f t="shared" ca="1" si="17"/>
        <v>4.9843323268894089E-2</v>
      </c>
      <c r="G64" s="18">
        <f t="shared" si="18"/>
        <v>0.43850116627141661</v>
      </c>
      <c r="H64" s="18">
        <f t="shared" si="19"/>
        <v>0</v>
      </c>
      <c r="I64" s="18">
        <f t="shared" ca="1" si="20"/>
        <v>0.85899780105040957</v>
      </c>
      <c r="J64" s="18">
        <f t="shared" ca="1" si="21"/>
        <v>0.81706170044753434</v>
      </c>
      <c r="K64" s="18">
        <f t="shared" ca="1" si="22"/>
        <v>-4.2971573683202529E-11</v>
      </c>
      <c r="L64" s="18">
        <f t="shared" ca="1" si="23"/>
        <v>0.86320338182651257</v>
      </c>
      <c r="M64" s="18">
        <f t="shared" ca="1" si="24"/>
        <v>0.85555011744569709</v>
      </c>
      <c r="N64" s="18">
        <f t="shared" ca="1" si="8"/>
        <v>7.4417229156938979E-3</v>
      </c>
      <c r="O64" s="18">
        <f ca="1">N64*DCC!C65*DCC!D65</f>
        <v>1.6438622094589031E-4</v>
      </c>
      <c r="P64" s="18"/>
      <c r="R64" t="s">
        <v>315</v>
      </c>
    </row>
    <row r="65" spans="1:28">
      <c r="B65" s="32" t="s">
        <v>207</v>
      </c>
      <c r="C65" s="32" t="s">
        <v>208</v>
      </c>
      <c r="D65" s="18"/>
      <c r="E65" s="18">
        <f>Main!D98</f>
        <v>2.2536E-2</v>
      </c>
      <c r="F65">
        <f t="shared" ca="1" si="17"/>
        <v>5.1578869902256935E-2</v>
      </c>
      <c r="G65" s="18">
        <f t="shared" si="18"/>
        <v>0.43843395512886779</v>
      </c>
      <c r="H65" s="18">
        <f t="shared" si="19"/>
        <v>0</v>
      </c>
      <c r="I65" s="18">
        <f t="shared" ca="1" si="20"/>
        <v>0.85815577640016572</v>
      </c>
      <c r="J65" s="18">
        <f t="shared" ca="1" si="21"/>
        <v>0.81741825615741925</v>
      </c>
      <c r="K65" s="18">
        <f t="shared" ca="1" si="22"/>
        <v>-4.1743398351684426E-11</v>
      </c>
      <c r="L65" s="18">
        <f t="shared" ca="1" si="23"/>
        <v>0.86224115700389448</v>
      </c>
      <c r="M65" s="18">
        <f t="shared" ca="1" si="24"/>
        <v>0.85480663142439439</v>
      </c>
      <c r="N65" s="18">
        <f t="shared" ca="1" si="8"/>
        <v>6.1107517615903405E-3</v>
      </c>
      <c r="O65" s="18">
        <f ca="1">N65*DCC!C66*DCC!D66</f>
        <v>1.9170237027993795E-4</v>
      </c>
      <c r="P65" s="18"/>
      <c r="R65" t="s">
        <v>314</v>
      </c>
      <c r="S65" t="s">
        <v>276</v>
      </c>
      <c r="T65" t="s">
        <v>277</v>
      </c>
      <c r="U65" t="s">
        <v>278</v>
      </c>
      <c r="V65" t="s">
        <v>279</v>
      </c>
      <c r="W65" t="s">
        <v>280</v>
      </c>
      <c r="X65" t="s">
        <v>281</v>
      </c>
      <c r="Y65" t="s">
        <v>282</v>
      </c>
      <c r="Z65" t="s">
        <v>283</v>
      </c>
      <c r="AA65" t="s">
        <v>284</v>
      </c>
      <c r="AB65" t="s">
        <v>285</v>
      </c>
    </row>
    <row r="66" spans="1:28">
      <c r="A66" s="18" t="s">
        <v>62</v>
      </c>
      <c r="B66" s="32">
        <f ca="1">AJ33</f>
        <v>-2.8546576183994872E-2</v>
      </c>
      <c r="C66" s="32">
        <f ca="1">AK33</f>
        <v>-1.9983516778740433E-2</v>
      </c>
      <c r="D66" s="18"/>
      <c r="E66" s="18">
        <f>Main!D99</f>
        <v>2.8371E-2</v>
      </c>
      <c r="F66">
        <f t="shared" ref="F66:F97" ca="1" si="37">($R$62*($E66/$S$62)^$T$62*EXP(-$E66/$S$62)+B$41*EXP(-((LOG10($E66)-LOG10($V$62))^2)/(2*LOG10($W$62)^2))+$X$62*LOG10($E66/$Y$62)*(1+TANH($Z$62*LOG10($E66/$AA$62)))*(1-TANH($AB$62*LOG10($E66/B$42))))</f>
        <v>5.353720049581049E-2</v>
      </c>
      <c r="G66" s="18">
        <f t="shared" ref="G66:G97" si="38">CHOOSE($B$43,10^(B$44+B$45*LOG10($E66/B$46)*(1-TANH(B$47*LOG10($E66/B$48)))),10^(B$4/B$51*(B$44+B$45*LOG10($E66/B$46)*(1-TANH(B$47*LOG10($E66/B$48))))),10^(B$4/B$51*(B$44+B$45*LOG10($E66/B$46)*(1-TANH(B$47*LOG10($E66/B$48))))),1)</f>
        <v>0.43888491335848739</v>
      </c>
      <c r="H66" s="18">
        <f t="shared" ref="H66:H97" si="39">CHOOSE($B$43,B$49*(($E66/B$52)^2)*EXP(-$E66/B$52),0,0,0)</f>
        <v>0</v>
      </c>
      <c r="I66" s="18">
        <f t="shared" ref="I66:I97" ca="1" si="40">10^(B$66+(B$67*LOG10($E66)+B$68)*(1-TANH(B$69*LOG10($E66/B$70)))+(B$71*LOG10($E66)+B$72)*(1+TANH(B$73*LOG10($E66/B$74))))</f>
        <v>0.85748913874984445</v>
      </c>
      <c r="J66" s="18">
        <f t="shared" ref="J66:J97" ca="1" si="41">10^(C$66+(C$67*LOG10($E66)+C$68)*(1-TANH(C$69*LOG10($E66/C$70)))+(C$71*LOG10($E66)+C$72)*(1+TANH(C$73*LOG10($E66/C$74))))</f>
        <v>0.81800617462494274</v>
      </c>
      <c r="K66" s="18">
        <f t="shared" ref="K66:K97" ca="1" si="42">(I66-J66)/($B$6^$B$19-$C$6^$B$19)</f>
        <v>-4.0457865126547561E-11</v>
      </c>
      <c r="L66" s="18">
        <f t="shared" ref="L66:L97" ca="1" si="43">I66-K66*$B$6^$B$19</f>
        <v>0.86144870562707265</v>
      </c>
      <c r="M66" s="18">
        <f t="shared" ref="M66:M97" ca="1" si="44">L66+K66*$B$3^$B$19</f>
        <v>0.8542431343259248</v>
      </c>
      <c r="N66" s="18">
        <f t="shared" ca="1" si="8"/>
        <v>5.0401185586620104E-3</v>
      </c>
      <c r="O66" s="18">
        <f ca="1">N66*DCC!C67*DCC!D67</f>
        <v>2.2827633819498164E-4</v>
      </c>
      <c r="P66" s="18"/>
      <c r="R66">
        <v>1</v>
      </c>
      <c r="S66" s="20"/>
      <c r="T66" s="20"/>
      <c r="U66" s="20"/>
      <c r="V66" s="20"/>
      <c r="W66" s="20"/>
      <c r="X66" s="20"/>
      <c r="Y66" s="20"/>
      <c r="Z66" s="20"/>
      <c r="AA66" s="20"/>
      <c r="AB66" s="20"/>
    </row>
    <row r="67" spans="1:28">
      <c r="A67" s="18" t="s">
        <v>63</v>
      </c>
      <c r="B67" s="32">
        <f ca="1">AV33</f>
        <v>-5.0387325173064353E-3</v>
      </c>
      <c r="C67" s="32">
        <f ca="1">AW33</f>
        <v>-4.0542567442723165E-3</v>
      </c>
      <c r="D67" s="18"/>
      <c r="E67" s="18">
        <f>Main!D100</f>
        <v>3.5716999999999999E-2</v>
      </c>
      <c r="F67">
        <f t="shared" ca="1" si="37"/>
        <v>5.5751097589921618E-2</v>
      </c>
      <c r="G67" s="18">
        <f t="shared" si="38"/>
        <v>0.43994948451700694</v>
      </c>
      <c r="H67" s="18">
        <f t="shared" si="39"/>
        <v>0</v>
      </c>
      <c r="I67" s="18">
        <f t="shared" ca="1" si="40"/>
        <v>0.85701771360985979</v>
      </c>
      <c r="J67" s="18">
        <f t="shared" ca="1" si="41"/>
        <v>0.81884591763194503</v>
      </c>
      <c r="K67" s="18">
        <f t="shared" ca="1" si="42"/>
        <v>-3.9114322025750658E-11</v>
      </c>
      <c r="L67" s="18">
        <f t="shared" ca="1" si="43"/>
        <v>0.86084578939769396</v>
      </c>
      <c r="M67" s="18">
        <f t="shared" ca="1" si="44"/>
        <v>0.85387950397034784</v>
      </c>
      <c r="N67" s="18">
        <f t="shared" ref="N67:N130" ca="1" si="45">$B$21*(F67*M67*G67+H67)/E67</f>
        <v>4.1773940090588857E-3</v>
      </c>
      <c r="O67" s="18">
        <f ca="1">N67*DCC!C68*DCC!D68</f>
        <v>2.8319617551924892E-4</v>
      </c>
      <c r="P67" s="18"/>
      <c r="R67">
        <v>2</v>
      </c>
      <c r="S67" s="20"/>
      <c r="T67" s="20"/>
      <c r="U67" s="20"/>
      <c r="V67" s="20"/>
      <c r="W67" s="20"/>
      <c r="X67" s="20"/>
      <c r="Y67" s="20"/>
      <c r="Z67" s="20"/>
      <c r="AA67" s="20"/>
      <c r="AB67" s="20"/>
    </row>
    <row r="68" spans="1:28">
      <c r="A68" s="18" t="s">
        <v>64</v>
      </c>
      <c r="B68" s="32">
        <f ca="1">BH33</f>
        <v>-2.9230806842852498E-2</v>
      </c>
      <c r="C68" s="32">
        <f ca="1">BI33</f>
        <v>-4.4543279438003985E-2</v>
      </c>
      <c r="D68" s="18"/>
      <c r="E68" s="18">
        <f>Main!D101</f>
        <v>4.4964999999999998E-2</v>
      </c>
      <c r="F68">
        <f t="shared" ca="1" si="37"/>
        <v>5.8256509964673818E-2</v>
      </c>
      <c r="G68" s="18">
        <f t="shared" si="38"/>
        <v>0.44173806869881843</v>
      </c>
      <c r="H68" s="18">
        <f t="shared" si="39"/>
        <v>0</v>
      </c>
      <c r="I68" s="18">
        <f t="shared" ca="1" si="40"/>
        <v>0.85676197647424923</v>
      </c>
      <c r="J68" s="18">
        <f t="shared" ca="1" si="41"/>
        <v>0.81995770910617927</v>
      </c>
      <c r="K68" s="18">
        <f t="shared" ca="1" si="42"/>
        <v>-3.7713026827174086E-11</v>
      </c>
      <c r="L68" s="18">
        <f t="shared" ca="1" si="43"/>
        <v>0.86045290903823446</v>
      </c>
      <c r="M68" s="18">
        <f t="shared" ca="1" si="44"/>
        <v>0.85373619516973642</v>
      </c>
      <c r="N68" s="18">
        <f t="shared" ca="1" si="45"/>
        <v>3.4808553570679929E-3</v>
      </c>
      <c r="O68" s="18">
        <f ca="1">N68*DCC!C69*DCC!D69</f>
        <v>3.49154673468012E-4</v>
      </c>
      <c r="P68" s="18"/>
      <c r="R68">
        <v>3</v>
      </c>
      <c r="S68" s="20"/>
      <c r="T68" s="20"/>
      <c r="U68" s="20"/>
      <c r="V68" s="20"/>
      <c r="W68" s="20"/>
      <c r="X68" s="20"/>
      <c r="Y68" s="20"/>
      <c r="Z68" s="20"/>
      <c r="AA68" s="20"/>
      <c r="AB68" s="20"/>
    </row>
    <row r="69" spans="1:28">
      <c r="A69" s="18" t="s">
        <v>65</v>
      </c>
      <c r="B69" s="32">
        <f ca="1">S69+T69*$B$2+U69/(1+EXP(($B$2-V69)/W69))</f>
        <v>0.73465510462692507</v>
      </c>
      <c r="C69" s="32">
        <f ca="1">X69+Y69*$B$2+Z69/(1+EXP(($B$2-AA69)/AB69))</f>
        <v>0.66800833321420394</v>
      </c>
      <c r="D69" s="18"/>
      <c r="E69" s="18">
        <f>Main!D102</f>
        <v>5.6606999999999998E-2</v>
      </c>
      <c r="F69">
        <f t="shared" ca="1" si="37"/>
        <v>6.1092240775895222E-2</v>
      </c>
      <c r="G69" s="18">
        <f t="shared" si="38"/>
        <v>0.44437690292545617</v>
      </c>
      <c r="H69" s="18">
        <f t="shared" si="39"/>
        <v>0</v>
      </c>
      <c r="I69" s="18">
        <f t="shared" ca="1" si="40"/>
        <v>0.85674245279905981</v>
      </c>
      <c r="J69" s="18">
        <f t="shared" ca="1" si="41"/>
        <v>0.82136094444491969</v>
      </c>
      <c r="K69" s="18">
        <f t="shared" ca="1" si="42"/>
        <v>-3.625513749264842E-11</v>
      </c>
      <c r="L69" s="18">
        <f t="shared" ca="1" si="43"/>
        <v>0.86029070333319502</v>
      </c>
      <c r="M69" s="18">
        <f t="shared" ca="1" si="44"/>
        <v>0.85383364047485899</v>
      </c>
      <c r="N69" s="18">
        <f t="shared" ca="1" si="45"/>
        <v>2.9172136983689587E-3</v>
      </c>
      <c r="O69" s="18">
        <f ca="1">N69*DCC!C70*DCC!D70</f>
        <v>4.397810766960977E-4</v>
      </c>
      <c r="P69" s="18"/>
      <c r="R69">
        <v>4</v>
      </c>
      <c r="S69" s="76">
        <v>0.83409999999999995</v>
      </c>
      <c r="T69" s="76">
        <v>-8.6479999999999994E-3</v>
      </c>
      <c r="U69" s="76">
        <v>3.5959999999999999E-2</v>
      </c>
      <c r="V69" s="76">
        <v>7.6029999999999998</v>
      </c>
      <c r="W69" s="76">
        <v>0.45689999999999997</v>
      </c>
      <c r="X69" s="76">
        <v>0.76719999999999999</v>
      </c>
      <c r="Y69" s="76">
        <v>-8.6300000000000005E-3</v>
      </c>
      <c r="Z69" s="76">
        <v>7.5560000000000002E-2</v>
      </c>
      <c r="AA69" s="76">
        <v>8.1850000000000005</v>
      </c>
      <c r="AB69" s="76">
        <v>0.45689999999999997</v>
      </c>
    </row>
    <row r="70" spans="1:28">
      <c r="A70" s="18" t="s">
        <v>318</v>
      </c>
      <c r="B70" s="32">
        <f ca="1">S70+T70*$B$2+U70/(1+EXP(($B$2-V70)/W70))</f>
        <v>0.77134358703603656</v>
      </c>
      <c r="C70" s="32">
        <f ca="1">X70+Y70*$B$2+Z70/(1+EXP(($B$2-AA70)/AB70))</f>
        <v>0.86155267317512907</v>
      </c>
      <c r="D70" s="18"/>
      <c r="E70" s="18">
        <f>Main!D103</f>
        <v>7.1263999999999994E-2</v>
      </c>
      <c r="F70">
        <f t="shared" ca="1" si="37"/>
        <v>6.4299437602913914E-2</v>
      </c>
      <c r="G70" s="18">
        <f t="shared" si="38"/>
        <v>0.44800880914277363</v>
      </c>
      <c r="H70" s="18">
        <f t="shared" si="39"/>
        <v>0</v>
      </c>
      <c r="I70" s="18">
        <f t="shared" ca="1" si="40"/>
        <v>0.8569790747106959</v>
      </c>
      <c r="J70" s="18">
        <f t="shared" ca="1" si="41"/>
        <v>0.82307369010085119</v>
      </c>
      <c r="K70" s="18">
        <f t="shared" ca="1" si="42"/>
        <v>-3.4742565762525147E-11</v>
      </c>
      <c r="L70" s="18">
        <f t="shared" ca="1" si="43"/>
        <v>0.86037929150891124</v>
      </c>
      <c r="M70" s="18">
        <f t="shared" ca="1" si="44"/>
        <v>0.85419161862988857</v>
      </c>
      <c r="N70" s="18">
        <f t="shared" ca="1" si="45"/>
        <v>2.4598375538659855E-3</v>
      </c>
      <c r="O70" s="18">
        <f ca="1">N70*DCC!C71*DCC!D71</f>
        <v>5.6043906187477508E-4</v>
      </c>
      <c r="P70" s="18"/>
      <c r="R70">
        <v>5</v>
      </c>
      <c r="S70" s="76">
        <v>1.073</v>
      </c>
      <c r="T70" s="76">
        <v>6.6030000000000004E-3</v>
      </c>
      <c r="U70" s="76">
        <v>-0.54790000000000005</v>
      </c>
      <c r="V70" s="76">
        <v>17.11</v>
      </c>
      <c r="W70" s="76">
        <v>7.0460000000000003</v>
      </c>
      <c r="X70" s="76">
        <v>1.173</v>
      </c>
      <c r="Y70" s="76">
        <v>-9.4879999999999999E-3</v>
      </c>
      <c r="Z70" s="76">
        <v>-0.56820000000000004</v>
      </c>
      <c r="AA70" s="76">
        <v>9.9540000000000006</v>
      </c>
      <c r="AB70" s="76">
        <v>2.61</v>
      </c>
    </row>
    <row r="71" spans="1:28">
      <c r="A71" s="18" t="s">
        <v>320</v>
      </c>
      <c r="B71" s="32">
        <f ca="1">BT33</f>
        <v>-0.17965488088582621</v>
      </c>
      <c r="C71" s="32">
        <f ca="1">BU33</f>
        <v>-5.0861512804288272E-2</v>
      </c>
      <c r="D71" s="18"/>
      <c r="E71" s="18">
        <f>Main!D104</f>
        <v>8.9717000000000005E-2</v>
      </c>
      <c r="F71">
        <f t="shared" ca="1" si="37"/>
        <v>6.7919405119790568E-2</v>
      </c>
      <c r="G71" s="18">
        <f t="shared" si="38"/>
        <v>0.45279201786491613</v>
      </c>
      <c r="H71" s="18">
        <f t="shared" si="39"/>
        <v>0</v>
      </c>
      <c r="I71" s="18">
        <f t="shared" ca="1" si="40"/>
        <v>0.85749037372111692</v>
      </c>
      <c r="J71" s="18">
        <f t="shared" ca="1" si="41"/>
        <v>0.82511159553856916</v>
      </c>
      <c r="K71" s="18">
        <f t="shared" ca="1" si="42"/>
        <v>-3.3178264846780394E-11</v>
      </c>
      <c r="L71" s="18">
        <f t="shared" ca="1" si="43"/>
        <v>0.86073749410476297</v>
      </c>
      <c r="M71" s="18">
        <f t="shared" ca="1" si="44"/>
        <v>0.85482842420564531</v>
      </c>
      <c r="N71" s="18">
        <f t="shared" ca="1" si="45"/>
        <v>2.0874901571013055E-3</v>
      </c>
      <c r="O71" s="18">
        <f ca="1">N71*DCC!C72*DCC!D72</f>
        <v>7.3454771273540357E-4</v>
      </c>
      <c r="P71" s="18"/>
      <c r="R71">
        <v>6</v>
      </c>
      <c r="S71" s="20"/>
      <c r="T71" s="20"/>
      <c r="U71" s="20"/>
      <c r="V71" s="20"/>
      <c r="W71" s="20"/>
      <c r="X71" s="20"/>
      <c r="Y71" s="20"/>
      <c r="Z71" s="20"/>
      <c r="AA71" s="20"/>
      <c r="AB71" s="20"/>
    </row>
    <row r="72" spans="1:28">
      <c r="A72" s="18" t="s">
        <v>319</v>
      </c>
      <c r="B72" s="32">
        <f ca="1">CF33</f>
        <v>0.59749379058824104</v>
      </c>
      <c r="C72" s="32">
        <f ca="1">CG33</f>
        <v>0.20049200615403234</v>
      </c>
      <c r="E72" s="18">
        <f>Main!D105</f>
        <v>0.11294</v>
      </c>
      <c r="F72">
        <f t="shared" ca="1" si="37"/>
        <v>7.1989542383169833E-2</v>
      </c>
      <c r="G72" s="18">
        <f t="shared" si="38"/>
        <v>0.4588955615629664</v>
      </c>
      <c r="H72" s="18">
        <f t="shared" si="39"/>
        <v>0</v>
      </c>
      <c r="I72" s="18">
        <f t="shared" ca="1" si="40"/>
        <v>0.8582921278967488</v>
      </c>
      <c r="J72" s="18">
        <f t="shared" ca="1" si="41"/>
        <v>0.82748614535583609</v>
      </c>
      <c r="K72" s="18">
        <f t="shared" ca="1" si="42"/>
        <v>-3.1566634227063065E-11</v>
      </c>
      <c r="L72" s="18">
        <f t="shared" ca="1" si="43"/>
        <v>0.86138151975961896</v>
      </c>
      <c r="M72" s="18">
        <f t="shared" ca="1" si="44"/>
        <v>0.85575948229054088</v>
      </c>
      <c r="N72" s="18">
        <f t="shared" ca="1" si="45"/>
        <v>1.783260524820298E-3</v>
      </c>
      <c r="O72" s="18">
        <f ca="1">N72*DCC!C73*DCC!D73</f>
        <v>9.6974560808214978E-4</v>
      </c>
      <c r="P72" s="18"/>
      <c r="R72">
        <v>7</v>
      </c>
      <c r="S72" s="20"/>
      <c r="T72" s="20"/>
      <c r="U72" s="20"/>
      <c r="V72" s="20"/>
      <c r="W72" s="20"/>
      <c r="X72" s="20"/>
      <c r="Y72" s="20"/>
      <c r="Z72" s="20"/>
      <c r="AA72" s="20"/>
      <c r="AB72" s="20"/>
    </row>
    <row r="73" spans="1:28">
      <c r="A73" s="18" t="s">
        <v>321</v>
      </c>
      <c r="B73" s="32">
        <f ca="1">S73+T73*$B$2+U73/(1+EXP(($B$2-V73)/W73))</f>
        <v>2.5395479513957526</v>
      </c>
      <c r="C73" s="32">
        <f ca="1">X73+Y73*$B$2+Z73/(1+EXP(($B$2-AA73)/AB73))</f>
        <v>1.8589081056361141</v>
      </c>
      <c r="E73" s="18">
        <f>Main!D106</f>
        <v>0.14219000000000001</v>
      </c>
      <c r="F73">
        <f t="shared" ca="1" si="37"/>
        <v>7.6545499448368595E-2</v>
      </c>
      <c r="G73" s="18">
        <f t="shared" si="38"/>
        <v>0.46650478331934775</v>
      </c>
      <c r="H73" s="18">
        <f t="shared" si="39"/>
        <v>0</v>
      </c>
      <c r="I73" s="18">
        <f t="shared" ca="1" si="40"/>
        <v>0.85939763367767597</v>
      </c>
      <c r="J73" s="18">
        <f t="shared" ca="1" si="41"/>
        <v>0.83020746116084609</v>
      </c>
      <c r="K73" s="18">
        <f t="shared" ca="1" si="42"/>
        <v>-2.9910927127219534E-11</v>
      </c>
      <c r="L73" s="18">
        <f t="shared" ca="1" si="43"/>
        <v>0.86232498330301266</v>
      </c>
      <c r="M73" s="18">
        <f t="shared" ca="1" si="44"/>
        <v>0.85699782831288951</v>
      </c>
      <c r="N73" s="18">
        <f t="shared" ca="1" si="45"/>
        <v>1.533253690100636E-3</v>
      </c>
      <c r="O73" s="18">
        <f ca="1">N73*DCC!C74*DCC!D74</f>
        <v>1.2767255748474956E-3</v>
      </c>
      <c r="P73" s="18"/>
      <c r="R73">
        <v>8</v>
      </c>
      <c r="S73" s="76">
        <v>3.573</v>
      </c>
      <c r="T73" s="76">
        <v>-9.0260000000000007E-2</v>
      </c>
      <c r="U73" s="76">
        <v>0.35189999999999999</v>
      </c>
      <c r="V73" s="76">
        <v>8.8989999999999991</v>
      </c>
      <c r="W73" s="76">
        <v>0.59960000000000002</v>
      </c>
      <c r="X73" s="76">
        <v>0.28139999999999998</v>
      </c>
      <c r="Y73" s="76">
        <v>6.762E-2</v>
      </c>
      <c r="Z73" s="76">
        <v>2.7559999999999998</v>
      </c>
      <c r="AA73" s="76">
        <v>9.4280000000000008</v>
      </c>
      <c r="AB73" s="76">
        <v>2.3170000000000002</v>
      </c>
    </row>
    <row r="74" spans="1:28">
      <c r="A74" s="18" t="s">
        <v>322</v>
      </c>
      <c r="B74" s="32">
        <f ca="1">S74+T74*$B$2+U74/(1+EXP(($B$2-V74)/W74))</f>
        <v>385.37499999805698</v>
      </c>
      <c r="C74" s="32">
        <f ca="1">X74+Y74*$B$2+Z74/(1+EXP(($B$2-AA74)/AB74))</f>
        <v>525.0991053749724</v>
      </c>
      <c r="E74" s="18">
        <f>Main!D107</f>
        <v>0.17901</v>
      </c>
      <c r="F74">
        <f t="shared" ca="1" si="37"/>
        <v>8.1604099319665752E-2</v>
      </c>
      <c r="G74" s="18">
        <f t="shared" si="38"/>
        <v>0.4757976312347631</v>
      </c>
      <c r="H74" s="18">
        <f t="shared" si="39"/>
        <v>0</v>
      </c>
      <c r="I74" s="18">
        <f t="shared" ca="1" si="40"/>
        <v>0.86081432791185364</v>
      </c>
      <c r="J74" s="18">
        <f t="shared" ca="1" si="41"/>
        <v>0.83327703003339959</v>
      </c>
      <c r="K74" s="18">
        <f t="shared" ca="1" si="42"/>
        <v>-2.8217240225219076E-11</v>
      </c>
      <c r="L74" s="18">
        <f t="shared" ca="1" si="43"/>
        <v>0.86357591825808411</v>
      </c>
      <c r="M74" s="18">
        <f t="shared" ca="1" si="44"/>
        <v>0.85855040997363885</v>
      </c>
      <c r="N74" s="18">
        <f t="shared" ca="1" si="45"/>
        <v>1.3266316304807637E-3</v>
      </c>
      <c r="O74" s="18">
        <f ca="1">N74*DCC!C75*DCC!D75</f>
        <v>1.7091201958159073E-3</v>
      </c>
      <c r="P74" s="18"/>
      <c r="R74">
        <v>9</v>
      </c>
      <c r="S74" s="76">
        <v>168.6</v>
      </c>
      <c r="T74" s="76">
        <v>18.850000000000001</v>
      </c>
      <c r="U74" s="76">
        <v>-88.42</v>
      </c>
      <c r="V74" s="76">
        <v>5.8310000000000004</v>
      </c>
      <c r="W74" s="76">
        <v>0.23100000000000001</v>
      </c>
      <c r="X74" s="76">
        <v>1623</v>
      </c>
      <c r="Y74" s="76">
        <v>1.0409999999999999</v>
      </c>
      <c r="Z74" s="76">
        <v>-1550</v>
      </c>
      <c r="AA74" s="76">
        <v>16.170000000000002</v>
      </c>
      <c r="AB74" s="76">
        <v>5.0490000000000004</v>
      </c>
    </row>
    <row r="75" spans="1:28">
      <c r="A75" s="18"/>
      <c r="B75" s="32"/>
      <c r="C75" s="32"/>
      <c r="E75" s="18">
        <f>Main!D108</f>
        <v>0.22536</v>
      </c>
      <c r="F75">
        <f t="shared" ca="1" si="37"/>
        <v>8.7162727169930981E-2</v>
      </c>
      <c r="G75" s="18">
        <f t="shared" si="38"/>
        <v>0.48694696827703488</v>
      </c>
      <c r="H75" s="18">
        <f t="shared" si="39"/>
        <v>0</v>
      </c>
      <c r="I75" s="18">
        <f t="shared" ca="1" si="40"/>
        <v>0.86254439864774757</v>
      </c>
      <c r="J75" s="18">
        <f t="shared" ca="1" si="41"/>
        <v>0.83669178840519798</v>
      </c>
      <c r="K75" s="18">
        <f t="shared" ca="1" si="42"/>
        <v>-2.6490954809104702E-11</v>
      </c>
      <c r="L75" s="18">
        <f t="shared" ca="1" si="43"/>
        <v>0.86513703933405628</v>
      </c>
      <c r="M75" s="18">
        <f t="shared" ca="1" si="44"/>
        <v>0.86041898357121682</v>
      </c>
      <c r="N75" s="18">
        <f t="shared" ca="1" si="45"/>
        <v>1.1544449153609491E-3</v>
      </c>
      <c r="O75" s="18">
        <f ca="1">N75*DCC!C76*DCC!D76</f>
        <v>2.315067274699554E-3</v>
      </c>
      <c r="P75" s="18"/>
    </row>
    <row r="76" spans="1:28">
      <c r="A76" s="18"/>
      <c r="B76" s="32"/>
      <c r="C76" s="32"/>
      <c r="E76" s="18">
        <f>Main!D109</f>
        <v>0.28371000000000002</v>
      </c>
      <c r="F76">
        <f t="shared" ca="1" si="37"/>
        <v>9.3184441830076625E-2</v>
      </c>
      <c r="G76" s="18">
        <f t="shared" si="38"/>
        <v>0.50010345482962926</v>
      </c>
      <c r="H76" s="18">
        <f t="shared" si="39"/>
        <v>0</v>
      </c>
      <c r="I76" s="18">
        <f t="shared" ca="1" si="40"/>
        <v>0.8645834661860623</v>
      </c>
      <c r="J76" s="18">
        <f t="shared" ca="1" si="41"/>
        <v>0.84044205542494832</v>
      </c>
      <c r="K76" s="18">
        <f t="shared" ca="1" si="42"/>
        <v>-2.4737502925261055E-11</v>
      </c>
      <c r="L76" s="18">
        <f t="shared" ca="1" si="43"/>
        <v>0.86700449846005456</v>
      </c>
      <c r="M76" s="18">
        <f t="shared" ca="1" si="44"/>
        <v>0.86259873358386097</v>
      </c>
      <c r="N76" s="18">
        <f t="shared" ca="1" si="45"/>
        <v>1.0094040072434695E-3</v>
      </c>
      <c r="O76" s="18">
        <f ca="1">N76*DCC!C77*DCC!D77</f>
        <v>3.107572439795158E-3</v>
      </c>
      <c r="P76" s="18"/>
    </row>
    <row r="77" spans="1:28">
      <c r="A77" s="18"/>
      <c r="B77" s="32"/>
      <c r="C77" s="32"/>
      <c r="E77" s="18">
        <f>Main!D110</f>
        <v>0.35716999999999999</v>
      </c>
      <c r="F77">
        <f t="shared" ca="1" si="37"/>
        <v>9.9581113611921068E-2</v>
      </c>
      <c r="G77" s="18">
        <f t="shared" si="38"/>
        <v>0.51537769484284301</v>
      </c>
      <c r="H77" s="18">
        <f t="shared" si="39"/>
        <v>0</v>
      </c>
      <c r="I77" s="18">
        <f t="shared" ca="1" si="40"/>
        <v>0.86691979081574733</v>
      </c>
      <c r="J77" s="18">
        <f t="shared" ca="1" si="41"/>
        <v>0.84451085831145878</v>
      </c>
      <c r="K77" s="18">
        <f t="shared" ca="1" si="42"/>
        <v>-2.2962246857160722E-11</v>
      </c>
      <c r="L77" s="18">
        <f t="shared" ca="1" si="43"/>
        <v>0.86916708072582938</v>
      </c>
      <c r="M77" s="18">
        <f t="shared" ca="1" si="44"/>
        <v>0.86507749007525248</v>
      </c>
      <c r="N77" s="18">
        <f t="shared" ca="1" si="45"/>
        <v>8.855441618714797E-4</v>
      </c>
      <c r="O77" s="18">
        <f ca="1">N77*DCC!C78*DCC!D78</f>
        <v>4.2677693242758295E-3</v>
      </c>
      <c r="P77" s="18"/>
    </row>
    <row r="78" spans="1:28">
      <c r="A78" s="18"/>
      <c r="B78" s="32"/>
      <c r="C78" s="32"/>
      <c r="E78" s="18">
        <f>Main!D111</f>
        <v>0.44964999999999999</v>
      </c>
      <c r="F78">
        <f t="shared" ca="1" si="37"/>
        <v>0.10619243338663066</v>
      </c>
      <c r="G78" s="18">
        <f t="shared" si="38"/>
        <v>0.53281953359851997</v>
      </c>
      <c r="H78" s="18">
        <f t="shared" si="39"/>
        <v>0</v>
      </c>
      <c r="I78" s="18">
        <f t="shared" ca="1" si="40"/>
        <v>0.86953376157479234</v>
      </c>
      <c r="J78" s="18">
        <f t="shared" ca="1" si="41"/>
        <v>0.84887349571671811</v>
      </c>
      <c r="K78" s="18">
        <f t="shared" ca="1" si="42"/>
        <v>-2.1170402681023727E-11</v>
      </c>
      <c r="L78" s="18">
        <f t="shared" ca="1" si="43"/>
        <v>0.87160568566102792</v>
      </c>
      <c r="M78" s="18">
        <f t="shared" ca="1" si="44"/>
        <v>0.86783522358857335</v>
      </c>
      <c r="N78" s="18">
        <f t="shared" ca="1" si="45"/>
        <v>7.7797201581130402E-4</v>
      </c>
      <c r="O78" s="18">
        <f ca="1">N78*DCC!C79*DCC!D79</f>
        <v>5.7213949402873665E-3</v>
      </c>
      <c r="P78" s="18"/>
    </row>
    <row r="79" spans="1:28">
      <c r="A79" s="18"/>
      <c r="B79" s="32"/>
      <c r="C79" s="32"/>
      <c r="E79" s="18">
        <f>Main!D112</f>
        <v>0.56608000000000003</v>
      </c>
      <c r="F79">
        <f t="shared" ca="1" si="37"/>
        <v>0.11276341466756516</v>
      </c>
      <c r="G79" s="18">
        <f t="shared" si="38"/>
        <v>0.5524006516845823</v>
      </c>
      <c r="H79" s="18">
        <f t="shared" si="39"/>
        <v>0</v>
      </c>
      <c r="I79" s="18">
        <f t="shared" ca="1" si="40"/>
        <v>0.87239836446119901</v>
      </c>
      <c r="J79" s="18">
        <f t="shared" ca="1" si="41"/>
        <v>0.85349835619562442</v>
      </c>
      <c r="K79" s="18">
        <f t="shared" ca="1" si="42"/>
        <v>-1.9366681358580857E-11</v>
      </c>
      <c r="L79" s="18">
        <f t="shared" ca="1" si="43"/>
        <v>0.87429376032030848</v>
      </c>
      <c r="M79" s="18">
        <f t="shared" ca="1" si="44"/>
        <v>0.87084454215322582</v>
      </c>
      <c r="N79" s="18">
        <f t="shared" ca="1" si="45"/>
        <v>6.8267313582735041E-4</v>
      </c>
      <c r="O79" s="18">
        <f ca="1">N79*DCC!C80*DCC!D80</f>
        <v>7.6440306743814617E-3</v>
      </c>
      <c r="P79" s="18"/>
    </row>
    <row r="80" spans="1:28">
      <c r="A80" s="18"/>
      <c r="B80" s="32"/>
      <c r="C80" s="32"/>
      <c r="E80" s="18">
        <f>Main!D113</f>
        <v>0.71264000000000005</v>
      </c>
      <c r="F80">
        <f t="shared" ca="1" si="37"/>
        <v>0.1189198680529274</v>
      </c>
      <c r="G80" s="18">
        <f t="shared" si="38"/>
        <v>0.57399276987117431</v>
      </c>
      <c r="H80" s="18">
        <f t="shared" si="39"/>
        <v>0</v>
      </c>
      <c r="I80" s="18">
        <f t="shared" ca="1" si="40"/>
        <v>0.8754790618245657</v>
      </c>
      <c r="J80" s="18">
        <f t="shared" ca="1" si="41"/>
        <v>0.85834634140086474</v>
      </c>
      <c r="K80" s="18">
        <f t="shared" ca="1" si="42"/>
        <v>-1.7555756198045212E-11</v>
      </c>
      <c r="L80" s="18">
        <f t="shared" ca="1" si="43"/>
        <v>0.87719722442481762</v>
      </c>
      <c r="M80" s="18">
        <f t="shared" ca="1" si="44"/>
        <v>0.87407053317121564</v>
      </c>
      <c r="N80" s="18">
        <f t="shared" ca="1" si="45"/>
        <v>5.9643718786481855E-4</v>
      </c>
      <c r="O80" s="18">
        <f ca="1">N80*DCC!C81*DCC!D81</f>
        <v>1.0105496528092813E-2</v>
      </c>
      <c r="P80" s="18"/>
    </row>
    <row r="81" spans="1:16">
      <c r="A81" s="18"/>
      <c r="B81" s="32"/>
      <c r="C81" s="32"/>
      <c r="E81" s="18">
        <f>Main!D114</f>
        <v>0.89717000000000002</v>
      </c>
      <c r="F81">
        <f t="shared" ca="1" si="37"/>
        <v>0.12415656439996096</v>
      </c>
      <c r="G81" s="18">
        <f t="shared" si="38"/>
        <v>0.597369819208596</v>
      </c>
      <c r="H81" s="18">
        <f t="shared" si="39"/>
        <v>0</v>
      </c>
      <c r="I81" s="18">
        <f t="shared" ca="1" si="40"/>
        <v>0.87873663412413283</v>
      </c>
      <c r="J81" s="18">
        <f t="shared" ca="1" si="41"/>
        <v>0.86337462105662166</v>
      </c>
      <c r="K81" s="18">
        <f t="shared" ca="1" si="42"/>
        <v>-1.5741327089615396E-11</v>
      </c>
      <c r="L81" s="18">
        <f t="shared" ca="1" si="43"/>
        <v>0.88027722053799073</v>
      </c>
      <c r="M81" s="18">
        <f t="shared" ca="1" si="44"/>
        <v>0.87747368025319983</v>
      </c>
      <c r="N81" s="18">
        <f t="shared" ca="1" si="45"/>
        <v>5.1677311129381964E-4</v>
      </c>
      <c r="O81" s="18">
        <f ca="1">N81*DCC!C82*DCC!D82</f>
        <v>1.3359990033034846E-2</v>
      </c>
      <c r="P81" s="18"/>
    </row>
    <row r="82" spans="1:16">
      <c r="A82" s="18"/>
      <c r="B82" s="32"/>
      <c r="C82" s="32"/>
      <c r="E82" s="18">
        <f>Main!D115</f>
        <v>1.1294</v>
      </c>
      <c r="F82">
        <f t="shared" ca="1" si="37"/>
        <v>0.1278361532994278</v>
      </c>
      <c r="G82" s="18">
        <f t="shared" si="38"/>
        <v>0.62218509878485739</v>
      </c>
      <c r="H82" s="18">
        <f t="shared" si="39"/>
        <v>0</v>
      </c>
      <c r="I82" s="18">
        <f t="shared" ca="1" si="40"/>
        <v>0.88212545166038281</v>
      </c>
      <c r="J82" s="18">
        <f t="shared" ca="1" si="41"/>
        <v>0.86853292677026306</v>
      </c>
      <c r="K82" s="18">
        <f t="shared" ca="1" si="42"/>
        <v>-1.3928147263565525E-11</v>
      </c>
      <c r="L82" s="18">
        <f t="shared" ca="1" si="43"/>
        <v>0.88348858415374276</v>
      </c>
      <c r="M82" s="18">
        <f t="shared" ca="1" si="44"/>
        <v>0.8810079723397829</v>
      </c>
      <c r="N82" s="18">
        <f t="shared" ca="1" si="45"/>
        <v>4.4201086382222567E-4</v>
      </c>
      <c r="O82" s="18">
        <f ca="1">N82*DCC!C83*DCC!D83</f>
        <v>1.690195724013412E-2</v>
      </c>
      <c r="P82" s="18"/>
    </row>
    <row r="83" spans="1:16">
      <c r="A83" s="18"/>
      <c r="B83" s="32"/>
      <c r="C83" s="32"/>
      <c r="E83" s="18">
        <f>Main!D116</f>
        <v>1.4218999999999999</v>
      </c>
      <c r="F83">
        <f t="shared" ca="1" si="37"/>
        <v>0.12923780688974729</v>
      </c>
      <c r="G83" s="18">
        <f t="shared" si="38"/>
        <v>0.64803098451316443</v>
      </c>
      <c r="H83" s="18">
        <f t="shared" si="39"/>
        <v>0</v>
      </c>
      <c r="I83" s="18">
        <f t="shared" ca="1" si="40"/>
        <v>0.8856017407954333</v>
      </c>
      <c r="J83" s="18">
        <f t="shared" ca="1" si="41"/>
        <v>0.8737750178957332</v>
      </c>
      <c r="K83" s="18">
        <f t="shared" ca="1" si="42"/>
        <v>-1.211874464266326E-11</v>
      </c>
      <c r="L83" s="18">
        <f t="shared" ca="1" si="43"/>
        <v>0.8867877890392194</v>
      </c>
      <c r="M83" s="18">
        <f t="shared" ca="1" si="44"/>
        <v>0.88462943297347096</v>
      </c>
      <c r="N83" s="18">
        <f t="shared" ca="1" si="45"/>
        <v>3.7119769511882923E-4</v>
      </c>
      <c r="O83" s="18">
        <f ca="1">N83*DCC!C84*DCC!D84</f>
        <v>2.0445253863182189E-2</v>
      </c>
      <c r="P83" s="18"/>
    </row>
    <row r="84" spans="1:16">
      <c r="A84" s="18"/>
      <c r="B84" s="32"/>
      <c r="C84" s="32"/>
      <c r="E84" s="18">
        <f>Main!D117</f>
        <v>1.7901</v>
      </c>
      <c r="F84">
        <f t="shared" ca="1" si="37"/>
        <v>0.12764719866723065</v>
      </c>
      <c r="G84" s="18">
        <f t="shared" si="38"/>
        <v>0.67439889588973412</v>
      </c>
      <c r="H84" s="18">
        <f t="shared" si="39"/>
        <v>0</v>
      </c>
      <c r="I84" s="18">
        <f t="shared" ca="1" si="40"/>
        <v>0.88911669940385507</v>
      </c>
      <c r="J84" s="18">
        <f t="shared" ca="1" si="41"/>
        <v>0.87904697560277378</v>
      </c>
      <c r="K84" s="18">
        <f t="shared" ca="1" si="42"/>
        <v>-1.0318362271813015E-11</v>
      </c>
      <c r="L84" s="18">
        <f t="shared" ca="1" si="43"/>
        <v>0.89012654620004461</v>
      </c>
      <c r="M84" s="18">
        <f t="shared" ca="1" si="44"/>
        <v>0.88828883937028325</v>
      </c>
      <c r="N84" s="18">
        <f t="shared" ca="1" si="45"/>
        <v>3.0432150359256297E-4</v>
      </c>
      <c r="O84" s="18">
        <f ca="1">N84*DCC!C85*DCC!D85</f>
        <v>2.3955328567644506E-2</v>
      </c>
      <c r="P84" s="18"/>
    </row>
    <row r="85" spans="1:16">
      <c r="A85" s="18"/>
      <c r="B85" s="32"/>
      <c r="C85" s="32"/>
      <c r="E85" s="18">
        <f>Main!D118</f>
        <v>2.2536</v>
      </c>
      <c r="F85">
        <f t="shared" ca="1" si="37"/>
        <v>0.12253417034495451</v>
      </c>
      <c r="G85" s="18">
        <f t="shared" si="38"/>
        <v>0.70076674837199315</v>
      </c>
      <c r="H85" s="18">
        <f t="shared" si="39"/>
        <v>0</v>
      </c>
      <c r="I85" s="18">
        <f t="shared" ca="1" si="40"/>
        <v>0.89262571392248491</v>
      </c>
      <c r="J85" s="18">
        <f t="shared" ca="1" si="41"/>
        <v>0.88429998929248499</v>
      </c>
      <c r="K85" s="18">
        <f t="shared" ca="1" si="42"/>
        <v>-8.5313008186451711E-12</v>
      </c>
      <c r="L85" s="18">
        <f t="shared" ca="1" si="43"/>
        <v>0.8934606629746783</v>
      </c>
      <c r="M85" s="18">
        <f t="shared" ca="1" si="44"/>
        <v>0.8919412329170614</v>
      </c>
      <c r="N85" s="18">
        <f t="shared" ca="1" si="45"/>
        <v>2.4211277032836823E-4</v>
      </c>
      <c r="O85" s="18">
        <f ca="1">N85*DCC!C86*DCC!D86</f>
        <v>2.6901540705407585E-2</v>
      </c>
      <c r="P85" s="18"/>
    </row>
    <row r="86" spans="1:16">
      <c r="A86" s="18"/>
      <c r="B86" s="32"/>
      <c r="C86" s="32"/>
      <c r="E86" s="18">
        <f>Main!D119</f>
        <v>2.8371</v>
      </c>
      <c r="F86">
        <f t="shared" ca="1" si="37"/>
        <v>0.11377946379604084</v>
      </c>
      <c r="G86" s="18">
        <f t="shared" si="38"/>
        <v>0.72662337182574865</v>
      </c>
      <c r="H86" s="18">
        <f t="shared" si="39"/>
        <v>0</v>
      </c>
      <c r="I86" s="18">
        <f t="shared" ca="1" si="40"/>
        <v>0.89608833252275744</v>
      </c>
      <c r="J86" s="18">
        <f t="shared" ca="1" si="41"/>
        <v>0.88948919070207622</v>
      </c>
      <c r="K86" s="18">
        <f t="shared" ca="1" si="42"/>
        <v>-6.7620857665975695E-12</v>
      </c>
      <c r="L86" s="18">
        <f t="shared" ca="1" si="43"/>
        <v>0.89675013043865459</v>
      </c>
      <c r="M86" s="18">
        <f t="shared" ca="1" si="44"/>
        <v>0.89554579869788453</v>
      </c>
      <c r="N86" s="18">
        <f t="shared" ca="1" si="45"/>
        <v>1.8591481199689778E-4</v>
      </c>
      <c r="O86" s="18">
        <f ca="1">N86*DCC!C87*DCC!D87</f>
        <v>2.882059902587077E-2</v>
      </c>
      <c r="P86" s="18"/>
    </row>
    <row r="87" spans="1:16">
      <c r="A87" s="18"/>
      <c r="B87" s="32"/>
      <c r="C87" s="32"/>
      <c r="E87" s="18">
        <f>Main!D120</f>
        <v>3.5716999999999999</v>
      </c>
      <c r="F87">
        <f t="shared" ca="1" si="37"/>
        <v>0.10190567693364466</v>
      </c>
      <c r="G87" s="18">
        <f t="shared" si="38"/>
        <v>0.75150436331934578</v>
      </c>
      <c r="H87" s="18">
        <f t="shared" si="39"/>
        <v>0</v>
      </c>
      <c r="I87" s="18">
        <f t="shared" ca="1" si="40"/>
        <v>0.89947000297283897</v>
      </c>
      <c r="J87" s="18">
        <f t="shared" ca="1" si="41"/>
        <v>0.89457532437081477</v>
      </c>
      <c r="K87" s="18">
        <f t="shared" ca="1" si="42"/>
        <v>-5.0155364752262301E-12</v>
      </c>
      <c r="L87" s="18">
        <f t="shared" ca="1" si="43"/>
        <v>0.89996086802557262</v>
      </c>
      <c r="M87" s="18">
        <f t="shared" ca="1" si="44"/>
        <v>0.89906759781537471</v>
      </c>
      <c r="N87" s="18">
        <f t="shared" ca="1" si="45"/>
        <v>1.3733298070045362E-4</v>
      </c>
      <c r="O87" s="18">
        <f ca="1">N87*DCC!C88*DCC!D88</f>
        <v>2.9278149445859256E-2</v>
      </c>
      <c r="P87" s="18"/>
    </row>
    <row r="88" spans="1:16">
      <c r="A88" s="18"/>
      <c r="B88" s="32"/>
      <c r="C88" s="32"/>
      <c r="E88" s="18">
        <f>Main!D121</f>
        <v>4.4965000000000002</v>
      </c>
      <c r="F88">
        <f t="shared" ca="1" si="37"/>
        <v>8.8186834794160757E-2</v>
      </c>
      <c r="G88" s="18">
        <f t="shared" si="38"/>
        <v>0.77502053955967676</v>
      </c>
      <c r="H88" s="18">
        <f t="shared" si="39"/>
        <v>0</v>
      </c>
      <c r="I88" s="18">
        <f t="shared" ca="1" si="40"/>
        <v>0.90274374472738139</v>
      </c>
      <c r="J88" s="18">
        <f t="shared" ca="1" si="41"/>
        <v>0.89952635214424981</v>
      </c>
      <c r="K88" s="18">
        <f t="shared" ca="1" si="42"/>
        <v>-3.2968354345360625E-12</v>
      </c>
      <c r="L88" s="18">
        <f t="shared" ca="1" si="43"/>
        <v>0.90306640239469604</v>
      </c>
      <c r="M88" s="18">
        <f t="shared" ca="1" si="44"/>
        <v>0.90247923392405638</v>
      </c>
      <c r="N88" s="18">
        <f t="shared" ca="1" si="45"/>
        <v>9.7725336929938583E-5</v>
      </c>
      <c r="O88" s="18">
        <f ca="1">N88*DCC!C89*DCC!D89</f>
        <v>2.8302583512281675E-2</v>
      </c>
      <c r="P88" s="18"/>
    </row>
    <row r="89" spans="1:16">
      <c r="A89" s="18"/>
      <c r="B89" s="32"/>
      <c r="C89" s="32"/>
      <c r="E89" s="18">
        <f>Main!D122</f>
        <v>5.6607000000000003</v>
      </c>
      <c r="F89">
        <f t="shared" ca="1" si="37"/>
        <v>7.4479156387871809E-2</v>
      </c>
      <c r="G89" s="18">
        <f t="shared" si="38"/>
        <v>0.7968782210751697</v>
      </c>
      <c r="H89" s="18">
        <f t="shared" si="39"/>
        <v>0</v>
      </c>
      <c r="I89" s="18">
        <f t="shared" ca="1" si="40"/>
        <v>0.90589226839420789</v>
      </c>
      <c r="J89" s="18">
        <f t="shared" ca="1" si="41"/>
        <v>0.90431956993994744</v>
      </c>
      <c r="K89" s="18">
        <f t="shared" ca="1" si="42"/>
        <v>-1.6115310326224743E-12</v>
      </c>
      <c r="L89" s="18">
        <f t="shared" ca="1" si="43"/>
        <v>0.90604998716850405</v>
      </c>
      <c r="M89" s="18">
        <f t="shared" ca="1" si="44"/>
        <v>0.90576297247498894</v>
      </c>
      <c r="N89" s="18">
        <f t="shared" ca="1" si="45"/>
        <v>6.7654816296618245E-5</v>
      </c>
      <c r="O89" s="18">
        <f ca="1">N89*DCC!C90*DCC!D90</f>
        <v>2.6237731529062114E-2</v>
      </c>
      <c r="P89" s="18"/>
    </row>
    <row r="90" spans="1:16">
      <c r="A90" s="18"/>
      <c r="B90" s="32"/>
      <c r="C90" s="32"/>
      <c r="E90" s="18">
        <f>Main!D123</f>
        <v>7.1265000000000001</v>
      </c>
      <c r="F90">
        <f t="shared" ca="1" si="37"/>
        <v>6.2699785880926021E-2</v>
      </c>
      <c r="G90" s="18">
        <f t="shared" si="38"/>
        <v>0.81688873624387659</v>
      </c>
      <c r="H90" s="18">
        <f t="shared" si="39"/>
        <v>0</v>
      </c>
      <c r="I90" s="18">
        <f t="shared" ca="1" si="40"/>
        <v>0.90891066977790769</v>
      </c>
      <c r="J90" s="18">
        <f t="shared" ca="1" si="41"/>
        <v>0.90894410818583926</v>
      </c>
      <c r="K90" s="18">
        <f t="shared" ca="1" si="42"/>
        <v>3.42640586421644E-14</v>
      </c>
      <c r="L90" s="18">
        <f t="shared" ca="1" si="43"/>
        <v>0.90890731639207645</v>
      </c>
      <c r="M90" s="18">
        <f t="shared" ca="1" si="44"/>
        <v>0.90891341884253551</v>
      </c>
      <c r="N90" s="18">
        <f t="shared" ca="1" si="45"/>
        <v>4.6537471193611064E-5</v>
      </c>
      <c r="O90" s="18">
        <f ca="1">N90*DCC!C91*DCC!D91</f>
        <v>2.3878197719014983E-2</v>
      </c>
      <c r="P90" s="18"/>
    </row>
    <row r="91" spans="1:16">
      <c r="A91" s="18"/>
      <c r="B91" s="32"/>
      <c r="C91" s="32"/>
      <c r="E91" s="18">
        <f>Main!D124</f>
        <v>8.9717000000000002</v>
      </c>
      <c r="F91">
        <f t="shared" ca="1" si="37"/>
        <v>5.4128678010840384E-2</v>
      </c>
      <c r="G91" s="18">
        <f t="shared" si="38"/>
        <v>0.8349531571452109</v>
      </c>
      <c r="H91" s="18">
        <f t="shared" si="39"/>
        <v>0</v>
      </c>
      <c r="I91" s="18">
        <f t="shared" ca="1" si="40"/>
        <v>0.91180778332600687</v>
      </c>
      <c r="J91" s="18">
        <f t="shared" ca="1" si="41"/>
        <v>0.91340029906737341</v>
      </c>
      <c r="K91" s="18">
        <f t="shared" ca="1" si="42"/>
        <v>1.6318376419838204E-12</v>
      </c>
      <c r="L91" s="18">
        <f t="shared" ca="1" si="43"/>
        <v>0.91164807716612906</v>
      </c>
      <c r="M91" s="18">
        <f t="shared" ca="1" si="44"/>
        <v>0.91193870847958147</v>
      </c>
      <c r="N91" s="18">
        <f t="shared" ca="1" si="45"/>
        <v>3.2727138024324033E-5</v>
      </c>
      <c r="O91" s="18">
        <f ca="1">N91*DCC!C92*DCC!D92</f>
        <v>2.199956927653917E-2</v>
      </c>
      <c r="P91" s="18"/>
    </row>
    <row r="92" spans="1:16">
      <c r="A92" s="18"/>
      <c r="B92" s="32"/>
      <c r="C92" s="32"/>
      <c r="E92" s="18">
        <f>Main!D125</f>
        <v>11.295</v>
      </c>
      <c r="F92">
        <f t="shared" ca="1" si="37"/>
        <v>4.8943520134675123E-2</v>
      </c>
      <c r="G92" s="18">
        <f t="shared" si="38"/>
        <v>0.85106390477602689</v>
      </c>
      <c r="H92" s="18">
        <f t="shared" si="39"/>
        <v>0</v>
      </c>
      <c r="I92" s="18">
        <f t="shared" ca="1" si="40"/>
        <v>0.91461271789134735</v>
      </c>
      <c r="J92" s="18">
        <f t="shared" ca="1" si="41"/>
        <v>0.91770502329368264</v>
      </c>
      <c r="K92" s="18">
        <f t="shared" ca="1" si="42"/>
        <v>3.1686596401932917E-12</v>
      </c>
      <c r="L92" s="18">
        <f t="shared" ca="1" si="43"/>
        <v>0.91430260464841484</v>
      </c>
      <c r="M92" s="18">
        <f t="shared" ca="1" si="44"/>
        <v>0.91486694492922471</v>
      </c>
      <c r="N92" s="18">
        <f t="shared" ca="1" si="45"/>
        <v>2.4035693845743765E-5</v>
      </c>
      <c r="O92" s="18">
        <f ca="1">N92*DCC!C93*DCC!D93</f>
        <v>2.0952866883917641E-2</v>
      </c>
      <c r="P92" s="18"/>
    </row>
    <row r="93" spans="1:16">
      <c r="A93" s="18"/>
      <c r="B93" s="32"/>
      <c r="C93" s="32"/>
      <c r="E93" s="18">
        <f>Main!D126</f>
        <v>14.218999999999999</v>
      </c>
      <c r="F93">
        <f t="shared" ca="1" si="37"/>
        <v>4.6428766387556886E-2</v>
      </c>
      <c r="G93" s="18">
        <f t="shared" si="38"/>
        <v>0.86527075655061858</v>
      </c>
      <c r="H93" s="18">
        <f t="shared" si="39"/>
        <v>0</v>
      </c>
      <c r="I93" s="18">
        <f t="shared" ca="1" si="40"/>
        <v>0.91737880049772569</v>
      </c>
      <c r="J93" s="18">
        <f t="shared" ca="1" si="41"/>
        <v>0.92188983808692937</v>
      </c>
      <c r="K93" s="18">
        <f t="shared" ca="1" si="42"/>
        <v>4.6224227185031065E-12</v>
      </c>
      <c r="L93" s="18">
        <f t="shared" ca="1" si="43"/>
        <v>0.91692640905711253</v>
      </c>
      <c r="M93" s="18">
        <f t="shared" ca="1" si="44"/>
        <v>0.91774966545924941</v>
      </c>
      <c r="N93" s="18">
        <f t="shared" ca="1" si="45"/>
        <v>1.8472341148823148E-5</v>
      </c>
      <c r="O93" s="18">
        <f ca="1">N93*DCC!C94*DCC!D94</f>
        <v>2.0740812343028943E-2</v>
      </c>
      <c r="P93" s="18"/>
    </row>
    <row r="94" spans="1:16">
      <c r="A94" s="18"/>
      <c r="B94" s="32"/>
      <c r="C94" s="32"/>
      <c r="E94" s="18">
        <f>Main!D127</f>
        <v>17.901</v>
      </c>
      <c r="F94">
        <f t="shared" ca="1" si="37"/>
        <v>4.5754372743726304E-2</v>
      </c>
      <c r="G94" s="18">
        <f t="shared" si="38"/>
        <v>0.87768675479144875</v>
      </c>
      <c r="H94" s="18">
        <f t="shared" si="39"/>
        <v>0</v>
      </c>
      <c r="I94" s="18">
        <f t="shared" ca="1" si="40"/>
        <v>0.92019883379213407</v>
      </c>
      <c r="J94" s="18">
        <f t="shared" ca="1" si="41"/>
        <v>0.9260111226007457</v>
      </c>
      <c r="K94" s="18">
        <f t="shared" ca="1" si="42"/>
        <v>5.9558040260467947E-12</v>
      </c>
      <c r="L94" s="18">
        <f t="shared" ca="1" si="43"/>
        <v>0.91961594578568506</v>
      </c>
      <c r="M94" s="18">
        <f t="shared" ca="1" si="44"/>
        <v>0.9206766782398349</v>
      </c>
      <c r="N94" s="18">
        <f t="shared" ca="1" si="45"/>
        <v>1.4713960609079773E-5</v>
      </c>
      <c r="O94" s="18">
        <f ca="1">N94*DCC!C95*DCC!D95</f>
        <v>2.1125134617797026E-2</v>
      </c>
      <c r="P94" s="18"/>
    </row>
    <row r="95" spans="1:16">
      <c r="A95" s="18"/>
      <c r="B95" s="32"/>
      <c r="C95" s="32"/>
      <c r="E95" s="18">
        <f>Main!D128</f>
        <v>22.536000000000001</v>
      </c>
      <c r="F95">
        <f t="shared" ca="1" si="37"/>
        <v>4.6730357215924855E-2</v>
      </c>
      <c r="G95" s="18">
        <f t="shared" si="38"/>
        <v>0.88844473289011749</v>
      </c>
      <c r="H95" s="18">
        <f t="shared" si="39"/>
        <v>0</v>
      </c>
      <c r="I95" s="18">
        <f t="shared" ca="1" si="40"/>
        <v>0.92321694716362224</v>
      </c>
      <c r="J95" s="18">
        <f t="shared" ca="1" si="41"/>
        <v>0.93014694804949294</v>
      </c>
      <c r="K95" s="18">
        <f t="shared" ca="1" si="42"/>
        <v>7.1011143003466172E-12</v>
      </c>
      <c r="L95" s="18">
        <f t="shared" ca="1" si="43"/>
        <v>0.92252196889704496</v>
      </c>
      <c r="M95" s="18">
        <f t="shared" ca="1" si="44"/>
        <v>0.92378668183354573</v>
      </c>
      <c r="N95" s="18">
        <f t="shared" ca="1" si="45"/>
        <v>1.2124168675933121E-5</v>
      </c>
      <c r="O95" s="18">
        <f ca="1">N95*DCC!C96*DCC!D96</f>
        <v>2.2172904420261239E-2</v>
      </c>
      <c r="P95" s="18"/>
    </row>
    <row r="96" spans="1:16">
      <c r="A96" s="18"/>
      <c r="B96" s="32"/>
      <c r="C96" s="32"/>
      <c r="E96" s="18">
        <f>Main!D129</f>
        <v>28.370999999999999</v>
      </c>
      <c r="F96">
        <f t="shared" ca="1" si="37"/>
        <v>4.9965664269922737E-2</v>
      </c>
      <c r="G96" s="18">
        <f t="shared" si="38"/>
        <v>0.89770095636079328</v>
      </c>
      <c r="H96" s="18">
        <f t="shared" si="39"/>
        <v>0</v>
      </c>
      <c r="I96" s="18">
        <f t="shared" ca="1" si="40"/>
        <v>0.92665829464004446</v>
      </c>
      <c r="J96" s="18">
        <f t="shared" ca="1" si="41"/>
        <v>0.9344085711502419</v>
      </c>
      <c r="K96" s="18">
        <f t="shared" ca="1" si="42"/>
        <v>7.9416439138432677E-12</v>
      </c>
      <c r="L96" s="18">
        <f t="shared" ca="1" si="43"/>
        <v>0.92588105466226422</v>
      </c>
      <c r="M96" s="18">
        <f t="shared" ca="1" si="44"/>
        <v>0.92729546645316163</v>
      </c>
      <c r="N96" s="18">
        <f t="shared" ca="1" si="45"/>
        <v>1.0444182097952857E-5</v>
      </c>
      <c r="O96" s="18">
        <f ca="1">N96*DCC!C97*DCC!D97</f>
        <v>2.42652101345429E-2</v>
      </c>
      <c r="P96" s="18"/>
    </row>
    <row r="97" spans="1:16">
      <c r="A97" s="18"/>
      <c r="B97" s="32"/>
      <c r="C97" s="32"/>
      <c r="E97" s="18">
        <f>Main!D130</f>
        <v>35.716999999999999</v>
      </c>
      <c r="F97">
        <f t="shared" ca="1" si="37"/>
        <v>5.6434806414687441E-2</v>
      </c>
      <c r="G97" s="18">
        <f t="shared" si="38"/>
        <v>0.905617294130037</v>
      </c>
      <c r="H97" s="18">
        <f t="shared" si="39"/>
        <v>0</v>
      </c>
      <c r="I97" s="18">
        <f t="shared" ca="1" si="40"/>
        <v>0.93086729707697924</v>
      </c>
      <c r="J97" s="18">
        <f t="shared" ca="1" si="41"/>
        <v>0.93894639535550739</v>
      </c>
      <c r="K97" s="18">
        <f t="shared" ca="1" si="42"/>
        <v>8.2785848464366853E-12</v>
      </c>
      <c r="L97" s="18">
        <f t="shared" ca="1" si="43"/>
        <v>0.93005708105975382</v>
      </c>
      <c r="M97" s="18">
        <f t="shared" ca="1" si="44"/>
        <v>0.93153150224329917</v>
      </c>
      <c r="N97" s="18">
        <f t="shared" ca="1" si="45"/>
        <v>9.4960262998447214E-6</v>
      </c>
      <c r="O97" s="18">
        <f ca="1">N97*DCC!C98*DCC!D98</f>
        <v>2.8180965254083524E-2</v>
      </c>
      <c r="P97" s="18"/>
    </row>
    <row r="98" spans="1:16">
      <c r="A98" s="18"/>
      <c r="B98" s="32"/>
      <c r="C98" s="32"/>
      <c r="E98" s="18">
        <f>Main!D131</f>
        <v>44.965000000000003</v>
      </c>
      <c r="F98">
        <f t="shared" ref="F98:F129" ca="1" si="46">($R$62*($E98/$S$62)^$T$62*EXP(-$E98/$S$62)+B$41*EXP(-((LOG10($E98)-LOG10($V$62))^2)/(2*LOG10($W$62)^2))+$X$62*LOG10($E98/$Y$62)*(1+TANH($Z$62*LOG10($E98/$AA$62)))*(1-TANH($AB$62*LOG10($E98/B$42))))</f>
        <v>6.6720279946853117E-2</v>
      </c>
      <c r="G98" s="18">
        <f t="shared" ref="G98:G129" si="47">CHOOSE($B$43,10^(B$44+B$45*LOG10($E98/B$46)*(1-TANH(B$47*LOG10($E98/B$48)))),10^(B$4/B$51*(B$44+B$45*LOG10($E98/B$46)*(1-TANH(B$47*LOG10($E98/B$48))))),10^(B$4/B$51*(B$44+B$45*LOG10($E98/B$46)*(1-TANH(B$47*LOG10($E98/B$48))))),1)</f>
        <v>0.9123527065437862</v>
      </c>
      <c r="H98" s="18">
        <f t="shared" ref="H98:H129" si="48">CHOOSE($B$43,B$49*(($E98/B$52)^2)*EXP(-$E98/B$52),0,0,0)</f>
        <v>0</v>
      </c>
      <c r="I98" s="18">
        <f t="shared" ref="I98:I129" ca="1" si="49">10^(B$66+(B$67*LOG10($E98)+B$68)*(1-TANH(B$69*LOG10($E98/B$70)))+(B$71*LOG10($E98)+B$72)*(1+TANH(B$73*LOG10($E98/B$74))))</f>
        <v>0.93636511910341835</v>
      </c>
      <c r="J98" s="18">
        <f t="shared" ref="J98:J129" ca="1" si="50">10^(C$66+(C$67*LOG10($E98)+C$68)*(1-TANH(C$69*LOG10($E98/C$70)))+(C$71*LOG10($E98)+C$72)*(1+TANH(C$73*LOG10($E98/C$74))))</f>
        <v>0.94395903193142916</v>
      </c>
      <c r="K98" s="18">
        <f t="shared" ref="K98:K129" ca="1" si="51">(I98-J98)/($B$6^$B$19-$C$6^$B$19)</f>
        <v>7.781419348519731E-12</v>
      </c>
      <c r="L98" s="18">
        <f t="shared" ref="L98:L129" ca="1" si="52">I98-K98*$B$6^$B$19</f>
        <v>0.93560356012807822</v>
      </c>
      <c r="M98" s="18">
        <f t="shared" ref="M98:M129" ca="1" si="53">L98+K98*$B$3^$B$19</f>
        <v>0.93698943582281669</v>
      </c>
      <c r="N98" s="18">
        <f t="shared" ca="1" si="45"/>
        <v>9.0366676562553667E-6</v>
      </c>
      <c r="O98" s="18">
        <f ca="1">N98*DCC!C99*DCC!D99</f>
        <v>3.4307134024910563E-2</v>
      </c>
      <c r="P98" s="18"/>
    </row>
    <row r="99" spans="1:16">
      <c r="A99" s="18"/>
      <c r="B99" s="32"/>
      <c r="C99" s="32"/>
      <c r="E99" s="18">
        <f>Main!D132</f>
        <v>56.606999999999999</v>
      </c>
      <c r="F99">
        <f t="shared" ca="1" si="46"/>
        <v>8.0194131574175015E-2</v>
      </c>
      <c r="G99" s="18">
        <f t="shared" si="47"/>
        <v>0.91805827974476251</v>
      </c>
      <c r="H99" s="18">
        <f t="shared" si="48"/>
        <v>0</v>
      </c>
      <c r="I99" s="18">
        <f t="shared" ca="1" si="49"/>
        <v>0.9439306307913744</v>
      </c>
      <c r="J99" s="18">
        <f t="shared" ca="1" si="50"/>
        <v>0.94970339174841301</v>
      </c>
      <c r="K99" s="18">
        <f t="shared" ca="1" si="51"/>
        <v>5.9153001651253014E-12</v>
      </c>
      <c r="L99" s="18">
        <f t="shared" ca="1" si="52"/>
        <v>0.94335170685336056</v>
      </c>
      <c r="M99" s="18">
        <f t="shared" ca="1" si="53"/>
        <v>0.94440522554432915</v>
      </c>
      <c r="N99" s="18">
        <f t="shared" ca="1" si="45"/>
        <v>8.7504154309339237E-6</v>
      </c>
      <c r="O99" s="18">
        <f ca="1">N99*DCC!C100*DCC!D100</f>
        <v>4.2685001619653579E-2</v>
      </c>
      <c r="P99" s="18"/>
    </row>
    <row r="100" spans="1:16">
      <c r="A100" s="18"/>
      <c r="B100" s="32"/>
      <c r="C100" s="32"/>
      <c r="E100" s="18">
        <f>Main!D133</f>
        <v>71.265000000000001</v>
      </c>
      <c r="F100">
        <f t="shared" ca="1" si="46"/>
        <v>9.4525428181276794E-2</v>
      </c>
      <c r="G100" s="18">
        <f t="shared" si="47"/>
        <v>0.9228744424134232</v>
      </c>
      <c r="H100" s="18">
        <f t="shared" si="48"/>
        <v>0</v>
      </c>
      <c r="I100" s="18">
        <f t="shared" ca="1" si="49"/>
        <v>0.95470716765461694</v>
      </c>
      <c r="J100" s="18">
        <f t="shared" ca="1" si="50"/>
        <v>0.95650388164245026</v>
      </c>
      <c r="K100" s="18">
        <f t="shared" ca="1" si="51"/>
        <v>1.8410778876881715E-12</v>
      </c>
      <c r="L100" s="18">
        <f t="shared" ca="1" si="52"/>
        <v>0.95452698338143083</v>
      </c>
      <c r="M100" s="18">
        <f t="shared" ca="1" si="53"/>
        <v>0.95485488051463863</v>
      </c>
      <c r="N100" s="18">
        <f t="shared" ca="1" si="45"/>
        <v>8.3268347170273804E-6</v>
      </c>
      <c r="O100" s="18">
        <f ca="1">N100*DCC!C101*DCC!D101</f>
        <v>5.2370946317273938E-2</v>
      </c>
      <c r="P100" s="18"/>
    </row>
    <row r="101" spans="1:16">
      <c r="A101" s="18"/>
      <c r="B101" s="32"/>
      <c r="C101" s="32"/>
      <c r="E101" s="18">
        <f>Main!D134</f>
        <v>89.715999999999994</v>
      </c>
      <c r="F101">
        <f t="shared" ca="1" si="46"/>
        <v>0.10598586551389731</v>
      </c>
      <c r="G101" s="18">
        <f t="shared" si="47"/>
        <v>0.92692637846982573</v>
      </c>
      <c r="H101" s="18">
        <f t="shared" si="48"/>
        <v>0</v>
      </c>
      <c r="I101" s="18">
        <f t="shared" ca="1" si="49"/>
        <v>0.97031051644208544</v>
      </c>
      <c r="J101" s="18">
        <f t="shared" ca="1" si="50"/>
        <v>0.96474942704082534</v>
      </c>
      <c r="K101" s="18">
        <f t="shared" ca="1" si="51"/>
        <v>-5.6984020814930225E-12</v>
      </c>
      <c r="L101" s="18">
        <f t="shared" ca="1" si="52"/>
        <v>0.97086821280259361</v>
      </c>
      <c r="M101" s="18">
        <f t="shared" ca="1" si="53"/>
        <v>0.96985332379714617</v>
      </c>
      <c r="N101" s="18">
        <f t="shared" ca="1" si="45"/>
        <v>7.565836252664468E-6</v>
      </c>
      <c r="O101" s="18">
        <f ca="1">N101*DCC!C102*DCC!D102</f>
        <v>6.1189165311428165E-2</v>
      </c>
      <c r="P101" s="18"/>
    </row>
    <row r="102" spans="1:16">
      <c r="A102" s="18"/>
      <c r="B102" s="32"/>
      <c r="C102" s="32"/>
      <c r="E102" s="18">
        <f>Main!D135</f>
        <v>112.94</v>
      </c>
      <c r="F102">
        <f t="shared" ca="1" si="46"/>
        <v>0.11073560505805938</v>
      </c>
      <c r="G102" s="18">
        <f t="shared" si="47"/>
        <v>0.93032652053443576</v>
      </c>
      <c r="H102" s="18">
        <f t="shared" si="48"/>
        <v>0</v>
      </c>
      <c r="I102" s="18">
        <f t="shared" ca="1" si="49"/>
        <v>0.99289768588737803</v>
      </c>
      <c r="J102" s="18">
        <f t="shared" ca="1" si="50"/>
        <v>0.97488044256111772</v>
      </c>
      <c r="K102" s="18">
        <f t="shared" ca="1" si="51"/>
        <v>-1.8462119463474896E-11</v>
      </c>
      <c r="L102" s="18">
        <f t="shared" ca="1" si="52"/>
        <v>0.9947045532661275</v>
      </c>
      <c r="M102" s="18">
        <f t="shared" ca="1" si="53"/>
        <v>0.99141643814318969</v>
      </c>
      <c r="N102" s="18">
        <f t="shared" ca="1" si="45"/>
        <v>6.4425619837868316E-6</v>
      </c>
      <c r="O102" s="18">
        <f ca="1">N102*DCC!C103*DCC!D103</f>
        <v>6.7000483280688736E-2</v>
      </c>
      <c r="P102" s="18"/>
    </row>
    <row r="103" spans="1:16">
      <c r="A103" s="18"/>
      <c r="B103" s="32"/>
      <c r="C103" s="32"/>
      <c r="E103" s="18">
        <f>Main!D136</f>
        <v>142.19</v>
      </c>
      <c r="F103">
        <f t="shared" ca="1" si="46"/>
        <v>0.10651654561410016</v>
      </c>
      <c r="G103" s="18">
        <f t="shared" si="47"/>
        <v>0.93317516296032876</v>
      </c>
      <c r="H103" s="18">
        <f t="shared" si="48"/>
        <v>0</v>
      </c>
      <c r="I103" s="18">
        <f t="shared" ca="1" si="49"/>
        <v>1.0250502016454404</v>
      </c>
      <c r="J103" s="18">
        <f t="shared" ca="1" si="50"/>
        <v>0.98734747674006473</v>
      </c>
      <c r="K103" s="18">
        <f t="shared" ca="1" si="51"/>
        <v>-3.8633668796993093E-11</v>
      </c>
      <c r="L103" s="18">
        <f t="shared" ca="1" si="52"/>
        <v>1.0288312364290577</v>
      </c>
      <c r="M103" s="18">
        <f t="shared" ca="1" si="53"/>
        <v>1.0219505556449646</v>
      </c>
      <c r="N103" s="18">
        <f t="shared" ca="1" si="45"/>
        <v>5.0894243568513229E-6</v>
      </c>
      <c r="O103" s="18">
        <f ca="1">N103*DCC!C104*DCC!D104</f>
        <v>6.8040552957264688E-2</v>
      </c>
      <c r="P103" s="18"/>
    </row>
    <row r="104" spans="1:16">
      <c r="A104" s="18"/>
      <c r="B104" s="32"/>
      <c r="C104" s="32"/>
      <c r="E104" s="18">
        <f>Main!D137</f>
        <v>179.01</v>
      </c>
      <c r="F104">
        <f t="shared" ca="1" si="46"/>
        <v>9.3779915805900144E-2</v>
      </c>
      <c r="G104" s="18">
        <f t="shared" si="47"/>
        <v>0.93555603080868055</v>
      </c>
      <c r="H104" s="18">
        <f t="shared" si="48"/>
        <v>0</v>
      </c>
      <c r="I104" s="18">
        <f t="shared" ca="1" si="49"/>
        <v>1.0690574869711493</v>
      </c>
      <c r="J104" s="18">
        <f t="shared" ca="1" si="50"/>
        <v>1.0024891247360932</v>
      </c>
      <c r="K104" s="18">
        <f t="shared" ca="1" si="51"/>
        <v>-6.8212047415722431E-11</v>
      </c>
      <c r="L104" s="18">
        <f t="shared" ca="1" si="52"/>
        <v>1.0757333252223868</v>
      </c>
      <c r="M104" s="18">
        <f t="shared" ca="1" si="53"/>
        <v>1.0635847165473149</v>
      </c>
      <c r="N104" s="18">
        <f t="shared" ca="1" si="45"/>
        <v>3.713659024153845E-6</v>
      </c>
      <c r="O104" s="18">
        <f ca="1">N104*DCC!C105*DCC!D105</f>
        <v>6.4118168777687723E-2</v>
      </c>
      <c r="P104" s="18"/>
    </row>
    <row r="105" spans="1:16">
      <c r="A105" s="18"/>
      <c r="B105" s="32"/>
      <c r="C105" s="32"/>
      <c r="E105" s="18">
        <f>Main!D138</f>
        <v>225.36</v>
      </c>
      <c r="F105">
        <f t="shared" ca="1" si="46"/>
        <v>7.5500115126255693E-2</v>
      </c>
      <c r="G105" s="18">
        <f t="shared" si="47"/>
        <v>0.93754305728767373</v>
      </c>
      <c r="H105" s="18">
        <f t="shared" si="48"/>
        <v>0</v>
      </c>
      <c r="I105" s="18">
        <f t="shared" ca="1" si="49"/>
        <v>1.1252963672762266</v>
      </c>
      <c r="J105" s="18">
        <f t="shared" ca="1" si="50"/>
        <v>1.0203808065876621</v>
      </c>
      <c r="K105" s="18">
        <f t="shared" ca="1" si="51"/>
        <v>-1.0750610290013598E-10</v>
      </c>
      <c r="L105" s="18">
        <f t="shared" ca="1" si="52"/>
        <v>1.135817871631728</v>
      </c>
      <c r="M105" s="18">
        <f t="shared" ca="1" si="53"/>
        <v>1.1166709668869403</v>
      </c>
      <c r="N105" s="18">
        <f t="shared" ca="1" si="45"/>
        <v>2.4987040222655845E-6</v>
      </c>
      <c r="O105" s="18">
        <f ca="1">N105*DCC!C106*DCC!D106</f>
        <v>5.6095005816388439E-2</v>
      </c>
      <c r="P105" s="18"/>
    </row>
    <row r="106" spans="1:16">
      <c r="A106" s="18"/>
      <c r="B106" s="32"/>
      <c r="C106" s="32"/>
      <c r="E106" s="18">
        <f>Main!D139</f>
        <v>283.70999999999998</v>
      </c>
      <c r="F106">
        <f t="shared" ca="1" si="46"/>
        <v>5.5783163709964806E-2</v>
      </c>
      <c r="G106" s="18">
        <f t="shared" si="47"/>
        <v>0.93919943323854305</v>
      </c>
      <c r="H106" s="18">
        <f t="shared" si="48"/>
        <v>0</v>
      </c>
      <c r="I106" s="18">
        <f t="shared" ca="1" si="49"/>
        <v>1.1894775030578852</v>
      </c>
      <c r="J106" s="18">
        <f t="shared" ca="1" si="50"/>
        <v>1.0406045239723545</v>
      </c>
      <c r="K106" s="18">
        <f t="shared" ca="1" si="51"/>
        <v>-1.5254890412422231E-10</v>
      </c>
      <c r="L106" s="18">
        <f t="shared" ca="1" si="52"/>
        <v>1.2044072969567574</v>
      </c>
      <c r="M106" s="18">
        <f t="shared" ca="1" si="53"/>
        <v>1.1772382408995266</v>
      </c>
      <c r="N106" s="18">
        <f t="shared" ca="1" si="45"/>
        <v>1.5487391244592944E-6</v>
      </c>
      <c r="O106" s="18">
        <f ca="1">N106*DCC!C107*DCC!D107</f>
        <v>4.5429535490423487E-2</v>
      </c>
      <c r="P106" s="18"/>
    </row>
    <row r="107" spans="1:16">
      <c r="A107" s="18"/>
      <c r="B107" s="32"/>
      <c r="C107" s="32"/>
      <c r="E107" s="18">
        <f>Main!D140</f>
        <v>357.17</v>
      </c>
      <c r="F107">
        <f t="shared" ca="1" si="46"/>
        <v>3.8179845877146443E-2</v>
      </c>
      <c r="G107" s="18">
        <f t="shared" si="47"/>
        <v>0.9405787870351261</v>
      </c>
      <c r="H107" s="18">
        <f t="shared" si="48"/>
        <v>0</v>
      </c>
      <c r="I107" s="18">
        <f t="shared" ca="1" si="49"/>
        <v>1.2504164519821568</v>
      </c>
      <c r="J107" s="18">
        <f t="shared" ca="1" si="50"/>
        <v>1.0620402331303533</v>
      </c>
      <c r="K107" s="18">
        <f t="shared" ca="1" si="51"/>
        <v>-1.9302754553193625E-10</v>
      </c>
      <c r="L107" s="18">
        <f t="shared" ca="1" si="52"/>
        <v>1.2693078461101031</v>
      </c>
      <c r="M107" s="18">
        <f t="shared" ca="1" si="53"/>
        <v>1.2349295184829423</v>
      </c>
      <c r="N107" s="18">
        <f t="shared" ca="1" si="45"/>
        <v>8.8455356627383642E-7</v>
      </c>
      <c r="O107" s="18">
        <f ca="1">N107*DCC!C108*DCC!D108</f>
        <v>3.4403666125548384E-2</v>
      </c>
      <c r="P107" s="18"/>
    </row>
    <row r="108" spans="1:16">
      <c r="A108" s="18"/>
      <c r="B108" s="32"/>
      <c r="C108" s="32"/>
      <c r="E108" s="18">
        <f>Main!D141</f>
        <v>449.65</v>
      </c>
      <c r="F108">
        <f t="shared" ca="1" si="46"/>
        <v>2.4633882492938051E-2</v>
      </c>
      <c r="G108" s="18">
        <f t="shared" si="47"/>
        <v>0.94172640319045964</v>
      </c>
      <c r="H108" s="18">
        <f t="shared" si="48"/>
        <v>0</v>
      </c>
      <c r="I108" s="18">
        <f t="shared" ca="1" si="49"/>
        <v>1.2920418968052987</v>
      </c>
      <c r="J108" s="18">
        <f t="shared" ca="1" si="50"/>
        <v>1.0828213572277636</v>
      </c>
      <c r="K108" s="18">
        <f t="shared" ca="1" si="51"/>
        <v>-2.1438654770584531E-10</v>
      </c>
      <c r="L108" s="18">
        <f t="shared" ca="1" si="52"/>
        <v>1.3130236730449536</v>
      </c>
      <c r="M108" s="18">
        <f t="shared" ca="1" si="53"/>
        <v>1.2748412936566809</v>
      </c>
      <c r="N108" s="18">
        <f t="shared" ca="1" si="45"/>
        <v>4.685616346265065E-7</v>
      </c>
      <c r="O108" s="18">
        <f ca="1">N108*DCC!C109*DCC!D109</f>
        <v>2.4405653115125835E-2</v>
      </c>
      <c r="P108" s="18"/>
    </row>
    <row r="109" spans="1:16">
      <c r="A109" s="18"/>
      <c r="B109" s="32"/>
      <c r="C109" s="32"/>
      <c r="E109" s="18">
        <f>Main!D142</f>
        <v>566.08000000000004</v>
      </c>
      <c r="F109">
        <f t="shared" ca="1" si="46"/>
        <v>1.5410598683690425E-2</v>
      </c>
      <c r="G109" s="18">
        <f t="shared" si="47"/>
        <v>0.94268055436281961</v>
      </c>
      <c r="H109" s="18">
        <f t="shared" si="48"/>
        <v>0</v>
      </c>
      <c r="I109" s="18">
        <f t="shared" ca="1" si="49"/>
        <v>1.3011497340122964</v>
      </c>
      <c r="J109" s="18">
        <f t="shared" ca="1" si="50"/>
        <v>1.1006095043258535</v>
      </c>
      <c r="K109" s="18">
        <f t="shared" ca="1" si="51"/>
        <v>-2.0549190631773962E-10</v>
      </c>
      <c r="L109" s="18">
        <f t="shared" ca="1" si="52"/>
        <v>1.3212610014568134</v>
      </c>
      <c r="M109" s="18">
        <f t="shared" ca="1" si="53"/>
        <v>1.2846627633107852</v>
      </c>
      <c r="N109" s="18">
        <f t="shared" ca="1" si="45"/>
        <v>2.3486752612545718E-7</v>
      </c>
      <c r="O109" s="18">
        <f ca="1">N109*DCC!C110*DCC!D110</f>
        <v>1.6543260736907848E-2</v>
      </c>
      <c r="P109" s="18"/>
    </row>
    <row r="110" spans="1:16">
      <c r="A110" s="18"/>
      <c r="B110" s="32"/>
      <c r="C110" s="32"/>
      <c r="E110" s="18">
        <f>Main!D143</f>
        <v>712.65</v>
      </c>
      <c r="F110">
        <f t="shared" ca="1" si="46"/>
        <v>9.7085788345293682E-3</v>
      </c>
      <c r="G110" s="18">
        <f t="shared" si="47"/>
        <v>0.94347330448295896</v>
      </c>
      <c r="H110" s="18">
        <f t="shared" si="48"/>
        <v>0</v>
      </c>
      <c r="I110" s="18">
        <f t="shared" ca="1" si="49"/>
        <v>1.2748480976696435</v>
      </c>
      <c r="J110" s="18">
        <f t="shared" ca="1" si="50"/>
        <v>1.1131729444038123</v>
      </c>
      <c r="K110" s="18">
        <f t="shared" ca="1" si="51"/>
        <v>-1.6566718558542837E-10</v>
      </c>
      <c r="L110" s="18">
        <f t="shared" ca="1" si="52"/>
        <v>1.2910617633842301</v>
      </c>
      <c r="M110" s="18">
        <f t="shared" ca="1" si="53"/>
        <v>1.2615563331233288</v>
      </c>
      <c r="N110" s="18">
        <f t="shared" ca="1" si="45"/>
        <v>1.1551628820756966E-7</v>
      </c>
      <c r="O110" s="18">
        <f ca="1">N110*DCC!C111*DCC!D111</f>
        <v>1.1006467187727378E-2</v>
      </c>
      <c r="P110" s="18"/>
    </row>
    <row r="111" spans="1:16">
      <c r="A111" s="18"/>
      <c r="B111" s="32"/>
      <c r="C111" s="32"/>
      <c r="E111" s="18">
        <f>Main!D144</f>
        <v>897.16</v>
      </c>
      <c r="F111">
        <f t="shared" ca="1" si="46"/>
        <v>6.3938384671306144E-3</v>
      </c>
      <c r="G111" s="18">
        <f t="shared" si="47"/>
        <v>0.94413162387236249</v>
      </c>
      <c r="H111" s="18">
        <f t="shared" si="48"/>
        <v>0</v>
      </c>
      <c r="I111" s="18">
        <f t="shared" ca="1" si="49"/>
        <v>1.2203754315888995</v>
      </c>
      <c r="J111" s="18">
        <f t="shared" ca="1" si="50"/>
        <v>1.1190304551712353</v>
      </c>
      <c r="K111" s="18">
        <f t="shared" ca="1" si="51"/>
        <v>-1.0384735487913945E-10</v>
      </c>
      <c r="L111" s="18">
        <f t="shared" ca="1" si="52"/>
        <v>1.2305388582892713</v>
      </c>
      <c r="M111" s="18">
        <f t="shared" ca="1" si="53"/>
        <v>1.2120435788750781</v>
      </c>
      <c r="N111" s="18">
        <f t="shared" ca="1" si="45"/>
        <v>5.8099196573736244E-8</v>
      </c>
      <c r="O111" s="18">
        <f ca="1">N111*DCC!C112*DCC!D112</f>
        <v>7.4498867364658555E-3</v>
      </c>
      <c r="P111" s="18"/>
    </row>
    <row r="112" spans="1:16">
      <c r="A112" s="18"/>
      <c r="B112" s="32"/>
      <c r="C112" s="32"/>
      <c r="E112" s="18">
        <f>Main!D145</f>
        <v>1129.4000000000001</v>
      </c>
      <c r="F112">
        <f t="shared" ca="1" si="46"/>
        <v>4.4889160934833867E-3</v>
      </c>
      <c r="G112" s="18">
        <f t="shared" si="47"/>
        <v>0.94467802549709345</v>
      </c>
      <c r="H112" s="18">
        <f t="shared" si="48"/>
        <v>0</v>
      </c>
      <c r="I112" s="18">
        <f t="shared" ca="1" si="49"/>
        <v>1.1489696117692634</v>
      </c>
      <c r="J112" s="18">
        <f t="shared" ca="1" si="50"/>
        <v>1.1177973446218941</v>
      </c>
      <c r="K112" s="18">
        <f t="shared" ca="1" si="51"/>
        <v>-3.1941963018464659E-11</v>
      </c>
      <c r="L112" s="18">
        <f t="shared" ca="1" si="52"/>
        <v>1.1520957366492084</v>
      </c>
      <c r="M112" s="18">
        <f t="shared" ca="1" si="53"/>
        <v>1.1464068528856124</v>
      </c>
      <c r="N112" s="18">
        <f t="shared" ca="1" si="45"/>
        <v>3.0665064329329134E-8</v>
      </c>
      <c r="O112" s="18">
        <f ca="1">N112*DCC!C113*DCC!D113</f>
        <v>5.2718327856553409E-3</v>
      </c>
      <c r="P112" s="18"/>
    </row>
    <row r="113" spans="1:16">
      <c r="A113" s="18"/>
      <c r="B113" s="32"/>
      <c r="C113" s="32"/>
      <c r="E113" s="18">
        <f>Main!D146</f>
        <v>1421.9</v>
      </c>
      <c r="F113">
        <f t="shared" ca="1" si="46"/>
        <v>3.33974831937689E-3</v>
      </c>
      <c r="G113" s="18">
        <f t="shared" si="47"/>
        <v>0.94513163022391533</v>
      </c>
      <c r="H113" s="18">
        <f t="shared" si="48"/>
        <v>0</v>
      </c>
      <c r="I113" s="18">
        <f t="shared" ca="1" si="49"/>
        <v>1.0703935511326212</v>
      </c>
      <c r="J113" s="18">
        <f t="shared" ca="1" si="50"/>
        <v>1.110083679570407</v>
      </c>
      <c r="K113" s="18">
        <f t="shared" ca="1" si="51"/>
        <v>4.0670144675853489E-11</v>
      </c>
      <c r="L113" s="18">
        <f t="shared" ca="1" si="52"/>
        <v>1.0664132086887754</v>
      </c>
      <c r="M113" s="18">
        <f t="shared" ca="1" si="53"/>
        <v>1.0736565871115673</v>
      </c>
      <c r="N113" s="18">
        <f t="shared" ca="1" si="45"/>
        <v>1.6979698153103429E-8</v>
      </c>
      <c r="O113" s="18">
        <f ca="1">N113*DCC!C114*DCC!D114</f>
        <v>3.9047416445711675E-3</v>
      </c>
      <c r="P113" s="18"/>
    </row>
    <row r="114" spans="1:16">
      <c r="A114" s="18"/>
      <c r="B114" s="32"/>
      <c r="C114" s="32"/>
      <c r="E114" s="18">
        <f>Main!D147</f>
        <v>1790.1</v>
      </c>
      <c r="F114">
        <f t="shared" ca="1" si="46"/>
        <v>2.5817226330455208E-3</v>
      </c>
      <c r="G114" s="18">
        <f t="shared" si="47"/>
        <v>0.9455078605688727</v>
      </c>
      <c r="H114" s="18">
        <f t="shared" si="48"/>
        <v>0</v>
      </c>
      <c r="I114" s="18">
        <f t="shared" ca="1" si="49"/>
        <v>0.99117292604487484</v>
      </c>
      <c r="J114" s="18">
        <f t="shared" ca="1" si="50"/>
        <v>1.0971097176794975</v>
      </c>
      <c r="K114" s="18">
        <f t="shared" ca="1" si="51"/>
        <v>1.0855254976131824E-10</v>
      </c>
      <c r="L114" s="18">
        <f t="shared" ca="1" si="52"/>
        <v>0.98054900708303272</v>
      </c>
      <c r="M114" s="18">
        <f t="shared" ca="1" si="53"/>
        <v>0.99988228467392881</v>
      </c>
      <c r="N114" s="18">
        <f t="shared" ca="1" si="45"/>
        <v>9.7134586621743968E-9</v>
      </c>
      <c r="O114" s="18">
        <f ca="1">N114*DCC!C115*DCC!D115</f>
        <v>2.977665548424103E-3</v>
      </c>
      <c r="P114" s="18"/>
    </row>
    <row r="115" spans="1:16">
      <c r="A115" s="18"/>
      <c r="B115" s="32"/>
      <c r="C115" s="32"/>
      <c r="E115" s="18">
        <f>Main!D148</f>
        <v>2253.6</v>
      </c>
      <c r="F115">
        <f t="shared" ca="1" si="46"/>
        <v>2.0347612357690657E-3</v>
      </c>
      <c r="G115" s="18">
        <f t="shared" si="47"/>
        <v>0.94581985512809852</v>
      </c>
      <c r="H115" s="18">
        <f t="shared" si="48"/>
        <v>0</v>
      </c>
      <c r="I115" s="18">
        <f t="shared" ca="1" si="49"/>
        <v>0.91485053310629083</v>
      </c>
      <c r="J115" s="18">
        <f t="shared" ca="1" si="50"/>
        <v>1.0802683465463108</v>
      </c>
      <c r="K115" s="18">
        <f t="shared" ca="1" si="51"/>
        <v>1.6950225835409954E-10</v>
      </c>
      <c r="L115" s="18">
        <f t="shared" ca="1" si="52"/>
        <v>0.89826153302694989</v>
      </c>
      <c r="M115" s="18">
        <f t="shared" ca="1" si="53"/>
        <v>0.92844999216723756</v>
      </c>
      <c r="N115" s="18">
        <f t="shared" ca="1" si="45"/>
        <v>5.6484742604827798E-9</v>
      </c>
      <c r="O115" s="18">
        <f ca="1">N115*DCC!C116*DCC!D116</f>
        <v>2.3306266562699357E-3</v>
      </c>
      <c r="P115" s="18"/>
    </row>
    <row r="116" spans="1:16">
      <c r="A116" s="18"/>
      <c r="B116" s="32"/>
      <c r="C116" s="32"/>
      <c r="E116" s="18">
        <f>Main!D149</f>
        <v>2837.1</v>
      </c>
      <c r="F116">
        <f t="shared" ca="1" si="46"/>
        <v>1.6159703481786972E-3</v>
      </c>
      <c r="G116" s="18">
        <f t="shared" si="47"/>
        <v>0.94607854599047503</v>
      </c>
      <c r="H116" s="18">
        <f t="shared" si="48"/>
        <v>0</v>
      </c>
      <c r="I116" s="18">
        <f t="shared" ca="1" si="49"/>
        <v>0.8430419300010451</v>
      </c>
      <c r="J116" s="18">
        <f t="shared" ca="1" si="50"/>
        <v>1.0608262367804433</v>
      </c>
      <c r="K116" s="18">
        <f t="shared" ca="1" si="51"/>
        <v>2.2316176876908895E-10</v>
      </c>
      <c r="L116" s="18">
        <f t="shared" ca="1" si="52"/>
        <v>0.82120133250244109</v>
      </c>
      <c r="M116" s="18">
        <f t="shared" ca="1" si="53"/>
        <v>0.86094658429776638</v>
      </c>
      <c r="N116" s="18">
        <f t="shared" ca="1" si="45"/>
        <v>3.305139043466835E-9</v>
      </c>
      <c r="O116" s="18">
        <f ca="1">N116*DCC!C117*DCC!D117</f>
        <v>1.8480793727060451E-3</v>
      </c>
      <c r="P116" s="18"/>
    </row>
    <row r="117" spans="1:16">
      <c r="A117" s="18"/>
      <c r="B117" s="32"/>
      <c r="C117" s="32"/>
      <c r="E117" s="18">
        <f>Main!D150</f>
        <v>3571.7</v>
      </c>
      <c r="F117">
        <f t="shared" ca="1" si="46"/>
        <v>1.2860361327206534E-3</v>
      </c>
      <c r="G117" s="18">
        <f t="shared" si="47"/>
        <v>0.94629300966855334</v>
      </c>
      <c r="H117" s="18">
        <f t="shared" si="48"/>
        <v>0</v>
      </c>
      <c r="I117" s="18">
        <f t="shared" ca="1" si="49"/>
        <v>0.77629149857841273</v>
      </c>
      <c r="J117" s="18">
        <f t="shared" ca="1" si="50"/>
        <v>1.0397930903225878</v>
      </c>
      <c r="K117" s="18">
        <f t="shared" ca="1" si="51"/>
        <v>2.7000789063586986E-10</v>
      </c>
      <c r="L117" s="18">
        <f t="shared" ca="1" si="52"/>
        <v>0.74986612252339924</v>
      </c>
      <c r="M117" s="18">
        <f t="shared" ca="1" si="53"/>
        <v>0.79795469817522369</v>
      </c>
      <c r="N117" s="18">
        <f t="shared" ca="1" si="45"/>
        <v>1.9369109491371637E-9</v>
      </c>
      <c r="O117" s="18">
        <f ca="1">N117*DCC!C118*DCC!D118</f>
        <v>1.4603201650625001E-3</v>
      </c>
      <c r="P117" s="18"/>
    </row>
    <row r="118" spans="1:16">
      <c r="A118" s="18"/>
      <c r="B118" s="32"/>
      <c r="C118" s="32"/>
      <c r="E118" s="18">
        <f>Main!D151</f>
        <v>4496.5</v>
      </c>
      <c r="F118">
        <f t="shared" ca="1" si="46"/>
        <v>1.0234346465071631E-3</v>
      </c>
      <c r="G118" s="18">
        <f t="shared" si="47"/>
        <v>0.94647077361738752</v>
      </c>
      <c r="H118" s="18">
        <f t="shared" si="48"/>
        <v>0</v>
      </c>
      <c r="I118" s="18">
        <f t="shared" ca="1" si="49"/>
        <v>0.71461242900847188</v>
      </c>
      <c r="J118" s="18">
        <f t="shared" ca="1" si="50"/>
        <v>1.0179074928853618</v>
      </c>
      <c r="K118" s="18">
        <f t="shared" ca="1" si="51"/>
        <v>3.1078393073684625E-10</v>
      </c>
      <c r="L118" s="18">
        <f t="shared" ca="1" si="52"/>
        <v>0.6841963466405242</v>
      </c>
      <c r="M118" s="18">
        <f t="shared" ca="1" si="53"/>
        <v>0.73954716075715721</v>
      </c>
      <c r="N118" s="18">
        <f t="shared" ca="1" si="45"/>
        <v>1.1349747201606976E-9</v>
      </c>
      <c r="O118" s="18">
        <f ca="1">N118*DCC!C119*DCC!D119</f>
        <v>1.1486976768026662E-3</v>
      </c>
      <c r="P118" s="18"/>
    </row>
    <row r="119" spans="1:16">
      <c r="A119" s="18"/>
      <c r="B119" s="32"/>
      <c r="C119" s="32"/>
      <c r="E119" s="18">
        <f>Main!D152</f>
        <v>5660.8</v>
      </c>
      <c r="F119">
        <f t="shared" ca="1" si="46"/>
        <v>8.1393293892315728E-4</v>
      </c>
      <c r="G119" s="18">
        <f t="shared" si="47"/>
        <v>0.94661810419876113</v>
      </c>
      <c r="H119" s="18">
        <f t="shared" si="48"/>
        <v>0</v>
      </c>
      <c r="I119" s="18">
        <f t="shared" ca="1" si="49"/>
        <v>0.65777256892244129</v>
      </c>
      <c r="J119" s="18">
        <f t="shared" ca="1" si="50"/>
        <v>0.99567469567648215</v>
      </c>
      <c r="K119" s="18">
        <f t="shared" ca="1" si="51"/>
        <v>3.4624550038700005E-10</v>
      </c>
      <c r="L119" s="18">
        <f t="shared" ca="1" si="52"/>
        <v>0.62388590163455104</v>
      </c>
      <c r="M119" s="18">
        <f t="shared" ca="1" si="53"/>
        <v>0.68555244367616397</v>
      </c>
      <c r="N119" s="18">
        <f t="shared" ca="1" si="45"/>
        <v>6.6474318182943744E-10</v>
      </c>
      <c r="O119" s="18">
        <f ca="1">N119*DCC!C120*DCC!D120</f>
        <v>9.1913996543249504E-4</v>
      </c>
      <c r="P119" s="18"/>
    </row>
    <row r="120" spans="1:16">
      <c r="A120" s="18"/>
      <c r="B120" s="32"/>
      <c r="C120" s="32"/>
      <c r="E120" s="18">
        <f>Main!D153</f>
        <v>7126.5</v>
      </c>
      <c r="F120">
        <f t="shared" ca="1" si="46"/>
        <v>6.4687356794617995E-4</v>
      </c>
      <c r="G120" s="18">
        <f t="shared" si="47"/>
        <v>0.94674018744743971</v>
      </c>
      <c r="H120" s="18">
        <f t="shared" si="48"/>
        <v>0</v>
      </c>
      <c r="I120" s="18">
        <f t="shared" ca="1" si="49"/>
        <v>0.60545563585098727</v>
      </c>
      <c r="J120" s="18">
        <f t="shared" ca="1" si="50"/>
        <v>0.97342759754070118</v>
      </c>
      <c r="K120" s="18">
        <f t="shared" ca="1" si="51"/>
        <v>3.7705781028238928E-10</v>
      </c>
      <c r="L120" s="18">
        <f t="shared" ca="1" si="52"/>
        <v>0.56855340159506595</v>
      </c>
      <c r="M120" s="18">
        <f t="shared" ca="1" si="53"/>
        <v>0.63570763546643394</v>
      </c>
      <c r="N120" s="18">
        <f t="shared" ca="1" si="45"/>
        <v>3.8918755609708628E-10</v>
      </c>
      <c r="O120" s="18">
        <f ca="1">N120*DCC!C121*DCC!D121</f>
        <v>7.4295065759750383E-4</v>
      </c>
      <c r="P120" s="18"/>
    </row>
    <row r="121" spans="1:16">
      <c r="A121" s="18"/>
      <c r="B121" s="32"/>
      <c r="C121" s="32"/>
      <c r="E121" s="18">
        <f>Main!D154</f>
        <v>8971.7000000000007</v>
      </c>
      <c r="F121">
        <f t="shared" ca="1" si="46"/>
        <v>5.1378970677089296E-4</v>
      </c>
      <c r="G121" s="18">
        <f t="shared" si="47"/>
        <v>0.94684134495259042</v>
      </c>
      <c r="H121" s="18">
        <f t="shared" si="48"/>
        <v>0</v>
      </c>
      <c r="I121" s="18">
        <f t="shared" ca="1" si="49"/>
        <v>0.55731700235553716</v>
      </c>
      <c r="J121" s="18">
        <f t="shared" ca="1" si="50"/>
        <v>0.95137307729007059</v>
      </c>
      <c r="K121" s="18">
        <f t="shared" ca="1" si="51"/>
        <v>4.0378598429349207E-10</v>
      </c>
      <c r="L121" s="18">
        <f t="shared" ca="1" si="52"/>
        <v>0.51779891103023956</v>
      </c>
      <c r="M121" s="18">
        <f t="shared" ca="1" si="53"/>
        <v>0.58971344955396832</v>
      </c>
      <c r="N121" s="18">
        <f t="shared" ca="1" si="45"/>
        <v>2.2780145413228438E-10</v>
      </c>
      <c r="O121" s="18">
        <f ca="1">N121*DCC!C122*DCC!D122</f>
        <v>5.9572222728268478E-4</v>
      </c>
      <c r="P121" s="18"/>
    </row>
    <row r="122" spans="1:16">
      <c r="A122" s="18"/>
      <c r="B122" s="32"/>
      <c r="C122" s="32"/>
      <c r="E122" s="18">
        <f>Main!D155</f>
        <v>11294</v>
      </c>
      <c r="F122">
        <f t="shared" ca="1" si="46"/>
        <v>4.0790504630856686E-4</v>
      </c>
      <c r="G122" s="18">
        <f t="shared" si="47"/>
        <v>0.94692513681451052</v>
      </c>
      <c r="H122" s="18">
        <f t="shared" si="48"/>
        <v>0</v>
      </c>
      <c r="I122" s="18">
        <f t="shared" ca="1" si="49"/>
        <v>0.51303523889438096</v>
      </c>
      <c r="J122" s="18">
        <f t="shared" ca="1" si="50"/>
        <v>0.92964211505508587</v>
      </c>
      <c r="K122" s="18">
        <f t="shared" ca="1" si="51"/>
        <v>4.2689360285064619E-10</v>
      </c>
      <c r="L122" s="18">
        <f t="shared" ca="1" si="52"/>
        <v>0.47125563029019724</v>
      </c>
      <c r="M122" s="18">
        <f t="shared" ca="1" si="53"/>
        <v>0.54728565025597686</v>
      </c>
      <c r="N122" s="18">
        <f t="shared" ca="1" si="45"/>
        <v>1.3334249910053148E-10</v>
      </c>
      <c r="O122" s="18">
        <f ca="1">N122*DCC!C123*DCC!D123</f>
        <v>4.5574812745572817E-4</v>
      </c>
      <c r="P122" s="18"/>
    </row>
    <row r="123" spans="1:16">
      <c r="A123" s="18"/>
      <c r="B123" s="32"/>
      <c r="C123" s="32"/>
      <c r="E123" s="18">
        <f>Main!D156</f>
        <v>14219</v>
      </c>
      <c r="F123">
        <f t="shared" ca="1" si="46"/>
        <v>3.2367426639999682E-4</v>
      </c>
      <c r="G123" s="18">
        <f t="shared" si="47"/>
        <v>0.9469945886172938</v>
      </c>
      <c r="H123" s="18">
        <f t="shared" si="48"/>
        <v>0</v>
      </c>
      <c r="I123" s="18">
        <f t="shared" ca="1" si="49"/>
        <v>0.47226801377562955</v>
      </c>
      <c r="J123" s="18">
        <f t="shared" ca="1" si="50"/>
        <v>0.9082910682642753</v>
      </c>
      <c r="K123" s="18">
        <f t="shared" ca="1" si="51"/>
        <v>4.4678919938133809E-10</v>
      </c>
      <c r="L123" s="18">
        <f t="shared" ca="1" si="52"/>
        <v>0.42854124496466739</v>
      </c>
      <c r="M123" s="18">
        <f t="shared" ca="1" si="53"/>
        <v>0.50811468322333908</v>
      </c>
      <c r="N123" s="18">
        <f t="shared" ca="1" si="45"/>
        <v>7.8032577023808787E-11</v>
      </c>
      <c r="O123" s="18">
        <f ca="1">N123*DCC!C124*DCC!D124</f>
        <v>3.3575888454835255E-4</v>
      </c>
      <c r="P123" s="18"/>
    </row>
    <row r="124" spans="1:16">
      <c r="B124" s="32"/>
      <c r="C124" s="32"/>
      <c r="E124" s="18">
        <f>Main!D157</f>
        <v>17901</v>
      </c>
      <c r="F124">
        <f t="shared" ca="1" si="46"/>
        <v>2.5676043792843801E-4</v>
      </c>
      <c r="G124" s="18">
        <f t="shared" si="47"/>
        <v>0.94705211330171757</v>
      </c>
      <c r="H124" s="18">
        <f t="shared" si="48"/>
        <v>0</v>
      </c>
      <c r="I124" s="18">
        <f t="shared" ca="1" si="49"/>
        <v>0.43475548299110883</v>
      </c>
      <c r="J124" s="18">
        <f t="shared" ca="1" si="50"/>
        <v>0.88737196734343615</v>
      </c>
      <c r="K124" s="18">
        <f t="shared" ca="1" si="51"/>
        <v>4.6379234902552213E-10</v>
      </c>
      <c r="L124" s="18">
        <f t="shared" ca="1" si="52"/>
        <v>0.38936463457710579</v>
      </c>
      <c r="M124" s="18">
        <f t="shared" ca="1" si="53"/>
        <v>0.47196634451353497</v>
      </c>
      <c r="N124" s="18">
        <f t="shared" ca="1" si="45"/>
        <v>4.5673396851650171E-11</v>
      </c>
      <c r="O124" s="18">
        <f ca="1">N124*DCC!C125*DCC!D125</f>
        <v>2.4740749263135416E-4</v>
      </c>
      <c r="P124" s="18"/>
    </row>
    <row r="125" spans="1:16">
      <c r="B125" s="32"/>
      <c r="C125" s="32"/>
      <c r="E125" s="18">
        <f>Main!D158</f>
        <v>22536</v>
      </c>
      <c r="F125">
        <f t="shared" ca="1" si="46"/>
        <v>2.0362997254022507E-4</v>
      </c>
      <c r="G125" s="18">
        <f t="shared" si="47"/>
        <v>0.94709975926917866</v>
      </c>
      <c r="H125" s="18">
        <f t="shared" si="48"/>
        <v>0</v>
      </c>
      <c r="I125" s="18">
        <f t="shared" ca="1" si="49"/>
        <v>0.40023226074761969</v>
      </c>
      <c r="J125" s="18">
        <f t="shared" ca="1" si="50"/>
        <v>0.86690192307886627</v>
      </c>
      <c r="K125" s="18">
        <f t="shared" ca="1" si="51"/>
        <v>4.7819252367988391E-10</v>
      </c>
      <c r="L125" s="18">
        <f t="shared" ca="1" si="52"/>
        <v>0.35343208303733858</v>
      </c>
      <c r="M125" s="18">
        <f t="shared" ca="1" si="53"/>
        <v>0.43859847316379835</v>
      </c>
      <c r="N125" s="18">
        <f t="shared" ca="1" si="45"/>
        <v>2.6739624212571005E-11</v>
      </c>
      <c r="O125" s="18">
        <f ca="1">N125*DCC!C126*DCC!D126</f>
        <v>1.8235129515161536E-4</v>
      </c>
      <c r="P125" s="18"/>
    </row>
    <row r="126" spans="1:16">
      <c r="B126" s="32"/>
      <c r="C126" s="32"/>
      <c r="E126" s="18">
        <f>Main!D159</f>
        <v>28371</v>
      </c>
      <c r="F126">
        <f t="shared" ca="1" si="46"/>
        <v>1.6145945619386101E-4</v>
      </c>
      <c r="G126" s="18">
        <f t="shared" si="47"/>
        <v>0.94713922396043748</v>
      </c>
      <c r="H126" s="18">
        <f t="shared" si="48"/>
        <v>0</v>
      </c>
      <c r="I126" s="18">
        <f t="shared" ca="1" si="49"/>
        <v>0.36845506480670298</v>
      </c>
      <c r="J126" s="18">
        <f t="shared" ca="1" si="50"/>
        <v>0.84688523845693897</v>
      </c>
      <c r="K126" s="18">
        <f t="shared" ca="1" si="51"/>
        <v>4.9024342186619359E-10</v>
      </c>
      <c r="L126" s="18">
        <f t="shared" ca="1" si="52"/>
        <v>0.32047547891089084</v>
      </c>
      <c r="M126" s="18">
        <f t="shared" ca="1" si="53"/>
        <v>0.40778814160642274</v>
      </c>
      <c r="N126" s="18">
        <f t="shared" ca="1" si="45"/>
        <v>1.5659029623325714E-11</v>
      </c>
      <c r="O126" s="18">
        <f ca="1">N126*DCC!C127*DCC!D127</f>
        <v>1.3443508685263551E-4</v>
      </c>
      <c r="P126" s="18"/>
    </row>
    <row r="127" spans="1:16">
      <c r="B127" s="32"/>
      <c r="C127" s="32"/>
      <c r="E127" s="18">
        <f>Main!D160</f>
        <v>35717</v>
      </c>
      <c r="F127">
        <f t="shared" ca="1" si="46"/>
        <v>1.2799889408253109E-4</v>
      </c>
      <c r="G127" s="18">
        <f t="shared" si="47"/>
        <v>0.94717191191223149</v>
      </c>
      <c r="H127" s="18">
        <f t="shared" si="48"/>
        <v>0</v>
      </c>
      <c r="I127" s="18">
        <f t="shared" ca="1" si="49"/>
        <v>0.33920241637466958</v>
      </c>
      <c r="J127" s="18">
        <f t="shared" ca="1" si="50"/>
        <v>0.82731963719398138</v>
      </c>
      <c r="K127" s="18">
        <f t="shared" ca="1" si="51"/>
        <v>5.0016965857428801E-10</v>
      </c>
      <c r="L127" s="18">
        <f t="shared" ca="1" si="52"/>
        <v>0.29025136058142315</v>
      </c>
      <c r="M127" s="18">
        <f t="shared" ca="1" si="53"/>
        <v>0.37933189229645287</v>
      </c>
      <c r="N127" s="18">
        <f t="shared" ca="1" si="45"/>
        <v>9.1729072216518228E-12</v>
      </c>
      <c r="O127" s="18">
        <f ca="1">N127*DCC!C128*DCC!D128</f>
        <v>9.9142248916768362E-5</v>
      </c>
      <c r="P127" s="18"/>
    </row>
    <row r="128" spans="1:16">
      <c r="B128" s="32"/>
      <c r="C128" s="32"/>
      <c r="E128" s="18">
        <f>Main!D161</f>
        <v>44965</v>
      </c>
      <c r="F128">
        <f t="shared" ca="1" si="46"/>
        <v>1.014580816323476E-4</v>
      </c>
      <c r="G128" s="18">
        <f t="shared" si="47"/>
        <v>0.94719898463779328</v>
      </c>
      <c r="H128" s="18">
        <f t="shared" si="48"/>
        <v>0</v>
      </c>
      <c r="I128" s="18">
        <f t="shared" ca="1" si="49"/>
        <v>0.31227349314599839</v>
      </c>
      <c r="J128" s="18">
        <f t="shared" ca="1" si="50"/>
        <v>0.80820023717480505</v>
      </c>
      <c r="K128" s="18">
        <f t="shared" ca="1" si="51"/>
        <v>5.0817201208839796E-10</v>
      </c>
      <c r="L128" s="18">
        <f t="shared" ca="1" si="52"/>
        <v>0.2625392557929927</v>
      </c>
      <c r="M128" s="18">
        <f t="shared" ca="1" si="53"/>
        <v>0.35304501171702485</v>
      </c>
      <c r="N128" s="18">
        <f t="shared" ca="1" si="45"/>
        <v>5.3754019094423024E-12</v>
      </c>
      <c r="O128" s="18">
        <f ca="1">N128*DCC!C129*DCC!D129</f>
        <v>7.3140728604941254E-5</v>
      </c>
      <c r="P128" s="18"/>
    </row>
    <row r="129" spans="1:16">
      <c r="B129" s="32"/>
      <c r="C129" s="32"/>
      <c r="E129" s="18">
        <f>Main!D162</f>
        <v>56608</v>
      </c>
      <c r="F129">
        <f t="shared" ca="1" si="46"/>
        <v>8.0410195778571792E-5</v>
      </c>
      <c r="G129" s="18">
        <f t="shared" si="47"/>
        <v>0.94722140669100607</v>
      </c>
      <c r="H129" s="18">
        <f t="shared" si="48"/>
        <v>0</v>
      </c>
      <c r="I129" s="18">
        <f t="shared" ca="1" si="49"/>
        <v>0.28748198540351955</v>
      </c>
      <c r="J129" s="18">
        <f t="shared" ca="1" si="50"/>
        <v>0.78951849622735837</v>
      </c>
      <c r="K129" s="18">
        <f t="shared" ca="1" si="51"/>
        <v>5.1443263933426811E-10</v>
      </c>
      <c r="L129" s="18">
        <f t="shared" ca="1" si="52"/>
        <v>0.23713502732993499</v>
      </c>
      <c r="M129" s="18">
        <f t="shared" ca="1" si="53"/>
        <v>0.32875580491585965</v>
      </c>
      <c r="N129" s="18">
        <f t="shared" ca="1" si="45"/>
        <v>3.15127157263098E-12</v>
      </c>
      <c r="O129" s="18">
        <f ca="1">N129*DCC!C130*DCC!D130</f>
        <v>5.3980147581402545E-5</v>
      </c>
      <c r="P129" s="18"/>
    </row>
    <row r="130" spans="1:16">
      <c r="B130" s="32"/>
      <c r="C130" s="32"/>
      <c r="E130" s="18">
        <f>Main!D163</f>
        <v>71264</v>
      </c>
      <c r="F130">
        <f t="shared" ref="F130:F141" ca="1" si="54">($R$62*($E130/$S$62)^$T$62*EXP(-$E130/$S$62)+B$41*EXP(-((LOG10($E130)-LOG10($V$62))^2)/(2*LOG10($W$62)^2))+$X$62*LOG10($E130/$Y$62)*(1+TANH($Z$62*LOG10($E130/$AA$62)))*(1-TANH($AB$62*LOG10($E130/B$42))))</f>
        <v>6.3723945882684542E-5</v>
      </c>
      <c r="G130" s="18">
        <f t="shared" ref="G130:G141" si="55">CHOOSE($B$43,10^(B$44+B$45*LOG10($E130/B$46)*(1-TANH(B$47*LOG10($E130/B$48)))),10^(B$4/B$51*(B$44+B$45*LOG10($E130/B$46)*(1-TANH(B$47*LOG10($E130/B$48))))),10^(B$4/B$51*(B$44+B$45*LOG10($E130/B$46)*(1-TANH(B$47*LOG10($E130/B$48))))),1)</f>
        <v>0.94723997369419421</v>
      </c>
      <c r="H130" s="18">
        <f t="shared" ref="H130:H141" si="56">CHOOSE($B$43,B$49*(($E130/B$52)^2)*EXP(-$E130/B$52),0,0,0)</f>
        <v>0</v>
      </c>
      <c r="I130" s="18">
        <f t="shared" ref="I130:I141" ca="1" si="57">10^(B$66+(B$67*LOG10($E130)+B$68)*(1-TANH(B$69*LOG10($E130/B$70)))+(B$71*LOG10($E130)+B$72)*(1+TANH(B$73*LOG10($E130/B$74))))</f>
        <v>0.2646610811945353</v>
      </c>
      <c r="J130" s="18">
        <f t="shared" ref="J130:J141" ca="1" si="58">10^(C$66+(C$67*LOG10($E130)+C$68)*(1-TANH(C$69*LOG10($E130/C$70)))+(C$71*LOG10($E130)+C$72)*(1+TANH(C$73*LOG10($E130/C$74))))</f>
        <v>0.77126821427355141</v>
      </c>
      <c r="K130" s="18">
        <f t="shared" ref="K130:K139" ca="1" si="59">(I130-J130)/($B$6^$B$19-$C$6^$B$19)</f>
        <v>5.1911611796468152E-10</v>
      </c>
      <c r="L130" s="18">
        <f t="shared" ref="L130:L139" ca="1" si="60">I130-K130*$B$6^$B$19</f>
        <v>0.21385575620521791</v>
      </c>
      <c r="M130" s="18">
        <f t="shared" ref="M130:M139" ca="1" si="61">L130+K130*$B$3^$B$19</f>
        <v>0.30631066428970666</v>
      </c>
      <c r="N130" s="18">
        <f t="shared" ca="1" si="45"/>
        <v>1.8483413871921363E-12</v>
      </c>
      <c r="O130" s="18">
        <f ca="1">N130*DCC!C131*DCC!D131</f>
        <v>3.9859186280176464E-5</v>
      </c>
      <c r="P130" s="18"/>
    </row>
    <row r="131" spans="1:16">
      <c r="B131" s="32"/>
      <c r="C131" s="32"/>
      <c r="E131" s="18">
        <f>Main!D164</f>
        <v>89716</v>
      </c>
      <c r="F131">
        <f t="shared" ca="1" si="54"/>
        <v>5.0495146358285548E-5</v>
      </c>
      <c r="G131" s="18">
        <f t="shared" si="55"/>
        <v>0.94725535073281619</v>
      </c>
      <c r="H131" s="18">
        <f t="shared" si="56"/>
        <v>0</v>
      </c>
      <c r="I131" s="18">
        <f t="shared" ca="1" si="57"/>
        <v>0.2436500995382602</v>
      </c>
      <c r="J131" s="18">
        <f t="shared" ca="1" si="58"/>
        <v>0.75343673729865046</v>
      </c>
      <c r="K131" s="18">
        <f t="shared" ca="1" si="59"/>
        <v>5.2237412998123967E-10</v>
      </c>
      <c r="L131" s="18">
        <f t="shared" ca="1" si="60"/>
        <v>0.19252591648695599</v>
      </c>
      <c r="M131" s="18">
        <f t="shared" ca="1" si="61"/>
        <v>0.28556107856685148</v>
      </c>
      <c r="N131" s="18">
        <f t="shared" ref="N131:N140" ca="1" si="62">$B$21*(F131*M131*G131+H131)/E131</f>
        <v>1.0846094972623188E-12</v>
      </c>
      <c r="O131" s="18">
        <f ca="1">N131*DCC!C132*DCC!D132</f>
        <v>2.9445455859856225E-5</v>
      </c>
      <c r="P131" s="18"/>
    </row>
    <row r="132" spans="1:16">
      <c r="A132" s="18"/>
      <c r="B132" s="32"/>
      <c r="C132" s="32"/>
      <c r="E132" s="18">
        <f>Main!D165</f>
        <v>112940</v>
      </c>
      <c r="F132">
        <f t="shared" ca="1" si="54"/>
        <v>4.0011683013303732E-5</v>
      </c>
      <c r="G132" s="18">
        <f t="shared" si="55"/>
        <v>0.94726808187666145</v>
      </c>
      <c r="H132" s="18">
        <f t="shared" si="56"/>
        <v>0</v>
      </c>
      <c r="I132" s="18">
        <f t="shared" ca="1" si="57"/>
        <v>0.22431093539085234</v>
      </c>
      <c r="J132" s="18">
        <f t="shared" ca="1" si="58"/>
        <v>0.73601973874201965</v>
      </c>
      <c r="K132" s="18">
        <f t="shared" ca="1" si="59"/>
        <v>5.2434375708361569E-10</v>
      </c>
      <c r="L132" s="18">
        <f t="shared" ca="1" si="60"/>
        <v>0.1729939870957404</v>
      </c>
      <c r="M132" s="18">
        <f t="shared" ca="1" si="61"/>
        <v>0.26637994100507256</v>
      </c>
      <c r="N132" s="18">
        <f t="shared" ca="1" si="62"/>
        <v>6.368557109883323E-13</v>
      </c>
      <c r="O132" s="18">
        <f ca="1">N132*DCC!C133*DCC!D133</f>
        <v>2.1766938500499572E-5</v>
      </c>
      <c r="P132" s="18"/>
    </row>
    <row r="133" spans="1:16">
      <c r="A133" s="18"/>
      <c r="B133" s="32"/>
      <c r="C133" s="32"/>
      <c r="E133" s="18">
        <f>Main!D166</f>
        <v>142190</v>
      </c>
      <c r="F133">
        <f t="shared" ca="1" si="54"/>
        <v>3.1699506162744438E-5</v>
      </c>
      <c r="G133" s="18">
        <f t="shared" si="55"/>
        <v>0.94727862873276436</v>
      </c>
      <c r="H133" s="18">
        <f t="shared" si="56"/>
        <v>0</v>
      </c>
      <c r="I133" s="18">
        <f t="shared" ca="1" si="57"/>
        <v>0.20649908067384928</v>
      </c>
      <c r="J133" s="18">
        <f t="shared" ca="1" si="58"/>
        <v>0.71899662203322756</v>
      </c>
      <c r="K133" s="18">
        <f t="shared" ca="1" si="59"/>
        <v>5.251519703640431E-10</v>
      </c>
      <c r="L133" s="18">
        <f t="shared" ca="1" si="60"/>
        <v>0.15510303343160048</v>
      </c>
      <c r="M133" s="18">
        <f t="shared" ca="1" si="61"/>
        <v>0.24863293063602343</v>
      </c>
      <c r="N133" s="18">
        <f t="shared" ca="1" si="62"/>
        <v>3.7406529739545216E-13</v>
      </c>
      <c r="O133" s="18">
        <f ca="1">N133*DCC!C134*DCC!D134</f>
        <v>1.6095296578943412E-5</v>
      </c>
      <c r="P133" s="18"/>
    </row>
    <row r="134" spans="1:16">
      <c r="B134" s="32"/>
      <c r="C134" s="32"/>
      <c r="E134" s="18">
        <f>Main!D167</f>
        <v>179010</v>
      </c>
      <c r="F134">
        <f t="shared" ca="1" si="54"/>
        <v>2.5113489127413446E-5</v>
      </c>
      <c r="G134" s="18">
        <f t="shared" si="55"/>
        <v>0.94728736059153817</v>
      </c>
      <c r="H134" s="18">
        <f t="shared" si="56"/>
        <v>0</v>
      </c>
      <c r="I134" s="18">
        <f t="shared" ca="1" si="57"/>
        <v>0.19010339087713254</v>
      </c>
      <c r="J134" s="18">
        <f t="shared" ca="1" si="58"/>
        <v>0.70236796808348778</v>
      </c>
      <c r="K134" s="18">
        <f t="shared" ca="1" si="59"/>
        <v>5.2491325393301438E-10</v>
      </c>
      <c r="L134" s="18">
        <f t="shared" ca="1" si="60"/>
        <v>0.13873070655011405</v>
      </c>
      <c r="M134" s="18">
        <f t="shared" ca="1" si="61"/>
        <v>0.23221808820758089</v>
      </c>
      <c r="N134" s="18">
        <f t="shared" ca="1" si="62"/>
        <v>2.1985438896872504E-13</v>
      </c>
      <c r="O134" s="18">
        <f ca="1">N134*DCC!C135*DCC!D135</f>
        <v>1.1909257219344632E-5</v>
      </c>
      <c r="P134" s="18"/>
    </row>
    <row r="135" spans="1:16">
      <c r="B135" s="32"/>
      <c r="C135" s="32"/>
      <c r="E135" s="18">
        <f>Main!D168</f>
        <v>225360</v>
      </c>
      <c r="F135">
        <f t="shared" ca="1" si="54"/>
        <v>1.9895221872824575E-5</v>
      </c>
      <c r="G135" s="18">
        <f t="shared" si="55"/>
        <v>0.94729459003730332</v>
      </c>
      <c r="H135" s="18">
        <f t="shared" si="56"/>
        <v>0</v>
      </c>
      <c r="I135" s="18">
        <f t="shared" ca="1" si="57"/>
        <v>0.17501050714042435</v>
      </c>
      <c r="J135" s="18">
        <f t="shared" ca="1" si="58"/>
        <v>0.68612392979635983</v>
      </c>
      <c r="K135" s="18">
        <f t="shared" ca="1" si="59"/>
        <v>5.2373367543446601E-10</v>
      </c>
      <c r="L135" s="18">
        <f t="shared" ca="1" si="60"/>
        <v>0.12375326686704866</v>
      </c>
      <c r="M135" s="18">
        <f t="shared" ca="1" si="61"/>
        <v>0.21703056484980834</v>
      </c>
      <c r="N135" s="18">
        <f t="shared" ca="1" si="62"/>
        <v>1.2930207660387698E-13</v>
      </c>
      <c r="O135" s="18">
        <f ca="1">N135*DCC!C136*DCC!D136</f>
        <v>8.8177758023336469E-6</v>
      </c>
      <c r="P135" s="18"/>
    </row>
    <row r="136" spans="1:16">
      <c r="B136" s="32"/>
      <c r="C136" s="32"/>
      <c r="E136" s="18">
        <f>Main!D169</f>
        <v>283710</v>
      </c>
      <c r="F136">
        <f t="shared" ca="1" si="54"/>
        <v>1.5760601066136525E-5</v>
      </c>
      <c r="G136" s="18">
        <f t="shared" si="55"/>
        <v>0.94730057587908967</v>
      </c>
      <c r="H136" s="18">
        <f t="shared" si="56"/>
        <v>0</v>
      </c>
      <c r="I136" s="18">
        <f t="shared" ca="1" si="57"/>
        <v>0.16111591174771336</v>
      </c>
      <c r="J136" s="18">
        <f t="shared" ca="1" si="58"/>
        <v>0.67025453665478396</v>
      </c>
      <c r="K136" s="18">
        <f t="shared" ca="1" si="59"/>
        <v>5.217101165972156E-10</v>
      </c>
      <c r="L136" s="18">
        <f t="shared" ca="1" si="60"/>
        <v>0.11005671495787388</v>
      </c>
      <c r="M136" s="18">
        <f t="shared" ca="1" si="61"/>
        <v>0.20297361583519391</v>
      </c>
      <c r="N136" s="18">
        <f t="shared" ca="1" si="62"/>
        <v>7.6094472612926379E-14</v>
      </c>
      <c r="O136" s="18">
        <f ca="1">N136*DCC!C137*DCC!D137</f>
        <v>6.5328230936391975E-6</v>
      </c>
      <c r="P136" s="18"/>
    </row>
    <row r="137" spans="1:16">
      <c r="B137" s="32"/>
      <c r="C137" s="32"/>
      <c r="E137" s="18">
        <f>Main!D170</f>
        <v>357170</v>
      </c>
      <c r="F137">
        <f t="shared" ca="1" si="54"/>
        <v>1.248465150499065E-5</v>
      </c>
      <c r="G137" s="18">
        <f t="shared" si="55"/>
        <v>0.94730553210837909</v>
      </c>
      <c r="H137" s="18">
        <f t="shared" si="56"/>
        <v>0</v>
      </c>
      <c r="I137" s="18">
        <f t="shared" ca="1" si="57"/>
        <v>0.14832395956401867</v>
      </c>
      <c r="J137" s="18">
        <f t="shared" ca="1" si="58"/>
        <v>0.65475055593649645</v>
      </c>
      <c r="K137" s="18">
        <f t="shared" ca="1" si="59"/>
        <v>5.1893112350224922E-10</v>
      </c>
      <c r="L137" s="18">
        <f t="shared" ca="1" si="60"/>
        <v>9.7536739779798654E-2</v>
      </c>
      <c r="M137" s="18">
        <f t="shared" ca="1" si="61"/>
        <v>0.18995870023382783</v>
      </c>
      <c r="N137" s="18">
        <f t="shared" ca="1" si="62"/>
        <v>4.4810346506986586E-14</v>
      </c>
      <c r="O137" s="18">
        <f ca="1">N137*DCC!C138*DCC!D138</f>
        <v>4.8431739470295209E-6</v>
      </c>
      <c r="P137" s="18"/>
    </row>
    <row r="138" spans="1:16">
      <c r="B138" s="32"/>
      <c r="C138" s="32"/>
      <c r="E138" s="18">
        <f>Main!D171</f>
        <v>449650</v>
      </c>
      <c r="F138">
        <f t="shared" ca="1" si="54"/>
        <v>9.8892728842824497E-6</v>
      </c>
      <c r="G138" s="18">
        <f t="shared" si="55"/>
        <v>0.94730963557434056</v>
      </c>
      <c r="H138" s="18">
        <f t="shared" si="56"/>
        <v>0</v>
      </c>
      <c r="I138" s="18">
        <f t="shared" ca="1" si="57"/>
        <v>0.13654756610404389</v>
      </c>
      <c r="J138" s="18">
        <f t="shared" ca="1" si="58"/>
        <v>0.6396041448312324</v>
      </c>
      <c r="K138" s="18">
        <f t="shared" ca="1" si="59"/>
        <v>5.1547789443525515E-10</v>
      </c>
      <c r="L138" s="18">
        <f t="shared" ca="1" si="60"/>
        <v>8.6098310060381683E-2</v>
      </c>
      <c r="M138" s="18">
        <f t="shared" ca="1" si="61"/>
        <v>0.17790524823917234</v>
      </c>
      <c r="N138" s="18">
        <f t="shared" ca="1" si="62"/>
        <v>2.6405723243645488E-14</v>
      </c>
      <c r="O138" s="18">
        <f ca="1">N138*DCC!C139*DCC!D139</f>
        <v>3.5929105765805697E-6</v>
      </c>
      <c r="P138" s="18"/>
    </row>
    <row r="139" spans="1:16">
      <c r="B139" s="32"/>
      <c r="C139" s="32"/>
      <c r="E139" s="18">
        <f>Main!D172</f>
        <v>566080</v>
      </c>
      <c r="F139">
        <f t="shared" ca="1" si="54"/>
        <v>7.8330940344172507E-6</v>
      </c>
      <c r="G139" s="18">
        <f t="shared" si="55"/>
        <v>0.94731303304885162</v>
      </c>
      <c r="H139" s="18">
        <f t="shared" si="56"/>
        <v>0</v>
      </c>
      <c r="I139" s="18">
        <f t="shared" ca="1" si="57"/>
        <v>0.12570567891783527</v>
      </c>
      <c r="J139" s="18">
        <f t="shared" ca="1" si="58"/>
        <v>0.62480651472786775</v>
      </c>
      <c r="K139" s="18">
        <f t="shared" ca="1" si="59"/>
        <v>5.1142447755117024E-10</v>
      </c>
      <c r="L139" s="18">
        <f t="shared" ca="1" si="60"/>
        <v>7.5653126337977133E-2</v>
      </c>
      <c r="M139" s="18">
        <f t="shared" ca="1" si="61"/>
        <v>0.1667381484126878</v>
      </c>
      <c r="N139" s="18">
        <f t="shared" ca="1" si="62"/>
        <v>1.5570824324633248E-14</v>
      </c>
      <c r="O139" s="18">
        <f ca="1">N139*DCC!C140*DCC!D140</f>
        <v>2.6672261518421068E-6</v>
      </c>
      <c r="P139" s="18"/>
    </row>
    <row r="140" spans="1:16">
      <c r="B140" s="32"/>
      <c r="C140" s="32"/>
      <c r="E140" s="18">
        <f>Main!D173</f>
        <v>712640</v>
      </c>
      <c r="F140">
        <f t="shared" ca="1" si="54"/>
        <v>6.2043865982366442E-6</v>
      </c>
      <c r="G140" s="18">
        <f t="shared" si="55"/>
        <v>0.94731584553514081</v>
      </c>
      <c r="H140" s="18">
        <f t="shared" si="56"/>
        <v>0</v>
      </c>
      <c r="I140" s="18">
        <f t="shared" ca="1" si="57"/>
        <v>0.11572557356417372</v>
      </c>
      <c r="J140" s="18">
        <f t="shared" ca="1" si="58"/>
        <v>0.61035179994701771</v>
      </c>
      <c r="K140" s="18">
        <f t="shared" ref="K140:K141" ca="1" si="63">(I140-J140)/($B$6^$B$19-$C$6^$B$19)</f>
        <v>5.0683938246746561E-10</v>
      </c>
      <c r="L140" s="18">
        <f t="shared" ref="L140:L141" ca="1" si="64">I140-K140*$B$6^$B$19</f>
        <v>6.6121759210259839E-2</v>
      </c>
      <c r="M140" s="18">
        <f t="shared" ref="M140:M141" ca="1" si="65">L140+K140*$B$3^$B$19</f>
        <v>0.15639017295813873</v>
      </c>
      <c r="N140" s="18">
        <f t="shared" ca="1" si="62"/>
        <v>9.188836129261042E-15</v>
      </c>
      <c r="O140" s="18">
        <f ca="1">N140*DCC!C141*DCC!D141</f>
        <v>1.981557809137337E-6</v>
      </c>
      <c r="P140" s="18"/>
    </row>
    <row r="141" spans="1:16">
      <c r="B141" s="32"/>
      <c r="C141" s="32"/>
      <c r="E141" s="18">
        <f>Main!D174</f>
        <v>897160</v>
      </c>
      <c r="F141">
        <f t="shared" ca="1" si="54"/>
        <v>4.9140915518413193E-6</v>
      </c>
      <c r="G141" s="18">
        <f t="shared" si="55"/>
        <v>0.94731817413059816</v>
      </c>
      <c r="H141" s="18">
        <f t="shared" si="56"/>
        <v>0</v>
      </c>
      <c r="I141" s="18">
        <f t="shared" ca="1" si="57"/>
        <v>0.10653708696523602</v>
      </c>
      <c r="J141" s="18">
        <f t="shared" ca="1" si="58"/>
        <v>0.59622957901081253</v>
      </c>
      <c r="K141" s="18">
        <f t="shared" ca="1" si="63"/>
        <v>5.0178382590499647E-10</v>
      </c>
      <c r="L141" s="18">
        <f t="shared" ca="1" si="64"/>
        <v>5.7428054386091831E-2</v>
      </c>
      <c r="M141" s="18">
        <f t="shared" ca="1" si="65"/>
        <v>0.1467960703209889</v>
      </c>
      <c r="N141" s="18">
        <f t="shared" ref="N141" ca="1" si="66">$B$21*(F141*M141*G141+H141)/E141</f>
        <v>5.4263928183412879E-15</v>
      </c>
      <c r="O141" s="18">
        <f ca="1">N141*DCC!C142*DCC!D142</f>
        <v>1.4731809984516937E-6</v>
      </c>
      <c r="P141" s="18"/>
    </row>
    <row r="142" spans="1:16">
      <c r="B142" s="32"/>
      <c r="C142" s="32"/>
      <c r="E142" s="18"/>
      <c r="O142" s="18">
        <f ca="1">SUM(O2:O141)</f>
        <v>1.0521951015606406</v>
      </c>
      <c r="P142" s="18"/>
    </row>
    <row r="143" spans="1:16">
      <c r="B143" s="32"/>
      <c r="C143" s="32"/>
      <c r="E143" s="18"/>
    </row>
    <row r="144" spans="1:16">
      <c r="B144" s="32"/>
      <c r="C144" s="32"/>
      <c r="E144" s="18"/>
    </row>
    <row r="145" spans="2:5">
      <c r="B145" s="32"/>
      <c r="C145" s="32"/>
      <c r="E145" s="18"/>
    </row>
    <row r="146" spans="2:5">
      <c r="B146" s="32"/>
      <c r="C146" s="32"/>
      <c r="E146" s="18"/>
    </row>
    <row r="147" spans="2:5">
      <c r="B147" s="32"/>
      <c r="C147" s="32"/>
      <c r="E147" s="18"/>
    </row>
    <row r="148" spans="2:5">
      <c r="B148" s="32"/>
      <c r="C148" s="32"/>
      <c r="E148" s="18"/>
    </row>
    <row r="149" spans="2:5">
      <c r="B149" s="32"/>
      <c r="C149" s="32"/>
      <c r="E149" s="18"/>
    </row>
    <row r="150" spans="2:5">
      <c r="B150" s="32"/>
      <c r="C150" s="32"/>
      <c r="E150" s="18"/>
    </row>
    <row r="151" spans="2:5">
      <c r="B151" s="32"/>
      <c r="C151" s="32"/>
      <c r="E151" s="18"/>
    </row>
    <row r="152" spans="2:5">
      <c r="B152" s="32"/>
      <c r="C152" s="32"/>
    </row>
    <row r="153" spans="2:5">
      <c r="B153" s="32"/>
      <c r="C153" s="32"/>
    </row>
    <row r="154" spans="2:5">
      <c r="B154" s="32"/>
      <c r="C154" s="32"/>
    </row>
    <row r="155" spans="2:5">
      <c r="B155" s="32"/>
      <c r="C155" s="32"/>
    </row>
    <row r="156" spans="2:5">
      <c r="B156" s="32"/>
      <c r="C156" s="32"/>
    </row>
    <row r="157" spans="2:5">
      <c r="B157" s="32"/>
      <c r="C157" s="32"/>
    </row>
    <row r="158" spans="2:5">
      <c r="B158" s="32"/>
      <c r="C158" s="32"/>
    </row>
    <row r="159" spans="2:5">
      <c r="B159" s="32"/>
      <c r="C159" s="32"/>
    </row>
    <row r="160" spans="2:5">
      <c r="B160" s="32"/>
      <c r="C160" s="32"/>
    </row>
    <row r="161" spans="2:3">
      <c r="B161" s="32"/>
      <c r="C161" s="32"/>
    </row>
    <row r="162" spans="2:3">
      <c r="B162" s="32"/>
      <c r="C162" s="32"/>
    </row>
    <row r="163" spans="2:3">
      <c r="B163" s="32"/>
      <c r="C163" s="32"/>
    </row>
    <row r="164" spans="2:3">
      <c r="B164" s="32"/>
      <c r="C164" s="32"/>
    </row>
    <row r="165" spans="2:3">
      <c r="B165" s="32"/>
      <c r="C165" s="32"/>
    </row>
    <row r="166" spans="2:3">
      <c r="B166" s="32"/>
      <c r="C166" s="32"/>
    </row>
    <row r="167" spans="2:3">
      <c r="B167" s="32"/>
      <c r="C167" s="32"/>
    </row>
    <row r="168" spans="2:3">
      <c r="B168" s="32"/>
      <c r="C168" s="32"/>
    </row>
    <row r="169" spans="2:3">
      <c r="B169" s="32"/>
      <c r="C169" s="32"/>
    </row>
    <row r="170" spans="2:3">
      <c r="B170" s="32"/>
      <c r="C170" s="32"/>
    </row>
    <row r="171" spans="2:3">
      <c r="B171" s="32"/>
      <c r="C171" s="32"/>
    </row>
    <row r="172" spans="2:3">
      <c r="B172" s="32"/>
      <c r="C172" s="32"/>
    </row>
    <row r="173" spans="2:3">
      <c r="B173" s="32"/>
      <c r="C173" s="32"/>
    </row>
    <row r="174" spans="2:3">
      <c r="B174" s="32"/>
      <c r="C174" s="32"/>
    </row>
    <row r="175" spans="2:3">
      <c r="B175" s="32"/>
      <c r="C175" s="32"/>
    </row>
  </sheetData>
  <mergeCells count="1">
    <mergeCell ref="B53:C53"/>
  </mergeCells>
  <phoneticPr fontId="1"/>
  <pageMargins left="0.78700000000000003" right="0.78700000000000003" top="0.98399999999999999" bottom="0.98399999999999999" header="0.51200000000000001" footer="0.51200000000000001"/>
  <pageSetup paperSize="9" orientation="portrait" horizontalDpi="360" verticalDpi="36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844"/>
  <sheetViews>
    <sheetView topLeftCell="A727" workbookViewId="0">
      <selection activeCell="G761" sqref="G761"/>
    </sheetView>
  </sheetViews>
  <sheetFormatPr defaultRowHeight="13.5"/>
  <cols>
    <col min="1" max="1" width="18.25" customWidth="1"/>
    <col min="2" max="3" width="9.625" style="20" customWidth="1"/>
    <col min="4" max="41" width="9.625" customWidth="1"/>
  </cols>
  <sheetData>
    <row r="1" spans="1:41">
      <c r="A1" t="s">
        <v>46</v>
      </c>
      <c r="B1" s="101">
        <f ca="1">Main!B24</f>
        <v>1047</v>
      </c>
      <c r="D1" s="20" t="s">
        <v>354</v>
      </c>
      <c r="E1">
        <v>1</v>
      </c>
      <c r="F1">
        <v>2</v>
      </c>
      <c r="G1">
        <v>3</v>
      </c>
      <c r="H1">
        <v>3</v>
      </c>
      <c r="I1">
        <v>3</v>
      </c>
      <c r="J1">
        <v>4</v>
      </c>
      <c r="K1">
        <v>4</v>
      </c>
      <c r="L1">
        <v>4</v>
      </c>
      <c r="M1">
        <v>4</v>
      </c>
      <c r="N1">
        <v>5</v>
      </c>
      <c r="O1">
        <v>5</v>
      </c>
      <c r="P1">
        <v>5</v>
      </c>
      <c r="Q1">
        <v>5</v>
      </c>
      <c r="R1">
        <v>5</v>
      </c>
      <c r="S1">
        <v>5</v>
      </c>
      <c r="T1">
        <v>5</v>
      </c>
      <c r="U1">
        <v>5</v>
      </c>
      <c r="V1">
        <v>5</v>
      </c>
      <c r="W1">
        <v>5</v>
      </c>
      <c r="X1">
        <v>6</v>
      </c>
      <c r="Y1">
        <v>6</v>
      </c>
      <c r="Z1">
        <v>6</v>
      </c>
      <c r="AA1">
        <v>6</v>
      </c>
      <c r="AB1">
        <v>6</v>
      </c>
      <c r="AC1">
        <v>6</v>
      </c>
      <c r="AD1">
        <v>6</v>
      </c>
      <c r="AE1">
        <v>6</v>
      </c>
      <c r="AF1">
        <v>6</v>
      </c>
      <c r="AI1" s="27">
        <f>COLUMN()</f>
        <v>35</v>
      </c>
      <c r="AJ1" s="27">
        <f>COLUMN()</f>
        <v>36</v>
      </c>
      <c r="AK1" s="27">
        <f>COLUMN()</f>
        <v>37</v>
      </c>
      <c r="AL1" s="27">
        <f>COLUMN()</f>
        <v>38</v>
      </c>
      <c r="AM1" s="27">
        <f>COLUMN()</f>
        <v>39</v>
      </c>
      <c r="AN1" s="27">
        <f>COLUMN()</f>
        <v>40</v>
      </c>
      <c r="AO1" s="27">
        <f>COLUMN()</f>
        <v>41</v>
      </c>
    </row>
    <row r="2" spans="1:41">
      <c r="A2" s="27" t="s">
        <v>56</v>
      </c>
      <c r="B2" s="102">
        <f ca="1">Main!B25</f>
        <v>11.5</v>
      </c>
      <c r="D2" s="20" t="s">
        <v>60</v>
      </c>
      <c r="E2">
        <v>1</v>
      </c>
      <c r="F2">
        <v>2</v>
      </c>
      <c r="G2">
        <v>3</v>
      </c>
      <c r="H2">
        <v>4</v>
      </c>
      <c r="I2">
        <v>5</v>
      </c>
      <c r="J2">
        <v>6</v>
      </c>
      <c r="K2">
        <v>7</v>
      </c>
      <c r="L2">
        <v>8</v>
      </c>
      <c r="M2">
        <v>9</v>
      </c>
      <c r="N2">
        <v>10</v>
      </c>
      <c r="O2">
        <v>11</v>
      </c>
      <c r="P2">
        <v>12</v>
      </c>
      <c r="Q2">
        <v>13</v>
      </c>
      <c r="R2">
        <v>14</v>
      </c>
      <c r="S2">
        <v>15</v>
      </c>
      <c r="T2">
        <v>16</v>
      </c>
      <c r="U2">
        <v>17</v>
      </c>
      <c r="V2">
        <v>18</v>
      </c>
      <c r="W2">
        <v>19</v>
      </c>
      <c r="X2">
        <v>20</v>
      </c>
      <c r="Y2">
        <v>21</v>
      </c>
      <c r="Z2">
        <v>22</v>
      </c>
      <c r="AA2">
        <v>23</v>
      </c>
      <c r="AB2">
        <v>24</v>
      </c>
      <c r="AC2">
        <v>25</v>
      </c>
      <c r="AD2">
        <v>26</v>
      </c>
      <c r="AE2">
        <v>27</v>
      </c>
      <c r="AF2">
        <v>28</v>
      </c>
      <c r="AI2" t="s">
        <v>362</v>
      </c>
    </row>
    <row r="3" spans="1:41">
      <c r="A3" s="27" t="s">
        <v>196</v>
      </c>
      <c r="B3" s="102">
        <f ca="1">Data!B9</f>
        <v>448.51055300473456</v>
      </c>
      <c r="D3" s="20" t="s">
        <v>59</v>
      </c>
      <c r="E3">
        <v>1</v>
      </c>
      <c r="F3">
        <v>4</v>
      </c>
      <c r="G3">
        <v>7</v>
      </c>
      <c r="H3">
        <v>9</v>
      </c>
      <c r="I3">
        <v>11</v>
      </c>
      <c r="J3">
        <v>12</v>
      </c>
      <c r="K3">
        <v>14</v>
      </c>
      <c r="L3">
        <v>16</v>
      </c>
      <c r="M3">
        <v>19</v>
      </c>
      <c r="N3">
        <v>20</v>
      </c>
      <c r="O3">
        <v>23</v>
      </c>
      <c r="P3">
        <v>24</v>
      </c>
      <c r="Q3">
        <v>27</v>
      </c>
      <c r="R3">
        <v>28</v>
      </c>
      <c r="S3">
        <v>31</v>
      </c>
      <c r="T3">
        <v>32</v>
      </c>
      <c r="U3">
        <v>35</v>
      </c>
      <c r="V3">
        <v>40</v>
      </c>
      <c r="W3">
        <v>39</v>
      </c>
      <c r="X3">
        <v>40</v>
      </c>
      <c r="Y3">
        <v>45</v>
      </c>
      <c r="Z3">
        <v>48</v>
      </c>
      <c r="AA3">
        <v>51</v>
      </c>
      <c r="AB3">
        <v>52</v>
      </c>
      <c r="AC3">
        <v>55</v>
      </c>
      <c r="AD3">
        <v>56</v>
      </c>
      <c r="AE3">
        <v>59</v>
      </c>
      <c r="AF3">
        <v>59</v>
      </c>
      <c r="AI3" t="s">
        <v>296</v>
      </c>
      <c r="AJ3" t="s">
        <v>356</v>
      </c>
      <c r="AK3" t="s">
        <v>357</v>
      </c>
      <c r="AL3" t="s">
        <v>358</v>
      </c>
      <c r="AM3" t="s">
        <v>359</v>
      </c>
      <c r="AN3" t="s">
        <v>360</v>
      </c>
      <c r="AO3" t="s">
        <v>361</v>
      </c>
    </row>
    <row r="4" spans="1:41" s="27" customFormat="1">
      <c r="A4" s="27" t="s">
        <v>340</v>
      </c>
      <c r="B4" s="103">
        <f ca="1">Main!B26</f>
        <v>46.5</v>
      </c>
      <c r="D4" s="73" t="s">
        <v>369</v>
      </c>
      <c r="E4" s="76">
        <v>18500</v>
      </c>
      <c r="F4" s="76">
        <v>3690</v>
      </c>
      <c r="G4" s="76">
        <v>19.5</v>
      </c>
      <c r="H4" s="76">
        <v>17.7</v>
      </c>
      <c r="I4" s="76">
        <v>49.2</v>
      </c>
      <c r="J4" s="76">
        <v>103</v>
      </c>
      <c r="K4" s="76">
        <v>36.700000000000003</v>
      </c>
      <c r="L4" s="76">
        <v>87.4</v>
      </c>
      <c r="M4" s="76">
        <v>3.19</v>
      </c>
      <c r="N4" s="76">
        <v>16.399999999999999</v>
      </c>
      <c r="O4" s="76">
        <v>4.43</v>
      </c>
      <c r="P4" s="76">
        <v>19.3</v>
      </c>
      <c r="Q4" s="76">
        <v>4.17</v>
      </c>
      <c r="R4" s="76">
        <v>13.4</v>
      </c>
      <c r="S4" s="76">
        <v>1.1499999999999999</v>
      </c>
      <c r="T4" s="76">
        <v>3.06</v>
      </c>
      <c r="U4" s="76">
        <v>1.3</v>
      </c>
      <c r="V4" s="76">
        <v>2.33</v>
      </c>
      <c r="W4" s="76">
        <v>1.87</v>
      </c>
      <c r="X4" s="76">
        <v>2.17</v>
      </c>
      <c r="Y4" s="76">
        <v>0.74</v>
      </c>
      <c r="Z4" s="76">
        <v>2.63</v>
      </c>
      <c r="AA4" s="76">
        <v>1.23</v>
      </c>
      <c r="AB4" s="76">
        <v>2.12</v>
      </c>
      <c r="AC4" s="76">
        <v>1.1399999999999999</v>
      </c>
      <c r="AD4" s="76">
        <v>9.32</v>
      </c>
      <c r="AE4" s="76">
        <v>0.1</v>
      </c>
      <c r="AF4" s="76">
        <v>0.48</v>
      </c>
      <c r="AI4">
        <v>0</v>
      </c>
      <c r="AJ4" s="18">
        <v>0.71657199999999999</v>
      </c>
      <c r="AK4" s="18">
        <v>0.71596800000000005</v>
      </c>
      <c r="AL4" s="18">
        <v>0.80704200000000004</v>
      </c>
      <c r="AM4" s="18">
        <v>0.69003000000000003</v>
      </c>
      <c r="AN4" s="18">
        <v>0.68868200000000002</v>
      </c>
      <c r="AO4" s="18">
        <v>0.69874700000000001</v>
      </c>
    </row>
    <row r="5" spans="1:41" s="27" customFormat="1">
      <c r="A5" t="s">
        <v>355</v>
      </c>
      <c r="B5" s="20">
        <v>1.720313</v>
      </c>
      <c r="D5" s="73" t="s">
        <v>370</v>
      </c>
      <c r="E5" s="76">
        <v>2.85</v>
      </c>
      <c r="F5" s="76">
        <v>3.12</v>
      </c>
      <c r="G5" s="76">
        <v>3.41</v>
      </c>
      <c r="H5" s="76">
        <v>4.3</v>
      </c>
      <c r="I5" s="76">
        <v>3.93</v>
      </c>
      <c r="J5" s="76">
        <v>3.18</v>
      </c>
      <c r="K5" s="76">
        <v>3.77</v>
      </c>
      <c r="L5" s="76">
        <v>3.11</v>
      </c>
      <c r="M5" s="76">
        <v>4.05</v>
      </c>
      <c r="N5" s="76">
        <v>3.11</v>
      </c>
      <c r="O5" s="76">
        <v>3.14</v>
      </c>
      <c r="P5" s="76">
        <v>3.65</v>
      </c>
      <c r="Q5" s="76">
        <v>3.46</v>
      </c>
      <c r="R5" s="76">
        <v>3</v>
      </c>
      <c r="S5" s="76">
        <v>4.04</v>
      </c>
      <c r="T5" s="76">
        <v>3.3</v>
      </c>
      <c r="U5" s="76">
        <v>4.4000000000000004</v>
      </c>
      <c r="V5" s="76">
        <v>4.33</v>
      </c>
      <c r="W5" s="76">
        <v>4.49</v>
      </c>
      <c r="X5" s="76">
        <v>2.93</v>
      </c>
      <c r="Y5" s="76">
        <v>3.78</v>
      </c>
      <c r="Z5" s="76">
        <v>3.79</v>
      </c>
      <c r="AA5" s="76">
        <v>3.5</v>
      </c>
      <c r="AB5" s="76">
        <v>3.28</v>
      </c>
      <c r="AC5" s="76">
        <v>3.29</v>
      </c>
      <c r="AD5" s="76">
        <v>3.01</v>
      </c>
      <c r="AE5" s="76">
        <v>4.25</v>
      </c>
      <c r="AF5" s="76">
        <v>3.52</v>
      </c>
      <c r="AI5" s="76">
        <v>0.152</v>
      </c>
      <c r="AJ5" s="76">
        <v>0.71657199999999999</v>
      </c>
      <c r="AK5" s="76">
        <v>0.71596800000000005</v>
      </c>
      <c r="AL5" s="76">
        <v>0.80704200000000004</v>
      </c>
      <c r="AM5" s="76">
        <v>0.69003000000000003</v>
      </c>
      <c r="AN5" s="76">
        <v>0.68868200000000002</v>
      </c>
      <c r="AO5" s="76">
        <v>0.69874700000000001</v>
      </c>
    </row>
    <row r="6" spans="1:41" ht="15" customHeight="1">
      <c r="A6" t="s">
        <v>61</v>
      </c>
      <c r="B6" s="20">
        <v>938.27</v>
      </c>
      <c r="D6" s="18" t="s">
        <v>371</v>
      </c>
      <c r="E6" s="76">
        <v>2.74</v>
      </c>
      <c r="F6" s="76">
        <v>2.77</v>
      </c>
      <c r="G6" s="76">
        <v>2.82</v>
      </c>
      <c r="H6" s="76">
        <v>3.05</v>
      </c>
      <c r="I6" s="76">
        <v>2.96</v>
      </c>
      <c r="J6" s="76">
        <v>2.76</v>
      </c>
      <c r="K6" s="76">
        <v>2.89</v>
      </c>
      <c r="L6" s="76">
        <v>2.7</v>
      </c>
      <c r="M6" s="76">
        <v>2.82</v>
      </c>
      <c r="N6" s="76">
        <v>2.76</v>
      </c>
      <c r="O6" s="76">
        <v>2.84</v>
      </c>
      <c r="P6" s="76">
        <v>2.7</v>
      </c>
      <c r="Q6" s="76">
        <v>2.77</v>
      </c>
      <c r="R6" s="76">
        <v>2.66</v>
      </c>
      <c r="S6" s="76">
        <v>2.89</v>
      </c>
      <c r="T6" s="76">
        <v>2.71</v>
      </c>
      <c r="U6" s="76">
        <v>3</v>
      </c>
      <c r="V6" s="76">
        <v>2.93</v>
      </c>
      <c r="W6" s="76">
        <v>3.05</v>
      </c>
      <c r="X6" s="76">
        <v>2.77</v>
      </c>
      <c r="Y6" s="76">
        <v>2.97</v>
      </c>
      <c r="Z6" s="76">
        <v>2.99</v>
      </c>
      <c r="AA6" s="76">
        <v>2.94</v>
      </c>
      <c r="AB6" s="76">
        <v>2.89</v>
      </c>
      <c r="AC6" s="76">
        <v>2.74</v>
      </c>
      <c r="AD6" s="76">
        <v>2.63</v>
      </c>
      <c r="AE6" s="76">
        <v>2.63</v>
      </c>
      <c r="AF6" s="76">
        <v>2.63</v>
      </c>
      <c r="AI6" s="76">
        <v>0.46300000000000002</v>
      </c>
      <c r="AJ6" s="76">
        <v>0.71657199999999999</v>
      </c>
      <c r="AK6" s="76">
        <v>0.71596800000000005</v>
      </c>
      <c r="AL6" s="76">
        <v>0.80704200000000004</v>
      </c>
      <c r="AM6" s="76">
        <v>0.69003000000000003</v>
      </c>
      <c r="AN6" s="76">
        <v>0.68868200000000002</v>
      </c>
      <c r="AO6" s="76">
        <v>0.69874700000000001</v>
      </c>
    </row>
    <row r="7" spans="1:41" ht="15" customHeight="1">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I7" s="76">
        <v>1.24</v>
      </c>
      <c r="AJ7" s="76">
        <v>0.71657199999999999</v>
      </c>
      <c r="AK7" s="76">
        <v>0.71596800000000005</v>
      </c>
      <c r="AL7" s="76">
        <v>0.80704200000000004</v>
      </c>
      <c r="AM7" s="76">
        <v>0.69003000000000003</v>
      </c>
      <c r="AN7" s="76">
        <v>0.68868200000000002</v>
      </c>
      <c r="AO7" s="76">
        <v>0.69874700000000001</v>
      </c>
    </row>
    <row r="8" spans="1:41" ht="15" customHeight="1">
      <c r="D8" s="18" t="s">
        <v>376</v>
      </c>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I8" s="76">
        <v>2.9</v>
      </c>
      <c r="AJ8" s="76">
        <v>0.71285799999999999</v>
      </c>
      <c r="AK8" s="76">
        <v>0.76067700000000005</v>
      </c>
      <c r="AL8" s="76">
        <v>0.83616000000000001</v>
      </c>
      <c r="AM8" s="76">
        <v>0.73720399999999997</v>
      </c>
      <c r="AN8" s="76">
        <v>0.71189999999999998</v>
      </c>
      <c r="AO8" s="76">
        <v>0.71182599999999996</v>
      </c>
    </row>
    <row r="9" spans="1:41" ht="15" customHeight="1">
      <c r="D9" s="18">
        <f>dEdxTable!B5</f>
        <v>1.1294999999999999E-2</v>
      </c>
      <c r="E9" s="18">
        <f ca="1">$D9+dEdxTable!C5*Primary!$B$1</f>
        <v>40898.972295</v>
      </c>
      <c r="F9" s="18">
        <f ca="1">$D9+dEdxTable!D5*Primary!$B$1</f>
        <v>40939.805294999991</v>
      </c>
      <c r="G9" s="18">
        <f ca="1">$D9+dEdxTable!E5*Primary!$B$1</f>
        <v>52363.622294999994</v>
      </c>
      <c r="H9" s="18">
        <f ca="1">$D9+dEdxTable!F5*Primary!$B$1</f>
        <v>71847.245295000001</v>
      </c>
      <c r="I9" s="18">
        <f ca="1">$D9+dEdxTable!G5*Primary!$B$1</f>
        <v>92118.212295000005</v>
      </c>
      <c r="J9" s="18">
        <f ca="1">$D9+dEdxTable!H5*Primary!$B$1</f>
        <v>119996.681295</v>
      </c>
      <c r="K9" s="18">
        <f ca="1">$D9+dEdxTable!I5*Primary!$B$1</f>
        <v>138926.441295</v>
      </c>
      <c r="L9" s="18">
        <f ca="1">$D9+dEdxTable!J5*Primary!$B$1</f>
        <v>157845.73129500001</v>
      </c>
      <c r="M9" s="18">
        <f ca="1">$D9+dEdxTable!K5*Primary!$B$1</f>
        <v>167949.28129499999</v>
      </c>
      <c r="N9" s="18">
        <f ca="1">$D9+dEdxTable!L5*Primary!$B$1</f>
        <v>197171.05129499998</v>
      </c>
      <c r="O9" s="18">
        <f ca="1">$D9+dEdxTable!M5*Primary!$B$1</f>
        <v>200657.56129500002</v>
      </c>
      <c r="P9" s="18">
        <f ca="1">$D9+dEdxTable!N5*Primary!$B$1</f>
        <v>229628.05129499998</v>
      </c>
      <c r="Q9" s="18">
        <f ca="1">$D9+dEdxTable!O5*Primary!$B$1</f>
        <v>232078.03129499999</v>
      </c>
      <c r="R9" s="18">
        <f ca="1">$D9+dEdxTable!P5*Primary!$B$1</f>
        <v>261247.45129500001</v>
      </c>
      <c r="S9" s="18">
        <f ca="1">$D9+dEdxTable!Q5*Primary!$B$1</f>
        <v>262482.91129499994</v>
      </c>
      <c r="T9" s="18">
        <f ca="1">$D9+dEdxTable!R5*Primary!$B$1</f>
        <v>292573.69129499997</v>
      </c>
      <c r="U9" s="18">
        <f ca="1">$D9+dEdxTable!S5*Primary!$B$1</f>
        <v>292531.81129499996</v>
      </c>
      <c r="V9" s="18">
        <f ca="1">$D9+dEdxTable!T5*Primary!$B$1</f>
        <v>279255.851295</v>
      </c>
      <c r="W9" s="18">
        <f ca="1">$D9+dEdxTable!U5*Primary!$B$1</f>
        <v>322695.88129499997</v>
      </c>
      <c r="X9" s="18">
        <f ca="1">$D9+dEdxTable!V5*Primary!$B$1</f>
        <v>337762.21129499999</v>
      </c>
      <c r="Y9" s="18">
        <f ca="1">$D9+dEdxTable!W5*Primary!$B$1</f>
        <v>323941.81129499996</v>
      </c>
      <c r="Z9" s="18">
        <f ca="1">$D9+dEdxTable!X5*Primary!$B$1</f>
        <v>337353.88129499997</v>
      </c>
      <c r="AA9" s="18">
        <f ca="1">$D9+dEdxTable!Y5*Primary!$B$1</f>
        <v>336809.44129499997</v>
      </c>
      <c r="AB9" s="18">
        <f ca="1">$D9+dEdxTable!Z5*Primary!$B$1</f>
        <v>349258.27129499998</v>
      </c>
      <c r="AC9" s="18">
        <f ca="1">$D9+dEdxTable!AA5*Primary!$B$1</f>
        <v>366219.67129499995</v>
      </c>
      <c r="AD9" s="18">
        <f ca="1">$D9+dEdxTable!AB5*Primary!$B$1</f>
        <v>377223.64129499998</v>
      </c>
      <c r="AE9" s="18">
        <f ca="1">$D9+dEdxTable!AC5*Primary!$B$1</f>
        <v>375359.98129499995</v>
      </c>
      <c r="AF9" s="18">
        <f ca="1">$D9+dEdxTable!AD5*Primary!$B$1</f>
        <v>392363.26129499997</v>
      </c>
      <c r="AI9" s="76">
        <v>6.7</v>
      </c>
      <c r="AJ9" s="76">
        <v>0.76613799999999999</v>
      </c>
      <c r="AK9" s="76">
        <v>0.75585899999999995</v>
      </c>
      <c r="AL9" s="76">
        <v>0.80140900000000004</v>
      </c>
      <c r="AM9" s="76">
        <v>0.69392399999999999</v>
      </c>
      <c r="AN9" s="76">
        <v>0.65814099999999998</v>
      </c>
      <c r="AO9" s="76">
        <v>0.66223299999999996</v>
      </c>
    </row>
    <row r="10" spans="1:41" ht="15" customHeight="1">
      <c r="D10" s="18">
        <f>dEdxTable!B6</f>
        <v>1.4219000000000001E-2</v>
      </c>
      <c r="E10" s="18">
        <f ca="1">$D10+dEdxTable!C6*Primary!$B$1</f>
        <v>40898.975219</v>
      </c>
      <c r="F10" s="18">
        <f ca="1">$D10+dEdxTable!D6*Primary!$B$1</f>
        <v>40939.808218999991</v>
      </c>
      <c r="G10" s="18">
        <f ca="1">$D10+dEdxTable!E6*Primary!$B$1</f>
        <v>52363.625218999994</v>
      </c>
      <c r="H10" s="18">
        <f ca="1">$D10+dEdxTable!F6*Primary!$B$1</f>
        <v>71847.248219000001</v>
      </c>
      <c r="I10" s="18">
        <f ca="1">$D10+dEdxTable!G6*Primary!$B$1</f>
        <v>92118.215219000005</v>
      </c>
      <c r="J10" s="18">
        <f ca="1">$D10+dEdxTable!H6*Primary!$B$1</f>
        <v>119996.684219</v>
      </c>
      <c r="K10" s="18">
        <f ca="1">$D10+dEdxTable!I6*Primary!$B$1</f>
        <v>138926.444219</v>
      </c>
      <c r="L10" s="18">
        <f ca="1">$D10+dEdxTable!J6*Primary!$B$1</f>
        <v>157845.73421900001</v>
      </c>
      <c r="M10" s="18">
        <f ca="1">$D10+dEdxTable!K6*Primary!$B$1</f>
        <v>167949.28421899999</v>
      </c>
      <c r="N10" s="18">
        <f ca="1">$D10+dEdxTable!L6*Primary!$B$1</f>
        <v>197171.05421899998</v>
      </c>
      <c r="O10" s="18">
        <f ca="1">$D10+dEdxTable!M6*Primary!$B$1</f>
        <v>200657.56421900002</v>
      </c>
      <c r="P10" s="18">
        <f ca="1">$D10+dEdxTable!N6*Primary!$B$1</f>
        <v>229628.05421899998</v>
      </c>
      <c r="Q10" s="18">
        <f ca="1">$D10+dEdxTable!O6*Primary!$B$1</f>
        <v>232078.03421899999</v>
      </c>
      <c r="R10" s="18">
        <f ca="1">$D10+dEdxTable!P6*Primary!$B$1</f>
        <v>261247.45421900001</v>
      </c>
      <c r="S10" s="18">
        <f ca="1">$D10+dEdxTable!Q6*Primary!$B$1</f>
        <v>262482.91421899997</v>
      </c>
      <c r="T10" s="18">
        <f ca="1">$D10+dEdxTable!R6*Primary!$B$1</f>
        <v>292573.694219</v>
      </c>
      <c r="U10" s="18">
        <f ca="1">$D10+dEdxTable!S6*Primary!$B$1</f>
        <v>292531.81421899999</v>
      </c>
      <c r="V10" s="18">
        <f ca="1">$D10+dEdxTable!T6*Primary!$B$1</f>
        <v>279255.85421900003</v>
      </c>
      <c r="W10" s="18">
        <f ca="1">$D10+dEdxTable!U6*Primary!$B$1</f>
        <v>322695.884219</v>
      </c>
      <c r="X10" s="18">
        <f ca="1">$D10+dEdxTable!V6*Primary!$B$1</f>
        <v>337762.21421900002</v>
      </c>
      <c r="Y10" s="18">
        <f ca="1">$D10+dEdxTable!W6*Primary!$B$1</f>
        <v>323941.81421899999</v>
      </c>
      <c r="Z10" s="18">
        <f ca="1">$D10+dEdxTable!X6*Primary!$B$1</f>
        <v>337353.884219</v>
      </c>
      <c r="AA10" s="18">
        <f ca="1">$D10+dEdxTable!Y6*Primary!$B$1</f>
        <v>336809.444219</v>
      </c>
      <c r="AB10" s="18">
        <f ca="1">$D10+dEdxTable!Z6*Primary!$B$1</f>
        <v>349258.27421900001</v>
      </c>
      <c r="AC10" s="18">
        <f ca="1">$D10+dEdxTable!AA6*Primary!$B$1</f>
        <v>366219.67421899998</v>
      </c>
      <c r="AD10" s="18">
        <f ca="1">$D10+dEdxTable!AB6*Primary!$B$1</f>
        <v>377223.64421900001</v>
      </c>
      <c r="AE10" s="18">
        <f ca="1">$D10+dEdxTable!AC6*Primary!$B$1</f>
        <v>375359.98421899998</v>
      </c>
      <c r="AF10" s="18">
        <f ca="1">$D10+dEdxTable!AD6*Primary!$B$1</f>
        <v>392363.264219</v>
      </c>
      <c r="AI10" s="76">
        <v>13.2</v>
      </c>
      <c r="AJ10" s="76">
        <v>0.75826199999999999</v>
      </c>
      <c r="AK10" s="76">
        <v>0.71618000000000004</v>
      </c>
      <c r="AL10" s="76">
        <v>0.77691900000000003</v>
      </c>
      <c r="AM10" s="76">
        <v>0.64826099999999998</v>
      </c>
      <c r="AN10" s="76">
        <v>0.62741800000000003</v>
      </c>
      <c r="AO10" s="76">
        <v>0.64249900000000004</v>
      </c>
    </row>
    <row r="11" spans="1:41" ht="15" customHeight="1">
      <c r="D11" s="18">
        <f>dEdxTable!B7</f>
        <v>1.7901E-2</v>
      </c>
      <c r="E11" s="18">
        <f ca="1">$D11+dEdxTable!C7*Primary!$B$1</f>
        <v>40898.978901000002</v>
      </c>
      <c r="F11" s="18">
        <f ca="1">$D11+dEdxTable!D7*Primary!$B$1</f>
        <v>40939.811900999994</v>
      </c>
      <c r="G11" s="18">
        <f ca="1">$D11+dEdxTable!E7*Primary!$B$1</f>
        <v>52363.628900999996</v>
      </c>
      <c r="H11" s="18">
        <f ca="1">$D11+dEdxTable!F7*Primary!$B$1</f>
        <v>71847.251900999996</v>
      </c>
      <c r="I11" s="18">
        <f ca="1">$D11+dEdxTable!G7*Primary!$B$1</f>
        <v>92118.218901</v>
      </c>
      <c r="J11" s="18">
        <f ca="1">$D11+dEdxTable!H7*Primary!$B$1</f>
        <v>119996.687901</v>
      </c>
      <c r="K11" s="18">
        <f ca="1">$D11+dEdxTable!I7*Primary!$B$1</f>
        <v>138926.44790100001</v>
      </c>
      <c r="L11" s="18">
        <f ca="1">$D11+dEdxTable!J7*Primary!$B$1</f>
        <v>157845.73790100001</v>
      </c>
      <c r="M11" s="18">
        <f ca="1">$D11+dEdxTable!K7*Primary!$B$1</f>
        <v>167949.287901</v>
      </c>
      <c r="N11" s="18">
        <f ca="1">$D11+dEdxTable!L7*Primary!$B$1</f>
        <v>197171.05790099999</v>
      </c>
      <c r="O11" s="18">
        <f ca="1">$D11+dEdxTable!M7*Primary!$B$1</f>
        <v>200657.56790100003</v>
      </c>
      <c r="P11" s="18">
        <f ca="1">$D11+dEdxTable!N7*Primary!$B$1</f>
        <v>229628.05790099999</v>
      </c>
      <c r="Q11" s="18">
        <f ca="1">$D11+dEdxTable!O7*Primary!$B$1</f>
        <v>232078.037901</v>
      </c>
      <c r="R11" s="18">
        <f ca="1">$D11+dEdxTable!P7*Primary!$B$1</f>
        <v>261247.45790100002</v>
      </c>
      <c r="S11" s="18">
        <f ca="1">$D11+dEdxTable!Q7*Primary!$B$1</f>
        <v>262482.91790099995</v>
      </c>
      <c r="T11" s="18">
        <f ca="1">$D11+dEdxTable!R7*Primary!$B$1</f>
        <v>292573.69790099998</v>
      </c>
      <c r="U11" s="18">
        <f ca="1">$D11+dEdxTable!S7*Primary!$B$1</f>
        <v>292531.81790099997</v>
      </c>
      <c r="V11" s="18">
        <f ca="1">$D11+dEdxTable!T7*Primary!$B$1</f>
        <v>279255.85790100001</v>
      </c>
      <c r="W11" s="18">
        <f ca="1">$D11+dEdxTable!U7*Primary!$B$1</f>
        <v>322695.88790099998</v>
      </c>
      <c r="X11" s="18">
        <f ca="1">$D11+dEdxTable!V7*Primary!$B$1</f>
        <v>337762.217901</v>
      </c>
      <c r="Y11" s="18">
        <f ca="1">$D11+dEdxTable!W7*Primary!$B$1</f>
        <v>323941.81790099997</v>
      </c>
      <c r="Z11" s="18">
        <f ca="1">$D11+dEdxTable!X7*Primary!$B$1</f>
        <v>337353.88790099998</v>
      </c>
      <c r="AA11" s="18">
        <f ca="1">$D11+dEdxTable!Y7*Primary!$B$1</f>
        <v>336809.44790099998</v>
      </c>
      <c r="AB11" s="18">
        <f ca="1">$D11+dEdxTable!Z7*Primary!$B$1</f>
        <v>349258.27790099999</v>
      </c>
      <c r="AC11" s="18">
        <f ca="1">$D11+dEdxTable!AA7*Primary!$B$1</f>
        <v>366219.67790099996</v>
      </c>
      <c r="AD11" s="18">
        <f ca="1">$D11+dEdxTable!AB7*Primary!$B$1</f>
        <v>377223.64790099999</v>
      </c>
      <c r="AE11" s="18">
        <f ca="1">$D11+dEdxTable!AC7*Primary!$B$1</f>
        <v>375359.98790099996</v>
      </c>
      <c r="AF11" s="18">
        <f ca="1">$D11+dEdxTable!AD7*Primary!$B$1</f>
        <v>392363.26790099998</v>
      </c>
      <c r="AI11" s="76">
        <v>24.1</v>
      </c>
      <c r="AJ11" s="76">
        <v>0.72567899999999996</v>
      </c>
      <c r="AK11" s="76">
        <v>0.68320899999999996</v>
      </c>
      <c r="AL11" s="76">
        <v>0.76916099999999998</v>
      </c>
      <c r="AM11" s="76">
        <v>0.64255899999999999</v>
      </c>
      <c r="AN11" s="76">
        <v>0.65945699999999996</v>
      </c>
      <c r="AO11" s="76">
        <v>0.70908700000000002</v>
      </c>
    </row>
    <row r="12" spans="1:41" ht="15" customHeight="1">
      <c r="D12" s="18">
        <f>dEdxTable!B8</f>
        <v>2.2536E-2</v>
      </c>
      <c r="E12" s="18">
        <f ca="1">$D12+dEdxTable!C8*Primary!$B$1</f>
        <v>40898.983536</v>
      </c>
      <c r="F12" s="18">
        <f ca="1">$D12+dEdxTable!D8*Primary!$B$1</f>
        <v>40939.816535999991</v>
      </c>
      <c r="G12" s="18">
        <f ca="1">$D12+dEdxTable!E8*Primary!$B$1</f>
        <v>52363.633535999994</v>
      </c>
      <c r="H12" s="18">
        <f ca="1">$D12+dEdxTable!F8*Primary!$B$1</f>
        <v>71847.256536000001</v>
      </c>
      <c r="I12" s="18">
        <f ca="1">$D12+dEdxTable!G8*Primary!$B$1</f>
        <v>92118.223536000005</v>
      </c>
      <c r="J12" s="18">
        <f ca="1">$D12+dEdxTable!H8*Primary!$B$1</f>
        <v>119996.692536</v>
      </c>
      <c r="K12" s="18">
        <f ca="1">$D12+dEdxTable!I8*Primary!$B$1</f>
        <v>138926.452536</v>
      </c>
      <c r="L12" s="18">
        <f ca="1">$D12+dEdxTable!J8*Primary!$B$1</f>
        <v>157845.74253600001</v>
      </c>
      <c r="M12" s="18">
        <f ca="1">$D12+dEdxTable!K8*Primary!$B$1</f>
        <v>167949.29253599999</v>
      </c>
      <c r="N12" s="18">
        <f ca="1">$D12+dEdxTable!L8*Primary!$B$1</f>
        <v>197171.06253599998</v>
      </c>
      <c r="O12" s="18">
        <f ca="1">$D12+dEdxTable!M8*Primary!$B$1</f>
        <v>200657.57253600002</v>
      </c>
      <c r="P12" s="18">
        <f ca="1">$D12+dEdxTable!N8*Primary!$B$1</f>
        <v>229628.06253599998</v>
      </c>
      <c r="Q12" s="18">
        <f ca="1">$D12+dEdxTable!O8*Primary!$B$1</f>
        <v>232078.04253599999</v>
      </c>
      <c r="R12" s="18">
        <f ca="1">$D12+dEdxTable!P8*Primary!$B$1</f>
        <v>261247.46253600001</v>
      </c>
      <c r="S12" s="18">
        <f ca="1">$D12+dEdxTable!Q8*Primary!$B$1</f>
        <v>262482.92253599997</v>
      </c>
      <c r="T12" s="18">
        <f ca="1">$D12+dEdxTable!R8*Primary!$B$1</f>
        <v>292573.702536</v>
      </c>
      <c r="U12" s="18">
        <f ca="1">$D12+dEdxTable!S8*Primary!$B$1</f>
        <v>292531.82253599999</v>
      </c>
      <c r="V12" s="18">
        <f ca="1">$D12+dEdxTable!T8*Primary!$B$1</f>
        <v>279255.86253600003</v>
      </c>
      <c r="W12" s="18">
        <f ca="1">$D12+dEdxTable!U8*Primary!$B$1</f>
        <v>322695.892536</v>
      </c>
      <c r="X12" s="18">
        <f ca="1">$D12+dEdxTable!V8*Primary!$B$1</f>
        <v>337762.22253600002</v>
      </c>
      <c r="Y12" s="18">
        <f ca="1">$D12+dEdxTable!W8*Primary!$B$1</f>
        <v>323941.82253599999</v>
      </c>
      <c r="Z12" s="18">
        <f ca="1">$D12+dEdxTable!X8*Primary!$B$1</f>
        <v>337353.892536</v>
      </c>
      <c r="AA12" s="18">
        <f ca="1">$D12+dEdxTable!Y8*Primary!$B$1</f>
        <v>336809.452536</v>
      </c>
      <c r="AB12" s="18">
        <f ca="1">$D12+dEdxTable!Z8*Primary!$B$1</f>
        <v>349258.28253600001</v>
      </c>
      <c r="AC12" s="18">
        <f ca="1">$D12+dEdxTable!AA8*Primary!$B$1</f>
        <v>366219.68253599998</v>
      </c>
      <c r="AD12" s="18">
        <f ca="1">$D12+dEdxTable!AB8*Primary!$B$1</f>
        <v>377223.65253600001</v>
      </c>
      <c r="AE12" s="18">
        <f ca="1">$D12+dEdxTable!AC8*Primary!$B$1</f>
        <v>375359.99253599998</v>
      </c>
      <c r="AF12" s="18">
        <f ca="1">$D12+dEdxTable!AD8*Primary!$B$1</f>
        <v>392363.272536</v>
      </c>
      <c r="AI12" s="76">
        <v>40.6</v>
      </c>
      <c r="AJ12" s="76">
        <v>0.69336500000000001</v>
      </c>
      <c r="AK12" s="76">
        <v>0.66890700000000003</v>
      </c>
      <c r="AL12" s="76">
        <v>0.78869</v>
      </c>
      <c r="AM12" s="76">
        <v>0.68389</v>
      </c>
      <c r="AN12" s="76">
        <v>0.75783400000000001</v>
      </c>
      <c r="AO12" s="76">
        <v>0.898455</v>
      </c>
    </row>
    <row r="13" spans="1:41" ht="15" customHeight="1">
      <c r="D13" s="18">
        <f>dEdxTable!B9</f>
        <v>2.8371E-2</v>
      </c>
      <c r="E13" s="18">
        <f ca="1">$D13+dEdxTable!C9*Primary!$B$1</f>
        <v>40898.989371000003</v>
      </c>
      <c r="F13" s="18">
        <f ca="1">$D13+dEdxTable!D9*Primary!$B$1</f>
        <v>40939.822370999995</v>
      </c>
      <c r="G13" s="18">
        <f ca="1">$D13+dEdxTable!E9*Primary!$B$1</f>
        <v>52363.639370999997</v>
      </c>
      <c r="H13" s="18">
        <f ca="1">$D13+dEdxTable!F9*Primary!$B$1</f>
        <v>71847.26237099999</v>
      </c>
      <c r="I13" s="18">
        <f ca="1">$D13+dEdxTable!G9*Primary!$B$1</f>
        <v>92118.229370999994</v>
      </c>
      <c r="J13" s="18">
        <f ca="1">$D13+dEdxTable!H9*Primary!$B$1</f>
        <v>119996.69837099999</v>
      </c>
      <c r="K13" s="18">
        <f ca="1">$D13+dEdxTable!I9*Primary!$B$1</f>
        <v>138926.45837099999</v>
      </c>
      <c r="L13" s="18">
        <f ca="1">$D13+dEdxTable!J9*Primary!$B$1</f>
        <v>157845.74837099999</v>
      </c>
      <c r="M13" s="18">
        <f ca="1">$D13+dEdxTable!K9*Primary!$B$1</f>
        <v>167949.29837099998</v>
      </c>
      <c r="N13" s="18">
        <f ca="1">$D13+dEdxTable!L9*Primary!$B$1</f>
        <v>197171.06837099997</v>
      </c>
      <c r="O13" s="18">
        <f ca="1">$D13+dEdxTable!M9*Primary!$B$1</f>
        <v>200657.57837100001</v>
      </c>
      <c r="P13" s="18">
        <f ca="1">$D13+dEdxTable!N9*Primary!$B$1</f>
        <v>229628.06837099997</v>
      </c>
      <c r="Q13" s="18">
        <f ca="1">$D13+dEdxTable!O9*Primary!$B$1</f>
        <v>232078.04837099998</v>
      </c>
      <c r="R13" s="18">
        <f ca="1">$D13+dEdxTable!P9*Primary!$B$1</f>
        <v>261247.468371</v>
      </c>
      <c r="S13" s="18">
        <f ca="1">$D13+dEdxTable!Q9*Primary!$B$1</f>
        <v>262482.92837099999</v>
      </c>
      <c r="T13" s="18">
        <f ca="1">$D13+dEdxTable!R9*Primary!$B$1</f>
        <v>292573.70837100002</v>
      </c>
      <c r="U13" s="18">
        <f ca="1">$D13+dEdxTable!S9*Primary!$B$1</f>
        <v>292531.82837100001</v>
      </c>
      <c r="V13" s="18">
        <f ca="1">$D13+dEdxTable!T9*Primary!$B$1</f>
        <v>279255.86837100005</v>
      </c>
      <c r="W13" s="18">
        <f ca="1">$D13+dEdxTable!U9*Primary!$B$1</f>
        <v>322695.89837100002</v>
      </c>
      <c r="X13" s="18">
        <f ca="1">$D13+dEdxTable!V9*Primary!$B$1</f>
        <v>337762.22837100003</v>
      </c>
      <c r="Y13" s="18">
        <f ca="1">$D13+dEdxTable!W9*Primary!$B$1</f>
        <v>323941.82837100001</v>
      </c>
      <c r="Z13" s="18">
        <f ca="1">$D13+dEdxTable!X9*Primary!$B$1</f>
        <v>337353.89837100002</v>
      </c>
      <c r="AA13" s="18">
        <f ca="1">$D13+dEdxTable!Y9*Primary!$B$1</f>
        <v>336809.45837100002</v>
      </c>
      <c r="AB13" s="18">
        <f ca="1">$D13+dEdxTable!Z9*Primary!$B$1</f>
        <v>349258.28837100003</v>
      </c>
      <c r="AC13" s="18">
        <f ca="1">$D13+dEdxTable!AA9*Primary!$B$1</f>
        <v>366219.688371</v>
      </c>
      <c r="AD13" s="18">
        <f ca="1">$D13+dEdxTable!AB9*Primary!$B$1</f>
        <v>377223.65837100003</v>
      </c>
      <c r="AE13" s="18">
        <f ca="1">$D13+dEdxTable!AC9*Primary!$B$1</f>
        <v>375359.99837099999</v>
      </c>
      <c r="AF13" s="18">
        <f ca="1">$D13+dEdxTable!AD9*Primary!$B$1</f>
        <v>392363.27837100002</v>
      </c>
      <c r="AI13" s="76">
        <v>58.8</v>
      </c>
      <c r="AJ13" s="76">
        <v>0.67376499999999995</v>
      </c>
      <c r="AK13" s="76">
        <v>0.67507600000000001</v>
      </c>
      <c r="AL13" s="76">
        <v>0.81832499999999997</v>
      </c>
      <c r="AM13" s="76">
        <v>0.76392599999999999</v>
      </c>
      <c r="AN13" s="76">
        <v>0.92498800000000003</v>
      </c>
      <c r="AO13" s="76">
        <v>1.1559600000000001</v>
      </c>
    </row>
    <row r="14" spans="1:41" ht="15" customHeight="1">
      <c r="D14" s="18">
        <f>dEdxTable!B10</f>
        <v>3.5716999999999999E-2</v>
      </c>
      <c r="E14" s="18">
        <f ca="1">$D14+dEdxTable!C10*Primary!$B$1</f>
        <v>40898.996717000002</v>
      </c>
      <c r="F14" s="18">
        <f ca="1">$D14+dEdxTable!D10*Primary!$B$1</f>
        <v>40939.829716999993</v>
      </c>
      <c r="G14" s="18">
        <f ca="1">$D14+dEdxTable!E10*Primary!$B$1</f>
        <v>52363.646716999996</v>
      </c>
      <c r="H14" s="18">
        <f ca="1">$D14+dEdxTable!F10*Primary!$B$1</f>
        <v>71847.269717000003</v>
      </c>
      <c r="I14" s="18">
        <f ca="1">$D14+dEdxTable!G10*Primary!$B$1</f>
        <v>92118.236717000007</v>
      </c>
      <c r="J14" s="18">
        <f ca="1">$D14+dEdxTable!H10*Primary!$B$1</f>
        <v>119996.705717</v>
      </c>
      <c r="K14" s="18">
        <f ca="1">$D14+dEdxTable!I10*Primary!$B$1</f>
        <v>138926.46571699998</v>
      </c>
      <c r="L14" s="18">
        <f ca="1">$D14+dEdxTable!J10*Primary!$B$1</f>
        <v>157845.75571699999</v>
      </c>
      <c r="M14" s="18">
        <f ca="1">$D14+dEdxTable!K10*Primary!$B$1</f>
        <v>167949.30571699998</v>
      </c>
      <c r="N14" s="18">
        <f ca="1">$D14+dEdxTable!L10*Primary!$B$1</f>
        <v>197171.07571699997</v>
      </c>
      <c r="O14" s="18">
        <f ca="1">$D14+dEdxTable!M10*Primary!$B$1</f>
        <v>200657.58571700001</v>
      </c>
      <c r="P14" s="18">
        <f ca="1">$D14+dEdxTable!N10*Primary!$B$1</f>
        <v>229628.07571699997</v>
      </c>
      <c r="Q14" s="18">
        <f ca="1">$D14+dEdxTable!O10*Primary!$B$1</f>
        <v>232078.05571699998</v>
      </c>
      <c r="R14" s="18">
        <f ca="1">$D14+dEdxTable!P10*Primary!$B$1</f>
        <v>261247.47571699999</v>
      </c>
      <c r="S14" s="18">
        <f ca="1">$D14+dEdxTable!Q10*Primary!$B$1</f>
        <v>262482.93571699999</v>
      </c>
      <c r="T14" s="18">
        <f ca="1">$D14+dEdxTable!R10*Primary!$B$1</f>
        <v>292573.71571700001</v>
      </c>
      <c r="U14" s="18">
        <f ca="1">$D14+dEdxTable!S10*Primary!$B$1</f>
        <v>292531.83571700001</v>
      </c>
      <c r="V14" s="18">
        <f ca="1">$D14+dEdxTable!T10*Primary!$B$1</f>
        <v>279255.87571700005</v>
      </c>
      <c r="W14" s="18">
        <f ca="1">$D14+dEdxTable!U10*Primary!$B$1</f>
        <v>322695.90571700002</v>
      </c>
      <c r="X14" s="18">
        <f ca="1">$D14+dEdxTable!V10*Primary!$B$1</f>
        <v>337762.23571700003</v>
      </c>
      <c r="Y14" s="18">
        <f ca="1">$D14+dEdxTable!W10*Primary!$B$1</f>
        <v>323941.83571700001</v>
      </c>
      <c r="Z14" s="18">
        <f ca="1">$D14+dEdxTable!X10*Primary!$B$1</f>
        <v>337353.90571700002</v>
      </c>
      <c r="AA14" s="18">
        <f ca="1">$D14+dEdxTable!Y10*Primary!$B$1</f>
        <v>336809.46571700001</v>
      </c>
      <c r="AB14" s="18">
        <f ca="1">$D14+dEdxTable!Z10*Primary!$B$1</f>
        <v>349258.29571700003</v>
      </c>
      <c r="AC14" s="18">
        <f ca="1">$D14+dEdxTable!AA10*Primary!$B$1</f>
        <v>366219.695717</v>
      </c>
      <c r="AD14" s="18">
        <f ca="1">$D14+dEdxTable!AB10*Primary!$B$1</f>
        <v>377223.66571700003</v>
      </c>
      <c r="AE14" s="18">
        <f ca="1">$D14+dEdxTable!AC10*Primary!$B$1</f>
        <v>375360.00571699999</v>
      </c>
      <c r="AF14" s="18">
        <f ca="1">$D14+dEdxTable!AD10*Primary!$B$1</f>
        <v>392363.28571700002</v>
      </c>
      <c r="AI14" s="76">
        <v>79.899000000000001</v>
      </c>
      <c r="AJ14" s="76">
        <v>0.66914200000000001</v>
      </c>
      <c r="AK14" s="76">
        <v>0.71094800000000002</v>
      </c>
      <c r="AL14" s="76">
        <v>0.87738000000000005</v>
      </c>
      <c r="AM14" s="76">
        <v>0.88344599999999995</v>
      </c>
      <c r="AN14" s="76">
        <v>1.28128</v>
      </c>
      <c r="AO14" s="76">
        <v>1.78017</v>
      </c>
    </row>
    <row r="15" spans="1:41" ht="15" customHeight="1">
      <c r="D15" s="18">
        <f>dEdxTable!B11</f>
        <v>4.4964999999999998E-2</v>
      </c>
      <c r="E15" s="18">
        <f ca="1">$D15+dEdxTable!C11*Primary!$B$1</f>
        <v>40899.005965000004</v>
      </c>
      <c r="F15" s="18">
        <f ca="1">$D15+dEdxTable!D11*Primary!$B$1</f>
        <v>40939.838964999995</v>
      </c>
      <c r="G15" s="18">
        <f ca="1">$D15+dEdxTable!E11*Primary!$B$1</f>
        <v>52363.655964999998</v>
      </c>
      <c r="H15" s="18">
        <f ca="1">$D15+dEdxTable!F11*Primary!$B$1</f>
        <v>71847.27896499999</v>
      </c>
      <c r="I15" s="18">
        <f ca="1">$D15+dEdxTable!G11*Primary!$B$1</f>
        <v>92118.245964999995</v>
      </c>
      <c r="J15" s="18">
        <f ca="1">$D15+dEdxTable!H11*Primary!$B$1</f>
        <v>119996.71496499999</v>
      </c>
      <c r="K15" s="18">
        <f ca="1">$D15+dEdxTable!I11*Primary!$B$1</f>
        <v>138926.474965</v>
      </c>
      <c r="L15" s="18">
        <f ca="1">$D15+dEdxTable!J11*Primary!$B$1</f>
        <v>157845.76496500001</v>
      </c>
      <c r="M15" s="18">
        <f ca="1">$D15+dEdxTable!K11*Primary!$B$1</f>
        <v>167949.314965</v>
      </c>
      <c r="N15" s="18">
        <f ca="1">$D15+dEdxTable!L11*Primary!$B$1</f>
        <v>197171.08496499999</v>
      </c>
      <c r="O15" s="18">
        <f ca="1">$D15+dEdxTable!M11*Primary!$B$1</f>
        <v>200657.59496500003</v>
      </c>
      <c r="P15" s="18">
        <f ca="1">$D15+dEdxTable!N11*Primary!$B$1</f>
        <v>229628.08496499999</v>
      </c>
      <c r="Q15" s="18">
        <f ca="1">$D15+dEdxTable!O11*Primary!$B$1</f>
        <v>232078.064965</v>
      </c>
      <c r="R15" s="18">
        <f ca="1">$D15+dEdxTable!P11*Primary!$B$1</f>
        <v>261247.48496500001</v>
      </c>
      <c r="S15" s="18">
        <f ca="1">$D15+dEdxTable!Q11*Primary!$B$1</f>
        <v>262482.94496499997</v>
      </c>
      <c r="T15" s="18">
        <f ca="1">$D15+dEdxTable!R11*Primary!$B$1</f>
        <v>292573.724965</v>
      </c>
      <c r="U15" s="18">
        <f ca="1">$D15+dEdxTable!S11*Primary!$B$1</f>
        <v>292531.844965</v>
      </c>
      <c r="V15" s="18">
        <f ca="1">$D15+dEdxTable!T11*Primary!$B$1</f>
        <v>279255.88496500003</v>
      </c>
      <c r="W15" s="18">
        <f ca="1">$D15+dEdxTable!U11*Primary!$B$1</f>
        <v>322695.914965</v>
      </c>
      <c r="X15" s="18">
        <f ca="1">$D15+dEdxTable!V11*Primary!$B$1</f>
        <v>337762.24496500002</v>
      </c>
      <c r="Y15" s="18">
        <f ca="1">$D15+dEdxTable!W11*Primary!$B$1</f>
        <v>323941.844965</v>
      </c>
      <c r="Z15" s="18">
        <f ca="1">$D15+dEdxTable!X11*Primary!$B$1</f>
        <v>337353.914965</v>
      </c>
      <c r="AA15" s="18">
        <f ca="1">$D15+dEdxTable!Y11*Primary!$B$1</f>
        <v>336809.474965</v>
      </c>
      <c r="AB15" s="18">
        <f ca="1">$D15+dEdxTable!Z11*Primary!$B$1</f>
        <v>349258.30496500002</v>
      </c>
      <c r="AC15" s="18">
        <f ca="1">$D15+dEdxTable!AA11*Primary!$B$1</f>
        <v>366219.70496499998</v>
      </c>
      <c r="AD15" s="18">
        <f ca="1">$D15+dEdxTable!AB11*Primary!$B$1</f>
        <v>377223.67496500001</v>
      </c>
      <c r="AE15" s="18">
        <f ca="1">$D15+dEdxTable!AC11*Primary!$B$1</f>
        <v>375360.01496499998</v>
      </c>
      <c r="AF15" s="18">
        <f ca="1">$D15+dEdxTable!AD11*Primary!$B$1</f>
        <v>392363.29496500001</v>
      </c>
      <c r="AI15" s="76">
        <v>109.05</v>
      </c>
      <c r="AJ15" s="76">
        <v>0.68093400000000004</v>
      </c>
      <c r="AK15" s="76">
        <v>0.79489600000000005</v>
      </c>
      <c r="AL15" s="76">
        <v>1.01495</v>
      </c>
      <c r="AM15" s="76">
        <v>1.14141</v>
      </c>
      <c r="AN15" s="76">
        <v>2.0798100000000002</v>
      </c>
      <c r="AO15" s="76">
        <v>2.6916699999999998</v>
      </c>
    </row>
    <row r="16" spans="1:41" ht="15" customHeight="1">
      <c r="C16" s="31"/>
      <c r="D16" s="18">
        <f>dEdxTable!B12</f>
        <v>5.6606999999999998E-2</v>
      </c>
      <c r="E16" s="18">
        <f ca="1">$D16+dEdxTable!C12*Primary!$B$1</f>
        <v>40899.017607000002</v>
      </c>
      <c r="F16" s="18">
        <f ca="1">$D16+dEdxTable!D12*Primary!$B$1</f>
        <v>40939.850606999993</v>
      </c>
      <c r="G16" s="18">
        <f ca="1">$D16+dEdxTable!E12*Primary!$B$1</f>
        <v>52363.667606999996</v>
      </c>
      <c r="H16" s="18">
        <f ca="1">$D16+dEdxTable!F12*Primary!$B$1</f>
        <v>71847.290607000003</v>
      </c>
      <c r="I16" s="18">
        <f ca="1">$D16+dEdxTable!G12*Primary!$B$1</f>
        <v>92118.257607000007</v>
      </c>
      <c r="J16" s="18">
        <f ca="1">$D16+dEdxTable!H12*Primary!$B$1</f>
        <v>119996.726607</v>
      </c>
      <c r="K16" s="18">
        <f ca="1">$D16+dEdxTable!I12*Primary!$B$1</f>
        <v>138926.486607</v>
      </c>
      <c r="L16" s="18">
        <f ca="1">$D16+dEdxTable!J12*Primary!$B$1</f>
        <v>157845.77660700001</v>
      </c>
      <c r="M16" s="18">
        <f ca="1">$D16+dEdxTable!K12*Primary!$B$1</f>
        <v>167949.326607</v>
      </c>
      <c r="N16" s="18">
        <f ca="1">$D16+dEdxTable!L12*Primary!$B$1</f>
        <v>197171.09660699998</v>
      </c>
      <c r="O16" s="18">
        <f ca="1">$D16+dEdxTable!M12*Primary!$B$1</f>
        <v>200657.60660700002</v>
      </c>
      <c r="P16" s="18">
        <f ca="1">$D16+dEdxTable!N12*Primary!$B$1</f>
        <v>229628.09660699998</v>
      </c>
      <c r="Q16" s="18">
        <f ca="1">$D16+dEdxTable!O12*Primary!$B$1</f>
        <v>232078.076607</v>
      </c>
      <c r="R16" s="18">
        <f ca="1">$D16+dEdxTable!P12*Primary!$B$1</f>
        <v>261247.49660700001</v>
      </c>
      <c r="S16" s="18">
        <f ca="1">$D16+dEdxTable!Q12*Primary!$B$1</f>
        <v>262482.95660699997</v>
      </c>
      <c r="T16" s="18">
        <f ca="1">$D16+dEdxTable!R12*Primary!$B$1</f>
        <v>292573.736607</v>
      </c>
      <c r="U16" s="18">
        <f ca="1">$D16+dEdxTable!S12*Primary!$B$1</f>
        <v>292531.85660699999</v>
      </c>
      <c r="V16" s="18">
        <f ca="1">$D16+dEdxTable!T12*Primary!$B$1</f>
        <v>279255.89660700003</v>
      </c>
      <c r="W16" s="18">
        <f ca="1">$D16+dEdxTable!U12*Primary!$B$1</f>
        <v>322695.926607</v>
      </c>
      <c r="X16" s="18">
        <f ca="1">$D16+dEdxTable!V12*Primary!$B$1</f>
        <v>337762.25660700002</v>
      </c>
      <c r="Y16" s="18">
        <f ca="1">$D16+dEdxTable!W12*Primary!$B$1</f>
        <v>323941.85660699999</v>
      </c>
      <c r="Z16" s="18">
        <f ca="1">$D16+dEdxTable!X12*Primary!$B$1</f>
        <v>337353.926607</v>
      </c>
      <c r="AA16" s="18">
        <f ca="1">$D16+dEdxTable!Y12*Primary!$B$1</f>
        <v>336809.486607</v>
      </c>
      <c r="AB16" s="18">
        <f ca="1">$D16+dEdxTable!Z12*Primary!$B$1</f>
        <v>349258.31660700002</v>
      </c>
      <c r="AC16" s="18">
        <f ca="1">$D16+dEdxTable!AA12*Primary!$B$1</f>
        <v>366219.71660699998</v>
      </c>
      <c r="AD16" s="18">
        <f ca="1">$D16+dEdxTable!AB12*Primary!$B$1</f>
        <v>377223.68660700001</v>
      </c>
      <c r="AE16" s="18">
        <f ca="1">$D16+dEdxTable!AC12*Primary!$B$1</f>
        <v>375360.02660699998</v>
      </c>
      <c r="AF16" s="18">
        <f ca="1">$D16+dEdxTable!AD12*Primary!$B$1</f>
        <v>392363.30660700001</v>
      </c>
      <c r="AI16" s="76">
        <v>148.5</v>
      </c>
      <c r="AJ16" s="76">
        <v>0.715418</v>
      </c>
      <c r="AK16" s="76">
        <v>0.95674599999999999</v>
      </c>
      <c r="AL16" s="76">
        <v>1.26207</v>
      </c>
      <c r="AM16" s="76">
        <v>2.0646300000000002</v>
      </c>
      <c r="AN16" s="76">
        <v>3.4843000000000002</v>
      </c>
      <c r="AO16" s="76">
        <v>2.6916699999999998</v>
      </c>
    </row>
    <row r="17" spans="1:41" ht="15" customHeight="1">
      <c r="A17" s="27"/>
      <c r="B17" s="37"/>
      <c r="C17" s="64"/>
      <c r="D17" s="18">
        <f>dEdxTable!B13</f>
        <v>7.1263999999999994E-2</v>
      </c>
      <c r="E17" s="18">
        <f ca="1">$D17+dEdxTable!C13*Primary!$B$1</f>
        <v>40899.032264000001</v>
      </c>
      <c r="F17" s="18">
        <f ca="1">$D17+dEdxTable!D13*Primary!$B$1</f>
        <v>40939.865263999993</v>
      </c>
      <c r="G17" s="18">
        <f ca="1">$D17+dEdxTable!E13*Primary!$B$1</f>
        <v>52363.682263999995</v>
      </c>
      <c r="H17" s="18">
        <f ca="1">$D17+dEdxTable!F13*Primary!$B$1</f>
        <v>71847.305263999995</v>
      </c>
      <c r="I17" s="18">
        <f ca="1">$D17+dEdxTable!G13*Primary!$B$1</f>
        <v>92118.272263999999</v>
      </c>
      <c r="J17" s="18">
        <f ca="1">$D17+dEdxTable!H13*Primary!$B$1</f>
        <v>119996.741264</v>
      </c>
      <c r="K17" s="18">
        <f ca="1">$D17+dEdxTable!I13*Primary!$B$1</f>
        <v>138926.50126399999</v>
      </c>
      <c r="L17" s="18">
        <f ca="1">$D17+dEdxTable!J13*Primary!$B$1</f>
        <v>157845.791264</v>
      </c>
      <c r="M17" s="18">
        <f ca="1">$D17+dEdxTable!K13*Primary!$B$1</f>
        <v>167949.34126399999</v>
      </c>
      <c r="N17" s="18">
        <f ca="1">$D17+dEdxTable!L13*Primary!$B$1</f>
        <v>197171.11126399998</v>
      </c>
      <c r="O17" s="18">
        <f ca="1">$D17+dEdxTable!M13*Primary!$B$1</f>
        <v>200657.62126400002</v>
      </c>
      <c r="P17" s="18">
        <f ca="1">$D17+dEdxTable!N13*Primary!$B$1</f>
        <v>229628.11126399998</v>
      </c>
      <c r="Q17" s="18">
        <f ca="1">$D17+dEdxTable!O13*Primary!$B$1</f>
        <v>232078.09126399999</v>
      </c>
      <c r="R17" s="18">
        <f ca="1">$D17+dEdxTable!P13*Primary!$B$1</f>
        <v>261247.511264</v>
      </c>
      <c r="S17" s="18">
        <f ca="1">$D17+dEdxTable!Q13*Primary!$B$1</f>
        <v>262482.97126399999</v>
      </c>
      <c r="T17" s="18">
        <f ca="1">$D17+dEdxTable!R13*Primary!$B$1</f>
        <v>292573.75126400002</v>
      </c>
      <c r="U17" s="18">
        <f ca="1">$D17+dEdxTable!S13*Primary!$B$1</f>
        <v>292531.87126400002</v>
      </c>
      <c r="V17" s="18">
        <f ca="1">$D17+dEdxTable!T13*Primary!$B$1</f>
        <v>279255.91126400005</v>
      </c>
      <c r="W17" s="18">
        <f ca="1">$D17+dEdxTable!U13*Primary!$B$1</f>
        <v>322695.94126400002</v>
      </c>
      <c r="X17" s="18">
        <f ca="1">$D17+dEdxTable!V13*Primary!$B$1</f>
        <v>337762.27126400004</v>
      </c>
      <c r="Y17" s="18">
        <f ca="1">$D17+dEdxTable!W13*Primary!$B$1</f>
        <v>323941.87126400002</v>
      </c>
      <c r="Z17" s="18">
        <f ca="1">$D17+dEdxTable!X13*Primary!$B$1</f>
        <v>337353.94126400002</v>
      </c>
      <c r="AA17" s="18">
        <f ca="1">$D17+dEdxTable!Y13*Primary!$B$1</f>
        <v>336809.50126400002</v>
      </c>
      <c r="AB17" s="18">
        <f ca="1">$D17+dEdxTable!Z13*Primary!$B$1</f>
        <v>349258.33126400004</v>
      </c>
      <c r="AC17" s="18">
        <f ca="1">$D17+dEdxTable!AA13*Primary!$B$1</f>
        <v>366219.731264</v>
      </c>
      <c r="AD17" s="18">
        <f ca="1">$D17+dEdxTable!AB13*Primary!$B$1</f>
        <v>377223.70126400003</v>
      </c>
      <c r="AE17" s="18">
        <f ca="1">$D17+dEdxTable!AC13*Primary!$B$1</f>
        <v>375360.041264</v>
      </c>
      <c r="AF17" s="18">
        <f ca="1">$D17+dEdxTable!AD13*Primary!$B$1</f>
        <v>392363.32126400003</v>
      </c>
      <c r="AI17" s="76">
        <v>202.5</v>
      </c>
      <c r="AJ17" s="76">
        <v>0.79705499999999996</v>
      </c>
      <c r="AK17" s="76">
        <v>1.30467</v>
      </c>
      <c r="AL17" s="76">
        <v>1.6647099999999999</v>
      </c>
      <c r="AM17" s="76">
        <v>2.8624700000000001</v>
      </c>
      <c r="AN17" s="76">
        <v>2.32944</v>
      </c>
      <c r="AO17" s="76">
        <v>2.6916699999999998</v>
      </c>
    </row>
    <row r="18" spans="1:41" ht="15" customHeight="1">
      <c r="A18" s="27"/>
      <c r="B18" s="74"/>
      <c r="D18" s="18">
        <f>dEdxTable!B14</f>
        <v>8.9716000000000004E-2</v>
      </c>
      <c r="E18" s="18">
        <f ca="1">$D18+dEdxTable!C14*Primary!$B$1</f>
        <v>40899.050716000005</v>
      </c>
      <c r="F18" s="18">
        <f ca="1">$D18+dEdxTable!D14*Primary!$B$1</f>
        <v>40939.883715999997</v>
      </c>
      <c r="G18" s="18">
        <f ca="1">$D18+dEdxTable!E14*Primary!$B$1</f>
        <v>52363.700715999999</v>
      </c>
      <c r="H18" s="18">
        <f ca="1">$D18+dEdxTable!F14*Primary!$B$1</f>
        <v>71847.323715999999</v>
      </c>
      <c r="I18" s="18">
        <f ca="1">$D18+dEdxTable!G14*Primary!$B$1</f>
        <v>92118.290716000003</v>
      </c>
      <c r="J18" s="18">
        <f ca="1">$D18+dEdxTable!H14*Primary!$B$1</f>
        <v>119996.759716</v>
      </c>
      <c r="K18" s="18">
        <f ca="1">$D18+dEdxTable!I14*Primary!$B$1</f>
        <v>138926.51971599998</v>
      </c>
      <c r="L18" s="18">
        <f ca="1">$D18+dEdxTable!J14*Primary!$B$1</f>
        <v>157845.80971599999</v>
      </c>
      <c r="M18" s="18">
        <f ca="1">$D18+dEdxTable!K14*Primary!$B$1</f>
        <v>167949.35971599998</v>
      </c>
      <c r="N18" s="18">
        <f ca="1">$D18+dEdxTable!L14*Primary!$B$1</f>
        <v>197171.12971599997</v>
      </c>
      <c r="O18" s="18">
        <f ca="1">$D18+dEdxTable!M14*Primary!$B$1</f>
        <v>200657.63971600001</v>
      </c>
      <c r="P18" s="18">
        <f ca="1">$D18+dEdxTable!N14*Primary!$B$1</f>
        <v>229628.12971599997</v>
      </c>
      <c r="Q18" s="18">
        <f ca="1">$D18+dEdxTable!O14*Primary!$B$1</f>
        <v>232078.10971599998</v>
      </c>
      <c r="R18" s="18">
        <f ca="1">$D18+dEdxTable!P14*Primary!$B$1</f>
        <v>261247.52971599999</v>
      </c>
      <c r="S18" s="18">
        <f ca="1">$D18+dEdxTable!Q14*Primary!$B$1</f>
        <v>262482.98971599998</v>
      </c>
      <c r="T18" s="18">
        <f ca="1">$D18+dEdxTable!R14*Primary!$B$1</f>
        <v>292573.76971600001</v>
      </c>
      <c r="U18" s="18">
        <f ca="1">$D18+dEdxTable!S14*Primary!$B$1</f>
        <v>292531.88971600001</v>
      </c>
      <c r="V18" s="18">
        <f ca="1">$D18+dEdxTable!T14*Primary!$B$1</f>
        <v>279255.92971600004</v>
      </c>
      <c r="W18" s="18">
        <f ca="1">$D18+dEdxTable!U14*Primary!$B$1</f>
        <v>322695.95971600001</v>
      </c>
      <c r="X18" s="18">
        <f ca="1">$D18+dEdxTable!V14*Primary!$B$1</f>
        <v>337762.28971600003</v>
      </c>
      <c r="Y18" s="18">
        <f ca="1">$D18+dEdxTable!W14*Primary!$B$1</f>
        <v>323941.88971600001</v>
      </c>
      <c r="Z18" s="18">
        <f ca="1">$D18+dEdxTable!X14*Primary!$B$1</f>
        <v>337353.95971600001</v>
      </c>
      <c r="AA18" s="18">
        <f ca="1">$D18+dEdxTable!Y14*Primary!$B$1</f>
        <v>336809.51971600001</v>
      </c>
      <c r="AB18" s="18">
        <f ca="1">$D18+dEdxTable!Z14*Primary!$B$1</f>
        <v>349258.34971600003</v>
      </c>
      <c r="AC18" s="18">
        <f ca="1">$D18+dEdxTable!AA14*Primary!$B$1</f>
        <v>366219.74971599999</v>
      </c>
      <c r="AD18" s="18">
        <f ca="1">$D18+dEdxTable!AB14*Primary!$B$1</f>
        <v>377223.71971600002</v>
      </c>
      <c r="AE18" s="18">
        <f ca="1">$D18+dEdxTable!AC14*Primary!$B$1</f>
        <v>375360.05971599999</v>
      </c>
      <c r="AF18" s="18">
        <f ca="1">$D18+dEdxTable!AD14*Primary!$B$1</f>
        <v>392363.33971600002</v>
      </c>
      <c r="AI18" s="76">
        <v>299.5</v>
      </c>
      <c r="AJ18" s="76">
        <v>1.14246</v>
      </c>
      <c r="AK18" s="76">
        <v>2.7508699999999999</v>
      </c>
      <c r="AL18" s="76">
        <v>2.4606499999999998</v>
      </c>
      <c r="AM18" s="76">
        <v>2.8624700000000001</v>
      </c>
      <c r="AN18" s="76">
        <v>2.32944</v>
      </c>
      <c r="AO18" s="76">
        <v>2.6916699999999998</v>
      </c>
    </row>
    <row r="19" spans="1:41" ht="15" customHeight="1">
      <c r="D19" s="18">
        <f>dEdxTable!B15</f>
        <v>0.11294999999999999</v>
      </c>
      <c r="E19" s="18">
        <f ca="1">$D19+dEdxTable!C15*Primary!$B$1</f>
        <v>40899.073950000005</v>
      </c>
      <c r="F19" s="18">
        <f ca="1">$D19+dEdxTable!D15*Primary!$B$1</f>
        <v>40939.906949999997</v>
      </c>
      <c r="G19" s="18">
        <f ca="1">$D19+dEdxTable!E15*Primary!$B$1</f>
        <v>52363.72395</v>
      </c>
      <c r="H19" s="18">
        <f ca="1">$D19+dEdxTable!F15*Primary!$B$1</f>
        <v>71847.346949999992</v>
      </c>
      <c r="I19" s="18">
        <f ca="1">$D19+dEdxTable!G15*Primary!$B$1</f>
        <v>92118.313949999996</v>
      </c>
      <c r="J19" s="18">
        <f ca="1">$D19+dEdxTable!H15*Primary!$B$1</f>
        <v>119996.78294999999</v>
      </c>
      <c r="K19" s="18">
        <f ca="1">$D19+dEdxTable!I15*Primary!$B$1</f>
        <v>138926.54295</v>
      </c>
      <c r="L19" s="18">
        <f ca="1">$D19+dEdxTable!J15*Primary!$B$1</f>
        <v>157845.83295000001</v>
      </c>
      <c r="M19" s="18">
        <f ca="1">$D19+dEdxTable!K15*Primary!$B$1</f>
        <v>167949.38295</v>
      </c>
      <c r="N19" s="18">
        <f ca="1">$D19+dEdxTable!L15*Primary!$B$1</f>
        <v>197171.15294999999</v>
      </c>
      <c r="O19" s="18">
        <f ca="1">$D19+dEdxTable!M15*Primary!$B$1</f>
        <v>200657.66295000003</v>
      </c>
      <c r="P19" s="18">
        <f ca="1">$D19+dEdxTable!N15*Primary!$B$1</f>
        <v>229628.15294999999</v>
      </c>
      <c r="Q19" s="18">
        <f ca="1">$D19+dEdxTable!O15*Primary!$B$1</f>
        <v>232078.13295</v>
      </c>
      <c r="R19" s="18">
        <f ca="1">$D19+dEdxTable!P15*Primary!$B$1</f>
        <v>261247.55295000001</v>
      </c>
      <c r="S19" s="18">
        <f ca="1">$D19+dEdxTable!Q15*Primary!$B$1</f>
        <v>262483.01294999995</v>
      </c>
      <c r="T19" s="18">
        <f ca="1">$D19+dEdxTable!R15*Primary!$B$1</f>
        <v>292573.79294999997</v>
      </c>
      <c r="U19" s="18">
        <f ca="1">$D19+dEdxTable!S15*Primary!$B$1</f>
        <v>292531.91294999997</v>
      </c>
      <c r="V19" s="18">
        <f ca="1">$D19+dEdxTable!T15*Primary!$B$1</f>
        <v>279255.95295000001</v>
      </c>
      <c r="W19" s="18">
        <f ca="1">$D19+dEdxTable!U15*Primary!$B$1</f>
        <v>322695.98294999998</v>
      </c>
      <c r="X19" s="18">
        <f ca="1">$D19+dEdxTable!V15*Primary!$B$1</f>
        <v>337762.31294999999</v>
      </c>
      <c r="Y19" s="18">
        <f ca="1">$D19+dEdxTable!W15*Primary!$B$1</f>
        <v>323941.91294999997</v>
      </c>
      <c r="Z19" s="18">
        <f ca="1">$D19+dEdxTable!X15*Primary!$B$1</f>
        <v>337353.98294999998</v>
      </c>
      <c r="AA19" s="18">
        <f ca="1">$D19+dEdxTable!Y15*Primary!$B$1</f>
        <v>336809.54294999997</v>
      </c>
      <c r="AB19" s="18">
        <f ca="1">$D19+dEdxTable!Z15*Primary!$B$1</f>
        <v>349258.37294999999</v>
      </c>
      <c r="AC19" s="18">
        <f ca="1">$D19+dEdxTable!AA15*Primary!$B$1</f>
        <v>366219.77294999996</v>
      </c>
      <c r="AD19" s="18">
        <f ca="1">$D19+dEdxTable!AB15*Primary!$B$1</f>
        <v>377223.74294999999</v>
      </c>
      <c r="AE19" s="18">
        <f ca="1">$D19+dEdxTable!AC15*Primary!$B$1</f>
        <v>375360.08294999995</v>
      </c>
      <c r="AF19" s="18">
        <f ca="1">$D19+dEdxTable!AD15*Primary!$B$1</f>
        <v>392363.36294999998</v>
      </c>
      <c r="AI19" s="76">
        <v>424.5</v>
      </c>
      <c r="AJ19" s="76">
        <v>1.6487799999999999</v>
      </c>
      <c r="AK19" s="76">
        <v>6.2258800000000001</v>
      </c>
      <c r="AL19" s="76">
        <v>2.4606499999999998</v>
      </c>
      <c r="AM19" s="76">
        <v>2.8624700000000001</v>
      </c>
      <c r="AN19" s="76">
        <v>2.32944</v>
      </c>
      <c r="AO19" s="76">
        <v>2.6916699999999998</v>
      </c>
    </row>
    <row r="20" spans="1:41" ht="15" customHeight="1">
      <c r="D20" s="18">
        <f>dEdxTable!B16</f>
        <v>0.14219000000000001</v>
      </c>
      <c r="E20" s="18">
        <f ca="1">$D20+dEdxTable!C16*Primary!$B$1</f>
        <v>40899.103190000002</v>
      </c>
      <c r="F20" s="18">
        <f ca="1">$D20+dEdxTable!D16*Primary!$B$1</f>
        <v>40939.936189999993</v>
      </c>
      <c r="G20" s="18">
        <f ca="1">$D20+dEdxTable!E16*Primary!$B$1</f>
        <v>52363.753189999996</v>
      </c>
      <c r="H20" s="18">
        <f ca="1">$D20+dEdxTable!F16*Primary!$B$1</f>
        <v>71847.376189999995</v>
      </c>
      <c r="I20" s="18">
        <f ca="1">$D20+dEdxTable!G16*Primary!$B$1</f>
        <v>92118.34319</v>
      </c>
      <c r="J20" s="18">
        <f ca="1">$D20+dEdxTable!H16*Primary!$B$1</f>
        <v>119996.81219</v>
      </c>
      <c r="K20" s="18">
        <f ca="1">$D20+dEdxTable!I16*Primary!$B$1</f>
        <v>138926.57219000001</v>
      </c>
      <c r="L20" s="18">
        <f ca="1">$D20+dEdxTable!J16*Primary!$B$1</f>
        <v>157845.86219000001</v>
      </c>
      <c r="M20" s="18">
        <f ca="1">$D20+dEdxTable!K16*Primary!$B$1</f>
        <v>167949.41219</v>
      </c>
      <c r="N20" s="18">
        <f ca="1">$D20+dEdxTable!L16*Primary!$B$1</f>
        <v>197171.18218999999</v>
      </c>
      <c r="O20" s="18">
        <f ca="1">$D20+dEdxTable!M16*Primary!$B$1</f>
        <v>200657.69219000003</v>
      </c>
      <c r="P20" s="18">
        <f ca="1">$D20+dEdxTable!N16*Primary!$B$1</f>
        <v>229628.18218999999</v>
      </c>
      <c r="Q20" s="18">
        <f ca="1">$D20+dEdxTable!O16*Primary!$B$1</f>
        <v>232078.16219</v>
      </c>
      <c r="R20" s="18">
        <f ca="1">$D20+dEdxTable!P16*Primary!$B$1</f>
        <v>261247.58219000002</v>
      </c>
      <c r="S20" s="18">
        <f ca="1">$D20+dEdxTable!Q16*Primary!$B$1</f>
        <v>262483.04218999995</v>
      </c>
      <c r="T20" s="18">
        <f ca="1">$D20+dEdxTable!R16*Primary!$B$1</f>
        <v>292573.82218999998</v>
      </c>
      <c r="U20" s="18">
        <f ca="1">$D20+dEdxTable!S16*Primary!$B$1</f>
        <v>292531.94218999997</v>
      </c>
      <c r="V20" s="18">
        <f ca="1">$D20+dEdxTable!T16*Primary!$B$1</f>
        <v>279255.98219000001</v>
      </c>
      <c r="W20" s="18">
        <f ca="1">$D20+dEdxTable!U16*Primary!$B$1</f>
        <v>322696.01218999998</v>
      </c>
      <c r="X20" s="18">
        <f ca="1">$D20+dEdxTable!V16*Primary!$B$1</f>
        <v>337762.34219</v>
      </c>
      <c r="Y20" s="18">
        <f ca="1">$D20+dEdxTable!W16*Primary!$B$1</f>
        <v>323941.94218999997</v>
      </c>
      <c r="Z20" s="18">
        <f ca="1">$D20+dEdxTable!X16*Primary!$B$1</f>
        <v>337354.01218999998</v>
      </c>
      <c r="AA20" s="18">
        <f ca="1">$D20+dEdxTable!Y16*Primary!$B$1</f>
        <v>336809.57218999998</v>
      </c>
      <c r="AB20" s="18">
        <f ca="1">$D20+dEdxTable!Z16*Primary!$B$1</f>
        <v>349258.40218999999</v>
      </c>
      <c r="AC20" s="18">
        <f ca="1">$D20+dEdxTable!AA16*Primary!$B$1</f>
        <v>366219.80218999996</v>
      </c>
      <c r="AD20" s="18">
        <f ca="1">$D20+dEdxTable!AB16*Primary!$B$1</f>
        <v>377223.77218999999</v>
      </c>
      <c r="AE20" s="18">
        <f ca="1">$D20+dEdxTable!AC16*Primary!$B$1</f>
        <v>375360.11218999996</v>
      </c>
      <c r="AF20" s="18">
        <f ca="1">$D20+dEdxTable!AD16*Primary!$B$1</f>
        <v>392363.39218999998</v>
      </c>
      <c r="AI20" s="76">
        <v>558</v>
      </c>
      <c r="AJ20" s="76">
        <v>2.6217999999999999</v>
      </c>
      <c r="AK20" s="76">
        <v>17.790700000000001</v>
      </c>
      <c r="AL20" s="76">
        <v>2.4606499999999998</v>
      </c>
      <c r="AM20" s="76">
        <v>2.8624700000000001</v>
      </c>
      <c r="AN20" s="76">
        <v>2.32944</v>
      </c>
      <c r="AO20" s="76">
        <v>2.6916699999999998</v>
      </c>
    </row>
    <row r="21" spans="1:41" ht="15" customHeight="1">
      <c r="D21" s="18">
        <f>dEdxTable!B17</f>
        <v>0.17901</v>
      </c>
      <c r="E21" s="18">
        <f ca="1">$D21+dEdxTable!C17*Primary!$B$1</f>
        <v>40899.140010000003</v>
      </c>
      <c r="F21" s="18">
        <f ca="1">$D21+dEdxTable!D17*Primary!$B$1</f>
        <v>40939.973009999994</v>
      </c>
      <c r="G21" s="18">
        <f ca="1">$D21+dEdxTable!E17*Primary!$B$1</f>
        <v>52363.790009999997</v>
      </c>
      <c r="H21" s="18">
        <f ca="1">$D21+dEdxTable!F17*Primary!$B$1</f>
        <v>71847.413010000004</v>
      </c>
      <c r="I21" s="18">
        <f ca="1">$D21+dEdxTable!G17*Primary!$B$1</f>
        <v>92118.380010000008</v>
      </c>
      <c r="J21" s="18">
        <f ca="1">$D21+dEdxTable!H17*Primary!$B$1</f>
        <v>119996.84901000001</v>
      </c>
      <c r="K21" s="18">
        <f ca="1">$D21+dEdxTable!I17*Primary!$B$1</f>
        <v>138926.60900999999</v>
      </c>
      <c r="L21" s="18">
        <f ca="1">$D21+dEdxTable!J17*Primary!$B$1</f>
        <v>157845.89900999999</v>
      </c>
      <c r="M21" s="18">
        <f ca="1">$D21+dEdxTable!K17*Primary!$B$1</f>
        <v>167949.44900999998</v>
      </c>
      <c r="N21" s="18">
        <f ca="1">$D21+dEdxTable!L17*Primary!$B$1</f>
        <v>197171.21900999997</v>
      </c>
      <c r="O21" s="18">
        <f ca="1">$D21+dEdxTable!M17*Primary!$B$1</f>
        <v>200657.72901000001</v>
      </c>
      <c r="P21" s="18">
        <f ca="1">$D21+dEdxTable!N17*Primary!$B$1</f>
        <v>229628.21900999997</v>
      </c>
      <c r="Q21" s="18">
        <f ca="1">$D21+dEdxTable!O17*Primary!$B$1</f>
        <v>232078.19900999998</v>
      </c>
      <c r="R21" s="18">
        <f ca="1">$D21+dEdxTable!P17*Primary!$B$1</f>
        <v>261247.61900999999</v>
      </c>
      <c r="S21" s="18">
        <f ca="1">$D21+dEdxTable!Q17*Primary!$B$1</f>
        <v>262483.07900999999</v>
      </c>
      <c r="T21" s="18">
        <f ca="1">$D21+dEdxTable!R17*Primary!$B$1</f>
        <v>292573.85901000001</v>
      </c>
      <c r="U21" s="18">
        <f ca="1">$D21+dEdxTable!S17*Primary!$B$1</f>
        <v>292531.97901000001</v>
      </c>
      <c r="V21" s="18">
        <f ca="1">$D21+dEdxTable!T17*Primary!$B$1</f>
        <v>279256.01901000005</v>
      </c>
      <c r="W21" s="18">
        <f ca="1">$D21+dEdxTable!U17*Primary!$B$1</f>
        <v>322696.04901000002</v>
      </c>
      <c r="X21" s="18">
        <f ca="1">$D21+dEdxTable!V17*Primary!$B$1</f>
        <v>337762.37901000003</v>
      </c>
      <c r="Y21" s="18">
        <f ca="1">$D21+dEdxTable!W17*Primary!$B$1</f>
        <v>323941.97901000001</v>
      </c>
      <c r="Z21" s="18">
        <f ca="1">$D21+dEdxTable!X17*Primary!$B$1</f>
        <v>337354.04901000002</v>
      </c>
      <c r="AA21" s="18">
        <f ca="1">$D21+dEdxTable!Y17*Primary!$B$1</f>
        <v>336809.60901000001</v>
      </c>
      <c r="AB21" s="18">
        <f ca="1">$D21+dEdxTable!Z17*Primary!$B$1</f>
        <v>349258.43901000003</v>
      </c>
      <c r="AC21" s="18">
        <f ca="1">$D21+dEdxTable!AA17*Primary!$B$1</f>
        <v>366219.83901</v>
      </c>
      <c r="AD21" s="18">
        <f ca="1">$D21+dEdxTable!AB17*Primary!$B$1</f>
        <v>377223.80901000003</v>
      </c>
      <c r="AE21" s="18">
        <f ca="1">$D21+dEdxTable!AC17*Primary!$B$1</f>
        <v>375360.14900999999</v>
      </c>
      <c r="AF21" s="18">
        <f ca="1">$D21+dEdxTable!AD17*Primary!$B$1</f>
        <v>392363.42901000002</v>
      </c>
      <c r="AI21" s="76">
        <v>666</v>
      </c>
      <c r="AJ21" s="76">
        <v>3.3031199999999998</v>
      </c>
      <c r="AK21" s="76">
        <v>13.504799999999999</v>
      </c>
      <c r="AL21" s="76">
        <v>2.4606499999999998</v>
      </c>
      <c r="AM21" s="76">
        <v>2.8624700000000001</v>
      </c>
      <c r="AN21" s="76">
        <v>2.32944</v>
      </c>
      <c r="AO21" s="76">
        <v>2.6916699999999998</v>
      </c>
    </row>
    <row r="22" spans="1:41" ht="15" customHeight="1">
      <c r="D22" s="18">
        <f>dEdxTable!B18</f>
        <v>0.22536</v>
      </c>
      <c r="E22" s="18">
        <f ca="1">$D22+dEdxTable!C18*Primary!$B$1</f>
        <v>40899.18636</v>
      </c>
      <c r="F22" s="18">
        <f ca="1">$D22+dEdxTable!D18*Primary!$B$1</f>
        <v>40940.019359999991</v>
      </c>
      <c r="G22" s="18">
        <f ca="1">$D22+dEdxTable!E18*Primary!$B$1</f>
        <v>52363.836359999994</v>
      </c>
      <c r="H22" s="18">
        <f ca="1">$D22+dEdxTable!F18*Primary!$B$1</f>
        <v>71847.459359999993</v>
      </c>
      <c r="I22" s="18">
        <f ca="1">$D22+dEdxTable!G18*Primary!$B$1</f>
        <v>92118.426359999998</v>
      </c>
      <c r="J22" s="18">
        <f ca="1">$D22+dEdxTable!H18*Primary!$B$1</f>
        <v>119996.89535999999</v>
      </c>
      <c r="K22" s="18">
        <f ca="1">$D22+dEdxTable!I18*Primary!$B$1</f>
        <v>138926.65536</v>
      </c>
      <c r="L22" s="18">
        <f ca="1">$D22+dEdxTable!J18*Primary!$B$1</f>
        <v>157845.94536000001</v>
      </c>
      <c r="M22" s="18">
        <f ca="1">$D22+dEdxTable!K18*Primary!$B$1</f>
        <v>167949.49536</v>
      </c>
      <c r="N22" s="18">
        <f ca="1">$D22+dEdxTable!L18*Primary!$B$1</f>
        <v>197171.26535999999</v>
      </c>
      <c r="O22" s="18">
        <f ca="1">$D22+dEdxTable!M18*Primary!$B$1</f>
        <v>200657.77536000003</v>
      </c>
      <c r="P22" s="18">
        <f ca="1">$D22+dEdxTable!N18*Primary!$B$1</f>
        <v>229628.26535999999</v>
      </c>
      <c r="Q22" s="18">
        <f ca="1">$D22+dEdxTable!O18*Primary!$B$1</f>
        <v>232078.24536</v>
      </c>
      <c r="R22" s="18">
        <f ca="1">$D22+dEdxTable!P18*Primary!$B$1</f>
        <v>261247.66536000001</v>
      </c>
      <c r="S22" s="18">
        <f ca="1">$D22+dEdxTable!Q18*Primary!$B$1</f>
        <v>262483.12535999995</v>
      </c>
      <c r="T22" s="18">
        <f ca="1">$D22+dEdxTable!R18*Primary!$B$1</f>
        <v>292573.90535999998</v>
      </c>
      <c r="U22" s="18">
        <f ca="1">$D22+dEdxTable!S18*Primary!$B$1</f>
        <v>292532.02535999997</v>
      </c>
      <c r="V22" s="18">
        <f ca="1">$D22+dEdxTable!T18*Primary!$B$1</f>
        <v>279256.06536000001</v>
      </c>
      <c r="W22" s="18">
        <f ca="1">$D22+dEdxTable!U18*Primary!$B$1</f>
        <v>322696.09535999998</v>
      </c>
      <c r="X22" s="18">
        <f ca="1">$D22+dEdxTable!V18*Primary!$B$1</f>
        <v>337762.42535999999</v>
      </c>
      <c r="Y22" s="18">
        <f ca="1">$D22+dEdxTable!W18*Primary!$B$1</f>
        <v>323942.02535999997</v>
      </c>
      <c r="Z22" s="18">
        <f ca="1">$D22+dEdxTable!X18*Primary!$B$1</f>
        <v>337354.09535999998</v>
      </c>
      <c r="AA22" s="18">
        <f ca="1">$D22+dEdxTable!Y18*Primary!$B$1</f>
        <v>336809.65535999998</v>
      </c>
      <c r="AB22" s="18">
        <f ca="1">$D22+dEdxTable!Z18*Primary!$B$1</f>
        <v>349258.48535999999</v>
      </c>
      <c r="AC22" s="18">
        <f ca="1">$D22+dEdxTable!AA18*Primary!$B$1</f>
        <v>366219.88535999996</v>
      </c>
      <c r="AD22" s="18">
        <f ca="1">$D22+dEdxTable!AB18*Primary!$B$1</f>
        <v>377223.85535999999</v>
      </c>
      <c r="AE22" s="18">
        <f ca="1">$D22+dEdxTable!AC18*Primary!$B$1</f>
        <v>375360.19535999995</v>
      </c>
      <c r="AF22" s="18">
        <f ca="1">$D22+dEdxTable!AD18*Primary!$B$1</f>
        <v>392363.47535999998</v>
      </c>
      <c r="AI22" s="76">
        <v>718</v>
      </c>
      <c r="AJ22" s="76">
        <v>3.9776799999999999</v>
      </c>
      <c r="AK22" s="76">
        <v>13.504799999999999</v>
      </c>
      <c r="AL22" s="76">
        <v>2.4606499999999998</v>
      </c>
      <c r="AM22" s="76">
        <v>2.8624700000000001</v>
      </c>
      <c r="AN22" s="76">
        <v>2.32944</v>
      </c>
      <c r="AO22" s="76">
        <v>2.6916699999999998</v>
      </c>
    </row>
    <row r="23" spans="1:41" ht="15" customHeight="1">
      <c r="D23" s="18">
        <f>dEdxTable!B19</f>
        <v>0.28371000000000002</v>
      </c>
      <c r="E23" s="18">
        <f ca="1">$D23+dEdxTable!C19*Primary!$B$1</f>
        <v>40899.244710000006</v>
      </c>
      <c r="F23" s="18">
        <f ca="1">$D23+dEdxTable!D19*Primary!$B$1</f>
        <v>40940.077709999998</v>
      </c>
      <c r="G23" s="18">
        <f ca="1">$D23+dEdxTable!E19*Primary!$B$1</f>
        <v>52363.89471</v>
      </c>
      <c r="H23" s="18">
        <f ca="1">$D23+dEdxTable!F19*Primary!$B$1</f>
        <v>71847.51771</v>
      </c>
      <c r="I23" s="18">
        <f ca="1">$D23+dEdxTable!G19*Primary!$B$1</f>
        <v>92118.484710000004</v>
      </c>
      <c r="J23" s="18">
        <f ca="1">$D23+dEdxTable!H19*Primary!$B$1</f>
        <v>119996.95371</v>
      </c>
      <c r="K23" s="18">
        <f ca="1">$D23+dEdxTable!I19*Primary!$B$1</f>
        <v>138926.71370999998</v>
      </c>
      <c r="L23" s="18">
        <f ca="1">$D23+dEdxTable!J19*Primary!$B$1</f>
        <v>157846.00370999999</v>
      </c>
      <c r="M23" s="18">
        <f ca="1">$D23+dEdxTable!K19*Primary!$B$1</f>
        <v>167949.55370999998</v>
      </c>
      <c r="N23" s="18">
        <f ca="1">$D23+dEdxTable!L19*Primary!$B$1</f>
        <v>197171.32370999997</v>
      </c>
      <c r="O23" s="18">
        <f ca="1">$D23+dEdxTable!M19*Primary!$B$1</f>
        <v>200657.83371000001</v>
      </c>
      <c r="P23" s="18">
        <f ca="1">$D23+dEdxTable!N19*Primary!$B$1</f>
        <v>229628.32370999997</v>
      </c>
      <c r="Q23" s="18">
        <f ca="1">$D23+dEdxTable!O19*Primary!$B$1</f>
        <v>232078.30370999998</v>
      </c>
      <c r="R23" s="18">
        <f ca="1">$D23+dEdxTable!P19*Primary!$B$1</f>
        <v>261247.72370999999</v>
      </c>
      <c r="S23" s="18">
        <f ca="1">$D23+dEdxTable!Q19*Primary!$B$1</f>
        <v>262483.18370999995</v>
      </c>
      <c r="T23" s="18">
        <f ca="1">$D23+dEdxTable!R19*Primary!$B$1</f>
        <v>292573.96370999998</v>
      </c>
      <c r="U23" s="18">
        <f ca="1">$D23+dEdxTable!S19*Primary!$B$1</f>
        <v>292532.08370999998</v>
      </c>
      <c r="V23" s="18">
        <f ca="1">$D23+dEdxTable!T19*Primary!$B$1</f>
        <v>279256.12371000001</v>
      </c>
      <c r="W23" s="18">
        <f ca="1">$D23+dEdxTable!U19*Primary!$B$1</f>
        <v>322696.15370999998</v>
      </c>
      <c r="X23" s="18">
        <f ca="1">$D23+dEdxTable!V19*Primary!$B$1</f>
        <v>337762.48371</v>
      </c>
      <c r="Y23" s="18">
        <f ca="1">$D23+dEdxTable!W19*Primary!$B$1</f>
        <v>323942.08370999998</v>
      </c>
      <c r="Z23" s="18">
        <f ca="1">$D23+dEdxTable!X19*Primary!$B$1</f>
        <v>337354.15370999998</v>
      </c>
      <c r="AA23" s="18">
        <f ca="1">$D23+dEdxTable!Y19*Primary!$B$1</f>
        <v>336809.71370999998</v>
      </c>
      <c r="AB23" s="18">
        <f ca="1">$D23+dEdxTable!Z19*Primary!$B$1</f>
        <v>349258.54371</v>
      </c>
      <c r="AC23" s="18">
        <f ca="1">$D23+dEdxTable!AA19*Primary!$B$1</f>
        <v>366219.94370999996</v>
      </c>
      <c r="AD23" s="18">
        <f ca="1">$D23+dEdxTable!AB19*Primary!$B$1</f>
        <v>377223.91370999999</v>
      </c>
      <c r="AE23" s="18">
        <f ca="1">$D23+dEdxTable!AC19*Primary!$B$1</f>
        <v>375360.25370999996</v>
      </c>
      <c r="AF23" s="18">
        <f ca="1">$D23+dEdxTable!AD19*Primary!$B$1</f>
        <v>392363.53370999999</v>
      </c>
      <c r="AI23" s="76">
        <v>755.5</v>
      </c>
      <c r="AJ23" s="76">
        <v>4.6630399999999996</v>
      </c>
      <c r="AK23" s="76">
        <v>13.504799999999999</v>
      </c>
      <c r="AL23" s="76">
        <v>2.4606499999999998</v>
      </c>
      <c r="AM23" s="76">
        <v>2.8624700000000001</v>
      </c>
      <c r="AN23" s="76">
        <v>2.32944</v>
      </c>
      <c r="AO23" s="76">
        <v>2.6916699999999998</v>
      </c>
    </row>
    <row r="24" spans="1:41" ht="15" customHeight="1">
      <c r="D24" s="18">
        <f>dEdxTable!B20</f>
        <v>0.35716999999999999</v>
      </c>
      <c r="E24" s="18">
        <f ca="1">$D24+dEdxTable!C20*Primary!$B$1</f>
        <v>40899.318170000006</v>
      </c>
      <c r="F24" s="18">
        <f ca="1">$D24+dEdxTable!D20*Primary!$B$1</f>
        <v>40940.151169999997</v>
      </c>
      <c r="G24" s="18">
        <f ca="1">$D24+dEdxTable!E20*Primary!$B$1</f>
        <v>52363.96817</v>
      </c>
      <c r="H24" s="18">
        <f ca="1">$D24+dEdxTable!F20*Primary!$B$1</f>
        <v>71847.59117</v>
      </c>
      <c r="I24" s="18">
        <f ca="1">$D24+dEdxTable!G20*Primary!$B$1</f>
        <v>92118.558170000004</v>
      </c>
      <c r="J24" s="18">
        <f ca="1">$D24+dEdxTable!H20*Primary!$B$1</f>
        <v>119997.02717</v>
      </c>
      <c r="K24" s="18">
        <f ca="1">$D24+dEdxTable!I20*Primary!$B$1</f>
        <v>138926.78717</v>
      </c>
      <c r="L24" s="18">
        <f ca="1">$D24+dEdxTable!J20*Primary!$B$1</f>
        <v>157846.07717</v>
      </c>
      <c r="M24" s="18">
        <f ca="1">$D24+dEdxTable!K20*Primary!$B$1</f>
        <v>167949.62716999999</v>
      </c>
      <c r="N24" s="18">
        <f ca="1">$D24+dEdxTable!L20*Primary!$B$1</f>
        <v>197171.39716999998</v>
      </c>
      <c r="O24" s="18">
        <f ca="1">$D24+dEdxTable!M20*Primary!$B$1</f>
        <v>200657.90717000002</v>
      </c>
      <c r="P24" s="18">
        <f ca="1">$D24+dEdxTable!N20*Primary!$B$1</f>
        <v>229628.39716999998</v>
      </c>
      <c r="Q24" s="18">
        <f ca="1">$D24+dEdxTable!O20*Primary!$B$1</f>
        <v>232078.37716999999</v>
      </c>
      <c r="R24" s="18">
        <f ca="1">$D24+dEdxTable!P20*Primary!$B$1</f>
        <v>261247.79717000001</v>
      </c>
      <c r="S24" s="18">
        <f ca="1">$D24+dEdxTable!Q20*Primary!$B$1</f>
        <v>262483.25716999994</v>
      </c>
      <c r="T24" s="18">
        <f ca="1">$D24+dEdxTable!R20*Primary!$B$1</f>
        <v>292574.03716999997</v>
      </c>
      <c r="U24" s="18">
        <f ca="1">$D24+dEdxTable!S20*Primary!$B$1</f>
        <v>292532.15716999996</v>
      </c>
      <c r="V24" s="18">
        <f ca="1">$D24+dEdxTable!T20*Primary!$B$1</f>
        <v>279256.19717</v>
      </c>
      <c r="W24" s="18">
        <f ca="1">$D24+dEdxTable!U20*Primary!$B$1</f>
        <v>322696.22716999997</v>
      </c>
      <c r="X24" s="18">
        <f ca="1">$D24+dEdxTable!V20*Primary!$B$1</f>
        <v>337762.55716999999</v>
      </c>
      <c r="Y24" s="18">
        <f ca="1">$D24+dEdxTable!W20*Primary!$B$1</f>
        <v>323942.15716999996</v>
      </c>
      <c r="Z24" s="18">
        <f ca="1">$D24+dEdxTable!X20*Primary!$B$1</f>
        <v>337354.22716999997</v>
      </c>
      <c r="AA24" s="18">
        <f ca="1">$D24+dEdxTable!Y20*Primary!$B$1</f>
        <v>336809.78716999997</v>
      </c>
      <c r="AB24" s="18">
        <f ca="1">$D24+dEdxTable!Z20*Primary!$B$1</f>
        <v>349258.61716999998</v>
      </c>
      <c r="AC24" s="18">
        <f ca="1">$D24+dEdxTable!AA20*Primary!$B$1</f>
        <v>366220.01716999995</v>
      </c>
      <c r="AD24" s="18">
        <f ca="1">$D24+dEdxTable!AB20*Primary!$B$1</f>
        <v>377223.98716999998</v>
      </c>
      <c r="AE24" s="18">
        <f ca="1">$D24+dEdxTable!AC20*Primary!$B$1</f>
        <v>375360.32716999995</v>
      </c>
      <c r="AF24" s="18">
        <f ca="1">$D24+dEdxTable!AD20*Primary!$B$1</f>
        <v>392363.60716999997</v>
      </c>
      <c r="AI24" s="76">
        <v>794.5</v>
      </c>
      <c r="AJ24" s="76">
        <v>4.88856</v>
      </c>
      <c r="AK24" s="76">
        <v>13.504799999999999</v>
      </c>
      <c r="AL24" s="76">
        <v>2.4606499999999998</v>
      </c>
      <c r="AM24" s="76">
        <v>2.8624700000000001</v>
      </c>
      <c r="AN24" s="76">
        <v>2.32944</v>
      </c>
      <c r="AO24" s="76">
        <v>2.6916699999999998</v>
      </c>
    </row>
    <row r="25" spans="1:41" ht="15" customHeight="1">
      <c r="B25" s="32"/>
      <c r="D25" s="18">
        <f>dEdxTable!B21</f>
        <v>0.44964999999999999</v>
      </c>
      <c r="E25" s="18">
        <f ca="1">$D25+dEdxTable!C21*Primary!$B$1</f>
        <v>40899.410650000005</v>
      </c>
      <c r="F25" s="18">
        <f ca="1">$D25+dEdxTable!D21*Primary!$B$1</f>
        <v>40940.243649999997</v>
      </c>
      <c r="G25" s="18">
        <f ca="1">$D25+dEdxTable!E21*Primary!$B$1</f>
        <v>52364.060649999999</v>
      </c>
      <c r="H25" s="18">
        <f ca="1">$D25+dEdxTable!F21*Primary!$B$1</f>
        <v>71847.683649999992</v>
      </c>
      <c r="I25" s="18">
        <f ca="1">$D25+dEdxTable!G21*Primary!$B$1</f>
        <v>92118.650649999996</v>
      </c>
      <c r="J25" s="18">
        <f ca="1">$D25+dEdxTable!H21*Primary!$B$1</f>
        <v>119997.11964999999</v>
      </c>
      <c r="K25" s="18">
        <f ca="1">$D25+dEdxTable!I21*Primary!$B$1</f>
        <v>138926.87964999999</v>
      </c>
      <c r="L25" s="18">
        <f ca="1">$D25+dEdxTable!J21*Primary!$B$1</f>
        <v>157846.16965</v>
      </c>
      <c r="M25" s="18">
        <f ca="1">$D25+dEdxTable!K21*Primary!$B$1</f>
        <v>167949.71964999998</v>
      </c>
      <c r="N25" s="18">
        <f ca="1">$D25+dEdxTable!L21*Primary!$B$1</f>
        <v>197171.48964999997</v>
      </c>
      <c r="O25" s="18">
        <f ca="1">$D25+dEdxTable!M21*Primary!$B$1</f>
        <v>200657.99965000001</v>
      </c>
      <c r="P25" s="18">
        <f ca="1">$D25+dEdxTable!N21*Primary!$B$1</f>
        <v>229628.48964999997</v>
      </c>
      <c r="Q25" s="18">
        <f ca="1">$D25+dEdxTable!O21*Primary!$B$1</f>
        <v>232078.46964999998</v>
      </c>
      <c r="R25" s="18">
        <f ca="1">$D25+dEdxTable!P21*Primary!$B$1</f>
        <v>261247.88965</v>
      </c>
      <c r="S25" s="18">
        <f ca="1">$D25+dEdxTable!Q21*Primary!$B$1</f>
        <v>262483.34964999999</v>
      </c>
      <c r="T25" s="18">
        <f ca="1">$D25+dEdxTable!R21*Primary!$B$1</f>
        <v>292574.12965000002</v>
      </c>
      <c r="U25" s="18">
        <f ca="1">$D25+dEdxTable!S21*Primary!$B$1</f>
        <v>292532.24965000001</v>
      </c>
      <c r="V25" s="18">
        <f ca="1">$D25+dEdxTable!T21*Primary!$B$1</f>
        <v>279256.28965000005</v>
      </c>
      <c r="W25" s="18">
        <f ca="1">$D25+dEdxTable!U21*Primary!$B$1</f>
        <v>322696.31965000002</v>
      </c>
      <c r="X25" s="18">
        <f ca="1">$D25+dEdxTable!V21*Primary!$B$1</f>
        <v>337762.64965000004</v>
      </c>
      <c r="Y25" s="18">
        <f ca="1">$D25+dEdxTable!W21*Primary!$B$1</f>
        <v>323942.24965000001</v>
      </c>
      <c r="Z25" s="18">
        <f ca="1">$D25+dEdxTable!X21*Primary!$B$1</f>
        <v>337354.31965000002</v>
      </c>
      <c r="AA25" s="18">
        <f ca="1">$D25+dEdxTable!Y21*Primary!$B$1</f>
        <v>336809.87965000002</v>
      </c>
      <c r="AB25" s="18">
        <f ca="1">$D25+dEdxTable!Z21*Primary!$B$1</f>
        <v>349258.70965000003</v>
      </c>
      <c r="AC25" s="18">
        <f ca="1">$D25+dEdxTable!AA21*Primary!$B$1</f>
        <v>366220.10965</v>
      </c>
      <c r="AD25" s="18">
        <f ca="1">$D25+dEdxTable!AB21*Primary!$B$1</f>
        <v>377224.07965000003</v>
      </c>
      <c r="AE25" s="18">
        <f ca="1">$D25+dEdxTable!AC21*Primary!$B$1</f>
        <v>375360.41965</v>
      </c>
      <c r="AF25" s="18">
        <f ca="1">$D25+dEdxTable!AD21*Primary!$B$1</f>
        <v>392363.69965000002</v>
      </c>
      <c r="AI25" s="76">
        <v>834.5</v>
      </c>
      <c r="AJ25" s="76">
        <v>5.5087099999999998</v>
      </c>
      <c r="AK25" s="76">
        <v>13.504799999999999</v>
      </c>
      <c r="AL25" s="76">
        <v>2.4606499999999998</v>
      </c>
      <c r="AM25" s="76">
        <v>2.8624700000000001</v>
      </c>
      <c r="AN25" s="76">
        <v>2.32944</v>
      </c>
      <c r="AO25" s="76">
        <v>2.6916699999999998</v>
      </c>
    </row>
    <row r="26" spans="1:41" ht="15" customHeight="1">
      <c r="B26" s="32"/>
      <c r="D26" s="18">
        <f>dEdxTable!B22</f>
        <v>0.56606999999999996</v>
      </c>
      <c r="E26" s="18">
        <f ca="1">$D26+dEdxTable!C22*Primary!$B$1</f>
        <v>40899.527070000004</v>
      </c>
      <c r="F26" s="18">
        <f ca="1">$D26+dEdxTable!D22*Primary!$B$1</f>
        <v>40940.360069999995</v>
      </c>
      <c r="G26" s="18">
        <f ca="1">$D26+dEdxTable!E22*Primary!$B$1</f>
        <v>52364.177069999998</v>
      </c>
      <c r="H26" s="18">
        <f ca="1">$D26+dEdxTable!F22*Primary!$B$1</f>
        <v>71847.800069999998</v>
      </c>
      <c r="I26" s="18">
        <f ca="1">$D26+dEdxTable!G22*Primary!$B$1</f>
        <v>92118.767070000002</v>
      </c>
      <c r="J26" s="18">
        <f ca="1">$D26+dEdxTable!H22*Primary!$B$1</f>
        <v>119997.23607</v>
      </c>
      <c r="K26" s="18">
        <f ca="1">$D26+dEdxTable!I22*Primary!$B$1</f>
        <v>138926.99606999999</v>
      </c>
      <c r="L26" s="18">
        <f ca="1">$D26+dEdxTable!J22*Primary!$B$1</f>
        <v>157846.28607</v>
      </c>
      <c r="M26" s="18">
        <f ca="1">$D26+dEdxTable!K22*Primary!$B$1</f>
        <v>167949.83606999999</v>
      </c>
      <c r="N26" s="18">
        <f ca="1">$D26+dEdxTable!L22*Primary!$B$1</f>
        <v>197171.60606999998</v>
      </c>
      <c r="O26" s="18">
        <f ca="1">$D26+dEdxTable!M22*Primary!$B$1</f>
        <v>200658.11607000002</v>
      </c>
      <c r="P26" s="18">
        <f ca="1">$D26+dEdxTable!N22*Primary!$B$1</f>
        <v>229628.60606999998</v>
      </c>
      <c r="Q26" s="18">
        <f ca="1">$D26+dEdxTable!O22*Primary!$B$1</f>
        <v>232078.58606999999</v>
      </c>
      <c r="R26" s="18">
        <f ca="1">$D26+dEdxTable!P22*Primary!$B$1</f>
        <v>261248.00607</v>
      </c>
      <c r="S26" s="18">
        <f ca="1">$D26+dEdxTable!Q22*Primary!$B$1</f>
        <v>262483.46606999997</v>
      </c>
      <c r="T26" s="18">
        <f ca="1">$D26+dEdxTable!R22*Primary!$B$1</f>
        <v>292574.24606999999</v>
      </c>
      <c r="U26" s="18">
        <f ca="1">$D26+dEdxTable!S22*Primary!$B$1</f>
        <v>292532.36606999999</v>
      </c>
      <c r="V26" s="18">
        <f ca="1">$D26+dEdxTable!T22*Primary!$B$1</f>
        <v>279256.40607000003</v>
      </c>
      <c r="W26" s="18">
        <f ca="1">$D26+dEdxTable!U22*Primary!$B$1</f>
        <v>322696.43607</v>
      </c>
      <c r="X26" s="18">
        <f ca="1">$D26+dEdxTable!V22*Primary!$B$1</f>
        <v>337762.76607000001</v>
      </c>
      <c r="Y26" s="18">
        <f ca="1">$D26+dEdxTable!W22*Primary!$B$1</f>
        <v>323942.36606999999</v>
      </c>
      <c r="Z26" s="18">
        <f ca="1">$D26+dEdxTable!X22*Primary!$B$1</f>
        <v>337354.43607</v>
      </c>
      <c r="AA26" s="18">
        <f ca="1">$D26+dEdxTable!Y22*Primary!$B$1</f>
        <v>336809.99606999999</v>
      </c>
      <c r="AB26" s="18">
        <f ca="1">$D26+dEdxTable!Z22*Primary!$B$1</f>
        <v>349258.82607000001</v>
      </c>
      <c r="AC26" s="18">
        <f ca="1">$D26+dEdxTable!AA22*Primary!$B$1</f>
        <v>366220.22606999998</v>
      </c>
      <c r="AD26" s="18">
        <f ca="1">$D26+dEdxTable!AB22*Primary!$B$1</f>
        <v>377224.19607000001</v>
      </c>
      <c r="AE26" s="18">
        <f ca="1">$D26+dEdxTable!AC22*Primary!$B$1</f>
        <v>375360.53606999997</v>
      </c>
      <c r="AF26" s="18">
        <f ca="1">$D26+dEdxTable!AD22*Primary!$B$1</f>
        <v>392363.81607</v>
      </c>
      <c r="AI26" s="76">
        <v>876.5</v>
      </c>
      <c r="AJ26" s="76">
        <v>6.3450899999999999</v>
      </c>
      <c r="AK26" s="76">
        <v>13.504799999999999</v>
      </c>
      <c r="AL26" s="76">
        <v>2.4606499999999998</v>
      </c>
      <c r="AM26" s="76">
        <v>2.8624700000000001</v>
      </c>
      <c r="AN26" s="76">
        <v>2.32944</v>
      </c>
      <c r="AO26" s="76">
        <v>2.6916699999999998</v>
      </c>
    </row>
    <row r="27" spans="1:41" ht="15" customHeight="1">
      <c r="B27" s="32"/>
      <c r="D27" s="18">
        <f>dEdxTable!B23</f>
        <v>0.71264000000000005</v>
      </c>
      <c r="E27" s="18">
        <f ca="1">$D27+dEdxTable!C23*Primary!$B$1</f>
        <v>40899.673640000001</v>
      </c>
      <c r="F27" s="18">
        <f ca="1">$D27+dEdxTable!D23*Primary!$B$1</f>
        <v>40940.506639999992</v>
      </c>
      <c r="G27" s="18">
        <f ca="1">$D27+dEdxTable!E23*Primary!$B$1</f>
        <v>52364.323639999995</v>
      </c>
      <c r="H27" s="18">
        <f ca="1">$D27+dEdxTable!F23*Primary!$B$1</f>
        <v>71847.946639999995</v>
      </c>
      <c r="I27" s="18">
        <f ca="1">$D27+dEdxTable!G23*Primary!$B$1</f>
        <v>92118.913639999999</v>
      </c>
      <c r="J27" s="18">
        <f ca="1">$D27+dEdxTable!H23*Primary!$B$1</f>
        <v>119997.38264</v>
      </c>
      <c r="K27" s="18">
        <f ca="1">$D27+dEdxTable!I23*Primary!$B$1</f>
        <v>138927.14264000001</v>
      </c>
      <c r="L27" s="18">
        <f ca="1">$D27+dEdxTable!J23*Primary!$B$1</f>
        <v>157846.43264000001</v>
      </c>
      <c r="M27" s="18">
        <f ca="1">$D27+dEdxTable!K23*Primary!$B$1</f>
        <v>167949.98264</v>
      </c>
      <c r="N27" s="18">
        <f ca="1">$D27+dEdxTable!L23*Primary!$B$1</f>
        <v>197171.75263999999</v>
      </c>
      <c r="O27" s="18">
        <f ca="1">$D27+dEdxTable!M23*Primary!$B$1</f>
        <v>200658.26264000003</v>
      </c>
      <c r="P27" s="18">
        <f ca="1">$D27+dEdxTable!N23*Primary!$B$1</f>
        <v>229628.75263999999</v>
      </c>
      <c r="Q27" s="18">
        <f ca="1">$D27+dEdxTable!O23*Primary!$B$1</f>
        <v>232078.73264</v>
      </c>
      <c r="R27" s="18">
        <f ca="1">$D27+dEdxTable!P23*Primary!$B$1</f>
        <v>261248.15264000001</v>
      </c>
      <c r="S27" s="18">
        <f ca="1">$D27+dEdxTable!Q23*Primary!$B$1</f>
        <v>262483.61263999995</v>
      </c>
      <c r="T27" s="18">
        <f ca="1">$D27+dEdxTable!R23*Primary!$B$1</f>
        <v>292574.39263999998</v>
      </c>
      <c r="U27" s="18">
        <f ca="1">$D27+dEdxTable!S23*Primary!$B$1</f>
        <v>292532.51263999997</v>
      </c>
      <c r="V27" s="18">
        <f ca="1">$D27+dEdxTable!T23*Primary!$B$1</f>
        <v>279256.55264000001</v>
      </c>
      <c r="W27" s="18">
        <f ca="1">$D27+dEdxTable!U23*Primary!$B$1</f>
        <v>322696.58263999998</v>
      </c>
      <c r="X27" s="18">
        <f ca="1">$D27+dEdxTable!V23*Primary!$B$1</f>
        <v>337762.91264</v>
      </c>
      <c r="Y27" s="18">
        <f ca="1">$D27+dEdxTable!W23*Primary!$B$1</f>
        <v>323942.51263999997</v>
      </c>
      <c r="Z27" s="18">
        <f ca="1">$D27+dEdxTable!X23*Primary!$B$1</f>
        <v>337354.58263999998</v>
      </c>
      <c r="AA27" s="18">
        <f ca="1">$D27+dEdxTable!Y23*Primary!$B$1</f>
        <v>336810.14263999998</v>
      </c>
      <c r="AB27" s="18">
        <f ca="1">$D27+dEdxTable!Z23*Primary!$B$1</f>
        <v>349258.97263999999</v>
      </c>
      <c r="AC27" s="18">
        <f ca="1">$D27+dEdxTable!AA23*Primary!$B$1</f>
        <v>366220.37263999996</v>
      </c>
      <c r="AD27" s="18">
        <f ca="1">$D27+dEdxTable!AB23*Primary!$B$1</f>
        <v>377224.34263999999</v>
      </c>
      <c r="AE27" s="18">
        <f ca="1">$D27+dEdxTable!AC23*Primary!$B$1</f>
        <v>375360.68263999996</v>
      </c>
      <c r="AF27" s="18">
        <f ca="1">$D27+dEdxTable!AD23*Primary!$B$1</f>
        <v>392363.96263999998</v>
      </c>
      <c r="AI27" s="76">
        <v>920</v>
      </c>
      <c r="AJ27" s="76">
        <v>7.4029600000000002</v>
      </c>
      <c r="AK27" s="76">
        <v>13.504799999999999</v>
      </c>
      <c r="AL27" s="76">
        <v>2.4606499999999998</v>
      </c>
      <c r="AM27" s="76">
        <v>2.8624700000000001</v>
      </c>
      <c r="AN27" s="76">
        <v>2.32944</v>
      </c>
      <c r="AO27" s="76">
        <v>2.6916699999999998</v>
      </c>
    </row>
    <row r="28" spans="1:41" ht="15" customHeight="1">
      <c r="B28" s="32"/>
      <c r="D28" s="18">
        <f>dEdxTable!B24</f>
        <v>0.89715999999999996</v>
      </c>
      <c r="E28" s="18">
        <f ca="1">$D28+dEdxTable!C24*Primary!$B$1</f>
        <v>40899.858160000003</v>
      </c>
      <c r="F28" s="18">
        <f ca="1">$D28+dEdxTable!D24*Primary!$B$1</f>
        <v>40940.691159999995</v>
      </c>
      <c r="G28" s="18">
        <f ca="1">$D28+dEdxTable!E24*Primary!$B$1</f>
        <v>52364.508159999998</v>
      </c>
      <c r="H28" s="18">
        <f ca="1">$D28+dEdxTable!F24*Primary!$B$1</f>
        <v>71848.13115999999</v>
      </c>
      <c r="I28" s="18">
        <f ca="1">$D28+dEdxTable!G24*Primary!$B$1</f>
        <v>92119.098159999994</v>
      </c>
      <c r="J28" s="18">
        <f ca="1">$D28+dEdxTable!H24*Primary!$B$1</f>
        <v>119997.56715999999</v>
      </c>
      <c r="K28" s="18">
        <f ca="1">$D28+dEdxTable!I24*Primary!$B$1</f>
        <v>138927.32715999999</v>
      </c>
      <c r="L28" s="18">
        <f ca="1">$D28+dEdxTable!J24*Primary!$B$1</f>
        <v>157846.61715999999</v>
      </c>
      <c r="M28" s="18">
        <f ca="1">$D28+dEdxTable!K24*Primary!$B$1</f>
        <v>167950.16715999998</v>
      </c>
      <c r="N28" s="18">
        <f ca="1">$D28+dEdxTable!L24*Primary!$B$1</f>
        <v>197171.93715999997</v>
      </c>
      <c r="O28" s="18">
        <f ca="1">$D28+dEdxTable!M24*Primary!$B$1</f>
        <v>200658.44716000001</v>
      </c>
      <c r="P28" s="18">
        <f ca="1">$D28+dEdxTable!N24*Primary!$B$1</f>
        <v>229628.93715999997</v>
      </c>
      <c r="Q28" s="18">
        <f ca="1">$D28+dEdxTable!O24*Primary!$B$1</f>
        <v>232078.91715999998</v>
      </c>
      <c r="R28" s="18">
        <f ca="1">$D28+dEdxTable!P24*Primary!$B$1</f>
        <v>261248.33716</v>
      </c>
      <c r="S28" s="18">
        <f ca="1">$D28+dEdxTable!Q24*Primary!$B$1</f>
        <v>262483.79715999996</v>
      </c>
      <c r="T28" s="18">
        <f ca="1">$D28+dEdxTable!R24*Primary!$B$1</f>
        <v>292574.57715999999</v>
      </c>
      <c r="U28" s="18">
        <f ca="1">$D28+dEdxTable!S24*Primary!$B$1</f>
        <v>292532.69715999998</v>
      </c>
      <c r="V28" s="18">
        <f ca="1">$D28+dEdxTable!T24*Primary!$B$1</f>
        <v>279256.73716000002</v>
      </c>
      <c r="W28" s="18">
        <f ca="1">$D28+dEdxTable!U24*Primary!$B$1</f>
        <v>322696.76715999999</v>
      </c>
      <c r="X28" s="18">
        <f ca="1">$D28+dEdxTable!V24*Primary!$B$1</f>
        <v>337763.09716</v>
      </c>
      <c r="Y28" s="18">
        <f ca="1">$D28+dEdxTable!W24*Primary!$B$1</f>
        <v>323942.69715999998</v>
      </c>
      <c r="Z28" s="18">
        <f ca="1">$D28+dEdxTable!X24*Primary!$B$1</f>
        <v>337354.76715999999</v>
      </c>
      <c r="AA28" s="18">
        <f ca="1">$D28+dEdxTable!Y24*Primary!$B$1</f>
        <v>336810.32715999999</v>
      </c>
      <c r="AB28" s="18">
        <f ca="1">$D28+dEdxTable!Z24*Primary!$B$1</f>
        <v>349259.15716</v>
      </c>
      <c r="AC28" s="18">
        <f ca="1">$D28+dEdxTable!AA24*Primary!$B$1</f>
        <v>366220.55715999997</v>
      </c>
      <c r="AD28" s="18">
        <f ca="1">$D28+dEdxTable!AB24*Primary!$B$1</f>
        <v>377224.52716</v>
      </c>
      <c r="AE28" s="18">
        <f ca="1">$D28+dEdxTable!AC24*Primary!$B$1</f>
        <v>375360.86715999997</v>
      </c>
      <c r="AF28" s="18">
        <f ca="1">$D28+dEdxTable!AD24*Primary!$B$1</f>
        <v>392364.14715999999</v>
      </c>
      <c r="AI28" s="76">
        <v>965</v>
      </c>
      <c r="AJ28" s="76">
        <v>8.5054700000000008</v>
      </c>
      <c r="AK28" s="76">
        <v>13.504799999999999</v>
      </c>
      <c r="AL28" s="76">
        <v>2.4606499999999998</v>
      </c>
      <c r="AM28" s="76">
        <v>2.8624700000000001</v>
      </c>
      <c r="AN28" s="76">
        <v>2.32944</v>
      </c>
      <c r="AO28" s="76">
        <v>2.6916699999999998</v>
      </c>
    </row>
    <row r="29" spans="1:41">
      <c r="B29" s="32"/>
      <c r="D29" s="18">
        <f>dEdxTable!B25</f>
        <v>1.1294999999999999</v>
      </c>
      <c r="E29" s="18">
        <f ca="1">$D29+dEdxTable!C25*Primary!$B$1</f>
        <v>40900.090500000006</v>
      </c>
      <c r="F29" s="18">
        <f ca="1">$D29+dEdxTable!D25*Primary!$B$1</f>
        <v>40940.923499999997</v>
      </c>
      <c r="G29" s="18">
        <f ca="1">$D29+dEdxTable!E25*Primary!$B$1</f>
        <v>52364.7405</v>
      </c>
      <c r="H29" s="18">
        <f ca="1">$D29+dEdxTable!F25*Primary!$B$1</f>
        <v>71848.363499999992</v>
      </c>
      <c r="I29" s="18">
        <f ca="1">$D29+dEdxTable!G25*Primary!$B$1</f>
        <v>92119.330499999996</v>
      </c>
      <c r="J29" s="18">
        <f ca="1">$D29+dEdxTable!H25*Primary!$B$1</f>
        <v>119997.79949999999</v>
      </c>
      <c r="K29" s="18">
        <f ca="1">$D29+dEdxTable!I25*Primary!$B$1</f>
        <v>138927.5595</v>
      </c>
      <c r="L29" s="18">
        <f ca="1">$D29+dEdxTable!J25*Primary!$B$1</f>
        <v>157846.84950000001</v>
      </c>
      <c r="M29" s="18">
        <f ca="1">$D29+dEdxTable!K25*Primary!$B$1</f>
        <v>167950.3995</v>
      </c>
      <c r="N29" s="18">
        <f ca="1">$D29+dEdxTable!L25*Primary!$B$1</f>
        <v>197172.16949999999</v>
      </c>
      <c r="O29" s="18">
        <f ca="1">$D29+dEdxTable!M25*Primary!$B$1</f>
        <v>200658.67950000003</v>
      </c>
      <c r="P29" s="18">
        <f ca="1">$D29+dEdxTable!N25*Primary!$B$1</f>
        <v>229629.16949999999</v>
      </c>
      <c r="Q29" s="18">
        <f ca="1">$D29+dEdxTable!O25*Primary!$B$1</f>
        <v>232079.1495</v>
      </c>
      <c r="R29" s="18">
        <f ca="1">$D29+dEdxTable!P25*Primary!$B$1</f>
        <v>261248.56950000001</v>
      </c>
      <c r="S29" s="18">
        <f ca="1">$D29+dEdxTable!Q25*Primary!$B$1</f>
        <v>262484.02949999995</v>
      </c>
      <c r="T29" s="18">
        <f ca="1">$D29+dEdxTable!R25*Primary!$B$1</f>
        <v>292574.80949999997</v>
      </c>
      <c r="U29" s="18">
        <f ca="1">$D29+dEdxTable!S25*Primary!$B$1</f>
        <v>292532.92949999997</v>
      </c>
      <c r="V29" s="18">
        <f ca="1">$D29+dEdxTable!T25*Primary!$B$1</f>
        <v>279256.96950000001</v>
      </c>
      <c r="W29" s="18">
        <f ca="1">$D29+dEdxTable!U25*Primary!$B$1</f>
        <v>322696.99949999998</v>
      </c>
      <c r="X29" s="18">
        <f ca="1">$D29+dEdxTable!V25*Primary!$B$1</f>
        <v>337763.32949999999</v>
      </c>
      <c r="Y29" s="18">
        <f ca="1">$D29+dEdxTable!W25*Primary!$B$1</f>
        <v>323942.92949999997</v>
      </c>
      <c r="Z29" s="18">
        <f ca="1">$D29+dEdxTable!X25*Primary!$B$1</f>
        <v>337354.99949999998</v>
      </c>
      <c r="AA29" s="18">
        <f ca="1">$D29+dEdxTable!Y25*Primary!$B$1</f>
        <v>336810.55949999997</v>
      </c>
      <c r="AB29" s="18">
        <f ca="1">$D29+dEdxTable!Z25*Primary!$B$1</f>
        <v>349259.38949999999</v>
      </c>
      <c r="AC29" s="18">
        <f ca="1">$D29+dEdxTable!AA25*Primary!$B$1</f>
        <v>366220.78949999996</v>
      </c>
      <c r="AD29" s="18">
        <f ca="1">$D29+dEdxTable!AB25*Primary!$B$1</f>
        <v>377224.75949999999</v>
      </c>
      <c r="AE29" s="18">
        <f ca="1">$D29+dEdxTable!AC25*Primary!$B$1</f>
        <v>375361.09949999995</v>
      </c>
      <c r="AF29" s="18">
        <f ca="1">$D29+dEdxTable!AD25*Primary!$B$1</f>
        <v>392364.37949999998</v>
      </c>
      <c r="AI29" s="76">
        <v>1000</v>
      </c>
      <c r="AJ29" s="76">
        <v>8.9303299999999997</v>
      </c>
      <c r="AK29" s="76">
        <v>13.504799999999999</v>
      </c>
      <c r="AL29" s="76">
        <v>2.4606499999999998</v>
      </c>
      <c r="AM29" s="76">
        <v>2.8624700000000001</v>
      </c>
      <c r="AN29" s="76">
        <v>2.32944</v>
      </c>
      <c r="AO29" s="76">
        <v>2.6916699999999998</v>
      </c>
    </row>
    <row r="30" spans="1:41">
      <c r="B30" s="32"/>
      <c r="D30" s="18">
        <f>dEdxTable!B26</f>
        <v>1.4218999999999999</v>
      </c>
      <c r="E30" s="18">
        <f ca="1">$D30+dEdxTable!C26*Primary!$B$1</f>
        <v>40900.382900000004</v>
      </c>
      <c r="F30" s="18">
        <f ca="1">$D30+dEdxTable!D26*Primary!$B$1</f>
        <v>40941.215899999996</v>
      </c>
      <c r="G30" s="18">
        <f ca="1">$D30+dEdxTable!E26*Primary!$B$1</f>
        <v>52365.032899999998</v>
      </c>
      <c r="H30" s="18">
        <f ca="1">$D30+dEdxTable!F26*Primary!$B$1</f>
        <v>71848.655899999998</v>
      </c>
      <c r="I30" s="18">
        <f ca="1">$D30+dEdxTable!G26*Primary!$B$1</f>
        <v>92119.622900000002</v>
      </c>
      <c r="J30" s="18">
        <f ca="1">$D30+dEdxTable!H26*Primary!$B$1</f>
        <v>119998.0919</v>
      </c>
      <c r="K30" s="18">
        <f ca="1">$D30+dEdxTable!I26*Primary!$B$1</f>
        <v>138927.85189999998</v>
      </c>
      <c r="L30" s="18">
        <f ca="1">$D30+dEdxTable!J26*Primary!$B$1</f>
        <v>157847.14189999999</v>
      </c>
      <c r="M30" s="18">
        <f ca="1">$D30+dEdxTable!K26*Primary!$B$1</f>
        <v>167950.69189999998</v>
      </c>
      <c r="N30" s="18">
        <f ca="1">$D30+dEdxTable!L26*Primary!$B$1</f>
        <v>197172.46189999997</v>
      </c>
      <c r="O30" s="18">
        <f ca="1">$D30+dEdxTable!M26*Primary!$B$1</f>
        <v>200658.9719</v>
      </c>
      <c r="P30" s="18">
        <f ca="1">$D30+dEdxTable!N26*Primary!$B$1</f>
        <v>229629.46189999997</v>
      </c>
      <c r="Q30" s="18">
        <f ca="1">$D30+dEdxTable!O26*Primary!$B$1</f>
        <v>232079.44189999998</v>
      </c>
      <c r="R30" s="18">
        <f ca="1">$D30+dEdxTable!P26*Primary!$B$1</f>
        <v>261248.86189999999</v>
      </c>
      <c r="S30" s="18">
        <f ca="1">$D30+dEdxTable!Q26*Primary!$B$1</f>
        <v>262484.32189999998</v>
      </c>
      <c r="T30" s="18">
        <f ca="1">$D30+dEdxTable!R26*Primary!$B$1</f>
        <v>292575.10190000001</v>
      </c>
      <c r="U30" s="18">
        <f ca="1">$D30+dEdxTable!S26*Primary!$B$1</f>
        <v>292533.2219</v>
      </c>
      <c r="V30" s="18">
        <f ca="1">$D30+dEdxTable!T26*Primary!$B$1</f>
        <v>279257.26190000004</v>
      </c>
      <c r="W30" s="18">
        <f ca="1">$D30+dEdxTable!U26*Primary!$B$1</f>
        <v>322697.29190000001</v>
      </c>
      <c r="X30" s="18">
        <f ca="1">$D30+dEdxTable!V26*Primary!$B$1</f>
        <v>337763.62190000003</v>
      </c>
      <c r="Y30" s="18">
        <f ca="1">$D30+dEdxTable!W26*Primary!$B$1</f>
        <v>323943.2219</v>
      </c>
      <c r="Z30" s="18">
        <f ca="1">$D30+dEdxTable!X26*Primary!$B$1</f>
        <v>337355.29190000001</v>
      </c>
      <c r="AA30" s="18">
        <f ca="1">$D30+dEdxTable!Y26*Primary!$B$1</f>
        <v>336810.85190000001</v>
      </c>
      <c r="AB30" s="18">
        <f ca="1">$D30+dEdxTable!Z26*Primary!$B$1</f>
        <v>349259.68190000003</v>
      </c>
      <c r="AC30" s="18">
        <f ca="1">$D30+dEdxTable!AA26*Primary!$B$1</f>
        <v>366221.08189999999</v>
      </c>
      <c r="AD30" s="18">
        <f ca="1">$D30+dEdxTable!AB26*Primary!$B$1</f>
        <v>377225.05190000002</v>
      </c>
      <c r="AE30" s="18">
        <f ca="1">$D30+dEdxTable!AC26*Primary!$B$1</f>
        <v>375361.39189999999</v>
      </c>
      <c r="AF30" s="18">
        <f ca="1">$D30+dEdxTable!AD26*Primary!$B$1</f>
        <v>392364.67190000002</v>
      </c>
      <c r="AI30" s="76">
        <v>1024</v>
      </c>
      <c r="AJ30" s="76">
        <v>9.1102500000000006</v>
      </c>
      <c r="AK30" s="76">
        <v>13.504799999999999</v>
      </c>
      <c r="AL30" s="76">
        <v>2.4606499999999998</v>
      </c>
      <c r="AM30" s="76">
        <v>2.8624700000000001</v>
      </c>
      <c r="AN30" s="76">
        <v>2.32944</v>
      </c>
      <c r="AO30" s="76">
        <v>2.6916699999999998</v>
      </c>
    </row>
    <row r="31" spans="1:41">
      <c r="B31" s="32"/>
      <c r="D31" s="18">
        <f>dEdxTable!B27</f>
        <v>1.7901</v>
      </c>
      <c r="E31" s="18">
        <f ca="1">$D31+dEdxTable!C27*Primary!$B$1</f>
        <v>40900.751100000001</v>
      </c>
      <c r="F31" s="18">
        <f ca="1">$D31+dEdxTable!D27*Primary!$B$1</f>
        <v>40941.584099999993</v>
      </c>
      <c r="G31" s="18">
        <f ca="1">$D31+dEdxTable!E27*Primary!$B$1</f>
        <v>52365.401099999995</v>
      </c>
      <c r="H31" s="18">
        <f ca="1">$D31+dEdxTable!F27*Primary!$B$1</f>
        <v>71849.024099999995</v>
      </c>
      <c r="I31" s="18">
        <f ca="1">$D31+dEdxTable!G27*Primary!$B$1</f>
        <v>92119.991099999999</v>
      </c>
      <c r="J31" s="18">
        <f ca="1">$D31+dEdxTable!H27*Primary!$B$1</f>
        <v>119998.4601</v>
      </c>
      <c r="K31" s="18">
        <f ca="1">$D31+dEdxTable!I27*Primary!$B$1</f>
        <v>138928.22010000001</v>
      </c>
      <c r="L31" s="18">
        <f ca="1">$D31+dEdxTable!J27*Primary!$B$1</f>
        <v>157847.51010000001</v>
      </c>
      <c r="M31" s="18">
        <f ca="1">$D31+dEdxTable!K27*Primary!$B$1</f>
        <v>167951.0601</v>
      </c>
      <c r="N31" s="18">
        <f ca="1">$D31+dEdxTable!L27*Primary!$B$1</f>
        <v>197172.83009999999</v>
      </c>
      <c r="O31" s="18">
        <f ca="1">$D31+dEdxTable!M27*Primary!$B$1</f>
        <v>200659.34010000003</v>
      </c>
      <c r="P31" s="18">
        <f ca="1">$D31+dEdxTable!N27*Primary!$B$1</f>
        <v>229629.83009999999</v>
      </c>
      <c r="Q31" s="18">
        <f ca="1">$D31+dEdxTable!O27*Primary!$B$1</f>
        <v>232079.8101</v>
      </c>
      <c r="R31" s="18">
        <f ca="1">$D31+dEdxTable!P27*Primary!$B$1</f>
        <v>261249.23010000002</v>
      </c>
      <c r="S31" s="18">
        <f ca="1">$D31+dEdxTable!Q27*Primary!$B$1</f>
        <v>262484.69009999995</v>
      </c>
      <c r="T31" s="18">
        <f ca="1">$D31+dEdxTable!R27*Primary!$B$1</f>
        <v>292575.47009999998</v>
      </c>
      <c r="U31" s="18">
        <f ca="1">$D31+dEdxTable!S27*Primary!$B$1</f>
        <v>292533.59009999997</v>
      </c>
      <c r="V31" s="18">
        <f ca="1">$D31+dEdxTable!T27*Primary!$B$1</f>
        <v>279257.63010000001</v>
      </c>
      <c r="W31" s="18">
        <f ca="1">$D31+dEdxTable!U27*Primary!$B$1</f>
        <v>322697.66009999998</v>
      </c>
      <c r="X31" s="18">
        <f ca="1">$D31+dEdxTable!V27*Primary!$B$1</f>
        <v>337763.9901</v>
      </c>
      <c r="Y31" s="18">
        <f ca="1">$D31+dEdxTable!W27*Primary!$B$1</f>
        <v>323943.59009999997</v>
      </c>
      <c r="Z31" s="18">
        <f ca="1">$D31+dEdxTable!X27*Primary!$B$1</f>
        <v>337355.66009999998</v>
      </c>
      <c r="AA31" s="18">
        <f ca="1">$D31+dEdxTable!Y27*Primary!$B$1</f>
        <v>336811.22009999998</v>
      </c>
      <c r="AB31" s="18">
        <f ca="1">$D31+dEdxTable!Z27*Primary!$B$1</f>
        <v>349260.05009999999</v>
      </c>
      <c r="AC31" s="18">
        <f ca="1">$D31+dEdxTable!AA27*Primary!$B$1</f>
        <v>366221.45009999996</v>
      </c>
      <c r="AD31" s="18">
        <f ca="1">$D31+dEdxTable!AB27*Primary!$B$1</f>
        <v>377225.42009999999</v>
      </c>
      <c r="AE31" s="18">
        <f ca="1">$D31+dEdxTable!AC27*Primary!$B$1</f>
        <v>375361.76009999996</v>
      </c>
      <c r="AF31" s="18">
        <f ca="1">$D31+dEdxTable!AD27*Primary!$B$1</f>
        <v>392365.04009999998</v>
      </c>
      <c r="AI31">
        <v>10000</v>
      </c>
      <c r="AJ31" s="18">
        <v>9.1102500000000006</v>
      </c>
      <c r="AK31" s="18">
        <v>13.504799999999999</v>
      </c>
      <c r="AL31" s="18">
        <v>2.4606499999999998</v>
      </c>
      <c r="AM31" s="18">
        <v>2.8624700000000001</v>
      </c>
      <c r="AN31" s="18">
        <v>2.32944</v>
      </c>
      <c r="AO31" s="18">
        <v>2.6916699999999998</v>
      </c>
    </row>
    <row r="32" spans="1:41">
      <c r="B32" s="32"/>
      <c r="D32" s="18">
        <f>dEdxTable!B28</f>
        <v>2.2536</v>
      </c>
      <c r="E32" s="18">
        <f ca="1">$D32+dEdxTable!C28*Primary!$B$1</f>
        <v>40901.214599999999</v>
      </c>
      <c r="F32" s="18">
        <f ca="1">$D32+dEdxTable!D28*Primary!$B$1</f>
        <v>40942.047599999991</v>
      </c>
      <c r="G32" s="18">
        <f ca="1">$D32+dEdxTable!E28*Primary!$B$1</f>
        <v>52365.864599999994</v>
      </c>
      <c r="H32" s="18">
        <f ca="1">$D32+dEdxTable!F28*Primary!$B$1</f>
        <v>71849.487599999993</v>
      </c>
      <c r="I32" s="18">
        <f ca="1">$D32+dEdxTable!G28*Primary!$B$1</f>
        <v>92120.454599999997</v>
      </c>
      <c r="J32" s="18">
        <f ca="1">$D32+dEdxTable!H28*Primary!$B$1</f>
        <v>119998.92359999999</v>
      </c>
      <c r="K32" s="18">
        <f ca="1">$D32+dEdxTable!I28*Primary!$B$1</f>
        <v>138928.68359999999</v>
      </c>
      <c r="L32" s="18">
        <f ca="1">$D32+dEdxTable!J28*Primary!$B$1</f>
        <v>157847.9736</v>
      </c>
      <c r="M32" s="18">
        <f ca="1">$D32+dEdxTable!K28*Primary!$B$1</f>
        <v>167951.52359999999</v>
      </c>
      <c r="N32" s="18">
        <f ca="1">$D32+dEdxTable!L28*Primary!$B$1</f>
        <v>197173.29359999998</v>
      </c>
      <c r="O32" s="18">
        <f ca="1">$D32+dEdxTable!M28*Primary!$B$1</f>
        <v>200659.80360000001</v>
      </c>
      <c r="P32" s="18">
        <f ca="1">$D32+dEdxTable!N28*Primary!$B$1</f>
        <v>229630.29359999998</v>
      </c>
      <c r="Q32" s="18">
        <f ca="1">$D32+dEdxTable!O28*Primary!$B$1</f>
        <v>232080.27359999999</v>
      </c>
      <c r="R32" s="18">
        <f ca="1">$D32+dEdxTable!P28*Primary!$B$1</f>
        <v>261249.6936</v>
      </c>
      <c r="S32" s="18">
        <f ca="1">$D32+dEdxTable!Q28*Primary!$B$1</f>
        <v>262485.15359999996</v>
      </c>
      <c r="T32" s="18">
        <f ca="1">$D32+dEdxTable!R28*Primary!$B$1</f>
        <v>292575.93359999999</v>
      </c>
      <c r="U32" s="18">
        <f ca="1">$D32+dEdxTable!S28*Primary!$B$1</f>
        <v>292534.05359999998</v>
      </c>
      <c r="V32" s="18">
        <f ca="1">$D32+dEdxTable!T28*Primary!$B$1</f>
        <v>279258.09360000002</v>
      </c>
      <c r="W32" s="18">
        <f ca="1">$D32+dEdxTable!U28*Primary!$B$1</f>
        <v>322698.12359999999</v>
      </c>
      <c r="X32" s="18">
        <f ca="1">$D32+dEdxTable!V28*Primary!$B$1</f>
        <v>337764.45360000001</v>
      </c>
      <c r="Y32" s="18">
        <f ca="1">$D32+dEdxTable!W28*Primary!$B$1</f>
        <v>323944.05359999998</v>
      </c>
      <c r="Z32" s="18">
        <f ca="1">$D32+dEdxTable!X28*Primary!$B$1</f>
        <v>337356.12359999999</v>
      </c>
      <c r="AA32" s="18">
        <f ca="1">$D32+dEdxTable!Y28*Primary!$B$1</f>
        <v>336811.68359999999</v>
      </c>
      <c r="AB32" s="18">
        <f ca="1">$D32+dEdxTable!Z28*Primary!$B$1</f>
        <v>349260.51360000001</v>
      </c>
      <c r="AC32" s="18">
        <f ca="1">$D32+dEdxTable!AA28*Primary!$B$1</f>
        <v>366221.91359999997</v>
      </c>
      <c r="AD32" s="18">
        <f ca="1">$D32+dEdxTable!AB28*Primary!$B$1</f>
        <v>377225.8836</v>
      </c>
      <c r="AE32" s="18">
        <f ca="1">$D32+dEdxTable!AC28*Primary!$B$1</f>
        <v>375362.22359999997</v>
      </c>
      <c r="AF32" s="18">
        <f ca="1">$D32+dEdxTable!AD28*Primary!$B$1</f>
        <v>392365.5036</v>
      </c>
    </row>
    <row r="33" spans="1:41">
      <c r="B33" s="32"/>
      <c r="D33" s="18">
        <f>dEdxTable!B29</f>
        <v>2.8371</v>
      </c>
      <c r="E33" s="18">
        <f ca="1">$D33+dEdxTable!C29*Primary!$B$1</f>
        <v>40901.7981</v>
      </c>
      <c r="F33" s="18">
        <f ca="1">$D33+dEdxTable!D29*Primary!$B$1</f>
        <v>40942.631099999991</v>
      </c>
      <c r="G33" s="18">
        <f ca="1">$D33+dEdxTable!E29*Primary!$B$1</f>
        <v>52366.448099999994</v>
      </c>
      <c r="H33" s="18">
        <f ca="1">$D33+dEdxTable!F29*Primary!$B$1</f>
        <v>71850.071100000001</v>
      </c>
      <c r="I33" s="18">
        <f ca="1">$D33+dEdxTable!G29*Primary!$B$1</f>
        <v>92121.038100000005</v>
      </c>
      <c r="J33" s="18">
        <f ca="1">$D33+dEdxTable!H29*Primary!$B$1</f>
        <v>119999.5071</v>
      </c>
      <c r="K33" s="18">
        <f ca="1">$D33+dEdxTable!I29*Primary!$B$1</f>
        <v>138929.2671</v>
      </c>
      <c r="L33" s="18">
        <f ca="1">$D33+dEdxTable!J29*Primary!$B$1</f>
        <v>157848.55710000001</v>
      </c>
      <c r="M33" s="18">
        <f ca="1">$D33+dEdxTable!K29*Primary!$B$1</f>
        <v>167952.10709999999</v>
      </c>
      <c r="N33" s="18">
        <f ca="1">$D33+dEdxTable!L29*Primary!$B$1</f>
        <v>197173.87709999998</v>
      </c>
      <c r="O33" s="18">
        <f ca="1">$D33+dEdxTable!M29*Primary!$B$1</f>
        <v>200660.38710000002</v>
      </c>
      <c r="P33" s="18">
        <f ca="1">$D33+dEdxTable!N29*Primary!$B$1</f>
        <v>229630.87709999998</v>
      </c>
      <c r="Q33" s="18">
        <f ca="1">$D33+dEdxTable!O29*Primary!$B$1</f>
        <v>232080.85709999999</v>
      </c>
      <c r="R33" s="18">
        <f ca="1">$D33+dEdxTable!P29*Primary!$B$1</f>
        <v>261250.27710000001</v>
      </c>
      <c r="S33" s="18">
        <f ca="1">$D33+dEdxTable!Q29*Primary!$B$1</f>
        <v>262485.73709999997</v>
      </c>
      <c r="T33" s="18">
        <f ca="1">$D33+dEdxTable!R29*Primary!$B$1</f>
        <v>292576.5171</v>
      </c>
      <c r="U33" s="18">
        <f ca="1">$D33+dEdxTable!S29*Primary!$B$1</f>
        <v>292534.63709999999</v>
      </c>
      <c r="V33" s="18">
        <f ca="1">$D33+dEdxTable!T29*Primary!$B$1</f>
        <v>279258.67710000003</v>
      </c>
      <c r="W33" s="18">
        <f ca="1">$D33+dEdxTable!U29*Primary!$B$1</f>
        <v>322698.7071</v>
      </c>
      <c r="X33" s="18">
        <f ca="1">$D33+dEdxTable!V29*Primary!$B$1</f>
        <v>337765.03710000002</v>
      </c>
      <c r="Y33" s="18">
        <f ca="1">$D33+dEdxTable!W29*Primary!$B$1</f>
        <v>323944.63709999999</v>
      </c>
      <c r="Z33" s="18">
        <f ca="1">$D33+dEdxTable!X29*Primary!$B$1</f>
        <v>337356.7071</v>
      </c>
      <c r="AA33" s="18">
        <f ca="1">$D33+dEdxTable!Y29*Primary!$B$1</f>
        <v>336812.2671</v>
      </c>
      <c r="AB33" s="18">
        <f ca="1">$D33+dEdxTable!Z29*Primary!$B$1</f>
        <v>349261.09710000001</v>
      </c>
      <c r="AC33" s="18">
        <f ca="1">$D33+dEdxTable!AA29*Primary!$B$1</f>
        <v>366222.49709999998</v>
      </c>
      <c r="AD33" s="18">
        <f ca="1">$D33+dEdxTable!AB29*Primary!$B$1</f>
        <v>377226.46710000001</v>
      </c>
      <c r="AE33" s="18">
        <f ca="1">$D33+dEdxTable!AC29*Primary!$B$1</f>
        <v>375362.80709999998</v>
      </c>
      <c r="AF33" s="18">
        <f ca="1">$D33+dEdxTable!AD29*Primary!$B$1</f>
        <v>392366.0871</v>
      </c>
      <c r="AI33" s="106">
        <f ca="1">$B$1</f>
        <v>1047</v>
      </c>
      <c r="AJ33">
        <f t="shared" ref="AJ33:AO33" ca="1" si="0">TREND(AJ34:AJ35,$AI34:$AI35,$AI$33,TRUE)</f>
        <v>9.1102500000000006</v>
      </c>
      <c r="AK33">
        <f t="shared" ca="1" si="0"/>
        <v>13.504799999999999</v>
      </c>
      <c r="AL33">
        <f t="shared" ca="1" si="0"/>
        <v>2.4606499999999998</v>
      </c>
      <c r="AM33">
        <f t="shared" ca="1" si="0"/>
        <v>2.8624700000000001</v>
      </c>
      <c r="AN33">
        <f t="shared" ca="1" si="0"/>
        <v>2.32944</v>
      </c>
      <c r="AO33">
        <f t="shared" ca="1" si="0"/>
        <v>2.6916699999999998</v>
      </c>
    </row>
    <row r="34" spans="1:41">
      <c r="B34" s="32"/>
      <c r="D34" s="18">
        <f>dEdxTable!B30</f>
        <v>3.5716999999999999</v>
      </c>
      <c r="E34" s="18">
        <f ca="1">$D34+dEdxTable!C30*Primary!$B$1</f>
        <v>40902.532700000003</v>
      </c>
      <c r="F34" s="18">
        <f ca="1">$D34+dEdxTable!D30*Primary!$B$1</f>
        <v>40943.365699999995</v>
      </c>
      <c r="G34" s="18">
        <f ca="1">$D34+dEdxTable!E30*Primary!$B$1</f>
        <v>52367.182699999998</v>
      </c>
      <c r="H34" s="18">
        <f ca="1">$D34+dEdxTable!F30*Primary!$B$1</f>
        <v>71850.805699999997</v>
      </c>
      <c r="I34" s="18">
        <f ca="1">$D34+dEdxTable!G30*Primary!$B$1</f>
        <v>92121.772700000001</v>
      </c>
      <c r="J34" s="18">
        <f ca="1">$D34+dEdxTable!H30*Primary!$B$1</f>
        <v>120000.2417</v>
      </c>
      <c r="K34" s="18">
        <f ca="1">$D34+dEdxTable!I30*Primary!$B$1</f>
        <v>138930.00169999999</v>
      </c>
      <c r="L34" s="18">
        <f ca="1">$D34+dEdxTable!J30*Primary!$B$1</f>
        <v>157849.2917</v>
      </c>
      <c r="M34" s="18">
        <f ca="1">$D34+dEdxTable!K30*Primary!$B$1</f>
        <v>167952.84169999999</v>
      </c>
      <c r="N34" s="18">
        <f ca="1">$D34+dEdxTable!L30*Primary!$B$1</f>
        <v>197174.61169999998</v>
      </c>
      <c r="O34" s="18">
        <f ca="1">$D34+dEdxTable!M30*Primary!$B$1</f>
        <v>200661.12170000002</v>
      </c>
      <c r="P34" s="18">
        <f ca="1">$D34+dEdxTable!N30*Primary!$B$1</f>
        <v>229631.61169999998</v>
      </c>
      <c r="Q34" s="18">
        <f ca="1">$D34+dEdxTable!O30*Primary!$B$1</f>
        <v>232081.59169999999</v>
      </c>
      <c r="R34" s="18">
        <f ca="1">$D34+dEdxTable!P30*Primary!$B$1</f>
        <v>261251.0117</v>
      </c>
      <c r="S34" s="18">
        <f ca="1">$D34+dEdxTable!Q30*Primary!$B$1</f>
        <v>262486.47169999994</v>
      </c>
      <c r="T34" s="18">
        <f ca="1">$D34+dEdxTable!R30*Primary!$B$1</f>
        <v>292577.25169999996</v>
      </c>
      <c r="U34" s="18">
        <f ca="1">$D34+dEdxTable!S30*Primary!$B$1</f>
        <v>292535.37169999996</v>
      </c>
      <c r="V34" s="18">
        <f ca="1">$D34+dEdxTable!T30*Primary!$B$1</f>
        <v>279259.4117</v>
      </c>
      <c r="W34" s="18">
        <f ca="1">$D34+dEdxTable!U30*Primary!$B$1</f>
        <v>322699.44169999997</v>
      </c>
      <c r="X34" s="18">
        <f ca="1">$D34+dEdxTable!V30*Primary!$B$1</f>
        <v>337765.77169999998</v>
      </c>
      <c r="Y34" s="18">
        <f ca="1">$D34+dEdxTable!W30*Primary!$B$1</f>
        <v>323945.37169999996</v>
      </c>
      <c r="Z34" s="18">
        <f ca="1">$D34+dEdxTable!X30*Primary!$B$1</f>
        <v>337357.44169999997</v>
      </c>
      <c r="AA34" s="18">
        <f ca="1">$D34+dEdxTable!Y30*Primary!$B$1</f>
        <v>336813.00169999996</v>
      </c>
      <c r="AB34" s="18">
        <f ca="1">$D34+dEdxTable!Z30*Primary!$B$1</f>
        <v>349261.83169999998</v>
      </c>
      <c r="AC34" s="18">
        <f ca="1">$D34+dEdxTable!AA30*Primary!$B$1</f>
        <v>366223.23169999995</v>
      </c>
      <c r="AD34" s="18">
        <f ca="1">$D34+dEdxTable!AB30*Primary!$B$1</f>
        <v>377227.20169999998</v>
      </c>
      <c r="AE34" s="18">
        <f ca="1">$D34+dEdxTable!AC30*Primary!$B$1</f>
        <v>375363.54169999994</v>
      </c>
      <c r="AF34" s="18">
        <f ca="1">$D34+dEdxTable!AD30*Primary!$B$1</f>
        <v>392366.82169999997</v>
      </c>
      <c r="AI34">
        <f ca="1">INDIRECT(ADDRESS(MATCH($B$1,$AI4:$AI31)+3,AI$1))</f>
        <v>1024</v>
      </c>
      <c r="AJ34">
        <f t="shared" ref="AJ34:AO34" ca="1" si="1">INDIRECT(ADDRESS(MATCH($B$1,$AI4:$AI31)+3,AJ$1))</f>
        <v>9.1102500000000006</v>
      </c>
      <c r="AK34">
        <f t="shared" ca="1" si="1"/>
        <v>13.504799999999999</v>
      </c>
      <c r="AL34">
        <f t="shared" ca="1" si="1"/>
        <v>2.4606499999999998</v>
      </c>
      <c r="AM34">
        <f t="shared" ca="1" si="1"/>
        <v>2.8624700000000001</v>
      </c>
      <c r="AN34">
        <f t="shared" ca="1" si="1"/>
        <v>2.32944</v>
      </c>
      <c r="AO34">
        <f t="shared" ca="1" si="1"/>
        <v>2.6916699999999998</v>
      </c>
    </row>
    <row r="35" spans="1:41">
      <c r="B35" s="32"/>
      <c r="D35" s="18">
        <f>dEdxTable!B31</f>
        <v>4.4965000000000002</v>
      </c>
      <c r="E35" s="18">
        <f ca="1">$D35+dEdxTable!C31*Primary!$B$1</f>
        <v>40903.457500000004</v>
      </c>
      <c r="F35" s="18">
        <f ca="1">$D35+dEdxTable!D31*Primary!$B$1</f>
        <v>40944.290499999996</v>
      </c>
      <c r="G35" s="18">
        <f ca="1">$D35+dEdxTable!E31*Primary!$B$1</f>
        <v>52368.107499999998</v>
      </c>
      <c r="H35" s="18">
        <f ca="1">$D35+dEdxTable!F31*Primary!$B$1</f>
        <v>71851.730499999991</v>
      </c>
      <c r="I35" s="18">
        <f ca="1">$D35+dEdxTable!G31*Primary!$B$1</f>
        <v>92122.697499999995</v>
      </c>
      <c r="J35" s="18">
        <f ca="1">$D35+dEdxTable!H31*Primary!$B$1</f>
        <v>120001.16649999999</v>
      </c>
      <c r="K35" s="18">
        <f ca="1">$D35+dEdxTable!I31*Primary!$B$1</f>
        <v>138930.9265</v>
      </c>
      <c r="L35" s="18">
        <f ca="1">$D35+dEdxTable!J31*Primary!$B$1</f>
        <v>157850.21650000001</v>
      </c>
      <c r="M35" s="18">
        <f ca="1">$D35+dEdxTable!K31*Primary!$B$1</f>
        <v>167953.7665</v>
      </c>
      <c r="N35" s="18">
        <f ca="1">$D35+dEdxTable!L31*Primary!$B$1</f>
        <v>197175.53649999999</v>
      </c>
      <c r="O35" s="18">
        <f ca="1">$D35+dEdxTable!M31*Primary!$B$1</f>
        <v>200662.04650000003</v>
      </c>
      <c r="P35" s="18">
        <f ca="1">$D35+dEdxTable!N31*Primary!$B$1</f>
        <v>229632.53649999999</v>
      </c>
      <c r="Q35" s="18">
        <f ca="1">$D35+dEdxTable!O31*Primary!$B$1</f>
        <v>232082.5165</v>
      </c>
      <c r="R35" s="18">
        <f ca="1">$D35+dEdxTable!P31*Primary!$B$1</f>
        <v>261251.93650000001</v>
      </c>
      <c r="S35" s="18">
        <f ca="1">$D35+dEdxTable!Q31*Primary!$B$1</f>
        <v>262487.39649999997</v>
      </c>
      <c r="T35" s="18">
        <f ca="1">$D35+dEdxTable!R31*Primary!$B$1</f>
        <v>292578.1765</v>
      </c>
      <c r="U35" s="18">
        <f ca="1">$D35+dEdxTable!S31*Primary!$B$1</f>
        <v>292536.2965</v>
      </c>
      <c r="V35" s="18">
        <f ca="1">$D35+dEdxTable!T31*Primary!$B$1</f>
        <v>279260.33650000003</v>
      </c>
      <c r="W35" s="18">
        <f ca="1">$D35+dEdxTable!U31*Primary!$B$1</f>
        <v>322700.3665</v>
      </c>
      <c r="X35" s="18">
        <f ca="1">$D35+dEdxTable!V31*Primary!$B$1</f>
        <v>337766.69650000002</v>
      </c>
      <c r="Y35" s="18">
        <f ca="1">$D35+dEdxTable!W31*Primary!$B$1</f>
        <v>323946.2965</v>
      </c>
      <c r="Z35" s="18">
        <f ca="1">$D35+dEdxTable!X31*Primary!$B$1</f>
        <v>337358.3665</v>
      </c>
      <c r="AA35" s="18">
        <f ca="1">$D35+dEdxTable!Y31*Primary!$B$1</f>
        <v>336813.9265</v>
      </c>
      <c r="AB35" s="18">
        <f ca="1">$D35+dEdxTable!Z31*Primary!$B$1</f>
        <v>349262.75650000002</v>
      </c>
      <c r="AC35" s="18">
        <f ca="1">$D35+dEdxTable!AA31*Primary!$B$1</f>
        <v>366224.15649999998</v>
      </c>
      <c r="AD35" s="18">
        <f ca="1">$D35+dEdxTable!AB31*Primary!$B$1</f>
        <v>377228.12650000001</v>
      </c>
      <c r="AE35" s="18">
        <f ca="1">$D35+dEdxTable!AC31*Primary!$B$1</f>
        <v>375364.46649999998</v>
      </c>
      <c r="AF35" s="18">
        <f ca="1">$D35+dEdxTable!AD31*Primary!$B$1</f>
        <v>392367.74650000001</v>
      </c>
      <c r="AI35">
        <f ca="1">INDIRECT(ADDRESS(MATCH($B$1,$AI4:$AI31)+4,AI$1))</f>
        <v>10000</v>
      </c>
      <c r="AJ35">
        <f t="shared" ref="AJ35:AO35" ca="1" si="2">INDIRECT(ADDRESS(MATCH($B$1,$AI4:$AI31)+4,AJ$1))</f>
        <v>9.1102500000000006</v>
      </c>
      <c r="AK35">
        <f t="shared" ca="1" si="2"/>
        <v>13.504799999999999</v>
      </c>
      <c r="AL35">
        <f t="shared" ca="1" si="2"/>
        <v>2.4606499999999998</v>
      </c>
      <c r="AM35">
        <f t="shared" ca="1" si="2"/>
        <v>2.8624700000000001</v>
      </c>
      <c r="AN35">
        <f t="shared" ca="1" si="2"/>
        <v>2.32944</v>
      </c>
      <c r="AO35">
        <f t="shared" ca="1" si="2"/>
        <v>2.6916699999999998</v>
      </c>
    </row>
    <row r="36" spans="1:41">
      <c r="B36" s="32"/>
      <c r="D36" s="18">
        <f>dEdxTable!B32</f>
        <v>5.6607000000000003</v>
      </c>
      <c r="E36" s="18">
        <f ca="1">$D36+dEdxTable!C32*Primary!$B$1</f>
        <v>40904.621700000003</v>
      </c>
      <c r="F36" s="18">
        <f ca="1">$D36+dEdxTable!D32*Primary!$B$1</f>
        <v>40945.454699999995</v>
      </c>
      <c r="G36" s="18">
        <f ca="1">$D36+dEdxTable!E32*Primary!$B$1</f>
        <v>52369.271699999998</v>
      </c>
      <c r="H36" s="18">
        <f ca="1">$D36+dEdxTable!F32*Primary!$B$1</f>
        <v>71852.89469999999</v>
      </c>
      <c r="I36" s="18">
        <f ca="1">$D36+dEdxTable!G32*Primary!$B$1</f>
        <v>92123.861699999994</v>
      </c>
      <c r="J36" s="18">
        <f ca="1">$D36+dEdxTable!H32*Primary!$B$1</f>
        <v>120002.33069999999</v>
      </c>
      <c r="K36" s="18">
        <f ca="1">$D36+dEdxTable!I32*Primary!$B$1</f>
        <v>138932.0907</v>
      </c>
      <c r="L36" s="18">
        <f ca="1">$D36+dEdxTable!J32*Primary!$B$1</f>
        <v>157851.38070000001</v>
      </c>
      <c r="M36" s="18">
        <f ca="1">$D36+dEdxTable!K32*Primary!$B$1</f>
        <v>167954.9307</v>
      </c>
      <c r="N36" s="18">
        <f ca="1">$D36+dEdxTable!L32*Primary!$B$1</f>
        <v>197176.70069999999</v>
      </c>
      <c r="O36" s="18">
        <f ca="1">$D36+dEdxTable!M32*Primary!$B$1</f>
        <v>200663.21070000003</v>
      </c>
      <c r="P36" s="18">
        <f ca="1">$D36+dEdxTable!N32*Primary!$B$1</f>
        <v>229633.70069999999</v>
      </c>
      <c r="Q36" s="18">
        <f ca="1">$D36+dEdxTable!O32*Primary!$B$1</f>
        <v>232083.6807</v>
      </c>
      <c r="R36" s="18">
        <f ca="1">$D36+dEdxTable!P32*Primary!$B$1</f>
        <v>261253.10070000001</v>
      </c>
      <c r="S36" s="18">
        <f ca="1">$D36+dEdxTable!Q32*Primary!$B$1</f>
        <v>262488.56069999997</v>
      </c>
      <c r="T36" s="18">
        <f ca="1">$D36+dEdxTable!R32*Primary!$B$1</f>
        <v>292579.3407</v>
      </c>
      <c r="U36" s="18">
        <f ca="1">$D36+dEdxTable!S32*Primary!$B$1</f>
        <v>292537.4607</v>
      </c>
      <c r="V36" s="18">
        <f ca="1">$D36+dEdxTable!T32*Primary!$B$1</f>
        <v>279261.50070000003</v>
      </c>
      <c r="W36" s="18">
        <f ca="1">$D36+dEdxTable!U32*Primary!$B$1</f>
        <v>322701.5307</v>
      </c>
      <c r="X36" s="18">
        <f ca="1">$D36+dEdxTable!V32*Primary!$B$1</f>
        <v>337767.86070000002</v>
      </c>
      <c r="Y36" s="18">
        <f ca="1">$D36+dEdxTable!W32*Primary!$B$1</f>
        <v>323947.4607</v>
      </c>
      <c r="Z36" s="18">
        <f ca="1">$D36+dEdxTable!X32*Primary!$B$1</f>
        <v>337359.5307</v>
      </c>
      <c r="AA36" s="18">
        <f ca="1">$D36+dEdxTable!Y32*Primary!$B$1</f>
        <v>336815.0907</v>
      </c>
      <c r="AB36" s="18">
        <f ca="1">$D36+dEdxTable!Z32*Primary!$B$1</f>
        <v>349263.92070000002</v>
      </c>
      <c r="AC36" s="18">
        <f ca="1">$D36+dEdxTable!AA32*Primary!$B$1</f>
        <v>366225.32069999998</v>
      </c>
      <c r="AD36" s="18">
        <f ca="1">$D36+dEdxTable!AB32*Primary!$B$1</f>
        <v>377229.29070000001</v>
      </c>
      <c r="AE36" s="18">
        <f ca="1">$D36+dEdxTable!AC32*Primary!$B$1</f>
        <v>375365.63069999998</v>
      </c>
      <c r="AF36" s="18">
        <f ca="1">$D36+dEdxTable!AD32*Primary!$B$1</f>
        <v>392368.91070000001</v>
      </c>
    </row>
    <row r="37" spans="1:41">
      <c r="B37" s="32"/>
      <c r="D37" s="18">
        <f>dEdxTable!B33</f>
        <v>7.1264000000000003</v>
      </c>
      <c r="E37" s="18">
        <f ca="1">$D37+dEdxTable!C33*Primary!$B$1</f>
        <v>40906.087400000004</v>
      </c>
      <c r="F37" s="18">
        <f ca="1">$D37+dEdxTable!D33*Primary!$B$1</f>
        <v>40946.920399999995</v>
      </c>
      <c r="G37" s="18">
        <f ca="1">$D37+dEdxTable!E33*Primary!$B$1</f>
        <v>52370.737399999998</v>
      </c>
      <c r="H37" s="18">
        <f ca="1">$D37+dEdxTable!F33*Primary!$B$1</f>
        <v>71854.36039999999</v>
      </c>
      <c r="I37" s="18">
        <f ca="1">$D37+dEdxTable!G33*Primary!$B$1</f>
        <v>92125.327399999995</v>
      </c>
      <c r="J37" s="18">
        <f ca="1">$D37+dEdxTable!H33*Primary!$B$1</f>
        <v>120003.79639999999</v>
      </c>
      <c r="K37" s="18">
        <f ca="1">$D37+dEdxTable!I33*Primary!$B$1</f>
        <v>138933.5564</v>
      </c>
      <c r="L37" s="18">
        <f ca="1">$D37+dEdxTable!J33*Primary!$B$1</f>
        <v>157852.84640000001</v>
      </c>
      <c r="M37" s="18">
        <f ca="1">$D37+dEdxTable!K33*Primary!$B$1</f>
        <v>167956.3964</v>
      </c>
      <c r="N37" s="18">
        <f ca="1">$D37+dEdxTable!L33*Primary!$B$1</f>
        <v>197178.16639999999</v>
      </c>
      <c r="O37" s="18">
        <f ca="1">$D37+dEdxTable!M33*Primary!$B$1</f>
        <v>200664.67640000003</v>
      </c>
      <c r="P37" s="18">
        <f ca="1">$D37+dEdxTable!N33*Primary!$B$1</f>
        <v>229635.16639999999</v>
      </c>
      <c r="Q37" s="18">
        <f ca="1">$D37+dEdxTable!O33*Primary!$B$1</f>
        <v>232085.1464</v>
      </c>
      <c r="R37" s="18">
        <f ca="1">$D37+dEdxTable!P33*Primary!$B$1</f>
        <v>261254.56640000001</v>
      </c>
      <c r="S37" s="18">
        <f ca="1">$D37+dEdxTable!Q33*Primary!$B$1</f>
        <v>262490.02639999997</v>
      </c>
      <c r="T37" s="18">
        <f ca="1">$D37+dEdxTable!R33*Primary!$B$1</f>
        <v>292580.8064</v>
      </c>
      <c r="U37" s="18">
        <f ca="1">$D37+dEdxTable!S33*Primary!$B$1</f>
        <v>292538.9264</v>
      </c>
      <c r="V37" s="18">
        <f ca="1">$D37+dEdxTable!T33*Primary!$B$1</f>
        <v>279262.96640000003</v>
      </c>
      <c r="W37" s="18">
        <f ca="1">$D37+dEdxTable!U33*Primary!$B$1</f>
        <v>322702.9964</v>
      </c>
      <c r="X37" s="18">
        <f ca="1">$D37+dEdxTable!V33*Primary!$B$1</f>
        <v>337769.32640000002</v>
      </c>
      <c r="Y37" s="18">
        <f ca="1">$D37+dEdxTable!W33*Primary!$B$1</f>
        <v>323948.9264</v>
      </c>
      <c r="Z37" s="18">
        <f ca="1">$D37+dEdxTable!X33*Primary!$B$1</f>
        <v>337360.9964</v>
      </c>
      <c r="AA37" s="18">
        <f ca="1">$D37+dEdxTable!Y33*Primary!$B$1</f>
        <v>336816.5564</v>
      </c>
      <c r="AB37" s="18">
        <f ca="1">$D37+dEdxTable!Z33*Primary!$B$1</f>
        <v>349265.38640000002</v>
      </c>
      <c r="AC37" s="18">
        <f ca="1">$D37+dEdxTable!AA33*Primary!$B$1</f>
        <v>366226.78639999998</v>
      </c>
      <c r="AD37" s="18">
        <f ca="1">$D37+dEdxTable!AB33*Primary!$B$1</f>
        <v>377230.75640000001</v>
      </c>
      <c r="AE37" s="18">
        <f ca="1">$D37+dEdxTable!AC33*Primary!$B$1</f>
        <v>375367.09639999998</v>
      </c>
      <c r="AF37" s="18">
        <f ca="1">$D37+dEdxTable!AD33*Primary!$B$1</f>
        <v>392370.37640000001</v>
      </c>
      <c r="AI37" t="s">
        <v>363</v>
      </c>
    </row>
    <row r="38" spans="1:41" ht="15">
      <c r="A38" s="19"/>
      <c r="B38" s="34"/>
      <c r="D38" s="18">
        <f>dEdxTable!B34</f>
        <v>8.9716000000000005</v>
      </c>
      <c r="E38" s="18">
        <f ca="1">$D38+dEdxTable!C34*Primary!$B$1</f>
        <v>40907.9326</v>
      </c>
      <c r="F38" s="18">
        <f ca="1">$D38+dEdxTable!D34*Primary!$B$1</f>
        <v>40948.765599999992</v>
      </c>
      <c r="G38" s="18">
        <f ca="1">$D38+dEdxTable!E34*Primary!$B$1</f>
        <v>52372.582599999994</v>
      </c>
      <c r="H38" s="18">
        <f ca="1">$D38+dEdxTable!F34*Primary!$B$1</f>
        <v>71856.205600000001</v>
      </c>
      <c r="I38" s="18">
        <f ca="1">$D38+dEdxTable!G34*Primary!$B$1</f>
        <v>92127.172600000005</v>
      </c>
      <c r="J38" s="18">
        <f ca="1">$D38+dEdxTable!H34*Primary!$B$1</f>
        <v>120005.6416</v>
      </c>
      <c r="K38" s="18">
        <f ca="1">$D38+dEdxTable!I34*Primary!$B$1</f>
        <v>138935.40159999998</v>
      </c>
      <c r="L38" s="18">
        <f ca="1">$D38+dEdxTable!J34*Primary!$B$1</f>
        <v>157854.69159999999</v>
      </c>
      <c r="M38" s="18">
        <f ca="1">$D38+dEdxTable!K34*Primary!$B$1</f>
        <v>167958.24159999998</v>
      </c>
      <c r="N38" s="18">
        <f ca="1">$D38+dEdxTable!L34*Primary!$B$1</f>
        <v>197180.01159999997</v>
      </c>
      <c r="O38" s="18">
        <f ca="1">$D38+dEdxTable!M34*Primary!$B$1</f>
        <v>200666.52160000001</v>
      </c>
      <c r="P38" s="18">
        <f ca="1">$D38+dEdxTable!N34*Primary!$B$1</f>
        <v>229637.01159999997</v>
      </c>
      <c r="Q38" s="18">
        <f ca="1">$D38+dEdxTable!O34*Primary!$B$1</f>
        <v>232086.99159999998</v>
      </c>
      <c r="R38" s="18">
        <f ca="1">$D38+dEdxTable!P34*Primary!$B$1</f>
        <v>261256.41159999999</v>
      </c>
      <c r="S38" s="18">
        <f ca="1">$D38+dEdxTable!Q34*Primary!$B$1</f>
        <v>262491.87159999995</v>
      </c>
      <c r="T38" s="18">
        <f ca="1">$D38+dEdxTable!R34*Primary!$B$1</f>
        <v>292582.65159999998</v>
      </c>
      <c r="U38" s="18">
        <f ca="1">$D38+dEdxTable!S34*Primary!$B$1</f>
        <v>292540.77159999998</v>
      </c>
      <c r="V38" s="18">
        <f ca="1">$D38+dEdxTable!T34*Primary!$B$1</f>
        <v>279264.81160000002</v>
      </c>
      <c r="W38" s="18">
        <f ca="1">$D38+dEdxTable!U34*Primary!$B$1</f>
        <v>322704.84159999999</v>
      </c>
      <c r="X38" s="18">
        <f ca="1">$D38+dEdxTable!V34*Primary!$B$1</f>
        <v>337771.1716</v>
      </c>
      <c r="Y38" s="18">
        <f ca="1">$D38+dEdxTable!W34*Primary!$B$1</f>
        <v>323950.77159999998</v>
      </c>
      <c r="Z38" s="18">
        <f ca="1">$D38+dEdxTable!X34*Primary!$B$1</f>
        <v>337362.84159999999</v>
      </c>
      <c r="AA38" s="18">
        <f ca="1">$D38+dEdxTable!Y34*Primary!$B$1</f>
        <v>336818.40159999998</v>
      </c>
      <c r="AB38" s="18">
        <f ca="1">$D38+dEdxTable!Z34*Primary!$B$1</f>
        <v>349267.2316</v>
      </c>
      <c r="AC38" s="18">
        <f ca="1">$D38+dEdxTable!AA34*Primary!$B$1</f>
        <v>366228.63159999996</v>
      </c>
      <c r="AD38" s="18">
        <f ca="1">$D38+dEdxTable!AB34*Primary!$B$1</f>
        <v>377232.60159999999</v>
      </c>
      <c r="AE38" s="18">
        <f ca="1">$D38+dEdxTable!AC34*Primary!$B$1</f>
        <v>375368.94159999996</v>
      </c>
      <c r="AF38" s="18">
        <f ca="1">$D38+dEdxTable!AD34*Primary!$B$1</f>
        <v>392372.22159999999</v>
      </c>
      <c r="AJ38" s="76">
        <v>1.3536299999999999E-2</v>
      </c>
      <c r="AK38" s="76">
        <v>2.5137400000000001E-2</v>
      </c>
      <c r="AL38" s="76">
        <v>3.8684099999999999E-2</v>
      </c>
      <c r="AM38" s="76">
        <v>5.0952900000000002E-2</v>
      </c>
      <c r="AN38" s="76">
        <v>6.7701200000000003E-2</v>
      </c>
      <c r="AO38" s="76">
        <v>8.33121E-2</v>
      </c>
    </row>
    <row r="39" spans="1:41" ht="15">
      <c r="A39" s="19"/>
      <c r="B39" s="34"/>
      <c r="D39" s="18">
        <f>dEdxTable!B35</f>
        <v>11.295</v>
      </c>
      <c r="E39" s="18">
        <f ca="1">$D39+dEdxTable!C35*Primary!$B$1</f>
        <v>37157.807999999997</v>
      </c>
      <c r="F39" s="18">
        <f ca="1">$D39+dEdxTable!D35*Primary!$B$1</f>
        <v>37195.5</v>
      </c>
      <c r="G39" s="18">
        <f ca="1">$D39+dEdxTable!E35*Primary!$B$1</f>
        <v>47588.022000000004</v>
      </c>
      <c r="H39" s="18">
        <f ca="1">$D39+dEdxTable!F35*Primary!$B$1</f>
        <v>65315.825999999994</v>
      </c>
      <c r="I39" s="18">
        <f ca="1">$D39+dEdxTable!G35*Primary!$B$1</f>
        <v>83725.226999999999</v>
      </c>
      <c r="J39" s="18">
        <f ca="1">$D39+dEdxTable!H35*Primary!$B$1</f>
        <v>109129.63499999999</v>
      </c>
      <c r="K39" s="18">
        <f ca="1">$D39+dEdxTable!I35*Primary!$B$1</f>
        <v>126394.66499999999</v>
      </c>
      <c r="L39" s="18">
        <f ca="1">$D39+dEdxTable!J35*Primary!$B$1</f>
        <v>143649.22500000001</v>
      </c>
      <c r="M39" s="18">
        <f ca="1">$D39+dEdxTable!K35*Primary!$B$1</f>
        <v>152862.82500000001</v>
      </c>
      <c r="N39" s="18">
        <f ca="1">$D39+dEdxTable!L35*Primary!$B$1</f>
        <v>179446.155</v>
      </c>
      <c r="O39" s="18">
        <f ca="1">$D39+dEdxTable!M35*Primary!$B$1</f>
        <v>182943.13500000001</v>
      </c>
      <c r="P39" s="18">
        <f ca="1">$D39+dEdxTable!N35*Primary!$B$1</f>
        <v>209317.065</v>
      </c>
      <c r="Q39" s="18">
        <f ca="1">$D39+dEdxTable!O35*Primary!$B$1</f>
        <v>211903.155</v>
      </c>
      <c r="R39" s="18">
        <f ca="1">$D39+dEdxTable!P35*Primary!$B$1</f>
        <v>238455.07500000001</v>
      </c>
      <c r="S39" s="18">
        <f ca="1">$D39+dEdxTable!Q35*Primary!$B$1</f>
        <v>239983.69500000001</v>
      </c>
      <c r="T39" s="18">
        <f ca="1">$D39+dEdxTable!R35*Primary!$B$1</f>
        <v>267268.51499999996</v>
      </c>
      <c r="U39" s="18">
        <f ca="1">$D39+dEdxTable!S35*Primary!$B$1</f>
        <v>267676.84499999997</v>
      </c>
      <c r="V39" s="18">
        <f ca="1">$D39+dEdxTable!T35*Primary!$B$1</f>
        <v>255898.09500000003</v>
      </c>
      <c r="W39" s="18">
        <f ca="1">$D39+dEdxTable!U35*Primary!$B$1</f>
        <v>295527.04499999998</v>
      </c>
      <c r="X39" s="18">
        <f ca="1">$D39+dEdxTable!V35*Primary!$B$1</f>
        <v>309829.065</v>
      </c>
      <c r="Y39" s="18">
        <f ca="1">$D39+dEdxTable!W35*Primary!$B$1</f>
        <v>297484.935</v>
      </c>
      <c r="Z39" s="18">
        <f ca="1">$D39+dEdxTable!X35*Primary!$B$1</f>
        <v>309609.19499999995</v>
      </c>
      <c r="AA39" s="18">
        <f ca="1">$D39+dEdxTable!Y35*Primary!$B$1</f>
        <v>309577.78499999997</v>
      </c>
      <c r="AB39" s="18">
        <f ca="1">$D39+dEdxTable!Z35*Primary!$B$1</f>
        <v>321503.11499999999</v>
      </c>
      <c r="AC39" s="18">
        <f ca="1">$D39+dEdxTable!AA35*Primary!$B$1</f>
        <v>336747.435</v>
      </c>
      <c r="AD39" s="18">
        <f ca="1">$D39+dEdxTable!AB35*Primary!$B$1</f>
        <v>347384.95499999996</v>
      </c>
      <c r="AE39" s="18">
        <f ca="1">$D39+dEdxTable!AC35*Primary!$B$1</f>
        <v>346159.96500000003</v>
      </c>
      <c r="AF39" s="18">
        <f ca="1">$D39+dEdxTable!AD35*Primary!$B$1</f>
        <v>362419.87499999994</v>
      </c>
      <c r="AJ39" s="76">
        <v>0.26535999999999998</v>
      </c>
      <c r="AK39" s="76">
        <v>0.531254</v>
      </c>
      <c r="AL39" s="76">
        <v>1.5016099999999999</v>
      </c>
      <c r="AM39" s="76">
        <v>0.93835800000000003</v>
      </c>
      <c r="AN39" s="76">
        <v>1.82714</v>
      </c>
      <c r="AO39" s="76">
        <v>1.9844299999999999</v>
      </c>
    </row>
    <row r="40" spans="1:41">
      <c r="D40" s="18">
        <f>dEdxTable!B36</f>
        <v>14.218999999999999</v>
      </c>
      <c r="E40" s="18">
        <f ca="1">$D40+dEdxTable!C36*Primary!$B$1</f>
        <v>30980.291000000001</v>
      </c>
      <c r="F40" s="18">
        <f ca="1">$D40+dEdxTable!D36*Primary!$B$1</f>
        <v>31011.701000000001</v>
      </c>
      <c r="G40" s="18">
        <f ca="1">$D40+dEdxTable!E36*Primary!$B$1</f>
        <v>39701.800999999999</v>
      </c>
      <c r="H40" s="18">
        <f ca="1">$D40+dEdxTable!F36*Primary!$B$1</f>
        <v>54527.321000000004</v>
      </c>
      <c r="I40" s="18">
        <f ca="1">$D40+dEdxTable!G36*Primary!$B$1</f>
        <v>69873.2</v>
      </c>
      <c r="J40" s="18">
        <f ca="1">$D40+dEdxTable!H36*Primary!$B$1</f>
        <v>91190.12</v>
      </c>
      <c r="K40" s="18">
        <f ca="1">$D40+dEdxTable!I36*Primary!$B$1</f>
        <v>105698.39899999999</v>
      </c>
      <c r="L40" s="18">
        <f ca="1">$D40+dEdxTable!J36*Primary!$B$1</f>
        <v>120188.879</v>
      </c>
      <c r="M40" s="18">
        <f ca="1">$D40+dEdxTable!K36*Primary!$B$1</f>
        <v>127926.209</v>
      </c>
      <c r="N40" s="18">
        <f ca="1">$D40+dEdxTable!L36*Primary!$B$1</f>
        <v>150154.01900000003</v>
      </c>
      <c r="O40" s="18">
        <f ca="1">$D40+dEdxTable!M36*Primary!$B$1</f>
        <v>153588.17900000003</v>
      </c>
      <c r="P40" s="18">
        <f ca="1">$D40+dEdxTable!N36*Primary!$B$1</f>
        <v>175669.40900000001</v>
      </c>
      <c r="Q40" s="18">
        <f ca="1">$D40+dEdxTable!O36*Primary!$B$1</f>
        <v>178412.549</v>
      </c>
      <c r="R40" s="18">
        <f ca="1">$D40+dEdxTable!P36*Primary!$B$1</f>
        <v>200629.88900000002</v>
      </c>
      <c r="S40" s="18">
        <f ca="1">$D40+dEdxTable!Q36*Primary!$B$1</f>
        <v>202545.899</v>
      </c>
      <c r="T40" s="18">
        <f ca="1">$D40+dEdxTable!R36*Primary!$B$1</f>
        <v>225234.38900000002</v>
      </c>
      <c r="U40" s="18">
        <f ca="1">$D40+dEdxTable!S36*Primary!$B$1</f>
        <v>226270.91899999999</v>
      </c>
      <c r="V40" s="18">
        <f ca="1">$D40+dEdxTable!T36*Primary!$B$1</f>
        <v>216921.209</v>
      </c>
      <c r="W40" s="18">
        <f ca="1">$D40+dEdxTable!U36*Primary!$B$1</f>
        <v>250226.27900000001</v>
      </c>
      <c r="X40" s="18">
        <f ca="1">$D40+dEdxTable!V36*Primary!$B$1</f>
        <v>263146.25899999996</v>
      </c>
      <c r="Y40" s="18">
        <f ca="1">$D40+dEdxTable!W36*Primary!$B$1</f>
        <v>253210.22900000002</v>
      </c>
      <c r="Z40" s="18">
        <f ca="1">$D40+dEdxTable!X36*Primary!$B$1</f>
        <v>263198.609</v>
      </c>
      <c r="AA40" s="18">
        <f ca="1">$D40+dEdxTable!Y36*Primary!$B$1</f>
        <v>263931.50899999996</v>
      </c>
      <c r="AB40" s="18">
        <f ca="1">$D40+dEdxTable!Z36*Primary!$B$1</f>
        <v>274883.12899999996</v>
      </c>
      <c r="AC40" s="18">
        <f ca="1">$D40+dEdxTable!AA36*Primary!$B$1</f>
        <v>287311.01899999997</v>
      </c>
      <c r="AD40" s="18">
        <f ca="1">$D40+dEdxTable!AB36*Primary!$B$1</f>
        <v>297257.51899999997</v>
      </c>
      <c r="AE40" s="18">
        <f ca="1">$D40+dEdxTable!AC36*Primary!$B$1</f>
        <v>296995.76899999997</v>
      </c>
      <c r="AF40" s="18">
        <f ca="1">$D40+dEdxTable!AD36*Primary!$B$1</f>
        <v>311894.57899999997</v>
      </c>
    </row>
    <row r="41" spans="1:41">
      <c r="B41" s="32"/>
      <c r="C41" s="34"/>
      <c r="D41" s="18">
        <f>dEdxTable!B37</f>
        <v>17.901</v>
      </c>
      <c r="E41" s="18">
        <f ca="1">$D41+dEdxTable!C37*Primary!$B$1</f>
        <v>25830.639000000003</v>
      </c>
      <c r="F41" s="18">
        <f ca="1">$D41+dEdxTable!D37*Primary!$B$1</f>
        <v>25857.861000000001</v>
      </c>
      <c r="G41" s="18">
        <f ca="1">$D41+dEdxTable!E37*Primary!$B$1</f>
        <v>33124.040999999997</v>
      </c>
      <c r="H41" s="18">
        <f ca="1">$D41+dEdxTable!F37*Primary!$B$1</f>
        <v>45523.661999999997</v>
      </c>
      <c r="I41" s="18">
        <f ca="1">$D41+dEdxTable!G37*Primary!$B$1</f>
        <v>58314.860999999997</v>
      </c>
      <c r="J41" s="18">
        <f ca="1">$D41+dEdxTable!H37*Primary!$B$1</f>
        <v>76199.714999999997</v>
      </c>
      <c r="K41" s="18">
        <f ca="1">$D41+dEdxTable!I37*Primary!$B$1</f>
        <v>88392.03</v>
      </c>
      <c r="L41" s="18">
        <f ca="1">$D41+dEdxTable!J37*Primary!$B$1</f>
        <v>100568.64</v>
      </c>
      <c r="M41" s="18">
        <f ca="1">$D41+dEdxTable!K37*Primary!$B$1</f>
        <v>107052.711</v>
      </c>
      <c r="N41" s="18">
        <f ca="1">$D41+dEdxTable!L37*Primary!$B$1</f>
        <v>125647.431</v>
      </c>
      <c r="O41" s="18">
        <f ca="1">$D41+dEdxTable!M37*Primary!$B$1</f>
        <v>128945.481</v>
      </c>
      <c r="P41" s="18">
        <f ca="1">$D41+dEdxTable!N37*Primary!$B$1</f>
        <v>147435.50100000002</v>
      </c>
      <c r="Q41" s="18">
        <f ca="1">$D41+dEdxTable!O37*Primary!$B$1</f>
        <v>150210.05100000001</v>
      </c>
      <c r="R41" s="18">
        <f ca="1">$D41+dEdxTable!P37*Primary!$B$1</f>
        <v>168804.77100000001</v>
      </c>
      <c r="S41" s="18">
        <f ca="1">$D41+dEdxTable!Q37*Primary!$B$1</f>
        <v>170961.59100000001</v>
      </c>
      <c r="T41" s="18">
        <f ca="1">$D41+dEdxTable!R37*Primary!$B$1</f>
        <v>189818.06100000002</v>
      </c>
      <c r="U41" s="18">
        <f ca="1">$D41+dEdxTable!S37*Primary!$B$1</f>
        <v>191273.391</v>
      </c>
      <c r="V41" s="18">
        <f ca="1">$D41+dEdxTable!T37*Primary!$B$1</f>
        <v>183871.101</v>
      </c>
      <c r="W41" s="18">
        <f ca="1">$D41+dEdxTable!U37*Primary!$B$1</f>
        <v>211878.351</v>
      </c>
      <c r="X41" s="18">
        <f ca="1">$D41+dEdxTable!V37*Primary!$B$1</f>
        <v>223500.05100000001</v>
      </c>
      <c r="Y41" s="18">
        <f ca="1">$D41+dEdxTable!W37*Primary!$B$1</f>
        <v>215511.44099999999</v>
      </c>
      <c r="Z41" s="18">
        <f ca="1">$D41+dEdxTable!X37*Primary!$B$1</f>
        <v>223761.80100000001</v>
      </c>
      <c r="AA41" s="18">
        <f ca="1">$D41+dEdxTable!Y37*Primary!$B$1</f>
        <v>225028.671</v>
      </c>
      <c r="AB41" s="18">
        <f ca="1">$D41+dEdxTable!Z37*Primary!$B$1</f>
        <v>235027.52100000001</v>
      </c>
      <c r="AC41" s="18">
        <f ca="1">$D41+dEdxTable!AA37*Primary!$B$1</f>
        <v>245141.54100000003</v>
      </c>
      <c r="AD41" s="18">
        <f ca="1">$D41+dEdxTable!AB37*Primary!$B$1</f>
        <v>254355.141</v>
      </c>
      <c r="AE41" s="18">
        <f ca="1">$D41+dEdxTable!AC37*Primary!$B$1</f>
        <v>254815.82100000003</v>
      </c>
      <c r="AF41" s="18">
        <f ca="1">$D41+dEdxTable!AD37*Primary!$B$1</f>
        <v>268416.35100000002</v>
      </c>
      <c r="AI41" t="s">
        <v>569</v>
      </c>
    </row>
    <row r="42" spans="1:41">
      <c r="B42" s="32"/>
      <c r="C42" s="34"/>
      <c r="D42" s="18">
        <f>dEdxTable!B38</f>
        <v>22.536000000000001</v>
      </c>
      <c r="E42" s="18">
        <f ca="1">$D42+dEdxTable!C38*Primary!$B$1</f>
        <v>21540.48</v>
      </c>
      <c r="F42" s="18">
        <f ca="1">$D42+dEdxTable!D38*Primary!$B$1</f>
        <v>21563.514000000003</v>
      </c>
      <c r="G42" s="18">
        <f ca="1">$D42+dEdxTable!E38*Primary!$B$1</f>
        <v>27638.208000000002</v>
      </c>
      <c r="H42" s="18">
        <f ca="1">$D42+dEdxTable!F38*Primary!$B$1</f>
        <v>38008.743000000002</v>
      </c>
      <c r="I42" s="18">
        <f ca="1">$D42+dEdxTable!G38*Primary!$B$1</f>
        <v>48671.391000000003</v>
      </c>
      <c r="J42" s="18">
        <f ca="1">$D42+dEdxTable!H38*Primary!$B$1</f>
        <v>63675.947999999997</v>
      </c>
      <c r="K42" s="18">
        <f ca="1">$D42+dEdxTable!I38*Primary!$B$1</f>
        <v>73921.889999999985</v>
      </c>
      <c r="L42" s="18">
        <f ca="1">$D42+dEdxTable!J38*Primary!$B$1</f>
        <v>84151.08</v>
      </c>
      <c r="M42" s="18">
        <f ca="1">$D42+dEdxTable!K38*Primary!$B$1</f>
        <v>89594.43299999999</v>
      </c>
      <c r="N42" s="18">
        <f ca="1">$D42+dEdxTable!L38*Primary!$B$1</f>
        <v>105141.336</v>
      </c>
      <c r="O42" s="18">
        <f ca="1">$D42+dEdxTable!M38*Primary!$B$1</f>
        <v>108261.39599999999</v>
      </c>
      <c r="P42" s="18">
        <f ca="1">$D42+dEdxTable!N38*Primary!$B$1</f>
        <v>123736.05599999998</v>
      </c>
      <c r="Q42" s="18">
        <f ca="1">$D42+dEdxTable!O38*Primary!$B$1</f>
        <v>126468.726</v>
      </c>
      <c r="R42" s="18">
        <f ca="1">$D42+dEdxTable!P38*Primary!$B$1</f>
        <v>142027.14599999998</v>
      </c>
      <c r="S42" s="18">
        <f ca="1">$D42+dEdxTable!Q38*Primary!$B$1</f>
        <v>144299.136</v>
      </c>
      <c r="T42" s="18">
        <f ca="1">$D42+dEdxTable!R38*Primary!$B$1</f>
        <v>159972.726</v>
      </c>
      <c r="U42" s="18">
        <f ca="1">$D42+dEdxTable!S38*Primary!$B$1</f>
        <v>161689.80599999998</v>
      </c>
      <c r="V42" s="18">
        <f ca="1">$D42+dEdxTable!T38*Primary!$B$1</f>
        <v>155868.48599999998</v>
      </c>
      <c r="W42" s="18">
        <f ca="1">$D42+dEdxTable!U38*Primary!$B$1</f>
        <v>179405.046</v>
      </c>
      <c r="X42" s="18">
        <f ca="1">$D42+dEdxTable!V38*Primary!$B$1</f>
        <v>189833.166</v>
      </c>
      <c r="Y42" s="18">
        <f ca="1">$D42+dEdxTable!W38*Primary!$B$1</f>
        <v>183435.99600000001</v>
      </c>
      <c r="Z42" s="18">
        <f ca="1">$D42+dEdxTable!X38*Primary!$B$1</f>
        <v>190220.55599999998</v>
      </c>
      <c r="AA42" s="18">
        <f ca="1">$D42+dEdxTable!Y38*Primary!$B$1</f>
        <v>191853.87599999999</v>
      </c>
      <c r="AB42" s="18">
        <f ca="1">$D42+dEdxTable!Z38*Primary!$B$1</f>
        <v>200952.30599999998</v>
      </c>
      <c r="AC42" s="18">
        <f ca="1">$D42+dEdxTable!AA38*Primary!$B$1</f>
        <v>209160.78599999999</v>
      </c>
      <c r="AD42" s="18">
        <f ca="1">$D42+dEdxTable!AB38*Primary!$B$1</f>
        <v>217651.95600000001</v>
      </c>
      <c r="AE42" s="18">
        <f ca="1">$D42+dEdxTable!AC38*Primary!$B$1</f>
        <v>218625.666</v>
      </c>
      <c r="AF42" s="18">
        <f ca="1">$D42+dEdxTable!AD38*Primary!$B$1</f>
        <v>231001.20600000001</v>
      </c>
      <c r="AI42" t="s">
        <v>276</v>
      </c>
      <c r="AJ42" s="118">
        <v>105.15</v>
      </c>
      <c r="AK42" s="118">
        <v>1</v>
      </c>
      <c r="AL42" s="118">
        <v>1</v>
      </c>
      <c r="AM42" s="118">
        <v>1</v>
      </c>
      <c r="AN42" s="118">
        <v>1</v>
      </c>
      <c r="AO42" s="118">
        <v>1</v>
      </c>
    </row>
    <row r="43" spans="1:41">
      <c r="B43" s="32"/>
      <c r="C43" s="34"/>
      <c r="D43" s="18">
        <f>dEdxTable!B39</f>
        <v>28.370999999999999</v>
      </c>
      <c r="E43" s="18">
        <f ca="1">$D43+dEdxTable!C39*Primary!$B$1</f>
        <v>17965.575000000001</v>
      </c>
      <c r="F43" s="18">
        <f ca="1">$D43+dEdxTable!D39*Primary!$B$1</f>
        <v>17984.420999999998</v>
      </c>
      <c r="G43" s="18">
        <f ca="1">$D43+dEdxTable!E39*Primary!$B$1</f>
        <v>23065.511999999999</v>
      </c>
      <c r="H43" s="18">
        <f ca="1">$D43+dEdxTable!F39*Primary!$B$1</f>
        <v>31737.813000000002</v>
      </c>
      <c r="I43" s="18">
        <f ca="1">$D43+dEdxTable!G39*Primary!$B$1</f>
        <v>40625.795999999995</v>
      </c>
      <c r="J43" s="18">
        <f ca="1">$D43+dEdxTable!H39*Primary!$B$1</f>
        <v>53213.877</v>
      </c>
      <c r="K43" s="18">
        <f ca="1">$D43+dEdxTable!I39*Primary!$B$1</f>
        <v>61824.404999999999</v>
      </c>
      <c r="L43" s="18">
        <f ca="1">$D43+dEdxTable!J39*Primary!$B$1</f>
        <v>70416.087</v>
      </c>
      <c r="M43" s="18">
        <f ca="1">$D43+dEdxTable!K39*Primary!$B$1</f>
        <v>74985.194999999992</v>
      </c>
      <c r="N43" s="18">
        <f ca="1">$D43+dEdxTable!L39*Primary!$B$1</f>
        <v>87981.606</v>
      </c>
      <c r="O43" s="18">
        <f ca="1">$D43+dEdxTable!M39*Primary!$B$1</f>
        <v>90899.595000000001</v>
      </c>
      <c r="P43" s="18">
        <f ca="1">$D43+dEdxTable!N39*Primary!$B$1</f>
        <v>103857.26700000001</v>
      </c>
      <c r="Q43" s="18">
        <f ca="1">$D43+dEdxTable!O39*Primary!$B$1</f>
        <v>106487.33100000001</v>
      </c>
      <c r="R43" s="18">
        <f ca="1">$D43+dEdxTable!P39*Primary!$B$1</f>
        <v>119501.541</v>
      </c>
      <c r="S43" s="18">
        <f ca="1">$D43+dEdxTable!Q39*Primary!$B$1</f>
        <v>121794.47099999999</v>
      </c>
      <c r="T43" s="18">
        <f ca="1">$D43+dEdxTable!R39*Primary!$B$1</f>
        <v>134819.15100000001</v>
      </c>
      <c r="U43" s="18">
        <f ca="1">$D43+dEdxTable!S39*Primary!$B$1</f>
        <v>136682.81100000002</v>
      </c>
      <c r="V43" s="18">
        <f ca="1">$D43+dEdxTable!T39*Primary!$B$1</f>
        <v>132128.361</v>
      </c>
      <c r="W43" s="18">
        <f ca="1">$D43+dEdxTable!U39*Primary!$B$1</f>
        <v>151916.66099999999</v>
      </c>
      <c r="X43" s="18">
        <f ca="1">$D43+dEdxTable!V39*Primary!$B$1</f>
        <v>161234.96100000001</v>
      </c>
      <c r="Y43" s="18">
        <f ca="1">$D43+dEdxTable!W39*Primary!$B$1</f>
        <v>156136.071</v>
      </c>
      <c r="Z43" s="18">
        <f ca="1">$D43+dEdxTable!X39*Primary!$B$1</f>
        <v>161716.58100000003</v>
      </c>
      <c r="AA43" s="18">
        <f ca="1">$D43+dEdxTable!Y39*Primary!$B$1</f>
        <v>163580.24100000001</v>
      </c>
      <c r="AB43" s="18">
        <f ca="1">$D43+dEdxTable!Z39*Primary!$B$1</f>
        <v>171820.13100000002</v>
      </c>
      <c r="AC43" s="18">
        <f ca="1">$D43+dEdxTable!AA39*Primary!$B$1</f>
        <v>178468.58100000003</v>
      </c>
      <c r="AD43" s="18">
        <f ca="1">$D43+dEdxTable!AB39*Primary!$B$1</f>
        <v>186247.79100000003</v>
      </c>
      <c r="AE43" s="18">
        <f ca="1">$D43+dEdxTable!AC39*Primary!$B$1</f>
        <v>187577.481</v>
      </c>
      <c r="AF43" s="18">
        <f ca="1">$D43+dEdxTable!AD39*Primary!$B$1</f>
        <v>198801.321</v>
      </c>
      <c r="AI43" t="s">
        <v>277</v>
      </c>
      <c r="AJ43" s="118">
        <v>2369.42</v>
      </c>
      <c r="AK43" s="118">
        <v>14260.5</v>
      </c>
      <c r="AL43" s="118">
        <v>14383.1</v>
      </c>
      <c r="AM43" s="118">
        <v>14240.6</v>
      </c>
      <c r="AN43" s="118">
        <v>10000000000</v>
      </c>
      <c r="AO43" s="118">
        <v>10000000000</v>
      </c>
    </row>
    <row r="44" spans="1:41">
      <c r="B44" s="32"/>
      <c r="C44" s="34"/>
      <c r="D44" s="18">
        <f>dEdxTable!B40</f>
        <v>35.716999999999999</v>
      </c>
      <c r="E44" s="18">
        <f ca="1">$D44+dEdxTable!C40*Primary!$B$1</f>
        <v>14987.924000000001</v>
      </c>
      <c r="F44" s="18">
        <f ca="1">$D44+dEdxTable!D40*Primary!$B$1</f>
        <v>15004.676000000001</v>
      </c>
      <c r="G44" s="18">
        <f ca="1">$D44+dEdxTable!E40*Primary!$B$1</f>
        <v>19252.355</v>
      </c>
      <c r="H44" s="18">
        <f ca="1">$D44+dEdxTable!F40*Primary!$B$1</f>
        <v>26505.971000000001</v>
      </c>
      <c r="I44" s="18">
        <f ca="1">$D44+dEdxTable!G40*Primary!$B$1</f>
        <v>33913.495999999999</v>
      </c>
      <c r="J44" s="18">
        <f ca="1">$D44+dEdxTable!H40*Primary!$B$1</f>
        <v>44474.584999999999</v>
      </c>
      <c r="K44" s="18">
        <f ca="1">$D44+dEdxTable!I40*Primary!$B$1</f>
        <v>51709.354999999996</v>
      </c>
      <c r="L44" s="18">
        <f ca="1">$D44+dEdxTable!J40*Primary!$B$1</f>
        <v>58927.372999999992</v>
      </c>
      <c r="M44" s="18">
        <f ca="1">$D44+dEdxTable!K40*Primary!$B$1</f>
        <v>62761.486999999994</v>
      </c>
      <c r="N44" s="18">
        <f ca="1">$D44+dEdxTable!L40*Primary!$B$1</f>
        <v>73629.347000000009</v>
      </c>
      <c r="O44" s="18">
        <f ca="1">$D44+dEdxTable!M40*Primary!$B$1</f>
        <v>76325.372000000003</v>
      </c>
      <c r="P44" s="18">
        <f ca="1">$D44+dEdxTable!N40*Primary!$B$1</f>
        <v>87172.292000000001</v>
      </c>
      <c r="Q44" s="18">
        <f ca="1">$D44+dEdxTable!O40*Primary!$B$1</f>
        <v>89661.011000000013</v>
      </c>
      <c r="R44" s="18">
        <f ca="1">$D44+dEdxTable!P40*Primary!$B$1</f>
        <v>100558.18700000001</v>
      </c>
      <c r="S44" s="18">
        <f ca="1">$D44+dEdxTable!Q40*Primary!$B$1</f>
        <v>102806.09600000001</v>
      </c>
      <c r="T44" s="18">
        <f ca="1">$D44+dEdxTable!R40*Primary!$B$1</f>
        <v>113624.747</v>
      </c>
      <c r="U44" s="18">
        <f ca="1">$D44+dEdxTable!S40*Primary!$B$1</f>
        <v>115551.227</v>
      </c>
      <c r="V44" s="18">
        <f ca="1">$D44+dEdxTable!T40*Primary!$B$1</f>
        <v>112001.897</v>
      </c>
      <c r="W44" s="18">
        <f ca="1">$D44+dEdxTable!U40*Primary!$B$1</f>
        <v>128638.727</v>
      </c>
      <c r="X44" s="18">
        <f ca="1">$D44+dEdxTable!V40*Primary!$B$1</f>
        <v>136951.90700000001</v>
      </c>
      <c r="Y44" s="18">
        <f ca="1">$D44+dEdxTable!W40*Primary!$B$1</f>
        <v>132910.48699999999</v>
      </c>
      <c r="Z44" s="18">
        <f ca="1">$D44+dEdxTable!X40*Primary!$B$1</f>
        <v>137496.34700000001</v>
      </c>
      <c r="AA44" s="18">
        <f ca="1">$D44+dEdxTable!Y40*Primary!$B$1</f>
        <v>139475.17700000003</v>
      </c>
      <c r="AB44" s="18">
        <f ca="1">$D44+dEdxTable!Z40*Primary!$B$1</f>
        <v>146908.87700000001</v>
      </c>
      <c r="AC44" s="18">
        <f ca="1">$D44+dEdxTable!AA40*Primary!$B$1</f>
        <v>152279.98699999999</v>
      </c>
      <c r="AD44" s="18">
        <f ca="1">$D44+dEdxTable!AB40*Primary!$B$1</f>
        <v>159378.647</v>
      </c>
      <c r="AE44" s="18">
        <f ca="1">$D44+dEdxTable!AC40*Primary!$B$1</f>
        <v>160938.67700000003</v>
      </c>
      <c r="AF44" s="18">
        <f ca="1">$D44+dEdxTable!AD40*Primary!$B$1</f>
        <v>171094.57699999999</v>
      </c>
      <c r="AI44" t="s">
        <v>278</v>
      </c>
      <c r="AJ44" s="118">
        <v>1.0321400000000001</v>
      </c>
      <c r="AK44" s="118">
        <v>0.98828400000000005</v>
      </c>
      <c r="AL44" s="118">
        <v>0.99544699999999997</v>
      </c>
      <c r="AM44" s="118">
        <v>0.99276200000000003</v>
      </c>
      <c r="AN44" s="118">
        <v>0.94828699999999999</v>
      </c>
      <c r="AO44" s="118">
        <v>0.98525200000000002</v>
      </c>
    </row>
    <row r="45" spans="1:41">
      <c r="B45" s="32"/>
      <c r="C45" s="34"/>
      <c r="D45" s="18">
        <f>dEdxTable!B41</f>
        <v>44.965000000000003</v>
      </c>
      <c r="E45" s="18">
        <f ca="1">$D45+dEdxTable!C41*Primary!$B$1</f>
        <v>12509.5</v>
      </c>
      <c r="F45" s="18">
        <f ca="1">$D45+dEdxTable!D41*Primary!$B$1</f>
        <v>12523.110999999999</v>
      </c>
      <c r="G45" s="18">
        <f ca="1">$D45+dEdxTable!E41*Primary!$B$1</f>
        <v>16074.535</v>
      </c>
      <c r="H45" s="18">
        <f ca="1">$D45+dEdxTable!F41*Primary!$B$1</f>
        <v>22140.852999999999</v>
      </c>
      <c r="I45" s="18">
        <f ca="1">$D45+dEdxTable!G41*Primary!$B$1</f>
        <v>28316.058999999997</v>
      </c>
      <c r="J45" s="18">
        <f ca="1">$D45+dEdxTable!H41*Primary!$B$1</f>
        <v>37175.772999999994</v>
      </c>
      <c r="K45" s="18">
        <f ca="1">$D45+dEdxTable!I41*Primary!$B$1</f>
        <v>43255.701999999997</v>
      </c>
      <c r="L45" s="18">
        <f ca="1">$D45+dEdxTable!J41*Primary!$B$1</f>
        <v>49317.831999999995</v>
      </c>
      <c r="M45" s="18">
        <f ca="1">$D45+dEdxTable!K41*Primary!$B$1</f>
        <v>52536.31</v>
      </c>
      <c r="N45" s="18">
        <f ca="1">$D45+dEdxTable!L41*Primary!$B$1</f>
        <v>61623.222999999998</v>
      </c>
      <c r="O45" s="18">
        <f ca="1">$D45+dEdxTable!M41*Primary!$B$1</f>
        <v>64092.048999999992</v>
      </c>
      <c r="P45" s="18">
        <f ca="1">$D45+dEdxTable!N41*Primary!$B$1</f>
        <v>73172.679999999993</v>
      </c>
      <c r="Q45" s="18">
        <f ca="1">$D45+dEdxTable!O41*Primary!$B$1</f>
        <v>75500.160999999993</v>
      </c>
      <c r="R45" s="18">
        <f ca="1">$D45+dEdxTable!P41*Primary!$B$1</f>
        <v>84619.531000000003</v>
      </c>
      <c r="S45" s="18">
        <f ca="1">$D45+dEdxTable!Q41*Primary!$B$1</f>
        <v>86783.679999999993</v>
      </c>
      <c r="T45" s="18">
        <f ca="1">$D45+dEdxTable!R41*Primary!$B$1</f>
        <v>95766.939999999988</v>
      </c>
      <c r="U45" s="18">
        <f ca="1">$D45+dEdxTable!S41*Primary!$B$1</f>
        <v>97690.278999999995</v>
      </c>
      <c r="V45" s="18">
        <f ca="1">$D45+dEdxTable!T41*Primary!$B$1</f>
        <v>94955.514999999999</v>
      </c>
      <c r="W45" s="18">
        <f ca="1">$D45+dEdxTable!U41*Primary!$B$1</f>
        <v>108932.965</v>
      </c>
      <c r="X45" s="18">
        <f ca="1">$D45+dEdxTable!V41*Primary!$B$1</f>
        <v>116335.25499999999</v>
      </c>
      <c r="Y45" s="18">
        <f ca="1">$D45+dEdxTable!W41*Primary!$B$1</f>
        <v>113131.435</v>
      </c>
      <c r="Z45" s="18">
        <f ca="1">$D45+dEdxTable!X41*Primary!$B$1</f>
        <v>116900.63499999999</v>
      </c>
      <c r="AA45" s="18">
        <f ca="1">$D45+dEdxTable!Y41*Primary!$B$1</f>
        <v>118921.345</v>
      </c>
      <c r="AB45" s="18">
        <f ca="1">$D45+dEdxTable!Z41*Primary!$B$1</f>
        <v>125622.14499999999</v>
      </c>
      <c r="AC45" s="18">
        <f ca="1">$D45+dEdxTable!AA41*Primary!$B$1</f>
        <v>129935.785</v>
      </c>
      <c r="AD45" s="18">
        <f ca="1">$D45+dEdxTable!AB41*Primary!$B$1</f>
        <v>136385.30499999999</v>
      </c>
      <c r="AE45" s="18">
        <f ca="1">$D45+dEdxTable!AC41*Primary!$B$1</f>
        <v>138091.91499999998</v>
      </c>
      <c r="AF45" s="18">
        <f ca="1">$D45+dEdxTable!AD41*Primary!$B$1</f>
        <v>147253.16499999998</v>
      </c>
      <c r="AI45" t="s">
        <v>279</v>
      </c>
      <c r="AJ45" s="118">
        <v>5.4420999999999999</v>
      </c>
      <c r="AK45" s="118">
        <v>6.9610399999999997</v>
      </c>
      <c r="AL45" s="118">
        <v>6.51356</v>
      </c>
      <c r="AM45" s="118">
        <v>7.2202599999999997</v>
      </c>
      <c r="AN45" s="118">
        <v>6.11137</v>
      </c>
      <c r="AO45" s="118">
        <v>5.5907</v>
      </c>
    </row>
    <row r="46" spans="1:41">
      <c r="C46" s="34"/>
      <c r="D46" s="18">
        <f>dEdxTable!B42</f>
        <v>56.606999999999999</v>
      </c>
      <c r="E46" s="18">
        <f ca="1">$D46+dEdxTable!C42*Primary!$B$1</f>
        <v>10447.1397</v>
      </c>
      <c r="F46" s="18">
        <f ca="1">$D46+dEdxTable!D42*Primary!$B$1</f>
        <v>10458.552</v>
      </c>
      <c r="G46" s="18">
        <f ca="1">$D46+dEdxTable!E42*Primary!$B$1</f>
        <v>13427.844000000001</v>
      </c>
      <c r="H46" s="18">
        <f ca="1">$D46+dEdxTable!F42*Primary!$B$1</f>
        <v>18501.606</v>
      </c>
      <c r="I46" s="18">
        <f ca="1">$D46+dEdxTable!G42*Primary!$B$1</f>
        <v>23648.658000000003</v>
      </c>
      <c r="J46" s="18">
        <f ca="1">$D46+dEdxTable!H42*Primary!$B$1</f>
        <v>31081.311000000002</v>
      </c>
      <c r="K46" s="18">
        <f ca="1">$D46+dEdxTable!I42*Primary!$B$1</f>
        <v>36189.624000000003</v>
      </c>
      <c r="L46" s="18">
        <f ca="1">$D46+dEdxTable!J42*Primary!$B$1</f>
        <v>41282.232000000004</v>
      </c>
      <c r="M46" s="18">
        <f ca="1">$D46+dEdxTable!K42*Primary!$B$1</f>
        <v>43982.445000000007</v>
      </c>
      <c r="N46" s="18">
        <f ca="1">$D46+dEdxTable!L42*Primary!$B$1</f>
        <v>51581.571000000004</v>
      </c>
      <c r="O46" s="18">
        <f ca="1">$D46+dEdxTable!M42*Primary!$B$1</f>
        <v>53826.339000000007</v>
      </c>
      <c r="P46" s="18">
        <f ca="1">$D46+dEdxTable!N42*Primary!$B$1</f>
        <v>61428.606</v>
      </c>
      <c r="Q46" s="18">
        <f ca="1">$D46+dEdxTable!O42*Primary!$B$1</f>
        <v>63582.285000000003</v>
      </c>
      <c r="R46" s="18">
        <f ca="1">$D46+dEdxTable!P42*Primary!$B$1</f>
        <v>71212.821000000011</v>
      </c>
      <c r="S46" s="18">
        <f ca="1">$D46+dEdxTable!Q42*Primary!$B$1</f>
        <v>73263.894000000015</v>
      </c>
      <c r="T46" s="18">
        <f ca="1">$D46+dEdxTable!R42*Primary!$B$1</f>
        <v>80722.722000000009</v>
      </c>
      <c r="U46" s="18">
        <f ca="1">$D46+dEdxTable!S42*Primary!$B$1</f>
        <v>82595.805000000008</v>
      </c>
      <c r="V46" s="18">
        <f ca="1">$D46+dEdxTable!T42*Primary!$B$1</f>
        <v>80505.993000000002</v>
      </c>
      <c r="W46" s="18">
        <f ca="1">$D46+dEdxTable!U42*Primary!$B$1</f>
        <v>92257.521000000008</v>
      </c>
      <c r="X46" s="18">
        <f ca="1">$D46+dEdxTable!V42*Primary!$B$1</f>
        <v>98819.069999999992</v>
      </c>
      <c r="Y46" s="18">
        <f ca="1">$D46+dEdxTable!W42*Primary!$B$1</f>
        <v>96311.505000000005</v>
      </c>
      <c r="Z46" s="18">
        <f ca="1">$D46+dEdxTable!X42*Primary!$B$1</f>
        <v>99393.873000000007</v>
      </c>
      <c r="AA46" s="18">
        <f ca="1">$D46+dEdxTable!Y42*Primary!$B$1</f>
        <v>101406.20699999999</v>
      </c>
      <c r="AB46" s="18">
        <f ca="1">$D46+dEdxTable!Z42*Primary!$B$1</f>
        <v>107426.45699999999</v>
      </c>
      <c r="AC46" s="18">
        <f ca="1">$D46+dEdxTable!AA42*Primary!$B$1</f>
        <v>110881.557</v>
      </c>
      <c r="AD46" s="18">
        <f ca="1">$D46+dEdxTable!AB42*Primary!$B$1</f>
        <v>116723.81700000001</v>
      </c>
      <c r="AE46" s="18">
        <f ca="1">$D46+dEdxTable!AC42*Primary!$B$1</f>
        <v>118493.247</v>
      </c>
      <c r="AF46" s="18">
        <f ca="1">$D46+dEdxTable!AD42*Primary!$B$1</f>
        <v>126743.607</v>
      </c>
      <c r="AI46" t="s">
        <v>280</v>
      </c>
      <c r="AJ46" s="118">
        <v>2.8424399999999999</v>
      </c>
      <c r="AK46" s="118">
        <v>550.75800000000004</v>
      </c>
      <c r="AL46" s="118">
        <v>556.16099999999994</v>
      </c>
      <c r="AM46" s="118">
        <v>550.654</v>
      </c>
      <c r="AN46" s="118">
        <v>10</v>
      </c>
      <c r="AO46" s="118">
        <v>10</v>
      </c>
    </row>
    <row r="47" spans="1:41" ht="15">
      <c r="A47" s="19"/>
      <c r="B47" s="63"/>
      <c r="C47" s="34"/>
      <c r="D47" s="18">
        <f>dEdxTable!B43</f>
        <v>71.263999999999996</v>
      </c>
      <c r="E47" s="18">
        <f ca="1">$D47+dEdxTable!C43*Primary!$B$1</f>
        <v>8732.8855999999996</v>
      </c>
      <c r="F47" s="18">
        <f ca="1">$D47+dEdxTable!D43*Primary!$B$1</f>
        <v>8742.4133000000002</v>
      </c>
      <c r="G47" s="18">
        <f ca="1">$D47+dEdxTable!E43*Primary!$B$1</f>
        <v>11226.001999999999</v>
      </c>
      <c r="H47" s="18">
        <f ca="1">$D47+dEdxTable!F43*Primary!$B$1</f>
        <v>15468.445999999998</v>
      </c>
      <c r="I47" s="18">
        <f ca="1">$D47+dEdxTable!G43*Primary!$B$1</f>
        <v>19759.051999999996</v>
      </c>
      <c r="J47" s="18">
        <f ca="1">$D47+dEdxTable!H43*Primary!$B$1</f>
        <v>25993.936999999998</v>
      </c>
      <c r="K47" s="18">
        <f ca="1">$D47+dEdxTable!I43*Primary!$B$1</f>
        <v>30285.59</v>
      </c>
      <c r="L47" s="18">
        <f ca="1">$D47+dEdxTable!J43*Primary!$B$1</f>
        <v>34563.632000000005</v>
      </c>
      <c r="M47" s="18">
        <f ca="1">$D47+dEdxTable!K43*Primary!$B$1</f>
        <v>36830.387000000002</v>
      </c>
      <c r="N47" s="18">
        <f ca="1">$D47+dEdxTable!L43*Primary!$B$1</f>
        <v>43183.583000000006</v>
      </c>
      <c r="O47" s="18">
        <f ca="1">$D47+dEdxTable!M43*Primary!$B$1</f>
        <v>45211.622000000003</v>
      </c>
      <c r="P47" s="18">
        <f ca="1">$D47+dEdxTable!N43*Primary!$B$1</f>
        <v>51576.334999999999</v>
      </c>
      <c r="Q47" s="18">
        <f ca="1">$D47+dEdxTable!O43*Primary!$B$1</f>
        <v>53554.118000000002</v>
      </c>
      <c r="R47" s="18">
        <f ca="1">$D47+dEdxTable!P43*Primary!$B$1</f>
        <v>59938.724000000002</v>
      </c>
      <c r="S47" s="18">
        <f ca="1">$D47+dEdxTable!Q43*Primary!$B$1</f>
        <v>61857.875</v>
      </c>
      <c r="T47" s="18">
        <f ca="1">$D47+dEdxTable!R43*Primary!$B$1</f>
        <v>68049.832999999999</v>
      </c>
      <c r="U47" s="18">
        <f ca="1">$D47+dEdxTable!S43*Primary!$B$1</f>
        <v>69841.25</v>
      </c>
      <c r="V47" s="18">
        <f ca="1">$D47+dEdxTable!T43*Primary!$B$1</f>
        <v>68263.421000000002</v>
      </c>
      <c r="W47" s="18">
        <f ca="1">$D47+dEdxTable!U43*Primary!$B$1</f>
        <v>78138.724999999991</v>
      </c>
      <c r="X47" s="18">
        <f ca="1">$D47+dEdxTable!V43*Primary!$B$1</f>
        <v>83951.668999999994</v>
      </c>
      <c r="Y47" s="18">
        <f ca="1">$D47+dEdxTable!W43*Primary!$B$1</f>
        <v>81995.872999999992</v>
      </c>
      <c r="Z47" s="18">
        <f ca="1">$D47+dEdxTable!X43*Primary!$B$1</f>
        <v>84518.096000000005</v>
      </c>
      <c r="AA47" s="18">
        <f ca="1">$D47+dEdxTable!Y43*Primary!$B$1</f>
        <v>86478.080000000002</v>
      </c>
      <c r="AB47" s="18">
        <f ca="1">$D47+dEdxTable!Z43*Primary!$B$1</f>
        <v>91866.988999999987</v>
      </c>
      <c r="AC47" s="18">
        <f ca="1">$D47+dEdxTable!AA43*Primary!$B$1</f>
        <v>94624.786999999997</v>
      </c>
      <c r="AD47" s="18">
        <f ca="1">$D47+dEdxTable!AB43*Primary!$B$1</f>
        <v>99899.572999999989</v>
      </c>
      <c r="AE47" s="18">
        <f ca="1">$D47+dEdxTable!AC43*Primary!$B$1</f>
        <v>101687.849</v>
      </c>
      <c r="AF47" s="18">
        <f ca="1">$D47+dEdxTable!AD43*Primary!$B$1</f>
        <v>109095.374</v>
      </c>
      <c r="AI47" t="s">
        <v>281</v>
      </c>
      <c r="AJ47" s="118">
        <v>5.6496700000000004</v>
      </c>
      <c r="AK47" s="118">
        <v>1.04409</v>
      </c>
      <c r="AL47" s="118">
        <v>4.1980300000000002</v>
      </c>
      <c r="AM47" s="118">
        <v>7.5569600000000001</v>
      </c>
      <c r="AN47" s="118">
        <v>9.3150999999999993</v>
      </c>
      <c r="AO47" s="118">
        <v>17.206</v>
      </c>
    </row>
    <row r="48" spans="1:41">
      <c r="B48" s="34"/>
      <c r="C48" s="34"/>
      <c r="D48" s="18">
        <f>dEdxTable!B44</f>
        <v>89.716999999999999</v>
      </c>
      <c r="E48" s="18">
        <f ca="1">$D48+dEdxTable!C44*Primary!$B$1</f>
        <v>7310.0384000000004</v>
      </c>
      <c r="F48" s="18">
        <f ca="1">$D48+dEdxTable!D44*Primary!$B$1</f>
        <v>7318.1003000000001</v>
      </c>
      <c r="G48" s="18">
        <f ca="1">$D48+dEdxTable!E44*Primary!$B$1</f>
        <v>9394.4060000000009</v>
      </c>
      <c r="H48" s="18">
        <f ca="1">$D48+dEdxTable!F44*Primary!$B$1</f>
        <v>12942.689</v>
      </c>
      <c r="I48" s="18">
        <f ca="1">$D48+dEdxTable!G44*Primary!$B$1</f>
        <v>16519.241000000002</v>
      </c>
      <c r="J48" s="18">
        <f ca="1">$D48+dEdxTable!H44*Primary!$B$1</f>
        <v>21749.006000000001</v>
      </c>
      <c r="K48" s="18">
        <f ca="1">$D48+dEdxTable!I44*Primary!$B$1</f>
        <v>25355.921000000002</v>
      </c>
      <c r="L48" s="18">
        <f ca="1">$D48+dEdxTable!J44*Primary!$B$1</f>
        <v>28948.178</v>
      </c>
      <c r="M48" s="18">
        <f ca="1">$D48+dEdxTable!K44*Primary!$B$1</f>
        <v>30850.577000000001</v>
      </c>
      <c r="N48" s="18">
        <f ca="1">$D48+dEdxTable!L44*Primary!$B$1</f>
        <v>36164.101999999992</v>
      </c>
      <c r="O48" s="18">
        <f ca="1">$D48+dEdxTable!M44*Primary!$B$1</f>
        <v>37986.928999999996</v>
      </c>
      <c r="P48" s="18">
        <f ca="1">$D48+dEdxTable!N44*Primary!$B$1</f>
        <v>43315.111999999994</v>
      </c>
      <c r="Q48" s="18">
        <f ca="1">$D48+dEdxTable!O44*Primary!$B$1</f>
        <v>45116.998999999996</v>
      </c>
      <c r="R48" s="18">
        <f ca="1">$D48+dEdxTable!P44*Primary!$B$1</f>
        <v>50458.792999999991</v>
      </c>
      <c r="S48" s="18">
        <f ca="1">$D48+dEdxTable!Q44*Primary!$B$1</f>
        <v>52237.646000000001</v>
      </c>
      <c r="T48" s="18">
        <f ca="1">$D48+dEdxTable!R44*Primary!$B$1</f>
        <v>57375.274999999994</v>
      </c>
      <c r="U48" s="18">
        <f ca="1">$D48+dEdxTable!S44*Primary!$B$1</f>
        <v>59066.18</v>
      </c>
      <c r="V48" s="18">
        <f ca="1">$D48+dEdxTable!T44*Primary!$B$1</f>
        <v>57892.492999999995</v>
      </c>
      <c r="W48" s="18">
        <f ca="1">$D48+dEdxTable!U44*Primary!$B$1</f>
        <v>66189.968000000008</v>
      </c>
      <c r="X48" s="18">
        <f ca="1">$D48+dEdxTable!V44*Primary!$B$1</f>
        <v>71330.738000000012</v>
      </c>
      <c r="Y48" s="18">
        <f ca="1">$D48+dEdxTable!W44*Primary!$B$1</f>
        <v>69817.823000000004</v>
      </c>
      <c r="Z48" s="18">
        <f ca="1">$D48+dEdxTable!X44*Primary!$B$1</f>
        <v>71878.319000000003</v>
      </c>
      <c r="AA48" s="18">
        <f ca="1">$D48+dEdxTable!Y44*Primary!$B$1</f>
        <v>73756.637000000002</v>
      </c>
      <c r="AB48" s="18">
        <f ca="1">$D48+dEdxTable!Z44*Primary!$B$1</f>
        <v>78572.837</v>
      </c>
      <c r="AC48" s="18">
        <f ca="1">$D48+dEdxTable!AA44*Primary!$B$1</f>
        <v>80762.114000000001</v>
      </c>
      <c r="AD48" s="18">
        <f ca="1">$D48+dEdxTable!AB44*Primary!$B$1</f>
        <v>85509.212</v>
      </c>
      <c r="AE48" s="18">
        <f ca="1">$D48+dEdxTable!AC44*Primary!$B$1</f>
        <v>87271.313000000009</v>
      </c>
      <c r="AF48" s="18">
        <f ca="1">$D48+dEdxTable!AD44*Primary!$B$1</f>
        <v>93909.293000000005</v>
      </c>
      <c r="AI48" s="18"/>
      <c r="AJ48" s="18"/>
      <c r="AK48" s="18"/>
      <c r="AL48" s="18"/>
      <c r="AM48" s="18"/>
      <c r="AN48" s="18"/>
    </row>
    <row r="49" spans="2:41">
      <c r="B49" s="62"/>
      <c r="C49" s="34"/>
      <c r="D49" s="18">
        <f>dEdxTable!B45</f>
        <v>112.95</v>
      </c>
      <c r="E49" s="18">
        <f ca="1">$D49+dEdxTable!C45*Primary!$B$1</f>
        <v>6334.3287</v>
      </c>
      <c r="F49" s="18">
        <f ca="1">$D49+dEdxTable!D45*Primary!$B$1</f>
        <v>6341.1341999999995</v>
      </c>
      <c r="G49" s="18">
        <f ca="1">$D49+dEdxTable!E45*Primary!$B$1</f>
        <v>8132.3417999999992</v>
      </c>
      <c r="H49" s="18">
        <f ca="1">$D49+dEdxTable!F45*Primary!$B$1</f>
        <v>11194.398000000001</v>
      </c>
      <c r="I49" s="18">
        <f ca="1">$D49+dEdxTable!G45*Primary!$B$1</f>
        <v>14275.718999999999</v>
      </c>
      <c r="J49" s="18">
        <f ca="1">$D49+dEdxTable!H45*Primary!$B$1</f>
        <v>18795.618000000002</v>
      </c>
      <c r="K49" s="18">
        <f ca="1">$D49+dEdxTable!I45*Primary!$B$1</f>
        <v>21914.631000000001</v>
      </c>
      <c r="L49" s="18">
        <f ca="1">$D49+dEdxTable!J45*Primary!$B$1</f>
        <v>25021.079999999998</v>
      </c>
      <c r="M49" s="18">
        <f ca="1">$D49+dEdxTable!K45*Primary!$B$1</f>
        <v>26664.87</v>
      </c>
      <c r="N49" s="18">
        <f ca="1">$D49+dEdxTable!L45*Primary!$B$1</f>
        <v>31250.73</v>
      </c>
      <c r="O49" s="18">
        <f ca="1">$D49+dEdxTable!M45*Primary!$B$1</f>
        <v>32875.673999999999</v>
      </c>
      <c r="P49" s="18">
        <f ca="1">$D49+dEdxTable!N45*Primary!$B$1</f>
        <v>37476.191999999995</v>
      </c>
      <c r="Q49" s="18">
        <f ca="1">$D49+dEdxTable!O45*Primary!$B$1</f>
        <v>39091.712999999996</v>
      </c>
      <c r="R49" s="18">
        <f ca="1">$D49+dEdxTable!P45*Primary!$B$1</f>
        <v>43703.748</v>
      </c>
      <c r="S49" s="18">
        <f ca="1">$D49+dEdxTable!Q45*Primary!$B$1</f>
        <v>45309.845999999998</v>
      </c>
      <c r="T49" s="18">
        <f ca="1">$D49+dEdxTable!R45*Primary!$B$1</f>
        <v>49738.656000000003</v>
      </c>
      <c r="U49" s="18">
        <f ca="1">$D49+dEdxTable!S45*Primary!$B$1</f>
        <v>51279.839999999997</v>
      </c>
      <c r="V49" s="18">
        <f ca="1">$D49+dEdxTable!T45*Primary!$B$1</f>
        <v>50324.975999999995</v>
      </c>
      <c r="W49" s="18">
        <f ca="1">$D49+dEdxTable!U45*Primary!$B$1</f>
        <v>57504.254999999997</v>
      </c>
      <c r="X49" s="18">
        <f ca="1">$D49+dEdxTable!V45*Primary!$B$1</f>
        <v>62059.751999999993</v>
      </c>
      <c r="Y49" s="18">
        <f ca="1">$D49+dEdxTable!W45*Primary!$B$1</f>
        <v>60806.492999999995</v>
      </c>
      <c r="Z49" s="18">
        <f ca="1">$D49+dEdxTable!X45*Primary!$B$1</f>
        <v>62564.406000000003</v>
      </c>
      <c r="AA49" s="18">
        <f ca="1">$D49+dEdxTable!Y45*Primary!$B$1</f>
        <v>64288.815000000002</v>
      </c>
      <c r="AB49" s="18">
        <f ca="1">$D49+dEdxTable!Z45*Primary!$B$1</f>
        <v>68580.468000000008</v>
      </c>
      <c r="AC49" s="18">
        <f ca="1">$D49+dEdxTable!AA45*Primary!$B$1</f>
        <v>70416.905999999988</v>
      </c>
      <c r="AD49" s="18">
        <f ca="1">$D49+dEdxTable!AB45*Primary!$B$1</f>
        <v>74663.537999999986</v>
      </c>
      <c r="AE49" s="18">
        <f ca="1">$D49+dEdxTable!AC45*Primary!$B$1</f>
        <v>76303.14</v>
      </c>
      <c r="AF49" s="18">
        <f ca="1">$D49+dEdxTable!AD45*Primary!$B$1</f>
        <v>82213.455000000002</v>
      </c>
      <c r="AJ49" s="18"/>
      <c r="AK49" s="18"/>
      <c r="AL49" s="18"/>
      <c r="AM49" s="18"/>
      <c r="AN49" s="18"/>
      <c r="AO49" s="18"/>
    </row>
    <row r="50" spans="2:41">
      <c r="B50" s="62"/>
      <c r="C50" s="34"/>
      <c r="D50" s="18">
        <f>dEdxTable!B46</f>
        <v>142.19</v>
      </c>
      <c r="E50" s="18">
        <f ca="1">$D50+dEdxTable!C46*Primary!$B$1</f>
        <v>5663.2303999999995</v>
      </c>
      <c r="F50" s="18">
        <f ca="1">$D50+dEdxTable!D46*Primary!$B$1</f>
        <v>5668.8841999999995</v>
      </c>
      <c r="G50" s="18">
        <f ca="1">$D50+dEdxTable!E46*Primary!$B$1</f>
        <v>7257.9160999999995</v>
      </c>
      <c r="H50" s="18">
        <f ca="1">$D50+dEdxTable!F46*Primary!$B$1</f>
        <v>9975.1952000000001</v>
      </c>
      <c r="I50" s="18">
        <f ca="1">$D50+dEdxTable!G46*Primary!$B$1</f>
        <v>12709.331</v>
      </c>
      <c r="J50" s="18">
        <f ca="1">$D50+dEdxTable!H46*Primary!$B$1</f>
        <v>16720.387999999999</v>
      </c>
      <c r="K50" s="18">
        <f ca="1">$D50+dEdxTable!I46*Primary!$B$1</f>
        <v>19488.655999999999</v>
      </c>
      <c r="L50" s="18">
        <f ca="1">$D50+dEdxTable!J46*Primary!$B$1</f>
        <v>22246.453999999998</v>
      </c>
      <c r="M50" s="18">
        <f ca="1">$D50+dEdxTable!K46*Primary!$B$1</f>
        <v>23703.878000000001</v>
      </c>
      <c r="N50" s="18">
        <f ca="1">$D50+dEdxTable!L46*Primary!$B$1</f>
        <v>27773.566999999995</v>
      </c>
      <c r="O50" s="18">
        <f ca="1">$D50+dEdxTable!M46*Primary!$B$1</f>
        <v>29216.332999999999</v>
      </c>
      <c r="P50" s="18">
        <f ca="1">$D50+dEdxTable!N46*Primary!$B$1</f>
        <v>33299.633000000002</v>
      </c>
      <c r="Q50" s="18">
        <f ca="1">$D50+dEdxTable!O46*Primary!$B$1</f>
        <v>34734.023000000001</v>
      </c>
      <c r="R50" s="18">
        <f ca="1">$D50+dEdxTable!P46*Primary!$B$1</f>
        <v>38826.745999999999</v>
      </c>
      <c r="S50" s="18">
        <f ca="1">$D50+dEdxTable!Q46*Primary!$B$1</f>
        <v>40252.76</v>
      </c>
      <c r="T50" s="18">
        <f ca="1">$D50+dEdxTable!R46*Primary!$B$1</f>
        <v>44200.997000000003</v>
      </c>
      <c r="U50" s="18">
        <f ca="1">$D50+dEdxTable!S46*Primary!$B$1</f>
        <v>45574.661</v>
      </c>
      <c r="V50" s="18">
        <f ca="1">$D50+dEdxTable!T46*Primary!$B$1</f>
        <v>44725.544000000002</v>
      </c>
      <c r="W50" s="18">
        <f ca="1">$D50+dEdxTable!U46*Primary!$B$1</f>
        <v>51098.633000000002</v>
      </c>
      <c r="X50" s="18">
        <f ca="1">$D50+dEdxTable!V46*Primary!$B$1</f>
        <v>55148.429000000004</v>
      </c>
      <c r="Y50" s="18">
        <f ca="1">$D50+dEdxTable!W46*Primary!$B$1</f>
        <v>54037.561999999998</v>
      </c>
      <c r="Z50" s="18">
        <f ca="1">$D50+dEdxTable!X46*Primary!$B$1</f>
        <v>55598.639000000003</v>
      </c>
      <c r="AA50" s="18">
        <f ca="1">$D50+dEdxTable!Y46*Primary!$B$1</f>
        <v>57135.635000000002</v>
      </c>
      <c r="AB50" s="18">
        <f ca="1">$D50+dEdxTable!Z46*Primary!$B$1</f>
        <v>60954.044000000002</v>
      </c>
      <c r="AC50" s="18">
        <f ca="1">$D50+dEdxTable!AA46*Primary!$B$1</f>
        <v>62578.988000000005</v>
      </c>
      <c r="AD50" s="18">
        <f ca="1">$D50+dEdxTable!AB46*Primary!$B$1</f>
        <v>66362.846000000005</v>
      </c>
      <c r="AE50" s="18">
        <f ca="1">$D50+dEdxTable!AC46*Primary!$B$1</f>
        <v>67830.740000000005</v>
      </c>
      <c r="AF50" s="18">
        <f ca="1">$D50+dEdxTable!AD46*Primary!$B$1</f>
        <v>73065.740000000005</v>
      </c>
      <c r="AJ50" s="18"/>
      <c r="AK50" s="18"/>
      <c r="AL50" s="18"/>
      <c r="AM50" s="18"/>
      <c r="AN50" s="18"/>
      <c r="AO50" s="18"/>
    </row>
    <row r="51" spans="2:41">
      <c r="B51" s="62"/>
      <c r="C51" s="34"/>
      <c r="D51" s="18">
        <f>dEdxTable!B47</f>
        <v>179.01</v>
      </c>
      <c r="E51" s="18">
        <f ca="1">$D51+dEdxTable!C47*Primary!$B$1</f>
        <v>5078.5511999999999</v>
      </c>
      <c r="F51" s="18">
        <f ca="1">$D51+dEdxTable!D47*Primary!$B$1</f>
        <v>5083.3674000000001</v>
      </c>
      <c r="G51" s="18">
        <f ca="1">$D51+dEdxTable!E47*Primary!$B$1</f>
        <v>6492.8388000000004</v>
      </c>
      <c r="H51" s="18">
        <f ca="1">$D51+dEdxTable!F47*Primary!$B$1</f>
        <v>8904.2892000000011</v>
      </c>
      <c r="I51" s="18">
        <f ca="1">$D51+dEdxTable!G47*Primary!$B$1</f>
        <v>11330.607</v>
      </c>
      <c r="J51" s="18">
        <f ca="1">$D51+dEdxTable!H47*Primary!$B$1</f>
        <v>14890.407000000001</v>
      </c>
      <c r="K51" s="18">
        <f ca="1">$D51+dEdxTable!I47*Primary!$B$1</f>
        <v>17346.668999999998</v>
      </c>
      <c r="L51" s="18">
        <f ca="1">$D51+dEdxTable!J47*Primary!$B$1</f>
        <v>19794.554999999997</v>
      </c>
      <c r="M51" s="18">
        <f ca="1">$D51+dEdxTable!K47*Primary!$B$1</f>
        <v>21087.599999999999</v>
      </c>
      <c r="N51" s="18">
        <f ca="1">$D51+dEdxTable!L47*Primary!$B$1</f>
        <v>24699.75</v>
      </c>
      <c r="O51" s="18">
        <f ca="1">$D51+dEdxTable!M47*Primary!$B$1</f>
        <v>25980.231</v>
      </c>
      <c r="P51" s="18">
        <f ca="1">$D51+dEdxTable!N47*Primary!$B$1</f>
        <v>29604.945</v>
      </c>
      <c r="Q51" s="18">
        <f ca="1">$D51+dEdxTable!O47*Primary!$B$1</f>
        <v>30877.05</v>
      </c>
      <c r="R51" s="18">
        <f ca="1">$D51+dEdxTable!P47*Primary!$B$1</f>
        <v>34510.14</v>
      </c>
      <c r="S51" s="18">
        <f ca="1">$D51+dEdxTable!Q47*Primary!$B$1</f>
        <v>35775.963000000003</v>
      </c>
      <c r="T51" s="18">
        <f ca="1">$D51+dEdxTable!R47*Primary!$B$1</f>
        <v>39294.93</v>
      </c>
      <c r="U51" s="18">
        <f ca="1">$D51+dEdxTable!S47*Primary!$B$1</f>
        <v>40519.920000000006</v>
      </c>
      <c r="V51" s="18">
        <f ca="1">$D51+dEdxTable!T47*Primary!$B$1</f>
        <v>39763.986000000004</v>
      </c>
      <c r="W51" s="18">
        <f ca="1">$D51+dEdxTable!U47*Primary!$B$1</f>
        <v>45421.974000000002</v>
      </c>
      <c r="X51" s="18">
        <f ca="1">$D51+dEdxTable!V47*Primary!$B$1</f>
        <v>49022.607000000004</v>
      </c>
      <c r="Y51" s="18">
        <f ca="1">$D51+dEdxTable!W47*Primary!$B$1</f>
        <v>48037.380000000005</v>
      </c>
      <c r="Z51" s="18">
        <f ca="1">$D51+dEdxTable!X47*Primary!$B$1</f>
        <v>49423.608</v>
      </c>
      <c r="AA51" s="18">
        <f ca="1">$D51+dEdxTable!Y47*Primary!$B$1</f>
        <v>50794.131000000008</v>
      </c>
      <c r="AB51" s="18">
        <f ca="1">$D51+dEdxTable!Z47*Primary!$B$1</f>
        <v>54190.599000000002</v>
      </c>
      <c r="AC51" s="18">
        <f ca="1">$D51+dEdxTable!AA47*Primary!$B$1</f>
        <v>55629.177000000003</v>
      </c>
      <c r="AD51" s="18">
        <f ca="1">$D51+dEdxTable!AB47*Primary!$B$1</f>
        <v>59000.517</v>
      </c>
      <c r="AE51" s="18">
        <f ca="1">$D51+dEdxTable!AC47*Primary!$B$1</f>
        <v>60314.502</v>
      </c>
      <c r="AF51" s="18">
        <f ca="1">$D51+dEdxTable!AD47*Primary!$B$1</f>
        <v>64951.665000000001</v>
      </c>
      <c r="AJ51" s="18"/>
      <c r="AK51" s="18"/>
      <c r="AL51" s="18"/>
      <c r="AM51" s="18"/>
      <c r="AN51" s="18"/>
      <c r="AO51" s="18"/>
    </row>
    <row r="52" spans="2:41">
      <c r="B52" s="34"/>
      <c r="C52" s="34"/>
      <c r="D52" s="18">
        <f>dEdxTable!B48</f>
        <v>225.36</v>
      </c>
      <c r="E52" s="18">
        <f ca="1">$D52+dEdxTable!C48*Primary!$B$1</f>
        <v>4573.3415999999997</v>
      </c>
      <c r="F52" s="18">
        <f ca="1">$D52+dEdxTable!D48*Primary!$B$1</f>
        <v>4577.3202000000001</v>
      </c>
      <c r="G52" s="18">
        <f ca="1">$D52+dEdxTable!E48*Primary!$B$1</f>
        <v>5827.7523000000001</v>
      </c>
      <c r="H52" s="18">
        <f ca="1">$D52+dEdxTable!F48*Primary!$B$1</f>
        <v>7967.7155999999995</v>
      </c>
      <c r="I52" s="18">
        <f ca="1">$D52+dEdxTable!G48*Primary!$B$1</f>
        <v>10120.7664</v>
      </c>
      <c r="J52" s="18">
        <f ca="1">$D52+dEdxTable!H48*Primary!$B$1</f>
        <v>13280.403</v>
      </c>
      <c r="K52" s="18">
        <f ca="1">$D52+dEdxTable!I48*Primary!$B$1</f>
        <v>15459.210000000001</v>
      </c>
      <c r="L52" s="18">
        <f ca="1">$D52+dEdxTable!J48*Primary!$B$1</f>
        <v>17632.782000000003</v>
      </c>
      <c r="M52" s="18">
        <f ca="1">$D52+dEdxTable!K48*Primary!$B$1</f>
        <v>18779.246999999999</v>
      </c>
      <c r="N52" s="18">
        <f ca="1">$D52+dEdxTable!L48*Primary!$B$1</f>
        <v>21985.161000000004</v>
      </c>
      <c r="O52" s="18">
        <f ca="1">$D52+dEdxTable!M48*Primary!$B$1</f>
        <v>23121.155999999999</v>
      </c>
      <c r="P52" s="18">
        <f ca="1">$D52+dEdxTable!N48*Primary!$B$1</f>
        <v>26338.587</v>
      </c>
      <c r="Q52" s="18">
        <f ca="1">$D52+dEdxTable!O48*Primary!$B$1</f>
        <v>27468.3</v>
      </c>
      <c r="R52" s="18">
        <f ca="1">$D52+dEdxTable!P48*Primary!$B$1</f>
        <v>30693.06</v>
      </c>
      <c r="S52" s="18">
        <f ca="1">$D52+dEdxTable!Q48*Primary!$B$1</f>
        <v>31815.444</v>
      </c>
      <c r="T52" s="18">
        <f ca="1">$D52+dEdxTable!R48*Primary!$B$1</f>
        <v>34954.350000000006</v>
      </c>
      <c r="U52" s="18">
        <f ca="1">$D52+dEdxTable!S48*Primary!$B$1</f>
        <v>36045.324000000001</v>
      </c>
      <c r="V52" s="18">
        <f ca="1">$D52+dEdxTable!T48*Primary!$B$1</f>
        <v>35373.15</v>
      </c>
      <c r="W52" s="18">
        <f ca="1">$D52+dEdxTable!U48*Primary!$B$1</f>
        <v>40395.608999999997</v>
      </c>
      <c r="X52" s="18">
        <f ca="1">$D52+dEdxTable!V48*Primary!$B$1</f>
        <v>43597.334999999999</v>
      </c>
      <c r="Y52" s="18">
        <f ca="1">$D52+dEdxTable!W48*Primary!$B$1</f>
        <v>42723.090000000004</v>
      </c>
      <c r="Z52" s="18">
        <f ca="1">$D52+dEdxTable!X48*Primary!$B$1</f>
        <v>43954.362000000001</v>
      </c>
      <c r="AA52" s="18">
        <f ca="1">$D52+dEdxTable!Y48*Primary!$B$1</f>
        <v>45176.211000000003</v>
      </c>
      <c r="AB52" s="18">
        <f ca="1">$D52+dEdxTable!Z48*Primary!$B$1</f>
        <v>48197.853000000003</v>
      </c>
      <c r="AC52" s="18">
        <f ca="1">$D52+dEdxTable!AA48*Primary!$B$1</f>
        <v>49469.957999999999</v>
      </c>
      <c r="AD52" s="18">
        <f ca="1">$D52+dEdxTable!AB48*Primary!$B$1</f>
        <v>52474.848000000005</v>
      </c>
      <c r="AE52" s="18">
        <f ca="1">$D52+dEdxTable!AC48*Primary!$B$1</f>
        <v>53650.629000000001</v>
      </c>
      <c r="AF52" s="18">
        <f ca="1">$D52+dEdxTable!AD48*Primary!$B$1</f>
        <v>57759.057000000001</v>
      </c>
      <c r="AJ52" s="18"/>
      <c r="AK52" s="18"/>
      <c r="AL52" s="18"/>
      <c r="AM52" s="18"/>
      <c r="AN52" s="18"/>
      <c r="AO52" s="18"/>
    </row>
    <row r="53" spans="2:41">
      <c r="B53" s="34"/>
      <c r="C53" s="34"/>
      <c r="D53" s="18">
        <f>dEdxTable!B49</f>
        <v>283.70999999999998</v>
      </c>
      <c r="E53" s="18">
        <f ca="1">$D53+dEdxTable!C49*Primary!$B$1</f>
        <v>4142.2190999999993</v>
      </c>
      <c r="F53" s="18">
        <f ca="1">$D53+dEdxTable!D49*Primary!$B$1</f>
        <v>4145.5694999999996</v>
      </c>
      <c r="G53" s="18">
        <f ca="1">$D53+dEdxTable!E49*Primary!$B$1</f>
        <v>5254.7612999999992</v>
      </c>
      <c r="H53" s="18">
        <f ca="1">$D53+dEdxTable!F49*Primary!$B$1</f>
        <v>7153.8099000000002</v>
      </c>
      <c r="I53" s="18">
        <f ca="1">$D53+dEdxTable!G49*Primary!$B$1</f>
        <v>9064.4801999999981</v>
      </c>
      <c r="J53" s="18">
        <f ca="1">$D53+dEdxTable!H49*Primary!$B$1</f>
        <v>11868.764999999999</v>
      </c>
      <c r="K53" s="18">
        <f ca="1">$D53+dEdxTable!I49*Primary!$B$1</f>
        <v>13801.526999999998</v>
      </c>
      <c r="L53" s="18">
        <f ca="1">$D53+dEdxTable!J49*Primary!$B$1</f>
        <v>15731.147999999999</v>
      </c>
      <c r="M53" s="18">
        <f ca="1">$D53+dEdxTable!K49*Primary!$B$1</f>
        <v>16747.785</v>
      </c>
      <c r="N53" s="18">
        <f ca="1">$D53+dEdxTable!L49*Primary!$B$1</f>
        <v>19593.530999999999</v>
      </c>
      <c r="O53" s="18">
        <f ca="1">$D53+dEdxTable!M49*Primary!$B$1</f>
        <v>20601.791999999998</v>
      </c>
      <c r="P53" s="18">
        <f ca="1">$D53+dEdxTable!N49*Primary!$B$1</f>
        <v>23458.007999999998</v>
      </c>
      <c r="Q53" s="18">
        <f ca="1">$D53+dEdxTable!O49*Primary!$B$1</f>
        <v>24459.987000000001</v>
      </c>
      <c r="R53" s="18">
        <f ca="1">$D53+dEdxTable!P49*Primary!$B$1</f>
        <v>27322.484999999997</v>
      </c>
      <c r="S53" s="18">
        <f ca="1">$D53+dEdxTable!Q49*Primary!$B$1</f>
        <v>28319.228999999999</v>
      </c>
      <c r="T53" s="18">
        <f ca="1">$D53+dEdxTable!R49*Primary!$B$1</f>
        <v>31116.813000000002</v>
      </c>
      <c r="U53" s="18">
        <f ca="1">$D53+dEdxTable!S49*Primary!$B$1</f>
        <v>32088.428999999996</v>
      </c>
      <c r="V53" s="18">
        <f ca="1">$D53+dEdxTable!T49*Primary!$B$1</f>
        <v>31490.592000000001</v>
      </c>
      <c r="W53" s="18">
        <f ca="1">$D53+dEdxTable!U49*Primary!$B$1</f>
        <v>35949.764999999999</v>
      </c>
      <c r="X53" s="18">
        <f ca="1">$D53+dEdxTable!V49*Primary!$B$1</f>
        <v>38795.510999999999</v>
      </c>
      <c r="Y53" s="18">
        <f ca="1">$D53+dEdxTable!W49*Primary!$B$1</f>
        <v>38020.731</v>
      </c>
      <c r="Z53" s="18">
        <f ca="1">$D53+dEdxTable!X49*Primary!$B$1</f>
        <v>39114.845999999998</v>
      </c>
      <c r="AA53" s="18">
        <f ca="1">$D53+dEdxTable!Y49*Primary!$B$1</f>
        <v>40204.772999999994</v>
      </c>
      <c r="AB53" s="18">
        <f ca="1">$D53+dEdxTable!Z49*Primary!$B$1</f>
        <v>42892.421999999999</v>
      </c>
      <c r="AC53" s="18">
        <f ca="1">$D53+dEdxTable!AA49*Primary!$B$1</f>
        <v>44017.947</v>
      </c>
      <c r="AD53" s="18">
        <f ca="1">$D53+dEdxTable!AB49*Primary!$B$1</f>
        <v>46695.126000000004</v>
      </c>
      <c r="AE53" s="18">
        <f ca="1">$D53+dEdxTable!AC49*Primary!$B$1</f>
        <v>47747.360999999997</v>
      </c>
      <c r="AF53" s="18">
        <f ca="1">$D53+dEdxTable!AD49*Primary!$B$1</f>
        <v>51386.732999999993</v>
      </c>
      <c r="AJ53" s="18"/>
      <c r="AK53" s="18"/>
      <c r="AL53" s="18"/>
      <c r="AM53" s="18"/>
      <c r="AN53" s="18"/>
      <c r="AO53" s="18"/>
    </row>
    <row r="54" spans="2:41">
      <c r="B54" s="34"/>
      <c r="C54" s="34"/>
      <c r="D54" s="18">
        <f>dEdxTable!B50</f>
        <v>357.17</v>
      </c>
      <c r="E54" s="18">
        <f ca="1">$D54+dEdxTable!C50*Primary!$B$1</f>
        <v>3781.2788</v>
      </c>
      <c r="F54" s="18">
        <f ca="1">$D54+dEdxTable!D50*Primary!$B$1</f>
        <v>3784.1057000000001</v>
      </c>
      <c r="G54" s="18">
        <f ca="1">$D54+dEdxTable!E50*Primary!$B$1</f>
        <v>4768.0763000000006</v>
      </c>
      <c r="H54" s="18">
        <f ca="1">$D54+dEdxTable!F50*Primary!$B$1</f>
        <v>6453.3274999999994</v>
      </c>
      <c r="I54" s="18">
        <f ca="1">$D54+dEdxTable!G50*Primary!$B$1</f>
        <v>8148.8393000000005</v>
      </c>
      <c r="J54" s="18">
        <f ca="1">$D54+dEdxTable!H50*Primary!$B$1</f>
        <v>10637.244199999999</v>
      </c>
      <c r="K54" s="18">
        <f ca="1">$D54+dEdxTable!I50*Primary!$B$1</f>
        <v>12352.649000000001</v>
      </c>
      <c r="L54" s="18">
        <f ca="1">$D54+dEdxTable!J50*Primary!$B$1</f>
        <v>14065.540999999999</v>
      </c>
      <c r="M54" s="18">
        <f ca="1">$D54+dEdxTable!K50*Primary!$B$1</f>
        <v>14967.008000000002</v>
      </c>
      <c r="N54" s="18">
        <f ca="1">$D54+dEdxTable!L50*Primary!$B$1</f>
        <v>17493.418999999998</v>
      </c>
      <c r="O54" s="18">
        <f ca="1">$D54+dEdxTable!M50*Primary!$B$1</f>
        <v>18387.556999999997</v>
      </c>
      <c r="P54" s="18">
        <f ca="1">$D54+dEdxTable!N50*Primary!$B$1</f>
        <v>20922.343999999997</v>
      </c>
      <c r="Q54" s="18">
        <f ca="1">$D54+dEdxTable!O50*Primary!$B$1</f>
        <v>21812.293999999998</v>
      </c>
      <c r="R54" s="18">
        <f ca="1">$D54+dEdxTable!P50*Primary!$B$1</f>
        <v>24352.315999999999</v>
      </c>
      <c r="S54" s="18">
        <f ca="1">$D54+dEdxTable!Q50*Primary!$B$1</f>
        <v>25237.030999999999</v>
      </c>
      <c r="T54" s="18">
        <f ca="1">$D54+dEdxTable!R50*Primary!$B$1</f>
        <v>27730.984999999997</v>
      </c>
      <c r="U54" s="18">
        <f ca="1">$D54+dEdxTable!S50*Primary!$B$1</f>
        <v>28597.900999999998</v>
      </c>
      <c r="V54" s="18">
        <f ca="1">$D54+dEdxTable!T50*Primary!$B$1</f>
        <v>28066.024999999998</v>
      </c>
      <c r="W54" s="18">
        <f ca="1">$D54+dEdxTable!U50*Primary!$B$1</f>
        <v>32024.731999999996</v>
      </c>
      <c r="X54" s="18">
        <f ca="1">$D54+dEdxTable!V50*Primary!$B$1</f>
        <v>34554.284</v>
      </c>
      <c r="Y54" s="18">
        <f ca="1">$D54+dEdxTable!W50*Primary!$B$1</f>
        <v>33867.451999999997</v>
      </c>
      <c r="Z54" s="18">
        <f ca="1">$D54+dEdxTable!X50*Primary!$B$1</f>
        <v>34839.067999999992</v>
      </c>
      <c r="AA54" s="18">
        <f ca="1">$D54+dEdxTable!Y50*Primary!$B$1</f>
        <v>35809.636999999995</v>
      </c>
      <c r="AB54" s="18">
        <f ca="1">$D54+dEdxTable!Z50*Primary!$B$1</f>
        <v>38200.985000000001</v>
      </c>
      <c r="AC54" s="18">
        <f ca="1">$D54+dEdxTable!AA50*Primary!$B$1</f>
        <v>39197.728999999999</v>
      </c>
      <c r="AD54" s="18">
        <f ca="1">$D54+dEdxTable!AB50*Primary!$B$1</f>
        <v>41583.841999999997</v>
      </c>
      <c r="AE54" s="18">
        <f ca="1">$D54+dEdxTable!AC50*Primary!$B$1</f>
        <v>42525.094999999994</v>
      </c>
      <c r="AF54" s="18">
        <f ca="1">$D54+dEdxTable!AD50*Primary!$B$1</f>
        <v>45747.760999999999</v>
      </c>
      <c r="AJ54" s="18"/>
      <c r="AK54" s="18"/>
      <c r="AL54" s="18"/>
      <c r="AM54" s="18"/>
      <c r="AN54" s="18"/>
      <c r="AO54" s="18"/>
    </row>
    <row r="55" spans="2:41">
      <c r="B55" s="34"/>
      <c r="C55" s="34"/>
      <c r="D55" s="18">
        <f>dEdxTable!B51</f>
        <v>449.65</v>
      </c>
      <c r="E55" s="18">
        <f ca="1">$D55+dEdxTable!C51*Primary!$B$1</f>
        <v>3488.3580999999999</v>
      </c>
      <c r="F55" s="18">
        <f ca="1">$D55+dEdxTable!D51*Primary!$B$1</f>
        <v>3490.6615000000002</v>
      </c>
      <c r="G55" s="18">
        <f ca="1">$D55+dEdxTable!E51*Primary!$B$1</f>
        <v>4363.5454</v>
      </c>
      <c r="H55" s="18">
        <f ca="1">$D55+dEdxTable!F51*Primary!$B$1</f>
        <v>5858.9754999999996</v>
      </c>
      <c r="I55" s="18">
        <f ca="1">$D55+dEdxTable!G51*Primary!$B$1</f>
        <v>7363.6192000000001</v>
      </c>
      <c r="J55" s="18">
        <f ca="1">$D55+dEdxTable!H51*Primary!$B$1</f>
        <v>9572.0562999999984</v>
      </c>
      <c r="K55" s="18">
        <f ca="1">$D55+dEdxTable!I51*Primary!$B$1</f>
        <v>11094.499</v>
      </c>
      <c r="L55" s="18">
        <f ca="1">$D55+dEdxTable!J51*Primary!$B$1</f>
        <v>12614.742999999999</v>
      </c>
      <c r="M55" s="18">
        <f ca="1">$D55+dEdxTable!K51*Primary!$B$1</f>
        <v>13413.603999999999</v>
      </c>
      <c r="N55" s="18">
        <f ca="1">$D55+dEdxTable!L51*Primary!$B$1</f>
        <v>15656.277999999998</v>
      </c>
      <c r="O55" s="18">
        <f ca="1">$D55+dEdxTable!M51*Primary!$B$1</f>
        <v>16450.951000000001</v>
      </c>
      <c r="P55" s="18">
        <f ca="1">$D55+dEdxTable!N51*Primary!$B$1</f>
        <v>18699.907000000003</v>
      </c>
      <c r="Q55" s="18">
        <f ca="1">$D55+dEdxTable!O51*Primary!$B$1</f>
        <v>19489.345000000001</v>
      </c>
      <c r="R55" s="18">
        <f ca="1">$D55+dEdxTable!P51*Primary!$B$1</f>
        <v>21744.582999999999</v>
      </c>
      <c r="S55" s="18">
        <f ca="1">$D55+dEdxTable!Q51*Primary!$B$1</f>
        <v>22529.832999999999</v>
      </c>
      <c r="T55" s="18">
        <f ca="1">$D55+dEdxTable!R51*Primary!$B$1</f>
        <v>24753.661000000004</v>
      </c>
      <c r="U55" s="18">
        <f ca="1">$D55+dEdxTable!S51*Primary!$B$1</f>
        <v>25525.3</v>
      </c>
      <c r="V55" s="18">
        <f ca="1">$D55+dEdxTable!T51*Primary!$B$1</f>
        <v>25052.056000000004</v>
      </c>
      <c r="W55" s="18">
        <f ca="1">$D55+dEdxTable!U51*Primary!$B$1</f>
        <v>28566.835000000003</v>
      </c>
      <c r="X55" s="18">
        <f ca="1">$D55+dEdxTable!V51*Primary!$B$1</f>
        <v>30815.791000000001</v>
      </c>
      <c r="Y55" s="18">
        <f ca="1">$D55+dEdxTable!W51*Primary!$B$1</f>
        <v>30206.437000000002</v>
      </c>
      <c r="Z55" s="18">
        <f ca="1">$D55+dEdxTable!X51*Primary!$B$1</f>
        <v>31069.165000000001</v>
      </c>
      <c r="AA55" s="18">
        <f ca="1">$D55+dEdxTable!Y51*Primary!$B$1</f>
        <v>31935.034</v>
      </c>
      <c r="AB55" s="18">
        <f ca="1">$D55+dEdxTable!Z51*Primary!$B$1</f>
        <v>34062.538</v>
      </c>
      <c r="AC55" s="18">
        <f ca="1">$D55+dEdxTable!AA51*Primary!$B$1</f>
        <v>34944.112000000001</v>
      </c>
      <c r="AD55" s="18">
        <f ca="1">$D55+dEdxTable!AB51*Primary!$B$1</f>
        <v>37069.521999999997</v>
      </c>
      <c r="AE55" s="18">
        <f ca="1">$D55+dEdxTable!AC51*Primary!$B$1</f>
        <v>37911.310000000005</v>
      </c>
      <c r="AF55" s="18">
        <f ca="1">$D55+dEdxTable!AD51*Primary!$B$1</f>
        <v>40766.478999999999</v>
      </c>
    </row>
    <row r="56" spans="2:41">
      <c r="B56" s="34"/>
      <c r="C56" s="34"/>
      <c r="D56" s="18">
        <f>dEdxTable!B52</f>
        <v>566.07000000000005</v>
      </c>
      <c r="E56" s="18">
        <f ca="1">$D56+dEdxTable!C52*Primary!$B$1</f>
        <v>3262.6185</v>
      </c>
      <c r="F56" s="18">
        <f ca="1">$D56+dEdxTable!D52*Primary!$B$1</f>
        <v>3264.6078000000002</v>
      </c>
      <c r="G56" s="18">
        <f ca="1">$D56+dEdxTable!E52*Primary!$B$1</f>
        <v>4038.8643000000002</v>
      </c>
      <c r="H56" s="18">
        <f ca="1">$D56+dEdxTable!F52*Primary!$B$1</f>
        <v>5366.0415000000003</v>
      </c>
      <c r="I56" s="18">
        <f ca="1">$D56+dEdxTable!G52*Primary!$B$1</f>
        <v>6701.1759000000002</v>
      </c>
      <c r="J56" s="18">
        <f ca="1">$D56+dEdxTable!H52*Primary!$B$1</f>
        <v>8661.1599000000006</v>
      </c>
      <c r="K56" s="18">
        <f ca="1">$D56+dEdxTable!I52*Primary!$B$1</f>
        <v>10011.6852</v>
      </c>
      <c r="L56" s="18">
        <f ca="1">$D56+dEdxTable!J52*Primary!$B$1</f>
        <v>11360.64</v>
      </c>
      <c r="M56" s="18">
        <f ca="1">$D56+dEdxTable!K52*Primary!$B$1</f>
        <v>12070.505999999999</v>
      </c>
      <c r="N56" s="18">
        <f ca="1">$D56+dEdxTable!L52*Primary!$B$1</f>
        <v>14060.852999999999</v>
      </c>
      <c r="O56" s="18">
        <f ca="1">$D56+dEdxTable!M52*Primary!$B$1</f>
        <v>14765.483999999999</v>
      </c>
      <c r="P56" s="18">
        <f ca="1">$D56+dEdxTable!N52*Primary!$B$1</f>
        <v>16762.113000000001</v>
      </c>
      <c r="Q56" s="18">
        <f ca="1">$D56+dEdxTable!O52*Primary!$B$1</f>
        <v>17463.602999999999</v>
      </c>
      <c r="R56" s="18">
        <f ca="1">$D56+dEdxTable!P52*Primary!$B$1</f>
        <v>19464.420000000002</v>
      </c>
      <c r="S56" s="18">
        <f ca="1">$D56+dEdxTable!Q52*Primary!$B$1</f>
        <v>20161.722000000002</v>
      </c>
      <c r="T56" s="18">
        <f ca="1">$D56+dEdxTable!R52*Primary!$B$1</f>
        <v>22143.693000000003</v>
      </c>
      <c r="U56" s="18">
        <f ca="1">$D56+dEdxTable!S52*Primary!$B$1</f>
        <v>22831.571999999996</v>
      </c>
      <c r="V56" s="18">
        <f ca="1">$D56+dEdxTable!T52*Primary!$B$1</f>
        <v>22410.678</v>
      </c>
      <c r="W56" s="18">
        <f ca="1">$D56+dEdxTable!U52*Primary!$B$1</f>
        <v>25530.738000000001</v>
      </c>
      <c r="X56" s="18">
        <f ca="1">$D56+dEdxTable!V52*Primary!$B$1</f>
        <v>27530.508000000002</v>
      </c>
      <c r="Y56" s="18">
        <f ca="1">$D56+dEdxTable!W52*Primary!$B$1</f>
        <v>26990.255999999998</v>
      </c>
      <c r="Z56" s="18">
        <f ca="1">$D56+dEdxTable!X52*Primary!$B$1</f>
        <v>27755.613000000001</v>
      </c>
      <c r="AA56" s="18">
        <f ca="1">$D56+dEdxTable!Y52*Primary!$B$1</f>
        <v>28528.298999999999</v>
      </c>
      <c r="AB56" s="18">
        <f ca="1">$D56+dEdxTable!Z52*Primary!$B$1</f>
        <v>30420.227999999999</v>
      </c>
      <c r="AC56" s="18">
        <f ca="1">$D56+dEdxTable!AA52*Primary!$B$1</f>
        <v>31200.242999999999</v>
      </c>
      <c r="AD56" s="18">
        <f ca="1">$D56+dEdxTable!AB52*Primary!$B$1</f>
        <v>33094.266000000003</v>
      </c>
      <c r="AE56" s="18">
        <f ca="1">$D56+dEdxTable!AC52*Primary!$B$1</f>
        <v>33848.106</v>
      </c>
      <c r="AF56" s="18">
        <f ca="1">$D56+dEdxTable!AD52*Primary!$B$1</f>
        <v>36376.611000000004</v>
      </c>
    </row>
    <row r="57" spans="2:41">
      <c r="B57" s="34"/>
      <c r="C57" s="34"/>
      <c r="D57" s="18">
        <f>dEdxTable!B53</f>
        <v>712.64</v>
      </c>
      <c r="E57" s="18">
        <f ca="1">$D57+dEdxTable!C53*Primary!$B$1</f>
        <v>3105.6632</v>
      </c>
      <c r="F57" s="18">
        <f ca="1">$D57+dEdxTable!D53*Primary!$B$1</f>
        <v>3107.2337000000002</v>
      </c>
      <c r="G57" s="18">
        <f ca="1">$D57+dEdxTable!E53*Primary!$B$1</f>
        <v>3794.1704</v>
      </c>
      <c r="H57" s="18">
        <f ca="1">$D57+dEdxTable!F53*Primary!$B$1</f>
        <v>4971.8360000000002</v>
      </c>
      <c r="I57" s="18">
        <f ca="1">$D57+dEdxTable!G53*Primary!$B$1</f>
        <v>6156.7259000000004</v>
      </c>
      <c r="J57" s="18">
        <f ca="1">$D57+dEdxTable!H53*Primary!$B$1</f>
        <v>7896.107</v>
      </c>
      <c r="K57" s="18">
        <f ca="1">$D57+dEdxTable!I53*Primary!$B$1</f>
        <v>9094.5031999999992</v>
      </c>
      <c r="L57" s="18">
        <f ca="1">$D57+dEdxTable!J53*Primary!$B$1</f>
        <v>10292.271199999999</v>
      </c>
      <c r="M57" s="18">
        <f ca="1">$D57+dEdxTable!K53*Primary!$B$1</f>
        <v>10921.204099999999</v>
      </c>
      <c r="N57" s="18">
        <f ca="1">$D57+dEdxTable!L53*Primary!$B$1</f>
        <v>12688.226000000001</v>
      </c>
      <c r="O57" s="18">
        <f ca="1">$D57+dEdxTable!M53*Primary!$B$1</f>
        <v>13313.285</v>
      </c>
      <c r="P57" s="18">
        <f ca="1">$D57+dEdxTable!N53*Primary!$B$1</f>
        <v>15085.856</v>
      </c>
      <c r="Q57" s="18">
        <f ca="1">$D57+dEdxTable!O53*Primary!$B$1</f>
        <v>15707.773999999999</v>
      </c>
      <c r="R57" s="18">
        <f ca="1">$D57+dEdxTable!P53*Primary!$B$1</f>
        <v>17484.532999999999</v>
      </c>
      <c r="S57" s="18">
        <f ca="1">$D57+dEdxTable!Q53*Primary!$B$1</f>
        <v>18103.309999999998</v>
      </c>
      <c r="T57" s="18">
        <f ca="1">$D57+dEdxTable!R53*Primary!$B$1</f>
        <v>19869.598999999998</v>
      </c>
      <c r="U57" s="18">
        <f ca="1">$D57+dEdxTable!S53*Primary!$B$1</f>
        <v>20483.141</v>
      </c>
      <c r="V57" s="18">
        <f ca="1">$D57+dEdxTable!T53*Primary!$B$1</f>
        <v>20108.314999999999</v>
      </c>
      <c r="W57" s="18">
        <f ca="1">$D57+dEdxTable!U53*Primary!$B$1</f>
        <v>22877.63</v>
      </c>
      <c r="X57" s="18">
        <f ca="1">$D57+dEdxTable!V53*Primary!$B$1</f>
        <v>24655.435999999998</v>
      </c>
      <c r="Y57" s="18">
        <f ca="1">$D57+dEdxTable!W53*Primary!$B$1</f>
        <v>24176.957000000002</v>
      </c>
      <c r="Z57" s="18">
        <f ca="1">$D57+dEdxTable!X53*Primary!$B$1</f>
        <v>24857.506999999998</v>
      </c>
      <c r="AA57" s="18">
        <f ca="1">$D57+dEdxTable!Y53*Primary!$B$1</f>
        <v>25545.385999999999</v>
      </c>
      <c r="AB57" s="18">
        <f ca="1">$D57+dEdxTable!Z53*Primary!$B$1</f>
        <v>27228.962</v>
      </c>
      <c r="AC57" s="18">
        <f ca="1">$D57+dEdxTable!AA53*Primary!$B$1</f>
        <v>27918.934999999998</v>
      </c>
      <c r="AD57" s="18">
        <f ca="1">$D57+dEdxTable!AB53*Primary!$B$1</f>
        <v>29606.699000000001</v>
      </c>
      <c r="AE57" s="18">
        <f ca="1">$D57+dEdxTable!AC53*Primary!$B$1</f>
        <v>30280.967000000001</v>
      </c>
      <c r="AF57" s="18">
        <f ca="1">$D57+dEdxTable!AD53*Primary!$B$1</f>
        <v>32520.5</v>
      </c>
    </row>
    <row r="58" spans="2:41">
      <c r="B58" s="34"/>
      <c r="C58" s="34"/>
      <c r="D58" s="18">
        <f>dEdxTable!B54</f>
        <v>897.16</v>
      </c>
      <c r="E58" s="18">
        <f ca="1">$D58+dEdxTable!C54*Primary!$B$1</f>
        <v>3020.7901000000002</v>
      </c>
      <c r="F58" s="18">
        <f ca="1">$D58+dEdxTable!D54*Primary!$B$1</f>
        <v>3022.0464999999999</v>
      </c>
      <c r="G58" s="18">
        <f ca="1">$D58+dEdxTable!E54*Primary!$B$1</f>
        <v>3631.4004999999997</v>
      </c>
      <c r="H58" s="18">
        <f ca="1">$D58+dEdxTable!F54*Primary!$B$1</f>
        <v>4676.5159000000003</v>
      </c>
      <c r="I58" s="18">
        <f ca="1">$D58+dEdxTable!G54*Primary!$B$1</f>
        <v>5728.018</v>
      </c>
      <c r="J58" s="18">
        <f ca="1">$D58+dEdxTable!H54*Primary!$B$1</f>
        <v>7271.6100999999999</v>
      </c>
      <c r="K58" s="18">
        <f ca="1">$D58+dEdxTable!I54*Primary!$B$1</f>
        <v>8334.9433000000008</v>
      </c>
      <c r="L58" s="18">
        <f ca="1">$D58+dEdxTable!J54*Primary!$B$1</f>
        <v>9398.1718000000001</v>
      </c>
      <c r="M58" s="18">
        <f ca="1">$D58+dEdxTable!K54*Primary!$B$1</f>
        <v>9956.0133999999998</v>
      </c>
      <c r="N58" s="18">
        <f ca="1">$D58+dEdxTable!L54*Primary!$B$1</f>
        <v>11524.210000000001</v>
      </c>
      <c r="O58" s="18">
        <f ca="1">$D58+dEdxTable!M54*Primary!$B$1</f>
        <v>12079.119999999999</v>
      </c>
      <c r="P58" s="18">
        <f ca="1">$D58+dEdxTable!N54*Primary!$B$1</f>
        <v>13652.761</v>
      </c>
      <c r="Q58" s="18">
        <f ca="1">$D58+dEdxTable!O54*Primary!$B$1</f>
        <v>14204.53</v>
      </c>
      <c r="R58" s="18">
        <f ca="1">$D58+dEdxTable!P54*Primary!$B$1</f>
        <v>15781.312</v>
      </c>
      <c r="S58" s="18">
        <f ca="1">$D58+dEdxTable!Q54*Primary!$B$1</f>
        <v>16329.94</v>
      </c>
      <c r="T58" s="18">
        <f ca="1">$D58+dEdxTable!R54*Primary!$B$1</f>
        <v>17905.674999999999</v>
      </c>
      <c r="U58" s="18">
        <f ca="1">$D58+dEdxTable!S54*Primary!$B$1</f>
        <v>18451.161999999997</v>
      </c>
      <c r="V58" s="18">
        <f ca="1">$D58+dEdxTable!T54*Primary!$B$1</f>
        <v>18118.216</v>
      </c>
      <c r="W58" s="18">
        <f ca="1">$D58+dEdxTable!U54*Primary!$B$1</f>
        <v>20577.618999999999</v>
      </c>
      <c r="X58" s="18">
        <f ca="1">$D58+dEdxTable!V54*Primary!$B$1</f>
        <v>22157.542000000001</v>
      </c>
      <c r="Y58" s="18">
        <f ca="1">$D58+dEdxTable!W54*Primary!$B$1</f>
        <v>21732.46</v>
      </c>
      <c r="Z58" s="18">
        <f ca="1">$D58+dEdxTable!X54*Primary!$B$1</f>
        <v>22337.626</v>
      </c>
      <c r="AA58" s="18">
        <f ca="1">$D58+dEdxTable!Y54*Primary!$B$1</f>
        <v>22950.120999999999</v>
      </c>
      <c r="AB58" s="18">
        <f ca="1">$D58+dEdxTable!Z54*Primary!$B$1</f>
        <v>24448.378000000001</v>
      </c>
      <c r="AC58" s="18">
        <f ca="1">$D58+dEdxTable!AA54*Primary!$B$1</f>
        <v>25058.779000000002</v>
      </c>
      <c r="AD58" s="18">
        <f ca="1">$D58+dEdxTable!AB54*Primary!$B$1</f>
        <v>26562.271000000001</v>
      </c>
      <c r="AE58" s="18">
        <f ca="1">$D58+dEdxTable!AC54*Primary!$B$1</f>
        <v>27166.39</v>
      </c>
      <c r="AF58" s="18">
        <f ca="1">$D58+dEdxTable!AD54*Primary!$B$1</f>
        <v>29150.454999999998</v>
      </c>
    </row>
    <row r="59" spans="2:41">
      <c r="B59" s="62"/>
      <c r="C59" s="34"/>
      <c r="D59" s="18">
        <f>dEdxTable!B55</f>
        <v>1129.5</v>
      </c>
      <c r="E59" s="18">
        <f ca="1">$D59+dEdxTable!C55*Primary!$B$1</f>
        <v>3142.4621999999999</v>
      </c>
      <c r="F59" s="18">
        <f ca="1">$D59+dEdxTable!D55*Primary!$B$1</f>
        <v>3143.5092</v>
      </c>
      <c r="G59" s="18">
        <f ca="1">$D59+dEdxTable!E55*Primary!$B$1</f>
        <v>3720.8250000000003</v>
      </c>
      <c r="H59" s="18">
        <f ca="1">$D59+dEdxTable!F55*Primary!$B$1</f>
        <v>4711.4964</v>
      </c>
      <c r="I59" s="18">
        <f ca="1">$D59+dEdxTable!G55*Primary!$B$1</f>
        <v>5708.0309999999999</v>
      </c>
      <c r="J59" s="18">
        <f ca="1">$D59+dEdxTable!H55*Primary!$B$1</f>
        <v>7171.3181999999997</v>
      </c>
      <c r="K59" s="18">
        <f ca="1">$D59+dEdxTable!I55*Primary!$B$1</f>
        <v>8179.0556999999999</v>
      </c>
      <c r="L59" s="18">
        <f ca="1">$D59+dEdxTable!J55*Primary!$B$1</f>
        <v>9187.0025999999998</v>
      </c>
      <c r="M59" s="18">
        <f ca="1">$D59+dEdxTable!K55*Primary!$B$1</f>
        <v>9715.5281999999988</v>
      </c>
      <c r="N59" s="18">
        <f ca="1">$D59+dEdxTable!L55*Primary!$B$1</f>
        <v>11202.163500000001</v>
      </c>
      <c r="O59" s="18">
        <f ca="1">$D59+dEdxTable!M55*Primary!$B$1</f>
        <v>11728.280999999999</v>
      </c>
      <c r="P59" s="18">
        <f ca="1">$D59+dEdxTable!N55*Primary!$B$1</f>
        <v>13219.209000000001</v>
      </c>
      <c r="Q59" s="18">
        <f ca="1">$D59+dEdxTable!O55*Primary!$B$1</f>
        <v>13742.709000000001</v>
      </c>
      <c r="R59" s="18">
        <f ca="1">$D59+dEdxTable!P55*Primary!$B$1</f>
        <v>15236.778</v>
      </c>
      <c r="S59" s="18">
        <f ca="1">$D59+dEdxTable!Q55*Primary!$B$1</f>
        <v>15757.137000000001</v>
      </c>
      <c r="T59" s="18">
        <f ca="1">$D59+dEdxTable!R55*Primary!$B$1</f>
        <v>17253.300000000003</v>
      </c>
      <c r="U59" s="18">
        <f ca="1">$D59+dEdxTable!S55*Primary!$B$1</f>
        <v>17772.612000000001</v>
      </c>
      <c r="V59" s="18">
        <f ca="1">$D59+dEdxTable!T55*Primary!$B$1</f>
        <v>17456.417999999998</v>
      </c>
      <c r="W59" s="18">
        <f ca="1">$D59+dEdxTable!U55*Primary!$B$1</f>
        <v>19787.04</v>
      </c>
      <c r="X59" s="18">
        <f ca="1">$D59+dEdxTable!V55*Primary!$B$1</f>
        <v>21286.343999999997</v>
      </c>
      <c r="Y59" s="18">
        <f ca="1">$D59+dEdxTable!W55*Primary!$B$1</f>
        <v>20883.249</v>
      </c>
      <c r="Z59" s="18">
        <f ca="1">$D59+dEdxTable!X55*Primary!$B$1</f>
        <v>21457.004999999997</v>
      </c>
      <c r="AA59" s="18">
        <f ca="1">$D59+dEdxTable!Y55*Primary!$B$1</f>
        <v>22039.136999999999</v>
      </c>
      <c r="AB59" s="18">
        <f ca="1">$D59+dEdxTable!Z55*Primary!$B$1</f>
        <v>23459.916000000001</v>
      </c>
      <c r="AC59" s="18">
        <f ca="1">$D59+dEdxTable!AA55*Primary!$B$1</f>
        <v>24037.86</v>
      </c>
      <c r="AD59" s="18">
        <f ca="1">$D59+dEdxTable!AB55*Primary!$B$1</f>
        <v>25465.968000000001</v>
      </c>
      <c r="AE59" s="18">
        <f ca="1">$D59+dEdxTable!AC55*Primary!$B$1</f>
        <v>26039.724000000002</v>
      </c>
      <c r="AF59" s="18">
        <f ca="1">$D59+dEdxTable!AD55*Primary!$B$1</f>
        <v>27919.089</v>
      </c>
      <c r="AJ59" s="18"/>
      <c r="AK59" s="18"/>
      <c r="AL59" s="18"/>
      <c r="AM59" s="18"/>
      <c r="AN59" s="18"/>
      <c r="AO59" s="18"/>
    </row>
    <row r="60" spans="2:41">
      <c r="B60" s="62"/>
      <c r="C60" s="34"/>
      <c r="D60" s="18">
        <f>dEdxTable!B56</f>
        <v>1421.9</v>
      </c>
      <c r="E60" s="18">
        <f ca="1">$D60+dEdxTable!C56*Primary!$B$1</f>
        <v>3445.3322000000003</v>
      </c>
      <c r="F60" s="18">
        <f ca="1">$D60+dEdxTable!D56*Primary!$B$1</f>
        <v>3446.2745</v>
      </c>
      <c r="G60" s="18">
        <f ca="1">$D60+dEdxTable!E56*Primary!$B$1</f>
        <v>4026.3125</v>
      </c>
      <c r="H60" s="18">
        <f ca="1">$D60+dEdxTable!F56*Primary!$B$1</f>
        <v>5022.1142</v>
      </c>
      <c r="I60" s="18">
        <f ca="1">$D60+dEdxTable!G56*Primary!$B$1</f>
        <v>6023.7790999999997</v>
      </c>
      <c r="J60" s="18">
        <f ca="1">$D60+dEdxTable!H56*Primary!$B$1</f>
        <v>7494.8140999999996</v>
      </c>
      <c r="K60" s="18">
        <f ca="1">$D60+dEdxTable!I56*Primary!$B$1</f>
        <v>8507.5771999999997</v>
      </c>
      <c r="L60" s="18">
        <f ca="1">$D60+dEdxTable!J56*Primary!$B$1</f>
        <v>9520.6543999999994</v>
      </c>
      <c r="M60" s="18">
        <f ca="1">$D60+dEdxTable!K56*Primary!$B$1</f>
        <v>10052.006899999998</v>
      </c>
      <c r="N60" s="18">
        <f ca="1">$D60+dEdxTable!L56*Primary!$B$1</f>
        <v>11546.0759</v>
      </c>
      <c r="O60" s="18">
        <f ca="1">$D60+dEdxTable!M56*Primary!$B$1</f>
        <v>12075.125</v>
      </c>
      <c r="P60" s="18">
        <f ca="1">$D60+dEdxTable!N56*Primary!$B$1</f>
        <v>13573.382</v>
      </c>
      <c r="Q60" s="18">
        <f ca="1">$D60+dEdxTable!O56*Primary!$B$1</f>
        <v>14098.976000000001</v>
      </c>
      <c r="R60" s="18">
        <f ca="1">$D60+dEdxTable!P56*Primary!$B$1</f>
        <v>15601.420999999998</v>
      </c>
      <c r="S60" s="18">
        <f ca="1">$D60+dEdxTable!Q56*Primary!$B$1</f>
        <v>16124.920999999998</v>
      </c>
      <c r="T60" s="18">
        <f ca="1">$D60+dEdxTable!R56*Primary!$B$1</f>
        <v>17628.413</v>
      </c>
      <c r="U60" s="18">
        <f ca="1">$D60+dEdxTable!S56*Primary!$B$1</f>
        <v>18149.819000000003</v>
      </c>
      <c r="V60" s="18">
        <f ca="1">$D60+dEdxTable!T56*Primary!$B$1</f>
        <v>17831.531000000003</v>
      </c>
      <c r="W60" s="18">
        <f ca="1">$D60+dEdxTable!U56*Primary!$B$1</f>
        <v>20174.717000000004</v>
      </c>
      <c r="X60" s="18">
        <f ca="1">$D60+dEdxTable!V56*Primary!$B$1</f>
        <v>21681.350000000002</v>
      </c>
      <c r="Y60" s="18">
        <f ca="1">$D60+dEdxTable!W56*Primary!$B$1</f>
        <v>21277.207999999999</v>
      </c>
      <c r="Z60" s="18">
        <f ca="1">$D60+dEdxTable!X56*Primary!$B$1</f>
        <v>21852.011000000002</v>
      </c>
      <c r="AA60" s="18">
        <f ca="1">$D60+dEdxTable!Y56*Primary!$B$1</f>
        <v>22438.331000000002</v>
      </c>
      <c r="AB60" s="18">
        <f ca="1">$D60+dEdxTable!Z56*Primary!$B$1</f>
        <v>23866.439000000002</v>
      </c>
      <c r="AC60" s="18">
        <f ca="1">$D60+dEdxTable!AA56*Primary!$B$1</f>
        <v>24447.524000000001</v>
      </c>
      <c r="AD60" s="18">
        <f ca="1">$D60+dEdxTable!AB56*Primary!$B$1</f>
        <v>25881.914000000001</v>
      </c>
      <c r="AE60" s="18">
        <f ca="1">$D60+dEdxTable!AC56*Primary!$B$1</f>
        <v>26458.811000000002</v>
      </c>
      <c r="AF60" s="18">
        <f ca="1">$D60+dEdxTable!AD56*Primary!$B$1</f>
        <v>28347.598999999998</v>
      </c>
      <c r="AJ60" s="18"/>
      <c r="AK60" s="18"/>
      <c r="AL60" s="18"/>
      <c r="AM60" s="18"/>
      <c r="AN60" s="18"/>
      <c r="AO60" s="18"/>
    </row>
    <row r="61" spans="2:41">
      <c r="B61" s="62"/>
      <c r="C61" s="34"/>
      <c r="D61" s="18">
        <f>dEdxTable!B57</f>
        <v>1790.1</v>
      </c>
      <c r="E61" s="18">
        <f ca="1">$D61+dEdxTable!C57*Primary!$B$1</f>
        <v>3824.0021999999999</v>
      </c>
      <c r="F61" s="18">
        <f ca="1">$D61+dEdxTable!D57*Primary!$B$1</f>
        <v>3824.8397999999997</v>
      </c>
      <c r="G61" s="18">
        <f ca="1">$D61+dEdxTable!E57*Primary!$B$1</f>
        <v>4407.7047000000002</v>
      </c>
      <c r="H61" s="18">
        <f ca="1">$D61+dEdxTable!F57*Primary!$B$1</f>
        <v>5408.6367</v>
      </c>
      <c r="I61" s="18">
        <f ca="1">$D61+dEdxTable!G57*Primary!$B$1</f>
        <v>6415.5365999999995</v>
      </c>
      <c r="J61" s="18">
        <f ca="1">$D61+dEdxTable!H57*Primary!$B$1</f>
        <v>7894.2147000000004</v>
      </c>
      <c r="K61" s="18">
        <f ca="1">$D61+dEdxTable!I57*Primary!$B$1</f>
        <v>8912.1080999999995</v>
      </c>
      <c r="L61" s="18">
        <f ca="1">$D61+dEdxTable!J57*Primary!$B$1</f>
        <v>9930.3155999999999</v>
      </c>
      <c r="M61" s="18">
        <f ca="1">$D61+dEdxTable!K57*Primary!$B$1</f>
        <v>10464.495000000001</v>
      </c>
      <c r="N61" s="18">
        <f ca="1">$D61+dEdxTable!L57*Primary!$B$1</f>
        <v>11966.207100000001</v>
      </c>
      <c r="O61" s="18">
        <f ca="1">$D61+dEdxTable!M57*Primary!$B$1</f>
        <v>12497.769</v>
      </c>
      <c r="P61" s="18">
        <f ca="1">$D61+dEdxTable!N57*Primary!$B$1</f>
        <v>14004.402</v>
      </c>
      <c r="Q61" s="18">
        <f ca="1">$D61+dEdxTable!O57*Primary!$B$1</f>
        <v>14532.09</v>
      </c>
      <c r="R61" s="18">
        <f ca="1">$D61+dEdxTable!P57*Primary!$B$1</f>
        <v>16041.864</v>
      </c>
      <c r="S61" s="18">
        <f ca="1">$D61+dEdxTable!Q57*Primary!$B$1</f>
        <v>16567.457999999999</v>
      </c>
      <c r="T61" s="18">
        <f ca="1">$D61+dEdxTable!R57*Primary!$B$1</f>
        <v>18079.326000000001</v>
      </c>
      <c r="U61" s="18">
        <f ca="1">$D61+dEdxTable!S57*Primary!$B$1</f>
        <v>18602.825999999997</v>
      </c>
      <c r="V61" s="18">
        <f ca="1">$D61+dEdxTable!T57*Primary!$B$1</f>
        <v>18283.490999999998</v>
      </c>
      <c r="W61" s="18">
        <f ca="1">$D61+dEdxTable!U57*Primary!$B$1</f>
        <v>20638.193999999996</v>
      </c>
      <c r="X61" s="18">
        <f ca="1">$D61+dEdxTable!V57*Primary!$B$1</f>
        <v>22153.203000000001</v>
      </c>
      <c r="Y61" s="18">
        <f ca="1">$D61+dEdxTable!W57*Primary!$B$1</f>
        <v>21745.919999999998</v>
      </c>
      <c r="Z61" s="18">
        <f ca="1">$D61+dEdxTable!X57*Primary!$B$1</f>
        <v>22324.910999999996</v>
      </c>
      <c r="AA61" s="18">
        <f ca="1">$D61+dEdxTable!Y57*Primary!$B$1</f>
        <v>22913.325000000001</v>
      </c>
      <c r="AB61" s="18">
        <f ca="1">$D61+dEdxTable!Z57*Primary!$B$1</f>
        <v>24348.761999999999</v>
      </c>
      <c r="AC61" s="18">
        <f ca="1">$D61+dEdxTable!AA57*Primary!$B$1</f>
        <v>24932.987999999998</v>
      </c>
      <c r="AD61" s="18">
        <f ca="1">$D61+dEdxTable!AB57*Primary!$B$1</f>
        <v>26374.706999999999</v>
      </c>
      <c r="AE61" s="18">
        <f ca="1">$D61+dEdxTable!AC57*Primary!$B$1</f>
        <v>26954.744999999999</v>
      </c>
      <c r="AF61" s="18">
        <f ca="1">$D61+dEdxTable!AD57*Primary!$B$1</f>
        <v>28852.955999999998</v>
      </c>
      <c r="AJ61" s="18"/>
      <c r="AK61" s="18"/>
      <c r="AL61" s="18"/>
      <c r="AM61" s="18"/>
      <c r="AN61" s="18"/>
      <c r="AO61" s="18"/>
    </row>
    <row r="62" spans="2:41">
      <c r="B62" s="34"/>
      <c r="C62" s="34"/>
      <c r="D62" s="18">
        <f>dEdxTable!B58</f>
        <v>2253.6</v>
      </c>
      <c r="E62" s="18">
        <f ca="1">$D62+dEdxTable!C58*Primary!$B$1</f>
        <v>4298.0769</v>
      </c>
      <c r="F62" s="18">
        <f ca="1">$D62+dEdxTable!D58*Primary!$B$1</f>
        <v>4298.8098</v>
      </c>
      <c r="G62" s="18">
        <f ca="1">$D62+dEdxTable!E58*Primary!$B$1</f>
        <v>4884.3968999999997</v>
      </c>
      <c r="H62" s="18">
        <f ca="1">$D62+dEdxTable!F58*Primary!$B$1</f>
        <v>5890.4591999999993</v>
      </c>
      <c r="I62" s="18">
        <f ca="1">$D62+dEdxTable!G58*Primary!$B$1</f>
        <v>6902.5941000000003</v>
      </c>
      <c r="J62" s="18">
        <f ca="1">$D62+dEdxTable!H58*Primary!$B$1</f>
        <v>8389.02</v>
      </c>
      <c r="K62" s="18">
        <f ca="1">$D62+dEdxTable!I58*Primary!$B$1</f>
        <v>9412.1484</v>
      </c>
      <c r="L62" s="18">
        <f ca="1">$D62+dEdxTable!J58*Primary!$B$1</f>
        <v>10435.590899999999</v>
      </c>
      <c r="M62" s="18">
        <f ca="1">$D62+dEdxTable!K58*Primary!$B$1</f>
        <v>10972.4925</v>
      </c>
      <c r="N62" s="18">
        <f ca="1">$D62+dEdxTable!L58*Primary!$B$1</f>
        <v>12481.8477</v>
      </c>
      <c r="O62" s="18">
        <f ca="1">$D62+dEdxTable!M58*Primary!$B$1</f>
        <v>13015.713</v>
      </c>
      <c r="P62" s="18">
        <f ca="1">$D62+dEdxTable!N58*Primary!$B$1</f>
        <v>14529.674999999999</v>
      </c>
      <c r="Q62" s="18">
        <f ca="1">$D62+dEdxTable!O58*Primary!$B$1</f>
        <v>15060.503999999999</v>
      </c>
      <c r="R62" s="18">
        <f ca="1">$D62+dEdxTable!P58*Primary!$B$1</f>
        <v>16578.653999999999</v>
      </c>
      <c r="S62" s="18">
        <f ca="1">$D62+dEdxTable!Q58*Primary!$B$1</f>
        <v>17106.342000000001</v>
      </c>
      <c r="T62" s="18">
        <f ca="1">$D62+dEdxTable!R58*Primary!$B$1</f>
        <v>18625.539000000001</v>
      </c>
      <c r="U62" s="18">
        <f ca="1">$D62+dEdxTable!S58*Primary!$B$1</f>
        <v>19152.18</v>
      </c>
      <c r="V62" s="18">
        <f ca="1">$D62+dEdxTable!T58*Primary!$B$1</f>
        <v>18830.751</v>
      </c>
      <c r="W62" s="18">
        <f ca="1">$D62+dEdxTable!U58*Primary!$B$1</f>
        <v>21198.018</v>
      </c>
      <c r="X62" s="18">
        <f ca="1">$D62+dEdxTable!V58*Primary!$B$1</f>
        <v>22720.355999999996</v>
      </c>
      <c r="Y62" s="18">
        <f ca="1">$D62+dEdxTable!W58*Primary!$B$1</f>
        <v>22310.978999999999</v>
      </c>
      <c r="Z62" s="18">
        <f ca="1">$D62+dEdxTable!X58*Primary!$B$1</f>
        <v>22893.111000000001</v>
      </c>
      <c r="AA62" s="18">
        <f ca="1">$D62+dEdxTable!Y58*Primary!$B$1</f>
        <v>23484.665999999997</v>
      </c>
      <c r="AB62" s="18">
        <f ca="1">$D62+dEdxTable!Z58*Primary!$B$1</f>
        <v>24927.431999999997</v>
      </c>
      <c r="AC62" s="18">
        <f ca="1">$D62+dEdxTable!AA58*Primary!$B$1</f>
        <v>25513.752</v>
      </c>
      <c r="AD62" s="18">
        <f ca="1">$D62+dEdxTable!AB58*Primary!$B$1</f>
        <v>26963.846999999998</v>
      </c>
      <c r="AE62" s="18">
        <f ca="1">$D62+dEdxTable!AC58*Primary!$B$1</f>
        <v>27545.978999999999</v>
      </c>
      <c r="AF62" s="18">
        <f ca="1">$D62+dEdxTable!AD58*Primary!$B$1</f>
        <v>29453.612999999998</v>
      </c>
      <c r="AJ62" s="18"/>
      <c r="AK62" s="18"/>
      <c r="AL62" s="18"/>
      <c r="AM62" s="18"/>
      <c r="AN62" s="18"/>
      <c r="AO62" s="18"/>
    </row>
    <row r="63" spans="2:41">
      <c r="B63" s="34"/>
      <c r="C63" s="34"/>
      <c r="D63" s="18">
        <f>dEdxTable!B59</f>
        <v>2837.1</v>
      </c>
      <c r="E63" s="18">
        <f ca="1">$D63+dEdxTable!C59*Primary!$B$1</f>
        <v>4892.1516000000001</v>
      </c>
      <c r="F63" s="18">
        <f ca="1">$D63+dEdxTable!D59*Primary!$B$1</f>
        <v>4892.7798000000003</v>
      </c>
      <c r="G63" s="18">
        <f ca="1">$D63+dEdxTable!E59*Primary!$B$1</f>
        <v>5481.1937999999991</v>
      </c>
      <c r="H63" s="18">
        <f ca="1">$D63+dEdxTable!F59*Primary!$B$1</f>
        <v>6492.4910999999993</v>
      </c>
      <c r="I63" s="18">
        <f ca="1">$D63+dEdxTable!G59*Primary!$B$1</f>
        <v>7509.8610000000008</v>
      </c>
      <c r="J63" s="18">
        <f ca="1">$D63+dEdxTable!H59*Primary!$B$1</f>
        <v>9004.0347000000002</v>
      </c>
      <c r="K63" s="18">
        <f ca="1">$D63+dEdxTable!I59*Primary!$B$1</f>
        <v>10032.2934</v>
      </c>
      <c r="L63" s="18">
        <f ca="1">$D63+dEdxTable!J59*Primary!$B$1</f>
        <v>11060.9709</v>
      </c>
      <c r="M63" s="18">
        <f ca="1">$D63+dEdxTable!K59*Primary!$B$1</f>
        <v>11600.699400000001</v>
      </c>
      <c r="N63" s="18">
        <f ca="1">$D63+dEdxTable!L59*Primary!$B$1</f>
        <v>13117.697700000001</v>
      </c>
      <c r="O63" s="18">
        <f ca="1">$D63+dEdxTable!M59*Primary!$B$1</f>
        <v>13654.704000000002</v>
      </c>
      <c r="P63" s="18">
        <f ca="1">$D63+dEdxTable!N59*Primary!$B$1</f>
        <v>15175.995000000001</v>
      </c>
      <c r="Q63" s="18">
        <f ca="1">$D63+dEdxTable!O59*Primary!$B$1</f>
        <v>15709.965</v>
      </c>
      <c r="R63" s="18">
        <f ca="1">$D63+dEdxTable!P59*Primary!$B$1</f>
        <v>17235.444</v>
      </c>
      <c r="S63" s="18">
        <f ca="1">$D63+dEdxTable!Q59*Primary!$B$1</f>
        <v>17766.273000000001</v>
      </c>
      <c r="T63" s="18">
        <f ca="1">$D63+dEdxTable!R59*Primary!$B$1</f>
        <v>19292.798999999999</v>
      </c>
      <c r="U63" s="18">
        <f ca="1">$D63+dEdxTable!S59*Primary!$B$1</f>
        <v>19821.534</v>
      </c>
      <c r="V63" s="18">
        <f ca="1">$D63+dEdxTable!T59*Primary!$B$1</f>
        <v>19499.057999999997</v>
      </c>
      <c r="W63" s="18">
        <f ca="1">$D63+dEdxTable!U59*Primary!$B$1</f>
        <v>21877.841999999997</v>
      </c>
      <c r="X63" s="18">
        <f ca="1">$D63+dEdxTable!V59*Primary!$B$1</f>
        <v>23407.508999999998</v>
      </c>
      <c r="Y63" s="18">
        <f ca="1">$D63+dEdxTable!W59*Primary!$B$1</f>
        <v>22997.084999999999</v>
      </c>
      <c r="Z63" s="18">
        <f ca="1">$D63+dEdxTable!X59*Primary!$B$1</f>
        <v>23581.310999999998</v>
      </c>
      <c r="AA63" s="18">
        <f ca="1">$D63+dEdxTable!Y59*Primary!$B$1</f>
        <v>24176.006999999998</v>
      </c>
      <c r="AB63" s="18">
        <f ca="1">$D63+dEdxTable!Z59*Primary!$B$1</f>
        <v>25626.101999999995</v>
      </c>
      <c r="AC63" s="18">
        <f ca="1">$D63+dEdxTable!AA59*Primary!$B$1</f>
        <v>26215.562999999998</v>
      </c>
      <c r="AD63" s="18">
        <f ca="1">$D63+dEdxTable!AB59*Primary!$B$1</f>
        <v>27671.94</v>
      </c>
      <c r="AE63" s="18">
        <f ca="1">$D63+dEdxTable!AC59*Primary!$B$1</f>
        <v>28258.26</v>
      </c>
      <c r="AF63" s="18">
        <f ca="1">$D63+dEdxTable!AD59*Primary!$B$1</f>
        <v>30175.316999999999</v>
      </c>
      <c r="AJ63" s="18"/>
      <c r="AK63" s="18"/>
      <c r="AL63" s="18"/>
      <c r="AM63" s="18"/>
      <c r="AN63" s="18"/>
      <c r="AO63" s="18"/>
    </row>
    <row r="64" spans="2:41">
      <c r="B64" s="34"/>
      <c r="C64" s="34"/>
      <c r="D64" s="18">
        <f>dEdxTable!B60</f>
        <v>3571.7</v>
      </c>
      <c r="E64" s="18">
        <f ca="1">$D64+dEdxTable!C60*Primary!$B$1</f>
        <v>5637.4310000000005</v>
      </c>
      <c r="F64" s="18">
        <f ca="1">$D64+dEdxTable!D60*Primary!$B$1</f>
        <v>5637.9544999999998</v>
      </c>
      <c r="G64" s="18">
        <f ca="1">$D64+dEdxTable!E60*Primary!$B$1</f>
        <v>6229.1953999999996</v>
      </c>
      <c r="H64" s="18">
        <f ca="1">$D64+dEdxTable!F60*Primary!$B$1</f>
        <v>7245.7276999999995</v>
      </c>
      <c r="I64" s="18">
        <f ca="1">$D64+dEdxTable!G60*Primary!$B$1</f>
        <v>8268.227899999998</v>
      </c>
      <c r="J64" s="18">
        <f ca="1">$D64+dEdxTable!H60*Primary!$B$1</f>
        <v>9770.3588</v>
      </c>
      <c r="K64" s="18">
        <f ca="1">$D64+dEdxTable!I60*Primary!$B$1</f>
        <v>10803.747800000001</v>
      </c>
      <c r="L64" s="18">
        <f ca="1">$D64+dEdxTable!J60*Primary!$B$1</f>
        <v>11837.764999999999</v>
      </c>
      <c r="M64" s="18">
        <f ca="1">$D64+dEdxTable!K60*Primary!$B$1</f>
        <v>12380.215700000001</v>
      </c>
      <c r="N64" s="18">
        <f ca="1">$D64+dEdxTable!L60*Primary!$B$1</f>
        <v>13904.961800000001</v>
      </c>
      <c r="O64" s="18">
        <f ca="1">$D64+dEdxTable!M60*Primary!$B$1</f>
        <v>14444.794999999998</v>
      </c>
      <c r="P64" s="18">
        <f ca="1">$D64+dEdxTable!N60*Primary!$B$1</f>
        <v>15974.462</v>
      </c>
      <c r="Q64" s="18">
        <f ca="1">$D64+dEdxTable!O60*Primary!$B$1</f>
        <v>16510.526000000002</v>
      </c>
      <c r="R64" s="18">
        <f ca="1">$D64+dEdxTable!P60*Primary!$B$1</f>
        <v>18043.333999999999</v>
      </c>
      <c r="S64" s="18">
        <f ca="1">$D64+dEdxTable!Q60*Primary!$B$1</f>
        <v>18576.256999999998</v>
      </c>
      <c r="T64" s="18">
        <f ca="1">$D64+dEdxTable!R60*Primary!$B$1</f>
        <v>20111.159</v>
      </c>
      <c r="U64" s="18">
        <f ca="1">$D64+dEdxTable!S60*Primary!$B$1</f>
        <v>20643.035</v>
      </c>
      <c r="V64" s="18">
        <f ca="1">$D64+dEdxTable!T60*Primary!$B$1</f>
        <v>20318.465</v>
      </c>
      <c r="W64" s="18">
        <f ca="1">$D64+dEdxTable!U60*Primary!$B$1</f>
        <v>22709.813000000002</v>
      </c>
      <c r="X64" s="18">
        <f ca="1">$D64+dEdxTable!V60*Primary!$B$1</f>
        <v>24246.809000000001</v>
      </c>
      <c r="Y64" s="18">
        <f ca="1">$D64+dEdxTable!W60*Primary!$B$1</f>
        <v>23834.291000000001</v>
      </c>
      <c r="Z64" s="18">
        <f ca="1">$D64+dEdxTable!X60*Primary!$B$1</f>
        <v>24421.658000000003</v>
      </c>
      <c r="AA64" s="18">
        <f ca="1">$D64+dEdxTable!Y60*Primary!$B$1</f>
        <v>25019.494999999999</v>
      </c>
      <c r="AB64" s="18">
        <f ca="1">$D64+dEdxTable!Z60*Primary!$B$1</f>
        <v>26476.918999999998</v>
      </c>
      <c r="AC64" s="18">
        <f ca="1">$D64+dEdxTable!AA60*Primary!$B$1</f>
        <v>27069.521000000001</v>
      </c>
      <c r="AD64" s="18">
        <f ca="1">$D64+dEdxTable!AB60*Primary!$B$1</f>
        <v>28533.227000000003</v>
      </c>
      <c r="AE64" s="18">
        <f ca="1">$D64+dEdxTable!AC60*Primary!$B$1</f>
        <v>29121.641</v>
      </c>
      <c r="AF64" s="18">
        <f ca="1">$D64+dEdxTable!AD60*Primary!$B$1</f>
        <v>31049.168000000001</v>
      </c>
      <c r="AJ64" s="18"/>
      <c r="AK64" s="18"/>
      <c r="AL64" s="18"/>
      <c r="AM64" s="18"/>
      <c r="AN64" s="18"/>
      <c r="AO64" s="18"/>
    </row>
    <row r="65" spans="2:32">
      <c r="B65" s="34"/>
      <c r="C65" s="34"/>
      <c r="D65" s="18">
        <f>dEdxTable!B61</f>
        <v>4496.5</v>
      </c>
      <c r="E65" s="18">
        <f ca="1">$D65+dEdxTable!C61*Primary!$B$1</f>
        <v>6573.0151000000005</v>
      </c>
      <c r="F65" s="18">
        <f ca="1">$D65+dEdxTable!D61*Primary!$B$1</f>
        <v>6573.3292000000001</v>
      </c>
      <c r="G65" s="18">
        <f ca="1">$D65+dEdxTable!E61*Primary!$B$1</f>
        <v>7167.3970000000008</v>
      </c>
      <c r="H65" s="18">
        <f ca="1">$D65+dEdxTable!F61*Primary!$B$1</f>
        <v>8189.1643000000004</v>
      </c>
      <c r="I65" s="18">
        <f ca="1">$D65+dEdxTable!G61*Primary!$B$1</f>
        <v>9217.0041999999994</v>
      </c>
      <c r="J65" s="18">
        <f ca="1">$D65+dEdxTable!H61*Primary!$B$1</f>
        <v>10726.9876</v>
      </c>
      <c r="K65" s="18">
        <f ca="1">$D65+dEdxTable!I61*Primary!$B$1</f>
        <v>11765.6116</v>
      </c>
      <c r="L65" s="18">
        <f ca="1">$D65+dEdxTable!J61*Primary!$B$1</f>
        <v>12804.863799999999</v>
      </c>
      <c r="M65" s="18">
        <f ca="1">$D65+dEdxTable!K61*Primary!$B$1</f>
        <v>13350.2461</v>
      </c>
      <c r="N65" s="18">
        <f ca="1">$D65+dEdxTable!L61*Primary!$B$1</f>
        <v>14882.74</v>
      </c>
      <c r="O65" s="18">
        <f ca="1">$D65+dEdxTable!M61*Primary!$B$1</f>
        <v>15425.086000000001</v>
      </c>
      <c r="P65" s="18">
        <f ca="1">$D65+dEdxTable!N61*Primary!$B$1</f>
        <v>16962.082000000002</v>
      </c>
      <c r="Q65" s="18">
        <f ca="1">$D65+dEdxTable!O61*Primary!$B$1</f>
        <v>17501.286999999997</v>
      </c>
      <c r="R65" s="18">
        <f ca="1">$D65+dEdxTable!P61*Primary!$B$1</f>
        <v>19041.423999999999</v>
      </c>
      <c r="S65" s="18">
        <f ca="1">$D65+dEdxTable!Q61*Primary!$B$1</f>
        <v>19578.535</v>
      </c>
      <c r="T65" s="18">
        <f ca="1">$D65+dEdxTable!R61*Primary!$B$1</f>
        <v>21119.719000000001</v>
      </c>
      <c r="U65" s="18">
        <f ca="1">$D65+dEdxTable!S61*Primary!$B$1</f>
        <v>21654.736000000001</v>
      </c>
      <c r="V65" s="18">
        <f ca="1">$D65+dEdxTable!T61*Primary!$B$1</f>
        <v>21328.072</v>
      </c>
      <c r="W65" s="18">
        <f ca="1">$D65+dEdxTable!U61*Primary!$B$1</f>
        <v>23731.984</v>
      </c>
      <c r="X65" s="18">
        <f ca="1">$D65+dEdxTable!V61*Primary!$B$1</f>
        <v>25277.356</v>
      </c>
      <c r="Y65" s="18">
        <f ca="1">$D65+dEdxTable!W61*Primary!$B$1</f>
        <v>24861.697</v>
      </c>
      <c r="Z65" s="18">
        <f ca="1">$D65+dEdxTable!X61*Primary!$B$1</f>
        <v>25452.205000000002</v>
      </c>
      <c r="AA65" s="18">
        <f ca="1">$D65+dEdxTable!Y61*Primary!$B$1</f>
        <v>26053.182999999997</v>
      </c>
      <c r="AB65" s="18">
        <f ca="1">$D65+dEdxTable!Z61*Primary!$B$1</f>
        <v>27517.935999999998</v>
      </c>
      <c r="AC65" s="18">
        <f ca="1">$D65+dEdxTable!AA61*Primary!$B$1</f>
        <v>28113.679</v>
      </c>
      <c r="AD65" s="18">
        <f ca="1">$D65+dEdxTable!AB61*Primary!$B$1</f>
        <v>29584.714</v>
      </c>
      <c r="AE65" s="18">
        <f ca="1">$D65+dEdxTable!AC61*Primary!$B$1</f>
        <v>30176.269</v>
      </c>
      <c r="AF65" s="18">
        <f ca="1">$D65+dEdxTable!AD61*Primary!$B$1</f>
        <v>32113.218999999997</v>
      </c>
    </row>
    <row r="66" spans="2:32">
      <c r="B66" s="34"/>
      <c r="C66" s="34"/>
      <c r="D66" s="18">
        <f>dEdxTable!B62</f>
        <v>5660.7</v>
      </c>
      <c r="E66" s="18">
        <f ca="1">$D66+dEdxTable!C62*Primary!$B$1</f>
        <v>7747.9992000000002</v>
      </c>
      <c r="F66" s="18">
        <f ca="1">$D66+dEdxTable!D62*Primary!$B$1</f>
        <v>7748.2085999999999</v>
      </c>
      <c r="G66" s="18">
        <f ca="1">$D66+dEdxTable!E62*Primary!$B$1</f>
        <v>8345.1032999999989</v>
      </c>
      <c r="H66" s="18">
        <f ca="1">$D66+dEdxTable!F62*Primary!$B$1</f>
        <v>9372.105599999999</v>
      </c>
      <c r="I66" s="18">
        <f ca="1">$D66+dEdxTable!G62*Primary!$B$1</f>
        <v>10405.2852</v>
      </c>
      <c r="J66" s="18">
        <f ca="1">$D66+dEdxTable!H62*Primary!$B$1</f>
        <v>11923.2258</v>
      </c>
      <c r="K66" s="18">
        <f ca="1">$D66+dEdxTable!I62*Primary!$B$1</f>
        <v>12967.084800000001</v>
      </c>
      <c r="L66" s="18">
        <f ca="1">$D66+dEdxTable!J62*Primary!$B$1</f>
        <v>14011.6767</v>
      </c>
      <c r="M66" s="18">
        <f ca="1">$D66+dEdxTable!K62*Primary!$B$1</f>
        <v>14559.885900000001</v>
      </c>
      <c r="N66" s="18">
        <f ca="1">$D66+dEdxTable!L62*Primary!$B$1</f>
        <v>16100.1276</v>
      </c>
      <c r="O66" s="18">
        <f ca="1">$D66+dEdxTable!M62*Primary!$B$1</f>
        <v>16644.776999999998</v>
      </c>
      <c r="P66" s="18">
        <f ca="1">$D66+dEdxTable!N62*Primary!$B$1</f>
        <v>18190.149000000001</v>
      </c>
      <c r="Q66" s="18">
        <f ca="1">$D66+dEdxTable!O62*Primary!$B$1</f>
        <v>18731.448</v>
      </c>
      <c r="R66" s="18">
        <f ca="1">$D66+dEdxTable!P62*Primary!$B$1</f>
        <v>20279.960999999999</v>
      </c>
      <c r="S66" s="18">
        <f ca="1">$D66+dEdxTable!Q62*Primary!$B$1</f>
        <v>20819.166000000001</v>
      </c>
      <c r="T66" s="18">
        <f ca="1">$D66+dEdxTable!R62*Primary!$B$1</f>
        <v>22368.726000000002</v>
      </c>
      <c r="U66" s="18">
        <f ca="1">$D66+dEdxTable!S62*Primary!$B$1</f>
        <v>22906.884000000002</v>
      </c>
      <c r="V66" s="18">
        <f ca="1">$D66+dEdxTable!T62*Primary!$B$1</f>
        <v>22578.126000000004</v>
      </c>
      <c r="W66" s="18">
        <f ca="1">$D66+dEdxTable!U62*Primary!$B$1</f>
        <v>24993.555</v>
      </c>
      <c r="X66" s="18">
        <f ca="1">$D66+dEdxTable!V62*Primary!$B$1</f>
        <v>26547.303000000004</v>
      </c>
      <c r="Y66" s="18">
        <f ca="1">$D66+dEdxTable!W62*Primary!$B$1</f>
        <v>26129.550000000003</v>
      </c>
      <c r="Z66" s="18">
        <f ca="1">$D66+dEdxTable!X62*Primary!$B$1</f>
        <v>26723.199000000001</v>
      </c>
      <c r="AA66" s="18">
        <f ca="1">$D66+dEdxTable!Y62*Primary!$B$1</f>
        <v>27327.317999999999</v>
      </c>
      <c r="AB66" s="18">
        <f ca="1">$D66+dEdxTable!Z62*Primary!$B$1</f>
        <v>28799.4</v>
      </c>
      <c r="AC66" s="18">
        <f ca="1">$D66+dEdxTable!AA62*Primary!$B$1</f>
        <v>29398.284</v>
      </c>
      <c r="AD66" s="18">
        <f ca="1">$D66+dEdxTable!AB62*Primary!$B$1</f>
        <v>30876.648000000001</v>
      </c>
      <c r="AE66" s="18">
        <f ca="1">$D66+dEdxTable!AC62*Primary!$B$1</f>
        <v>31471.344000000001</v>
      </c>
      <c r="AF66" s="18">
        <f ca="1">$D66+dEdxTable!AD62*Primary!$B$1</f>
        <v>33418.764000000003</v>
      </c>
    </row>
    <row r="67" spans="2:32">
      <c r="B67" s="34"/>
      <c r="C67" s="34"/>
      <c r="D67" s="18">
        <f>dEdxTable!B63</f>
        <v>7126.4</v>
      </c>
      <c r="E67" s="18">
        <f ca="1">$D67+dEdxTable!C63*Primary!$B$1</f>
        <v>9224.5879999999997</v>
      </c>
      <c r="F67" s="18">
        <f ca="1">$D67+dEdxTable!D63*Primary!$B$1</f>
        <v>9224.5879999999997</v>
      </c>
      <c r="G67" s="18">
        <f ca="1">$D67+dEdxTable!E63*Primary!$B$1</f>
        <v>9824.3096000000005</v>
      </c>
      <c r="H67" s="18">
        <f ca="1">$D67+dEdxTable!F63*Primary!$B$1</f>
        <v>10856.756299999999</v>
      </c>
      <c r="I67" s="18">
        <f ca="1">$D67+dEdxTable!G63*Primary!$B$1</f>
        <v>11895.275600000001</v>
      </c>
      <c r="J67" s="18">
        <f ca="1">$D67+dEdxTable!H63*Primary!$B$1</f>
        <v>13421.0687</v>
      </c>
      <c r="K67" s="18">
        <f ca="1">$D67+dEdxTable!I63*Primary!$B$1</f>
        <v>14470.267400000001</v>
      </c>
      <c r="L67" s="18">
        <f ca="1">$D67+dEdxTable!J63*Primary!$B$1</f>
        <v>15520.198999999999</v>
      </c>
      <c r="M67" s="18">
        <f ca="1">$D67+dEdxTable!K63*Primary!$B$1</f>
        <v>16071.2351</v>
      </c>
      <c r="N67" s="18">
        <f ca="1">$D67+dEdxTable!L63*Primary!$B$1</f>
        <v>17619.434000000001</v>
      </c>
      <c r="O67" s="18">
        <f ca="1">$D67+dEdxTable!M63*Primary!$B$1</f>
        <v>18167.014999999999</v>
      </c>
      <c r="P67" s="18">
        <f ca="1">$D67+dEdxTable!N63*Primary!$B$1</f>
        <v>19719.716</v>
      </c>
      <c r="Q67" s="18">
        <f ca="1">$D67+dEdxTable!O63*Primary!$B$1</f>
        <v>20264.155999999999</v>
      </c>
      <c r="R67" s="18">
        <f ca="1">$D67+dEdxTable!P63*Primary!$B$1</f>
        <v>21819.998</v>
      </c>
      <c r="S67" s="18">
        <f ca="1">$D67+dEdxTable!Q63*Primary!$B$1</f>
        <v>22362.343999999997</v>
      </c>
      <c r="T67" s="18">
        <f ca="1">$D67+dEdxTable!R63*Primary!$B$1</f>
        <v>23920.28</v>
      </c>
      <c r="U67" s="18">
        <f ca="1">$D67+dEdxTable!S63*Primary!$B$1</f>
        <v>24460.531999999999</v>
      </c>
      <c r="V67" s="18">
        <f ca="1">$D67+dEdxTable!T63*Primary!$B$1</f>
        <v>24130.726999999999</v>
      </c>
      <c r="W67" s="18">
        <f ca="1">$D67+dEdxTable!U63*Primary!$B$1</f>
        <v>26557.673000000003</v>
      </c>
      <c r="X67" s="18">
        <f ca="1">$D67+dEdxTable!V63*Primary!$B$1</f>
        <v>28119.796999999999</v>
      </c>
      <c r="Y67" s="18">
        <f ca="1">$D67+dEdxTable!W63*Primary!$B$1</f>
        <v>27699.949999999997</v>
      </c>
      <c r="Z67" s="18">
        <f ca="1">$D67+dEdxTable!X63*Primary!$B$1</f>
        <v>28295.692999999999</v>
      </c>
      <c r="AA67" s="18">
        <f ca="1">$D67+dEdxTable!Y63*Primary!$B$1</f>
        <v>28902.953000000001</v>
      </c>
      <c r="AB67" s="18">
        <f ca="1">$D67+dEdxTable!Z63*Primary!$B$1</f>
        <v>30382.364000000001</v>
      </c>
      <c r="AC67" s="18">
        <f ca="1">$D67+dEdxTable!AA63*Primary!$B$1</f>
        <v>30984.388999999996</v>
      </c>
      <c r="AD67" s="18">
        <f ca="1">$D67+dEdxTable!AB63*Primary!$B$1</f>
        <v>32470.082000000002</v>
      </c>
      <c r="AE67" s="18">
        <f ca="1">$D67+dEdxTable!AC63*Primary!$B$1</f>
        <v>33067.919000000002</v>
      </c>
      <c r="AF67" s="18">
        <f ca="1">$D67+dEdxTable!AD63*Primary!$B$1</f>
        <v>35024.762000000002</v>
      </c>
    </row>
    <row r="68" spans="2:32">
      <c r="B68" s="34"/>
      <c r="C68" s="34"/>
      <c r="D68" s="18">
        <f>dEdxTable!B64</f>
        <v>8971.6</v>
      </c>
      <c r="E68" s="18">
        <f ca="1">$D68+dEdxTable!C64*Primary!$B$1</f>
        <v>11080.676800000001</v>
      </c>
      <c r="F68" s="18">
        <f ca="1">$D68+dEdxTable!D64*Primary!$B$1</f>
        <v>11080.572100000001</v>
      </c>
      <c r="G68" s="18">
        <f ca="1">$D68+dEdxTable!E64*Primary!$B$1</f>
        <v>11683.1206</v>
      </c>
      <c r="H68" s="18">
        <f ca="1">$D68+dEdxTable!F64*Primary!$B$1</f>
        <v>12720.906999999999</v>
      </c>
      <c r="I68" s="18">
        <f ca="1">$D68+dEdxTable!G64*Primary!$B$1</f>
        <v>13764.766</v>
      </c>
      <c r="J68" s="18">
        <f ca="1">$D68+dEdxTable!H64*Primary!$B$1</f>
        <v>15298.620999999999</v>
      </c>
      <c r="K68" s="18">
        <f ca="1">$D68+dEdxTable!I64*Primary!$B$1</f>
        <v>16353.054700000001</v>
      </c>
      <c r="L68" s="18">
        <f ca="1">$D68+dEdxTable!J64*Primary!$B$1</f>
        <v>17408.430700000001</v>
      </c>
      <c r="M68" s="18">
        <f ca="1">$D68+dEdxTable!K64*Primary!$B$1</f>
        <v>17962.398399999998</v>
      </c>
      <c r="N68" s="18">
        <f ca="1">$D68+dEdxTable!L64*Primary!$B$1</f>
        <v>19518.031000000003</v>
      </c>
      <c r="O68" s="18">
        <f ca="1">$D68+dEdxTable!M64*Primary!$B$1</f>
        <v>20068.753000000001</v>
      </c>
      <c r="P68" s="18">
        <f ca="1">$D68+dEdxTable!N64*Primary!$B$1</f>
        <v>21629.83</v>
      </c>
      <c r="Q68" s="18">
        <f ca="1">$D68+dEdxTable!O64*Primary!$B$1</f>
        <v>22176.364000000001</v>
      </c>
      <c r="R68" s="18">
        <f ca="1">$D68+dEdxTable!P64*Primary!$B$1</f>
        <v>23740.582000000002</v>
      </c>
      <c r="S68" s="18">
        <f ca="1">$D68+dEdxTable!Q64*Primary!$B$1</f>
        <v>24285.021999999997</v>
      </c>
      <c r="T68" s="18">
        <f ca="1">$D68+dEdxTable!R64*Primary!$B$1</f>
        <v>25851.334000000003</v>
      </c>
      <c r="U68" s="18">
        <f ca="1">$D68+dEdxTable!S64*Primary!$B$1</f>
        <v>26393.68</v>
      </c>
      <c r="V68" s="18">
        <f ca="1">$D68+dEdxTable!T64*Primary!$B$1</f>
        <v>26061.781000000003</v>
      </c>
      <c r="W68" s="18">
        <f ca="1">$D68+dEdxTable!U64*Primary!$B$1</f>
        <v>28502.338000000003</v>
      </c>
      <c r="X68" s="18">
        <f ca="1">$D68+dEdxTable!V64*Primary!$B$1</f>
        <v>30071.790999999997</v>
      </c>
      <c r="Y68" s="18">
        <f ca="1">$D68+dEdxTable!W64*Primary!$B$1</f>
        <v>29649.85</v>
      </c>
      <c r="Z68" s="18">
        <f ca="1">$D68+dEdxTable!X64*Primary!$B$1</f>
        <v>30248.733999999997</v>
      </c>
      <c r="AA68" s="18">
        <f ca="1">$D68+dEdxTable!Y64*Primary!$B$1</f>
        <v>30859.135000000002</v>
      </c>
      <c r="AB68" s="18">
        <f ca="1">$D68+dEdxTable!Z64*Primary!$B$1</f>
        <v>32345.875</v>
      </c>
      <c r="AC68" s="18">
        <f ca="1">$D68+dEdxTable!AA64*Primary!$B$1</f>
        <v>32951.040999999997</v>
      </c>
      <c r="AD68" s="18">
        <f ca="1">$D68+dEdxTable!AB64*Primary!$B$1</f>
        <v>34444.063000000002</v>
      </c>
      <c r="AE68" s="18">
        <f ca="1">$D68+dEdxTable!AC64*Primary!$B$1</f>
        <v>35045.040999999997</v>
      </c>
      <c r="AF68" s="18">
        <f ca="1">$D68+dEdxTable!AD64*Primary!$B$1</f>
        <v>37012.353999999999</v>
      </c>
    </row>
    <row r="69" spans="2:32">
      <c r="B69" s="34"/>
      <c r="C69" s="34"/>
      <c r="D69" s="18">
        <f>dEdxTable!B65</f>
        <v>11295</v>
      </c>
      <c r="E69" s="18">
        <f ca="1">$D69+dEdxTable!C65*Primary!$B$1</f>
        <v>13441.6641</v>
      </c>
      <c r="F69" s="18">
        <f ca="1">$D69+dEdxTable!D65*Primary!$B$1</f>
        <v>13441.5594</v>
      </c>
      <c r="G69" s="18">
        <f ca="1">$D69+dEdxTable!E65*Primary!$B$1</f>
        <v>14054.6826</v>
      </c>
      <c r="H69" s="18">
        <f ca="1">$D69+dEdxTable!F65*Primary!$B$1</f>
        <v>15111.000899999999</v>
      </c>
      <c r="I69" s="18">
        <f ca="1">$D69+dEdxTable!G65*Primary!$B$1</f>
        <v>16173.391799999999</v>
      </c>
      <c r="J69" s="18">
        <f ca="1">$D69+dEdxTable!H65*Primary!$B$1</f>
        <v>17734.678200000002</v>
      </c>
      <c r="K69" s="18">
        <f ca="1">$D69+dEdxTable!I65*Primary!$B$1</f>
        <v>18807.957900000001</v>
      </c>
      <c r="L69" s="18">
        <f ca="1">$D69+dEdxTable!J65*Primary!$B$1</f>
        <v>19881.970499999999</v>
      </c>
      <c r="M69" s="18">
        <f ca="1">$D69+dEdxTable!K65*Primary!$B$1</f>
        <v>20445.884700000002</v>
      </c>
      <c r="N69" s="18">
        <f ca="1">$D69+dEdxTable!L65*Primary!$B$1</f>
        <v>22028.844000000001</v>
      </c>
      <c r="O69" s="18">
        <f ca="1">$D69+dEdxTable!M65*Primary!$B$1</f>
        <v>22590.036</v>
      </c>
      <c r="P69" s="18">
        <f ca="1">$D69+dEdxTable!N65*Primary!$B$1</f>
        <v>24178.334999999999</v>
      </c>
      <c r="Q69" s="18">
        <f ca="1">$D69+dEdxTable!O65*Primary!$B$1</f>
        <v>24735.339</v>
      </c>
      <c r="R69" s="18">
        <f ca="1">$D69+dEdxTable!P65*Primary!$B$1</f>
        <v>26326.778999999999</v>
      </c>
      <c r="S69" s="18">
        <f ca="1">$D69+dEdxTable!Q65*Primary!$B$1</f>
        <v>26880.642</v>
      </c>
      <c r="T69" s="18">
        <f ca="1">$D69+dEdxTable!R65*Primary!$B$1</f>
        <v>28474.176000000003</v>
      </c>
      <c r="U69" s="18">
        <f ca="1">$D69+dEdxTable!S65*Primary!$B$1</f>
        <v>29026.991999999998</v>
      </c>
      <c r="V69" s="18">
        <f ca="1">$D69+dEdxTable!T65*Primary!$B$1</f>
        <v>28688.810999999998</v>
      </c>
      <c r="W69" s="18">
        <f ca="1">$D69+dEdxTable!U65*Primary!$B$1</f>
        <v>31172.294999999998</v>
      </c>
      <c r="X69" s="18">
        <f ca="1">$D69+dEdxTable!V65*Primary!$B$1</f>
        <v>32770.017</v>
      </c>
      <c r="Y69" s="18">
        <f ca="1">$D69+dEdxTable!W65*Primary!$B$1</f>
        <v>32340.746999999999</v>
      </c>
      <c r="Z69" s="18">
        <f ca="1">$D69+dEdxTable!X65*Primary!$B$1</f>
        <v>32950.100999999995</v>
      </c>
      <c r="AA69" s="18">
        <f ca="1">$D69+dEdxTable!Y65*Primary!$B$1</f>
        <v>33570.972000000002</v>
      </c>
      <c r="AB69" s="18">
        <f ca="1">$D69+dEdxTable!Z65*Primary!$B$1</f>
        <v>35084.934000000001</v>
      </c>
      <c r="AC69" s="18">
        <f ca="1">$D69+dEdxTable!AA65*Primary!$B$1</f>
        <v>35700.57</v>
      </c>
      <c r="AD69" s="18">
        <f ca="1">$D69+dEdxTable!AB65*Primary!$B$1</f>
        <v>37219.767</v>
      </c>
      <c r="AE69" s="18">
        <f ca="1">$D69+dEdxTable!AC65*Primary!$B$1</f>
        <v>37831.214999999997</v>
      </c>
      <c r="AF69" s="18">
        <f ca="1">$D69+dEdxTable!AD65*Primary!$B$1</f>
        <v>39833.078999999998</v>
      </c>
    </row>
    <row r="70" spans="2:32">
      <c r="B70" s="34"/>
      <c r="C70" s="34"/>
      <c r="D70" s="18">
        <f>dEdxTable!B66</f>
        <v>14219</v>
      </c>
      <c r="E70" s="18">
        <f ca="1">$D70+dEdxTable!C66*Primary!$B$1</f>
        <v>16428.484100000001</v>
      </c>
      <c r="F70" s="18">
        <f ca="1">$D70+dEdxTable!D66*Primary!$B$1</f>
        <v>16428.379399999998</v>
      </c>
      <c r="G70" s="18">
        <f ca="1">$D70+dEdxTable!E66*Primary!$B$1</f>
        <v>17059.406299999999</v>
      </c>
      <c r="H70" s="18">
        <f ca="1">$D70+dEdxTable!F66*Primary!$B$1</f>
        <v>18146.506399999998</v>
      </c>
      <c r="I70" s="18">
        <f ca="1">$D70+dEdxTable!G66*Primary!$B$1</f>
        <v>19240.097900000001</v>
      </c>
      <c r="J70" s="18">
        <f ca="1">$D70+dEdxTable!H66*Primary!$B$1</f>
        <v>20847.033499999998</v>
      </c>
      <c r="K70" s="18">
        <f ca="1">$D70+dEdxTable!I66*Primary!$B$1</f>
        <v>21951.6185</v>
      </c>
      <c r="L70" s="18">
        <f ca="1">$D70+dEdxTable!J66*Primary!$B$1</f>
        <v>23057.041100000002</v>
      </c>
      <c r="M70" s="18">
        <f ca="1">$D70+dEdxTable!K66*Primary!$B$1</f>
        <v>23637.497899999998</v>
      </c>
      <c r="N70" s="18">
        <f ca="1">$D70+dEdxTable!L66*Primary!$B$1</f>
        <v>25266.944</v>
      </c>
      <c r="O70" s="18">
        <f ca="1">$D70+dEdxTable!M66*Primary!$B$1</f>
        <v>25843.841</v>
      </c>
      <c r="P70" s="18">
        <f ca="1">$D70+dEdxTable!N66*Primary!$B$1</f>
        <v>27478.207999999999</v>
      </c>
      <c r="Q70" s="18">
        <f ca="1">$D70+dEdxTable!O66*Primary!$B$1</f>
        <v>28051.964</v>
      </c>
      <c r="R70" s="18">
        <f ca="1">$D70+dEdxTable!P66*Primary!$B$1</f>
        <v>29689.472000000002</v>
      </c>
      <c r="S70" s="18">
        <f ca="1">$D70+dEdxTable!Q66*Primary!$B$1</f>
        <v>30260.087</v>
      </c>
      <c r="T70" s="18">
        <f ca="1">$D70+dEdxTable!R66*Primary!$B$1</f>
        <v>31899.689000000002</v>
      </c>
      <c r="U70" s="18">
        <f ca="1">$D70+dEdxTable!S66*Primary!$B$1</f>
        <v>32468.21</v>
      </c>
      <c r="V70" s="18">
        <f ca="1">$D70+dEdxTable!T66*Primary!$B$1</f>
        <v>32121.652999999998</v>
      </c>
      <c r="W70" s="18">
        <f ca="1">$D70+dEdxTable!U66*Primary!$B$1</f>
        <v>34677.379999999997</v>
      </c>
      <c r="X70" s="18">
        <f ca="1">$D70+dEdxTable!V66*Primary!$B$1</f>
        <v>36321.17</v>
      </c>
      <c r="Y70" s="18">
        <f ca="1">$D70+dEdxTable!W66*Primary!$B$1</f>
        <v>35879.335999999996</v>
      </c>
      <c r="Z70" s="18">
        <f ca="1">$D70+dEdxTable!X66*Primary!$B$1</f>
        <v>36506.489000000001</v>
      </c>
      <c r="AA70" s="18">
        <f ca="1">$D70+dEdxTable!Y66*Primary!$B$1</f>
        <v>37145.159</v>
      </c>
      <c r="AB70" s="18">
        <f ca="1">$D70+dEdxTable!Z66*Primary!$B$1</f>
        <v>38703.095000000001</v>
      </c>
      <c r="AC70" s="18">
        <f ca="1">$D70+dEdxTable!AA66*Primary!$B$1</f>
        <v>39337.577000000005</v>
      </c>
      <c r="AD70" s="18">
        <f ca="1">$D70+dEdxTable!AB66*Primary!$B$1</f>
        <v>40900.748000000007</v>
      </c>
      <c r="AE70" s="18">
        <f ca="1">$D70+dEdxTable!AC66*Primary!$B$1</f>
        <v>41529.995000000003</v>
      </c>
      <c r="AF70" s="18">
        <f ca="1">$D70+dEdxTable!AD66*Primary!$B$1</f>
        <v>43590.491000000002</v>
      </c>
    </row>
    <row r="71" spans="2:32">
      <c r="B71" s="34"/>
      <c r="C71" s="34"/>
      <c r="D71" s="18">
        <f>dEdxTable!B67</f>
        <v>17901</v>
      </c>
      <c r="E71" s="18">
        <f ca="1">$D71+dEdxTable!C67*Primary!$B$1</f>
        <v>20175.083999999999</v>
      </c>
      <c r="F71" s="18">
        <f ca="1">$D71+dEdxTable!D67*Primary!$B$1</f>
        <v>20174.979299999999</v>
      </c>
      <c r="G71" s="18">
        <f ca="1">$D71+dEdxTable!E67*Primary!$B$1</f>
        <v>20824.328699999998</v>
      </c>
      <c r="H71" s="18">
        <f ca="1">$D71+dEdxTable!F67*Primary!$B$1</f>
        <v>21943.362300000001</v>
      </c>
      <c r="I71" s="18">
        <f ca="1">$D71+dEdxTable!G67*Primary!$B$1</f>
        <v>23068.887300000002</v>
      </c>
      <c r="J71" s="18">
        <f ca="1">$D71+dEdxTable!H67*Primary!$B$1</f>
        <v>24722.833200000001</v>
      </c>
      <c r="K71" s="18">
        <f ca="1">$D71+dEdxTable!I67*Primary!$B$1</f>
        <v>25859.665799999999</v>
      </c>
      <c r="L71" s="18">
        <f ca="1">$D71+dEdxTable!J67*Primary!$B$1</f>
        <v>26997.336000000003</v>
      </c>
      <c r="M71" s="18">
        <f ca="1">$D71+dEdxTable!K67*Primary!$B$1</f>
        <v>27594.858899999999</v>
      </c>
      <c r="N71" s="18">
        <f ca="1">$D71+dEdxTable!L67*Primary!$B$1</f>
        <v>29272.467000000001</v>
      </c>
      <c r="O71" s="18">
        <f ca="1">$D71+dEdxTable!M67*Primary!$B$1</f>
        <v>29866.116000000002</v>
      </c>
      <c r="P71" s="18">
        <f ca="1">$D71+dEdxTable!N67*Primary!$B$1</f>
        <v>31547.597999999998</v>
      </c>
      <c r="Q71" s="18">
        <f ca="1">$D71+dEdxTable!O67*Primary!$B$1</f>
        <v>32138.106</v>
      </c>
      <c r="R71" s="18">
        <f ca="1">$D71+dEdxTable!P67*Primary!$B$1</f>
        <v>33823.775999999998</v>
      </c>
      <c r="S71" s="18">
        <f ca="1">$D71+dEdxTable!Q67*Primary!$B$1</f>
        <v>34410.096000000005</v>
      </c>
      <c r="T71" s="18">
        <f ca="1">$D71+dEdxTable!R67*Primary!$B$1</f>
        <v>36098.906999999999</v>
      </c>
      <c r="U71" s="18">
        <f ca="1">$D71+dEdxTable!S67*Primary!$B$1</f>
        <v>36683.133000000002</v>
      </c>
      <c r="V71" s="18">
        <f ca="1">$D71+dEdxTable!T67*Primary!$B$1</f>
        <v>36326.106</v>
      </c>
      <c r="W71" s="18">
        <f ca="1">$D71+dEdxTable!U67*Primary!$B$1</f>
        <v>38956.17</v>
      </c>
      <c r="X71" s="18">
        <f ca="1">$D71+dEdxTable!V67*Primary!$B$1</f>
        <v>40648.122000000003</v>
      </c>
      <c r="Y71" s="18">
        <f ca="1">$D71+dEdxTable!W67*Primary!$B$1</f>
        <v>40193.724000000002</v>
      </c>
      <c r="Z71" s="18">
        <f ca="1">$D71+dEdxTable!X67*Primary!$B$1</f>
        <v>40838.676000000007</v>
      </c>
      <c r="AA71" s="18">
        <f ca="1">$D71+dEdxTable!Y67*Primary!$B$1</f>
        <v>41497.239000000001</v>
      </c>
      <c r="AB71" s="18">
        <f ca="1">$D71+dEdxTable!Z67*Primary!$B$1</f>
        <v>43100.195999999996</v>
      </c>
      <c r="AC71" s="18">
        <f ca="1">$D71+dEdxTable!AA67*Primary!$B$1</f>
        <v>43752.476999999999</v>
      </c>
      <c r="AD71" s="18">
        <f ca="1">$D71+dEdxTable!AB67*Primary!$B$1</f>
        <v>45361.716</v>
      </c>
      <c r="AE71" s="18">
        <f ca="1">$D71+dEdxTable!AC67*Primary!$B$1</f>
        <v>46009.809000000001</v>
      </c>
      <c r="AF71" s="18">
        <f ca="1">$D71+dEdxTable!AD67*Primary!$B$1</f>
        <v>48129.983999999997</v>
      </c>
    </row>
    <row r="72" spans="2:32">
      <c r="B72" s="34"/>
      <c r="C72" s="34"/>
      <c r="D72" s="18">
        <f>dEdxTable!B68</f>
        <v>22536</v>
      </c>
      <c r="E72" s="18">
        <f ca="1">$D72+dEdxTable!C68*Primary!$B$1</f>
        <v>24876.673200000001</v>
      </c>
      <c r="F72" s="18">
        <f ca="1">$D72+dEdxTable!D68*Primary!$B$1</f>
        <v>24876.463800000001</v>
      </c>
      <c r="G72" s="18">
        <f ca="1">$D72+dEdxTable!E68*Primary!$B$1</f>
        <v>25544.763899999998</v>
      </c>
      <c r="H72" s="18">
        <f ca="1">$D72+dEdxTable!F68*Primary!$B$1</f>
        <v>26696.463899999999</v>
      </c>
      <c r="I72" s="18">
        <f ca="1">$D72+dEdxTable!G68*Primary!$B$1</f>
        <v>27854.969400000002</v>
      </c>
      <c r="J72" s="18">
        <f ca="1">$D72+dEdxTable!H68*Primary!$B$1</f>
        <v>29557.286700000001</v>
      </c>
      <c r="K72" s="18">
        <f ca="1">$D72+dEdxTable!I68*Primary!$B$1</f>
        <v>30727.4139</v>
      </c>
      <c r="L72" s="18">
        <f ca="1">$D72+dEdxTable!J68*Primary!$B$1</f>
        <v>31898.273999999998</v>
      </c>
      <c r="M72" s="18">
        <f ca="1">$D72+dEdxTable!K68*Primary!$B$1</f>
        <v>32513.386500000001</v>
      </c>
      <c r="N72" s="18">
        <f ca="1">$D72+dEdxTable!L68*Primary!$B$1</f>
        <v>34239.366000000002</v>
      </c>
      <c r="O72" s="18">
        <f ca="1">$D72+dEdxTable!M68*Primary!$B$1</f>
        <v>34850.813999999998</v>
      </c>
      <c r="P72" s="18">
        <f ca="1">$D72+dEdxTable!N68*Primary!$B$1</f>
        <v>36581.504999999997</v>
      </c>
      <c r="Q72" s="18">
        <f ca="1">$D72+dEdxTable!O68*Primary!$B$1</f>
        <v>37188.764999999999</v>
      </c>
      <c r="R72" s="18">
        <f ca="1">$D72+dEdxTable!P68*Primary!$B$1</f>
        <v>38923.644</v>
      </c>
      <c r="S72" s="18">
        <f ca="1">$D72+dEdxTable!Q68*Primary!$B$1</f>
        <v>39527.762999999999</v>
      </c>
      <c r="T72" s="18">
        <f ca="1">$D72+dEdxTable!R68*Primary!$B$1</f>
        <v>41264.736000000004</v>
      </c>
      <c r="U72" s="18">
        <f ca="1">$D72+dEdxTable!S68*Primary!$B$1</f>
        <v>41866.760999999999</v>
      </c>
      <c r="V72" s="18">
        <f ca="1">$D72+dEdxTable!T68*Primary!$B$1</f>
        <v>41499.263999999996</v>
      </c>
      <c r="W72" s="18">
        <f ca="1">$D72+dEdxTable!U68*Primary!$B$1</f>
        <v>44206.805999999997</v>
      </c>
      <c r="X72" s="18">
        <f ca="1">$D72+dEdxTable!V68*Primary!$B$1</f>
        <v>45946.92</v>
      </c>
      <c r="Y72" s="18">
        <f ca="1">$D72+dEdxTable!W68*Primary!$B$1</f>
        <v>45478.911</v>
      </c>
      <c r="Z72" s="18">
        <f ca="1">$D72+dEdxTable!X68*Primary!$B$1</f>
        <v>46143.755999999994</v>
      </c>
      <c r="AA72" s="18">
        <f ca="1">$D72+dEdxTable!Y68*Primary!$B$1</f>
        <v>46821.165000000001</v>
      </c>
      <c r="AB72" s="18">
        <f ca="1">$D72+dEdxTable!Z68*Primary!$B$1</f>
        <v>48470.19</v>
      </c>
      <c r="AC72" s="18">
        <f ca="1">$D72+dEdxTable!AA68*Primary!$B$1</f>
        <v>49142.364000000001</v>
      </c>
      <c r="AD72" s="18">
        <f ca="1">$D72+dEdxTable!AB68*Primary!$B$1</f>
        <v>50798.718000000001</v>
      </c>
      <c r="AE72" s="18">
        <f ca="1">$D72+dEdxTable!AC68*Primary!$B$1</f>
        <v>51464.61</v>
      </c>
      <c r="AF72" s="18">
        <f ca="1">$D72+dEdxTable!AD68*Primary!$B$1</f>
        <v>53647.604999999996</v>
      </c>
    </row>
    <row r="73" spans="2:32">
      <c r="B73" s="34"/>
      <c r="C73" s="34"/>
      <c r="D73" s="18">
        <f>dEdxTable!B69</f>
        <v>28371</v>
      </c>
      <c r="E73" s="18">
        <f ca="1">$D73+dEdxTable!C69*Primary!$B$1</f>
        <v>30780.042300000001</v>
      </c>
      <c r="F73" s="18">
        <f ca="1">$D73+dEdxTable!D69*Primary!$B$1</f>
        <v>30779.832900000001</v>
      </c>
      <c r="G73" s="18">
        <f ca="1">$D73+dEdxTable!E69*Primary!$B$1</f>
        <v>31467.711899999998</v>
      </c>
      <c r="H73" s="18">
        <f ca="1">$D73+dEdxTable!F69*Primary!$B$1</f>
        <v>32653.1253</v>
      </c>
      <c r="I73" s="18">
        <f ca="1">$D73+dEdxTable!G69*Primary!$B$1</f>
        <v>33845.448900000003</v>
      </c>
      <c r="J73" s="18">
        <f ca="1">$D73+dEdxTable!H69*Primary!$B$1</f>
        <v>35597.6034</v>
      </c>
      <c r="K73" s="18">
        <f ca="1">$D73+dEdxTable!I69*Primary!$B$1</f>
        <v>36801.967499999999</v>
      </c>
      <c r="L73" s="18">
        <f ca="1">$D73+dEdxTable!J69*Primary!$B$1</f>
        <v>38006.959799999997</v>
      </c>
      <c r="M73" s="18">
        <f ca="1">$D73+dEdxTable!K69*Primary!$B$1</f>
        <v>38640.185400000002</v>
      </c>
      <c r="N73" s="18">
        <f ca="1">$D73+dEdxTable!L69*Primary!$B$1</f>
        <v>40416.735000000001</v>
      </c>
      <c r="O73" s="18">
        <f ca="1">$D73+dEdxTable!M69*Primary!$B$1</f>
        <v>41044.934999999998</v>
      </c>
      <c r="P73" s="18">
        <f ca="1">$D73+dEdxTable!N69*Primary!$B$1</f>
        <v>42826.929000000004</v>
      </c>
      <c r="Q73" s="18">
        <f ca="1">$D73+dEdxTable!O69*Primary!$B$1</f>
        <v>43451.987999999998</v>
      </c>
      <c r="R73" s="18">
        <f ca="1">$D73+dEdxTable!P69*Primary!$B$1</f>
        <v>45237.123000000007</v>
      </c>
      <c r="S73" s="18">
        <f ca="1">$D73+dEdxTable!Q69*Primary!$B$1</f>
        <v>45859.040999999997</v>
      </c>
      <c r="T73" s="18">
        <f ca="1">$D73+dEdxTable!R69*Primary!$B$1</f>
        <v>47647.317000000003</v>
      </c>
      <c r="U73" s="18">
        <f ca="1">$D73+dEdxTable!S69*Primary!$B$1</f>
        <v>48266.093999999997</v>
      </c>
      <c r="V73" s="18">
        <f ca="1">$D73+dEdxTable!T69*Primary!$B$1</f>
        <v>47888.126999999993</v>
      </c>
      <c r="W73" s="18">
        <f ca="1">$D73+dEdxTable!U69*Primary!$B$1</f>
        <v>50674.194000000003</v>
      </c>
      <c r="X73" s="18">
        <f ca="1">$D73+dEdxTable!V69*Primary!$B$1</f>
        <v>52465.611000000004</v>
      </c>
      <c r="Y73" s="18">
        <f ca="1">$D73+dEdxTable!W69*Primary!$B$1</f>
        <v>51983.991000000002</v>
      </c>
      <c r="Z73" s="18">
        <f ca="1">$D73+dEdxTable!X69*Primary!$B$1</f>
        <v>52667.682000000001</v>
      </c>
      <c r="AA73" s="18">
        <f ca="1">$D73+dEdxTable!Y69*Primary!$B$1</f>
        <v>53364.983999999997</v>
      </c>
      <c r="AB73" s="18">
        <f ca="1">$D73+dEdxTable!Z69*Primary!$B$1</f>
        <v>55063.218000000001</v>
      </c>
      <c r="AC73" s="18">
        <f ca="1">$D73+dEdxTable!AA69*Primary!$B$1</f>
        <v>55754.237999999998</v>
      </c>
      <c r="AD73" s="18">
        <f ca="1">$D73+dEdxTable!AB69*Primary!$B$1</f>
        <v>57458.754000000001</v>
      </c>
      <c r="AE73" s="18">
        <f ca="1">$D73+dEdxTable!AC69*Primary!$B$1</f>
        <v>58144.539000000004</v>
      </c>
      <c r="AF73" s="18">
        <f ca="1">$D73+dEdxTable!AD69*Primary!$B$1</f>
        <v>60390.353999999999</v>
      </c>
    </row>
    <row r="74" spans="2:32">
      <c r="B74" s="34"/>
      <c r="C74" s="34"/>
      <c r="D74" s="18">
        <f>dEdxTable!B70</f>
        <v>35717</v>
      </c>
      <c r="E74" s="18">
        <f ca="1">$D74+dEdxTable!C70*Primary!$B$1</f>
        <v>38196.505400000002</v>
      </c>
      <c r="F74" s="18">
        <f ca="1">$D74+dEdxTable!D70*Primary!$B$1</f>
        <v>38196.296000000002</v>
      </c>
      <c r="G74" s="18">
        <f ca="1">$D74+dEdxTable!E70*Primary!$B$1</f>
        <v>38904.172700000003</v>
      </c>
      <c r="H74" s="18">
        <f ca="1">$D74+dEdxTable!F70*Primary!$B$1</f>
        <v>40124.241800000003</v>
      </c>
      <c r="I74" s="18">
        <f ca="1">$D74+dEdxTable!G70*Primary!$B$1</f>
        <v>41351.430500000002</v>
      </c>
      <c r="J74" s="18">
        <f ca="1">$D74+dEdxTable!H70*Primary!$B$1</f>
        <v>43154.992700000003</v>
      </c>
      <c r="K74" s="18">
        <f ca="1">$D74+dEdxTable!I70*Primary!$B$1</f>
        <v>44394.431299999997</v>
      </c>
      <c r="L74" s="18">
        <f ca="1">$D74+dEdxTable!J70*Primary!$B$1</f>
        <v>45634.707500000004</v>
      </c>
      <c r="M74" s="18">
        <f ca="1">$D74+dEdxTable!K70*Primary!$B$1</f>
        <v>46286.464999999997</v>
      </c>
      <c r="N74" s="18">
        <f ca="1">$D74+dEdxTable!L70*Primary!$B$1</f>
        <v>48114.527000000002</v>
      </c>
      <c r="O74" s="18">
        <f ca="1">$D74+dEdxTable!M70*Primary!$B$1</f>
        <v>48761.573000000004</v>
      </c>
      <c r="P74" s="18">
        <f ca="1">$D74+dEdxTable!N70*Primary!$B$1</f>
        <v>50594.87</v>
      </c>
      <c r="Q74" s="18">
        <f ca="1">$D74+dEdxTable!O70*Primary!$B$1</f>
        <v>51237.728000000003</v>
      </c>
      <c r="R74" s="18">
        <f ca="1">$D74+dEdxTable!P70*Primary!$B$1</f>
        <v>53076.259999999995</v>
      </c>
      <c r="S74" s="18">
        <f ca="1">$D74+dEdxTable!Q70*Primary!$B$1</f>
        <v>53715.976999999999</v>
      </c>
      <c r="T74" s="18">
        <f ca="1">$D74+dEdxTable!R70*Primary!$B$1</f>
        <v>55555.555999999997</v>
      </c>
      <c r="U74" s="18">
        <f ca="1">$D74+dEdxTable!S70*Primary!$B$1</f>
        <v>56193.179000000004</v>
      </c>
      <c r="V74" s="18">
        <f ca="1">$D74+dEdxTable!T70*Primary!$B$1</f>
        <v>55803.695</v>
      </c>
      <c r="W74" s="18">
        <f ca="1">$D74+dEdxTable!U70*Primary!$B$1</f>
        <v>58671.428</v>
      </c>
      <c r="X74" s="18">
        <f ca="1">$D74+dEdxTable!V70*Primary!$B$1</f>
        <v>60515.195</v>
      </c>
      <c r="Y74" s="18">
        <f ca="1">$D74+dEdxTable!W70*Primary!$B$1</f>
        <v>60019.964</v>
      </c>
      <c r="Z74" s="18">
        <f ca="1">$D74+dEdxTable!X70*Primary!$B$1</f>
        <v>60722.501000000004</v>
      </c>
      <c r="AA74" s="18">
        <f ca="1">$D74+dEdxTable!Y70*Primary!$B$1</f>
        <v>61440.743000000002</v>
      </c>
      <c r="AB74" s="18">
        <f ca="1">$D74+dEdxTable!Z70*Primary!$B$1</f>
        <v>63188.186000000002</v>
      </c>
      <c r="AC74" s="18">
        <f ca="1">$D74+dEdxTable!AA70*Primary!$B$1</f>
        <v>63899.099000000002</v>
      </c>
      <c r="AD74" s="18">
        <f ca="1">$D74+dEdxTable!AB70*Primary!$B$1</f>
        <v>65653.870999999999</v>
      </c>
      <c r="AE74" s="18">
        <f ca="1">$D74+dEdxTable!AC70*Primary!$B$1</f>
        <v>66359.548999999999</v>
      </c>
      <c r="AF74" s="18">
        <f ca="1">$D74+dEdxTable!AD70*Primary!$B$1</f>
        <v>68671.325000000012</v>
      </c>
    </row>
    <row r="75" spans="2:32">
      <c r="B75" s="34"/>
      <c r="C75" s="34"/>
      <c r="D75" s="18">
        <f>dEdxTable!B71</f>
        <v>44965</v>
      </c>
      <c r="E75" s="18">
        <f ca="1">$D75+dEdxTable!C71*Primary!$B$1</f>
        <v>47517.0625</v>
      </c>
      <c r="F75" s="18">
        <f ca="1">$D75+dEdxTable!D71*Primary!$B$1</f>
        <v>47516.8531</v>
      </c>
      <c r="G75" s="18">
        <f ca="1">$D75+dEdxTable!E71*Primary!$B$1</f>
        <v>48245.3557</v>
      </c>
      <c r="H75" s="18">
        <f ca="1">$D75+dEdxTable!F71*Primary!$B$1</f>
        <v>49501.127500000002</v>
      </c>
      <c r="I75" s="18">
        <f ca="1">$D75+dEdxTable!G71*Primary!$B$1</f>
        <v>50764.228300000002</v>
      </c>
      <c r="J75" s="18">
        <f ca="1">$D75+dEdxTable!H71*Primary!$B$1</f>
        <v>52620.454599999997</v>
      </c>
      <c r="K75" s="18">
        <f ca="1">$D75+dEdxTable!I71*Primary!$B$1</f>
        <v>53896.224099999999</v>
      </c>
      <c r="L75" s="18">
        <f ca="1">$D75+dEdxTable!J71*Primary!$B$1</f>
        <v>55172.621800000001</v>
      </c>
      <c r="M75" s="18">
        <f ca="1">$D75+dEdxTable!K71*Primary!$B$1</f>
        <v>55843.33</v>
      </c>
      <c r="N75" s="18">
        <f ca="1">$D75+dEdxTable!L71*Primary!$B$1</f>
        <v>57724.788999999997</v>
      </c>
      <c r="O75" s="18">
        <f ca="1">$D75+dEdxTable!M71*Primary!$B$1</f>
        <v>58390.680999999997</v>
      </c>
      <c r="P75" s="18">
        <f ca="1">$D75+dEdxTable!N71*Primary!$B$1</f>
        <v>60277.375</v>
      </c>
      <c r="Q75" s="18">
        <f ca="1">$D75+dEdxTable!O71*Primary!$B$1</f>
        <v>60940.125999999997</v>
      </c>
      <c r="R75" s="18">
        <f ca="1">$D75+dEdxTable!P71*Primary!$B$1</f>
        <v>62831.008000000002</v>
      </c>
      <c r="S75" s="18">
        <f ca="1">$D75+dEdxTable!Q71*Primary!$B$1</f>
        <v>63489.570999999996</v>
      </c>
      <c r="T75" s="18">
        <f ca="1">$D75+dEdxTable!R71*Primary!$B$1</f>
        <v>65383.593999999997</v>
      </c>
      <c r="U75" s="18">
        <f ca="1">$D75+dEdxTable!S71*Primary!$B$1</f>
        <v>66040.062999999995</v>
      </c>
      <c r="V75" s="18">
        <f ca="1">$D75+dEdxTable!T71*Primary!$B$1</f>
        <v>65638.014999999999</v>
      </c>
      <c r="W75" s="18">
        <f ca="1">$D75+dEdxTable!U71*Primary!$B$1</f>
        <v>68590.554999999993</v>
      </c>
      <c r="X75" s="18">
        <f ca="1">$D75+dEdxTable!V71*Primary!$B$1</f>
        <v>70487.718999999997</v>
      </c>
      <c r="Y75" s="18">
        <f ca="1">$D75+dEdxTable!W71*Primary!$B$1</f>
        <v>69977.83</v>
      </c>
      <c r="Z75" s="18">
        <f ca="1">$D75+dEdxTable!X71*Primary!$B$1</f>
        <v>70700.259999999995</v>
      </c>
      <c r="AA75" s="18">
        <f ca="1">$D75+dEdxTable!Y71*Primary!$B$1</f>
        <v>71439.44200000001</v>
      </c>
      <c r="AB75" s="18">
        <f ca="1">$D75+dEdxTable!Z71*Primary!$B$1</f>
        <v>73238.187999999995</v>
      </c>
      <c r="AC75" s="18">
        <f ca="1">$D75+dEdxTable!AA71*Primary!$B$1</f>
        <v>73970.040999999997</v>
      </c>
      <c r="AD75" s="18">
        <f ca="1">$D75+dEdxTable!AB71*Primary!$B$1</f>
        <v>75776.116000000009</v>
      </c>
      <c r="AE75" s="18">
        <f ca="1">$D75+dEdxTable!AC71*Primary!$B$1</f>
        <v>76501.687000000005</v>
      </c>
      <c r="AF75" s="18">
        <f ca="1">$D75+dEdxTable!AD71*Primary!$B$1</f>
        <v>78881.517999999996</v>
      </c>
    </row>
    <row r="76" spans="2:32">
      <c r="B76" s="34"/>
      <c r="C76" s="34"/>
      <c r="D76" s="18">
        <f>dEdxTable!B72</f>
        <v>56607</v>
      </c>
      <c r="E76" s="18">
        <f ca="1">$D76+dEdxTable!C72*Primary!$B$1</f>
        <v>59233.713600000003</v>
      </c>
      <c r="F76" s="18">
        <f ca="1">$D76+dEdxTable!D72*Primary!$B$1</f>
        <v>59233.3995</v>
      </c>
      <c r="G76" s="18">
        <f ca="1">$D76+dEdxTable!E72*Primary!$B$1</f>
        <v>59983.260900000001</v>
      </c>
      <c r="H76" s="18">
        <f ca="1">$D76+dEdxTable!F72*Primary!$B$1</f>
        <v>61275.6777</v>
      </c>
      <c r="I76" s="18">
        <f ca="1">$D76+dEdxTable!G72*Primary!$B$1</f>
        <v>62575.7376</v>
      </c>
      <c r="J76" s="18">
        <f ca="1">$D76+dEdxTable!H72*Primary!$B$1</f>
        <v>64486.303200000002</v>
      </c>
      <c r="K76" s="18">
        <f ca="1">$D76+dEdxTable!I72*Primary!$B$1</f>
        <v>65799.3459</v>
      </c>
      <c r="L76" s="18">
        <f ca="1">$D76+dEdxTable!J72*Primary!$B$1</f>
        <v>67112.597999999998</v>
      </c>
      <c r="M76" s="18">
        <f ca="1">$D76+dEdxTable!K72*Primary!$B$1</f>
        <v>67803.618000000002</v>
      </c>
      <c r="N76" s="18">
        <f ca="1">$D76+dEdxTable!L72*Primary!$B$1</f>
        <v>69739.520999999993</v>
      </c>
      <c r="O76" s="18">
        <f ca="1">$D76+dEdxTable!M72*Primary!$B$1</f>
        <v>70425.305999999997</v>
      </c>
      <c r="P76" s="18">
        <f ca="1">$D76+dEdxTable!N72*Primary!$B$1</f>
        <v>72367.490999999995</v>
      </c>
      <c r="Q76" s="18">
        <f ca="1">$D76+dEdxTable!O72*Primary!$B$1</f>
        <v>73048.040999999997</v>
      </c>
      <c r="R76" s="18">
        <f ca="1">$D76+dEdxTable!P72*Primary!$B$1</f>
        <v>74994.414000000004</v>
      </c>
      <c r="S76" s="18">
        <f ca="1">$D76+dEdxTable!Q72*Primary!$B$1</f>
        <v>75672.87</v>
      </c>
      <c r="T76" s="18">
        <f ca="1">$D76+dEdxTable!R72*Primary!$B$1</f>
        <v>77621.337</v>
      </c>
      <c r="U76" s="18">
        <f ca="1">$D76+dEdxTable!S72*Primary!$B$1</f>
        <v>78296.652000000002</v>
      </c>
      <c r="V76" s="18">
        <f ca="1">$D76+dEdxTable!T72*Primary!$B$1</f>
        <v>77884.133999999991</v>
      </c>
      <c r="W76" s="18">
        <f ca="1">$D76+dEdxTable!U72*Primary!$B$1</f>
        <v>80921.481</v>
      </c>
      <c r="X76" s="18">
        <f ca="1">$D76+dEdxTable!V72*Primary!$B$1</f>
        <v>82874.135999999999</v>
      </c>
      <c r="Y76" s="18">
        <f ca="1">$D76+dEdxTable!W72*Primary!$B$1</f>
        <v>82349.589000000007</v>
      </c>
      <c r="Z76" s="18">
        <f ca="1">$D76+dEdxTable!X72*Primary!$B$1</f>
        <v>83094.005999999994</v>
      </c>
      <c r="AA76" s="18">
        <f ca="1">$D76+dEdxTable!Y72*Primary!$B$1</f>
        <v>83855.175000000003</v>
      </c>
      <c r="AB76" s="18">
        <f ca="1">$D76+dEdxTable!Z72*Primary!$B$1</f>
        <v>85705.224000000002</v>
      </c>
      <c r="AC76" s="18">
        <f ca="1">$D76+dEdxTable!AA72*Primary!$B$1</f>
        <v>86458.016999999993</v>
      </c>
      <c r="AD76" s="18">
        <f ca="1">$D76+dEdxTable!AB72*Primary!$B$1</f>
        <v>88317.489000000001</v>
      </c>
      <c r="AE76" s="18">
        <f ca="1">$D76+dEdxTable!AC72*Primary!$B$1</f>
        <v>89064</v>
      </c>
      <c r="AF76" s="18">
        <f ca="1">$D76+dEdxTable!AD72*Primary!$B$1</f>
        <v>91512.93299999999</v>
      </c>
    </row>
    <row r="77" spans="2:32">
      <c r="B77" s="34"/>
      <c r="C77" s="34"/>
      <c r="D77" s="18">
        <f>dEdxTable!B73</f>
        <v>71264</v>
      </c>
      <c r="E77" s="18">
        <f ca="1">$D77+dEdxTable!C73*Primary!$B$1</f>
        <v>73967.563399999999</v>
      </c>
      <c r="F77" s="18">
        <f ca="1">$D77+dEdxTable!D73*Primary!$B$1</f>
        <v>73967.249299999996</v>
      </c>
      <c r="G77" s="18">
        <f ca="1">$D77+dEdxTable!E73*Primary!$B$1</f>
        <v>74738.888300000006</v>
      </c>
      <c r="H77" s="18">
        <f ca="1">$D77+dEdxTable!F73*Primary!$B$1</f>
        <v>76069.2065</v>
      </c>
      <c r="I77" s="18">
        <f ca="1">$D77+dEdxTable!G73*Primary!$B$1</f>
        <v>77407.167799999996</v>
      </c>
      <c r="J77" s="18">
        <f ca="1">$D77+dEdxTable!H73*Primary!$B$1</f>
        <v>79373.747900000002</v>
      </c>
      <c r="K77" s="18">
        <f ca="1">$D77+dEdxTable!I73*Primary!$B$1</f>
        <v>80725.110799999995</v>
      </c>
      <c r="L77" s="18">
        <f ca="1">$D77+dEdxTable!J73*Primary!$B$1</f>
        <v>82077.415999999997</v>
      </c>
      <c r="M77" s="18">
        <f ca="1">$D77+dEdxTable!K73*Primary!$B$1</f>
        <v>82788.328999999998</v>
      </c>
      <c r="N77" s="18">
        <f ca="1">$D77+dEdxTable!L73*Primary!$B$1</f>
        <v>84780.77</v>
      </c>
      <c r="O77" s="18">
        <f ca="1">$D77+dEdxTable!M73*Primary!$B$1</f>
        <v>85486.448000000004</v>
      </c>
      <c r="P77" s="18">
        <f ca="1">$D77+dEdxTable!N73*Primary!$B$1</f>
        <v>87484.123999999996</v>
      </c>
      <c r="Q77" s="18">
        <f ca="1">$D77+dEdxTable!O73*Primary!$B$1</f>
        <v>88185.614000000001</v>
      </c>
      <c r="R77" s="18">
        <f ca="1">$D77+dEdxTable!P73*Primary!$B$1</f>
        <v>90188.524999999994</v>
      </c>
      <c r="S77" s="18">
        <f ca="1">$D77+dEdxTable!Q73*Primary!$B$1</f>
        <v>90885.827000000005</v>
      </c>
      <c r="T77" s="18">
        <f ca="1">$D77+dEdxTable!R73*Primary!$B$1</f>
        <v>92891.879000000001</v>
      </c>
      <c r="U77" s="18">
        <f ca="1">$D77+dEdxTable!S73*Primary!$B$1</f>
        <v>93587.087</v>
      </c>
      <c r="V77" s="18">
        <f ca="1">$D77+dEdxTable!T73*Primary!$B$1</f>
        <v>93162.005000000005</v>
      </c>
      <c r="W77" s="18">
        <f ca="1">$D77+dEdxTable!U73*Primary!$B$1</f>
        <v>96289.394</v>
      </c>
      <c r="X77" s="18">
        <f ca="1">$D77+dEdxTable!V73*Primary!$B$1</f>
        <v>98298.587</v>
      </c>
      <c r="Y77" s="18">
        <f ca="1">$D77+dEdxTable!W73*Primary!$B$1</f>
        <v>97758.334999999992</v>
      </c>
      <c r="Z77" s="18">
        <f ca="1">$D77+dEdxTable!X73*Primary!$B$1</f>
        <v>98524.739000000001</v>
      </c>
      <c r="AA77" s="18">
        <f ca="1">$D77+dEdxTable!Y73*Primary!$B$1</f>
        <v>99307.895000000004</v>
      </c>
      <c r="AB77" s="18">
        <f ca="1">$D77+dEdxTable!Z73*Primary!$B$1</f>
        <v>101211.341</v>
      </c>
      <c r="AC77" s="18">
        <f ca="1">$D77+dEdxTable!AA73*Primary!$B$1</f>
        <v>101987.16800000001</v>
      </c>
      <c r="AD77" s="18">
        <f ca="1">$D77+dEdxTable!AB73*Primary!$B$1</f>
        <v>103900.037</v>
      </c>
      <c r="AE77" s="18">
        <f ca="1">$D77+dEdxTable!AC73*Primary!$B$1</f>
        <v>104668.535</v>
      </c>
      <c r="AF77" s="18">
        <f ca="1">$D77+dEdxTable!AD73*Primary!$B$1</f>
        <v>107189.71100000001</v>
      </c>
    </row>
    <row r="78" spans="2:32">
      <c r="B78" s="34"/>
      <c r="C78" s="34"/>
      <c r="D78" s="18">
        <f>dEdxTable!B74</f>
        <v>89716</v>
      </c>
      <c r="E78" s="18">
        <f ca="1">$D78+dEdxTable!C74*Primary!$B$1</f>
        <v>92498.611900000004</v>
      </c>
      <c r="F78" s="18">
        <f ca="1">$D78+dEdxTable!D74*Primary!$B$1</f>
        <v>92498.2978</v>
      </c>
      <c r="G78" s="18">
        <f ca="1">$D78+dEdxTable!E74*Primary!$B$1</f>
        <v>93292.4473</v>
      </c>
      <c r="H78" s="18">
        <f ca="1">$D78+dEdxTable!F74*Primary!$B$1</f>
        <v>94661.609200000006</v>
      </c>
      <c r="I78" s="18">
        <f ca="1">$D78+dEdxTable!G74*Primary!$B$1</f>
        <v>96038.832999999999</v>
      </c>
      <c r="J78" s="18">
        <f ca="1">$D78+dEdxTable!H74*Primary!$B$1</f>
        <v>98062.893400000001</v>
      </c>
      <c r="K78" s="18">
        <f ca="1">$D78+dEdxTable!I74*Primary!$B$1</f>
        <v>99453.832900000009</v>
      </c>
      <c r="L78" s="18">
        <f ca="1">$D78+dEdxTable!J74*Primary!$B$1</f>
        <v>100845.61</v>
      </c>
      <c r="M78" s="18">
        <f ca="1">$D78+dEdxTable!K74*Primary!$B$1</f>
        <v>101577.463</v>
      </c>
      <c r="N78" s="18">
        <f ca="1">$D78+dEdxTable!L74*Primary!$B$1</f>
        <v>103627.489</v>
      </c>
      <c r="O78" s="18">
        <f ca="1">$D78+dEdxTable!M74*Primary!$B$1</f>
        <v>104354.107</v>
      </c>
      <c r="P78" s="18">
        <f ca="1">$D78+dEdxTable!N74*Primary!$B$1</f>
        <v>106410.41500000001</v>
      </c>
      <c r="Q78" s="18">
        <f ca="1">$D78+dEdxTable!O74*Primary!$B$1</f>
        <v>107131.798</v>
      </c>
      <c r="R78" s="18">
        <f ca="1">$D78+dEdxTable!P74*Primary!$B$1</f>
        <v>109193.341</v>
      </c>
      <c r="S78" s="18">
        <f ca="1">$D78+dEdxTable!Q74*Primary!$B$1</f>
        <v>109911.583</v>
      </c>
      <c r="T78" s="18">
        <f ca="1">$D78+dEdxTable!R74*Primary!$B$1</f>
        <v>111976.26699999999</v>
      </c>
      <c r="U78" s="18">
        <f ca="1">$D78+dEdxTable!S74*Primary!$B$1</f>
        <v>112691.368</v>
      </c>
      <c r="V78" s="18">
        <f ca="1">$D78+dEdxTable!T74*Primary!$B$1</f>
        <v>112253.72200000001</v>
      </c>
      <c r="W78" s="18">
        <f ca="1">$D78+dEdxTable!U74*Primary!$B$1</f>
        <v>115472.2</v>
      </c>
      <c r="X78" s="18">
        <f ca="1">$D78+dEdxTable!V74*Primary!$B$1</f>
        <v>117540.02499999999</v>
      </c>
      <c r="Y78" s="18">
        <f ca="1">$D78+dEdxTable!W74*Primary!$B$1</f>
        <v>116984.068</v>
      </c>
      <c r="Z78" s="18">
        <f ca="1">$D78+dEdxTable!X74*Primary!$B$1</f>
        <v>117772.459</v>
      </c>
      <c r="AA78" s="18">
        <f ca="1">$D78+dEdxTable!Y74*Primary!$B$1</f>
        <v>118578.649</v>
      </c>
      <c r="AB78" s="18">
        <f ca="1">$D78+dEdxTable!Z74*Primary!$B$1</f>
        <v>120537.586</v>
      </c>
      <c r="AC78" s="18">
        <f ca="1">$D78+dEdxTable!AA74*Primary!$B$1</f>
        <v>121335.4</v>
      </c>
      <c r="AD78" s="18">
        <f ca="1">$D78+dEdxTable!AB74*Primary!$B$1</f>
        <v>123305.85399999999</v>
      </c>
      <c r="AE78" s="18">
        <f ca="1">$D78+dEdxTable!AC74*Primary!$B$1</f>
        <v>124095.292</v>
      </c>
      <c r="AF78" s="18">
        <f ca="1">$D78+dEdxTable!AD74*Primary!$B$1</f>
        <v>126689.758</v>
      </c>
    </row>
    <row r="79" spans="2:32">
      <c r="B79" s="34"/>
      <c r="C79" s="34"/>
      <c r="D79" s="18">
        <f>dEdxTable!B75</f>
        <v>112950</v>
      </c>
      <c r="E79" s="18">
        <f ca="1">$D79+dEdxTable!C75*Primary!$B$1</f>
        <v>115795.746</v>
      </c>
      <c r="F79" s="18">
        <f ca="1">$D79+dEdxTable!D75*Primary!$B$1</f>
        <v>115795.3272</v>
      </c>
      <c r="G79" s="18">
        <f ca="1">$D79+dEdxTable!E75*Primary!$B$1</f>
        <v>116607.48510000001</v>
      </c>
      <c r="H79" s="18">
        <f ca="1">$D79+dEdxTable!F75*Primary!$B$1</f>
        <v>118007.7429</v>
      </c>
      <c r="I79" s="18">
        <f ca="1">$D79+dEdxTable!G75*Primary!$B$1</f>
        <v>119416.0626</v>
      </c>
      <c r="J79" s="18">
        <f ca="1">$D79+dEdxTable!H75*Primary!$B$1</f>
        <v>121485.9816</v>
      </c>
      <c r="K79" s="18">
        <f ca="1">$D79+dEdxTable!I75*Primary!$B$1</f>
        <v>122908.43580000001</v>
      </c>
      <c r="L79" s="18">
        <f ca="1">$D79+dEdxTable!J75*Primary!$B$1</f>
        <v>124330.89</v>
      </c>
      <c r="M79" s="18">
        <f ca="1">$D79+dEdxTable!K75*Primary!$B$1</f>
        <v>125079.495</v>
      </c>
      <c r="N79" s="18">
        <f ca="1">$D79+dEdxTable!L75*Primary!$B$1</f>
        <v>127176.636</v>
      </c>
      <c r="O79" s="18">
        <f ca="1">$D79+dEdxTable!M75*Primary!$B$1</f>
        <v>127918.959</v>
      </c>
      <c r="P79" s="18">
        <f ca="1">$D79+dEdxTable!N75*Primary!$B$1</f>
        <v>130022.382</v>
      </c>
      <c r="Q79" s="18">
        <f ca="1">$D79+dEdxTable!O75*Primary!$B$1</f>
        <v>130760.51699999999</v>
      </c>
      <c r="R79" s="18">
        <f ca="1">$D79+dEdxTable!P75*Primary!$B$1</f>
        <v>132868.128</v>
      </c>
      <c r="S79" s="18">
        <f ca="1">$D79+dEdxTable!Q75*Primary!$B$1</f>
        <v>133602.07500000001</v>
      </c>
      <c r="T79" s="18">
        <f ca="1">$D79+dEdxTable!R75*Primary!$B$1</f>
        <v>135713.87400000001</v>
      </c>
      <c r="U79" s="18">
        <f ca="1">$D79+dEdxTable!S75*Primary!$B$1</f>
        <v>136445.72700000001</v>
      </c>
      <c r="V79" s="18">
        <f ca="1">$D79+dEdxTable!T75*Primary!$B$1</f>
        <v>135997.611</v>
      </c>
      <c r="W79" s="18">
        <f ca="1">$D79+dEdxTable!U75*Primary!$B$1</f>
        <v>139288.33199999999</v>
      </c>
      <c r="X79" s="18">
        <f ca="1">$D79+dEdxTable!V75*Primary!$B$1</f>
        <v>141403.272</v>
      </c>
      <c r="Y79" s="18">
        <f ca="1">$D79+dEdxTable!W75*Primary!$B$1</f>
        <v>140835.79800000001</v>
      </c>
      <c r="Z79" s="18">
        <f ca="1">$D79+dEdxTable!X75*Primary!$B$1</f>
        <v>141640.94099999999</v>
      </c>
      <c r="AA79" s="18">
        <f ca="1">$D79+dEdxTable!Y75*Primary!$B$1</f>
        <v>142464.93</v>
      </c>
      <c r="AB79" s="18">
        <f ca="1">$D79+dEdxTable!Z75*Primary!$B$1</f>
        <v>144469.935</v>
      </c>
      <c r="AC79" s="18">
        <f ca="1">$D79+dEdxTable!AA75*Primary!$B$1</f>
        <v>145285.54800000001</v>
      </c>
      <c r="AD79" s="18">
        <f ca="1">$D79+dEdxTable!AB75*Primary!$B$1</f>
        <v>147299.976</v>
      </c>
      <c r="AE79" s="18">
        <f ca="1">$D79+dEdxTable!AC75*Primary!$B$1</f>
        <v>148108.26</v>
      </c>
      <c r="AF79" s="18">
        <f ca="1">$D79+dEdxTable!AD75*Primary!$B$1</f>
        <v>150761.35800000001</v>
      </c>
    </row>
    <row r="80" spans="2:32">
      <c r="B80" s="34"/>
      <c r="C80" s="34"/>
      <c r="D80" s="18">
        <f>dEdxTable!B76</f>
        <v>142190</v>
      </c>
      <c r="E80" s="18">
        <f ca="1">$D80+dEdxTable!C76*Primary!$B$1</f>
        <v>145083.59390000001</v>
      </c>
      <c r="F80" s="18">
        <f ca="1">$D80+dEdxTable!D76*Primary!$B$1</f>
        <v>145083.17509999999</v>
      </c>
      <c r="G80" s="18">
        <f ca="1">$D80+dEdxTable!E76*Primary!$B$1</f>
        <v>145909.04870000001</v>
      </c>
      <c r="H80" s="18">
        <f ca="1">$D80+dEdxTable!F76*Primary!$B$1</f>
        <v>147332.864</v>
      </c>
      <c r="I80" s="18">
        <f ca="1">$D80+dEdxTable!G76*Primary!$B$1</f>
        <v>148764.84590000001</v>
      </c>
      <c r="J80" s="18">
        <f ca="1">$D80+dEdxTable!H76*Primary!$B$1</f>
        <v>150869.63</v>
      </c>
      <c r="K80" s="18">
        <f ca="1">$D80+dEdxTable!I76*Primary!$B$1</f>
        <v>152316.06049999999</v>
      </c>
      <c r="L80" s="18">
        <f ca="1">$D80+dEdxTable!J76*Primary!$B$1</f>
        <v>153762.49100000001</v>
      </c>
      <c r="M80" s="18">
        <f ca="1">$D80+dEdxTable!K76*Primary!$B$1</f>
        <v>154523.66</v>
      </c>
      <c r="N80" s="18">
        <f ca="1">$D80+dEdxTable!L76*Primary!$B$1</f>
        <v>156656.399</v>
      </c>
      <c r="O80" s="18">
        <f ca="1">$D80+dEdxTable!M76*Primary!$B$1</f>
        <v>157411.28599999999</v>
      </c>
      <c r="P80" s="18">
        <f ca="1">$D80+dEdxTable!N76*Primary!$B$1</f>
        <v>159549.26</v>
      </c>
      <c r="Q80" s="18">
        <f ca="1">$D80+dEdxTable!O76*Primary!$B$1</f>
        <v>160299.959</v>
      </c>
      <c r="R80" s="18">
        <f ca="1">$D80+dEdxTable!P76*Primary!$B$1</f>
        <v>162443.16800000001</v>
      </c>
      <c r="S80" s="18">
        <f ca="1">$D80+dEdxTable!Q76*Primary!$B$1</f>
        <v>163189.679</v>
      </c>
      <c r="T80" s="18">
        <f ca="1">$D80+dEdxTable!R76*Primary!$B$1</f>
        <v>165336.02900000001</v>
      </c>
      <c r="U80" s="18">
        <f ca="1">$D80+dEdxTable!S76*Primary!$B$1</f>
        <v>166080.446</v>
      </c>
      <c r="V80" s="18">
        <f ca="1">$D80+dEdxTable!T76*Primary!$B$1</f>
        <v>165626.04800000001</v>
      </c>
      <c r="W80" s="18">
        <f ca="1">$D80+dEdxTable!U76*Primary!$B$1</f>
        <v>168972.26</v>
      </c>
      <c r="X80" s="18">
        <f ca="1">$D80+dEdxTable!V76*Primary!$B$1</f>
        <v>171121.75099999999</v>
      </c>
      <c r="Y80" s="18">
        <f ca="1">$D80+dEdxTable!W76*Primary!$B$1</f>
        <v>170544.85399999999</v>
      </c>
      <c r="Z80" s="18">
        <f ca="1">$D80+dEdxTable!X76*Primary!$B$1</f>
        <v>171363.60800000001</v>
      </c>
      <c r="AA80" s="18">
        <f ca="1">$D80+dEdxTable!Y76*Primary!$B$1</f>
        <v>172201.20800000001</v>
      </c>
      <c r="AB80" s="18">
        <f ca="1">$D80+dEdxTable!Z76*Primary!$B$1</f>
        <v>174239.717</v>
      </c>
      <c r="AC80" s="18">
        <f ca="1">$D80+dEdxTable!AA76*Primary!$B$1</f>
        <v>175068.94099999999</v>
      </c>
      <c r="AD80" s="18">
        <f ca="1">$D80+dEdxTable!AB76*Primary!$B$1</f>
        <v>177116.87299999999</v>
      </c>
      <c r="AE80" s="18">
        <f ca="1">$D80+dEdxTable!AC76*Primary!$B$1</f>
        <v>177938.76799999998</v>
      </c>
      <c r="AF80" s="18">
        <f ca="1">$D80+dEdxTable!AD76*Primary!$B$1</f>
        <v>180636.88699999999</v>
      </c>
    </row>
    <row r="81" spans="2:35">
      <c r="B81" s="34"/>
      <c r="C81" s="34"/>
      <c r="D81" s="18">
        <f>dEdxTable!B77</f>
        <v>179010</v>
      </c>
      <c r="E81" s="18">
        <f ca="1">$D81+dEdxTable!C77*Primary!$B$1</f>
        <v>181952.2794</v>
      </c>
      <c r="F81" s="18">
        <f ca="1">$D81+dEdxTable!D77*Primary!$B$1</f>
        <v>181951.86060000001</v>
      </c>
      <c r="G81" s="18">
        <f ca="1">$D81+dEdxTable!E77*Primary!$B$1</f>
        <v>182791.6593</v>
      </c>
      <c r="H81" s="18">
        <f ca="1">$D81+dEdxTable!F77*Primary!$B$1</f>
        <v>184239.3462</v>
      </c>
      <c r="I81" s="18">
        <f ca="1">$D81+dEdxTable!G77*Primary!$B$1</f>
        <v>185695.51379999999</v>
      </c>
      <c r="J81" s="18">
        <f ca="1">$D81+dEdxTable!H77*Primary!$B$1</f>
        <v>187835.58179999999</v>
      </c>
      <c r="K81" s="18">
        <f ca="1">$D81+dEdxTable!I77*Primary!$B$1</f>
        <v>189306.4074</v>
      </c>
      <c r="L81" s="18">
        <f ca="1">$D81+dEdxTable!J77*Primary!$B$1</f>
        <v>190777.23300000001</v>
      </c>
      <c r="M81" s="18">
        <f ca="1">$D81+dEdxTable!K77*Primary!$B$1</f>
        <v>191552.01300000001</v>
      </c>
      <c r="N81" s="18">
        <f ca="1">$D81+dEdxTable!L77*Primary!$B$1</f>
        <v>193719.30300000001</v>
      </c>
      <c r="O81" s="18">
        <f ca="1">$D81+dEdxTable!M77*Primary!$B$1</f>
        <v>194486.75400000002</v>
      </c>
      <c r="P81" s="18">
        <f ca="1">$D81+dEdxTable!N77*Primary!$B$1</f>
        <v>196661.37299999999</v>
      </c>
      <c r="Q81" s="18">
        <f ca="1">$D81+dEdxTable!O77*Primary!$B$1</f>
        <v>197424.636</v>
      </c>
      <c r="R81" s="18">
        <f ca="1">$D81+dEdxTable!P77*Primary!$B$1</f>
        <v>199603.443</v>
      </c>
      <c r="S81" s="18">
        <f ca="1">$D81+dEdxTable!Q77*Primary!$B$1</f>
        <v>200362.51800000001</v>
      </c>
      <c r="T81" s="18">
        <f ca="1">$D81+dEdxTable!R77*Primary!$B$1</f>
        <v>202545.51300000001</v>
      </c>
      <c r="U81" s="18">
        <f ca="1">$D81+dEdxTable!S77*Primary!$B$1</f>
        <v>203302.49400000001</v>
      </c>
      <c r="V81" s="18">
        <f ca="1">$D81+dEdxTable!T77*Primary!$B$1</f>
        <v>202839.72</v>
      </c>
      <c r="W81" s="18">
        <f ca="1">$D81+dEdxTable!U77*Primary!$B$1</f>
        <v>206242.47</v>
      </c>
      <c r="X81" s="18">
        <f ca="1">$D81+dEdxTable!V77*Primary!$B$1</f>
        <v>208428.606</v>
      </c>
      <c r="Y81" s="18">
        <f ca="1">$D81+dEdxTable!W77*Primary!$B$1</f>
        <v>207841.239</v>
      </c>
      <c r="Z81" s="18">
        <f ca="1">$D81+dEdxTable!X77*Primary!$B$1</f>
        <v>208673.60399999999</v>
      </c>
      <c r="AA81" s="18">
        <f ca="1">$D81+dEdxTable!Y77*Primary!$B$1</f>
        <v>209525.86199999999</v>
      </c>
      <c r="AB81" s="18">
        <f ca="1">$D81+dEdxTable!Z77*Primary!$B$1</f>
        <v>211597.875</v>
      </c>
      <c r="AC81" s="18">
        <f ca="1">$D81+dEdxTable!AA77*Primary!$B$1</f>
        <v>212441.75699999998</v>
      </c>
      <c r="AD81" s="18">
        <f ca="1">$D81+dEdxTable!AB77*Primary!$B$1</f>
        <v>214524.24</v>
      </c>
      <c r="AE81" s="18">
        <f ca="1">$D81+dEdxTable!AC77*Primary!$B$1</f>
        <v>215359.74600000001</v>
      </c>
      <c r="AF81" s="18">
        <f ca="1">$D81+dEdxTable!AD77*Primary!$B$1</f>
        <v>218102.886</v>
      </c>
    </row>
    <row r="82" spans="2:35">
      <c r="B82" s="34"/>
      <c r="C82" s="34"/>
      <c r="D82" s="18">
        <f>dEdxTable!B78</f>
        <v>225360</v>
      </c>
      <c r="E82" s="18">
        <f ca="1">$D82+dEdxTable!C78*Primary!$B$1</f>
        <v>228351.69779999999</v>
      </c>
      <c r="F82" s="18">
        <f ca="1">$D82+dEdxTable!D78*Primary!$B$1</f>
        <v>228351.38370000001</v>
      </c>
      <c r="G82" s="18">
        <f ca="1">$D82+dEdxTable!E78*Primary!$B$1</f>
        <v>229205.31690000001</v>
      </c>
      <c r="H82" s="18">
        <f ca="1">$D82+dEdxTable!F78*Primary!$B$1</f>
        <v>230677.3989</v>
      </c>
      <c r="I82" s="18">
        <f ca="1">$D82+dEdxTable!G78*Primary!$B$1</f>
        <v>232158.06630000001</v>
      </c>
      <c r="J82" s="18">
        <f ca="1">$D82+dEdxTable!H78*Primary!$B$1</f>
        <v>234334.04639999999</v>
      </c>
      <c r="K82" s="18">
        <f ca="1">$D82+dEdxTable!I78*Primary!$B$1</f>
        <v>235829.68590000001</v>
      </c>
      <c r="L82" s="18">
        <f ca="1">$D82+dEdxTable!J78*Primary!$B$1</f>
        <v>237325.11600000001</v>
      </c>
      <c r="M82" s="18">
        <f ca="1">$D82+dEdxTable!K78*Primary!$B$1</f>
        <v>238112.46</v>
      </c>
      <c r="N82" s="18">
        <f ca="1">$D82+dEdxTable!L78*Primary!$B$1</f>
        <v>240317.44200000001</v>
      </c>
      <c r="O82" s="18">
        <f ca="1">$D82+dEdxTable!M78*Primary!$B$1</f>
        <v>241097.45699999999</v>
      </c>
      <c r="P82" s="18">
        <f ca="1">$D82+dEdxTable!N78*Primary!$B$1</f>
        <v>243308.72099999999</v>
      </c>
      <c r="Q82" s="18">
        <f ca="1">$D82+dEdxTable!O78*Primary!$B$1</f>
        <v>244084.54800000001</v>
      </c>
      <c r="R82" s="18">
        <f ca="1">$D82+dEdxTable!P78*Primary!$B$1</f>
        <v>246300</v>
      </c>
      <c r="S82" s="18">
        <f ca="1">$D82+dEdxTable!Q78*Primary!$B$1</f>
        <v>247071.639</v>
      </c>
      <c r="T82" s="18">
        <f ca="1">$D82+dEdxTable!R78*Primary!$B$1</f>
        <v>249291.27900000001</v>
      </c>
      <c r="U82" s="18">
        <f ca="1">$D82+dEdxTable!S78*Primary!$B$1</f>
        <v>250060.82399999999</v>
      </c>
      <c r="V82" s="18">
        <f ca="1">$D82+dEdxTable!T78*Primary!$B$1</f>
        <v>249590.72099999999</v>
      </c>
      <c r="W82" s="18">
        <f ca="1">$D82+dEdxTable!U78*Primary!$B$1</f>
        <v>253050.00899999999</v>
      </c>
      <c r="X82" s="18">
        <f ca="1">$D82+dEdxTable!V78*Primary!$B$1</f>
        <v>255273.837</v>
      </c>
      <c r="Y82" s="18">
        <f ca="1">$D82+dEdxTable!W78*Primary!$B$1</f>
        <v>254676</v>
      </c>
      <c r="Z82" s="18">
        <f ca="1">$D82+dEdxTable!X78*Primary!$B$1</f>
        <v>255523.02299999999</v>
      </c>
      <c r="AA82" s="18">
        <f ca="1">$D82+dEdxTable!Y78*Primary!$B$1</f>
        <v>256388.89199999999</v>
      </c>
      <c r="AB82" s="18">
        <f ca="1">$D82+dEdxTable!Z78*Primary!$B$1</f>
        <v>258495.45600000001</v>
      </c>
      <c r="AC82" s="18">
        <f ca="1">$D82+dEdxTable!AA78*Primary!$B$1</f>
        <v>259353.99600000001</v>
      </c>
      <c r="AD82" s="18">
        <f ca="1">$D82+dEdxTable!AB78*Primary!$B$1</f>
        <v>261471.03</v>
      </c>
      <c r="AE82" s="18">
        <f ca="1">$D82+dEdxTable!AC78*Primary!$B$1</f>
        <v>262321.19400000002</v>
      </c>
      <c r="AF82" s="18">
        <f ca="1">$D82+dEdxTable!AD78*Primary!$B$1</f>
        <v>265110.402</v>
      </c>
    </row>
    <row r="83" spans="2:35">
      <c r="B83" s="34"/>
      <c r="C83" s="34"/>
      <c r="D83" s="18">
        <f>dEdxTable!B79</f>
        <v>283710</v>
      </c>
      <c r="E83" s="18">
        <f ca="1">$D83+dEdxTable!C79*Primary!$B$1</f>
        <v>286752.05849999998</v>
      </c>
      <c r="F83" s="18">
        <f ca="1">$D83+dEdxTable!D79*Primary!$B$1</f>
        <v>286751.6397</v>
      </c>
      <c r="G83" s="18">
        <f ca="1">$D83+dEdxTable!E79*Primary!$B$1</f>
        <v>287620.02149999997</v>
      </c>
      <c r="H83" s="18">
        <f ca="1">$D83+dEdxTable!F79*Primary!$B$1</f>
        <v>289116.81270000001</v>
      </c>
      <c r="I83" s="18">
        <f ca="1">$D83+dEdxTable!G79*Primary!$B$1</f>
        <v>290622.39870000002</v>
      </c>
      <c r="J83" s="18">
        <f ca="1">$D83+dEdxTable!H79*Primary!$B$1</f>
        <v>292835.02380000002</v>
      </c>
      <c r="K83" s="18">
        <f ca="1">$D83+dEdxTable!I79*Primary!$B$1</f>
        <v>294355.89600000001</v>
      </c>
      <c r="L83" s="18">
        <f ca="1">$D83+dEdxTable!J79*Primary!$B$1</f>
        <v>295877.18699999998</v>
      </c>
      <c r="M83" s="18">
        <f ca="1">$D83+dEdxTable!K79*Primary!$B$1</f>
        <v>296677.09499999997</v>
      </c>
      <c r="N83" s="18">
        <f ca="1">$D83+dEdxTable!L79*Primary!$B$1</f>
        <v>298918.72200000001</v>
      </c>
      <c r="O83" s="18">
        <f ca="1">$D83+dEdxTable!M79*Primary!$B$1</f>
        <v>299712.348</v>
      </c>
      <c r="P83" s="18">
        <f ca="1">$D83+dEdxTable!N79*Primary!$B$1</f>
        <v>301960.25699999998</v>
      </c>
      <c r="Q83" s="18">
        <f ca="1">$D83+dEdxTable!O79*Primary!$B$1</f>
        <v>302748.64799999999</v>
      </c>
      <c r="R83" s="18">
        <f ca="1">$D83+dEdxTable!P79*Primary!$B$1</f>
        <v>305001.79200000002</v>
      </c>
      <c r="S83" s="18">
        <f ca="1">$D83+dEdxTable!Q79*Primary!$B$1</f>
        <v>305787.04200000002</v>
      </c>
      <c r="T83" s="18">
        <f ca="1">$D83+dEdxTable!R79*Primary!$B$1</f>
        <v>308044.37400000001</v>
      </c>
      <c r="U83" s="18">
        <f ca="1">$D83+dEdxTable!S79*Primary!$B$1</f>
        <v>308826.48300000001</v>
      </c>
      <c r="V83" s="18">
        <f ca="1">$D83+dEdxTable!T79*Primary!$B$1</f>
        <v>308348.00400000002</v>
      </c>
      <c r="W83" s="18">
        <f ca="1">$D83+dEdxTable!U79*Primary!$B$1</f>
        <v>311865.924</v>
      </c>
      <c r="X83" s="18">
        <f ca="1">$D83+dEdxTable!V79*Primary!$B$1</f>
        <v>314126.397</v>
      </c>
      <c r="Y83" s="18">
        <f ca="1">$D83+dEdxTable!W79*Primary!$B$1</f>
        <v>313519.13699999999</v>
      </c>
      <c r="Z83" s="18">
        <f ca="1">$D83+dEdxTable!X79*Primary!$B$1</f>
        <v>314379.77100000001</v>
      </c>
      <c r="AA83" s="18">
        <f ca="1">$D83+dEdxTable!Y79*Primary!$B$1</f>
        <v>315260.29800000001</v>
      </c>
      <c r="AB83" s="18">
        <f ca="1">$D83+dEdxTable!Z79*Primary!$B$1</f>
        <v>317403.50699999998</v>
      </c>
      <c r="AC83" s="18">
        <f ca="1">$D83+dEdxTable!AA79*Primary!$B$1</f>
        <v>318275.658</v>
      </c>
      <c r="AD83" s="18">
        <f ca="1">$D83+dEdxTable!AB79*Primary!$B$1</f>
        <v>320428.28999999998</v>
      </c>
      <c r="AE83" s="18">
        <f ca="1">$D83+dEdxTable!AC79*Primary!$B$1</f>
        <v>321293.11200000002</v>
      </c>
      <c r="AF83" s="18">
        <f ca="1">$D83+dEdxTable!AD79*Primary!$B$1</f>
        <v>324128.38799999998</v>
      </c>
    </row>
    <row r="84" spans="2:35">
      <c r="B84" s="34"/>
      <c r="C84" s="34"/>
      <c r="D84" s="18">
        <f>dEdxTable!B80</f>
        <v>357170</v>
      </c>
      <c r="E84" s="18">
        <f ca="1">$D84+dEdxTable!C80*Primary!$B$1</f>
        <v>360263.15210000001</v>
      </c>
      <c r="F84" s="18">
        <f ca="1">$D84+dEdxTable!D80*Primary!$B$1</f>
        <v>360262.83799999999</v>
      </c>
      <c r="G84" s="18">
        <f ca="1">$D84+dEdxTable!E80*Primary!$B$1</f>
        <v>361145.87780000002</v>
      </c>
      <c r="H84" s="18">
        <f ca="1">$D84+dEdxTable!F80*Primary!$B$1</f>
        <v>362667.90169999999</v>
      </c>
      <c r="I84" s="18">
        <f ca="1">$D84+dEdxTable!G80*Primary!$B$1</f>
        <v>364198.72039999999</v>
      </c>
      <c r="J84" s="18">
        <f ca="1">$D84+dEdxTable!H80*Primary!$B$1</f>
        <v>366448.51400000002</v>
      </c>
      <c r="K84" s="18">
        <f ca="1">$D84+dEdxTable!I80*Primary!$B$1</f>
        <v>367994.93300000002</v>
      </c>
      <c r="L84" s="18">
        <f ca="1">$D84+dEdxTable!J80*Primary!$B$1</f>
        <v>369541.35200000001</v>
      </c>
      <c r="M84" s="18">
        <f ca="1">$D84+dEdxTable!K80*Primary!$B$1</f>
        <v>370354.87099999998</v>
      </c>
      <c r="N84" s="18">
        <f ca="1">$D84+dEdxTable!L80*Primary!$B$1</f>
        <v>372634.19</v>
      </c>
      <c r="O84" s="18">
        <f ca="1">$D84+dEdxTable!M80*Primary!$B$1</f>
        <v>373441.42700000003</v>
      </c>
      <c r="P84" s="18">
        <f ca="1">$D84+dEdxTable!N80*Primary!$B$1</f>
        <v>375727.02799999999</v>
      </c>
      <c r="Q84" s="18">
        <f ca="1">$D84+dEdxTable!O80*Primary!$B$1</f>
        <v>376529.03</v>
      </c>
      <c r="R84" s="18">
        <f ca="1">$D84+dEdxTable!P80*Primary!$B$1</f>
        <v>378819.86599999998</v>
      </c>
      <c r="S84" s="18">
        <f ca="1">$D84+dEdxTable!Q80*Primary!$B$1</f>
        <v>379618.72700000001</v>
      </c>
      <c r="T84" s="18">
        <f ca="1">$D84+dEdxTable!R80*Primary!$B$1</f>
        <v>381912.70400000003</v>
      </c>
      <c r="U84" s="18">
        <f ca="1">$D84+dEdxTable!S80*Primary!$B$1</f>
        <v>382708.424</v>
      </c>
      <c r="V84" s="18">
        <f ca="1">$D84+dEdxTable!T80*Primary!$B$1</f>
        <v>382222.61599999998</v>
      </c>
      <c r="W84" s="18">
        <f ca="1">$D84+dEdxTable!U80*Primary!$B$1</f>
        <v>385799.16800000001</v>
      </c>
      <c r="X84" s="18">
        <f ca="1">$D84+dEdxTable!V80*Primary!$B$1</f>
        <v>388098.38</v>
      </c>
      <c r="Y84" s="18">
        <f ca="1">$D84+dEdxTable!W80*Primary!$B$1</f>
        <v>387480.65</v>
      </c>
      <c r="Z84" s="18">
        <f ca="1">$D84+dEdxTable!X80*Primary!$B$1</f>
        <v>388355.94199999998</v>
      </c>
      <c r="AA84" s="18">
        <f ca="1">$D84+dEdxTable!Y80*Primary!$B$1</f>
        <v>389251.12699999998</v>
      </c>
      <c r="AB84" s="18">
        <f ca="1">$D84+dEdxTable!Z80*Primary!$B$1</f>
        <v>391429.93400000001</v>
      </c>
      <c r="AC84" s="18">
        <f ca="1">$D84+dEdxTable!AA80*Primary!$B$1</f>
        <v>392316.74300000002</v>
      </c>
      <c r="AD84" s="18">
        <f ca="1">$D84+dEdxTable!AB80*Primary!$B$1</f>
        <v>394506.02</v>
      </c>
      <c r="AE84" s="18">
        <f ca="1">$D84+dEdxTable!AC80*Primary!$B$1</f>
        <v>395385.5</v>
      </c>
      <c r="AF84" s="18">
        <f ca="1">$D84+dEdxTable!AD80*Primary!$B$1</f>
        <v>398267.891</v>
      </c>
    </row>
    <row r="85" spans="2:35">
      <c r="B85" s="34"/>
      <c r="C85" s="34"/>
      <c r="D85" s="18">
        <f>dEdxTable!B81</f>
        <v>449640</v>
      </c>
      <c r="E85" s="18">
        <f ca="1">$D85+dEdxTable!C81*Primary!$B$1</f>
        <v>452785.18800000002</v>
      </c>
      <c r="F85" s="18">
        <f ca="1">$D85+dEdxTable!D81*Primary!$B$1</f>
        <v>452784.87390000001</v>
      </c>
      <c r="G85" s="18">
        <f ca="1">$D85+dEdxTable!E81*Primary!$B$1</f>
        <v>453682.78110000002</v>
      </c>
      <c r="H85" s="18">
        <f ca="1">$D85+dEdxTable!F81*Primary!$B$1</f>
        <v>455230.3518</v>
      </c>
      <c r="I85" s="18">
        <f ca="1">$D85+dEdxTable!G81*Primary!$B$1</f>
        <v>456787.03139999998</v>
      </c>
      <c r="J85" s="18">
        <f ca="1">$D85+dEdxTable!H81*Primary!$B$1</f>
        <v>459074.62170000002</v>
      </c>
      <c r="K85" s="18">
        <f ca="1">$D85+dEdxTable!I81*Primary!$B$1</f>
        <v>460647.11099999998</v>
      </c>
      <c r="L85" s="18">
        <f ca="1">$D85+dEdxTable!J81*Primary!$B$1</f>
        <v>462219.70500000002</v>
      </c>
      <c r="M85" s="18">
        <f ca="1">$D85+dEdxTable!K81*Primary!$B$1</f>
        <v>463046.83500000002</v>
      </c>
      <c r="N85" s="18">
        <f ca="1">$D85+dEdxTable!L81*Primary!$B$1</f>
        <v>465364.89299999998</v>
      </c>
      <c r="O85" s="18">
        <f ca="1">$D85+dEdxTable!M81*Primary!$B$1</f>
        <v>466184.69400000002</v>
      </c>
      <c r="P85" s="18">
        <f ca="1">$D85+dEdxTable!N81*Primary!$B$1</f>
        <v>468509.03399999999</v>
      </c>
      <c r="Q85" s="18">
        <f ca="1">$D85+dEdxTable!O81*Primary!$B$1</f>
        <v>469324.647</v>
      </c>
      <c r="R85" s="18">
        <f ca="1">$D85+dEdxTable!P81*Primary!$B$1</f>
        <v>471654.22200000001</v>
      </c>
      <c r="S85" s="18">
        <f ca="1">$D85+dEdxTable!Q81*Primary!$B$1</f>
        <v>472465.647</v>
      </c>
      <c r="T85" s="18">
        <f ca="1">$D85+dEdxTable!R81*Primary!$B$1</f>
        <v>474799.41</v>
      </c>
      <c r="U85" s="18">
        <f ca="1">$D85+dEdxTable!S81*Primary!$B$1</f>
        <v>475607.69400000002</v>
      </c>
      <c r="V85" s="18">
        <f ca="1">$D85+dEdxTable!T81*Primary!$B$1</f>
        <v>475113.51</v>
      </c>
      <c r="W85" s="18">
        <f ca="1">$D85+dEdxTable!U81*Primary!$B$1</f>
        <v>478750.788</v>
      </c>
      <c r="X85" s="18">
        <f ca="1">$D85+dEdxTable!V81*Primary!$B$1</f>
        <v>481088.739</v>
      </c>
      <c r="Y85" s="18">
        <f ca="1">$D85+dEdxTable!W81*Primary!$B$1</f>
        <v>480460.53899999999</v>
      </c>
      <c r="Z85" s="18">
        <f ca="1">$D85+dEdxTable!X81*Primary!$B$1</f>
        <v>481350.489</v>
      </c>
      <c r="AA85" s="18">
        <f ca="1">$D85+dEdxTable!Y81*Primary!$B$1</f>
        <v>482260.33199999999</v>
      </c>
      <c r="AB85" s="18">
        <f ca="1">$D85+dEdxTable!Z81*Primary!$B$1</f>
        <v>484475.78399999999</v>
      </c>
      <c r="AC85" s="18">
        <f ca="1">$D85+dEdxTable!AA81*Primary!$B$1</f>
        <v>485377.25099999999</v>
      </c>
      <c r="AD85" s="18">
        <f ca="1">$D85+dEdxTable!AB81*Primary!$B$1</f>
        <v>487603.17300000001</v>
      </c>
      <c r="AE85" s="18">
        <f ca="1">$D85+dEdxTable!AC81*Primary!$B$1</f>
        <v>488497.31099999999</v>
      </c>
      <c r="AF85" s="18">
        <f ca="1">$D85+dEdxTable!AD81*Primary!$B$1</f>
        <v>491428.91100000002</v>
      </c>
    </row>
    <row r="86" spans="2:35">
      <c r="B86" s="34"/>
      <c r="C86" s="34"/>
      <c r="D86" s="18">
        <f>dEdxTable!B82</f>
        <v>566070</v>
      </c>
      <c r="E86" s="18">
        <f ca="1">$D86+dEdxTable!C82*Primary!$B$1</f>
        <v>569268.16619999998</v>
      </c>
      <c r="F86" s="18">
        <f ca="1">$D86+dEdxTable!D82*Primary!$B$1</f>
        <v>569267.74739999999</v>
      </c>
      <c r="G86" s="18">
        <f ca="1">$D86+dEdxTable!E82*Primary!$B$1</f>
        <v>570180.83609999996</v>
      </c>
      <c r="H86" s="18">
        <f ca="1">$D86+dEdxTable!F82*Primary!$B$1</f>
        <v>571754.47710000002</v>
      </c>
      <c r="I86" s="18">
        <f ca="1">$D86+dEdxTable!G82*Primary!$B$1</f>
        <v>573337.33169999998</v>
      </c>
      <c r="J86" s="18">
        <f ca="1">$D86+dEdxTable!H82*Primary!$B$1</f>
        <v>575663.3469</v>
      </c>
      <c r="K86" s="18">
        <f ca="1">$D86+dEdxTable!I82*Primary!$B$1</f>
        <v>577262.43000000005</v>
      </c>
      <c r="L86" s="18">
        <f ca="1">$D86+dEdxTable!J82*Primary!$B$1</f>
        <v>578861.19900000002</v>
      </c>
      <c r="M86" s="18">
        <f ca="1">$D86+dEdxTable!K82*Primary!$B$1</f>
        <v>579702.98699999996</v>
      </c>
      <c r="N86" s="18">
        <f ca="1">$D86+dEdxTable!L82*Primary!$B$1</f>
        <v>582058.73699999996</v>
      </c>
      <c r="O86" s="18">
        <f ca="1">$D86+dEdxTable!M82*Primary!$B$1</f>
        <v>582893.196</v>
      </c>
      <c r="P86" s="18">
        <f ca="1">$D86+dEdxTable!N82*Primary!$B$1</f>
        <v>585257.32200000004</v>
      </c>
      <c r="Q86" s="18">
        <f ca="1">$D86+dEdxTable!O82*Primary!$B$1</f>
        <v>586085.49899999995</v>
      </c>
      <c r="R86" s="18">
        <f ca="1">$D86+dEdxTable!P82*Primary!$B$1</f>
        <v>588454.86</v>
      </c>
      <c r="S86" s="18">
        <f ca="1">$D86+dEdxTable!Q82*Primary!$B$1</f>
        <v>589279.89599999995</v>
      </c>
      <c r="T86" s="18">
        <f ca="1">$D86+dEdxTable!R82*Primary!$B$1</f>
        <v>591652.39800000004</v>
      </c>
      <c r="U86" s="18">
        <f ca="1">$D86+dEdxTable!S82*Primary!$B$1</f>
        <v>592474.29299999995</v>
      </c>
      <c r="V86" s="18">
        <f ca="1">$D86+dEdxTable!T82*Primary!$B$1</f>
        <v>591971.73300000001</v>
      </c>
      <c r="W86" s="18">
        <f ca="1">$D86+dEdxTable!U82*Primary!$B$1</f>
        <v>595670.78399999999</v>
      </c>
      <c r="X86" s="18">
        <f ca="1">$D86+dEdxTable!V82*Primary!$B$1</f>
        <v>598047.47400000005</v>
      </c>
      <c r="Y86" s="18">
        <f ca="1">$D86+dEdxTable!W82*Primary!$B$1</f>
        <v>597408.804</v>
      </c>
      <c r="Z86" s="18">
        <f ca="1">$D86+dEdxTable!X82*Primary!$B$1</f>
        <v>598313.41200000001</v>
      </c>
      <c r="AA86" s="18">
        <f ca="1">$D86+dEdxTable!Y82*Primary!$B$1</f>
        <v>599237.91299999994</v>
      </c>
      <c r="AB86" s="18">
        <f ca="1">$D86+dEdxTable!Z82*Primary!$B$1</f>
        <v>601491.05700000003</v>
      </c>
      <c r="AC86" s="18">
        <f ca="1">$D86+dEdxTable!AA82*Primary!$B$1</f>
        <v>602408.22900000005</v>
      </c>
      <c r="AD86" s="18">
        <f ca="1">$D86+dEdxTable!AB82*Primary!$B$1</f>
        <v>604671.84299999999</v>
      </c>
      <c r="AE86" s="18">
        <f ca="1">$D86+dEdxTable!AC82*Primary!$B$1</f>
        <v>605581.68599999999</v>
      </c>
      <c r="AF86" s="18">
        <f ca="1">$D86+dEdxTable!AD82*Primary!$B$1</f>
        <v>608561.44799999997</v>
      </c>
    </row>
    <row r="87" spans="2:35">
      <c r="B87" s="34"/>
      <c r="C87" s="34"/>
      <c r="D87" s="18">
        <f>dEdxTable!B83</f>
        <v>712640</v>
      </c>
      <c r="E87" s="18">
        <f ca="1">$D87+dEdxTable!C83*Primary!$B$1</f>
        <v>715891.87730000005</v>
      </c>
      <c r="F87" s="18">
        <f ca="1">$D87+dEdxTable!D83*Primary!$B$1</f>
        <v>715891.56319999998</v>
      </c>
      <c r="G87" s="18">
        <f ca="1">$D87+dEdxTable!E83*Primary!$B$1</f>
        <v>716820.04280000005</v>
      </c>
      <c r="H87" s="18">
        <f ca="1">$D87+dEdxTable!F83*Primary!$B$1</f>
        <v>718420.17290000001</v>
      </c>
      <c r="I87" s="18">
        <f ca="1">$D87+dEdxTable!G83*Primary!$B$1</f>
        <v>720029.6213</v>
      </c>
      <c r="J87" s="18">
        <f ca="1">$D87+dEdxTable!H83*Primary!$B$1</f>
        <v>722394.68960000004</v>
      </c>
      <c r="K87" s="18">
        <f ca="1">$D87+dEdxTable!I83*Primary!$B$1</f>
        <v>724020.89</v>
      </c>
      <c r="L87" s="18">
        <f ca="1">$D87+dEdxTable!J83*Primary!$B$1</f>
        <v>725646.88100000005</v>
      </c>
      <c r="M87" s="18">
        <f ca="1">$D87+dEdxTable!K83*Primary!$B$1</f>
        <v>726502.28</v>
      </c>
      <c r="N87" s="18">
        <f ca="1">$D87+dEdxTable!L83*Primary!$B$1</f>
        <v>728897.81599999999</v>
      </c>
      <c r="O87" s="18">
        <f ca="1">$D87+dEdxTable!M83*Primary!$B$1</f>
        <v>729745.88600000006</v>
      </c>
      <c r="P87" s="18">
        <f ca="1">$D87+dEdxTable!N83*Primary!$B$1</f>
        <v>732149.79799999995</v>
      </c>
      <c r="Q87" s="18">
        <f ca="1">$D87+dEdxTable!O83*Primary!$B$1</f>
        <v>732992.63300000003</v>
      </c>
      <c r="R87" s="18">
        <f ca="1">$D87+dEdxTable!P83*Primary!$B$1</f>
        <v>735400.73300000001</v>
      </c>
      <c r="S87" s="18">
        <f ca="1">$D87+dEdxTable!Q83*Primary!$B$1</f>
        <v>736239.38</v>
      </c>
      <c r="T87" s="18">
        <f ca="1">$D87+dEdxTable!R83*Primary!$B$1</f>
        <v>738652.71499999997</v>
      </c>
      <c r="U87" s="18">
        <f ca="1">$D87+dEdxTable!S83*Primary!$B$1</f>
        <v>739488.22100000002</v>
      </c>
      <c r="V87" s="18">
        <f ca="1">$D87+dEdxTable!T83*Primary!$B$1</f>
        <v>738977.28500000003</v>
      </c>
      <c r="W87" s="18">
        <f ca="1">$D87+dEdxTable!U83*Primary!$B$1</f>
        <v>742738.10900000005</v>
      </c>
      <c r="X87" s="18">
        <f ca="1">$D87+dEdxTable!V83*Primary!$B$1</f>
        <v>745155.63199999998</v>
      </c>
      <c r="Y87" s="18">
        <f ca="1">$D87+dEdxTable!W83*Primary!$B$1</f>
        <v>744505.44499999995</v>
      </c>
      <c r="Z87" s="18">
        <f ca="1">$D87+dEdxTable!X83*Primary!$B$1</f>
        <v>745425.75800000003</v>
      </c>
      <c r="AA87" s="18">
        <f ca="1">$D87+dEdxTable!Y83*Primary!$B$1</f>
        <v>746365.96400000004</v>
      </c>
      <c r="AB87" s="18">
        <f ca="1">$D87+dEdxTable!Z83*Primary!$B$1</f>
        <v>748656.8</v>
      </c>
      <c r="AC87" s="18">
        <f ca="1">$D87+dEdxTable!AA83*Primary!$B$1</f>
        <v>749589.67700000003</v>
      </c>
      <c r="AD87" s="18">
        <f ca="1">$D87+dEdxTable!AB83*Primary!$B$1</f>
        <v>751890.98300000001</v>
      </c>
      <c r="AE87" s="18">
        <f ca="1">$D87+dEdxTable!AC83*Primary!$B$1</f>
        <v>752815.48399999994</v>
      </c>
      <c r="AF87" s="18">
        <f ca="1">$D87+dEdxTable!AD83*Primary!$B$1</f>
        <v>755846.549</v>
      </c>
    </row>
    <row r="88" spans="2:35">
      <c r="B88" s="34"/>
      <c r="C88" s="34"/>
      <c r="D88" s="18">
        <f>dEdxTable!B84</f>
        <v>897160</v>
      </c>
      <c r="E88" s="18">
        <f ca="1">$D88+dEdxTable!C84*Primary!$B$1</f>
        <v>900466.63540000003</v>
      </c>
      <c r="F88" s="18">
        <f ca="1">$D88+dEdxTable!D84*Primary!$B$1</f>
        <v>900466.21660000004</v>
      </c>
      <c r="G88" s="18">
        <f ca="1">$D88+dEdxTable!E84*Primary!$B$1</f>
        <v>901410.40119999996</v>
      </c>
      <c r="H88" s="18">
        <f ca="1">$D88+dEdxTable!F84*Primary!$B$1</f>
        <v>903037.43920000002</v>
      </c>
      <c r="I88" s="18">
        <f ca="1">$D88+dEdxTable!G84*Primary!$B$1</f>
        <v>904674.00490000006</v>
      </c>
      <c r="J88" s="18">
        <f ca="1">$D88+dEdxTable!H84*Primary!$B$1</f>
        <v>907078.85919999995</v>
      </c>
      <c r="K88" s="18">
        <f ca="1">$D88+dEdxTable!I84*Primary!$B$1</f>
        <v>908732.49100000004</v>
      </c>
      <c r="L88" s="18">
        <f ca="1">$D88+dEdxTable!J84*Primary!$B$1</f>
        <v>910385.70400000003</v>
      </c>
      <c r="M88" s="18">
        <f ca="1">$D88+dEdxTable!K84*Primary!$B$1</f>
        <v>911255.76099999994</v>
      </c>
      <c r="N88" s="18">
        <f ca="1">$D88+dEdxTable!L84*Primary!$B$1</f>
        <v>913691.08299999998</v>
      </c>
      <c r="O88" s="18">
        <f ca="1">$D88+dEdxTable!M84*Primary!$B$1</f>
        <v>914553.81099999999</v>
      </c>
      <c r="P88" s="18">
        <f ca="1">$D88+dEdxTable!N84*Primary!$B$1</f>
        <v>916997.50899999996</v>
      </c>
      <c r="Q88" s="18">
        <f ca="1">$D88+dEdxTable!O84*Primary!$B$1</f>
        <v>917855.00199999998</v>
      </c>
      <c r="R88" s="18">
        <f ca="1">$D88+dEdxTable!P84*Primary!$B$1</f>
        <v>920303.93500000006</v>
      </c>
      <c r="S88" s="18">
        <f ca="1">$D88+dEdxTable!Q84*Primary!$B$1</f>
        <v>921156.19299999997</v>
      </c>
      <c r="T88" s="18">
        <f ca="1">$D88+dEdxTable!R84*Primary!$B$1</f>
        <v>923610.36100000003</v>
      </c>
      <c r="U88" s="18">
        <f ca="1">$D88+dEdxTable!S84*Primary!$B$1</f>
        <v>924460.52500000002</v>
      </c>
      <c r="V88" s="18">
        <f ca="1">$D88+dEdxTable!T84*Primary!$B$1</f>
        <v>923940.16599999997</v>
      </c>
      <c r="W88" s="18">
        <f ca="1">$D88+dEdxTable!U84*Primary!$B$1</f>
        <v>927764.85699999996</v>
      </c>
      <c r="X88" s="18">
        <f ca="1">$D88+dEdxTable!V84*Primary!$B$1</f>
        <v>930222.16599999997</v>
      </c>
      <c r="Y88" s="18">
        <f ca="1">$D88+dEdxTable!W84*Primary!$B$1</f>
        <v>929561.50899999996</v>
      </c>
      <c r="Z88" s="18">
        <f ca="1">$D88+dEdxTable!X84*Primary!$B$1</f>
        <v>930496.48</v>
      </c>
      <c r="AA88" s="18">
        <f ca="1">$D88+dEdxTable!Y84*Primary!$B$1</f>
        <v>931452.39100000006</v>
      </c>
      <c r="AB88" s="18">
        <f ca="1">$D88+dEdxTable!Z84*Primary!$B$1</f>
        <v>933781.96600000001</v>
      </c>
      <c r="AC88" s="18">
        <f ca="1">$D88+dEdxTable!AA84*Primary!$B$1</f>
        <v>934730.54799999995</v>
      </c>
      <c r="AD88" s="18">
        <f ca="1">$D88+dEdxTable!AB84*Primary!$B$1</f>
        <v>937070.59299999999</v>
      </c>
      <c r="AE88" s="18">
        <f ca="1">$D88+dEdxTable!AC84*Primary!$B$1</f>
        <v>938011.84600000002</v>
      </c>
      <c r="AF88" s="18">
        <f ca="1">$D88+dEdxTable!AD84*Primary!$B$1</f>
        <v>941092.12</v>
      </c>
    </row>
    <row r="89" spans="2:35">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row>
    <row r="90" spans="2:35">
      <c r="D90" s="18" t="s">
        <v>375</v>
      </c>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row>
    <row r="91" spans="2:35">
      <c r="D91" s="18">
        <f t="shared" ref="D91:D120" si="3">D9</f>
        <v>1.1294999999999999E-2</v>
      </c>
      <c r="E91" s="18">
        <f ca="1">SQRT((E$3*E9)^2+2*E9*E$3^2*$B$6)/E$2*0.001</f>
        <v>41.826719836219965</v>
      </c>
      <c r="F91" s="18">
        <f t="shared" ref="F91:AF91" ca="1" si="4">SQRT((F$3*F9)^2+2*F9*F$3^2*$B$6)/F$2*0.001</f>
        <v>83.735126197332221</v>
      </c>
      <c r="G91" s="18">
        <f t="shared" ca="1" si="4"/>
        <v>124.351811500056</v>
      </c>
      <c r="H91" s="18">
        <f t="shared" ca="1" si="4"/>
        <v>163.75380182216915</v>
      </c>
      <c r="I91" s="18">
        <f t="shared" ca="1" si="4"/>
        <v>204.71385435575547</v>
      </c>
      <c r="J91" s="18">
        <f t="shared" ca="1" si="4"/>
        <v>241.8626229422903</v>
      </c>
      <c r="K91" s="18">
        <f t="shared" ca="1" si="4"/>
        <v>279.72312821817786</v>
      </c>
      <c r="L91" s="18">
        <f t="shared" ca="1" si="4"/>
        <v>317.56245821354679</v>
      </c>
      <c r="M91" s="18">
        <f t="shared" ca="1" si="4"/>
        <v>356.53488378998242</v>
      </c>
      <c r="N91" s="18">
        <f t="shared" ca="1" si="4"/>
        <v>396.21419880348884</v>
      </c>
      <c r="O91" s="18">
        <f t="shared" ca="1" si="4"/>
        <v>421.51399091479982</v>
      </c>
      <c r="P91" s="18">
        <f t="shared" ca="1" si="4"/>
        <v>461.128824364369</v>
      </c>
      <c r="Q91" s="18">
        <f t="shared" ca="1" si="4"/>
        <v>483.95301006837212</v>
      </c>
      <c r="R91" s="18">
        <f t="shared" ca="1" si="4"/>
        <v>524.3680848426477</v>
      </c>
      <c r="S91" s="18">
        <f t="shared" ca="1" si="4"/>
        <v>544.40032127712857</v>
      </c>
      <c r="T91" s="18">
        <f t="shared" ca="1" si="4"/>
        <v>587.0209232136267</v>
      </c>
      <c r="U91" s="18">
        <f t="shared" ca="1" si="4"/>
        <v>604.20002051458312</v>
      </c>
      <c r="V91" s="18">
        <f t="shared" ca="1" si="4"/>
        <v>622.65011183355784</v>
      </c>
      <c r="W91" s="18">
        <f t="shared" ca="1" si="4"/>
        <v>664.29888718077996</v>
      </c>
      <c r="X91" s="18">
        <f t="shared" ca="1" si="4"/>
        <v>677.39836338412192</v>
      </c>
      <c r="Y91" s="18">
        <f t="shared" ca="1" si="4"/>
        <v>696.16869944297287</v>
      </c>
      <c r="Z91" s="18">
        <f t="shared" ca="1" si="4"/>
        <v>738.08912754194284</v>
      </c>
      <c r="AA91" s="18">
        <f t="shared" ca="1" si="4"/>
        <v>748.91594823140929</v>
      </c>
      <c r="AB91" s="18">
        <f t="shared" ca="1" si="4"/>
        <v>758.75644943555017</v>
      </c>
      <c r="AC91" s="18">
        <f t="shared" ca="1" si="4"/>
        <v>807.74483332676675</v>
      </c>
      <c r="AD91" s="18">
        <f t="shared" ca="1" si="4"/>
        <v>814.50007112250103</v>
      </c>
      <c r="AE91" s="18">
        <f t="shared" ca="1" si="4"/>
        <v>822.27880781416093</v>
      </c>
      <c r="AF91" s="18">
        <f t="shared" ca="1" si="4"/>
        <v>828.74015409563401</v>
      </c>
      <c r="AG91" s="18"/>
      <c r="AH91" s="18"/>
      <c r="AI91" s="18"/>
    </row>
    <row r="92" spans="2:35">
      <c r="D92" s="18">
        <f t="shared" si="3"/>
        <v>1.4219000000000001E-2</v>
      </c>
      <c r="E92" s="18">
        <f t="shared" ref="E92:AF92" ca="1" si="5">SQRT((E$3*E10)^2+2*E10*E$3^2*$B$6)/E$2*0.001</f>
        <v>41.826722760955562</v>
      </c>
      <c r="F92" s="18">
        <f t="shared" ca="1" si="5"/>
        <v>83.735132046800558</v>
      </c>
      <c r="G92" s="18">
        <f t="shared" ca="1" si="5"/>
        <v>124.35181832377995</v>
      </c>
      <c r="H92" s="18">
        <f t="shared" ca="1" si="5"/>
        <v>163.75380840171584</v>
      </c>
      <c r="I92" s="18">
        <f t="shared" ca="1" si="5"/>
        <v>204.7138607888825</v>
      </c>
      <c r="J92" s="18">
        <f t="shared" ca="1" si="5"/>
        <v>241.86262879046635</v>
      </c>
      <c r="K92" s="18">
        <f t="shared" ca="1" si="5"/>
        <v>279.72313406630957</v>
      </c>
      <c r="L92" s="18">
        <f t="shared" ca="1" si="5"/>
        <v>317.56246406164888</v>
      </c>
      <c r="M92" s="18">
        <f t="shared" ca="1" si="5"/>
        <v>356.53488996296659</v>
      </c>
      <c r="N92" s="18">
        <f t="shared" ca="1" si="5"/>
        <v>396.21420465155444</v>
      </c>
      <c r="O92" s="18">
        <f t="shared" ca="1" si="5"/>
        <v>421.51399702868417</v>
      </c>
      <c r="P92" s="18">
        <f t="shared" ca="1" si="5"/>
        <v>461.12883021241737</v>
      </c>
      <c r="Q92" s="18">
        <f t="shared" ca="1" si="5"/>
        <v>483.95301614134439</v>
      </c>
      <c r="R92" s="18">
        <f t="shared" ca="1" si="5"/>
        <v>524.36809069068511</v>
      </c>
      <c r="S92" s="18">
        <f t="shared" ca="1" si="5"/>
        <v>544.40032732010025</v>
      </c>
      <c r="T92" s="18">
        <f t="shared" ca="1" si="5"/>
        <v>587.02092906165672</v>
      </c>
      <c r="U92" s="18">
        <f t="shared" ca="1" si="5"/>
        <v>604.20002653461381</v>
      </c>
      <c r="V92" s="18">
        <f t="shared" ca="1" si="5"/>
        <v>622.65011833137214</v>
      </c>
      <c r="W92" s="18">
        <f t="shared" ca="1" si="5"/>
        <v>664.2988931827</v>
      </c>
      <c r="X92" s="18">
        <f t="shared" ca="1" si="5"/>
        <v>677.39836923214443</v>
      </c>
      <c r="Y92" s="18">
        <f t="shared" ca="1" si="5"/>
        <v>696.16870570871345</v>
      </c>
      <c r="Z92" s="18">
        <f t="shared" ca="1" si="5"/>
        <v>738.08913392160377</v>
      </c>
      <c r="AA92" s="18">
        <f t="shared" ca="1" si="5"/>
        <v>748.9159547150864</v>
      </c>
      <c r="AB92" s="18">
        <f t="shared" ca="1" si="5"/>
        <v>758.75645577090609</v>
      </c>
      <c r="AC92" s="18">
        <f t="shared" ca="1" si="5"/>
        <v>807.74483975958788</v>
      </c>
      <c r="AD92" s="18">
        <f t="shared" ca="1" si="5"/>
        <v>814.50007742036667</v>
      </c>
      <c r="AE92" s="18">
        <f t="shared" ca="1" si="5"/>
        <v>822.27881420366248</v>
      </c>
      <c r="AF92" s="18">
        <f t="shared" ca="1" si="5"/>
        <v>828.7401602569372</v>
      </c>
      <c r="AG92" s="18"/>
      <c r="AH92" s="18"/>
      <c r="AI92" s="18"/>
    </row>
    <row r="93" spans="2:35">
      <c r="D93" s="18">
        <f t="shared" si="3"/>
        <v>1.7901E-2</v>
      </c>
      <c r="E93" s="18">
        <f t="shared" ref="E93:AF93" ca="1" si="6">SQRT((E$3*E11)^2+2*E11*E$3^2*$B$6)/E$2*0.001</f>
        <v>41.82672644388186</v>
      </c>
      <c r="F93" s="18">
        <f t="shared" ca="1" si="6"/>
        <v>83.735139412649531</v>
      </c>
      <c r="G93" s="18">
        <f t="shared" ca="1" si="6"/>
        <v>124.35182691644465</v>
      </c>
      <c r="H93" s="18">
        <f t="shared" ca="1" si="6"/>
        <v>163.75381668690429</v>
      </c>
      <c r="I93" s="18">
        <f t="shared" ca="1" si="6"/>
        <v>204.71386888969425</v>
      </c>
      <c r="J93" s="18">
        <f t="shared" ca="1" si="6"/>
        <v>241.86263615468795</v>
      </c>
      <c r="K93" s="18">
        <f t="shared" ca="1" si="6"/>
        <v>279.72314143047521</v>
      </c>
      <c r="L93" s="18">
        <f t="shared" ca="1" si="6"/>
        <v>317.56247142577746</v>
      </c>
      <c r="M93" s="18">
        <f t="shared" ca="1" si="6"/>
        <v>356.53489773619765</v>
      </c>
      <c r="N93" s="18">
        <f t="shared" ca="1" si="6"/>
        <v>396.21421201563703</v>
      </c>
      <c r="O93" s="18">
        <f t="shared" ca="1" si="6"/>
        <v>421.51400472749486</v>
      </c>
      <c r="P93" s="18">
        <f t="shared" ca="1" si="6"/>
        <v>461.1288375764783</v>
      </c>
      <c r="Q93" s="18">
        <f t="shared" ca="1" si="6"/>
        <v>483.95302378863721</v>
      </c>
      <c r="R93" s="18">
        <f t="shared" ca="1" si="6"/>
        <v>524.36809805473217</v>
      </c>
      <c r="S93" s="18">
        <f t="shared" ca="1" si="6"/>
        <v>544.40033492961516</v>
      </c>
      <c r="T93" s="18">
        <f t="shared" ca="1" si="6"/>
        <v>587.02093642569423</v>
      </c>
      <c r="U93" s="18">
        <f t="shared" ca="1" si="6"/>
        <v>604.20003411524078</v>
      </c>
      <c r="V93" s="18">
        <f t="shared" ca="1" si="6"/>
        <v>622.6501265136402</v>
      </c>
      <c r="W93" s="18">
        <f t="shared" ca="1" si="6"/>
        <v>664.29890074052105</v>
      </c>
      <c r="X93" s="18">
        <f t="shared" ca="1" si="6"/>
        <v>677.39837659617274</v>
      </c>
      <c r="Y93" s="18">
        <f t="shared" ca="1" si="6"/>
        <v>696.16871359874619</v>
      </c>
      <c r="Z93" s="18">
        <f t="shared" ca="1" si="6"/>
        <v>738.0891419550893</v>
      </c>
      <c r="AA93" s="18">
        <f t="shared" ca="1" si="6"/>
        <v>748.91596287955281</v>
      </c>
      <c r="AB93" s="18">
        <f t="shared" ca="1" si="6"/>
        <v>758.75646374860139</v>
      </c>
      <c r="AC93" s="18">
        <f t="shared" ca="1" si="6"/>
        <v>807.74484786001426</v>
      </c>
      <c r="AD93" s="18">
        <f t="shared" ca="1" si="6"/>
        <v>814.5000853508526</v>
      </c>
      <c r="AE93" s="18">
        <f t="shared" ca="1" si="6"/>
        <v>822.27882224953919</v>
      </c>
      <c r="AF93" s="18">
        <f t="shared" ca="1" si="6"/>
        <v>828.74016801545929</v>
      </c>
      <c r="AG93" s="18"/>
      <c r="AH93" s="18"/>
      <c r="AI93" s="18"/>
    </row>
    <row r="94" spans="2:35">
      <c r="D94" s="18">
        <f t="shared" si="3"/>
        <v>2.2536E-2</v>
      </c>
      <c r="E94" s="18">
        <f t="shared" ref="E94:AF94" ca="1" si="7">SQRT((E$3*E12)^2+2*E12*E$3^2*$B$6)/E$2*0.001</f>
        <v>41.8267310800479</v>
      </c>
      <c r="F94" s="18">
        <f t="shared" ca="1" si="7"/>
        <v>83.735148684977062</v>
      </c>
      <c r="G94" s="18">
        <f t="shared" ca="1" si="7"/>
        <v>124.35183773312065</v>
      </c>
      <c r="H94" s="18">
        <f t="shared" ca="1" si="7"/>
        <v>163.75382711652091</v>
      </c>
      <c r="I94" s="18">
        <f t="shared" ca="1" si="7"/>
        <v>204.71387908721263</v>
      </c>
      <c r="J94" s="18">
        <f t="shared" ca="1" si="7"/>
        <v>241.86264542496696</v>
      </c>
      <c r="K94" s="18">
        <f t="shared" ca="1" si="7"/>
        <v>279.72315070068385</v>
      </c>
      <c r="L94" s="18">
        <f t="shared" ca="1" si="7"/>
        <v>317.56248069593926</v>
      </c>
      <c r="M94" s="18">
        <f t="shared" ca="1" si="7"/>
        <v>356.5349075213486</v>
      </c>
      <c r="N94" s="18">
        <f t="shared" ca="1" si="7"/>
        <v>396.21422128574096</v>
      </c>
      <c r="O94" s="18">
        <f t="shared" ca="1" si="7"/>
        <v>421.51401441896343</v>
      </c>
      <c r="P94" s="18">
        <f t="shared" ca="1" si="7"/>
        <v>461.12884684655512</v>
      </c>
      <c r="Q94" s="18">
        <f t="shared" ca="1" si="7"/>
        <v>483.95303341525363</v>
      </c>
      <c r="R94" s="18">
        <f t="shared" ca="1" si="7"/>
        <v>524.36810732479159</v>
      </c>
      <c r="S94" s="18">
        <f t="shared" ca="1" si="7"/>
        <v>544.40034450867597</v>
      </c>
      <c r="T94" s="18">
        <f t="shared" ca="1" si="7"/>
        <v>587.02094569574172</v>
      </c>
      <c r="U94" s="18">
        <f t="shared" ca="1" si="7"/>
        <v>604.20004365793659</v>
      </c>
      <c r="V94" s="18">
        <f t="shared" ca="1" si="7"/>
        <v>622.65013681369783</v>
      </c>
      <c r="W94" s="18">
        <f t="shared" ca="1" si="7"/>
        <v>664.29891025450854</v>
      </c>
      <c r="X94" s="18">
        <f t="shared" ca="1" si="7"/>
        <v>677.39838586620829</v>
      </c>
      <c r="Y94" s="18">
        <f t="shared" ca="1" si="7"/>
        <v>696.16872353093061</v>
      </c>
      <c r="Z94" s="18">
        <f t="shared" ca="1" si="7"/>
        <v>738.08915206785548</v>
      </c>
      <c r="AA94" s="18">
        <f t="shared" ca="1" si="7"/>
        <v>748.91597315720094</v>
      </c>
      <c r="AB94" s="18">
        <f t="shared" ca="1" si="7"/>
        <v>758.75647379113752</v>
      </c>
      <c r="AC94" s="18">
        <f t="shared" ca="1" si="7"/>
        <v>807.74485805704751</v>
      </c>
      <c r="AD94" s="18">
        <f t="shared" ca="1" si="7"/>
        <v>814.50009533396019</v>
      </c>
      <c r="AE94" s="18">
        <f t="shared" ca="1" si="7"/>
        <v>822.278832377904</v>
      </c>
      <c r="AF94" s="18">
        <f t="shared" ca="1" si="7"/>
        <v>828.74017778209429</v>
      </c>
      <c r="AG94" s="18"/>
      <c r="AH94" s="18"/>
      <c r="AI94" s="18"/>
    </row>
    <row r="95" spans="2:35">
      <c r="D95" s="18">
        <f t="shared" si="3"/>
        <v>2.8371E-2</v>
      </c>
      <c r="E95" s="18">
        <f t="shared" ref="E95:AF95" ca="1" si="8">SQRT((E$3*E13)^2+2*E13*E$3^2*$B$6)/E$2*0.001</f>
        <v>41.826736916515827</v>
      </c>
      <c r="F95" s="18">
        <f t="shared" ca="1" si="8"/>
        <v>83.735160357907176</v>
      </c>
      <c r="G95" s="18">
        <f t="shared" ca="1" si="8"/>
        <v>124.35185135023053</v>
      </c>
      <c r="H95" s="18">
        <f t="shared" ca="1" si="8"/>
        <v>163.75384024636185</v>
      </c>
      <c r="I95" s="18">
        <f t="shared" ca="1" si="8"/>
        <v>204.71389192486521</v>
      </c>
      <c r="J95" s="18">
        <f t="shared" ca="1" si="8"/>
        <v>241.86265709531821</v>
      </c>
      <c r="K95" s="18">
        <f t="shared" ca="1" si="8"/>
        <v>279.7231623709464</v>
      </c>
      <c r="L95" s="18">
        <f t="shared" ca="1" si="8"/>
        <v>317.56249236614303</v>
      </c>
      <c r="M95" s="18">
        <f t="shared" ca="1" si="8"/>
        <v>356.53491983987198</v>
      </c>
      <c r="N95" s="18">
        <f t="shared" ca="1" si="8"/>
        <v>396.21423295587181</v>
      </c>
      <c r="O95" s="18">
        <f t="shared" ca="1" si="8"/>
        <v>421.51402661955018</v>
      </c>
      <c r="P95" s="18">
        <f t="shared" ca="1" si="8"/>
        <v>461.12885851665175</v>
      </c>
      <c r="Q95" s="18">
        <f t="shared" ca="1" si="8"/>
        <v>483.95304553419805</v>
      </c>
      <c r="R95" s="18">
        <f t="shared" ca="1" si="8"/>
        <v>524.36811899486622</v>
      </c>
      <c r="S95" s="18">
        <f t="shared" ca="1" si="8"/>
        <v>544.4003565677524</v>
      </c>
      <c r="T95" s="18">
        <f t="shared" ca="1" si="8"/>
        <v>587.02095736580134</v>
      </c>
      <c r="U95" s="18">
        <f t="shared" ca="1" si="8"/>
        <v>604.20005567123337</v>
      </c>
      <c r="V95" s="18">
        <f t="shared" ca="1" si="8"/>
        <v>622.65014978043735</v>
      </c>
      <c r="W95" s="18">
        <f t="shared" ca="1" si="8"/>
        <v>664.29892223166405</v>
      </c>
      <c r="X95" s="18">
        <f t="shared" ca="1" si="8"/>
        <v>677.39839753625313</v>
      </c>
      <c r="Y95" s="18">
        <f t="shared" ca="1" si="8"/>
        <v>696.16873603455417</v>
      </c>
      <c r="Z95" s="18">
        <f t="shared" ca="1" si="8"/>
        <v>738.08916479881339</v>
      </c>
      <c r="AA95" s="18">
        <f t="shared" ca="1" si="8"/>
        <v>748.91598609572941</v>
      </c>
      <c r="AB95" s="18">
        <f t="shared" ca="1" si="8"/>
        <v>758.75648643368299</v>
      </c>
      <c r="AC95" s="18">
        <f t="shared" ca="1" si="8"/>
        <v>807.74487089408944</v>
      </c>
      <c r="AD95" s="18">
        <f t="shared" ca="1" si="8"/>
        <v>814.50010790169119</v>
      </c>
      <c r="AE95" s="18">
        <f t="shared" ca="1" si="8"/>
        <v>822.27884512849926</v>
      </c>
      <c r="AF95" s="18">
        <f t="shared" ca="1" si="8"/>
        <v>828.74019007730772</v>
      </c>
      <c r="AG95" s="18"/>
      <c r="AH95" s="18"/>
      <c r="AI95" s="18"/>
    </row>
    <row r="96" spans="2:35">
      <c r="D96" s="18">
        <f t="shared" si="3"/>
        <v>3.5716999999999999E-2</v>
      </c>
      <c r="E96" s="18">
        <f t="shared" ref="E96:AF96" ca="1" si="9">SQRT((E$3*E14)^2+2*E14*E$3^2*$B$6)/E$2*0.001</f>
        <v>41.826744264363874</v>
      </c>
      <c r="F96" s="18">
        <f t="shared" ca="1" si="9"/>
        <v>83.735175053596095</v>
      </c>
      <c r="G96" s="18">
        <f t="shared" ca="1" si="9"/>
        <v>124.35186849355344</v>
      </c>
      <c r="H96" s="18">
        <f t="shared" ca="1" si="9"/>
        <v>163.75385677623538</v>
      </c>
      <c r="I96" s="18">
        <f t="shared" ca="1" si="9"/>
        <v>204.71390808688682</v>
      </c>
      <c r="J96" s="18">
        <f t="shared" ca="1" si="9"/>
        <v>241.86267178776043</v>
      </c>
      <c r="K96" s="18">
        <f t="shared" ca="1" si="9"/>
        <v>279.72317706327698</v>
      </c>
      <c r="L96" s="18">
        <f t="shared" ca="1" si="9"/>
        <v>317.56250705839955</v>
      </c>
      <c r="M96" s="18">
        <f t="shared" ca="1" si="9"/>
        <v>356.53493534833359</v>
      </c>
      <c r="N96" s="18">
        <f t="shared" ca="1" si="9"/>
        <v>396.21424764803658</v>
      </c>
      <c r="O96" s="18">
        <f t="shared" ca="1" si="9"/>
        <v>421.51404197953462</v>
      </c>
      <c r="P96" s="18">
        <f t="shared" ca="1" si="9"/>
        <v>461.12887320877337</v>
      </c>
      <c r="Q96" s="18">
        <f t="shared" ca="1" si="9"/>
        <v>483.95306079139863</v>
      </c>
      <c r="R96" s="18">
        <f t="shared" ca="1" si="9"/>
        <v>524.36813368696039</v>
      </c>
      <c r="S96" s="18">
        <f t="shared" ca="1" si="9"/>
        <v>544.40037174958218</v>
      </c>
      <c r="T96" s="18">
        <f t="shared" ca="1" si="9"/>
        <v>587.02097205787629</v>
      </c>
      <c r="U96" s="18">
        <f t="shared" ca="1" si="9"/>
        <v>604.20007079542836</v>
      </c>
      <c r="V96" s="18">
        <f t="shared" ca="1" si="9"/>
        <v>622.65016610497344</v>
      </c>
      <c r="W96" s="18">
        <f t="shared" ca="1" si="9"/>
        <v>664.29893731035907</v>
      </c>
      <c r="X96" s="18">
        <f t="shared" ca="1" si="9"/>
        <v>677.39841222830944</v>
      </c>
      <c r="Y96" s="18">
        <f t="shared" ca="1" si="9"/>
        <v>696.16875177604845</v>
      </c>
      <c r="Z96" s="18">
        <f t="shared" ca="1" si="9"/>
        <v>738.08918082651155</v>
      </c>
      <c r="AA96" s="18">
        <f t="shared" ca="1" si="9"/>
        <v>748.91600238474882</v>
      </c>
      <c r="AB96" s="18">
        <f t="shared" ca="1" si="9"/>
        <v>758.75650235007345</v>
      </c>
      <c r="AC96" s="18">
        <f t="shared" ca="1" si="9"/>
        <v>807.74488705534259</v>
      </c>
      <c r="AD96" s="18">
        <f t="shared" ca="1" si="9"/>
        <v>814.50012372389381</v>
      </c>
      <c r="AE96" s="18">
        <f t="shared" ca="1" si="9"/>
        <v>822.27886118091942</v>
      </c>
      <c r="AF96" s="18">
        <f t="shared" ca="1" si="9"/>
        <v>828.74020555642335</v>
      </c>
      <c r="AG96" s="18"/>
      <c r="AH96" s="18"/>
      <c r="AI96" s="18"/>
    </row>
    <row r="97" spans="4:35">
      <c r="D97" s="18">
        <f t="shared" si="3"/>
        <v>4.4964999999999998E-2</v>
      </c>
      <c r="E97" s="18">
        <f t="shared" ref="E97:AF97" ca="1" si="10">SQRT((E$3*E15)^2+2*E15*E$3^2*$B$6)/E$2*0.001</f>
        <v>41.826753514690409</v>
      </c>
      <c r="F97" s="18">
        <f t="shared" ca="1" si="10"/>
        <v>83.735193554240098</v>
      </c>
      <c r="G97" s="18">
        <f t="shared" ca="1" si="10"/>
        <v>124.35189007556411</v>
      </c>
      <c r="H97" s="18">
        <f t="shared" ca="1" si="10"/>
        <v>163.75387758596443</v>
      </c>
      <c r="I97" s="18">
        <f t="shared" ca="1" si="10"/>
        <v>204.713928433521</v>
      </c>
      <c r="J97" s="18">
        <f t="shared" ca="1" si="10"/>
        <v>241.8626902843171</v>
      </c>
      <c r="K97" s="18">
        <f t="shared" ca="1" si="10"/>
        <v>279.72319555969324</v>
      </c>
      <c r="L97" s="18">
        <f t="shared" ca="1" si="10"/>
        <v>317.56252555472253</v>
      </c>
      <c r="M97" s="18">
        <f t="shared" ca="1" si="10"/>
        <v>356.5349548721905</v>
      </c>
      <c r="N97" s="18">
        <f t="shared" ca="1" si="10"/>
        <v>396.21426614424405</v>
      </c>
      <c r="O97" s="18">
        <f t="shared" ca="1" si="10"/>
        <v>421.51406131647138</v>
      </c>
      <c r="P97" s="18">
        <f t="shared" ca="1" si="10"/>
        <v>461.12889170492667</v>
      </c>
      <c r="Q97" s="18">
        <f t="shared" ca="1" si="10"/>
        <v>483.95307999893896</v>
      </c>
      <c r="R97" s="18">
        <f t="shared" ca="1" si="10"/>
        <v>524.36815218307879</v>
      </c>
      <c r="S97" s="18">
        <f t="shared" ca="1" si="10"/>
        <v>544.40039086223658</v>
      </c>
      <c r="T97" s="18">
        <f t="shared" ca="1" si="10"/>
        <v>587.02099055397093</v>
      </c>
      <c r="U97" s="18">
        <f t="shared" ca="1" si="10"/>
        <v>604.20008983552555</v>
      </c>
      <c r="V97" s="18">
        <f t="shared" ca="1" si="10"/>
        <v>622.65018665619959</v>
      </c>
      <c r="W97" s="18">
        <f t="shared" ca="1" si="10"/>
        <v>664.29895629317571</v>
      </c>
      <c r="X97" s="18">
        <f t="shared" ca="1" si="10"/>
        <v>677.39843072438043</v>
      </c>
      <c r="Y97" s="18">
        <f t="shared" ca="1" si="10"/>
        <v>696.16877159327385</v>
      </c>
      <c r="Z97" s="18">
        <f t="shared" ca="1" si="10"/>
        <v>738.08920100404373</v>
      </c>
      <c r="AA97" s="18">
        <f t="shared" ca="1" si="10"/>
        <v>748.9160228912624</v>
      </c>
      <c r="AB97" s="18">
        <f t="shared" ca="1" si="10"/>
        <v>758.75652238747864</v>
      </c>
      <c r="AC97" s="18">
        <f t="shared" ca="1" si="10"/>
        <v>807.74490740100873</v>
      </c>
      <c r="AD97" s="18">
        <f t="shared" ca="1" si="10"/>
        <v>814.50014364272442</v>
      </c>
      <c r="AE97" s="18">
        <f t="shared" ca="1" si="10"/>
        <v>822.27888138957485</v>
      </c>
      <c r="AF97" s="18">
        <f t="shared" ca="1" si="10"/>
        <v>828.74022504333595</v>
      </c>
      <c r="AG97" s="18"/>
      <c r="AH97" s="18"/>
      <c r="AI97" s="18"/>
    </row>
    <row r="98" spans="4:35">
      <c r="D98" s="18">
        <f t="shared" si="3"/>
        <v>5.6606999999999998E-2</v>
      </c>
      <c r="E98" s="18">
        <f t="shared" ref="E98:AF98" ca="1" si="11">SQRT((E$3*E16)^2+2*E16*E$3^2*$B$6)/E$2*0.001</f>
        <v>41.826765159619214</v>
      </c>
      <c r="F98" s="18">
        <f t="shared" ca="1" si="11"/>
        <v>83.735216844086281</v>
      </c>
      <c r="G98" s="18">
        <f t="shared" ca="1" si="11"/>
        <v>124.35191724444041</v>
      </c>
      <c r="H98" s="18">
        <f t="shared" ca="1" si="11"/>
        <v>163.75390378264117</v>
      </c>
      <c r="I98" s="18">
        <f t="shared" ca="1" si="11"/>
        <v>204.7139540472231</v>
      </c>
      <c r="J98" s="18">
        <f t="shared" ca="1" si="11"/>
        <v>241.86271356901796</v>
      </c>
      <c r="K98" s="18">
        <f t="shared" ca="1" si="11"/>
        <v>279.72321884421712</v>
      </c>
      <c r="L98" s="18">
        <f t="shared" ca="1" si="11"/>
        <v>317.56254883912897</v>
      </c>
      <c r="M98" s="18">
        <f t="shared" ca="1" si="11"/>
        <v>356.53497945012532</v>
      </c>
      <c r="N98" s="18">
        <f t="shared" ca="1" si="11"/>
        <v>396.2142894285052</v>
      </c>
      <c r="O98" s="18">
        <f t="shared" ca="1" si="11"/>
        <v>421.51408565909878</v>
      </c>
      <c r="P98" s="18">
        <f t="shared" ca="1" si="11"/>
        <v>461.12891498911938</v>
      </c>
      <c r="Q98" s="18">
        <f t="shared" ca="1" si="11"/>
        <v>483.95310417867347</v>
      </c>
      <c r="R98" s="18">
        <f t="shared" ca="1" si="11"/>
        <v>524.36817546722796</v>
      </c>
      <c r="S98" s="18">
        <f t="shared" ca="1" si="11"/>
        <v>544.4004149225226</v>
      </c>
      <c r="T98" s="18">
        <f t="shared" ca="1" si="11"/>
        <v>587.02101383808974</v>
      </c>
      <c r="U98" s="18">
        <f t="shared" ca="1" si="11"/>
        <v>604.2001138044717</v>
      </c>
      <c r="V98" s="18">
        <f t="shared" ca="1" si="11"/>
        <v>622.65021252745578</v>
      </c>
      <c r="W98" s="18">
        <f t="shared" ca="1" si="11"/>
        <v>664.29898019001291</v>
      </c>
      <c r="X98" s="18">
        <f t="shared" ca="1" si="11"/>
        <v>677.39845400846968</v>
      </c>
      <c r="Y98" s="18">
        <f t="shared" ca="1" si="11"/>
        <v>696.16879654052082</v>
      </c>
      <c r="Z98" s="18">
        <f t="shared" ca="1" si="11"/>
        <v>738.08922640486878</v>
      </c>
      <c r="AA98" s="18">
        <f t="shared" ca="1" si="11"/>
        <v>748.91604870623178</v>
      </c>
      <c r="AB98" s="18">
        <f t="shared" ca="1" si="11"/>
        <v>758.75654761190253</v>
      </c>
      <c r="AC98" s="18">
        <f t="shared" ca="1" si="11"/>
        <v>807.74493301349241</v>
      </c>
      <c r="AD98" s="18">
        <f t="shared" ca="1" si="11"/>
        <v>814.50016871787841</v>
      </c>
      <c r="AE98" s="18">
        <f t="shared" ca="1" si="11"/>
        <v>822.27890682958002</v>
      </c>
      <c r="AF98" s="18">
        <f t="shared" ca="1" si="11"/>
        <v>828.74024957476286</v>
      </c>
      <c r="AG98" s="18"/>
      <c r="AH98" s="18"/>
      <c r="AI98" s="18"/>
    </row>
    <row r="99" spans="4:35">
      <c r="D99" s="18">
        <f t="shared" si="3"/>
        <v>7.1263999999999994E-2</v>
      </c>
      <c r="E99" s="18">
        <f t="shared" ref="E99:AF99" ca="1" si="12">SQRT((E$3*E17)^2+2*E17*E$3^2*$B$6)/E$2*0.001</f>
        <v>41.826779820306513</v>
      </c>
      <c r="F99" s="18">
        <f t="shared" ca="1" si="12"/>
        <v>83.735246165446469</v>
      </c>
      <c r="G99" s="18">
        <f t="shared" ca="1" si="12"/>
        <v>124.3519514494069</v>
      </c>
      <c r="H99" s="18">
        <f t="shared" ca="1" si="12"/>
        <v>163.75393676363157</v>
      </c>
      <c r="I99" s="18">
        <f t="shared" ca="1" si="12"/>
        <v>204.71398629426227</v>
      </c>
      <c r="J99" s="18">
        <f t="shared" ca="1" si="12"/>
        <v>241.86274288390021</v>
      </c>
      <c r="K99" s="18">
        <f t="shared" ca="1" si="12"/>
        <v>279.7232481588768</v>
      </c>
      <c r="L99" s="18">
        <f t="shared" ca="1" si="12"/>
        <v>317.5625781536408</v>
      </c>
      <c r="M99" s="18">
        <f t="shared" ca="1" si="12"/>
        <v>356.53501039315836</v>
      </c>
      <c r="N99" s="18">
        <f t="shared" ca="1" si="12"/>
        <v>396.21431874283394</v>
      </c>
      <c r="O99" s="18">
        <f t="shared" ca="1" si="12"/>
        <v>421.51411630588512</v>
      </c>
      <c r="P99" s="18">
        <f t="shared" ca="1" si="12"/>
        <v>461.12894430336212</v>
      </c>
      <c r="Q99" s="18">
        <f t="shared" ca="1" si="12"/>
        <v>483.95313462038183</v>
      </c>
      <c r="R99" s="18">
        <f t="shared" ca="1" si="12"/>
        <v>524.36820478141567</v>
      </c>
      <c r="S99" s="18">
        <f t="shared" ca="1" si="12"/>
        <v>544.40044521384812</v>
      </c>
      <c r="T99" s="18">
        <f t="shared" ca="1" si="12"/>
        <v>587.0210431522396</v>
      </c>
      <c r="U99" s="18">
        <f t="shared" ca="1" si="12"/>
        <v>604.20014398080241</v>
      </c>
      <c r="V99" s="18">
        <f t="shared" ca="1" si="12"/>
        <v>622.65024509874968</v>
      </c>
      <c r="W99" s="18">
        <f t="shared" ca="1" si="12"/>
        <v>664.29901027556048</v>
      </c>
      <c r="X99" s="18">
        <f t="shared" ca="1" si="12"/>
        <v>677.39848332258236</v>
      </c>
      <c r="Y99" s="18">
        <f t="shared" ca="1" si="12"/>
        <v>696.16882794850903</v>
      </c>
      <c r="Z99" s="18">
        <f t="shared" ca="1" si="12"/>
        <v>738.08925838390087</v>
      </c>
      <c r="AA99" s="18">
        <f t="shared" ca="1" si="12"/>
        <v>748.91608120666172</v>
      </c>
      <c r="AB99" s="18">
        <f t="shared" ca="1" si="12"/>
        <v>758.75657936884977</v>
      </c>
      <c r="AC99" s="18">
        <f t="shared" ca="1" si="12"/>
        <v>807.74496525899769</v>
      </c>
      <c r="AD99" s="18">
        <f t="shared" ca="1" si="12"/>
        <v>814.5002002868988</v>
      </c>
      <c r="AE99" s="18">
        <f t="shared" ca="1" si="12"/>
        <v>822.2789388579389</v>
      </c>
      <c r="AF99" s="18">
        <f t="shared" ca="1" si="12"/>
        <v>828.74028045924354</v>
      </c>
      <c r="AG99" s="18"/>
      <c r="AH99" s="18"/>
      <c r="AI99" s="18"/>
    </row>
    <row r="100" spans="4:35">
      <c r="D100" s="18">
        <f t="shared" si="3"/>
        <v>8.9716000000000004E-2</v>
      </c>
      <c r="E100" s="18">
        <f t="shared" ref="E100:AF100" ca="1" si="13">SQRT((E$3*E18)^2+2*E18*E$3^2*$B$6)/E$2*0.001</f>
        <v>41.826798276948509</v>
      </c>
      <c r="F100" s="18">
        <f t="shared" ca="1" si="13"/>
        <v>83.735283078712399</v>
      </c>
      <c r="G100" s="18">
        <f t="shared" ca="1" si="13"/>
        <v>124.35199451074564</v>
      </c>
      <c r="H100" s="18">
        <f t="shared" ca="1" si="13"/>
        <v>163.75397828408154</v>
      </c>
      <c r="I100" s="18">
        <f t="shared" ca="1" si="13"/>
        <v>204.7140268907259</v>
      </c>
      <c r="J100" s="18">
        <f t="shared" ca="1" si="13"/>
        <v>241.86277978901097</v>
      </c>
      <c r="K100" s="18">
        <f t="shared" ca="1" si="13"/>
        <v>279.72328506370718</v>
      </c>
      <c r="L100" s="18">
        <f t="shared" ca="1" si="13"/>
        <v>317.56261505828508</v>
      </c>
      <c r="M100" s="18">
        <f t="shared" ca="1" si="13"/>
        <v>356.53504934798178</v>
      </c>
      <c r="N100" s="18">
        <f t="shared" ca="1" si="13"/>
        <v>396.21435564724783</v>
      </c>
      <c r="O100" s="18">
        <f t="shared" ca="1" si="13"/>
        <v>421.51415488775763</v>
      </c>
      <c r="P100" s="18">
        <f t="shared" ca="1" si="13"/>
        <v>461.12898120766761</v>
      </c>
      <c r="Q100" s="18">
        <f t="shared" ca="1" si="13"/>
        <v>483.9531729440771</v>
      </c>
      <c r="R100" s="18">
        <f t="shared" ca="1" si="13"/>
        <v>524.36824168565192</v>
      </c>
      <c r="S100" s="18">
        <f t="shared" ca="1" si="13"/>
        <v>544.40048334822336</v>
      </c>
      <c r="T100" s="18">
        <f t="shared" ca="1" si="13"/>
        <v>587.02108005642822</v>
      </c>
      <c r="U100" s="18">
        <f t="shared" ca="1" si="13"/>
        <v>604.20018197040827</v>
      </c>
      <c r="V100" s="18">
        <f t="shared" ca="1" si="13"/>
        <v>622.65028610342392</v>
      </c>
      <c r="W100" s="18">
        <f t="shared" ca="1" si="13"/>
        <v>664.29904815087752</v>
      </c>
      <c r="X100" s="18">
        <f t="shared" ca="1" si="13"/>
        <v>677.39852022672392</v>
      </c>
      <c r="Y100" s="18">
        <f t="shared" ca="1" si="13"/>
        <v>696.16886748867387</v>
      </c>
      <c r="Z100" s="18">
        <f t="shared" ca="1" si="13"/>
        <v>738.08929864296465</v>
      </c>
      <c r="AA100" s="18">
        <f t="shared" ca="1" si="13"/>
        <v>748.91612212212374</v>
      </c>
      <c r="AB100" s="18">
        <f t="shared" ca="1" si="13"/>
        <v>758.75661934832669</v>
      </c>
      <c r="AC100" s="18">
        <f t="shared" ca="1" si="13"/>
        <v>807.74500585353019</v>
      </c>
      <c r="AD100" s="18">
        <f t="shared" ca="1" si="13"/>
        <v>814.50024002979023</v>
      </c>
      <c r="AE100" s="18">
        <f t="shared" ca="1" si="13"/>
        <v>822.27897917910127</v>
      </c>
      <c r="AF100" s="18">
        <f t="shared" ca="1" si="13"/>
        <v>828.74031934035418</v>
      </c>
      <c r="AG100" s="18"/>
      <c r="AH100" s="18"/>
      <c r="AI100" s="18"/>
    </row>
    <row r="101" spans="4:35">
      <c r="D101" s="18">
        <f t="shared" si="3"/>
        <v>0.11294999999999999</v>
      </c>
      <c r="E101" s="18">
        <f t="shared" ref="E101:AF101" ca="1" si="14">SQRT((E$3*E19)^2+2*E19*E$3^2*$B$6)/E$2*0.001</f>
        <v>41.82682151679353</v>
      </c>
      <c r="F101" s="18">
        <f t="shared" ca="1" si="14"/>
        <v>83.735329558379632</v>
      </c>
      <c r="G101" s="18">
        <f t="shared" ca="1" si="14"/>
        <v>124.3520487318135</v>
      </c>
      <c r="H101" s="18">
        <f t="shared" ca="1" si="14"/>
        <v>163.75403056492561</v>
      </c>
      <c r="I101" s="18">
        <f t="shared" ca="1" si="14"/>
        <v>204.71407800812432</v>
      </c>
      <c r="J101" s="18">
        <f t="shared" ca="1" si="14"/>
        <v>241.86282625840954</v>
      </c>
      <c r="K101" s="18">
        <f t="shared" ca="1" si="14"/>
        <v>279.72333153275287</v>
      </c>
      <c r="L101" s="18">
        <f t="shared" ca="1" si="14"/>
        <v>317.56266152709645</v>
      </c>
      <c r="M101" s="18">
        <f t="shared" ca="1" si="14"/>
        <v>356.53509839829428</v>
      </c>
      <c r="N101" s="18">
        <f t="shared" ca="1" si="14"/>
        <v>396.21440211576908</v>
      </c>
      <c r="O101" s="18">
        <f t="shared" ca="1" si="14"/>
        <v>421.51420346846561</v>
      </c>
      <c r="P101" s="18">
        <f t="shared" ca="1" si="14"/>
        <v>461.12902767605243</v>
      </c>
      <c r="Q101" s="18">
        <f t="shared" ca="1" si="14"/>
        <v>483.95322119969904</v>
      </c>
      <c r="R101" s="18">
        <f t="shared" ca="1" si="14"/>
        <v>524.36828815394961</v>
      </c>
      <c r="S101" s="18">
        <f t="shared" ca="1" si="14"/>
        <v>544.40053136546123</v>
      </c>
      <c r="T101" s="18">
        <f t="shared" ca="1" si="14"/>
        <v>587.02112652466553</v>
      </c>
      <c r="U101" s="18">
        <f t="shared" ca="1" si="14"/>
        <v>604.20022980535862</v>
      </c>
      <c r="V101" s="18">
        <f t="shared" ca="1" si="14"/>
        <v>622.65033773482457</v>
      </c>
      <c r="W101" s="18">
        <f t="shared" ca="1" si="14"/>
        <v>664.29909584192001</v>
      </c>
      <c r="X101" s="18">
        <f t="shared" ca="1" si="14"/>
        <v>677.398566694902</v>
      </c>
      <c r="Y101" s="18">
        <f t="shared" ca="1" si="14"/>
        <v>696.16891727602422</v>
      </c>
      <c r="Z101" s="18">
        <f t="shared" ca="1" si="14"/>
        <v>738.08934933552325</v>
      </c>
      <c r="AA101" s="18">
        <f t="shared" ca="1" si="14"/>
        <v>748.91617364119202</v>
      </c>
      <c r="AB101" s="18">
        <f t="shared" ca="1" si="14"/>
        <v>758.75666968884047</v>
      </c>
      <c r="AC101" s="18">
        <f t="shared" ca="1" si="14"/>
        <v>807.74505696849701</v>
      </c>
      <c r="AD101" s="18">
        <f t="shared" ca="1" si="14"/>
        <v>814.50029007240573</v>
      </c>
      <c r="AE101" s="18">
        <f t="shared" ca="1" si="14"/>
        <v>822.27902994985163</v>
      </c>
      <c r="AF101" s="18">
        <f t="shared" ca="1" si="14"/>
        <v>828.74036829785064</v>
      </c>
      <c r="AG101" s="18"/>
      <c r="AH101" s="18"/>
      <c r="AI101" s="18"/>
    </row>
    <row r="102" spans="4:35">
      <c r="D102" s="18">
        <f t="shared" si="3"/>
        <v>0.14219000000000001</v>
      </c>
      <c r="E102" s="18">
        <f t="shared" ref="E102:AF102" ca="1" si="15">SQRT((E$3*E20)^2+2*E20*E$3^2*$B$6)/E$2*0.001</f>
        <v>41.826850764149469</v>
      </c>
      <c r="F102" s="18">
        <f t="shared" ca="1" si="15"/>
        <v>83.73538805306282</v>
      </c>
      <c r="G102" s="18">
        <f t="shared" ca="1" si="15"/>
        <v>124.35211696905306</v>
      </c>
      <c r="H102" s="18">
        <f t="shared" ca="1" si="15"/>
        <v>163.75409636039259</v>
      </c>
      <c r="I102" s="18">
        <f t="shared" ca="1" si="15"/>
        <v>204.71414233939447</v>
      </c>
      <c r="J102" s="18">
        <f t="shared" ca="1" si="15"/>
        <v>241.86288474016976</v>
      </c>
      <c r="K102" s="18">
        <f t="shared" ca="1" si="15"/>
        <v>279.7233900140688</v>
      </c>
      <c r="L102" s="18">
        <f t="shared" ca="1" si="15"/>
        <v>317.56272000811742</v>
      </c>
      <c r="M102" s="18">
        <f t="shared" ca="1" si="15"/>
        <v>356.53516012813589</v>
      </c>
      <c r="N102" s="18">
        <f t="shared" ca="1" si="15"/>
        <v>396.21446059642489</v>
      </c>
      <c r="O102" s="18">
        <f t="shared" ca="1" si="15"/>
        <v>421.51426460730954</v>
      </c>
      <c r="P102" s="18">
        <f t="shared" ca="1" si="15"/>
        <v>461.12908615653669</v>
      </c>
      <c r="Q102" s="18">
        <f t="shared" ca="1" si="15"/>
        <v>483.95328192942225</v>
      </c>
      <c r="R102" s="18">
        <f t="shared" ca="1" si="15"/>
        <v>524.36834663432398</v>
      </c>
      <c r="S102" s="18">
        <f t="shared" ca="1" si="15"/>
        <v>544.40059179517789</v>
      </c>
      <c r="T102" s="18">
        <f t="shared" ca="1" si="15"/>
        <v>587.02118500496442</v>
      </c>
      <c r="U102" s="18">
        <f t="shared" ca="1" si="15"/>
        <v>604.20029000566626</v>
      </c>
      <c r="V102" s="18">
        <f t="shared" ca="1" si="15"/>
        <v>622.65040271296641</v>
      </c>
      <c r="W102" s="18">
        <f t="shared" ca="1" si="15"/>
        <v>664.29915586111974</v>
      </c>
      <c r="X102" s="18">
        <f t="shared" ca="1" si="15"/>
        <v>677.39862517512654</v>
      </c>
      <c r="Y102" s="18">
        <f t="shared" ca="1" si="15"/>
        <v>696.16897993342843</v>
      </c>
      <c r="Z102" s="18">
        <f t="shared" ca="1" si="15"/>
        <v>738.08941313213245</v>
      </c>
      <c r="AA102" s="18">
        <f t="shared" ca="1" si="15"/>
        <v>748.91623847796393</v>
      </c>
      <c r="AB102" s="18">
        <f t="shared" ca="1" si="15"/>
        <v>758.75673304240127</v>
      </c>
      <c r="AC102" s="18">
        <f t="shared" ca="1" si="15"/>
        <v>807.74512129670711</v>
      </c>
      <c r="AD102" s="18">
        <f t="shared" ca="1" si="15"/>
        <v>814.5003530510611</v>
      </c>
      <c r="AE102" s="18">
        <f t="shared" ca="1" si="15"/>
        <v>822.27909384486497</v>
      </c>
      <c r="AF102" s="18">
        <f t="shared" ca="1" si="15"/>
        <v>828.74042991088311</v>
      </c>
      <c r="AG102" s="18"/>
      <c r="AH102" s="18"/>
      <c r="AI102" s="18"/>
    </row>
    <row r="103" spans="4:35">
      <c r="D103" s="18">
        <f t="shared" si="3"/>
        <v>0.17901</v>
      </c>
      <c r="E103" s="18">
        <f t="shared" ref="E103:AF103" ca="1" si="16">SQRT((E$3*E21)^2+2*E21*E$3^2*$B$6)/E$2*0.001</f>
        <v>41.826887593412309</v>
      </c>
      <c r="F103" s="18">
        <f t="shared" ca="1" si="16"/>
        <v>83.735461711552375</v>
      </c>
      <c r="G103" s="18">
        <f t="shared" ca="1" si="16"/>
        <v>124.35220289570012</v>
      </c>
      <c r="H103" s="18">
        <f t="shared" ca="1" si="16"/>
        <v>163.75417921227682</v>
      </c>
      <c r="I103" s="18">
        <f t="shared" ca="1" si="16"/>
        <v>204.7142233475123</v>
      </c>
      <c r="J103" s="18">
        <f t="shared" ca="1" si="16"/>
        <v>241.86295838238615</v>
      </c>
      <c r="K103" s="18">
        <f t="shared" ca="1" si="16"/>
        <v>279.72346365572577</v>
      </c>
      <c r="L103" s="18">
        <f t="shared" ca="1" si="16"/>
        <v>317.56279364940309</v>
      </c>
      <c r="M103" s="18">
        <f t="shared" ca="1" si="16"/>
        <v>356.53523786044656</v>
      </c>
      <c r="N103" s="18">
        <f t="shared" ca="1" si="16"/>
        <v>396.2145342372508</v>
      </c>
      <c r="O103" s="18">
        <f t="shared" ca="1" si="16"/>
        <v>421.51434159541611</v>
      </c>
      <c r="P103" s="18">
        <f t="shared" ca="1" si="16"/>
        <v>461.12915979714643</v>
      </c>
      <c r="Q103" s="18">
        <f t="shared" ca="1" si="16"/>
        <v>483.95335840234975</v>
      </c>
      <c r="R103" s="18">
        <f t="shared" ca="1" si="16"/>
        <v>524.36842027479554</v>
      </c>
      <c r="S103" s="18">
        <f t="shared" ca="1" si="16"/>
        <v>544.40066789032744</v>
      </c>
      <c r="T103" s="18">
        <f t="shared" ca="1" si="16"/>
        <v>587.02125864534071</v>
      </c>
      <c r="U103" s="18">
        <f t="shared" ca="1" si="16"/>
        <v>604.20036581193608</v>
      </c>
      <c r="V103" s="18">
        <f t="shared" ca="1" si="16"/>
        <v>622.65048453564759</v>
      </c>
      <c r="W103" s="18">
        <f t="shared" ca="1" si="16"/>
        <v>664.29923143933206</v>
      </c>
      <c r="X103" s="18">
        <f t="shared" ca="1" si="16"/>
        <v>677.39869881540915</v>
      </c>
      <c r="Y103" s="18">
        <f t="shared" ca="1" si="16"/>
        <v>696.1690588337575</v>
      </c>
      <c r="Z103" s="18">
        <f t="shared" ca="1" si="16"/>
        <v>738.08949346698682</v>
      </c>
      <c r="AA103" s="18">
        <f t="shared" ca="1" si="16"/>
        <v>748.91632012262698</v>
      </c>
      <c r="AB103" s="18">
        <f t="shared" ca="1" si="16"/>
        <v>758.75681281935442</v>
      </c>
      <c r="AC103" s="18">
        <f t="shared" ca="1" si="16"/>
        <v>807.74520230097175</v>
      </c>
      <c r="AD103" s="18">
        <f t="shared" ca="1" si="16"/>
        <v>814.50043235592068</v>
      </c>
      <c r="AE103" s="18">
        <f t="shared" ca="1" si="16"/>
        <v>822.27917430363379</v>
      </c>
      <c r="AF103" s="18">
        <f t="shared" ca="1" si="16"/>
        <v>828.74050749610387</v>
      </c>
      <c r="AG103" s="18"/>
      <c r="AH103" s="18"/>
      <c r="AI103" s="18"/>
    </row>
    <row r="104" spans="4:35">
      <c r="D104" s="18">
        <f t="shared" si="3"/>
        <v>0.22536</v>
      </c>
      <c r="E104" s="18">
        <f t="shared" ref="E104:AF104" ca="1" si="17">SQRT((E$3*E22)^2+2*E22*E$3^2*$B$6)/E$2*0.001</f>
        <v>41.82693395507259</v>
      </c>
      <c r="F104" s="18">
        <f t="shared" ca="1" si="17"/>
        <v>83.735554434827478</v>
      </c>
      <c r="G104" s="18">
        <f t="shared" ca="1" si="17"/>
        <v>124.35231106245973</v>
      </c>
      <c r="H104" s="18">
        <f t="shared" ca="1" si="17"/>
        <v>163.75428350844282</v>
      </c>
      <c r="I104" s="18">
        <f t="shared" ca="1" si="17"/>
        <v>204.71432532269594</v>
      </c>
      <c r="J104" s="18">
        <f t="shared" ca="1" si="17"/>
        <v>241.86305108517627</v>
      </c>
      <c r="K104" s="18">
        <f t="shared" ca="1" si="17"/>
        <v>279.72355635781179</v>
      </c>
      <c r="L104" s="18">
        <f t="shared" ca="1" si="17"/>
        <v>317.56288635102158</v>
      </c>
      <c r="M104" s="18">
        <f t="shared" ca="1" si="17"/>
        <v>356.53533571195669</v>
      </c>
      <c r="N104" s="18">
        <f t="shared" ca="1" si="17"/>
        <v>396.21462693829056</v>
      </c>
      <c r="O104" s="18">
        <f t="shared" ca="1" si="17"/>
        <v>421.51443851010225</v>
      </c>
      <c r="P104" s="18">
        <f t="shared" ca="1" si="17"/>
        <v>461.12925249791402</v>
      </c>
      <c r="Q104" s="18">
        <f t="shared" ca="1" si="17"/>
        <v>483.95345466851484</v>
      </c>
      <c r="R104" s="18">
        <f t="shared" ca="1" si="17"/>
        <v>524.36851297538908</v>
      </c>
      <c r="S104" s="18">
        <f t="shared" ca="1" si="17"/>
        <v>544.40076368093492</v>
      </c>
      <c r="T104" s="18">
        <f t="shared" ca="1" si="17"/>
        <v>587.02135134581431</v>
      </c>
      <c r="U104" s="18">
        <f t="shared" ca="1" si="17"/>
        <v>604.20046123889438</v>
      </c>
      <c r="V104" s="18">
        <f t="shared" ca="1" si="17"/>
        <v>622.65058753622486</v>
      </c>
      <c r="W104" s="18">
        <f t="shared" ca="1" si="17"/>
        <v>664.29932657920551</v>
      </c>
      <c r="X104" s="18">
        <f t="shared" ca="1" si="17"/>
        <v>677.39879151576474</v>
      </c>
      <c r="Y104" s="18">
        <f t="shared" ca="1" si="17"/>
        <v>696.16915815560026</v>
      </c>
      <c r="Z104" s="18">
        <f t="shared" ca="1" si="17"/>
        <v>738.08959459464847</v>
      </c>
      <c r="AA104" s="18">
        <f t="shared" ca="1" si="17"/>
        <v>748.91642289911033</v>
      </c>
      <c r="AB104" s="18">
        <f t="shared" ca="1" si="17"/>
        <v>758.75691324471484</v>
      </c>
      <c r="AC104" s="18">
        <f t="shared" ca="1" si="17"/>
        <v>807.74530427130469</v>
      </c>
      <c r="AD104" s="18">
        <f t="shared" ca="1" si="17"/>
        <v>814.50053218699702</v>
      </c>
      <c r="AE104" s="18">
        <f t="shared" ca="1" si="17"/>
        <v>822.27927558728186</v>
      </c>
      <c r="AF104" s="18">
        <f t="shared" ca="1" si="17"/>
        <v>828.74060516245311</v>
      </c>
      <c r="AG104" s="18"/>
      <c r="AH104" s="18"/>
      <c r="AI104" s="18"/>
    </row>
    <row r="105" spans="4:35">
      <c r="D105" s="18">
        <f t="shared" si="3"/>
        <v>0.28371000000000002</v>
      </c>
      <c r="E105" s="18">
        <f t="shared" ref="E105:AF105" ca="1" si="18">SQRT((E$3*E23)^2+2*E23*E$3^2*$B$6)/E$2*0.001</f>
        <v>41.826992319751689</v>
      </c>
      <c r="F105" s="18">
        <f t="shared" ca="1" si="18"/>
        <v>83.735671164128419</v>
      </c>
      <c r="G105" s="18">
        <f t="shared" ca="1" si="18"/>
        <v>124.35244723355842</v>
      </c>
      <c r="H105" s="18">
        <f t="shared" ca="1" si="18"/>
        <v>163.75441480685248</v>
      </c>
      <c r="I105" s="18">
        <f t="shared" ca="1" si="18"/>
        <v>204.71445369922165</v>
      </c>
      <c r="J105" s="18">
        <f t="shared" ca="1" si="18"/>
        <v>241.86316778868868</v>
      </c>
      <c r="K105" s="18">
        <f t="shared" ca="1" si="18"/>
        <v>279.7236730604377</v>
      </c>
      <c r="L105" s="18">
        <f t="shared" ca="1" si="18"/>
        <v>317.56300305305905</v>
      </c>
      <c r="M105" s="18">
        <f t="shared" ca="1" si="18"/>
        <v>356.53545889719095</v>
      </c>
      <c r="N105" s="18">
        <f t="shared" ca="1" si="18"/>
        <v>396.21474363959936</v>
      </c>
      <c r="O105" s="18">
        <f t="shared" ca="1" si="18"/>
        <v>421.51456051596909</v>
      </c>
      <c r="P105" s="18">
        <f t="shared" ca="1" si="18"/>
        <v>461.12936919888023</v>
      </c>
      <c r="Q105" s="18">
        <f t="shared" ca="1" si="18"/>
        <v>483.95357585795875</v>
      </c>
      <c r="R105" s="18">
        <f t="shared" ca="1" si="18"/>
        <v>524.36862967613627</v>
      </c>
      <c r="S105" s="18">
        <f t="shared" ca="1" si="18"/>
        <v>544.40088427169997</v>
      </c>
      <c r="T105" s="18">
        <f t="shared" ca="1" si="18"/>
        <v>587.02146804641063</v>
      </c>
      <c r="U105" s="18">
        <f t="shared" ca="1" si="18"/>
        <v>604.20058137186129</v>
      </c>
      <c r="V105" s="18">
        <f t="shared" ca="1" si="18"/>
        <v>622.65071720361857</v>
      </c>
      <c r="W105" s="18">
        <f t="shared" ca="1" si="18"/>
        <v>664.29944635076151</v>
      </c>
      <c r="X105" s="18">
        <f t="shared" ca="1" si="18"/>
        <v>677.3989082162127</v>
      </c>
      <c r="Y105" s="18">
        <f t="shared" ca="1" si="18"/>
        <v>696.16928319183614</v>
      </c>
      <c r="Z105" s="18">
        <f t="shared" ca="1" si="18"/>
        <v>738.08972190422901</v>
      </c>
      <c r="AA105" s="18">
        <f t="shared" ca="1" si="18"/>
        <v>748.91655228439231</v>
      </c>
      <c r="AB105" s="18">
        <f t="shared" ca="1" si="18"/>
        <v>758.75703967016852</v>
      </c>
      <c r="AC105" s="18">
        <f t="shared" ca="1" si="18"/>
        <v>807.74543264172382</v>
      </c>
      <c r="AD105" s="18">
        <f t="shared" ca="1" si="18"/>
        <v>814.50065786430696</v>
      </c>
      <c r="AE105" s="18">
        <f t="shared" ca="1" si="18"/>
        <v>822.27940309323367</v>
      </c>
      <c r="AF105" s="18">
        <f t="shared" ca="1" si="18"/>
        <v>828.74072811458893</v>
      </c>
      <c r="AG105" s="18"/>
      <c r="AH105" s="18"/>
      <c r="AI105" s="18"/>
    </row>
    <row r="106" spans="4:35">
      <c r="D106" s="18">
        <f t="shared" si="3"/>
        <v>0.35716999999999999</v>
      </c>
      <c r="E106" s="18">
        <f t="shared" ref="E106:AF106" ca="1" si="19">SQRT((E$3*E24)^2+2*E24*E$3^2*$B$6)/E$2*0.001</f>
        <v>41.827065798231949</v>
      </c>
      <c r="F106" s="18">
        <f t="shared" ca="1" si="19"/>
        <v>83.735818121016862</v>
      </c>
      <c r="G106" s="18">
        <f t="shared" ca="1" si="19"/>
        <v>124.35261866678728</v>
      </c>
      <c r="H106" s="18">
        <f t="shared" ca="1" si="19"/>
        <v>163.75458010558719</v>
      </c>
      <c r="I106" s="18">
        <f t="shared" ca="1" si="19"/>
        <v>204.7146153194372</v>
      </c>
      <c r="J106" s="18">
        <f t="shared" ca="1" si="19"/>
        <v>241.86331471311073</v>
      </c>
      <c r="K106" s="18">
        <f t="shared" ca="1" si="19"/>
        <v>279.72381998374374</v>
      </c>
      <c r="L106" s="18">
        <f t="shared" ca="1" si="19"/>
        <v>317.56314997562419</v>
      </c>
      <c r="M106" s="18">
        <f t="shared" ca="1" si="19"/>
        <v>356.53561398180642</v>
      </c>
      <c r="N106" s="18">
        <f t="shared" ca="1" si="19"/>
        <v>396.21489056124716</v>
      </c>
      <c r="O106" s="18">
        <f t="shared" ca="1" si="19"/>
        <v>421.51471411581457</v>
      </c>
      <c r="P106" s="18">
        <f t="shared" ca="1" si="19"/>
        <v>461.12951612009675</v>
      </c>
      <c r="Q106" s="18">
        <f t="shared" ca="1" si="19"/>
        <v>483.95372842996488</v>
      </c>
      <c r="R106" s="18">
        <f t="shared" ca="1" si="19"/>
        <v>524.36877659707716</v>
      </c>
      <c r="S106" s="18">
        <f t="shared" ca="1" si="19"/>
        <v>544.40103608999618</v>
      </c>
      <c r="T106" s="18">
        <f t="shared" ca="1" si="19"/>
        <v>587.02161496716121</v>
      </c>
      <c r="U106" s="18">
        <f t="shared" ca="1" si="19"/>
        <v>604.20073261381071</v>
      </c>
      <c r="V106" s="18">
        <f t="shared" ca="1" si="19"/>
        <v>622.65088044897846</v>
      </c>
      <c r="W106" s="18">
        <f t="shared" ca="1" si="19"/>
        <v>664.29959713771086</v>
      </c>
      <c r="X106" s="18">
        <f t="shared" ca="1" si="19"/>
        <v>677.39905513677627</v>
      </c>
      <c r="Y106" s="18">
        <f t="shared" ca="1" si="19"/>
        <v>696.16944060677827</v>
      </c>
      <c r="Z106" s="18">
        <f t="shared" ca="1" si="19"/>
        <v>738.08988218120908</v>
      </c>
      <c r="AA106" s="18">
        <f t="shared" ca="1" si="19"/>
        <v>748.91671517458599</v>
      </c>
      <c r="AB106" s="18">
        <f t="shared" ca="1" si="19"/>
        <v>758.75719883407328</v>
      </c>
      <c r="AC106" s="18">
        <f t="shared" ca="1" si="19"/>
        <v>807.7455942542515</v>
      </c>
      <c r="AD106" s="18">
        <f t="shared" ca="1" si="19"/>
        <v>814.50081608633252</v>
      </c>
      <c r="AE106" s="18">
        <f t="shared" ca="1" si="19"/>
        <v>822.27956361743634</v>
      </c>
      <c r="AF106" s="18">
        <f t="shared" ca="1" si="19"/>
        <v>828.74088290574343</v>
      </c>
      <c r="AG106" s="18"/>
      <c r="AH106" s="18"/>
      <c r="AI106" s="18"/>
    </row>
    <row r="107" spans="4:35">
      <c r="D107" s="18">
        <f t="shared" si="3"/>
        <v>0.44964999999999999</v>
      </c>
      <c r="E107" s="18">
        <f t="shared" ref="E107:AF107" ca="1" si="20">SQRT((E$3*E25)^2+2*E25*E$3^2*$B$6)/E$2*0.001</f>
        <v>41.827158301496944</v>
      </c>
      <c r="F107" s="18">
        <f t="shared" ca="1" si="20"/>
        <v>83.736003127456129</v>
      </c>
      <c r="G107" s="18">
        <f t="shared" ca="1" si="20"/>
        <v>124.35283448689346</v>
      </c>
      <c r="H107" s="18">
        <f t="shared" ca="1" si="20"/>
        <v>163.75478820287796</v>
      </c>
      <c r="I107" s="18">
        <f t="shared" ca="1" si="20"/>
        <v>204.71481878577981</v>
      </c>
      <c r="J107" s="18">
        <f t="shared" ca="1" si="20"/>
        <v>241.86349967867764</v>
      </c>
      <c r="K107" s="18">
        <f t="shared" ca="1" si="20"/>
        <v>279.72400494790571</v>
      </c>
      <c r="L107" s="18">
        <f t="shared" ca="1" si="20"/>
        <v>317.56333493885336</v>
      </c>
      <c r="M107" s="18">
        <f t="shared" ca="1" si="20"/>
        <v>356.53580922037509</v>
      </c>
      <c r="N107" s="18">
        <f t="shared" ca="1" si="20"/>
        <v>396.21507552332162</v>
      </c>
      <c r="O107" s="18">
        <f t="shared" ca="1" si="20"/>
        <v>421.51490748518165</v>
      </c>
      <c r="P107" s="18">
        <f t="shared" ca="1" si="20"/>
        <v>461.12970108162824</v>
      </c>
      <c r="Q107" s="18">
        <f t="shared" ca="1" si="20"/>
        <v>483.95392050536822</v>
      </c>
      <c r="R107" s="18">
        <f t="shared" ca="1" si="20"/>
        <v>524.3689615582615</v>
      </c>
      <c r="S107" s="18">
        <f t="shared" ca="1" si="20"/>
        <v>544.40122721654211</v>
      </c>
      <c r="T107" s="18">
        <f t="shared" ca="1" si="20"/>
        <v>587.02179992810636</v>
      </c>
      <c r="U107" s="18">
        <f t="shared" ca="1" si="20"/>
        <v>604.20092301478405</v>
      </c>
      <c r="V107" s="18">
        <f t="shared" ca="1" si="20"/>
        <v>622.65108596124185</v>
      </c>
      <c r="W107" s="18">
        <f t="shared" ca="1" si="20"/>
        <v>664.29978696587716</v>
      </c>
      <c r="X107" s="18">
        <f t="shared" ca="1" si="20"/>
        <v>677.39924009748609</v>
      </c>
      <c r="Y107" s="18">
        <f t="shared" ca="1" si="20"/>
        <v>696.16963877903322</v>
      </c>
      <c r="Z107" s="18">
        <f t="shared" ca="1" si="20"/>
        <v>738.09008395653075</v>
      </c>
      <c r="AA107" s="18">
        <f t="shared" ca="1" si="20"/>
        <v>748.91692023972541</v>
      </c>
      <c r="AB107" s="18">
        <f t="shared" ca="1" si="20"/>
        <v>758.75739920812578</v>
      </c>
      <c r="AC107" s="18">
        <f t="shared" ca="1" si="20"/>
        <v>807.74579771091578</v>
      </c>
      <c r="AD107" s="18">
        <f t="shared" ca="1" si="20"/>
        <v>814.50101527463812</v>
      </c>
      <c r="AE107" s="18">
        <f t="shared" ca="1" si="20"/>
        <v>822.27976570399051</v>
      </c>
      <c r="AF107" s="18">
        <f t="shared" ca="1" si="20"/>
        <v>828.7410777748695</v>
      </c>
      <c r="AG107" s="18"/>
      <c r="AH107" s="18"/>
      <c r="AI107" s="18"/>
    </row>
    <row r="108" spans="4:35">
      <c r="D108" s="18">
        <f t="shared" si="3"/>
        <v>0.56606999999999996</v>
      </c>
      <c r="E108" s="18">
        <f t="shared" ref="E108:AF108" ca="1" si="21">SQRT((E$3*E26)^2+2*E26*E$3^2*$B$6)/E$2*0.001</f>
        <v>41.827274750784341</v>
      </c>
      <c r="F108" s="18">
        <f t="shared" ca="1" si="21"/>
        <v>83.73623602591671</v>
      </c>
      <c r="G108" s="18">
        <f t="shared" ca="1" si="21"/>
        <v>124.35310617565581</v>
      </c>
      <c r="H108" s="18">
        <f t="shared" ca="1" si="21"/>
        <v>163.75505016964476</v>
      </c>
      <c r="I108" s="18">
        <f t="shared" ca="1" si="21"/>
        <v>204.71507492279986</v>
      </c>
      <c r="J108" s="18">
        <f t="shared" ca="1" si="21"/>
        <v>241.86373252568569</v>
      </c>
      <c r="K108" s="18">
        <f t="shared" ca="1" si="21"/>
        <v>279.72423779314505</v>
      </c>
      <c r="L108" s="18">
        <f t="shared" ca="1" si="21"/>
        <v>317.56356778291854</v>
      </c>
      <c r="M108" s="18">
        <f t="shared" ca="1" si="21"/>
        <v>356.53605499972355</v>
      </c>
      <c r="N108" s="18">
        <f t="shared" ca="1" si="21"/>
        <v>396.21530836593303</v>
      </c>
      <c r="O108" s="18">
        <f t="shared" ca="1" si="21"/>
        <v>421.51515091145444</v>
      </c>
      <c r="P108" s="18">
        <f t="shared" ca="1" si="21"/>
        <v>461.12993392355622</v>
      </c>
      <c r="Q108" s="18">
        <f t="shared" ca="1" si="21"/>
        <v>483.95416230271303</v>
      </c>
      <c r="R108" s="18">
        <f t="shared" ca="1" si="21"/>
        <v>524.36919439975247</v>
      </c>
      <c r="S108" s="18">
        <f t="shared" ca="1" si="21"/>
        <v>544.40146781940166</v>
      </c>
      <c r="T108" s="18">
        <f t="shared" ca="1" si="21"/>
        <v>587.02203276929595</v>
      </c>
      <c r="U108" s="18">
        <f t="shared" ca="1" si="21"/>
        <v>604.20116270424433</v>
      </c>
      <c r="V108" s="18">
        <f t="shared" ca="1" si="21"/>
        <v>622.65134467380346</v>
      </c>
      <c r="W108" s="18">
        <f t="shared" ca="1" si="21"/>
        <v>664.3000259342499</v>
      </c>
      <c r="X108" s="18">
        <f t="shared" ca="1" si="21"/>
        <v>677.3994729383794</v>
      </c>
      <c r="Y108" s="18">
        <f t="shared" ca="1" si="21"/>
        <v>696.16988825150236</v>
      </c>
      <c r="Z108" s="18">
        <f t="shared" ca="1" si="21"/>
        <v>738.09033796478036</v>
      </c>
      <c r="AA108" s="18">
        <f t="shared" ca="1" si="21"/>
        <v>748.9171783894169</v>
      </c>
      <c r="AB108" s="18">
        <f t="shared" ca="1" si="21"/>
        <v>758.75765145236437</v>
      </c>
      <c r="AC108" s="18">
        <f t="shared" ca="1" si="21"/>
        <v>807.74605383575215</v>
      </c>
      <c r="AD108" s="18">
        <f t="shared" ca="1" si="21"/>
        <v>814.501266026179</v>
      </c>
      <c r="AE108" s="18">
        <f t="shared" ca="1" si="21"/>
        <v>822.28002010404077</v>
      </c>
      <c r="AF108" s="18">
        <f t="shared" ca="1" si="21"/>
        <v>828.74132308913897</v>
      </c>
      <c r="AG108" s="18"/>
      <c r="AH108" s="18"/>
      <c r="AI108" s="18"/>
    </row>
    <row r="109" spans="4:35">
      <c r="D109" s="18">
        <f t="shared" si="3"/>
        <v>0.71264000000000005</v>
      </c>
      <c r="E109" s="18">
        <f t="shared" ref="E109:AF109" ca="1" si="22">SQRT((E$3*E27)^2+2*E27*E$3^2*$B$6)/E$2*0.001</f>
        <v>41.827421357656235</v>
      </c>
      <c r="F109" s="18">
        <f t="shared" ca="1" si="22"/>
        <v>83.736529239516713</v>
      </c>
      <c r="G109" s="18">
        <f t="shared" ca="1" si="22"/>
        <v>124.35344822531967</v>
      </c>
      <c r="H109" s="18">
        <f t="shared" ca="1" si="22"/>
        <v>163.75537997954851</v>
      </c>
      <c r="I109" s="18">
        <f t="shared" ca="1" si="22"/>
        <v>204.71539739319167</v>
      </c>
      <c r="J109" s="18">
        <f t="shared" ca="1" si="22"/>
        <v>241.86402567450864</v>
      </c>
      <c r="K109" s="18">
        <f t="shared" ca="1" si="22"/>
        <v>279.72453093974138</v>
      </c>
      <c r="L109" s="18">
        <f t="shared" ca="1" si="22"/>
        <v>317.56386092803649</v>
      </c>
      <c r="M109" s="18">
        <f t="shared" ca="1" si="22"/>
        <v>356.53636443005439</v>
      </c>
      <c r="N109" s="18">
        <f t="shared" ca="1" si="22"/>
        <v>396.21560150922079</v>
      </c>
      <c r="O109" s="18">
        <f t="shared" ca="1" si="22"/>
        <v>421.51545737931929</v>
      </c>
      <c r="P109" s="18">
        <f t="shared" ca="1" si="22"/>
        <v>461.13022706598349</v>
      </c>
      <c r="Q109" s="18">
        <f t="shared" ca="1" si="22"/>
        <v>483.95446671979636</v>
      </c>
      <c r="R109" s="18">
        <f t="shared" ca="1" si="22"/>
        <v>524.36948754162972</v>
      </c>
      <c r="S109" s="18">
        <f t="shared" ca="1" si="22"/>
        <v>544.40177073265647</v>
      </c>
      <c r="T109" s="18">
        <f t="shared" ca="1" si="22"/>
        <v>587.02232591079371</v>
      </c>
      <c r="U109" s="18">
        <f t="shared" ca="1" si="22"/>
        <v>604.2014644675512</v>
      </c>
      <c r="V109" s="18">
        <f t="shared" ca="1" si="22"/>
        <v>622.65167038674065</v>
      </c>
      <c r="W109" s="18">
        <f t="shared" ca="1" si="22"/>
        <v>664.30032678972464</v>
      </c>
      <c r="X109" s="18">
        <f t="shared" ca="1" si="22"/>
        <v>677.39976607950416</v>
      </c>
      <c r="Y109" s="18">
        <f t="shared" ca="1" si="22"/>
        <v>696.17020233138351</v>
      </c>
      <c r="Z109" s="18">
        <f t="shared" ca="1" si="22"/>
        <v>738.09065775510135</v>
      </c>
      <c r="AA109" s="18">
        <f t="shared" ca="1" si="22"/>
        <v>748.91750339371436</v>
      </c>
      <c r="AB109" s="18">
        <f t="shared" ca="1" si="22"/>
        <v>758.75796902183754</v>
      </c>
      <c r="AC109" s="18">
        <f t="shared" ca="1" si="22"/>
        <v>807.74637629080507</v>
      </c>
      <c r="AD109" s="18">
        <f t="shared" ca="1" si="22"/>
        <v>814.50158171638145</v>
      </c>
      <c r="AE109" s="18">
        <f t="shared" ca="1" si="22"/>
        <v>822.28034038762894</v>
      </c>
      <c r="AF109" s="18">
        <f t="shared" ca="1" si="22"/>
        <v>828.74163193394645</v>
      </c>
      <c r="AG109" s="18"/>
      <c r="AH109" s="18"/>
      <c r="AI109" s="18"/>
    </row>
    <row r="110" spans="4:35">
      <c r="D110" s="18">
        <f t="shared" si="3"/>
        <v>0.89715999999999996</v>
      </c>
      <c r="E110" s="18">
        <f t="shared" ref="E110:AF110" ca="1" si="23">SQRT((E$3*E28)^2+2*E28*E$3^2*$B$6)/E$2*0.001</f>
        <v>41.827605924074653</v>
      </c>
      <c r="F110" s="18">
        <f t="shared" ca="1" si="23"/>
        <v>83.736898372172533</v>
      </c>
      <c r="G110" s="18">
        <f t="shared" ca="1" si="23"/>
        <v>124.35387883870521</v>
      </c>
      <c r="H110" s="18">
        <f t="shared" ca="1" si="23"/>
        <v>163.75579518404749</v>
      </c>
      <c r="I110" s="18">
        <f t="shared" ca="1" si="23"/>
        <v>204.71580335782761</v>
      </c>
      <c r="J110" s="18">
        <f t="shared" ca="1" si="23"/>
        <v>241.86439472561594</v>
      </c>
      <c r="K110" s="18">
        <f t="shared" ca="1" si="23"/>
        <v>279.72489998804542</v>
      </c>
      <c r="L110" s="18">
        <f t="shared" ca="1" si="23"/>
        <v>317.56422997447953</v>
      </c>
      <c r="M110" s="18">
        <f t="shared" ca="1" si="23"/>
        <v>356.53675397828817</v>
      </c>
      <c r="N110" s="18">
        <f t="shared" ca="1" si="23"/>
        <v>396.21597055335974</v>
      </c>
      <c r="O110" s="18">
        <f t="shared" ca="1" si="23"/>
        <v>421.51584319804334</v>
      </c>
      <c r="P110" s="18">
        <f t="shared" ca="1" si="23"/>
        <v>461.13059610903917</v>
      </c>
      <c r="Q110" s="18">
        <f t="shared" ca="1" si="23"/>
        <v>483.95484995674929</v>
      </c>
      <c r="R110" s="18">
        <f t="shared" ca="1" si="23"/>
        <v>524.3698565839926</v>
      </c>
      <c r="S110" s="18">
        <f t="shared" ca="1" si="23"/>
        <v>544.40215207640881</v>
      </c>
      <c r="T110" s="18">
        <f t="shared" ca="1" si="23"/>
        <v>587.02269495267933</v>
      </c>
      <c r="U110" s="18">
        <f t="shared" ca="1" si="23"/>
        <v>604.20184436361035</v>
      </c>
      <c r="V110" s="18">
        <f t="shared" ca="1" si="23"/>
        <v>622.65208043348423</v>
      </c>
      <c r="W110" s="18">
        <f t="shared" ca="1" si="23"/>
        <v>664.30070554289534</v>
      </c>
      <c r="X110" s="18">
        <f t="shared" ca="1" si="23"/>
        <v>677.40013512092014</v>
      </c>
      <c r="Y110" s="18">
        <f t="shared" ca="1" si="23"/>
        <v>696.17059773303254</v>
      </c>
      <c r="Z110" s="18">
        <f t="shared" ca="1" si="23"/>
        <v>738.09106034574063</v>
      </c>
      <c r="AA110" s="18">
        <f t="shared" ca="1" si="23"/>
        <v>748.91791254833674</v>
      </c>
      <c r="AB110" s="18">
        <f t="shared" ca="1" si="23"/>
        <v>758.75836881660575</v>
      </c>
      <c r="AC110" s="18">
        <f t="shared" ca="1" si="23"/>
        <v>807.74678223613057</v>
      </c>
      <c r="AD110" s="18">
        <f t="shared" ca="1" si="23"/>
        <v>814.50197914529713</v>
      </c>
      <c r="AE110" s="18">
        <f t="shared" ca="1" si="23"/>
        <v>822.28074359925256</v>
      </c>
      <c r="AF110" s="18">
        <f t="shared" ca="1" si="23"/>
        <v>828.74202074505274</v>
      </c>
      <c r="AG110" s="18"/>
      <c r="AH110" s="18"/>
      <c r="AI110" s="18"/>
    </row>
    <row r="111" spans="4:35">
      <c r="D111" s="18">
        <f t="shared" si="3"/>
        <v>1.1294999999999999</v>
      </c>
      <c r="E111" s="18">
        <f t="shared" ref="E111:AF111" ca="1" si="24">SQRT((E$3*E29)^2+2*E29*E$3^2*$B$6)/E$2*0.001</f>
        <v>41.827838322522247</v>
      </c>
      <c r="F111" s="18">
        <f t="shared" ca="1" si="24"/>
        <v>83.737363168839806</v>
      </c>
      <c r="G111" s="18">
        <f t="shared" ca="1" si="24"/>
        <v>124.35442104938086</v>
      </c>
      <c r="H111" s="18">
        <f t="shared" ca="1" si="24"/>
        <v>163.75631799248697</v>
      </c>
      <c r="I111" s="18">
        <f t="shared" ca="1" si="24"/>
        <v>204.71631453181146</v>
      </c>
      <c r="J111" s="18">
        <f t="shared" ca="1" si="24"/>
        <v>241.86485941960177</v>
      </c>
      <c r="K111" s="18">
        <f t="shared" ca="1" si="24"/>
        <v>279.72536467850159</v>
      </c>
      <c r="L111" s="18">
        <f t="shared" ca="1" si="24"/>
        <v>317.56469466259239</v>
      </c>
      <c r="M111" s="18">
        <f t="shared" ca="1" si="24"/>
        <v>356.53724448141332</v>
      </c>
      <c r="N111" s="18">
        <f t="shared" ca="1" si="24"/>
        <v>396.21643523857136</v>
      </c>
      <c r="O111" s="18">
        <f t="shared" ca="1" si="24"/>
        <v>421.51632900512328</v>
      </c>
      <c r="P111" s="18">
        <f t="shared" ca="1" si="24"/>
        <v>461.13106079288684</v>
      </c>
      <c r="Q111" s="18">
        <f t="shared" ca="1" si="24"/>
        <v>483.95533251296911</v>
      </c>
      <c r="R111" s="18">
        <f t="shared" ca="1" si="24"/>
        <v>524.37032126696829</v>
      </c>
      <c r="S111" s="18">
        <f t="shared" ca="1" si="24"/>
        <v>544.402632248788</v>
      </c>
      <c r="T111" s="18">
        <f t="shared" ca="1" si="24"/>
        <v>587.02315963505362</v>
      </c>
      <c r="U111" s="18">
        <f t="shared" ca="1" si="24"/>
        <v>604.20232271311397</v>
      </c>
      <c r="V111" s="18">
        <f t="shared" ca="1" si="24"/>
        <v>622.65259674749018</v>
      </c>
      <c r="W111" s="18">
        <f t="shared" ca="1" si="24"/>
        <v>664.30118245332073</v>
      </c>
      <c r="X111" s="18">
        <f t="shared" ca="1" si="24"/>
        <v>677.40059980270314</v>
      </c>
      <c r="Y111" s="18">
        <f t="shared" ca="1" si="24"/>
        <v>696.17109560653728</v>
      </c>
      <c r="Z111" s="18">
        <f t="shared" ca="1" si="24"/>
        <v>738.09156727132677</v>
      </c>
      <c r="AA111" s="18">
        <f t="shared" ca="1" si="24"/>
        <v>748.91842773902033</v>
      </c>
      <c r="AB111" s="18">
        <f t="shared" ca="1" si="24"/>
        <v>758.75887222174606</v>
      </c>
      <c r="AC111" s="18">
        <f t="shared" ca="1" si="24"/>
        <v>807.74729338579959</v>
      </c>
      <c r="AD111" s="18">
        <f t="shared" ca="1" si="24"/>
        <v>814.50247957145257</v>
      </c>
      <c r="AE111" s="18">
        <f t="shared" ca="1" si="24"/>
        <v>822.28125130675676</v>
      </c>
      <c r="AF111" s="18">
        <f t="shared" ca="1" si="24"/>
        <v>828.74251032001723</v>
      </c>
      <c r="AG111" s="18"/>
      <c r="AH111" s="18"/>
      <c r="AI111" s="18"/>
    </row>
    <row r="112" spans="4:35">
      <c r="D112" s="18">
        <f t="shared" si="3"/>
        <v>1.4218999999999999</v>
      </c>
      <c r="E112" s="18">
        <f t="shared" ref="E112:AF112" ca="1" si="25">SQRT((E$3*E30)^2+2*E30*E$3^2*$B$6)/E$2*0.001</f>
        <v>41.828130796077637</v>
      </c>
      <c r="F112" s="18">
        <f t="shared" ca="1" si="25"/>
        <v>83.737948115663755</v>
      </c>
      <c r="G112" s="18">
        <f t="shared" ca="1" si="25"/>
        <v>124.35510342177186</v>
      </c>
      <c r="H112" s="18">
        <f t="shared" ca="1" si="25"/>
        <v>163.75697594715515</v>
      </c>
      <c r="I112" s="18">
        <f t="shared" ca="1" si="25"/>
        <v>204.71695784451191</v>
      </c>
      <c r="J112" s="18">
        <f t="shared" ca="1" si="25"/>
        <v>241.86544423720287</v>
      </c>
      <c r="K112" s="18">
        <f t="shared" ca="1" si="25"/>
        <v>279.72594949166051</v>
      </c>
      <c r="L112" s="18">
        <f t="shared" ca="1" si="25"/>
        <v>317.56527947280233</v>
      </c>
      <c r="M112" s="18">
        <f t="shared" ca="1" si="25"/>
        <v>356.5378617798284</v>
      </c>
      <c r="N112" s="18">
        <f t="shared" ca="1" si="25"/>
        <v>396.2170200451302</v>
      </c>
      <c r="O112" s="18">
        <f t="shared" ca="1" si="25"/>
        <v>421.51694039356317</v>
      </c>
      <c r="P112" s="18">
        <f t="shared" ca="1" si="25"/>
        <v>461.13164559772889</v>
      </c>
      <c r="Q112" s="18">
        <f t="shared" ca="1" si="25"/>
        <v>483.95593981019988</v>
      </c>
      <c r="R112" s="18">
        <f t="shared" ca="1" si="25"/>
        <v>524.37090607071286</v>
      </c>
      <c r="S112" s="18">
        <f t="shared" ca="1" si="25"/>
        <v>544.40323654595477</v>
      </c>
      <c r="T112" s="18">
        <f t="shared" ca="1" si="25"/>
        <v>587.02374443804172</v>
      </c>
      <c r="U112" s="18">
        <f t="shared" ca="1" si="25"/>
        <v>604.20292471619075</v>
      </c>
      <c r="V112" s="18">
        <f t="shared" ca="1" si="25"/>
        <v>622.65324652891093</v>
      </c>
      <c r="W112" s="18">
        <f t="shared" ca="1" si="25"/>
        <v>664.30178264531696</v>
      </c>
      <c r="X112" s="18">
        <f t="shared" ca="1" si="25"/>
        <v>677.40118460494728</v>
      </c>
      <c r="Y112" s="18">
        <f t="shared" ca="1" si="25"/>
        <v>696.17172218057908</v>
      </c>
      <c r="Z112" s="18">
        <f t="shared" ca="1" si="25"/>
        <v>738.09220523741703</v>
      </c>
      <c r="AA112" s="18">
        <f t="shared" ca="1" si="25"/>
        <v>748.91907610673957</v>
      </c>
      <c r="AB112" s="18">
        <f t="shared" ca="1" si="25"/>
        <v>758.75950575735339</v>
      </c>
      <c r="AC112" s="18">
        <f t="shared" ca="1" si="25"/>
        <v>807.74793666790003</v>
      </c>
      <c r="AD112" s="18">
        <f t="shared" ca="1" si="25"/>
        <v>814.50310935800667</v>
      </c>
      <c r="AE112" s="18">
        <f t="shared" ca="1" si="25"/>
        <v>822.28189025689119</v>
      </c>
      <c r="AF112" s="18">
        <f t="shared" ca="1" si="25"/>
        <v>828.74312645034217</v>
      </c>
      <c r="AG112" s="18"/>
      <c r="AH112" s="18"/>
      <c r="AI112" s="18"/>
    </row>
    <row r="113" spans="4:35">
      <c r="D113" s="18">
        <f t="shared" si="3"/>
        <v>1.7901</v>
      </c>
      <c r="E113" s="18">
        <f t="shared" ref="E113:AF113" ca="1" si="26">SQRT((E$3*E31)^2+2*E31*E$3^2*$B$6)/E$2*0.001</f>
        <v>41.828499088699623</v>
      </c>
      <c r="F113" s="18">
        <f t="shared" ca="1" si="26"/>
        <v>83.738684700546528</v>
      </c>
      <c r="G113" s="18">
        <f t="shared" ca="1" si="26"/>
        <v>124.35596268823517</v>
      </c>
      <c r="H113" s="18">
        <f t="shared" ca="1" si="26"/>
        <v>163.75780446599455</v>
      </c>
      <c r="I113" s="18">
        <f t="shared" ca="1" si="26"/>
        <v>204.71776792568912</v>
      </c>
      <c r="J113" s="18">
        <f t="shared" ca="1" si="26"/>
        <v>241.86618065936662</v>
      </c>
      <c r="K113" s="18">
        <f t="shared" ca="1" si="26"/>
        <v>279.72668590823076</v>
      </c>
      <c r="L113" s="18">
        <f t="shared" ca="1" si="26"/>
        <v>317.56601588565906</v>
      </c>
      <c r="M113" s="18">
        <f t="shared" ca="1" si="26"/>
        <v>356.53863910293535</v>
      </c>
      <c r="N113" s="18">
        <f t="shared" ca="1" si="26"/>
        <v>396.21775645338926</v>
      </c>
      <c r="O113" s="18">
        <f t="shared" ca="1" si="26"/>
        <v>421.51771027462894</v>
      </c>
      <c r="P113" s="18">
        <f t="shared" ca="1" si="26"/>
        <v>461.13238200382631</v>
      </c>
      <c r="Q113" s="18">
        <f t="shared" ca="1" si="26"/>
        <v>483.95670453947639</v>
      </c>
      <c r="R113" s="18">
        <f t="shared" ca="1" si="26"/>
        <v>524.3716424754283</v>
      </c>
      <c r="S113" s="18">
        <f t="shared" ca="1" si="26"/>
        <v>544.40399749744836</v>
      </c>
      <c r="T113" s="18">
        <f t="shared" ca="1" si="26"/>
        <v>587.02448084180423</v>
      </c>
      <c r="U113" s="18">
        <f t="shared" ca="1" si="26"/>
        <v>604.20368277888861</v>
      </c>
      <c r="V113" s="18">
        <f t="shared" ca="1" si="26"/>
        <v>622.65406475572058</v>
      </c>
      <c r="W113" s="18">
        <f t="shared" ca="1" si="26"/>
        <v>664.30253842744037</v>
      </c>
      <c r="X113" s="18">
        <f t="shared" ca="1" si="26"/>
        <v>677.40192100777267</v>
      </c>
      <c r="Y113" s="18">
        <f t="shared" ca="1" si="26"/>
        <v>696.17251118386946</v>
      </c>
      <c r="Z113" s="18">
        <f t="shared" ca="1" si="26"/>
        <v>738.09300858596146</v>
      </c>
      <c r="AA113" s="18">
        <f t="shared" ca="1" si="26"/>
        <v>748.91989255336841</v>
      </c>
      <c r="AB113" s="18">
        <f t="shared" ca="1" si="26"/>
        <v>758.76030352688338</v>
      </c>
      <c r="AC113" s="18">
        <f t="shared" ca="1" si="26"/>
        <v>807.74874671054488</v>
      </c>
      <c r="AD113" s="18">
        <f t="shared" ca="1" si="26"/>
        <v>814.50390240660147</v>
      </c>
      <c r="AE113" s="18">
        <f t="shared" ca="1" si="26"/>
        <v>822.28269484457746</v>
      </c>
      <c r="AF113" s="18">
        <f t="shared" ca="1" si="26"/>
        <v>828.74390230254983</v>
      </c>
      <c r="AG113" s="18"/>
      <c r="AH113" s="18"/>
      <c r="AI113" s="18"/>
    </row>
    <row r="114" spans="4:35">
      <c r="D114" s="18">
        <f t="shared" si="3"/>
        <v>2.2536</v>
      </c>
      <c r="E114" s="18">
        <f t="shared" ref="E114:AF114" ca="1" si="27">SQRT((E$3*E32)^2+2*E32*E$3^2*$B$6)/E$2*0.001</f>
        <v>41.828962705292341</v>
      </c>
      <c r="F114" s="18">
        <f t="shared" ca="1" si="27"/>
        <v>83.739611933277303</v>
      </c>
      <c r="G114" s="18">
        <f t="shared" ca="1" si="27"/>
        <v>124.35704435582016</v>
      </c>
      <c r="H114" s="18">
        <f t="shared" ca="1" si="27"/>
        <v>163.75884742765044</v>
      </c>
      <c r="I114" s="18">
        <f t="shared" ca="1" si="27"/>
        <v>204.71878767752364</v>
      </c>
      <c r="J114" s="18">
        <f t="shared" ca="1" si="27"/>
        <v>241.86710768726681</v>
      </c>
      <c r="K114" s="18">
        <f t="shared" ca="1" si="27"/>
        <v>279.72761292908962</v>
      </c>
      <c r="L114" s="18">
        <f t="shared" ca="1" si="27"/>
        <v>317.56694290184322</v>
      </c>
      <c r="M114" s="18">
        <f t="shared" ca="1" si="27"/>
        <v>356.53961761803578</v>
      </c>
      <c r="N114" s="18">
        <f t="shared" ca="1" si="27"/>
        <v>396.21868346378591</v>
      </c>
      <c r="O114" s="18">
        <f t="shared" ca="1" si="27"/>
        <v>421.51867942148914</v>
      </c>
      <c r="P114" s="18">
        <f t="shared" ca="1" si="27"/>
        <v>461.13330901150198</v>
      </c>
      <c r="Q114" s="18">
        <f t="shared" ca="1" si="27"/>
        <v>483.95766720112664</v>
      </c>
      <c r="R114" s="18">
        <f t="shared" ca="1" si="27"/>
        <v>524.37256948136428</v>
      </c>
      <c r="S114" s="18">
        <f t="shared" ca="1" si="27"/>
        <v>544.4049554035247</v>
      </c>
      <c r="T114" s="18">
        <f t="shared" ca="1" si="27"/>
        <v>587.0254078465407</v>
      </c>
      <c r="U114" s="18">
        <f t="shared" ca="1" si="27"/>
        <v>604.20463704847168</v>
      </c>
      <c r="V114" s="18">
        <f t="shared" ca="1" si="27"/>
        <v>622.65509476149566</v>
      </c>
      <c r="W114" s="18">
        <f t="shared" ca="1" si="27"/>
        <v>664.30348982617545</v>
      </c>
      <c r="X114" s="18">
        <f t="shared" ca="1" si="27"/>
        <v>677.40284801132952</v>
      </c>
      <c r="Y114" s="18">
        <f t="shared" ca="1" si="27"/>
        <v>696.17350440229734</v>
      </c>
      <c r="Z114" s="18">
        <f t="shared" ca="1" si="27"/>
        <v>738.09401986257831</v>
      </c>
      <c r="AA114" s="18">
        <f t="shared" ca="1" si="27"/>
        <v>748.9209203182038</v>
      </c>
      <c r="AB114" s="18">
        <f t="shared" ca="1" si="27"/>
        <v>758.76130778048787</v>
      </c>
      <c r="AC114" s="18">
        <f t="shared" ca="1" si="27"/>
        <v>807.7497664138748</v>
      </c>
      <c r="AD114" s="18">
        <f t="shared" ca="1" si="27"/>
        <v>814.50490071736658</v>
      </c>
      <c r="AE114" s="18">
        <f t="shared" ca="1" si="27"/>
        <v>822.28370768105913</v>
      </c>
      <c r="AF114" s="18">
        <f t="shared" ca="1" si="27"/>
        <v>828.74487896604342</v>
      </c>
      <c r="AG114" s="18"/>
      <c r="AH114" s="18"/>
      <c r="AI114" s="18"/>
    </row>
    <row r="115" spans="4:35">
      <c r="D115" s="18">
        <f t="shared" si="3"/>
        <v>2.8371</v>
      </c>
      <c r="E115" s="18">
        <f t="shared" ref="E115:AF115" ca="1" si="28">SQRT((E$3*E33)^2+2*E33*E$3^2*$B$6)/E$2*0.001</f>
        <v>41.82954635206719</v>
      </c>
      <c r="F115" s="18">
        <f t="shared" ca="1" si="28"/>
        <v>83.740779226254659</v>
      </c>
      <c r="G115" s="18">
        <f t="shared" ca="1" si="28"/>
        <v>124.35840606678872</v>
      </c>
      <c r="H115" s="18">
        <f t="shared" ca="1" si="28"/>
        <v>163.76016041173997</v>
      </c>
      <c r="I115" s="18">
        <f t="shared" ca="1" si="28"/>
        <v>204.7200714427774</v>
      </c>
      <c r="J115" s="18">
        <f t="shared" ca="1" si="28"/>
        <v>241.86827472239008</v>
      </c>
      <c r="K115" s="18">
        <f t="shared" ca="1" si="28"/>
        <v>279.72877995534873</v>
      </c>
      <c r="L115" s="18">
        <f t="shared" ca="1" si="28"/>
        <v>317.56810992221745</v>
      </c>
      <c r="M115" s="18">
        <f t="shared" ca="1" si="28"/>
        <v>356.54084947037899</v>
      </c>
      <c r="N115" s="18">
        <f t="shared" ca="1" si="28"/>
        <v>396.21985047687417</v>
      </c>
      <c r="O115" s="18">
        <f t="shared" ca="1" si="28"/>
        <v>421.51989948015762</v>
      </c>
      <c r="P115" s="18">
        <f t="shared" ca="1" si="28"/>
        <v>461.13447602116474</v>
      </c>
      <c r="Q115" s="18">
        <f t="shared" ca="1" si="28"/>
        <v>483.95887909556649</v>
      </c>
      <c r="R115" s="18">
        <f t="shared" ca="1" si="28"/>
        <v>524.37373648883681</v>
      </c>
      <c r="S115" s="18">
        <f t="shared" ca="1" si="28"/>
        <v>544.40616131117417</v>
      </c>
      <c r="T115" s="18">
        <f t="shared" ca="1" si="28"/>
        <v>587.02657485250336</v>
      </c>
      <c r="U115" s="18">
        <f t="shared" ca="1" si="28"/>
        <v>604.20583837814092</v>
      </c>
      <c r="V115" s="18">
        <f t="shared" ca="1" si="28"/>
        <v>622.65639143543217</v>
      </c>
      <c r="W115" s="18">
        <f t="shared" ca="1" si="28"/>
        <v>664.30468754173535</v>
      </c>
      <c r="X115" s="18">
        <f t="shared" ca="1" si="28"/>
        <v>677.4040150158072</v>
      </c>
      <c r="Y115" s="18">
        <f t="shared" ca="1" si="28"/>
        <v>696.17475476465461</v>
      </c>
      <c r="Z115" s="18">
        <f t="shared" ca="1" si="28"/>
        <v>738.09529295838399</v>
      </c>
      <c r="AA115" s="18">
        <f t="shared" ca="1" si="28"/>
        <v>748.92221417102235</v>
      </c>
      <c r="AB115" s="18">
        <f t="shared" ca="1" si="28"/>
        <v>758.76257203502553</v>
      </c>
      <c r="AC115" s="18">
        <f t="shared" ca="1" si="28"/>
        <v>807.75105011806625</v>
      </c>
      <c r="AD115" s="18">
        <f t="shared" ca="1" si="28"/>
        <v>814.50615749046574</v>
      </c>
      <c r="AE115" s="18">
        <f t="shared" ca="1" si="28"/>
        <v>822.28498274057824</v>
      </c>
      <c r="AF115" s="18">
        <f t="shared" ca="1" si="28"/>
        <v>828.74610848739917</v>
      </c>
      <c r="AG115" s="18"/>
      <c r="AH115" s="18"/>
      <c r="AI115" s="18"/>
    </row>
    <row r="116" spans="4:35">
      <c r="D116" s="18">
        <f t="shared" si="3"/>
        <v>3.5716999999999999</v>
      </c>
      <c r="E116" s="18">
        <f t="shared" ref="E116:AF116" ca="1" si="29">SQRT((E$3*E34)^2+2*E34*E$3^2*$B$6)/E$2*0.001</f>
        <v>41.830281136844242</v>
      </c>
      <c r="F116" s="18">
        <f t="shared" ca="1" si="29"/>
        <v>83.74224879508823</v>
      </c>
      <c r="G116" s="18">
        <f t="shared" ca="1" si="29"/>
        <v>124.36012039904861</v>
      </c>
      <c r="H116" s="18">
        <f t="shared" ca="1" si="29"/>
        <v>163.76181339907623</v>
      </c>
      <c r="I116" s="18">
        <f t="shared" ca="1" si="29"/>
        <v>204.7216876449277</v>
      </c>
      <c r="J116" s="18">
        <f t="shared" ca="1" si="29"/>
        <v>241.86974396660807</v>
      </c>
      <c r="K116" s="18">
        <f t="shared" ca="1" si="29"/>
        <v>279.73024918840741</v>
      </c>
      <c r="L116" s="18">
        <f t="shared" ca="1" si="29"/>
        <v>317.56957914786739</v>
      </c>
      <c r="M116" s="18">
        <f t="shared" ca="1" si="29"/>
        <v>356.54240031653364</v>
      </c>
      <c r="N116" s="18">
        <f t="shared" ca="1" si="29"/>
        <v>396.22131969335163</v>
      </c>
      <c r="O116" s="18">
        <f t="shared" ca="1" si="29"/>
        <v>421.52143547861164</v>
      </c>
      <c r="P116" s="18">
        <f t="shared" ca="1" si="29"/>
        <v>461.13594523332961</v>
      </c>
      <c r="Q116" s="18">
        <f t="shared" ca="1" si="29"/>
        <v>483.96040481562727</v>
      </c>
      <c r="R116" s="18">
        <f t="shared" ca="1" si="29"/>
        <v>524.37520569824449</v>
      </c>
      <c r="S116" s="18">
        <f t="shared" ca="1" si="29"/>
        <v>544.40767949413782</v>
      </c>
      <c r="T116" s="18">
        <f t="shared" ca="1" si="29"/>
        <v>587.02804406000996</v>
      </c>
      <c r="U116" s="18">
        <f t="shared" ca="1" si="29"/>
        <v>604.2073507976354</v>
      </c>
      <c r="V116" s="18">
        <f t="shared" ca="1" si="29"/>
        <v>622.6580238890291</v>
      </c>
      <c r="W116" s="18">
        <f t="shared" ca="1" si="29"/>
        <v>664.30619541122996</v>
      </c>
      <c r="X116" s="18">
        <f t="shared" ca="1" si="29"/>
        <v>677.40548422144445</v>
      </c>
      <c r="Y116" s="18">
        <f t="shared" ca="1" si="29"/>
        <v>696.17632891407641</v>
      </c>
      <c r="Z116" s="18">
        <f t="shared" ca="1" si="29"/>
        <v>738.09689572818502</v>
      </c>
      <c r="AA116" s="18">
        <f t="shared" ca="1" si="29"/>
        <v>748.92384307295981</v>
      </c>
      <c r="AB116" s="18">
        <f t="shared" ca="1" si="29"/>
        <v>758.76416367407137</v>
      </c>
      <c r="AC116" s="18">
        <f t="shared" ca="1" si="29"/>
        <v>807.75266624334313</v>
      </c>
      <c r="AD116" s="18">
        <f t="shared" ca="1" si="29"/>
        <v>814.50773971072033</v>
      </c>
      <c r="AE116" s="18">
        <f t="shared" ca="1" si="29"/>
        <v>822.2865879826054</v>
      </c>
      <c r="AF116" s="18">
        <f t="shared" ca="1" si="29"/>
        <v>828.74765639894656</v>
      </c>
      <c r="AG116" s="18"/>
      <c r="AH116" s="18"/>
      <c r="AI116" s="18"/>
    </row>
    <row r="117" spans="4:35">
      <c r="D117" s="18">
        <f t="shared" si="3"/>
        <v>4.4965000000000002</v>
      </c>
      <c r="E117" s="18">
        <f t="shared" ref="E117:AF117" ca="1" si="30">SQRT((E$3*E35)^2+2*E35*E$3^2*$B$6)/E$2*0.001</f>
        <v>41.831206169453878</v>
      </c>
      <c r="F117" s="18">
        <f t="shared" ca="1" si="30"/>
        <v>83.744098859400481</v>
      </c>
      <c r="G117" s="18">
        <f t="shared" ca="1" si="30"/>
        <v>124.36227860006457</v>
      </c>
      <c r="H117" s="18">
        <f t="shared" ca="1" si="30"/>
        <v>163.76389437196713</v>
      </c>
      <c r="I117" s="18">
        <f t="shared" ca="1" si="30"/>
        <v>204.72372230834625</v>
      </c>
      <c r="J117" s="18">
        <f t="shared" ca="1" si="30"/>
        <v>241.87159362227416</v>
      </c>
      <c r="K117" s="18">
        <f t="shared" ca="1" si="30"/>
        <v>279.73209883002494</v>
      </c>
      <c r="L117" s="18">
        <f t="shared" ca="1" si="30"/>
        <v>317.57142878015827</v>
      </c>
      <c r="M117" s="18">
        <f t="shared" ca="1" si="30"/>
        <v>356.54435270221779</v>
      </c>
      <c r="N117" s="18">
        <f t="shared" ca="1" si="30"/>
        <v>396.22316931409517</v>
      </c>
      <c r="O117" s="18">
        <f t="shared" ca="1" si="30"/>
        <v>421.52336917228166</v>
      </c>
      <c r="P117" s="18">
        <f t="shared" ca="1" si="30"/>
        <v>461.13779484864415</v>
      </c>
      <c r="Q117" s="18">
        <f t="shared" ca="1" si="30"/>
        <v>483.96232556965975</v>
      </c>
      <c r="R117" s="18">
        <f t="shared" ca="1" si="30"/>
        <v>524.37705531008783</v>
      </c>
      <c r="S117" s="18">
        <f t="shared" ca="1" si="30"/>
        <v>544.40959075959483</v>
      </c>
      <c r="T117" s="18">
        <f t="shared" ca="1" si="30"/>
        <v>587.02989366946031</v>
      </c>
      <c r="U117" s="18">
        <f t="shared" ca="1" si="30"/>
        <v>604.20925480736628</v>
      </c>
      <c r="V117" s="18">
        <f t="shared" ca="1" si="30"/>
        <v>622.66007901166245</v>
      </c>
      <c r="W117" s="18">
        <f t="shared" ca="1" si="30"/>
        <v>664.3080936928917</v>
      </c>
      <c r="X117" s="18">
        <f t="shared" ca="1" si="30"/>
        <v>677.40733382854148</v>
      </c>
      <c r="Y117" s="18">
        <f t="shared" ca="1" si="30"/>
        <v>696.17831063662652</v>
      </c>
      <c r="Z117" s="18">
        <f t="shared" ca="1" si="30"/>
        <v>738.09891348140025</v>
      </c>
      <c r="AA117" s="18">
        <f t="shared" ca="1" si="30"/>
        <v>748.92589372435066</v>
      </c>
      <c r="AB117" s="18">
        <f t="shared" ca="1" si="30"/>
        <v>758.76616741459645</v>
      </c>
      <c r="AC117" s="18">
        <f t="shared" ca="1" si="30"/>
        <v>807.75470080998662</v>
      </c>
      <c r="AD117" s="18">
        <f t="shared" ca="1" si="30"/>
        <v>814.50973159377418</v>
      </c>
      <c r="AE117" s="18">
        <f t="shared" ca="1" si="30"/>
        <v>822.2886088481464</v>
      </c>
      <c r="AF117" s="18">
        <f t="shared" ca="1" si="30"/>
        <v>828.74960509020593</v>
      </c>
      <c r="AG117" s="18"/>
      <c r="AH117" s="18"/>
      <c r="AI117" s="18"/>
    </row>
    <row r="118" spans="4:35">
      <c r="D118" s="18">
        <f t="shared" si="3"/>
        <v>5.6607000000000003</v>
      </c>
      <c r="E118" s="18">
        <f t="shared" ref="E118:AF118" ca="1" si="31">SQRT((E$3*E36)^2+2*E36*E$3^2*$B$6)/E$2*0.001</f>
        <v>41.832370662263799</v>
      </c>
      <c r="F118" s="18">
        <f t="shared" ca="1" si="31"/>
        <v>83.746427843878578</v>
      </c>
      <c r="G118" s="18">
        <f t="shared" ca="1" si="31"/>
        <v>124.36499548761594</v>
      </c>
      <c r="H118" s="18">
        <f t="shared" ca="1" si="31"/>
        <v>163.76651403960756</v>
      </c>
      <c r="I118" s="18">
        <f t="shared" ca="1" si="31"/>
        <v>204.72628367853355</v>
      </c>
      <c r="J118" s="18">
        <f t="shared" ca="1" si="31"/>
        <v>241.87392209234906</v>
      </c>
      <c r="K118" s="18">
        <f t="shared" ca="1" si="31"/>
        <v>279.73442728241514</v>
      </c>
      <c r="L118" s="18">
        <f t="shared" ca="1" si="31"/>
        <v>317.57375722080764</v>
      </c>
      <c r="M118" s="18">
        <f t="shared" ca="1" si="31"/>
        <v>356.54681049570075</v>
      </c>
      <c r="N118" s="18">
        <f t="shared" ca="1" si="31"/>
        <v>396.22549774020831</v>
      </c>
      <c r="O118" s="18">
        <f t="shared" ca="1" si="31"/>
        <v>421.52580343500932</v>
      </c>
      <c r="P118" s="18">
        <f t="shared" ca="1" si="31"/>
        <v>461.14012326792277</v>
      </c>
      <c r="Q118" s="18">
        <f t="shared" ca="1" si="31"/>
        <v>483.9647435431072</v>
      </c>
      <c r="R118" s="18">
        <f t="shared" ca="1" si="31"/>
        <v>524.37938372499707</v>
      </c>
      <c r="S118" s="18">
        <f t="shared" ca="1" si="31"/>
        <v>544.41199678819009</v>
      </c>
      <c r="T118" s="18">
        <f t="shared" ca="1" si="31"/>
        <v>587.03222208135685</v>
      </c>
      <c r="U118" s="18">
        <f t="shared" ca="1" si="31"/>
        <v>604.21165170196912</v>
      </c>
      <c r="V118" s="18">
        <f t="shared" ca="1" si="31"/>
        <v>622.66266613727828</v>
      </c>
      <c r="W118" s="18">
        <f t="shared" ca="1" si="31"/>
        <v>664.31048337661844</v>
      </c>
      <c r="X118" s="18">
        <f t="shared" ca="1" si="31"/>
        <v>677.40966223747546</v>
      </c>
      <c r="Y118" s="18">
        <f t="shared" ca="1" si="31"/>
        <v>696.18080536131606</v>
      </c>
      <c r="Z118" s="18">
        <f t="shared" ca="1" si="31"/>
        <v>738.10145356389705</v>
      </c>
      <c r="AA118" s="18">
        <f t="shared" ca="1" si="31"/>
        <v>748.92847522126817</v>
      </c>
      <c r="AB118" s="18">
        <f t="shared" ca="1" si="31"/>
        <v>758.76868985698331</v>
      </c>
      <c r="AC118" s="18">
        <f t="shared" ca="1" si="31"/>
        <v>807.75726205834962</v>
      </c>
      <c r="AD118" s="18">
        <f t="shared" ca="1" si="31"/>
        <v>814.51223910918463</v>
      </c>
      <c r="AE118" s="18">
        <f t="shared" ca="1" si="31"/>
        <v>822.29115284864713</v>
      </c>
      <c r="AF118" s="18">
        <f t="shared" ca="1" si="31"/>
        <v>828.75205823290082</v>
      </c>
      <c r="AG118" s="18"/>
      <c r="AH118" s="18"/>
      <c r="AI118" s="18"/>
    </row>
    <row r="119" spans="4:35">
      <c r="D119" s="18">
        <f t="shared" si="3"/>
        <v>7.1264000000000003</v>
      </c>
      <c r="E119" s="18">
        <f t="shared" ref="E119:AF119" ca="1" si="32">SQRT((E$3*E37)^2+2*E37*E$3^2*$B$6)/E$2*0.001</f>
        <v>41.833836730881323</v>
      </c>
      <c r="F119" s="18">
        <f t="shared" ca="1" si="32"/>
        <v>83.749359979676299</v>
      </c>
      <c r="G119" s="18">
        <f t="shared" ca="1" si="32"/>
        <v>124.36841598414026</v>
      </c>
      <c r="H119" s="18">
        <f t="shared" ca="1" si="32"/>
        <v>163.76981213860174</v>
      </c>
      <c r="I119" s="18">
        <f t="shared" ca="1" si="32"/>
        <v>204.72950838243153</v>
      </c>
      <c r="J119" s="18">
        <f t="shared" ca="1" si="32"/>
        <v>241.87685358056984</v>
      </c>
      <c r="K119" s="18">
        <f t="shared" ca="1" si="32"/>
        <v>279.73735874837195</v>
      </c>
      <c r="L119" s="18">
        <f t="shared" ca="1" si="32"/>
        <v>317.57668867198333</v>
      </c>
      <c r="M119" s="18">
        <f t="shared" ca="1" si="32"/>
        <v>356.54990479900522</v>
      </c>
      <c r="N119" s="18">
        <f t="shared" ca="1" si="32"/>
        <v>396.22842917308361</v>
      </c>
      <c r="O119" s="18">
        <f t="shared" ca="1" si="32"/>
        <v>421.52886811365505</v>
      </c>
      <c r="P119" s="18">
        <f t="shared" ca="1" si="32"/>
        <v>461.14305469219391</v>
      </c>
      <c r="Q119" s="18">
        <f t="shared" ca="1" si="32"/>
        <v>483.96778771393849</v>
      </c>
      <c r="R119" s="18">
        <f t="shared" ca="1" si="32"/>
        <v>524.38231514376719</v>
      </c>
      <c r="S119" s="18">
        <f t="shared" ca="1" si="32"/>
        <v>544.41502592073766</v>
      </c>
      <c r="T119" s="18">
        <f t="shared" ca="1" si="32"/>
        <v>587.03515349633415</v>
      </c>
      <c r="U119" s="18">
        <f t="shared" ca="1" si="32"/>
        <v>604.21466933503837</v>
      </c>
      <c r="V119" s="18">
        <f t="shared" ca="1" si="32"/>
        <v>622.66592326665045</v>
      </c>
      <c r="W119" s="18">
        <f t="shared" ca="1" si="32"/>
        <v>664.31349193136714</v>
      </c>
      <c r="X119" s="18">
        <f t="shared" ca="1" si="32"/>
        <v>677.41259364872292</v>
      </c>
      <c r="Y119" s="18">
        <f t="shared" ca="1" si="32"/>
        <v>696.18394616012836</v>
      </c>
      <c r="Z119" s="18">
        <f t="shared" ca="1" si="32"/>
        <v>738.1046514671059</v>
      </c>
      <c r="AA119" s="18">
        <f t="shared" ca="1" si="32"/>
        <v>748.93172526424348</v>
      </c>
      <c r="AB119" s="18">
        <f t="shared" ca="1" si="32"/>
        <v>758.77186555171465</v>
      </c>
      <c r="AC119" s="18">
        <f t="shared" ca="1" si="32"/>
        <v>807.7604866088783</v>
      </c>
      <c r="AD119" s="18">
        <f t="shared" ca="1" si="32"/>
        <v>814.51539601120896</v>
      </c>
      <c r="AE119" s="18">
        <f t="shared" ca="1" si="32"/>
        <v>822.29435568452891</v>
      </c>
      <c r="AF119" s="18">
        <f t="shared" ca="1" si="32"/>
        <v>828.7551466809748</v>
      </c>
      <c r="AG119" s="18"/>
      <c r="AH119" s="18"/>
      <c r="AI119" s="18"/>
    </row>
    <row r="120" spans="4:35">
      <c r="D120" s="18">
        <f t="shared" si="3"/>
        <v>8.9716000000000005</v>
      </c>
      <c r="E120" s="18">
        <f t="shared" ref="E120:AF120" ca="1" si="33">SQRT((E$3*E38)^2+2*E38*E$3^2*$B$6)/E$2*0.001</f>
        <v>41.835682394904794</v>
      </c>
      <c r="F120" s="18">
        <f t="shared" ca="1" si="33"/>
        <v>83.753051305914028</v>
      </c>
      <c r="G120" s="18">
        <f t="shared" ca="1" si="33"/>
        <v>124.37272211781422</v>
      </c>
      <c r="H120" s="18">
        <f t="shared" ca="1" si="33"/>
        <v>163.77396418352293</v>
      </c>
      <c r="I120" s="18">
        <f t="shared" ca="1" si="33"/>
        <v>204.73356802875884</v>
      </c>
      <c r="J120" s="18">
        <f t="shared" ca="1" si="33"/>
        <v>241.88054409162979</v>
      </c>
      <c r="K120" s="18">
        <f t="shared" ca="1" si="33"/>
        <v>279.7410492314043</v>
      </c>
      <c r="L120" s="18">
        <f t="shared" ca="1" si="33"/>
        <v>317.58037913640806</v>
      </c>
      <c r="M120" s="18">
        <f t="shared" ca="1" si="33"/>
        <v>356.55380028133834</v>
      </c>
      <c r="N120" s="18">
        <f t="shared" ca="1" si="33"/>
        <v>396.23211961447043</v>
      </c>
      <c r="O120" s="18">
        <f t="shared" ca="1" si="33"/>
        <v>421.53272630089378</v>
      </c>
      <c r="P120" s="18">
        <f t="shared" ca="1" si="33"/>
        <v>461.14674512274888</v>
      </c>
      <c r="Q120" s="18">
        <f t="shared" ca="1" si="33"/>
        <v>483.97162008346652</v>
      </c>
      <c r="R120" s="18">
        <f t="shared" ca="1" si="33"/>
        <v>524.38600556739675</v>
      </c>
      <c r="S120" s="18">
        <f t="shared" ca="1" si="33"/>
        <v>544.41883935825967</v>
      </c>
      <c r="T120" s="18">
        <f t="shared" ca="1" si="33"/>
        <v>587.03884391518909</v>
      </c>
      <c r="U120" s="18">
        <f t="shared" ca="1" si="33"/>
        <v>604.21846829562992</v>
      </c>
      <c r="V120" s="18">
        <f t="shared" ca="1" si="33"/>
        <v>622.67002373408377</v>
      </c>
      <c r="W120" s="18">
        <f t="shared" ca="1" si="33"/>
        <v>664.31727946307331</v>
      </c>
      <c r="X120" s="18">
        <f t="shared" ca="1" si="33"/>
        <v>677.41628406288226</v>
      </c>
      <c r="Y120" s="18">
        <f t="shared" ca="1" si="33"/>
        <v>696.1879001766174</v>
      </c>
      <c r="Z120" s="18">
        <f t="shared" ca="1" si="33"/>
        <v>738.10867737349906</v>
      </c>
      <c r="AA120" s="18">
        <f t="shared" ca="1" si="33"/>
        <v>748.93581681046544</v>
      </c>
      <c r="AB120" s="18">
        <f t="shared" ca="1" si="33"/>
        <v>758.77586349939679</v>
      </c>
      <c r="AC120" s="18">
        <f t="shared" ca="1" si="33"/>
        <v>807.76454606213281</v>
      </c>
      <c r="AD120" s="18">
        <f t="shared" ca="1" si="33"/>
        <v>814.51937030036436</v>
      </c>
      <c r="AE120" s="18">
        <f t="shared" ca="1" si="33"/>
        <v>822.29838780076625</v>
      </c>
      <c r="AF120" s="18">
        <f t="shared" ca="1" si="33"/>
        <v>828.75903479203839</v>
      </c>
      <c r="AG120" s="18"/>
      <c r="AH120" s="18"/>
      <c r="AI120" s="18"/>
    </row>
    <row r="121" spans="4:35">
      <c r="D121" s="18">
        <f t="shared" ref="D121:D170" si="34">D39</f>
        <v>11.295</v>
      </c>
      <c r="E121" s="18">
        <f t="shared" ref="E121:AF121" ca="1" si="35">SQRT((E$3*E39)^2+2*E39*E$3^2*$B$6)/E$2*0.001</f>
        <v>38.084521900493698</v>
      </c>
      <c r="F121" s="18">
        <f t="shared" ca="1" si="35"/>
        <v>76.24445065235895</v>
      </c>
      <c r="G121" s="18">
        <f t="shared" ca="1" si="35"/>
        <v>113.20684734352515</v>
      </c>
      <c r="H121" s="18">
        <f t="shared" ca="1" si="35"/>
        <v>149.05676682495195</v>
      </c>
      <c r="I121" s="18">
        <f t="shared" ca="1" si="35"/>
        <v>186.2482549947579</v>
      </c>
      <c r="J121" s="18">
        <f t="shared" ca="1" si="35"/>
        <v>220.12781160495032</v>
      </c>
      <c r="K121" s="18">
        <f t="shared" ca="1" si="35"/>
        <v>254.65895613640865</v>
      </c>
      <c r="L121" s="18">
        <f t="shared" ca="1" si="35"/>
        <v>289.16890123097346</v>
      </c>
      <c r="M121" s="18">
        <f t="shared" ca="1" si="35"/>
        <v>324.68515854652242</v>
      </c>
      <c r="N121" s="18">
        <f t="shared" ca="1" si="35"/>
        <v>360.76396955343381</v>
      </c>
      <c r="O121" s="18">
        <f t="shared" ca="1" si="35"/>
        <v>384.47429611299805</v>
      </c>
      <c r="P121" s="18">
        <f t="shared" ca="1" si="35"/>
        <v>420.50648292443407</v>
      </c>
      <c r="Q121" s="18">
        <f t="shared" ca="1" si="35"/>
        <v>442.05097202225801</v>
      </c>
      <c r="R121" s="18">
        <f t="shared" ca="1" si="35"/>
        <v>478.7830125628775</v>
      </c>
      <c r="S121" s="18">
        <f t="shared" ca="1" si="35"/>
        <v>497.90161842580221</v>
      </c>
      <c r="T121" s="18">
        <f t="shared" ca="1" si="35"/>
        <v>536.41028763230599</v>
      </c>
      <c r="U121" s="18">
        <f t="shared" ca="1" si="35"/>
        <v>553.02774534613889</v>
      </c>
      <c r="V121" s="18">
        <f t="shared" ca="1" si="35"/>
        <v>570.7436692415954</v>
      </c>
      <c r="W121" s="18">
        <f t="shared" ca="1" si="35"/>
        <v>608.53101999014984</v>
      </c>
      <c r="X121" s="18">
        <f t="shared" ca="1" si="35"/>
        <v>621.53183716494937</v>
      </c>
      <c r="Y121" s="18">
        <f t="shared" ca="1" si="35"/>
        <v>639.47513569879789</v>
      </c>
      <c r="Z121" s="18">
        <f t="shared" ca="1" si="35"/>
        <v>677.55501290102313</v>
      </c>
      <c r="AA121" s="18">
        <f t="shared" ca="1" si="35"/>
        <v>688.53245692387407</v>
      </c>
      <c r="AB121" s="18">
        <f t="shared" ca="1" si="35"/>
        <v>698.62004303943468</v>
      </c>
      <c r="AC121" s="18">
        <f t="shared" ca="1" si="35"/>
        <v>742.90568328156576</v>
      </c>
      <c r="AD121" s="18">
        <f t="shared" ca="1" si="35"/>
        <v>750.23191664593423</v>
      </c>
      <c r="AE121" s="18">
        <f t="shared" ca="1" si="35"/>
        <v>758.47114976146349</v>
      </c>
      <c r="AF121" s="18">
        <f t="shared" ca="1" si="35"/>
        <v>765.6449672055295</v>
      </c>
      <c r="AG121" s="18"/>
      <c r="AH121" s="18"/>
      <c r="AI121" s="18"/>
    </row>
    <row r="122" spans="4:35">
      <c r="D122" s="18">
        <f t="shared" si="34"/>
        <v>14.218999999999999</v>
      </c>
      <c r="E122" s="18">
        <f t="shared" ref="E122:AF122" ca="1" si="36">SQRT((E$3*E40)^2+2*E40*E$3^2*$B$6)/E$2*0.001</f>
        <v>31.904767444973189</v>
      </c>
      <c r="F122" s="18">
        <f t="shared" ca="1" si="36"/>
        <v>63.872382022528043</v>
      </c>
      <c r="G122" s="18">
        <f t="shared" ca="1" si="36"/>
        <v>94.801556477092902</v>
      </c>
      <c r="H122" s="18">
        <f t="shared" ca="1" si="36"/>
        <v>124.77972245754138</v>
      </c>
      <c r="I122" s="18">
        <f t="shared" ca="1" si="36"/>
        <v>155.77155785176294</v>
      </c>
      <c r="J122" s="18">
        <f t="shared" ca="1" si="36"/>
        <v>184.24722405940554</v>
      </c>
      <c r="K122" s="18">
        <f t="shared" ca="1" si="36"/>
        <v>213.26508223169267</v>
      </c>
      <c r="L122" s="18">
        <f t="shared" ca="1" si="36"/>
        <v>242.24702990357014</v>
      </c>
      <c r="M122" s="18">
        <f t="shared" ca="1" si="36"/>
        <v>272.0400222153873</v>
      </c>
      <c r="N122" s="18">
        <f t="shared" ca="1" si="36"/>
        <v>302.17875136856748</v>
      </c>
      <c r="O122" s="18">
        <f t="shared" ca="1" si="36"/>
        <v>323.09480089981088</v>
      </c>
      <c r="P122" s="18">
        <f t="shared" ca="1" si="36"/>
        <v>353.21037318388119</v>
      </c>
      <c r="Q122" s="18">
        <f t="shared" ca="1" si="36"/>
        <v>372.49275748171817</v>
      </c>
      <c r="R122" s="18">
        <f t="shared" ca="1" si="36"/>
        <v>403.13195046811359</v>
      </c>
      <c r="S122" s="18">
        <f t="shared" ca="1" si="36"/>
        <v>420.52947864640879</v>
      </c>
      <c r="T122" s="18">
        <f t="shared" ca="1" si="36"/>
        <v>452.34142560034184</v>
      </c>
      <c r="U122" s="18">
        <f t="shared" ca="1" si="36"/>
        <v>467.77963580934511</v>
      </c>
      <c r="V122" s="18">
        <f t="shared" ca="1" si="36"/>
        <v>484.12768563450277</v>
      </c>
      <c r="W122" s="18">
        <f t="shared" ca="1" si="36"/>
        <v>515.54468746306134</v>
      </c>
      <c r="X122" s="18">
        <f t="shared" ca="1" si="36"/>
        <v>528.1657243955118</v>
      </c>
      <c r="Y122" s="18">
        <f t="shared" ca="1" si="36"/>
        <v>544.60021507085821</v>
      </c>
      <c r="Z122" s="18">
        <f t="shared" ca="1" si="36"/>
        <v>576.29500915223127</v>
      </c>
      <c r="AA122" s="18">
        <f t="shared" ca="1" si="36"/>
        <v>587.31625974365681</v>
      </c>
      <c r="AB122" s="18">
        <f t="shared" ca="1" si="36"/>
        <v>597.6095734367558</v>
      </c>
      <c r="AC122" s="18">
        <f t="shared" ca="1" si="36"/>
        <v>634.14507624889507</v>
      </c>
      <c r="AD122" s="18">
        <f t="shared" ca="1" si="36"/>
        <v>642.26467386925299</v>
      </c>
      <c r="AE122" s="18">
        <f t="shared" ca="1" si="36"/>
        <v>651.03781972923287</v>
      </c>
      <c r="AF122" s="18">
        <f t="shared" ca="1" si="36"/>
        <v>659.18053836213517</v>
      </c>
      <c r="AG122" s="18"/>
      <c r="AH122" s="18"/>
      <c r="AI122" s="18"/>
    </row>
    <row r="123" spans="4:35">
      <c r="D123" s="18">
        <f t="shared" si="34"/>
        <v>17.901</v>
      </c>
      <c r="E123" s="18">
        <f t="shared" ref="E123:AF123" ca="1" si="37">SQRT((E$3*E41)^2+2*E41*E$3^2*$B$6)/E$2*0.001</f>
        <v>26.752460418761135</v>
      </c>
      <c r="F123" s="18">
        <f t="shared" ca="1" si="37"/>
        <v>53.559398278033747</v>
      </c>
      <c r="G123" s="18">
        <f t="shared" ca="1" si="37"/>
        <v>79.448567096597657</v>
      </c>
      <c r="H123" s="18">
        <f t="shared" ca="1" si="37"/>
        <v>104.51802857072003</v>
      </c>
      <c r="I123" s="18">
        <f t="shared" ca="1" si="37"/>
        <v>130.34054397737361</v>
      </c>
      <c r="J123" s="18">
        <f t="shared" ca="1" si="37"/>
        <v>154.26455690491352</v>
      </c>
      <c r="K123" s="18">
        <f t="shared" ca="1" si="37"/>
        <v>178.65074472273659</v>
      </c>
      <c r="L123" s="18">
        <f t="shared" ca="1" si="37"/>
        <v>203.00514700031823</v>
      </c>
      <c r="M123" s="18">
        <f t="shared" ca="1" si="37"/>
        <v>227.97235475827227</v>
      </c>
      <c r="N123" s="18">
        <f t="shared" ca="1" si="37"/>
        <v>253.16444732283009</v>
      </c>
      <c r="O123" s="18">
        <f t="shared" ca="1" si="37"/>
        <v>271.56802955575779</v>
      </c>
      <c r="P123" s="18">
        <f t="shared" ca="1" si="37"/>
        <v>296.74160861037024</v>
      </c>
      <c r="Q123" s="18">
        <f t="shared" ca="1" si="37"/>
        <v>313.91738743353801</v>
      </c>
      <c r="R123" s="18">
        <f t="shared" ca="1" si="37"/>
        <v>339.48089558815997</v>
      </c>
      <c r="S123" s="18">
        <f t="shared" ca="1" si="37"/>
        <v>355.25442068491071</v>
      </c>
      <c r="T123" s="18">
        <f t="shared" ca="1" si="37"/>
        <v>381.50804691900629</v>
      </c>
      <c r="U123" s="18">
        <f t="shared" ca="1" si="37"/>
        <v>395.72517544668682</v>
      </c>
      <c r="V123" s="18">
        <f t="shared" ca="1" si="37"/>
        <v>410.68219823216549</v>
      </c>
      <c r="W123" s="18">
        <f t="shared" ca="1" si="37"/>
        <v>436.82987124652624</v>
      </c>
      <c r="X123" s="18">
        <f t="shared" ca="1" si="37"/>
        <v>448.87271952171983</v>
      </c>
      <c r="Y123" s="18">
        <f t="shared" ca="1" si="37"/>
        <v>463.81645151963187</v>
      </c>
      <c r="Z123" s="18">
        <f t="shared" ca="1" si="37"/>
        <v>490.25042628109134</v>
      </c>
      <c r="AA123" s="18">
        <f t="shared" ca="1" si="37"/>
        <v>501.05281062809189</v>
      </c>
      <c r="AB123" s="18">
        <f t="shared" ca="1" si="37"/>
        <v>511.25517207411025</v>
      </c>
      <c r="AC123" s="18">
        <f t="shared" ca="1" si="37"/>
        <v>541.37164893538863</v>
      </c>
      <c r="AD123" s="18">
        <f t="shared" ca="1" si="37"/>
        <v>549.85901772405873</v>
      </c>
      <c r="AE123" s="18">
        <f t="shared" ca="1" si="37"/>
        <v>558.86628979505372</v>
      </c>
      <c r="AF123" s="18">
        <f t="shared" ca="1" si="37"/>
        <v>567.5652222067572</v>
      </c>
      <c r="AG123" s="18"/>
      <c r="AH123" s="18"/>
      <c r="AI123" s="18"/>
    </row>
    <row r="124" spans="4:35">
      <c r="D124" s="18">
        <f t="shared" si="34"/>
        <v>22.536000000000001</v>
      </c>
      <c r="E124" s="18">
        <f t="shared" ref="E124:AF124" ca="1" si="38">SQRT((E$3*E42)^2+2*E42*E$3^2*$B$6)/E$2*0.001</f>
        <v>22.459159622960073</v>
      </c>
      <c r="F124" s="18">
        <f t="shared" ca="1" si="38"/>
        <v>44.964427388314697</v>
      </c>
      <c r="G124" s="18">
        <f t="shared" ca="1" si="38"/>
        <v>66.642497677522741</v>
      </c>
      <c r="H124" s="18">
        <f t="shared" ca="1" si="38"/>
        <v>87.605346281409538</v>
      </c>
      <c r="I124" s="18">
        <f t="shared" ca="1" si="38"/>
        <v>109.12173235189854</v>
      </c>
      <c r="J124" s="18">
        <f t="shared" ca="1" si="38"/>
        <v>129.21481056223584</v>
      </c>
      <c r="K124" s="18">
        <f t="shared" ca="1" si="38"/>
        <v>149.70855960342013</v>
      </c>
      <c r="L124" s="18">
        <f t="shared" ca="1" si="38"/>
        <v>170.16835349535003</v>
      </c>
      <c r="M124" s="18">
        <f t="shared" ca="1" si="38"/>
        <v>191.11433060090144</v>
      </c>
      <c r="N124" s="18">
        <f t="shared" ca="1" si="38"/>
        <v>212.15091287592739</v>
      </c>
      <c r="O124" s="18">
        <f t="shared" ca="1" si="38"/>
        <v>228.31814591737668</v>
      </c>
      <c r="P124" s="18">
        <f t="shared" ca="1" si="38"/>
        <v>249.34159069807325</v>
      </c>
      <c r="Q124" s="18">
        <f t="shared" ca="1" si="38"/>
        <v>264.60735454610585</v>
      </c>
      <c r="R124" s="18">
        <f t="shared" ca="1" si="38"/>
        <v>285.92467414660211</v>
      </c>
      <c r="S124" s="18">
        <f t="shared" ca="1" si="38"/>
        <v>300.15104216026765</v>
      </c>
      <c r="T124" s="18">
        <f t="shared" ca="1" si="38"/>
        <v>321.81652091288981</v>
      </c>
      <c r="U124" s="18">
        <f t="shared" ca="1" si="38"/>
        <v>334.81693687582151</v>
      </c>
      <c r="V124" s="18">
        <f t="shared" ca="1" si="38"/>
        <v>348.45321967869319</v>
      </c>
      <c r="W124" s="18">
        <f t="shared" ca="1" si="38"/>
        <v>370.17337545253127</v>
      </c>
      <c r="X124" s="18">
        <f t="shared" ca="1" si="38"/>
        <v>381.53825728442592</v>
      </c>
      <c r="Y124" s="18">
        <f t="shared" ca="1" si="38"/>
        <v>395.08259696485783</v>
      </c>
      <c r="Z124" s="18">
        <f t="shared" ca="1" si="38"/>
        <v>417.06877814882193</v>
      </c>
      <c r="AA124" s="18">
        <f t="shared" ca="1" si="38"/>
        <v>427.49056539807373</v>
      </c>
      <c r="AB124" s="18">
        <f t="shared" ca="1" si="38"/>
        <v>437.42485739667927</v>
      </c>
      <c r="AC124" s="18">
        <f t="shared" ca="1" si="38"/>
        <v>462.21331399090127</v>
      </c>
      <c r="AD124" s="18">
        <f t="shared" ca="1" si="38"/>
        <v>470.80538031692339</v>
      </c>
      <c r="AE124" s="18">
        <f t="shared" ca="1" si="38"/>
        <v>479.78347933340456</v>
      </c>
      <c r="AF124" s="18">
        <f t="shared" ca="1" si="38"/>
        <v>488.72561118570496</v>
      </c>
      <c r="AG124" s="18"/>
      <c r="AH124" s="18"/>
      <c r="AI124" s="18"/>
    </row>
    <row r="125" spans="4:35">
      <c r="D125" s="18">
        <f t="shared" si="34"/>
        <v>28.370999999999999</v>
      </c>
      <c r="E125" s="18">
        <f t="shared" ref="E125:AF125" ca="1" si="39">SQRT((E$3*E43)^2+2*E43*E$3^2*$B$6)/E$2*0.001</f>
        <v>18.880545680438502</v>
      </c>
      <c r="F125" s="18">
        <f t="shared" ca="1" si="39"/>
        <v>37.798829827844195</v>
      </c>
      <c r="G125" s="18">
        <f t="shared" ca="1" si="39"/>
        <v>55.966020232340355</v>
      </c>
      <c r="H125" s="18">
        <f t="shared" ca="1" si="39"/>
        <v>73.490871040230701</v>
      </c>
      <c r="I125" s="18">
        <f t="shared" ca="1" si="39"/>
        <v>91.417643604502118</v>
      </c>
      <c r="J125" s="18">
        <f t="shared" ca="1" si="39"/>
        <v>108.28803579558932</v>
      </c>
      <c r="K125" s="18">
        <f t="shared" ca="1" si="39"/>
        <v>125.51132255797043</v>
      </c>
      <c r="L125" s="18">
        <f t="shared" ca="1" si="39"/>
        <v>142.69637573940761</v>
      </c>
      <c r="M125" s="18">
        <f t="shared" ca="1" si="39"/>
        <v>160.27063067106636</v>
      </c>
      <c r="N125" s="18">
        <f t="shared" ca="1" si="39"/>
        <v>177.82985123159133</v>
      </c>
      <c r="O125" s="18">
        <f t="shared" ca="1" si="39"/>
        <v>192.01460491112996</v>
      </c>
      <c r="P125" s="18">
        <f t="shared" ca="1" si="39"/>
        <v>209.58267318197343</v>
      </c>
      <c r="Q125" s="18">
        <f t="shared" ca="1" si="39"/>
        <v>223.10619943595444</v>
      </c>
      <c r="R125" s="18">
        <f t="shared" ca="1" si="39"/>
        <v>240.8723124240129</v>
      </c>
      <c r="S125" s="18">
        <f t="shared" ca="1" si="39"/>
        <v>253.6402526206644</v>
      </c>
      <c r="T125" s="18">
        <f t="shared" ca="1" si="39"/>
        <v>271.50835718981722</v>
      </c>
      <c r="U125" s="18">
        <f t="shared" ca="1" si="39"/>
        <v>283.33093456803812</v>
      </c>
      <c r="V125" s="18">
        <f t="shared" ca="1" si="39"/>
        <v>295.69627339424784</v>
      </c>
      <c r="W125" s="18">
        <f t="shared" ca="1" si="39"/>
        <v>313.74894736366076</v>
      </c>
      <c r="X125" s="18">
        <f t="shared" ca="1" si="39"/>
        <v>324.34103349645085</v>
      </c>
      <c r="Y125" s="18">
        <f t="shared" ca="1" si="39"/>
        <v>336.58186850919958</v>
      </c>
      <c r="Z125" s="18">
        <f t="shared" ca="1" si="39"/>
        <v>354.87740680416431</v>
      </c>
      <c r="AA125" s="18">
        <f t="shared" ca="1" si="39"/>
        <v>364.79598293583371</v>
      </c>
      <c r="AB125" s="18">
        <f t="shared" ca="1" si="39"/>
        <v>374.30434829036818</v>
      </c>
      <c r="AC125" s="18">
        <f t="shared" ca="1" si="39"/>
        <v>394.68967445588646</v>
      </c>
      <c r="AD125" s="18">
        <f t="shared" ca="1" si="39"/>
        <v>403.16491265371866</v>
      </c>
      <c r="AE125" s="18">
        <f t="shared" ca="1" si="39"/>
        <v>411.93672392436963</v>
      </c>
      <c r="AF125" s="18">
        <f t="shared" ca="1" si="39"/>
        <v>420.87520883132396</v>
      </c>
      <c r="AG125" s="18"/>
      <c r="AH125" s="18"/>
      <c r="AI125" s="18"/>
    </row>
    <row r="126" spans="4:35">
      <c r="D126" s="18">
        <f t="shared" si="34"/>
        <v>35.716999999999999</v>
      </c>
      <c r="E126" s="18">
        <f t="shared" ref="E126:AF126" ca="1" si="40">SQRT((E$3*E44)^2+2*E44*E$3^2*$B$6)/E$2*0.001</f>
        <v>15.898531527557381</v>
      </c>
      <c r="F126" s="18">
        <f t="shared" ca="1" si="40"/>
        <v>31.830625288612602</v>
      </c>
      <c r="G126" s="18">
        <f t="shared" ca="1" si="40"/>
        <v>47.060561900584283</v>
      </c>
      <c r="H126" s="18">
        <f t="shared" ca="1" si="40"/>
        <v>61.713444185266304</v>
      </c>
      <c r="I126" s="18">
        <f t="shared" ca="1" si="40"/>
        <v>76.646094321844899</v>
      </c>
      <c r="J126" s="18">
        <f t="shared" ca="1" si="40"/>
        <v>90.806322437551117</v>
      </c>
      <c r="K126" s="18">
        <f t="shared" ca="1" si="40"/>
        <v>105.27852710876468</v>
      </c>
      <c r="L126" s="18">
        <f t="shared" ca="1" si="40"/>
        <v>119.71657965729807</v>
      </c>
      <c r="M126" s="18">
        <f t="shared" ca="1" si="40"/>
        <v>134.46267587804778</v>
      </c>
      <c r="N126" s="18">
        <f t="shared" ca="1" si="40"/>
        <v>149.12342746149301</v>
      </c>
      <c r="O126" s="18">
        <f t="shared" ca="1" si="40"/>
        <v>161.53933898913019</v>
      </c>
      <c r="P126" s="18">
        <f t="shared" ca="1" si="40"/>
        <v>176.21113228582288</v>
      </c>
      <c r="Q126" s="18">
        <f t="shared" ca="1" si="40"/>
        <v>188.15764649022972</v>
      </c>
      <c r="R126" s="18">
        <f t="shared" ca="1" si="40"/>
        <v>202.98424010705807</v>
      </c>
      <c r="S126" s="18">
        <f t="shared" ca="1" si="40"/>
        <v>214.39625426070032</v>
      </c>
      <c r="T126" s="18">
        <f t="shared" ca="1" si="40"/>
        <v>229.11834944892033</v>
      </c>
      <c r="U126" s="18">
        <f t="shared" ca="1" si="40"/>
        <v>239.82353761331223</v>
      </c>
      <c r="V126" s="18">
        <f t="shared" ca="1" si="40"/>
        <v>250.96948780550591</v>
      </c>
      <c r="W126" s="18">
        <f t="shared" ca="1" si="40"/>
        <v>265.96686303104536</v>
      </c>
      <c r="X126" s="18">
        <f t="shared" ca="1" si="40"/>
        <v>275.77396949312265</v>
      </c>
      <c r="Y126" s="18">
        <f t="shared" ca="1" si="40"/>
        <v>286.81171790903761</v>
      </c>
      <c r="Z126" s="18">
        <f t="shared" ca="1" si="40"/>
        <v>302.03222683951549</v>
      </c>
      <c r="AA126" s="18">
        <f t="shared" ca="1" si="40"/>
        <v>311.34460512138475</v>
      </c>
      <c r="AB126" s="18">
        <f t="shared" ca="1" si="40"/>
        <v>320.32903443180686</v>
      </c>
      <c r="AC126" s="18">
        <f t="shared" ca="1" si="40"/>
        <v>337.07384503877142</v>
      </c>
      <c r="AD126" s="18">
        <f t="shared" ca="1" si="40"/>
        <v>345.29206130309507</v>
      </c>
      <c r="AE126" s="18">
        <f t="shared" ca="1" si="40"/>
        <v>353.72516440866514</v>
      </c>
      <c r="AF126" s="18">
        <f t="shared" ca="1" si="40"/>
        <v>362.4923932265462</v>
      </c>
      <c r="AG126" s="18"/>
      <c r="AH126" s="18"/>
      <c r="AI126" s="18"/>
    </row>
    <row r="127" spans="4:35">
      <c r="D127" s="18">
        <f t="shared" si="34"/>
        <v>44.965000000000003</v>
      </c>
      <c r="E127" s="18">
        <f t="shared" ref="E127:AF127" ca="1" si="41">SQRT((E$3*E45)^2+2*E45*E$3^2*$B$6)/E$2*0.001</f>
        <v>13.414997852403852</v>
      </c>
      <c r="F127" s="18">
        <f t="shared" ca="1" si="41"/>
        <v>26.857284139261807</v>
      </c>
      <c r="G127" s="18">
        <f t="shared" ca="1" si="41"/>
        <v>39.636128280173224</v>
      </c>
      <c r="H127" s="18">
        <f t="shared" ca="1" si="41"/>
        <v>51.885096003304831</v>
      </c>
      <c r="I127" s="18">
        <f t="shared" ca="1" si="41"/>
        <v>64.326412980152483</v>
      </c>
      <c r="J127" s="18">
        <f t="shared" ca="1" si="41"/>
        <v>76.204984698192774</v>
      </c>
      <c r="K127" s="18">
        <f t="shared" ca="1" si="41"/>
        <v>88.368021603833213</v>
      </c>
      <c r="L127" s="18">
        <f t="shared" ca="1" si="41"/>
        <v>100.49468518566549</v>
      </c>
      <c r="M127" s="18">
        <f t="shared" ca="1" si="41"/>
        <v>112.87340107917711</v>
      </c>
      <c r="N127" s="18">
        <f t="shared" ca="1" si="41"/>
        <v>125.10891344418508</v>
      </c>
      <c r="O127" s="18">
        <f t="shared" ca="1" si="41"/>
        <v>135.95833156167774</v>
      </c>
      <c r="P127" s="18">
        <f t="shared" ca="1" si="41"/>
        <v>148.210020704534</v>
      </c>
      <c r="Q127" s="18">
        <f t="shared" ca="1" si="41"/>
        <v>158.7447807708503</v>
      </c>
      <c r="R127" s="18">
        <f t="shared" ca="1" si="41"/>
        <v>171.10531214854439</v>
      </c>
      <c r="S127" s="18">
        <f t="shared" ca="1" si="41"/>
        <v>181.28165948689315</v>
      </c>
      <c r="T127" s="18">
        <f t="shared" ca="1" si="41"/>
        <v>193.40131634041376</v>
      </c>
      <c r="U127" s="18">
        <f t="shared" ca="1" si="41"/>
        <v>203.04958869741139</v>
      </c>
      <c r="V127" s="18">
        <f t="shared" ca="1" si="41"/>
        <v>213.08709922694686</v>
      </c>
      <c r="W127" s="18">
        <f t="shared" ca="1" si="41"/>
        <v>225.51694300535192</v>
      </c>
      <c r="X127" s="18">
        <f t="shared" ca="1" si="41"/>
        <v>234.53954306540911</v>
      </c>
      <c r="Y127" s="18">
        <f t="shared" ca="1" si="41"/>
        <v>244.42681308725818</v>
      </c>
      <c r="Z127" s="18">
        <f t="shared" ca="1" si="41"/>
        <v>257.09491536449548</v>
      </c>
      <c r="AA127" s="18">
        <f t="shared" ca="1" si="41"/>
        <v>265.76752471824034</v>
      </c>
      <c r="AB127" s="18">
        <f t="shared" ca="1" si="41"/>
        <v>274.20669676106382</v>
      </c>
      <c r="AC127" s="18">
        <f t="shared" ca="1" si="41"/>
        <v>287.9155215341865</v>
      </c>
      <c r="AD127" s="18">
        <f t="shared" ca="1" si="41"/>
        <v>295.76694985363554</v>
      </c>
      <c r="AE127" s="18">
        <f t="shared" ca="1" si="41"/>
        <v>303.79978209041155</v>
      </c>
      <c r="AF127" s="18">
        <f t="shared" ca="1" si="41"/>
        <v>312.25426480846659</v>
      </c>
      <c r="AG127" s="18"/>
      <c r="AH127" s="18"/>
      <c r="AI127" s="18"/>
    </row>
    <row r="128" spans="4:35">
      <c r="D128" s="18">
        <f t="shared" si="34"/>
        <v>56.606999999999999</v>
      </c>
      <c r="E128" s="18">
        <f t="shared" ref="E128:AF128" ca="1" si="42">SQRT((E$3*E46)^2+2*E46*E$3^2*$B$6)/E$2*0.001</f>
        <v>11.346682486258002</v>
      </c>
      <c r="F128" s="18">
        <f t="shared" ca="1" si="42"/>
        <v>22.716267396452611</v>
      </c>
      <c r="G128" s="18">
        <f t="shared" ca="1" si="42"/>
        <v>33.449363326504781</v>
      </c>
      <c r="H128" s="18">
        <f t="shared" ca="1" si="42"/>
        <v>43.688744755157302</v>
      </c>
      <c r="I128" s="18">
        <f t="shared" ca="1" si="42"/>
        <v>54.051841050605624</v>
      </c>
      <c r="J128" s="18">
        <f t="shared" ca="1" si="42"/>
        <v>64.011661963197341</v>
      </c>
      <c r="K128" s="18">
        <f t="shared" ca="1" si="42"/>
        <v>74.232072914134264</v>
      </c>
      <c r="L128" s="18">
        <f t="shared" ca="1" si="42"/>
        <v>84.420150166630336</v>
      </c>
      <c r="M128" s="18">
        <f t="shared" ca="1" si="42"/>
        <v>94.811931652120478</v>
      </c>
      <c r="N128" s="18">
        <f t="shared" ca="1" si="42"/>
        <v>105.02291841445621</v>
      </c>
      <c r="O128" s="18">
        <f t="shared" ca="1" si="42"/>
        <v>114.49101172150108</v>
      </c>
      <c r="P128" s="18">
        <f t="shared" ca="1" si="42"/>
        <v>124.71963552554948</v>
      </c>
      <c r="Q128" s="18">
        <f t="shared" ca="1" si="42"/>
        <v>133.99005957965878</v>
      </c>
      <c r="R128" s="18">
        <f t="shared" ca="1" si="42"/>
        <v>144.28997999719013</v>
      </c>
      <c r="S128" s="18">
        <f t="shared" ca="1" si="42"/>
        <v>153.3388787521009</v>
      </c>
      <c r="T128" s="18">
        <f t="shared" ca="1" si="42"/>
        <v>163.31120309190263</v>
      </c>
      <c r="U128" s="18">
        <f t="shared" ca="1" si="42"/>
        <v>171.97106999000005</v>
      </c>
      <c r="V128" s="18">
        <f t="shared" ca="1" si="42"/>
        <v>180.9752404458165</v>
      </c>
      <c r="W128" s="18">
        <f t="shared" ca="1" si="42"/>
        <v>191.2869285520031</v>
      </c>
      <c r="X128" s="18">
        <f t="shared" ca="1" si="42"/>
        <v>199.50585488433865</v>
      </c>
      <c r="Y128" s="18">
        <f t="shared" ca="1" si="42"/>
        <v>208.38267570013767</v>
      </c>
      <c r="Z128" s="18">
        <f t="shared" ca="1" si="42"/>
        <v>218.89692157708035</v>
      </c>
      <c r="AA128" s="18">
        <f t="shared" ca="1" si="42"/>
        <v>226.9282163272388</v>
      </c>
      <c r="AB128" s="18">
        <f t="shared" ca="1" si="42"/>
        <v>234.78144071285774</v>
      </c>
      <c r="AC128" s="18">
        <f t="shared" ca="1" si="42"/>
        <v>245.99495901548553</v>
      </c>
      <c r="AD128" s="18">
        <f t="shared" ca="1" si="42"/>
        <v>253.41797584574462</v>
      </c>
      <c r="AE128" s="18">
        <f t="shared" ca="1" si="42"/>
        <v>260.97192777729663</v>
      </c>
      <c r="AF128" s="18">
        <f t="shared" ca="1" si="42"/>
        <v>269.03669076567598</v>
      </c>
      <c r="AG128" s="18"/>
      <c r="AH128" s="18"/>
      <c r="AI128" s="18"/>
    </row>
    <row r="129" spans="4:35">
      <c r="D129" s="18">
        <f t="shared" si="34"/>
        <v>71.263999999999996</v>
      </c>
      <c r="E129" s="18">
        <f t="shared" ref="E129:AF129" ca="1" si="43">SQRT((E$3*E47)^2+2*E47*E$3^2*$B$6)/E$2*0.001</f>
        <v>9.625533753850295</v>
      </c>
      <c r="F129" s="18">
        <f t="shared" ca="1" si="43"/>
        <v>19.270213134472478</v>
      </c>
      <c r="G129" s="18">
        <f t="shared" ca="1" si="43"/>
        <v>28.298741574213579</v>
      </c>
      <c r="H129" s="18">
        <f t="shared" ca="1" si="43"/>
        <v>36.854696380051273</v>
      </c>
      <c r="I129" s="18">
        <f t="shared" ca="1" si="43"/>
        <v>45.487296368473189</v>
      </c>
      <c r="J129" s="18">
        <f t="shared" ca="1" si="43"/>
        <v>53.831716424351498</v>
      </c>
      <c r="K129" s="18">
        <f t="shared" ca="1" si="43"/>
        <v>62.419518828863147</v>
      </c>
      <c r="L129" s="18">
        <f t="shared" ca="1" si="43"/>
        <v>70.979002388726329</v>
      </c>
      <c r="M129" s="18">
        <f t="shared" ca="1" si="43"/>
        <v>79.709223675704322</v>
      </c>
      <c r="N129" s="18">
        <f t="shared" ca="1" si="43"/>
        <v>88.223751032490327</v>
      </c>
      <c r="O129" s="18">
        <f t="shared" ca="1" si="43"/>
        <v>96.475283682630447</v>
      </c>
      <c r="P129" s="18">
        <f t="shared" ca="1" si="43"/>
        <v>105.01244474276609</v>
      </c>
      <c r="Q129" s="18">
        <f t="shared" ca="1" si="43"/>
        <v>113.15972006732487</v>
      </c>
      <c r="R129" s="18">
        <f t="shared" ca="1" si="43"/>
        <v>121.73952600340017</v>
      </c>
      <c r="S129" s="18">
        <f t="shared" ca="1" si="43"/>
        <v>129.76421236986667</v>
      </c>
      <c r="T129" s="18">
        <f t="shared" ca="1" si="43"/>
        <v>137.96344450535742</v>
      </c>
      <c r="U129" s="18">
        <f t="shared" ca="1" si="43"/>
        <v>145.70973686423554</v>
      </c>
      <c r="V129" s="18">
        <f t="shared" ca="1" si="43"/>
        <v>153.76739988531148</v>
      </c>
      <c r="W129" s="18">
        <f t="shared" ca="1" si="43"/>
        <v>162.30451090581835</v>
      </c>
      <c r="X129" s="18">
        <f t="shared" ca="1" si="43"/>
        <v>169.76950718937508</v>
      </c>
      <c r="Y129" s="18">
        <f t="shared" ca="1" si="43"/>
        <v>177.70464707578284</v>
      </c>
      <c r="Z129" s="18">
        <f t="shared" ca="1" si="43"/>
        <v>186.43901447341128</v>
      </c>
      <c r="AA129" s="18">
        <f t="shared" ca="1" si="43"/>
        <v>193.82508859922768</v>
      </c>
      <c r="AB129" s="18">
        <f t="shared" ca="1" si="43"/>
        <v>201.06778440514964</v>
      </c>
      <c r="AC129" s="18">
        <f t="shared" ca="1" si="43"/>
        <v>210.22859168283216</v>
      </c>
      <c r="AD129" s="18">
        <f t="shared" ca="1" si="43"/>
        <v>217.17979817886342</v>
      </c>
      <c r="AE129" s="18">
        <f t="shared" ca="1" si="43"/>
        <v>224.2477021439409</v>
      </c>
      <c r="AF129" s="18">
        <f t="shared" ca="1" si="43"/>
        <v>231.84817749554153</v>
      </c>
      <c r="AG129" s="18"/>
      <c r="AH129" s="18"/>
      <c r="AI129" s="18"/>
    </row>
    <row r="130" spans="4:35">
      <c r="D130" s="18">
        <f t="shared" si="34"/>
        <v>89.716999999999999</v>
      </c>
      <c r="E130" s="18">
        <f t="shared" ref="E130:AF130" ca="1" si="44">SQRT((E$3*E48)^2+2*E48*E$3^2*$B$6)/E$2*0.001</f>
        <v>8.1947691162479117</v>
      </c>
      <c r="F130" s="18">
        <f t="shared" ca="1" si="44"/>
        <v>16.405767271032722</v>
      </c>
      <c r="G130" s="18">
        <f t="shared" ca="1" si="44"/>
        <v>24.009970830829904</v>
      </c>
      <c r="H130" s="18">
        <f t="shared" ca="1" si="44"/>
        <v>31.16072693061458</v>
      </c>
      <c r="I130" s="18">
        <f t="shared" ca="1" si="44"/>
        <v>38.351013079911596</v>
      </c>
      <c r="J130" s="18">
        <f t="shared" ca="1" si="44"/>
        <v>45.335731678545834</v>
      </c>
      <c r="K130" s="18">
        <f t="shared" ca="1" si="44"/>
        <v>52.55489053367274</v>
      </c>
      <c r="L130" s="18">
        <f t="shared" ca="1" si="44"/>
        <v>59.743432223594382</v>
      </c>
      <c r="M130" s="18">
        <f t="shared" ca="1" si="44"/>
        <v>67.080549509456276</v>
      </c>
      <c r="N130" s="18">
        <f t="shared" ca="1" si="44"/>
        <v>74.18101259577098</v>
      </c>
      <c r="O130" s="18">
        <f t="shared" ca="1" si="44"/>
        <v>81.365404527748098</v>
      </c>
      <c r="P130" s="18">
        <f t="shared" ca="1" si="44"/>
        <v>88.486868355593288</v>
      </c>
      <c r="Q130" s="18">
        <f t="shared" ca="1" si="44"/>
        <v>95.633398654532769</v>
      </c>
      <c r="R130" s="18">
        <f t="shared" ca="1" si="44"/>
        <v>102.77699615056022</v>
      </c>
      <c r="S130" s="18">
        <f t="shared" ca="1" si="44"/>
        <v>109.87978444876639</v>
      </c>
      <c r="T130" s="18">
        <f t="shared" ca="1" si="44"/>
        <v>116.61199217703339</v>
      </c>
      <c r="U130" s="18">
        <f t="shared" ca="1" si="44"/>
        <v>123.5234696719554</v>
      </c>
      <c r="V130" s="18">
        <f t="shared" ca="1" si="44"/>
        <v>130.71840103154298</v>
      </c>
      <c r="W130" s="18">
        <f t="shared" ca="1" si="44"/>
        <v>137.77608092307005</v>
      </c>
      <c r="X130" s="18">
        <f t="shared" ca="1" si="44"/>
        <v>144.52583390814482</v>
      </c>
      <c r="Y130" s="18">
        <f t="shared" ca="1" si="44"/>
        <v>151.60686793561771</v>
      </c>
      <c r="Z130" s="18">
        <f t="shared" ca="1" si="44"/>
        <v>158.85936820925713</v>
      </c>
      <c r="AA130" s="18">
        <f t="shared" ca="1" si="44"/>
        <v>165.61476971157023</v>
      </c>
      <c r="AB130" s="18">
        <f t="shared" ca="1" si="44"/>
        <v>172.26207003312982</v>
      </c>
      <c r="AC130" s="18">
        <f t="shared" ca="1" si="44"/>
        <v>179.7289915193096</v>
      </c>
      <c r="AD130" s="18">
        <f t="shared" ca="1" si="44"/>
        <v>186.18360928851737</v>
      </c>
      <c r="AE130" s="18">
        <f t="shared" ca="1" si="44"/>
        <v>192.74336934566008</v>
      </c>
      <c r="AF130" s="18">
        <f t="shared" ca="1" si="44"/>
        <v>199.8475856756051</v>
      </c>
      <c r="AG130" s="18"/>
      <c r="AH130" s="18"/>
      <c r="AI130" s="18"/>
    </row>
    <row r="131" spans="4:35">
      <c r="D131" s="18">
        <f t="shared" si="34"/>
        <v>112.95</v>
      </c>
      <c r="E131" s="18">
        <f t="shared" ref="E131:AF131" ca="1" si="45">SQRT((E$3*E49)^2+2*E49*E$3^2*$B$6)/E$2*0.001</f>
        <v>7.2118195525360793</v>
      </c>
      <c r="F131" s="18">
        <f t="shared" ca="1" si="45"/>
        <v>14.437364706078133</v>
      </c>
      <c r="G131" s="18">
        <f t="shared" ca="1" si="45"/>
        <v>21.051225205400918</v>
      </c>
      <c r="H131" s="18">
        <f t="shared" ca="1" si="45"/>
        <v>27.216750194768899</v>
      </c>
      <c r="I131" s="18">
        <f t="shared" ca="1" si="45"/>
        <v>33.407064159908295</v>
      </c>
      <c r="J131" s="18">
        <f t="shared" ca="1" si="45"/>
        <v>39.423139651917332</v>
      </c>
      <c r="K131" s="18">
        <f t="shared" ca="1" si="45"/>
        <v>45.667263264745834</v>
      </c>
      <c r="L131" s="18">
        <f t="shared" ca="1" si="45"/>
        <v>51.884776257765623</v>
      </c>
      <c r="M131" s="18">
        <f t="shared" ca="1" si="45"/>
        <v>58.239620852796719</v>
      </c>
      <c r="N131" s="18">
        <f t="shared" ca="1" si="45"/>
        <v>64.35064476466728</v>
      </c>
      <c r="O131" s="18">
        <f t="shared" ca="1" si="45"/>
        <v>70.674659117721532</v>
      </c>
      <c r="P131" s="18">
        <f t="shared" ca="1" si="45"/>
        <v>76.806003415268108</v>
      </c>
      <c r="Q131" s="18">
        <f t="shared" ca="1" si="45"/>
        <v>83.116354187005129</v>
      </c>
      <c r="R131" s="18">
        <f t="shared" ca="1" si="45"/>
        <v>89.26431359775134</v>
      </c>
      <c r="S131" s="18">
        <f t="shared" ca="1" si="45"/>
        <v>95.559767813337061</v>
      </c>
      <c r="T131" s="18">
        <f t="shared" ca="1" si="45"/>
        <v>101.33647868791527</v>
      </c>
      <c r="U131" s="18">
        <f t="shared" ca="1" si="45"/>
        <v>107.49051716748131</v>
      </c>
      <c r="V131" s="18">
        <f t="shared" ca="1" si="45"/>
        <v>113.8992415861247</v>
      </c>
      <c r="W131" s="18">
        <f t="shared" ca="1" si="45"/>
        <v>119.94551143579426</v>
      </c>
      <c r="X131" s="18">
        <f t="shared" ca="1" si="45"/>
        <v>125.98206896728729</v>
      </c>
      <c r="Y131" s="18">
        <f t="shared" ca="1" si="45"/>
        <v>132.294929226253</v>
      </c>
      <c r="Z131" s="18">
        <f t="shared" ca="1" si="45"/>
        <v>138.53616876944372</v>
      </c>
      <c r="AA131" s="18">
        <f t="shared" ca="1" si="45"/>
        <v>144.61900657688781</v>
      </c>
      <c r="AB131" s="18">
        <f t="shared" ca="1" si="45"/>
        <v>150.61021291601239</v>
      </c>
      <c r="AC131" s="18">
        <f t="shared" ca="1" si="45"/>
        <v>156.96781526913944</v>
      </c>
      <c r="AD131" s="18">
        <f t="shared" ca="1" si="45"/>
        <v>162.82212259486715</v>
      </c>
      <c r="AE131" s="18">
        <f t="shared" ca="1" si="45"/>
        <v>168.77433164984285</v>
      </c>
      <c r="AF131" s="18">
        <f t="shared" ca="1" si="45"/>
        <v>175.20140858208779</v>
      </c>
      <c r="AG131" s="18"/>
      <c r="AH131" s="18"/>
      <c r="AI131" s="18"/>
    </row>
    <row r="132" spans="4:35">
      <c r="D132" s="18">
        <f t="shared" si="34"/>
        <v>142.19</v>
      </c>
      <c r="E132" s="18">
        <f t="shared" ref="E132:AF132" ca="1" si="46">SQRT((E$3*E50)^2+2*E50*E$3^2*$B$6)/E$2*0.001</f>
        <v>6.5344821476762913</v>
      </c>
      <c r="F132" s="18">
        <f t="shared" ca="1" si="46"/>
        <v>13.080387766374152</v>
      </c>
      <c r="G132" s="18">
        <f t="shared" ca="1" si="46"/>
        <v>18.998709557504533</v>
      </c>
      <c r="H132" s="18">
        <f t="shared" ca="1" si="46"/>
        <v>24.464378617665211</v>
      </c>
      <c r="I132" s="18">
        <f t="shared" ca="1" si="46"/>
        <v>29.953681682182861</v>
      </c>
      <c r="J132" s="18">
        <f t="shared" ca="1" si="46"/>
        <v>35.267426998184263</v>
      </c>
      <c r="K132" s="18">
        <f t="shared" ca="1" si="46"/>
        <v>40.810731687465548</v>
      </c>
      <c r="L132" s="18">
        <f t="shared" ca="1" si="46"/>
        <v>46.331461292010893</v>
      </c>
      <c r="M132" s="18">
        <f t="shared" ca="1" si="46"/>
        <v>51.98458862239638</v>
      </c>
      <c r="N132" s="18">
        <f t="shared" ca="1" si="46"/>
        <v>57.393004219039405</v>
      </c>
      <c r="O132" s="18">
        <f t="shared" ca="1" si="46"/>
        <v>63.020004561106049</v>
      </c>
      <c r="P132" s="18">
        <f t="shared" ca="1" si="46"/>
        <v>68.450088421988454</v>
      </c>
      <c r="Q132" s="18">
        <f t="shared" ca="1" si="46"/>
        <v>74.062976084634784</v>
      </c>
      <c r="R132" s="18">
        <f t="shared" ca="1" si="46"/>
        <v>79.507890096200043</v>
      </c>
      <c r="S132" s="18">
        <f t="shared" ca="1" si="46"/>
        <v>85.106041002325711</v>
      </c>
      <c r="T132" s="18">
        <f t="shared" ca="1" si="46"/>
        <v>90.259028904689401</v>
      </c>
      <c r="U132" s="18">
        <f t="shared" ca="1" si="46"/>
        <v>95.742431098061516</v>
      </c>
      <c r="V132" s="18">
        <f t="shared" ca="1" si="46"/>
        <v>101.4537189002203</v>
      </c>
      <c r="W132" s="18">
        <f t="shared" ca="1" si="46"/>
        <v>106.79522593837838</v>
      </c>
      <c r="X132" s="18">
        <f t="shared" ca="1" si="46"/>
        <v>112.15770065624029</v>
      </c>
      <c r="Y132" s="18">
        <f t="shared" ca="1" si="46"/>
        <v>117.78819581006738</v>
      </c>
      <c r="Z132" s="18">
        <f t="shared" ca="1" si="46"/>
        <v>123.33626800724248</v>
      </c>
      <c r="AA132" s="18">
        <f t="shared" ca="1" si="46"/>
        <v>128.75576398437823</v>
      </c>
      <c r="AB132" s="18">
        <f t="shared" ca="1" si="46"/>
        <v>134.08460354735058</v>
      </c>
      <c r="AC132" s="18">
        <f t="shared" ca="1" si="46"/>
        <v>139.7227207440115</v>
      </c>
      <c r="AD132" s="18">
        <f t="shared" ca="1" si="46"/>
        <v>144.94216217573666</v>
      </c>
      <c r="AE132" s="18">
        <f t="shared" ca="1" si="46"/>
        <v>150.2590343114706</v>
      </c>
      <c r="AF132" s="18">
        <f t="shared" ca="1" si="46"/>
        <v>155.92448729780338</v>
      </c>
      <c r="AG132" s="18"/>
      <c r="AH132" s="18"/>
      <c r="AI132" s="18"/>
    </row>
    <row r="133" spans="4:35">
      <c r="D133" s="18">
        <f t="shared" si="34"/>
        <v>179.01</v>
      </c>
      <c r="E133" s="18">
        <f t="shared" ref="E133:AF133" ca="1" si="47">SQRT((E$3*E51)^2+2*E51*E$3^2*$B$6)/E$2*0.001</f>
        <v>5.9432135044830288</v>
      </c>
      <c r="F133" s="18">
        <f t="shared" ca="1" si="47"/>
        <v>11.896178610659604</v>
      </c>
      <c r="G133" s="18">
        <f t="shared" ca="1" si="47"/>
        <v>17.200485596576549</v>
      </c>
      <c r="H133" s="18">
        <f t="shared" ca="1" si="47"/>
        <v>22.044904884719081</v>
      </c>
      <c r="I133" s="18">
        <f t="shared" ca="1" si="47"/>
        <v>26.912483394912261</v>
      </c>
      <c r="J133" s="18">
        <f t="shared" ca="1" si="47"/>
        <v>31.601687611735489</v>
      </c>
      <c r="K133" s="18">
        <f t="shared" ca="1" si="47"/>
        <v>36.521700050289063</v>
      </c>
      <c r="L133" s="18">
        <f t="shared" ca="1" si="47"/>
        <v>41.423166556299144</v>
      </c>
      <c r="M133" s="18">
        <f t="shared" ca="1" si="47"/>
        <v>46.456850299226495</v>
      </c>
      <c r="N133" s="18">
        <f t="shared" ca="1" si="47"/>
        <v>51.2416907967526</v>
      </c>
      <c r="O133" s="18">
        <f t="shared" ca="1" si="47"/>
        <v>56.249937209616327</v>
      </c>
      <c r="P133" s="18">
        <f t="shared" ca="1" si="47"/>
        <v>61.0576000819988</v>
      </c>
      <c r="Q133" s="18">
        <f t="shared" ca="1" si="47"/>
        <v>66.049231151043216</v>
      </c>
      <c r="R133" s="18">
        <f t="shared" ca="1" si="47"/>
        <v>70.87198094974346</v>
      </c>
      <c r="S133" s="18">
        <f t="shared" ca="1" si="47"/>
        <v>75.851299749272854</v>
      </c>
      <c r="T133" s="18">
        <f t="shared" ca="1" si="47"/>
        <v>80.444515826676465</v>
      </c>
      <c r="U133" s="18">
        <f t="shared" ca="1" si="47"/>
        <v>85.333235049643974</v>
      </c>
      <c r="V133" s="18">
        <f t="shared" ca="1" si="47"/>
        <v>90.425422321152013</v>
      </c>
      <c r="W133" s="18">
        <f t="shared" ca="1" si="47"/>
        <v>95.141009783045121</v>
      </c>
      <c r="X133" s="18">
        <f t="shared" ca="1" si="47"/>
        <v>99.90413164661868</v>
      </c>
      <c r="Y133" s="18">
        <f t="shared" ca="1" si="47"/>
        <v>104.92856044190938</v>
      </c>
      <c r="Z133" s="18">
        <f t="shared" ca="1" si="47"/>
        <v>109.86138980416912</v>
      </c>
      <c r="AA133" s="18">
        <f t="shared" ca="1" si="47"/>
        <v>114.69210746908665</v>
      </c>
      <c r="AB133" s="18">
        <f t="shared" ca="1" si="47"/>
        <v>119.4285818758826</v>
      </c>
      <c r="AC133" s="18">
        <f t="shared" ca="1" si="47"/>
        <v>124.43126308932077</v>
      </c>
      <c r="AD133" s="18">
        <f t="shared" ca="1" si="47"/>
        <v>129.08310757549839</v>
      </c>
      <c r="AE133" s="18">
        <f t="shared" ca="1" si="47"/>
        <v>133.83294580454253</v>
      </c>
      <c r="AF133" s="18">
        <f t="shared" ca="1" si="47"/>
        <v>138.82542848853157</v>
      </c>
      <c r="AG133" s="18"/>
      <c r="AH133" s="18"/>
      <c r="AI133" s="18"/>
    </row>
    <row r="134" spans="4:35">
      <c r="D134" s="18">
        <f t="shared" si="34"/>
        <v>225.36</v>
      </c>
      <c r="E134" s="18">
        <f t="shared" ref="E134:AF134" ca="1" si="48">SQRT((E$3*E52)^2+2*E52*E$3^2*$B$6)/E$2*0.001</f>
        <v>5.431161186740324</v>
      </c>
      <c r="F134" s="18">
        <f t="shared" ca="1" si="48"/>
        <v>10.870397354547082</v>
      </c>
      <c r="G134" s="18">
        <f t="shared" ca="1" si="48"/>
        <v>15.634849433907672</v>
      </c>
      <c r="H134" s="18">
        <f t="shared" ca="1" si="48"/>
        <v>19.92695182108125</v>
      </c>
      <c r="I134" s="18">
        <f t="shared" ca="1" si="48"/>
        <v>24.24215683138662</v>
      </c>
      <c r="J134" s="18">
        <f t="shared" ca="1" si="48"/>
        <v>28.375363348371703</v>
      </c>
      <c r="K134" s="18">
        <f t="shared" ca="1" si="48"/>
        <v>32.741227817997299</v>
      </c>
      <c r="L134" s="18">
        <f t="shared" ca="1" si="48"/>
        <v>37.094669255503767</v>
      </c>
      <c r="M134" s="18">
        <f t="shared" ca="1" si="48"/>
        <v>41.578713913226458</v>
      </c>
      <c r="N134" s="18">
        <f t="shared" ca="1" si="48"/>
        <v>45.808441938964101</v>
      </c>
      <c r="O134" s="18">
        <f t="shared" ca="1" si="48"/>
        <v>50.267804104256172</v>
      </c>
      <c r="P134" s="18">
        <f t="shared" ca="1" si="48"/>
        <v>54.521429812709385</v>
      </c>
      <c r="Q134" s="18">
        <f t="shared" ca="1" si="48"/>
        <v>58.966068930715913</v>
      </c>
      <c r="R134" s="18">
        <f t="shared" ca="1" si="48"/>
        <v>63.234822273048266</v>
      </c>
      <c r="S134" s="18">
        <f t="shared" ca="1" si="48"/>
        <v>67.663229417561837</v>
      </c>
      <c r="T134" s="18">
        <f t="shared" ca="1" si="48"/>
        <v>71.760708465608133</v>
      </c>
      <c r="U134" s="18">
        <f t="shared" ca="1" si="48"/>
        <v>76.118185659082314</v>
      </c>
      <c r="V134" s="18">
        <f t="shared" ca="1" si="48"/>
        <v>80.665101662917948</v>
      </c>
      <c r="W134" s="18">
        <f t="shared" ca="1" si="48"/>
        <v>84.821363488233274</v>
      </c>
      <c r="X134" s="18">
        <f t="shared" ca="1" si="48"/>
        <v>89.051440462760056</v>
      </c>
      <c r="Y134" s="18">
        <f t="shared" ca="1" si="48"/>
        <v>93.53845127209884</v>
      </c>
      <c r="Z134" s="18">
        <f t="shared" ca="1" si="48"/>
        <v>97.926165515533128</v>
      </c>
      <c r="AA134" s="18">
        <f t="shared" ca="1" si="48"/>
        <v>102.23268137823979</v>
      </c>
      <c r="AB134" s="18">
        <f t="shared" ca="1" si="48"/>
        <v>106.44218845045793</v>
      </c>
      <c r="AC134" s="18">
        <f t="shared" ca="1" si="48"/>
        <v>110.87888907097819</v>
      </c>
      <c r="AD134" s="18">
        <f t="shared" ca="1" si="48"/>
        <v>115.02588764266164</v>
      </c>
      <c r="AE134" s="18">
        <f t="shared" ca="1" si="48"/>
        <v>119.26923191977383</v>
      </c>
      <c r="AF134" s="18">
        <f t="shared" ca="1" si="48"/>
        <v>123.66785070254518</v>
      </c>
      <c r="AG134" s="18"/>
      <c r="AH134" s="18"/>
      <c r="AI134" s="18"/>
    </row>
    <row r="135" spans="4:35">
      <c r="D135" s="18">
        <f t="shared" si="34"/>
        <v>283.70999999999998</v>
      </c>
      <c r="E135" s="18">
        <f t="shared" ref="E135:AF135" ca="1" si="49">SQRT((E$3*E53)^2+2*E53*E$3^2*$B$6)/E$2*0.001</f>
        <v>4.993097125263918</v>
      </c>
      <c r="F135" s="18">
        <f t="shared" ca="1" si="49"/>
        <v>9.9930122523411828</v>
      </c>
      <c r="G135" s="18">
        <f t="shared" ca="1" si="49"/>
        <v>14.28359983572498</v>
      </c>
      <c r="H135" s="18">
        <f t="shared" ca="1" si="49"/>
        <v>18.084375037103516</v>
      </c>
      <c r="I135" s="18">
        <f t="shared" ca="1" si="49"/>
        <v>21.909024603988833</v>
      </c>
      <c r="J135" s="18">
        <f t="shared" ca="1" si="49"/>
        <v>25.545237904417721</v>
      </c>
      <c r="K135" s="18">
        <f t="shared" ca="1" si="49"/>
        <v>29.419807273896879</v>
      </c>
      <c r="L135" s="18">
        <f t="shared" ca="1" si="49"/>
        <v>33.285981786080697</v>
      </c>
      <c r="M135" s="18">
        <f t="shared" ca="1" si="49"/>
        <v>37.284648299484282</v>
      </c>
      <c r="N135" s="18">
        <f t="shared" ca="1" si="49"/>
        <v>41.02070217393657</v>
      </c>
      <c r="O135" s="18">
        <f t="shared" ca="1" si="49"/>
        <v>44.995563038948383</v>
      </c>
      <c r="P135" s="18">
        <f t="shared" ca="1" si="49"/>
        <v>48.756457199447297</v>
      </c>
      <c r="Q135" s="18">
        <f t="shared" ca="1" si="49"/>
        <v>52.714218788807642</v>
      </c>
      <c r="R135" s="18">
        <f t="shared" ca="1" si="49"/>
        <v>56.490350417646546</v>
      </c>
      <c r="S135" s="18">
        <f t="shared" ca="1" si="49"/>
        <v>60.434397201651052</v>
      </c>
      <c r="T135" s="18">
        <f t="shared" ca="1" si="49"/>
        <v>64.082696433405147</v>
      </c>
      <c r="U135" s="18">
        <f t="shared" ca="1" si="49"/>
        <v>67.968699744644411</v>
      </c>
      <c r="V135" s="18">
        <f t="shared" ca="1" si="49"/>
        <v>72.033967982606853</v>
      </c>
      <c r="W135" s="18">
        <f t="shared" ca="1" si="49"/>
        <v>75.693048046348849</v>
      </c>
      <c r="X135" s="18">
        <f t="shared" ca="1" si="49"/>
        <v>79.445402685443312</v>
      </c>
      <c r="Y135" s="18">
        <f t="shared" ca="1" si="49"/>
        <v>83.459359152010265</v>
      </c>
      <c r="Z135" s="18">
        <f t="shared" ca="1" si="49"/>
        <v>87.364635715253669</v>
      </c>
      <c r="AA135" s="18">
        <f t="shared" ca="1" si="49"/>
        <v>91.20649958884016</v>
      </c>
      <c r="AB135" s="18">
        <f t="shared" ca="1" si="49"/>
        <v>94.944737814572946</v>
      </c>
      <c r="AC135" s="18">
        <f t="shared" ca="1" si="49"/>
        <v>98.882134414532317</v>
      </c>
      <c r="AD135" s="18">
        <f t="shared" ca="1" si="49"/>
        <v>102.57510136819498</v>
      </c>
      <c r="AE135" s="18">
        <f t="shared" ca="1" si="49"/>
        <v>106.36736111673144</v>
      </c>
      <c r="AF135" s="18">
        <f t="shared" ca="1" si="49"/>
        <v>110.23852891103107</v>
      </c>
      <c r="AG135" s="18"/>
      <c r="AH135" s="18"/>
      <c r="AI135" s="18"/>
    </row>
    <row r="136" spans="4:35">
      <c r="D136" s="18">
        <f t="shared" si="34"/>
        <v>357.17</v>
      </c>
      <c r="E136" s="18">
        <f t="shared" ref="E136:AF136" ca="1" si="50">SQRT((E$3*E54)^2+2*E54*E$3^2*$B$6)/E$2*0.001</f>
        <v>4.6253421800642425</v>
      </c>
      <c r="F136" s="18">
        <f t="shared" ca="1" si="50"/>
        <v>9.2564532428032056</v>
      </c>
      <c r="G136" s="18">
        <f t="shared" ca="1" si="50"/>
        <v>13.133586451150354</v>
      </c>
      <c r="H136" s="18">
        <f t="shared" ca="1" si="50"/>
        <v>16.496561012332247</v>
      </c>
      <c r="I136" s="18">
        <f t="shared" ca="1" si="50"/>
        <v>19.884787939836649</v>
      </c>
      <c r="J136" s="18">
        <f t="shared" ca="1" si="50"/>
        <v>23.074850240164213</v>
      </c>
      <c r="K136" s="18">
        <f t="shared" ca="1" si="50"/>
        <v>26.515518269244602</v>
      </c>
      <c r="L136" s="18">
        <f t="shared" ca="1" si="50"/>
        <v>29.948889390481312</v>
      </c>
      <c r="M136" s="18">
        <f t="shared" ca="1" si="50"/>
        <v>33.519333628140643</v>
      </c>
      <c r="N136" s="18">
        <f t="shared" ca="1" si="50"/>
        <v>36.815584134973108</v>
      </c>
      <c r="O136" s="18">
        <f t="shared" ca="1" si="50"/>
        <v>40.36089561140313</v>
      </c>
      <c r="P136" s="18">
        <f t="shared" ca="1" si="50"/>
        <v>43.680938353661588</v>
      </c>
      <c r="Q136" s="18">
        <f t="shared" ca="1" si="50"/>
        <v>47.210970214200024</v>
      </c>
      <c r="R136" s="18">
        <f t="shared" ca="1" si="50"/>
        <v>50.546350595487937</v>
      </c>
      <c r="S136" s="18">
        <f t="shared" ca="1" si="50"/>
        <v>54.060856926066435</v>
      </c>
      <c r="T136" s="18">
        <f t="shared" ca="1" si="50"/>
        <v>57.307794641292027</v>
      </c>
      <c r="U136" s="18">
        <f t="shared" ca="1" si="50"/>
        <v>60.77907358943559</v>
      </c>
      <c r="V136" s="18">
        <f t="shared" ca="1" si="50"/>
        <v>64.420255148157423</v>
      </c>
      <c r="W136" s="18">
        <f t="shared" ca="1" si="50"/>
        <v>67.633483232336729</v>
      </c>
      <c r="X136" s="18">
        <f t="shared" ca="1" si="50"/>
        <v>70.960299854214711</v>
      </c>
      <c r="Y136" s="18">
        <f t="shared" ca="1" si="50"/>
        <v>74.556585140577695</v>
      </c>
      <c r="Z136" s="18">
        <f t="shared" ca="1" si="50"/>
        <v>78.032798610290115</v>
      </c>
      <c r="AA136" s="18">
        <f t="shared" ca="1" si="50"/>
        <v>81.457924656539944</v>
      </c>
      <c r="AB136" s="18">
        <f t="shared" ca="1" si="50"/>
        <v>84.777348488096749</v>
      </c>
      <c r="AC136" s="18">
        <f t="shared" ca="1" si="50"/>
        <v>88.275066894644084</v>
      </c>
      <c r="AD136" s="18">
        <f t="shared" ca="1" si="50"/>
        <v>91.56378874390991</v>
      </c>
      <c r="AE136" s="18">
        <f t="shared" ca="1" si="50"/>
        <v>94.953368251006935</v>
      </c>
      <c r="AF136" s="18">
        <f t="shared" ca="1" si="50"/>
        <v>98.3542677251952</v>
      </c>
      <c r="AG136" s="18"/>
      <c r="AH136" s="18"/>
      <c r="AI136" s="18"/>
    </row>
    <row r="137" spans="4:35">
      <c r="D137" s="18">
        <f t="shared" si="34"/>
        <v>449.65</v>
      </c>
      <c r="E137" s="18">
        <f t="shared" ref="E137:AF137" ca="1" si="51">SQRT((E$3*E55)^2+2*E55*E$3^2*$B$6)/E$2*0.001</f>
        <v>4.3260473579018539</v>
      </c>
      <c r="F137" s="18">
        <f t="shared" ca="1" si="51"/>
        <v>8.6568085663926393</v>
      </c>
      <c r="G137" s="18">
        <f t="shared" ca="1" si="51"/>
        <v>12.175640075331112</v>
      </c>
      <c r="H137" s="18">
        <f t="shared" ca="1" si="51"/>
        <v>15.147396350825424</v>
      </c>
      <c r="I137" s="18">
        <f t="shared" ca="1" si="51"/>
        <v>18.147134933357801</v>
      </c>
      <c r="J137" s="18">
        <f t="shared" ca="1" si="51"/>
        <v>20.936724513597792</v>
      </c>
      <c r="K137" s="18">
        <f t="shared" ca="1" si="51"/>
        <v>23.9922636876524</v>
      </c>
      <c r="L137" s="18">
        <f t="shared" ca="1" si="51"/>
        <v>27.040991903794428</v>
      </c>
      <c r="M137" s="18">
        <f t="shared" ca="1" si="51"/>
        <v>30.233583068009835</v>
      </c>
      <c r="N137" s="18">
        <f t="shared" ca="1" si="51"/>
        <v>33.136002941296582</v>
      </c>
      <c r="O137" s="18">
        <f t="shared" ca="1" si="51"/>
        <v>36.306314278181326</v>
      </c>
      <c r="P137" s="18">
        <f t="shared" ca="1" si="51"/>
        <v>39.231499858681367</v>
      </c>
      <c r="Q137" s="18">
        <f t="shared" ca="1" si="51"/>
        <v>42.381807725839302</v>
      </c>
      <c r="R137" s="18">
        <f t="shared" ca="1" si="51"/>
        <v>45.32687810236699</v>
      </c>
      <c r="S137" s="18">
        <f t="shared" ca="1" si="51"/>
        <v>48.46196763192561</v>
      </c>
      <c r="T137" s="18">
        <f t="shared" ca="1" si="51"/>
        <v>51.349584922017094</v>
      </c>
      <c r="U137" s="18">
        <f t="shared" ca="1" si="51"/>
        <v>54.449564883547168</v>
      </c>
      <c r="V137" s="18">
        <f t="shared" ca="1" si="51"/>
        <v>57.718631906024015</v>
      </c>
      <c r="W137" s="18">
        <f t="shared" ca="1" si="51"/>
        <v>60.532480097585577</v>
      </c>
      <c r="X137" s="18">
        <f t="shared" ca="1" si="51"/>
        <v>63.480391914317018</v>
      </c>
      <c r="Y137" s="18">
        <f t="shared" ca="1" si="51"/>
        <v>66.708365490250827</v>
      </c>
      <c r="Z137" s="18">
        <f t="shared" ca="1" si="51"/>
        <v>69.804392207076532</v>
      </c>
      <c r="AA137" s="18">
        <f t="shared" ca="1" si="51"/>
        <v>72.863281397402247</v>
      </c>
      <c r="AB137" s="18">
        <f t="shared" ca="1" si="51"/>
        <v>75.807830785065036</v>
      </c>
      <c r="AC137" s="18">
        <f t="shared" ca="1" si="51"/>
        <v>78.914248010235497</v>
      </c>
      <c r="AD137" s="18">
        <f t="shared" ca="1" si="51"/>
        <v>81.837988721689882</v>
      </c>
      <c r="AE137" s="18">
        <f t="shared" ca="1" si="51"/>
        <v>84.868764369658393</v>
      </c>
      <c r="AF137" s="18">
        <f t="shared" ca="1" si="51"/>
        <v>87.855621182581046</v>
      </c>
      <c r="AG137" s="18"/>
      <c r="AH137" s="18"/>
      <c r="AI137" s="18"/>
    </row>
    <row r="138" spans="4:35">
      <c r="D138" s="18">
        <f t="shared" si="34"/>
        <v>566.07000000000005</v>
      </c>
      <c r="E138" s="18">
        <f t="shared" ref="E138:AF138" ca="1" si="52">SQRT((E$3*E56)^2+2*E56*E$3^2*$B$6)/E$2*0.001</f>
        <v>4.0947666107523455</v>
      </c>
      <c r="F138" s="18">
        <f t="shared" ca="1" si="52"/>
        <v>8.193614882048788</v>
      </c>
      <c r="G138" s="18">
        <f t="shared" ca="1" si="52"/>
        <v>11.405087788251388</v>
      </c>
      <c r="H138" s="18">
        <f t="shared" ca="1" si="52"/>
        <v>14.026723210952355</v>
      </c>
      <c r="I138" s="18">
        <f t="shared" ca="1" si="52"/>
        <v>16.679538064348598</v>
      </c>
      <c r="J138" s="18">
        <f t="shared" ca="1" si="52"/>
        <v>19.106931078759253</v>
      </c>
      <c r="K138" s="18">
        <f t="shared" ca="1" si="52"/>
        <v>21.819364636863927</v>
      </c>
      <c r="L138" s="18">
        <f t="shared" ca="1" si="52"/>
        <v>24.526135985531841</v>
      </c>
      <c r="M138" s="18">
        <f t="shared" ca="1" si="52"/>
        <v>27.391445176069801</v>
      </c>
      <c r="N138" s="18">
        <f t="shared" ca="1" si="52"/>
        <v>29.939494997493128</v>
      </c>
      <c r="O138" s="18">
        <f t="shared" ca="1" si="52"/>
        <v>32.776461542854527</v>
      </c>
      <c r="P138" s="18">
        <f t="shared" ca="1" si="52"/>
        <v>35.350994766981536</v>
      </c>
      <c r="Q138" s="18">
        <f t="shared" ca="1" si="52"/>
        <v>38.169562079670982</v>
      </c>
      <c r="R138" s="18">
        <f t="shared" ca="1" si="52"/>
        <v>40.762208411380264</v>
      </c>
      <c r="S138" s="18">
        <f t="shared" ca="1" si="52"/>
        <v>43.563515246728336</v>
      </c>
      <c r="T138" s="18">
        <f t="shared" ca="1" si="52"/>
        <v>46.125770035435465</v>
      </c>
      <c r="U138" s="18">
        <f t="shared" ca="1" si="52"/>
        <v>48.899769378645331</v>
      </c>
      <c r="V138" s="18">
        <f t="shared" ca="1" si="52"/>
        <v>51.844640763251867</v>
      </c>
      <c r="W138" s="18">
        <f t="shared" ca="1" si="52"/>
        <v>54.296976025204785</v>
      </c>
      <c r="X138" s="18">
        <f t="shared" ca="1" si="52"/>
        <v>56.9066242267237</v>
      </c>
      <c r="Y138" s="18">
        <f t="shared" ca="1" si="52"/>
        <v>59.813058798097629</v>
      </c>
      <c r="Z138" s="18">
        <f t="shared" ca="1" si="52"/>
        <v>62.571356747388123</v>
      </c>
      <c r="AA138" s="18">
        <f t="shared" ca="1" si="52"/>
        <v>65.305781800372017</v>
      </c>
      <c r="AB138" s="18">
        <f t="shared" ca="1" si="52"/>
        <v>67.912992295637721</v>
      </c>
      <c r="AC138" s="18">
        <f t="shared" ca="1" si="52"/>
        <v>70.674590550848066</v>
      </c>
      <c r="AD138" s="18">
        <f t="shared" ca="1" si="52"/>
        <v>73.27298372390203</v>
      </c>
      <c r="AE138" s="18">
        <f t="shared" ca="1" si="52"/>
        <v>75.987017840054733</v>
      </c>
      <c r="AF138" s="18">
        <f t="shared" ca="1" si="52"/>
        <v>78.602924671042828</v>
      </c>
      <c r="AG138" s="18"/>
      <c r="AH138" s="18"/>
      <c r="AI138" s="18"/>
    </row>
    <row r="139" spans="4:35">
      <c r="D139" s="18">
        <f t="shared" si="34"/>
        <v>712.64</v>
      </c>
      <c r="E139" s="18">
        <f t="shared" ref="E139:AF139" ca="1" si="53">SQRT((E$3*E57)^2+2*E57*E$3^2*$B$6)/E$2*0.001</f>
        <v>3.9335791759112007</v>
      </c>
      <c r="F139" s="18">
        <f t="shared" ca="1" si="53"/>
        <v>7.8703874348887535</v>
      </c>
      <c r="G139" s="18">
        <f t="shared" ca="1" si="53"/>
        <v>10.823156429033467</v>
      </c>
      <c r="H139" s="18">
        <f t="shared" ca="1" si="53"/>
        <v>13.129092670014408</v>
      </c>
      <c r="I139" s="18">
        <f t="shared" ca="1" si="53"/>
        <v>15.471900417986326</v>
      </c>
      <c r="J139" s="18">
        <f t="shared" ca="1" si="53"/>
        <v>17.568820835244352</v>
      </c>
      <c r="K139" s="18">
        <f t="shared" ca="1" si="53"/>
        <v>19.977606211930219</v>
      </c>
      <c r="L139" s="18">
        <f t="shared" ca="1" si="53"/>
        <v>22.382556158937472</v>
      </c>
      <c r="M139" s="18">
        <f t="shared" ca="1" si="53"/>
        <v>24.958188714396357</v>
      </c>
      <c r="N139" s="18">
        <f t="shared" ca="1" si="53"/>
        <v>27.188309446901329</v>
      </c>
      <c r="O139" s="18">
        <f t="shared" ca="1" si="53"/>
        <v>29.734055700018917</v>
      </c>
      <c r="P139" s="18">
        <f t="shared" ca="1" si="53"/>
        <v>31.99326575834208</v>
      </c>
      <c r="Q139" s="18">
        <f t="shared" ca="1" si="53"/>
        <v>34.517588660952853</v>
      </c>
      <c r="R139" s="18">
        <f t="shared" ca="1" si="53"/>
        <v>36.797789052273721</v>
      </c>
      <c r="S139" s="18">
        <f t="shared" ca="1" si="53"/>
        <v>39.304795465957156</v>
      </c>
      <c r="T139" s="18">
        <f t="shared" ca="1" si="53"/>
        <v>41.573407929986253</v>
      </c>
      <c r="U139" s="18">
        <f t="shared" ca="1" si="53"/>
        <v>44.060579201318099</v>
      </c>
      <c r="V139" s="18">
        <f t="shared" ca="1" si="53"/>
        <v>46.723689477255938</v>
      </c>
      <c r="W139" s="18">
        <f t="shared" ca="1" si="53"/>
        <v>48.847316104526541</v>
      </c>
      <c r="X139" s="18">
        <f t="shared" ca="1" si="53"/>
        <v>51.153003283151847</v>
      </c>
      <c r="Y139" s="18">
        <f t="shared" ca="1" si="53"/>
        <v>53.780774246755136</v>
      </c>
      <c r="Z139" s="18">
        <f t="shared" ca="1" si="53"/>
        <v>56.244452730246536</v>
      </c>
      <c r="AA139" s="18">
        <f t="shared" ca="1" si="53"/>
        <v>58.687762488610844</v>
      </c>
      <c r="AB139" s="18">
        <f t="shared" ca="1" si="53"/>
        <v>60.995134310353023</v>
      </c>
      <c r="AC139" s="18">
        <f t="shared" ca="1" si="53"/>
        <v>63.452284279800082</v>
      </c>
      <c r="AD139" s="18">
        <f t="shared" ca="1" si="53"/>
        <v>65.758118179703544</v>
      </c>
      <c r="AE139" s="18">
        <f t="shared" ca="1" si="53"/>
        <v>68.188997229683224</v>
      </c>
      <c r="AF139" s="18">
        <f t="shared" ca="1" si="53"/>
        <v>70.474681712409733</v>
      </c>
      <c r="AG139" s="18"/>
      <c r="AH139" s="18"/>
      <c r="AI139" s="18"/>
    </row>
    <row r="140" spans="4:35">
      <c r="D140" s="18">
        <f t="shared" si="34"/>
        <v>897.16</v>
      </c>
      <c r="E140" s="18">
        <f t="shared" ref="E140:AF140" ca="1" si="54">SQRT((E$3*E58)^2+2*E58*E$3^2*$B$6)/E$2*0.001</f>
        <v>3.8462717379966818</v>
      </c>
      <c r="F140" s="18">
        <f t="shared" ca="1" si="54"/>
        <v>7.6951299371153574</v>
      </c>
      <c r="G140" s="18">
        <f t="shared" ca="1" si="54"/>
        <v>10.435385082591944</v>
      </c>
      <c r="H140" s="18">
        <f t="shared" ca="1" si="54"/>
        <v>12.455628945644023</v>
      </c>
      <c r="I140" s="18">
        <f t="shared" ca="1" si="54"/>
        <v>14.519840850135134</v>
      </c>
      <c r="J140" s="18">
        <f t="shared" ca="1" si="54"/>
        <v>16.312177127958858</v>
      </c>
      <c r="K140" s="18">
        <f t="shared" ca="1" si="54"/>
        <v>18.451247579976474</v>
      </c>
      <c r="L140" s="18">
        <f t="shared" ca="1" si="54"/>
        <v>20.5875378315997</v>
      </c>
      <c r="M140" s="18">
        <f t="shared" ca="1" si="54"/>
        <v>22.913586118765366</v>
      </c>
      <c r="N140" s="18">
        <f t="shared" ca="1" si="54"/>
        <v>24.854219533712985</v>
      </c>
      <c r="O140" s="18">
        <f t="shared" ca="1" si="54"/>
        <v>27.147384174909721</v>
      </c>
      <c r="P140" s="18">
        <f t="shared" ca="1" si="54"/>
        <v>29.12166444762806</v>
      </c>
      <c r="Q140" s="18">
        <f t="shared" ca="1" si="54"/>
        <v>31.390000110193757</v>
      </c>
      <c r="R140" s="18">
        <f t="shared" ca="1" si="54"/>
        <v>33.386468616002141</v>
      </c>
      <c r="S140" s="18">
        <f t="shared" ca="1" si="54"/>
        <v>35.634914694986264</v>
      </c>
      <c r="T140" s="18">
        <f t="shared" ca="1" si="54"/>
        <v>37.641143052257327</v>
      </c>
      <c r="U140" s="18">
        <f t="shared" ca="1" si="54"/>
        <v>39.87265239891817</v>
      </c>
      <c r="V140" s="18">
        <f t="shared" ca="1" si="54"/>
        <v>42.296385630557957</v>
      </c>
      <c r="W140" s="18">
        <f t="shared" ca="1" si="54"/>
        <v>44.122180181331373</v>
      </c>
      <c r="X140" s="18">
        <f t="shared" ca="1" si="54"/>
        <v>46.153490933902027</v>
      </c>
      <c r="Y140" s="18">
        <f t="shared" ca="1" si="54"/>
        <v>48.53851213033348</v>
      </c>
      <c r="Z140" s="18">
        <f t="shared" ca="1" si="54"/>
        <v>50.742495499351904</v>
      </c>
      <c r="AA140" s="18">
        <f t="shared" ca="1" si="54"/>
        <v>52.929036331472261</v>
      </c>
      <c r="AB140" s="18">
        <f t="shared" ca="1" si="54"/>
        <v>54.966823652501631</v>
      </c>
      <c r="AC140" s="18">
        <f t="shared" ca="1" si="54"/>
        <v>57.156245831921339</v>
      </c>
      <c r="AD140" s="18">
        <f t="shared" ca="1" si="54"/>
        <v>59.1974498333581</v>
      </c>
      <c r="AE140" s="18">
        <f t="shared" ca="1" si="54"/>
        <v>61.379652746123696</v>
      </c>
      <c r="AF140" s="18">
        <f t="shared" ca="1" si="54"/>
        <v>63.37040856003361</v>
      </c>
      <c r="AG140" s="18"/>
      <c r="AH140" s="18"/>
      <c r="AI140" s="18"/>
    </row>
    <row r="141" spans="4:35">
      <c r="D141" s="18">
        <f t="shared" si="34"/>
        <v>1129.5</v>
      </c>
      <c r="E141" s="18">
        <f t="shared" ref="E141:AF141" ca="1" si="55">SQRT((E$3*E59)^2+2*E59*E$3^2*$B$6)/E$2*0.001</f>
        <v>3.9714008479649645</v>
      </c>
      <c r="F141" s="18">
        <f t="shared" ca="1" si="55"/>
        <v>7.944953327654642</v>
      </c>
      <c r="G141" s="18">
        <f t="shared" ca="1" si="55"/>
        <v>10.648494758937762</v>
      </c>
      <c r="H141" s="18">
        <f t="shared" ca="1" si="55"/>
        <v>12.535450461379485</v>
      </c>
      <c r="I141" s="18">
        <f t="shared" ca="1" si="55"/>
        <v>14.475425980818418</v>
      </c>
      <c r="J141" s="18">
        <f t="shared" ca="1" si="55"/>
        <v>16.110253900007812</v>
      </c>
      <c r="K141" s="18">
        <f t="shared" ca="1" si="55"/>
        <v>18.137836400958136</v>
      </c>
      <c r="L141" s="18">
        <f t="shared" ca="1" si="55"/>
        <v>20.16341187710163</v>
      </c>
      <c r="M141" s="18">
        <f t="shared" ca="1" si="55"/>
        <v>22.403958711899911</v>
      </c>
      <c r="N141" s="18">
        <f t="shared" ca="1" si="55"/>
        <v>24.208244461341867</v>
      </c>
      <c r="O141" s="18">
        <f t="shared" ca="1" si="55"/>
        <v>26.411845509131975</v>
      </c>
      <c r="P141" s="18">
        <f t="shared" ca="1" si="55"/>
        <v>28.252706846781322</v>
      </c>
      <c r="Q141" s="18">
        <f t="shared" ca="1" si="55"/>
        <v>30.428928610065228</v>
      </c>
      <c r="R141" s="18">
        <f t="shared" ca="1" si="55"/>
        <v>32.295623679341077</v>
      </c>
      <c r="S141" s="18">
        <f t="shared" ca="1" si="55"/>
        <v>34.449310265305705</v>
      </c>
      <c r="T141" s="18">
        <f t="shared" ca="1" si="55"/>
        <v>36.334714446215216</v>
      </c>
      <c r="U141" s="18">
        <f t="shared" ca="1" si="55"/>
        <v>38.473939610077778</v>
      </c>
      <c r="V141" s="18">
        <f t="shared" ca="1" si="55"/>
        <v>40.823873191343978</v>
      </c>
      <c r="W141" s="18">
        <f t="shared" ca="1" si="55"/>
        <v>42.49780853430525</v>
      </c>
      <c r="X141" s="18">
        <f t="shared" ca="1" si="55"/>
        <v>44.4095988207998</v>
      </c>
      <c r="Y141" s="18">
        <f t="shared" ca="1" si="55"/>
        <v>46.717152969400892</v>
      </c>
      <c r="Z141" s="18">
        <f t="shared" ca="1" si="55"/>
        <v>48.819516084529994</v>
      </c>
      <c r="AA141" s="18">
        <f t="shared" ca="1" si="55"/>
        <v>50.907406469468008</v>
      </c>
      <c r="AB141" s="18">
        <f t="shared" ca="1" si="55"/>
        <v>52.823632359934486</v>
      </c>
      <c r="AC141" s="18">
        <f t="shared" ca="1" si="55"/>
        <v>54.908699864871693</v>
      </c>
      <c r="AD141" s="18">
        <f t="shared" ca="1" si="55"/>
        <v>56.834749146068354</v>
      </c>
      <c r="AE141" s="18">
        <f t="shared" ca="1" si="55"/>
        <v>58.916248355220993</v>
      </c>
      <c r="AF141" s="18">
        <f t="shared" ca="1" si="55"/>
        <v>60.774428121470464</v>
      </c>
      <c r="AG141" s="18"/>
      <c r="AH141" s="18"/>
      <c r="AI141" s="18"/>
    </row>
    <row r="142" spans="4:35">
      <c r="D142" s="18">
        <f t="shared" si="34"/>
        <v>1421.9</v>
      </c>
      <c r="E142" s="18">
        <f t="shared" ref="E142:AF142" ca="1" si="56">SQRT((E$3*E60)^2+2*E60*E$3^2*$B$6)/E$2*0.001</f>
        <v>4.2820109358740366</v>
      </c>
      <c r="F142" s="18">
        <f t="shared" ca="1" si="56"/>
        <v>8.5659511741733034</v>
      </c>
      <c r="G142" s="18">
        <f t="shared" ca="1" si="56"/>
        <v>11.375264155730902</v>
      </c>
      <c r="H142" s="18">
        <f t="shared" ca="1" si="56"/>
        <v>13.243659253383013</v>
      </c>
      <c r="I142" s="18">
        <f t="shared" ca="1" si="56"/>
        <v>15.176775713473802</v>
      </c>
      <c r="J142" s="18">
        <f t="shared" ca="1" si="56"/>
        <v>16.761450634688252</v>
      </c>
      <c r="K142" s="18">
        <f t="shared" ca="1" si="56"/>
        <v>18.798263614796749</v>
      </c>
      <c r="L142" s="18">
        <f t="shared" ca="1" si="56"/>
        <v>20.833506571099868</v>
      </c>
      <c r="M142" s="18">
        <f t="shared" ca="1" si="56"/>
        <v>23.116988222876174</v>
      </c>
      <c r="N142" s="18">
        <f t="shared" ca="1" si="56"/>
        <v>24.898075584907907</v>
      </c>
      <c r="O142" s="18">
        <f t="shared" ca="1" si="56"/>
        <v>27.139009202960469</v>
      </c>
      <c r="P142" s="18">
        <f t="shared" ca="1" si="56"/>
        <v>28.96257538108129</v>
      </c>
      <c r="Q142" s="18">
        <f t="shared" ca="1" si="56"/>
        <v>31.170347553233935</v>
      </c>
      <c r="R142" s="18">
        <f t="shared" ca="1" si="56"/>
        <v>33.026112564610507</v>
      </c>
      <c r="S142" s="18">
        <f t="shared" ca="1" si="56"/>
        <v>35.210574370379597</v>
      </c>
      <c r="T142" s="18">
        <f t="shared" ca="1" si="56"/>
        <v>37.085920079166925</v>
      </c>
      <c r="U142" s="18">
        <f t="shared" ca="1" si="56"/>
        <v>39.251501153573727</v>
      </c>
      <c r="V142" s="18">
        <f t="shared" ca="1" si="56"/>
        <v>41.658522403263603</v>
      </c>
      <c r="W142" s="18">
        <f t="shared" ca="1" si="56"/>
        <v>43.294368287129473</v>
      </c>
      <c r="X142" s="18">
        <f t="shared" ca="1" si="56"/>
        <v>45.200303465861829</v>
      </c>
      <c r="Y142" s="18">
        <f t="shared" ca="1" si="56"/>
        <v>47.562118402450302</v>
      </c>
      <c r="Z142" s="18">
        <f t="shared" ca="1" si="56"/>
        <v>49.682091582084901</v>
      </c>
      <c r="AA142" s="18">
        <f t="shared" ca="1" si="56"/>
        <v>51.793302053562265</v>
      </c>
      <c r="AB142" s="18">
        <f t="shared" ca="1" si="56"/>
        <v>53.705073528930264</v>
      </c>
      <c r="AC142" s="18">
        <f t="shared" ca="1" si="56"/>
        <v>55.810587008746602</v>
      </c>
      <c r="AD142" s="18">
        <f t="shared" ca="1" si="56"/>
        <v>57.73119021286314</v>
      </c>
      <c r="AE142" s="18">
        <f t="shared" ca="1" si="56"/>
        <v>59.83257693285988</v>
      </c>
      <c r="AF142" s="18">
        <f t="shared" ca="1" si="56"/>
        <v>61.677830565134009</v>
      </c>
      <c r="AG142" s="18"/>
      <c r="AH142" s="18"/>
      <c r="AI142" s="18"/>
    </row>
    <row r="143" spans="4:35">
      <c r="D143" s="18">
        <f t="shared" si="34"/>
        <v>1790.1</v>
      </c>
      <c r="E143" s="18">
        <f t="shared" ref="E143:AF143" ca="1" si="57">SQRT((E$3*E61)^2+2*E61*E$3^2*$B$6)/E$2*0.001</f>
        <v>4.6689277049439131</v>
      </c>
      <c r="F143" s="18">
        <f t="shared" ca="1" si="57"/>
        <v>9.3395640956001884</v>
      </c>
      <c r="G143" s="18">
        <f t="shared" ca="1" si="57"/>
        <v>12.280316907360625</v>
      </c>
      <c r="H143" s="18">
        <f t="shared" ca="1" si="57"/>
        <v>14.123634445748189</v>
      </c>
      <c r="I143" s="18">
        <f t="shared" ca="1" si="57"/>
        <v>16.046149233998456</v>
      </c>
      <c r="J143" s="18">
        <f t="shared" ca="1" si="57"/>
        <v>17.565014703419308</v>
      </c>
      <c r="K143" s="18">
        <f t="shared" ca="1" si="57"/>
        <v>19.611180292890033</v>
      </c>
      <c r="L143" s="18">
        <f t="shared" ca="1" si="57"/>
        <v>21.656020165453057</v>
      </c>
      <c r="M143" s="18">
        <f t="shared" ca="1" si="57"/>
        <v>23.990871298328347</v>
      </c>
      <c r="N143" s="18">
        <f t="shared" ca="1" si="57"/>
        <v>25.740643242275389</v>
      </c>
      <c r="O143" s="18">
        <f t="shared" ca="1" si="57"/>
        <v>28.024952535313055</v>
      </c>
      <c r="P143" s="18">
        <f t="shared" ca="1" si="57"/>
        <v>29.826370607680982</v>
      </c>
      <c r="Q143" s="18">
        <f t="shared" ca="1" si="57"/>
        <v>32.071598940722033</v>
      </c>
      <c r="R143" s="18">
        <f t="shared" ca="1" si="57"/>
        <v>33.908382448300657</v>
      </c>
      <c r="S143" s="18">
        <f t="shared" ca="1" si="57"/>
        <v>36.126501561449487</v>
      </c>
      <c r="T143" s="18">
        <f t="shared" ca="1" si="57"/>
        <v>37.98887242476755</v>
      </c>
      <c r="U143" s="18">
        <f t="shared" ca="1" si="57"/>
        <v>40.185265198967819</v>
      </c>
      <c r="V143" s="18">
        <f t="shared" ca="1" si="57"/>
        <v>42.664105556710986</v>
      </c>
      <c r="W143" s="18">
        <f t="shared" ca="1" si="57"/>
        <v>44.246636400847322</v>
      </c>
      <c r="X143" s="18">
        <f t="shared" ca="1" si="57"/>
        <v>46.144805762591702</v>
      </c>
      <c r="Y143" s="18">
        <f t="shared" ca="1" si="57"/>
        <v>48.567379706606722</v>
      </c>
      <c r="Z143" s="18">
        <f t="shared" ca="1" si="57"/>
        <v>50.714731101632346</v>
      </c>
      <c r="AA143" s="18">
        <f t="shared" ca="1" si="57"/>
        <v>52.847382095435677</v>
      </c>
      <c r="AB143" s="18">
        <f t="shared" ca="1" si="57"/>
        <v>54.750840839602368</v>
      </c>
      <c r="AC143" s="18">
        <f t="shared" ca="1" si="57"/>
        <v>56.879324338135142</v>
      </c>
      <c r="AD143" s="18">
        <f t="shared" ca="1" si="57"/>
        <v>58.793228880732386</v>
      </c>
      <c r="AE143" s="18">
        <f t="shared" ca="1" si="57"/>
        <v>60.916909322918187</v>
      </c>
      <c r="AF143" s="18">
        <f t="shared" ca="1" si="57"/>
        <v>62.74322760878345</v>
      </c>
      <c r="AG143" s="18"/>
      <c r="AH143" s="18"/>
      <c r="AI143" s="18"/>
    </row>
    <row r="144" spans="4:35">
      <c r="D144" s="18">
        <f t="shared" si="34"/>
        <v>2253.6</v>
      </c>
      <c r="E144" s="18">
        <f t="shared" ref="E144:AF144" ca="1" si="58">SQRT((E$3*E62)^2+2*E62*E$3^2*$B$6)/E$2*0.001</f>
        <v>5.1515995830654013</v>
      </c>
      <c r="F144" s="18">
        <f t="shared" ca="1" si="58"/>
        <v>10.3046890760795</v>
      </c>
      <c r="G144" s="18">
        <f t="shared" ca="1" si="58"/>
        <v>13.408669925492754</v>
      </c>
      <c r="H144" s="18">
        <f t="shared" ca="1" si="58"/>
        <v>15.218916156005992</v>
      </c>
      <c r="I144" s="18">
        <f t="shared" ca="1" si="58"/>
        <v>17.125950727774537</v>
      </c>
      <c r="J144" s="18">
        <f t="shared" ca="1" si="58"/>
        <v>18.559955619688317</v>
      </c>
      <c r="K144" s="18">
        <f t="shared" ca="1" si="58"/>
        <v>20.61560675431684</v>
      </c>
      <c r="L144" s="18">
        <f t="shared" ca="1" si="58"/>
        <v>22.670188457941745</v>
      </c>
      <c r="M144" s="18">
        <f t="shared" ca="1" si="58"/>
        <v>25.066803215398554</v>
      </c>
      <c r="N144" s="18">
        <f t="shared" ca="1" si="58"/>
        <v>26.774555719111628</v>
      </c>
      <c r="O144" s="18">
        <f t="shared" ca="1" si="58"/>
        <v>29.11047792446249</v>
      </c>
      <c r="P144" s="18">
        <f t="shared" ca="1" si="58"/>
        <v>30.878923033689176</v>
      </c>
      <c r="Q144" s="18">
        <f t="shared" ca="1" si="58"/>
        <v>33.171031186465711</v>
      </c>
      <c r="R144" s="18">
        <f t="shared" ca="1" si="58"/>
        <v>34.983554755277567</v>
      </c>
      <c r="S144" s="18">
        <f t="shared" ca="1" si="58"/>
        <v>37.241750313549737</v>
      </c>
      <c r="T144" s="18">
        <f t="shared" ca="1" si="58"/>
        <v>39.082593158365583</v>
      </c>
      <c r="U144" s="18">
        <f t="shared" ca="1" si="58"/>
        <v>41.317558392004223</v>
      </c>
      <c r="V144" s="18">
        <f t="shared" ca="1" si="58"/>
        <v>43.881650075637495</v>
      </c>
      <c r="W144" s="18">
        <f t="shared" ca="1" si="58"/>
        <v>45.39680930590022</v>
      </c>
      <c r="X144" s="18">
        <f t="shared" ca="1" si="58"/>
        <v>47.280026802656359</v>
      </c>
      <c r="Y144" s="18">
        <f t="shared" ca="1" si="58"/>
        <v>49.779232290879513</v>
      </c>
      <c r="Z144" s="18">
        <f t="shared" ca="1" si="58"/>
        <v>51.955425665809827</v>
      </c>
      <c r="AA144" s="18">
        <f t="shared" ca="1" si="58"/>
        <v>54.115227047361437</v>
      </c>
      <c r="AB144" s="18">
        <f t="shared" ca="1" si="58"/>
        <v>56.005470467382757</v>
      </c>
      <c r="AC144" s="18">
        <f t="shared" ca="1" si="58"/>
        <v>58.157827742365235</v>
      </c>
      <c r="AD144" s="18">
        <f t="shared" ca="1" si="58"/>
        <v>60.062879352899898</v>
      </c>
      <c r="AE144" s="18">
        <f t="shared" ca="1" si="58"/>
        <v>62.209581465480021</v>
      </c>
      <c r="AF144" s="18">
        <f t="shared" ca="1" si="58"/>
        <v>64.009513483892704</v>
      </c>
      <c r="AG144" s="18"/>
      <c r="AH144" s="18"/>
      <c r="AI144" s="18"/>
    </row>
    <row r="145" spans="4:35">
      <c r="D145" s="18">
        <f t="shared" si="34"/>
        <v>2837.1</v>
      </c>
      <c r="E145" s="18">
        <f t="shared" ref="E145:AF145" ca="1" si="59">SQRT((E$3*E63)^2+2*E63*E$3^2*$B$6)/E$2*0.001</f>
        <v>5.7544300708972536</v>
      </c>
      <c r="F145" s="18">
        <f t="shared" ca="1" si="59"/>
        <v>11.510133131667946</v>
      </c>
      <c r="G145" s="18">
        <f t="shared" ca="1" si="59"/>
        <v>14.817891135920458</v>
      </c>
      <c r="H145" s="18">
        <f t="shared" ca="1" si="59"/>
        <v>16.585393902697618</v>
      </c>
      <c r="I145" s="18">
        <f t="shared" ca="1" si="59"/>
        <v>18.470905319265302</v>
      </c>
      <c r="J145" s="18">
        <f t="shared" ca="1" si="59"/>
        <v>19.79586544253543</v>
      </c>
      <c r="K145" s="18">
        <f t="shared" ca="1" si="59"/>
        <v>21.860732899015037</v>
      </c>
      <c r="L145" s="18">
        <f t="shared" ca="1" si="59"/>
        <v>23.925002117728877</v>
      </c>
      <c r="M145" s="18">
        <f t="shared" ca="1" si="59"/>
        <v>26.396943914645075</v>
      </c>
      <c r="N145" s="18">
        <f t="shared" ca="1" si="59"/>
        <v>28.049233671567094</v>
      </c>
      <c r="O145" s="18">
        <f t="shared" ca="1" si="59"/>
        <v>30.449447529012119</v>
      </c>
      <c r="P145" s="18">
        <f t="shared" ca="1" si="59"/>
        <v>32.173851861244408</v>
      </c>
      <c r="Q145" s="18">
        <f t="shared" ca="1" si="59"/>
        <v>34.522146444532119</v>
      </c>
      <c r="R145" s="18">
        <f t="shared" ca="1" si="59"/>
        <v>36.29895480373483</v>
      </c>
      <c r="S145" s="18">
        <f t="shared" ca="1" si="59"/>
        <v>38.607389891018819</v>
      </c>
      <c r="T145" s="18">
        <f t="shared" ca="1" si="59"/>
        <v>40.41859979216801</v>
      </c>
      <c r="U145" s="18">
        <f t="shared" ca="1" si="59"/>
        <v>42.697096877022005</v>
      </c>
      <c r="V145" s="18">
        <f t="shared" ca="1" si="59"/>
        <v>45.368397397344516</v>
      </c>
      <c r="W145" s="18">
        <f t="shared" ca="1" si="59"/>
        <v>46.793455257913536</v>
      </c>
      <c r="X145" s="18">
        <f t="shared" ca="1" si="59"/>
        <v>48.655384266242969</v>
      </c>
      <c r="Y145" s="18">
        <f t="shared" ca="1" si="59"/>
        <v>51.250623766478441</v>
      </c>
      <c r="Z145" s="18">
        <f t="shared" ca="1" si="59"/>
        <v>53.45808530717806</v>
      </c>
      <c r="AA145" s="18">
        <f t="shared" ca="1" si="59"/>
        <v>55.649301879393633</v>
      </c>
      <c r="AB145" s="18">
        <f t="shared" ca="1" si="59"/>
        <v>57.520226164437808</v>
      </c>
      <c r="AC145" s="18">
        <f t="shared" ca="1" si="59"/>
        <v>59.702759003542766</v>
      </c>
      <c r="AD145" s="18">
        <f t="shared" ca="1" si="59"/>
        <v>61.588844388250408</v>
      </c>
      <c r="AE145" s="18">
        <f t="shared" ca="1" si="59"/>
        <v>63.766871823303454</v>
      </c>
      <c r="AF145" s="18">
        <f t="shared" ca="1" si="59"/>
        <v>65.53095530584892</v>
      </c>
      <c r="AG145" s="18"/>
      <c r="AH145" s="18"/>
      <c r="AI145" s="18"/>
    </row>
    <row r="146" spans="4:35">
      <c r="D146" s="18">
        <f t="shared" si="34"/>
        <v>3571.7</v>
      </c>
      <c r="E146" s="18">
        <f t="shared" ref="E146:AF146" ca="1" si="60">SQRT((E$3*E64)^2+2*E64*E$3^2*$B$6)/E$2*0.001</f>
        <v>6.5084170923889788</v>
      </c>
      <c r="F146" s="18">
        <f t="shared" ca="1" si="60"/>
        <v>13.017892007771495</v>
      </c>
      <c r="G146" s="18">
        <f t="shared" ca="1" si="60"/>
        <v>16.580169794391132</v>
      </c>
      <c r="H146" s="18">
        <f t="shared" ca="1" si="60"/>
        <v>18.292578564504531</v>
      </c>
      <c r="I146" s="18">
        <f t="shared" ca="1" si="60"/>
        <v>20.148835809312985</v>
      </c>
      <c r="J146" s="18">
        <f t="shared" ca="1" si="60"/>
        <v>21.33488975207413</v>
      </c>
      <c r="K146" s="18">
        <f t="shared" ca="1" si="60"/>
        <v>23.4089411484259</v>
      </c>
      <c r="L146" s="18">
        <f t="shared" ca="1" si="60"/>
        <v>25.483070437317796</v>
      </c>
      <c r="M146" s="18">
        <f t="shared" ca="1" si="60"/>
        <v>28.046944240608905</v>
      </c>
      <c r="N146" s="18">
        <f t="shared" ca="1" si="60"/>
        <v>29.627094334452124</v>
      </c>
      <c r="O146" s="18">
        <f t="shared" ca="1" si="60"/>
        <v>32.104704851843358</v>
      </c>
      <c r="P146" s="18">
        <f t="shared" ca="1" si="60"/>
        <v>33.773371351461137</v>
      </c>
      <c r="Q146" s="18">
        <f t="shared" ca="1" si="60"/>
        <v>36.187375261552063</v>
      </c>
      <c r="R146" s="18">
        <f t="shared" ca="1" si="60"/>
        <v>37.916800488433402</v>
      </c>
      <c r="S146" s="18">
        <f t="shared" ca="1" si="60"/>
        <v>40.283379165144886</v>
      </c>
      <c r="T146" s="18">
        <f t="shared" ca="1" si="60"/>
        <v>42.057014189461476</v>
      </c>
      <c r="U146" s="18">
        <f t="shared" ca="1" si="60"/>
        <v>44.390086616765636</v>
      </c>
      <c r="V146" s="18">
        <f t="shared" ca="1" si="60"/>
        <v>47.191149634113167</v>
      </c>
      <c r="W146" s="18">
        <f t="shared" ca="1" si="60"/>
        <v>48.502580093339553</v>
      </c>
      <c r="X146" s="18">
        <f t="shared" ca="1" si="60"/>
        <v>50.335190618228161</v>
      </c>
      <c r="Y146" s="18">
        <f t="shared" ca="1" si="60"/>
        <v>53.04596991343773</v>
      </c>
      <c r="Z146" s="18">
        <f t="shared" ca="1" si="60"/>
        <v>55.292868952861468</v>
      </c>
      <c r="AA146" s="18">
        <f t="shared" ca="1" si="60"/>
        <v>57.520908987720489</v>
      </c>
      <c r="AB146" s="18">
        <f t="shared" ca="1" si="60"/>
        <v>59.364778209217889</v>
      </c>
      <c r="AC146" s="18">
        <f t="shared" ca="1" si="60"/>
        <v>61.58255491254662</v>
      </c>
      <c r="AD146" s="18">
        <f t="shared" ca="1" si="60"/>
        <v>63.444893262547779</v>
      </c>
      <c r="AE146" s="18">
        <f t="shared" ca="1" si="60"/>
        <v>65.654466137983775</v>
      </c>
      <c r="AF146" s="18">
        <f t="shared" ca="1" si="60"/>
        <v>67.373099120257052</v>
      </c>
      <c r="AG146" s="18"/>
      <c r="AH146" s="18"/>
      <c r="AI146" s="18"/>
    </row>
    <row r="147" spans="4:35">
      <c r="D147" s="18">
        <f t="shared" si="34"/>
        <v>4496.5</v>
      </c>
      <c r="E147" s="18">
        <f t="shared" ref="E147:AF147" ca="1" si="61">SQRT((E$3*E65)^2+2*E65*E$3^2*$B$6)/E$2*0.001</f>
        <v>7.4524528351799733</v>
      </c>
      <c r="F147" s="18">
        <f t="shared" ca="1" si="61"/>
        <v>14.905538829380257</v>
      </c>
      <c r="G147" s="18">
        <f t="shared" ca="1" si="61"/>
        <v>18.786084859625525</v>
      </c>
      <c r="H147" s="18">
        <f t="shared" ca="1" si="61"/>
        <v>20.427931568904064</v>
      </c>
      <c r="I147" s="18">
        <f t="shared" ca="1" si="61"/>
        <v>22.246040961572071</v>
      </c>
      <c r="J147" s="18">
        <f t="shared" ca="1" si="61"/>
        <v>23.254925007959738</v>
      </c>
      <c r="K147" s="18">
        <f t="shared" ca="1" si="61"/>
        <v>25.338370674841631</v>
      </c>
      <c r="L147" s="18">
        <f t="shared" ca="1" si="61"/>
        <v>27.42213529627497</v>
      </c>
      <c r="M147" s="18">
        <f t="shared" ca="1" si="61"/>
        <v>30.099539467927716</v>
      </c>
      <c r="N147" s="18">
        <f t="shared" ca="1" si="61"/>
        <v>31.58632658776262</v>
      </c>
      <c r="O147" s="18">
        <f t="shared" ca="1" si="61"/>
        <v>34.157997925491451</v>
      </c>
      <c r="P147" s="18">
        <f t="shared" ca="1" si="61"/>
        <v>35.751489542731171</v>
      </c>
      <c r="Q147" s="18">
        <f t="shared" ca="1" si="61"/>
        <v>38.24793057599382</v>
      </c>
      <c r="R147" s="18">
        <f t="shared" ca="1" si="61"/>
        <v>39.915301413905716</v>
      </c>
      <c r="S147" s="18">
        <f t="shared" ca="1" si="61"/>
        <v>42.357034744568708</v>
      </c>
      <c r="T147" s="18">
        <f t="shared" ca="1" si="61"/>
        <v>44.076049193693443</v>
      </c>
      <c r="U147" s="18">
        <f t="shared" ca="1" si="61"/>
        <v>46.474883370599983</v>
      </c>
      <c r="V147" s="18">
        <f t="shared" ca="1" si="61"/>
        <v>49.436810170583335</v>
      </c>
      <c r="W147" s="18">
        <f t="shared" ca="1" si="61"/>
        <v>50.602305397480222</v>
      </c>
      <c r="X147" s="18">
        <f t="shared" ca="1" si="61"/>
        <v>52.397660099625668</v>
      </c>
      <c r="Y147" s="18">
        <f t="shared" ca="1" si="61"/>
        <v>55.249072018588279</v>
      </c>
      <c r="Z147" s="18">
        <f t="shared" ca="1" si="61"/>
        <v>57.542815421060418</v>
      </c>
      <c r="AA147" s="18">
        <f t="shared" ca="1" si="61"/>
        <v>59.814441134200301</v>
      </c>
      <c r="AB147" s="18">
        <f t="shared" ca="1" si="61"/>
        <v>61.621588766379311</v>
      </c>
      <c r="AC147" s="18">
        <f t="shared" ca="1" si="61"/>
        <v>63.880946205512586</v>
      </c>
      <c r="AD147" s="18">
        <f t="shared" ca="1" si="61"/>
        <v>65.710743499855525</v>
      </c>
      <c r="AE147" s="18">
        <f t="shared" ca="1" si="61"/>
        <v>67.960108967408956</v>
      </c>
      <c r="AF147" s="18">
        <f t="shared" ca="1" si="61"/>
        <v>69.616140662297354</v>
      </c>
      <c r="AG147" s="18"/>
      <c r="AH147" s="18"/>
      <c r="AI147" s="18"/>
    </row>
    <row r="148" spans="4:35">
      <c r="D148" s="18">
        <f t="shared" si="34"/>
        <v>5660.7</v>
      </c>
      <c r="E148" s="18">
        <f t="shared" ref="E148:AF148" ca="1" si="62">SQRT((E$3*E66)^2+2*E66*E$3^2*$B$6)/E$2*0.001</f>
        <v>8.6354456759317682</v>
      </c>
      <c r="F148" s="18">
        <f t="shared" ca="1" si="62"/>
        <v>17.271312616632002</v>
      </c>
      <c r="G148" s="18">
        <f t="shared" ca="1" si="62"/>
        <v>21.550284330370705</v>
      </c>
      <c r="H148" s="18">
        <f t="shared" ca="1" si="62"/>
        <v>23.10208736244709</v>
      </c>
      <c r="I148" s="18">
        <f t="shared" ca="1" si="62"/>
        <v>24.870306127499269</v>
      </c>
      <c r="J148" s="18">
        <f t="shared" ca="1" si="62"/>
        <v>25.654451747836486</v>
      </c>
      <c r="K148" s="18">
        <f t="shared" ca="1" si="62"/>
        <v>27.747327188108265</v>
      </c>
      <c r="L148" s="18">
        <f t="shared" ca="1" si="62"/>
        <v>29.840948761052552</v>
      </c>
      <c r="M148" s="18">
        <f t="shared" ca="1" si="62"/>
        <v>32.658314756313416</v>
      </c>
      <c r="N148" s="18">
        <f t="shared" ca="1" si="62"/>
        <v>34.02508734347559</v>
      </c>
      <c r="O148" s="18">
        <f t="shared" ca="1" si="62"/>
        <v>36.712171529837597</v>
      </c>
      <c r="P148" s="18">
        <f t="shared" ca="1" si="62"/>
        <v>38.210787107656444</v>
      </c>
      <c r="Q148" s="18">
        <f t="shared" ca="1" si="62"/>
        <v>40.805986706705951</v>
      </c>
      <c r="R148" s="18">
        <f t="shared" ca="1" si="62"/>
        <v>42.394951405867232</v>
      </c>
      <c r="S148" s="18">
        <f t="shared" ca="1" si="62"/>
        <v>44.923537485319279</v>
      </c>
      <c r="T148" s="18">
        <f t="shared" ca="1" si="62"/>
        <v>46.576204738089857</v>
      </c>
      <c r="U148" s="18">
        <f t="shared" ca="1" si="62"/>
        <v>49.054944052288782</v>
      </c>
      <c r="V148" s="18">
        <f t="shared" ca="1" si="62"/>
        <v>52.217046090329411</v>
      </c>
      <c r="W148" s="18">
        <f t="shared" ca="1" si="62"/>
        <v>53.19362944274873</v>
      </c>
      <c r="X148" s="18">
        <f t="shared" ca="1" si="62"/>
        <v>54.939107111252881</v>
      </c>
      <c r="Y148" s="18">
        <f t="shared" ca="1" si="62"/>
        <v>57.967613937701103</v>
      </c>
      <c r="Z148" s="18">
        <f t="shared" ca="1" si="62"/>
        <v>60.317566865917456</v>
      </c>
      <c r="AA148" s="18">
        <f t="shared" ca="1" si="62"/>
        <v>62.641328460199318</v>
      </c>
      <c r="AB148" s="18">
        <f t="shared" ca="1" si="62"/>
        <v>64.399539471197556</v>
      </c>
      <c r="AC148" s="18">
        <f t="shared" ca="1" si="62"/>
        <v>66.708489750029244</v>
      </c>
      <c r="AD148" s="18">
        <f t="shared" ca="1" si="62"/>
        <v>68.494632748522861</v>
      </c>
      <c r="AE148" s="18">
        <f t="shared" ca="1" si="62"/>
        <v>70.791323778586204</v>
      </c>
      <c r="AF148" s="18">
        <f t="shared" ca="1" si="62"/>
        <v>72.3681774668066</v>
      </c>
      <c r="AG148" s="18"/>
      <c r="AH148" s="18"/>
      <c r="AI148" s="18"/>
    </row>
    <row r="149" spans="4:35">
      <c r="D149" s="18">
        <f t="shared" si="34"/>
        <v>7126.4</v>
      </c>
      <c r="E149" s="18">
        <f t="shared" ref="E149:AF149" ca="1" si="63">SQRT((E$3*E67)^2+2*E67*E$3^2*$B$6)/E$2*0.001</f>
        <v>10.119453153963606</v>
      </c>
      <c r="F149" s="18">
        <f t="shared" ca="1" si="63"/>
        <v>20.238906307927213</v>
      </c>
      <c r="G149" s="18">
        <f t="shared" ca="1" si="63"/>
        <v>25.0170734668643</v>
      </c>
      <c r="H149" s="18">
        <f t="shared" ca="1" si="63"/>
        <v>26.454708797310694</v>
      </c>
      <c r="I149" s="18">
        <f t="shared" ca="1" si="63"/>
        <v>28.158241842132053</v>
      </c>
      <c r="J149" s="18">
        <f t="shared" ca="1" si="63"/>
        <v>28.657303244263417</v>
      </c>
      <c r="K149" s="18">
        <f t="shared" ca="1" si="63"/>
        <v>30.759887790061835</v>
      </c>
      <c r="L149" s="18">
        <f t="shared" ca="1" si="63"/>
        <v>32.863405254541775</v>
      </c>
      <c r="M149" s="18">
        <f t="shared" ca="1" si="63"/>
        <v>35.854281843678976</v>
      </c>
      <c r="N149" s="18">
        <f t="shared" ca="1" si="63"/>
        <v>37.067939093438476</v>
      </c>
      <c r="O149" s="18">
        <f t="shared" ca="1" si="63"/>
        <v>39.899211609578202</v>
      </c>
      <c r="P149" s="18">
        <f t="shared" ca="1" si="63"/>
        <v>41.273334490118245</v>
      </c>
      <c r="Q149" s="18">
        <f t="shared" ca="1" si="63"/>
        <v>43.992668525689268</v>
      </c>
      <c r="R149" s="18">
        <f t="shared" ca="1" si="63"/>
        <v>45.477836877623105</v>
      </c>
      <c r="S149" s="18">
        <f t="shared" ca="1" si="63"/>
        <v>48.115544725814438</v>
      </c>
      <c r="T149" s="18">
        <f t="shared" ca="1" si="63"/>
        <v>49.681672979463961</v>
      </c>
      <c r="U149" s="18">
        <f t="shared" ca="1" si="63"/>
        <v>52.25595844378207</v>
      </c>
      <c r="V149" s="18">
        <f t="shared" ca="1" si="63"/>
        <v>55.669849542765235</v>
      </c>
      <c r="W149" s="18">
        <f t="shared" ca="1" si="63"/>
        <v>56.406171285905856</v>
      </c>
      <c r="X149" s="18">
        <f t="shared" ca="1" si="63"/>
        <v>58.085829844587352</v>
      </c>
      <c r="Y149" s="18">
        <f t="shared" ca="1" si="63"/>
        <v>61.3346692901194</v>
      </c>
      <c r="Z149" s="18">
        <f t="shared" ca="1" si="63"/>
        <v>63.750331935305802</v>
      </c>
      <c r="AA149" s="18">
        <f t="shared" ca="1" si="63"/>
        <v>66.136952499480373</v>
      </c>
      <c r="AB149" s="18">
        <f t="shared" ca="1" si="63"/>
        <v>67.83091683721338</v>
      </c>
      <c r="AC149" s="18">
        <f t="shared" ca="1" si="63"/>
        <v>70.199507876201821</v>
      </c>
      <c r="AD149" s="18">
        <f t="shared" ca="1" si="63"/>
        <v>71.92806663424787</v>
      </c>
      <c r="AE149" s="18">
        <f t="shared" ca="1" si="63"/>
        <v>74.281530037484401</v>
      </c>
      <c r="AF149" s="18">
        <f t="shared" ca="1" si="63"/>
        <v>75.753450896841613</v>
      </c>
      <c r="AG149" s="18"/>
      <c r="AH149" s="18"/>
      <c r="AI149" s="18"/>
    </row>
    <row r="150" spans="4:35">
      <c r="D150" s="18">
        <f t="shared" si="34"/>
        <v>8971.6</v>
      </c>
      <c r="E150" s="18">
        <f t="shared" ref="E150:AF150" ca="1" si="64">SQRT((E$3*E68)^2+2*E68*E$3^2*$B$6)/E$2*0.001</f>
        <v>11.982267380939648</v>
      </c>
      <c r="F150" s="18">
        <f t="shared" ca="1" si="64"/>
        <v>23.964324720870604</v>
      </c>
      <c r="G150" s="18">
        <f t="shared" ca="1" si="64"/>
        <v>29.368422864927091</v>
      </c>
      <c r="H150" s="18">
        <f t="shared" ca="1" si="64"/>
        <v>30.660554895173078</v>
      </c>
      <c r="I150" s="18">
        <f t="shared" ca="1" si="64"/>
        <v>32.280749037128565</v>
      </c>
      <c r="J150" s="18">
        <f t="shared" ca="1" si="64"/>
        <v>32.41951750122022</v>
      </c>
      <c r="K150" s="18">
        <f t="shared" ca="1" si="64"/>
        <v>34.531699019187002</v>
      </c>
      <c r="L150" s="18">
        <f t="shared" ca="1" si="64"/>
        <v>36.645385847742439</v>
      </c>
      <c r="M150" s="18">
        <f t="shared" ca="1" si="64"/>
        <v>39.852215337211717</v>
      </c>
      <c r="N150" s="18">
        <f t="shared" ca="1" si="64"/>
        <v>40.869543672994503</v>
      </c>
      <c r="O150" s="18">
        <f t="shared" ca="1" si="64"/>
        <v>43.879941165759639</v>
      </c>
      <c r="P150" s="18">
        <f t="shared" ca="1" si="64"/>
        <v>45.097174502050571</v>
      </c>
      <c r="Q150" s="18">
        <f t="shared" ca="1" si="64"/>
        <v>47.967749318985689</v>
      </c>
      <c r="R150" s="18">
        <f t="shared" ca="1" si="64"/>
        <v>49.322018833174475</v>
      </c>
      <c r="S150" s="18">
        <f t="shared" ca="1" si="64"/>
        <v>52.092058617801868</v>
      </c>
      <c r="T150" s="18">
        <f t="shared" ca="1" si="64"/>
        <v>53.546336266225204</v>
      </c>
      <c r="U150" s="18">
        <f t="shared" ca="1" si="64"/>
        <v>56.238495071241573</v>
      </c>
      <c r="V150" s="18">
        <f t="shared" ca="1" si="64"/>
        <v>59.963874038270212</v>
      </c>
      <c r="W150" s="18">
        <f t="shared" ca="1" si="64"/>
        <v>60.400024381548754</v>
      </c>
      <c r="X150" s="18">
        <f t="shared" ca="1" si="64"/>
        <v>61.991726307010381</v>
      </c>
      <c r="Y150" s="18">
        <f t="shared" ca="1" si="64"/>
        <v>65.515127599076038</v>
      </c>
      <c r="Z150" s="18">
        <f t="shared" ca="1" si="64"/>
        <v>68.013571076028697</v>
      </c>
      <c r="AA150" s="18">
        <f t="shared" ca="1" si="64"/>
        <v>70.47658704904353</v>
      </c>
      <c r="AB150" s="18">
        <f t="shared" ca="1" si="64"/>
        <v>72.086988128193099</v>
      </c>
      <c r="AC150" s="18">
        <f t="shared" ca="1" si="64"/>
        <v>74.52790376359188</v>
      </c>
      <c r="AD150" s="18">
        <f t="shared" ca="1" si="64"/>
        <v>76.181302126642066</v>
      </c>
      <c r="AE150" s="18">
        <f t="shared" ca="1" si="64"/>
        <v>78.603462714572146</v>
      </c>
      <c r="AF150" s="18">
        <f t="shared" ca="1" si="64"/>
        <v>79.942942576692317</v>
      </c>
      <c r="AG150" s="18"/>
      <c r="AH150" s="18"/>
      <c r="AI150" s="18"/>
    </row>
    <row r="151" spans="4:35">
      <c r="D151" s="18">
        <f t="shared" si="34"/>
        <v>11295</v>
      </c>
      <c r="E151" s="18">
        <f t="shared" ref="E151:AF151" ca="1" si="65">SQRT((E$3*E69)^2+2*E69*E$3^2*$B$6)/E$2*0.001</f>
        <v>14.349291067068185</v>
      </c>
      <c r="F151" s="18">
        <f t="shared" ca="1" si="65"/>
        <v>28.698372286957625</v>
      </c>
      <c r="G151" s="18">
        <f t="shared" ca="1" si="65"/>
        <v>34.914984965984623</v>
      </c>
      <c r="H151" s="18">
        <f t="shared" ca="1" si="65"/>
        <v>36.04909708658078</v>
      </c>
      <c r="I151" s="18">
        <f t="shared" ca="1" si="65"/>
        <v>37.589021213501255</v>
      </c>
      <c r="J151" s="18">
        <f t="shared" ca="1" si="65"/>
        <v>37.298720829914977</v>
      </c>
      <c r="K151" s="18">
        <f t="shared" ca="1" si="65"/>
        <v>39.447847377814597</v>
      </c>
      <c r="L151" s="18">
        <f t="shared" ca="1" si="65"/>
        <v>41.598176108331494</v>
      </c>
      <c r="M151" s="18">
        <f t="shared" ca="1" si="65"/>
        <v>45.100850162016286</v>
      </c>
      <c r="N151" s="18">
        <f t="shared" ca="1" si="65"/>
        <v>45.895881074279245</v>
      </c>
      <c r="O151" s="18">
        <f t="shared" ca="1" si="65"/>
        <v>49.156415928972024</v>
      </c>
      <c r="P151" s="18">
        <f t="shared" ca="1" si="65"/>
        <v>50.198147222108709</v>
      </c>
      <c r="Q151" s="18">
        <f t="shared" ca="1" si="65"/>
        <v>53.286490153172103</v>
      </c>
      <c r="R151" s="18">
        <f t="shared" ca="1" si="65"/>
        <v>54.497799822726819</v>
      </c>
      <c r="S151" s="18">
        <f t="shared" ca="1" si="65"/>
        <v>57.459708210354037</v>
      </c>
      <c r="T151" s="18">
        <f t="shared" ca="1" si="65"/>
        <v>58.794953154501833</v>
      </c>
      <c r="U151" s="18">
        <f t="shared" ca="1" si="65"/>
        <v>61.662935925978836</v>
      </c>
      <c r="V151" s="18">
        <f t="shared" ca="1" si="65"/>
        <v>65.804933508158342</v>
      </c>
      <c r="W151" s="18">
        <f t="shared" ca="1" si="65"/>
        <v>65.88301601985664</v>
      </c>
      <c r="X151" s="18">
        <f t="shared" ca="1" si="65"/>
        <v>67.390452198556105</v>
      </c>
      <c r="Y151" s="18">
        <f t="shared" ca="1" si="65"/>
        <v>71.28383048269761</v>
      </c>
      <c r="Z151" s="18">
        <f t="shared" ca="1" si="65"/>
        <v>73.90991897902812</v>
      </c>
      <c r="AA151" s="18">
        <f t="shared" ca="1" si="65"/>
        <v>76.492204438284162</v>
      </c>
      <c r="AB151" s="18">
        <f t="shared" ca="1" si="65"/>
        <v>78.023795874458315</v>
      </c>
      <c r="AC151" s="18">
        <f t="shared" ca="1" si="65"/>
        <v>80.579013089085862</v>
      </c>
      <c r="AD151" s="18">
        <f t="shared" ca="1" si="65"/>
        <v>82.16169159768981</v>
      </c>
      <c r="AE151" s="18">
        <f t="shared" ca="1" si="65"/>
        <v>84.693690790133118</v>
      </c>
      <c r="AF151" s="18">
        <f t="shared" ca="1" si="65"/>
        <v>85.888304690606191</v>
      </c>
      <c r="AG151" s="18"/>
      <c r="AH151" s="18"/>
      <c r="AI151" s="18"/>
    </row>
    <row r="152" spans="4:35">
      <c r="D152" s="18">
        <f t="shared" si="34"/>
        <v>14219</v>
      </c>
      <c r="E152" s="18">
        <f t="shared" ref="E152:AF152" ca="1" si="66">SQRT((E$3*E70)^2+2*E70*E$3^2*$B$6)/E$2*0.001</f>
        <v>17.341389718732664</v>
      </c>
      <c r="F152" s="18">
        <f t="shared" ca="1" si="66"/>
        <v>34.682569731184586</v>
      </c>
      <c r="G152" s="18">
        <f t="shared" ca="1" si="66"/>
        <v>41.937472078119399</v>
      </c>
      <c r="H152" s="18">
        <f t="shared" ca="1" si="66"/>
        <v>42.888821031281608</v>
      </c>
      <c r="I152" s="18">
        <f t="shared" ca="1" si="66"/>
        <v>44.344392133525481</v>
      </c>
      <c r="J152" s="18">
        <f t="shared" ca="1" si="66"/>
        <v>43.530177945614334</v>
      </c>
      <c r="K152" s="18">
        <f t="shared" ca="1" si="66"/>
        <v>45.741300591458149</v>
      </c>
      <c r="L152" s="18">
        <f t="shared" ca="1" si="66"/>
        <v>47.953919722703937</v>
      </c>
      <c r="M152" s="18">
        <f t="shared" ca="1" si="66"/>
        <v>51.8443508879852</v>
      </c>
      <c r="N152" s="18">
        <f t="shared" ca="1" si="66"/>
        <v>52.376822744144995</v>
      </c>
      <c r="O152" s="18">
        <f t="shared" ca="1" si="66"/>
        <v>55.96458383947418</v>
      </c>
      <c r="P152" s="18">
        <f t="shared" ca="1" si="66"/>
        <v>56.80196726633978</v>
      </c>
      <c r="Q152" s="18">
        <f t="shared" ca="1" si="66"/>
        <v>60.178942627001874</v>
      </c>
      <c r="R152" s="18">
        <f t="shared" ca="1" si="66"/>
        <v>61.226733684744737</v>
      </c>
      <c r="S152" s="18">
        <f t="shared" ca="1" si="66"/>
        <v>64.447439424324457</v>
      </c>
      <c r="T152" s="18">
        <f t="shared" ca="1" si="66"/>
        <v>65.649103594574115</v>
      </c>
      <c r="U152" s="18">
        <f t="shared" ca="1" si="66"/>
        <v>68.750913938233168</v>
      </c>
      <c r="V152" s="18">
        <f t="shared" ca="1" si="66"/>
        <v>73.436901887805377</v>
      </c>
      <c r="W152" s="18">
        <f t="shared" ca="1" si="66"/>
        <v>73.080434932746115</v>
      </c>
      <c r="X152" s="18">
        <f t="shared" ca="1" si="66"/>
        <v>74.49524866783652</v>
      </c>
      <c r="Y152" s="18">
        <f t="shared" ca="1" si="66"/>
        <v>78.869246770366786</v>
      </c>
      <c r="Z152" s="18">
        <f t="shared" ca="1" si="66"/>
        <v>81.672003991864585</v>
      </c>
      <c r="AA152" s="18">
        <f t="shared" ca="1" si="66"/>
        <v>84.420231396340441</v>
      </c>
      <c r="AB152" s="18">
        <f t="shared" ca="1" si="66"/>
        <v>85.865562261836075</v>
      </c>
      <c r="AC152" s="18">
        <f t="shared" ca="1" si="66"/>
        <v>88.582816306079494</v>
      </c>
      <c r="AD152" s="18">
        <f t="shared" ca="1" si="66"/>
        <v>90.092145204750366</v>
      </c>
      <c r="AE152" s="18">
        <f t="shared" ca="1" si="66"/>
        <v>92.778371735082629</v>
      </c>
      <c r="AF152" s="18">
        <f t="shared" ca="1" si="66"/>
        <v>93.807628856942671</v>
      </c>
      <c r="AG152" s="18"/>
      <c r="AH152" s="18"/>
      <c r="AI152" s="18"/>
    </row>
    <row r="153" spans="4:35">
      <c r="D153" s="18">
        <f t="shared" si="34"/>
        <v>17901</v>
      </c>
      <c r="E153" s="18">
        <f t="shared" ref="E153:AF153" ca="1" si="67">SQRT((E$3*E71)^2+2*E71*E$3^2*$B$6)/E$2*0.001</f>
        <v>21.092495502818437</v>
      </c>
      <c r="F153" s="18">
        <f t="shared" ca="1" si="67"/>
        <v>42.184781398558911</v>
      </c>
      <c r="G153" s="18">
        <f t="shared" ca="1" si="67"/>
        <v>50.732180481462038</v>
      </c>
      <c r="H153" s="18">
        <f t="shared" ca="1" si="67"/>
        <v>51.440371083711931</v>
      </c>
      <c r="I153" s="18">
        <f t="shared" ca="1" si="67"/>
        <v>52.775393271910062</v>
      </c>
      <c r="J153" s="18">
        <f t="shared" ca="1" si="67"/>
        <v>51.287888115934365</v>
      </c>
      <c r="K153" s="18">
        <f t="shared" ca="1" si="67"/>
        <v>53.563010092713114</v>
      </c>
      <c r="L153" s="18">
        <f t="shared" ca="1" si="67"/>
        <v>55.839689540481373</v>
      </c>
      <c r="M153" s="18">
        <f t="shared" ca="1" si="67"/>
        <v>60.204028926481726</v>
      </c>
      <c r="N153" s="18">
        <f t="shared" ca="1" si="67"/>
        <v>60.392326648019406</v>
      </c>
      <c r="O153" s="18">
        <f t="shared" ca="1" si="67"/>
        <v>64.379286018798823</v>
      </c>
      <c r="P153" s="18">
        <f t="shared" ca="1" si="67"/>
        <v>64.944630851842518</v>
      </c>
      <c r="Q153" s="18">
        <f t="shared" ca="1" si="67"/>
        <v>68.669443681872011</v>
      </c>
      <c r="R153" s="18">
        <f t="shared" ca="1" si="67"/>
        <v>69.498762334683789</v>
      </c>
      <c r="S153" s="18">
        <f t="shared" ca="1" si="67"/>
        <v>73.027550045604983</v>
      </c>
      <c r="T153" s="18">
        <f t="shared" ca="1" si="67"/>
        <v>74.050580808969457</v>
      </c>
      <c r="U153" s="18">
        <f t="shared" ca="1" si="67"/>
        <v>77.431737456570417</v>
      </c>
      <c r="V153" s="18">
        <f t="shared" ca="1" si="67"/>
        <v>82.783470887789605</v>
      </c>
      <c r="W153" s="18">
        <f t="shared" ca="1" si="67"/>
        <v>81.865936525594691</v>
      </c>
      <c r="X153" s="18">
        <f t="shared" ca="1" si="67"/>
        <v>83.151612106675699</v>
      </c>
      <c r="Y153" s="18">
        <f t="shared" ca="1" si="67"/>
        <v>88.11705230743442</v>
      </c>
      <c r="Z153" s="18">
        <f t="shared" ca="1" si="67"/>
        <v>91.126709128188651</v>
      </c>
      <c r="AA153" s="18">
        <f t="shared" ca="1" si="67"/>
        <v>94.073125270875366</v>
      </c>
      <c r="AB153" s="18">
        <f t="shared" ca="1" si="67"/>
        <v>95.395017509040201</v>
      </c>
      <c r="AC153" s="18">
        <f t="shared" ca="1" si="67"/>
        <v>98.297972417713325</v>
      </c>
      <c r="AD153" s="18">
        <f t="shared" ca="1" si="67"/>
        <v>99.702567989270705</v>
      </c>
      <c r="AE153" s="18">
        <f t="shared" ca="1" si="67"/>
        <v>102.56975682166427</v>
      </c>
      <c r="AF153" s="18">
        <f t="shared" ca="1" si="67"/>
        <v>103.37491670933125</v>
      </c>
      <c r="AG153" s="18"/>
      <c r="AH153" s="18"/>
      <c r="AI153" s="18"/>
    </row>
    <row r="154" spans="4:35">
      <c r="D154" s="18">
        <f t="shared" si="34"/>
        <v>22536</v>
      </c>
      <c r="E154" s="18">
        <f t="shared" ref="E154:AF154" ca="1" si="68">SQRT((E$3*E72)^2+2*E72*E$3^2*$B$6)/E$2*0.001</f>
        <v>25.797886382925373</v>
      </c>
      <c r="F154" s="18">
        <f t="shared" ca="1" si="68"/>
        <v>51.595353688950034</v>
      </c>
      <c r="G154" s="18">
        <f t="shared" ca="1" si="68"/>
        <v>61.754951185963677</v>
      </c>
      <c r="H154" s="18">
        <f t="shared" ca="1" si="68"/>
        <v>62.142302186998407</v>
      </c>
      <c r="I154" s="18">
        <f t="shared" ca="1" si="68"/>
        <v>63.311485350097513</v>
      </c>
      <c r="J154" s="18">
        <f t="shared" ca="1" si="68"/>
        <v>60.962238405426518</v>
      </c>
      <c r="K154" s="18">
        <f t="shared" ca="1" si="68"/>
        <v>63.303560287295667</v>
      </c>
      <c r="L154" s="18">
        <f t="shared" ca="1" si="68"/>
        <v>65.646272438609529</v>
      </c>
      <c r="M154" s="18">
        <f t="shared" ca="1" si="68"/>
        <v>70.592379095238428</v>
      </c>
      <c r="N154" s="18">
        <f t="shared" ca="1" si="68"/>
        <v>70.330241687501584</v>
      </c>
      <c r="O154" s="18">
        <f t="shared" ca="1" si="68"/>
        <v>74.806000266976895</v>
      </c>
      <c r="P154" s="18">
        <f t="shared" ca="1" si="68"/>
        <v>75.016082687853682</v>
      </c>
      <c r="Q154" s="18">
        <f t="shared" ca="1" si="68"/>
        <v>79.162937209878351</v>
      </c>
      <c r="R154" s="18">
        <f t="shared" ca="1" si="68"/>
        <v>79.701739934596077</v>
      </c>
      <c r="S154" s="18">
        <f t="shared" ca="1" si="68"/>
        <v>83.607318036794567</v>
      </c>
      <c r="T154" s="18">
        <f t="shared" ca="1" si="68"/>
        <v>84.385149519169218</v>
      </c>
      <c r="U154" s="18">
        <f t="shared" ca="1" si="68"/>
        <v>88.106831037080354</v>
      </c>
      <c r="V154" s="18">
        <f t="shared" ca="1" si="68"/>
        <v>94.282578713830574</v>
      </c>
      <c r="W154" s="18">
        <f t="shared" ca="1" si="68"/>
        <v>92.646192820690075</v>
      </c>
      <c r="X154" s="18">
        <f t="shared" ca="1" si="68"/>
        <v>93.751601388844549</v>
      </c>
      <c r="Y154" s="18">
        <f t="shared" ca="1" si="68"/>
        <v>99.445065012699231</v>
      </c>
      <c r="Z154" s="18">
        <f t="shared" ca="1" si="68"/>
        <v>102.70402026794217</v>
      </c>
      <c r="AA154" s="18">
        <f t="shared" ca="1" si="68"/>
        <v>105.88091728879022</v>
      </c>
      <c r="AB154" s="18">
        <f t="shared" ca="1" si="68"/>
        <v>107.03235896439611</v>
      </c>
      <c r="AC154" s="18">
        <f t="shared" ca="1" si="68"/>
        <v>110.15805657347732</v>
      </c>
      <c r="AD154" s="18">
        <f t="shared" ca="1" si="68"/>
        <v>111.4151863101258</v>
      </c>
      <c r="AE154" s="18">
        <f t="shared" ca="1" si="68"/>
        <v>114.49164038108104</v>
      </c>
      <c r="AF154" s="18">
        <f t="shared" ca="1" si="68"/>
        <v>115.00324355258334</v>
      </c>
      <c r="AG154" s="18"/>
      <c r="AH154" s="18"/>
      <c r="AI154" s="18"/>
    </row>
    <row r="155" spans="4:35">
      <c r="D155" s="18">
        <f t="shared" si="34"/>
        <v>28371</v>
      </c>
      <c r="E155" s="18">
        <f t="shared" ref="E155:AF155" ca="1" si="69">SQRT((E$3*E73)^2+2*E73*E$3^2*$B$6)/E$2*0.001</f>
        <v>31.704431623472317</v>
      </c>
      <c r="F155" s="18">
        <f t="shared" ca="1" si="69"/>
        <v>63.408444263586489</v>
      </c>
      <c r="G155" s="18">
        <f t="shared" ca="1" si="69"/>
        <v>75.582257106046882</v>
      </c>
      <c r="H155" s="18">
        <f t="shared" ca="1" si="69"/>
        <v>75.551150097237496</v>
      </c>
      <c r="I155" s="18">
        <f t="shared" ca="1" si="69"/>
        <v>76.496336315010382</v>
      </c>
      <c r="J155" s="18">
        <f t="shared" ca="1" si="69"/>
        <v>73.047647313460487</v>
      </c>
      <c r="K155" s="18">
        <f t="shared" ca="1" si="69"/>
        <v>75.457144816471981</v>
      </c>
      <c r="L155" s="18">
        <f t="shared" ca="1" si="69"/>
        <v>77.867851481388854</v>
      </c>
      <c r="M155" s="18">
        <f t="shared" ca="1" si="69"/>
        <v>83.531034746665298</v>
      </c>
      <c r="N155" s="18">
        <f t="shared" ca="1" si="69"/>
        <v>82.688719616574673</v>
      </c>
      <c r="O155" s="18">
        <f t="shared" ca="1" si="69"/>
        <v>87.761140006893484</v>
      </c>
      <c r="P155" s="18">
        <f t="shared" ca="1" si="69"/>
        <v>87.510280377032316</v>
      </c>
      <c r="Q155" s="18">
        <f t="shared" ca="1" si="69"/>
        <v>92.174554090661033</v>
      </c>
      <c r="R155" s="18">
        <f t="shared" ca="1" si="69"/>
        <v>92.331718669405234</v>
      </c>
      <c r="S155" s="18">
        <f t="shared" ca="1" si="69"/>
        <v>96.695001722013558</v>
      </c>
      <c r="T155" s="18">
        <f t="shared" ca="1" si="69"/>
        <v>97.153052726955906</v>
      </c>
      <c r="U155" s="18">
        <f t="shared" ca="1" si="69"/>
        <v>101.28468273360527</v>
      </c>
      <c r="V155" s="18">
        <f t="shared" ca="1" si="69"/>
        <v>108.48306901884141</v>
      </c>
      <c r="W155" s="18">
        <f t="shared" ca="1" si="69"/>
        <v>105.92386622243266</v>
      </c>
      <c r="X155" s="18">
        <f t="shared" ca="1" si="69"/>
        <v>106.79127595958879</v>
      </c>
      <c r="Y155" s="18">
        <f t="shared" ca="1" si="69"/>
        <v>113.38702061207067</v>
      </c>
      <c r="Z155" s="18">
        <f t="shared" ca="1" si="69"/>
        <v>116.94052376104607</v>
      </c>
      <c r="AA155" s="18">
        <f t="shared" ca="1" si="69"/>
        <v>120.39358798274584</v>
      </c>
      <c r="AB155" s="18">
        <f t="shared" ca="1" si="69"/>
        <v>121.3195259987249</v>
      </c>
      <c r="AC155" s="18">
        <f t="shared" ca="1" si="69"/>
        <v>124.70643506109808</v>
      </c>
      <c r="AD155" s="18">
        <f t="shared" ca="1" si="69"/>
        <v>125.76196959014455</v>
      </c>
      <c r="AE155" s="18">
        <f t="shared" ca="1" si="69"/>
        <v>129.09059796020099</v>
      </c>
      <c r="AF155" s="18">
        <f t="shared" ca="1" si="69"/>
        <v>129.21304747165925</v>
      </c>
      <c r="AG155" s="18"/>
      <c r="AH155" s="18"/>
      <c r="AI155" s="18"/>
    </row>
    <row r="156" spans="4:35">
      <c r="D156" s="18">
        <f t="shared" si="34"/>
        <v>35717</v>
      </c>
      <c r="E156" s="18">
        <f t="shared" ref="E156:AF156" ca="1" si="70">SQRT((E$3*E74)^2+2*E74*E$3^2*$B$6)/E$2*0.001</f>
        <v>39.123526106622151</v>
      </c>
      <c r="F156" s="18">
        <f t="shared" ca="1" si="70"/>
        <v>78.246633292824981</v>
      </c>
      <c r="G156" s="18">
        <f t="shared" ca="1" si="70"/>
        <v>92.939917626499323</v>
      </c>
      <c r="H156" s="18">
        <f t="shared" ca="1" si="70"/>
        <v>92.366529213546627</v>
      </c>
      <c r="I156" s="18">
        <f t="shared" ca="1" si="70"/>
        <v>93.014439427908783</v>
      </c>
      <c r="J156" s="18">
        <f t="shared" ca="1" si="70"/>
        <v>88.166557490656544</v>
      </c>
      <c r="K156" s="18">
        <f t="shared" ca="1" si="70"/>
        <v>90.645980750657031</v>
      </c>
      <c r="L156" s="18">
        <f t="shared" ca="1" si="70"/>
        <v>93.127050476703218</v>
      </c>
      <c r="M156" s="18">
        <f t="shared" ca="1" si="70"/>
        <v>99.676983457558165</v>
      </c>
      <c r="N156" s="18">
        <f t="shared" ca="1" si="70"/>
        <v>98.087645357207137</v>
      </c>
      <c r="O156" s="18">
        <f t="shared" ca="1" si="70"/>
        <v>103.89933339540674</v>
      </c>
      <c r="P156" s="18">
        <f t="shared" ca="1" si="70"/>
        <v>103.04919539068126</v>
      </c>
      <c r="Q156" s="18">
        <f t="shared" ca="1" si="70"/>
        <v>108.34801122835354</v>
      </c>
      <c r="R156" s="18">
        <f t="shared" ca="1" si="70"/>
        <v>108.01276036706031</v>
      </c>
      <c r="S156" s="18">
        <f t="shared" ca="1" si="70"/>
        <v>112.93546468525757</v>
      </c>
      <c r="T156" s="18">
        <f t="shared" ca="1" si="70"/>
        <v>112.97206779598886</v>
      </c>
      <c r="U156" s="18">
        <f t="shared" ca="1" si="70"/>
        <v>117.60770797704197</v>
      </c>
      <c r="V156" s="18">
        <f t="shared" ca="1" si="70"/>
        <v>126.07601550756326</v>
      </c>
      <c r="W156" s="18">
        <f t="shared" ca="1" si="70"/>
        <v>122.34159036055257</v>
      </c>
      <c r="X156" s="18">
        <f t="shared" ca="1" si="70"/>
        <v>122.89260368164268</v>
      </c>
      <c r="Y156" s="18">
        <f t="shared" ca="1" si="70"/>
        <v>130.60931279937449</v>
      </c>
      <c r="Z156" s="18">
        <f t="shared" ca="1" si="70"/>
        <v>134.51701511224337</v>
      </c>
      <c r="AA156" s="18">
        <f t="shared" ca="1" si="70"/>
        <v>138.30303317166658</v>
      </c>
      <c r="AB156" s="18">
        <f t="shared" ca="1" si="70"/>
        <v>138.92578148872124</v>
      </c>
      <c r="AC156" s="18">
        <f t="shared" ca="1" si="70"/>
        <v>142.6272754080594</v>
      </c>
      <c r="AD156" s="18">
        <f t="shared" ca="1" si="70"/>
        <v>143.41498909924439</v>
      </c>
      <c r="AE156" s="18">
        <f t="shared" ca="1" si="70"/>
        <v>147.04390372404345</v>
      </c>
      <c r="AF156" s="18">
        <f t="shared" ca="1" si="70"/>
        <v>146.66403579932316</v>
      </c>
      <c r="AG156" s="18"/>
      <c r="AH156" s="18"/>
      <c r="AI156" s="18"/>
    </row>
    <row r="157" spans="4:35">
      <c r="D157" s="18">
        <f t="shared" si="34"/>
        <v>44965</v>
      </c>
      <c r="E157" s="18">
        <f t="shared" ref="E157:AF157" ca="1" si="71">SQRT((E$3*E75)^2+2*E75*E$3^2*$B$6)/E$2*0.001</f>
        <v>48.446247502697837</v>
      </c>
      <c r="F157" s="18">
        <f t="shared" ca="1" si="71"/>
        <v>96.892076126858868</v>
      </c>
      <c r="G157" s="18">
        <f t="shared" ca="1" si="71"/>
        <v>114.74090892762375</v>
      </c>
      <c r="H157" s="18">
        <f t="shared" ca="1" si="71"/>
        <v>113.46900734208731</v>
      </c>
      <c r="I157" s="18">
        <f t="shared" ca="1" si="71"/>
        <v>113.72676475906644</v>
      </c>
      <c r="J157" s="18">
        <f t="shared" ca="1" si="71"/>
        <v>107.1010108296975</v>
      </c>
      <c r="K157" s="18">
        <f t="shared" ca="1" si="71"/>
        <v>109.65293233853869</v>
      </c>
      <c r="L157" s="18">
        <f t="shared" ca="1" si="71"/>
        <v>112.20609302526147</v>
      </c>
      <c r="M157" s="18">
        <f t="shared" ca="1" si="71"/>
        <v>119.85590005492774</v>
      </c>
      <c r="N157" s="18">
        <f t="shared" ca="1" si="71"/>
        <v>117.31111014127487</v>
      </c>
      <c r="O157" s="18">
        <f t="shared" ca="1" si="71"/>
        <v>124.0359290887023</v>
      </c>
      <c r="P157" s="18">
        <f t="shared" ca="1" si="71"/>
        <v>122.41690801802052</v>
      </c>
      <c r="Q157" s="18">
        <f t="shared" ca="1" si="71"/>
        <v>128.50189346209797</v>
      </c>
      <c r="R157" s="18">
        <f t="shared" ca="1" si="71"/>
        <v>127.52475000639497</v>
      </c>
      <c r="S157" s="18">
        <f t="shared" ca="1" si="71"/>
        <v>133.13675104711069</v>
      </c>
      <c r="T157" s="18">
        <f t="shared" ca="1" si="71"/>
        <v>132.63045342366277</v>
      </c>
      <c r="U157" s="18">
        <f t="shared" ca="1" si="71"/>
        <v>137.88303688297589</v>
      </c>
      <c r="V157" s="18">
        <f t="shared" ca="1" si="71"/>
        <v>147.93260684161112</v>
      </c>
      <c r="W157" s="18">
        <f t="shared" ca="1" si="71"/>
        <v>142.70406638516107</v>
      </c>
      <c r="X157" s="18">
        <f t="shared" ca="1" si="71"/>
        <v>142.83965211432323</v>
      </c>
      <c r="Y157" s="18">
        <f t="shared" ca="1" si="71"/>
        <v>151.94977016044879</v>
      </c>
      <c r="Z157" s="18">
        <f t="shared" ca="1" si="71"/>
        <v>156.28884074897215</v>
      </c>
      <c r="AA157" s="18">
        <f t="shared" ca="1" si="71"/>
        <v>160.47622327181733</v>
      </c>
      <c r="AB157" s="18">
        <f t="shared" ca="1" si="71"/>
        <v>160.70280112945844</v>
      </c>
      <c r="AC157" s="18">
        <f t="shared" ca="1" si="71"/>
        <v>164.78535607994519</v>
      </c>
      <c r="AD157" s="18">
        <f t="shared" ca="1" si="71"/>
        <v>165.21862633204418</v>
      </c>
      <c r="AE157" s="18">
        <f t="shared" ca="1" si="71"/>
        <v>169.20822554361237</v>
      </c>
      <c r="AF157" s="18">
        <f t="shared" ca="1" si="71"/>
        <v>168.1800756625554</v>
      </c>
      <c r="AG157" s="18"/>
      <c r="AH157" s="18"/>
      <c r="AI157" s="18"/>
    </row>
    <row r="158" spans="4:35">
      <c r="D158" s="18">
        <f t="shared" si="34"/>
        <v>56607</v>
      </c>
      <c r="E158" s="18">
        <f t="shared" ref="E158:AF158" ca="1" si="72">SQRT((E$3*E76)^2+2*E76*E$3^2*$B$6)/E$2*0.001</f>
        <v>60.164667868822889</v>
      </c>
      <c r="F158" s="18">
        <f t="shared" ca="1" si="72"/>
        <v>120.3287074612593</v>
      </c>
      <c r="G158" s="18">
        <f t="shared" ca="1" si="72"/>
        <v>142.13337877333976</v>
      </c>
      <c r="H158" s="18">
        <f t="shared" ca="1" si="72"/>
        <v>139.96546224958954</v>
      </c>
      <c r="I158" s="18">
        <f t="shared" ca="1" si="72"/>
        <v>139.7155690836515</v>
      </c>
      <c r="J158" s="18">
        <f t="shared" ca="1" si="72"/>
        <v>130.83568974571517</v>
      </c>
      <c r="K158" s="18">
        <f t="shared" ca="1" si="72"/>
        <v>133.46203992780917</v>
      </c>
      <c r="L158" s="18">
        <f t="shared" ca="1" si="72"/>
        <v>136.08879873024853</v>
      </c>
      <c r="M158" s="18">
        <f t="shared" ca="1" si="72"/>
        <v>145.10824483690428</v>
      </c>
      <c r="N158" s="18">
        <f t="shared" ca="1" si="72"/>
        <v>141.34312562055194</v>
      </c>
      <c r="O158" s="18">
        <f t="shared" ca="1" si="72"/>
        <v>149.20185239405686</v>
      </c>
      <c r="P158" s="18">
        <f t="shared" ca="1" si="72"/>
        <v>146.59951221196096</v>
      </c>
      <c r="Q158" s="18">
        <f t="shared" ca="1" si="72"/>
        <v>153.65151971736734</v>
      </c>
      <c r="R158" s="18">
        <f t="shared" ca="1" si="72"/>
        <v>151.85377372789864</v>
      </c>
      <c r="S158" s="18">
        <f t="shared" ca="1" si="72"/>
        <v>158.31781469307501</v>
      </c>
      <c r="T158" s="18">
        <f t="shared" ca="1" si="72"/>
        <v>157.10800745221803</v>
      </c>
      <c r="U158" s="18">
        <f t="shared" ca="1" si="72"/>
        <v>163.11928394150857</v>
      </c>
      <c r="V158" s="18">
        <f t="shared" ca="1" si="72"/>
        <v>175.14848757549061</v>
      </c>
      <c r="W158" s="18">
        <f t="shared" ca="1" si="72"/>
        <v>168.01687219829481</v>
      </c>
      <c r="X158" s="18">
        <f t="shared" ca="1" si="72"/>
        <v>167.61430784889382</v>
      </c>
      <c r="Y158" s="18">
        <f t="shared" ca="1" si="72"/>
        <v>178.46265823881106</v>
      </c>
      <c r="Z158" s="18">
        <f t="shared" ca="1" si="72"/>
        <v>183.33171854690676</v>
      </c>
      <c r="AA158" s="18">
        <f t="shared" ca="1" si="72"/>
        <v>188.00873645056649</v>
      </c>
      <c r="AB158" s="18">
        <f t="shared" ca="1" si="72"/>
        <v>187.71656268509341</v>
      </c>
      <c r="AC158" s="18">
        <f t="shared" ca="1" si="72"/>
        <v>192.26075068260914</v>
      </c>
      <c r="AD158" s="18">
        <f t="shared" ca="1" si="72"/>
        <v>192.23255099111728</v>
      </c>
      <c r="AE158" s="18">
        <f t="shared" ca="1" si="72"/>
        <v>196.66093963246476</v>
      </c>
      <c r="AF158" s="18">
        <f t="shared" ca="1" si="72"/>
        <v>194.79785932563578</v>
      </c>
      <c r="AG158" s="18"/>
      <c r="AH158" s="18"/>
      <c r="AI158" s="18"/>
    </row>
    <row r="159" spans="4:35">
      <c r="D159" s="18">
        <f t="shared" si="34"/>
        <v>71264</v>
      </c>
      <c r="E159" s="18">
        <f t="shared" ref="E159:AF159" ca="1" si="73">SQRT((E$3*E77)^2+2*E77*E$3^2*$B$6)/E$2*0.001</f>
        <v>74.899956787408456</v>
      </c>
      <c r="F159" s="18">
        <f t="shared" ca="1" si="73"/>
        <v>149.79928532552847</v>
      </c>
      <c r="G159" s="18">
        <f t="shared" ca="1" si="73"/>
        <v>176.56646370598986</v>
      </c>
      <c r="H159" s="18">
        <f t="shared" ca="1" si="73"/>
        <v>173.25396063126473</v>
      </c>
      <c r="I159" s="18">
        <f t="shared" ca="1" si="73"/>
        <v>172.34760225673847</v>
      </c>
      <c r="J159" s="18">
        <f t="shared" ca="1" si="73"/>
        <v>160.61307379633851</v>
      </c>
      <c r="K159" s="18">
        <f t="shared" ca="1" si="73"/>
        <v>163.31598100728425</v>
      </c>
      <c r="L159" s="18">
        <f t="shared" ca="1" si="73"/>
        <v>166.02076703181078</v>
      </c>
      <c r="M159" s="18">
        <f t="shared" ca="1" si="73"/>
        <v>176.74505436545704</v>
      </c>
      <c r="N159" s="18">
        <f t="shared" ca="1" si="73"/>
        <v>171.42780950509402</v>
      </c>
      <c r="O159" s="18">
        <f t="shared" ca="1" si="73"/>
        <v>180.69557888791135</v>
      </c>
      <c r="P159" s="18">
        <f t="shared" ca="1" si="73"/>
        <v>176.83483152476873</v>
      </c>
      <c r="Q159" s="18">
        <f t="shared" ca="1" si="73"/>
        <v>185.09319335363054</v>
      </c>
      <c r="R159" s="18">
        <f t="shared" ca="1" si="73"/>
        <v>182.24392902238606</v>
      </c>
      <c r="S159" s="18">
        <f t="shared" ca="1" si="73"/>
        <v>189.75989327031007</v>
      </c>
      <c r="T159" s="18">
        <f t="shared" ca="1" si="73"/>
        <v>187.65091538033383</v>
      </c>
      <c r="U159" s="18">
        <f t="shared" ca="1" si="73"/>
        <v>194.60144157828401</v>
      </c>
      <c r="V159" s="18">
        <f t="shared" ca="1" si="73"/>
        <v>209.10132701733033</v>
      </c>
      <c r="W159" s="18">
        <f t="shared" ca="1" si="73"/>
        <v>199.56328045240753</v>
      </c>
      <c r="X159" s="18">
        <f t="shared" ca="1" si="73"/>
        <v>198.46484259581641</v>
      </c>
      <c r="Y159" s="18">
        <f t="shared" ca="1" si="73"/>
        <v>211.48316789223136</v>
      </c>
      <c r="Z159" s="18">
        <f t="shared" ca="1" si="73"/>
        <v>217.00054556497136</v>
      </c>
      <c r="AA159" s="18">
        <f t="shared" ca="1" si="73"/>
        <v>222.27523791093483</v>
      </c>
      <c r="AB159" s="18">
        <f t="shared" ca="1" si="73"/>
        <v>221.31482053533009</v>
      </c>
      <c r="AC159" s="18">
        <f t="shared" ca="1" si="73"/>
        <v>226.42655479115274</v>
      </c>
      <c r="AD159" s="18">
        <f t="shared" ca="1" si="73"/>
        <v>225.79654096388478</v>
      </c>
      <c r="AE159" s="18">
        <f t="shared" ca="1" si="73"/>
        <v>230.76131758223971</v>
      </c>
      <c r="AF159" s="18">
        <f t="shared" ca="1" si="73"/>
        <v>227.83252474863301</v>
      </c>
      <c r="AG159" s="18"/>
      <c r="AH159" s="18"/>
      <c r="AI159" s="18"/>
    </row>
    <row r="160" spans="4:35">
      <c r="D160" s="18">
        <f t="shared" si="34"/>
        <v>89716</v>
      </c>
      <c r="E160" s="18">
        <f t="shared" ref="E160:AF160" ca="1" si="74">SQRT((E$3*E78)^2+2*E78*E$3^2*$B$6)/E$2*0.001</f>
        <v>93.43217084388894</v>
      </c>
      <c r="F160" s="18">
        <f t="shared" ca="1" si="74"/>
        <v>186.86371345610252</v>
      </c>
      <c r="G160" s="18">
        <f t="shared" ca="1" si="74"/>
        <v>219.86077384505083</v>
      </c>
      <c r="H160" s="18">
        <f t="shared" ca="1" si="74"/>
        <v>215.08936816318314</v>
      </c>
      <c r="I160" s="18">
        <f t="shared" ca="1" si="74"/>
        <v>213.33964065191867</v>
      </c>
      <c r="J160" s="18">
        <f t="shared" ca="1" si="74"/>
        <v>197.99343427457995</v>
      </c>
      <c r="K160" s="18">
        <f t="shared" ca="1" si="74"/>
        <v>200.77543648655123</v>
      </c>
      <c r="L160" s="18">
        <f t="shared" ca="1" si="74"/>
        <v>203.55911060192321</v>
      </c>
      <c r="M160" s="18">
        <f t="shared" ca="1" si="74"/>
        <v>216.41303826044074</v>
      </c>
      <c r="N160" s="18">
        <f t="shared" ca="1" si="74"/>
        <v>209.12309872085561</v>
      </c>
      <c r="O160" s="18">
        <f t="shared" ca="1" si="74"/>
        <v>220.14804704352434</v>
      </c>
      <c r="P160" s="18">
        <f t="shared" ca="1" si="74"/>
        <v>214.68916899216248</v>
      </c>
      <c r="Q160" s="18">
        <f t="shared" ca="1" si="74"/>
        <v>224.44475857316394</v>
      </c>
      <c r="R160" s="18">
        <f t="shared" ca="1" si="74"/>
        <v>220.25522823181674</v>
      </c>
      <c r="S160" s="18">
        <f t="shared" ca="1" si="74"/>
        <v>229.08148949622552</v>
      </c>
      <c r="T160" s="18">
        <f t="shared" ca="1" si="74"/>
        <v>225.82127725554531</v>
      </c>
      <c r="U160" s="18">
        <f t="shared" ca="1" si="74"/>
        <v>233.93539680429615</v>
      </c>
      <c r="V160" s="18">
        <f t="shared" ca="1" si="74"/>
        <v>251.52911818611042</v>
      </c>
      <c r="W160" s="18">
        <f t="shared" ca="1" si="74"/>
        <v>238.94004523450903</v>
      </c>
      <c r="X160" s="18">
        <f t="shared" ca="1" si="74"/>
        <v>236.94915940356594</v>
      </c>
      <c r="Y160" s="18">
        <f t="shared" ca="1" si="74"/>
        <v>252.68272539658699</v>
      </c>
      <c r="Z160" s="18">
        <f t="shared" ca="1" si="74"/>
        <v>258.99713667603061</v>
      </c>
      <c r="AA160" s="18">
        <f t="shared" ca="1" si="74"/>
        <v>265.00761023738056</v>
      </c>
      <c r="AB160" s="18">
        <f t="shared" ca="1" si="74"/>
        <v>263.18983683188708</v>
      </c>
      <c r="AC160" s="18">
        <f t="shared" ca="1" si="74"/>
        <v>268.99415406181572</v>
      </c>
      <c r="AD160" s="18">
        <f t="shared" ca="1" si="74"/>
        <v>267.59509780471717</v>
      </c>
      <c r="AE160" s="18">
        <f t="shared" ca="1" si="74"/>
        <v>273.21379437423616</v>
      </c>
      <c r="AF160" s="18">
        <f t="shared" ca="1" si="74"/>
        <v>268.92322016489754</v>
      </c>
      <c r="AG160" s="18"/>
      <c r="AH160" s="18"/>
      <c r="AI160" s="18"/>
    </row>
    <row r="161" spans="4:35">
      <c r="D161" s="18">
        <f t="shared" si="34"/>
        <v>112950</v>
      </c>
      <c r="E161" s="18">
        <f t="shared" ref="E161:AF161" ca="1" si="75">SQRT((E$3*E79)^2+2*E79*E$3^2*$B$6)/E$2*0.001</f>
        <v>116.73024518476501</v>
      </c>
      <c r="F161" s="18">
        <f t="shared" ca="1" si="75"/>
        <v>233.4596527424724</v>
      </c>
      <c r="G161" s="18">
        <f t="shared" ca="1" si="75"/>
        <v>274.26469076025762</v>
      </c>
      <c r="H161" s="18">
        <f t="shared" ca="1" si="75"/>
        <v>267.62020247583837</v>
      </c>
      <c r="I161" s="18">
        <f t="shared" ca="1" si="75"/>
        <v>264.77148547566986</v>
      </c>
      <c r="J161" s="18">
        <f t="shared" ca="1" si="75"/>
        <v>244.84131211237374</v>
      </c>
      <c r="K161" s="18">
        <f t="shared" ca="1" si="75"/>
        <v>247.68630310874158</v>
      </c>
      <c r="L161" s="18">
        <f t="shared" ca="1" si="75"/>
        <v>250.53129222923593</v>
      </c>
      <c r="M161" s="18">
        <f t="shared" ca="1" si="75"/>
        <v>266.03012975526462</v>
      </c>
      <c r="N161" s="18">
        <f t="shared" ca="1" si="75"/>
        <v>256.22294033747983</v>
      </c>
      <c r="O161" s="18">
        <f t="shared" ca="1" si="75"/>
        <v>269.42160892151469</v>
      </c>
      <c r="P161" s="18">
        <f t="shared" ca="1" si="75"/>
        <v>261.91458166106139</v>
      </c>
      <c r="Q161" s="18">
        <f t="shared" ca="1" si="75"/>
        <v>273.52130815958196</v>
      </c>
      <c r="R161" s="18">
        <f t="shared" ca="1" si="75"/>
        <v>267.60621663288396</v>
      </c>
      <c r="S161" s="18">
        <f t="shared" ca="1" si="75"/>
        <v>278.04328474316696</v>
      </c>
      <c r="T161" s="18">
        <f t="shared" ca="1" si="75"/>
        <v>273.29784564978803</v>
      </c>
      <c r="U161" s="18">
        <f t="shared" ca="1" si="75"/>
        <v>282.84280908613295</v>
      </c>
      <c r="V161" s="18">
        <f t="shared" ca="1" si="75"/>
        <v>304.29481444325199</v>
      </c>
      <c r="W161" s="18">
        <f t="shared" ca="1" si="75"/>
        <v>287.82710813259263</v>
      </c>
      <c r="X161" s="18">
        <f t="shared" ca="1" si="75"/>
        <v>284.67689915653403</v>
      </c>
      <c r="Y161" s="18">
        <f t="shared" ca="1" si="75"/>
        <v>303.79492114300814</v>
      </c>
      <c r="Z161" s="18">
        <f t="shared" ca="1" si="75"/>
        <v>311.07517905429177</v>
      </c>
      <c r="AA161" s="18">
        <f t="shared" ca="1" si="75"/>
        <v>317.97420235297039</v>
      </c>
      <c r="AB161" s="18">
        <f t="shared" ca="1" si="75"/>
        <v>315.04455189761222</v>
      </c>
      <c r="AC161" s="18">
        <f t="shared" ca="1" si="75"/>
        <v>321.68577690587512</v>
      </c>
      <c r="AD161" s="18">
        <f t="shared" ca="1" si="75"/>
        <v>319.2759803538662</v>
      </c>
      <c r="AE161" s="18">
        <f t="shared" ca="1" si="75"/>
        <v>325.68781574392904</v>
      </c>
      <c r="AF161" s="18">
        <f t="shared" ca="1" si="75"/>
        <v>319.64667337645881</v>
      </c>
      <c r="AG161" s="18"/>
      <c r="AH161" s="18"/>
      <c r="AI161" s="18"/>
    </row>
    <row r="162" spans="4:35">
      <c r="D162" s="18">
        <f t="shared" si="34"/>
        <v>142190</v>
      </c>
      <c r="E162" s="18">
        <f t="shared" ref="E162:AF162" ca="1" si="76">SQRT((E$3*E80)^2+2*E80*E$3^2*$B$6)/E$2*0.001</f>
        <v>146.0188494210156</v>
      </c>
      <c r="F162" s="18">
        <f t="shared" ca="1" si="76"/>
        <v>292.03686122473931</v>
      </c>
      <c r="G162" s="18">
        <f t="shared" ca="1" si="76"/>
        <v>342.63674938799375</v>
      </c>
      <c r="H162" s="18">
        <f t="shared" ca="1" si="76"/>
        <v>333.60337181592769</v>
      </c>
      <c r="I162" s="18">
        <f t="shared" ca="1" si="76"/>
        <v>329.3403862090824</v>
      </c>
      <c r="J162" s="18">
        <f t="shared" ca="1" si="76"/>
        <v>303.61000083539477</v>
      </c>
      <c r="K162" s="18">
        <f t="shared" ca="1" si="76"/>
        <v>306.50291656955136</v>
      </c>
      <c r="L162" s="18">
        <f t="shared" ca="1" si="76"/>
        <v>309.39583128016596</v>
      </c>
      <c r="M162" s="18">
        <f t="shared" ca="1" si="76"/>
        <v>328.19143031807721</v>
      </c>
      <c r="N162" s="18">
        <f t="shared" ca="1" si="76"/>
        <v>315.18375178061871</v>
      </c>
      <c r="O162" s="18">
        <f t="shared" ca="1" si="76"/>
        <v>331.08871388508248</v>
      </c>
      <c r="P162" s="18">
        <f t="shared" ca="1" si="76"/>
        <v>320.96957447651016</v>
      </c>
      <c r="Q162" s="18">
        <f t="shared" ca="1" si="76"/>
        <v>334.87372870959797</v>
      </c>
      <c r="R162" s="18">
        <f t="shared" ca="1" si="76"/>
        <v>326.75748764094106</v>
      </c>
      <c r="S162" s="18">
        <f t="shared" ca="1" si="76"/>
        <v>339.19221862112289</v>
      </c>
      <c r="T162" s="18">
        <f t="shared" ca="1" si="76"/>
        <v>332.5433033897902</v>
      </c>
      <c r="U162" s="18">
        <f t="shared" ca="1" si="76"/>
        <v>343.85663631190044</v>
      </c>
      <c r="V162" s="18">
        <f t="shared" ca="1" si="76"/>
        <v>370.13705623202566</v>
      </c>
      <c r="W162" s="18">
        <f t="shared" ca="1" si="76"/>
        <v>348.75840182443761</v>
      </c>
      <c r="X162" s="18">
        <f t="shared" ca="1" si="76"/>
        <v>344.11492543002277</v>
      </c>
      <c r="Y162" s="18">
        <f t="shared" ca="1" si="76"/>
        <v>367.45833666085235</v>
      </c>
      <c r="Z162" s="18">
        <f t="shared" ca="1" si="76"/>
        <v>375.92579630418021</v>
      </c>
      <c r="AA162" s="18">
        <f t="shared" ca="1" si="76"/>
        <v>383.91233560534096</v>
      </c>
      <c r="AB162" s="18">
        <f t="shared" ca="1" si="76"/>
        <v>379.54686087541347</v>
      </c>
      <c r="AC162" s="18">
        <f t="shared" ca="1" si="76"/>
        <v>387.21036219512928</v>
      </c>
      <c r="AD162" s="18">
        <f t="shared" ca="1" si="76"/>
        <v>383.49806030040708</v>
      </c>
      <c r="AE162" s="18">
        <f t="shared" ca="1" si="76"/>
        <v>390.87407613168989</v>
      </c>
      <c r="AF162" s="18">
        <f t="shared" ca="1" si="76"/>
        <v>382.59968692803506</v>
      </c>
      <c r="AG162" s="18"/>
      <c r="AH162" s="18"/>
      <c r="AI162" s="18"/>
    </row>
    <row r="163" spans="4:35">
      <c r="D163" s="18">
        <f t="shared" si="34"/>
        <v>179010</v>
      </c>
      <c r="E163" s="18">
        <f t="shared" ref="E163:AF163" ca="1" si="77">SQRT((E$3*E81)^2+2*E81*E$3^2*$B$6)/E$2*0.001</f>
        <v>182.88814261520875</v>
      </c>
      <c r="F163" s="18">
        <f t="shared" ca="1" si="77"/>
        <v>365.77544761939481</v>
      </c>
      <c r="G163" s="18">
        <f t="shared" ca="1" si="77"/>
        <v>428.69757819204432</v>
      </c>
      <c r="H163" s="18">
        <f t="shared" ca="1" si="77"/>
        <v>416.64428806722003</v>
      </c>
      <c r="I163" s="18">
        <f t="shared" ca="1" si="77"/>
        <v>410.589135632904</v>
      </c>
      <c r="J163" s="18">
        <f t="shared" ca="1" si="77"/>
        <v>377.54304005141159</v>
      </c>
      <c r="K163" s="18">
        <f t="shared" ca="1" si="77"/>
        <v>380.48472730682465</v>
      </c>
      <c r="L163" s="18">
        <f t="shared" ca="1" si="77"/>
        <v>383.42641400899919</v>
      </c>
      <c r="M163" s="18">
        <f t="shared" ca="1" si="77"/>
        <v>406.36354763059296</v>
      </c>
      <c r="N163" s="18">
        <f t="shared" ca="1" si="77"/>
        <v>389.31062341352799</v>
      </c>
      <c r="O163" s="18">
        <f t="shared" ca="1" si="77"/>
        <v>408.61124968224561</v>
      </c>
      <c r="P163" s="18">
        <f t="shared" ca="1" si="77"/>
        <v>395.19483075128676</v>
      </c>
      <c r="Q163" s="18">
        <f t="shared" ca="1" si="77"/>
        <v>411.97988827498972</v>
      </c>
      <c r="R163" s="18">
        <f t="shared" ca="1" si="77"/>
        <v>401.07903611324031</v>
      </c>
      <c r="S163" s="18">
        <f t="shared" ca="1" si="77"/>
        <v>416.01710942259069</v>
      </c>
      <c r="T163" s="18">
        <f t="shared" ca="1" si="77"/>
        <v>406.96323958509174</v>
      </c>
      <c r="U163" s="18">
        <f t="shared" ca="1" si="77"/>
        <v>420.49125343268861</v>
      </c>
      <c r="V163" s="18">
        <f t="shared" ca="1" si="77"/>
        <v>452.83517759052575</v>
      </c>
      <c r="W163" s="18">
        <f t="shared" ca="1" si="77"/>
        <v>425.26136843922461</v>
      </c>
      <c r="X163" s="18">
        <f t="shared" ca="1" si="77"/>
        <v>418.72954715618761</v>
      </c>
      <c r="Y163" s="18">
        <f t="shared" ca="1" si="77"/>
        <v>447.3801442783157</v>
      </c>
      <c r="Z163" s="18">
        <f t="shared" ca="1" si="77"/>
        <v>457.33041607737954</v>
      </c>
      <c r="AA163" s="18">
        <f t="shared" ca="1" si="77"/>
        <v>466.67669858690414</v>
      </c>
      <c r="AB163" s="18">
        <f t="shared" ca="1" si="77"/>
        <v>460.49049351288681</v>
      </c>
      <c r="AC163" s="18">
        <f t="shared" ca="1" si="77"/>
        <v>469.43152106364852</v>
      </c>
      <c r="AD163" s="18">
        <f t="shared" ca="1" si="77"/>
        <v>464.06869827904762</v>
      </c>
      <c r="AE163" s="18">
        <f t="shared" ca="1" si="77"/>
        <v>472.64677318613082</v>
      </c>
      <c r="AF163" s="18">
        <f t="shared" ca="1" si="77"/>
        <v>461.54677284638137</v>
      </c>
      <c r="AG163" s="18"/>
      <c r="AH163" s="18"/>
      <c r="AI163" s="18"/>
    </row>
    <row r="164" spans="4:35">
      <c r="D164" s="18">
        <f t="shared" si="34"/>
        <v>225360</v>
      </c>
      <c r="E164" s="18">
        <f t="shared" ref="E164:AF164" ca="1" si="78">SQRT((E$3*E82)^2+2*E82*E$3^2*$B$6)/E$2*0.001</f>
        <v>229.28804805992863</v>
      </c>
      <c r="F164" s="18">
        <f t="shared" ca="1" si="78"/>
        <v>458.57546791459754</v>
      </c>
      <c r="G164" s="18">
        <f t="shared" ca="1" si="78"/>
        <v>536.99723998769753</v>
      </c>
      <c r="H164" s="18">
        <f t="shared" ca="1" si="78"/>
        <v>521.13097898234298</v>
      </c>
      <c r="I164" s="18">
        <f t="shared" ca="1" si="78"/>
        <v>512.80778539927292</v>
      </c>
      <c r="J164" s="18">
        <f t="shared" ca="1" si="78"/>
        <v>470.54089094840123</v>
      </c>
      <c r="K164" s="18">
        <f t="shared" ca="1" si="78"/>
        <v>473.53219358548989</v>
      </c>
      <c r="L164" s="18">
        <f t="shared" ca="1" si="78"/>
        <v>476.5230771225759</v>
      </c>
      <c r="M164" s="18">
        <f t="shared" ca="1" si="78"/>
        <v>504.65876491956425</v>
      </c>
      <c r="N164" s="18">
        <f t="shared" ca="1" si="78"/>
        <v>482.50777495097026</v>
      </c>
      <c r="O164" s="18">
        <f t="shared" ca="1" si="78"/>
        <v>506.07089928871682</v>
      </c>
      <c r="P164" s="18">
        <f t="shared" ca="1" si="78"/>
        <v>488.49037764099785</v>
      </c>
      <c r="Q164" s="18">
        <f t="shared" ca="1" si="78"/>
        <v>508.88981394041105</v>
      </c>
      <c r="R164" s="18">
        <f t="shared" ca="1" si="78"/>
        <v>494.47297924962493</v>
      </c>
      <c r="S164" s="18">
        <f t="shared" ca="1" si="78"/>
        <v>512.5501439392948</v>
      </c>
      <c r="T164" s="18">
        <f t="shared" ca="1" si="78"/>
        <v>500.4555798156336</v>
      </c>
      <c r="U164" s="18">
        <f t="shared" ca="1" si="78"/>
        <v>516.75923003168361</v>
      </c>
      <c r="V164" s="18">
        <f t="shared" ca="1" si="78"/>
        <v>556.72718668970447</v>
      </c>
      <c r="W164" s="18">
        <f t="shared" ca="1" si="78"/>
        <v>521.34080482524985</v>
      </c>
      <c r="X164" s="18">
        <f t="shared" ca="1" si="78"/>
        <v>512.42077796586887</v>
      </c>
      <c r="Y164" s="18">
        <f t="shared" ca="1" si="78"/>
        <v>547.74117421021367</v>
      </c>
      <c r="Z164" s="18">
        <f t="shared" ca="1" si="78"/>
        <v>559.54816724122009</v>
      </c>
      <c r="AA164" s="18">
        <f t="shared" ca="1" si="78"/>
        <v>570.59121838278054</v>
      </c>
      <c r="AB164" s="18">
        <f t="shared" ca="1" si="78"/>
        <v>562.10273018730697</v>
      </c>
      <c r="AC164" s="18">
        <f t="shared" ca="1" si="78"/>
        <v>572.63926480979092</v>
      </c>
      <c r="AD164" s="18">
        <f t="shared" ca="1" si="78"/>
        <v>565.18564858381569</v>
      </c>
      <c r="AE164" s="18">
        <f t="shared" ca="1" si="78"/>
        <v>575.2670269059347</v>
      </c>
      <c r="AF164" s="18">
        <f t="shared" ca="1" si="78"/>
        <v>560.5990725961185</v>
      </c>
      <c r="AG164" s="18"/>
      <c r="AH164" s="18"/>
      <c r="AI164" s="18"/>
    </row>
    <row r="165" spans="4:35">
      <c r="D165" s="18">
        <f t="shared" si="34"/>
        <v>283710</v>
      </c>
      <c r="E165" s="18">
        <f t="shared" ref="E165:AF165" ca="1" si="79">SQRT((E$3*E83)^2+2*E83*E$3^2*$B$6)/E$2*0.001</f>
        <v>287.68879846432156</v>
      </c>
      <c r="F165" s="18">
        <f t="shared" ca="1" si="79"/>
        <v>575.37675932418836</v>
      </c>
      <c r="G165" s="18">
        <f t="shared" ca="1" si="79"/>
        <v>673.29912082203248</v>
      </c>
      <c r="H165" s="18">
        <f t="shared" ca="1" si="79"/>
        <v>652.62052156145774</v>
      </c>
      <c r="I165" s="18">
        <f t="shared" ca="1" si="79"/>
        <v>641.43014974495838</v>
      </c>
      <c r="J165" s="18">
        <f t="shared" ca="1" si="79"/>
        <v>587.54359089180173</v>
      </c>
      <c r="K165" s="18">
        <f t="shared" ca="1" si="79"/>
        <v>590.58535072601546</v>
      </c>
      <c r="L165" s="18">
        <f t="shared" ca="1" si="79"/>
        <v>593.62794800624397</v>
      </c>
      <c r="M165" s="18">
        <f t="shared" ca="1" si="79"/>
        <v>628.29598153239306</v>
      </c>
      <c r="N165" s="18">
        <f t="shared" ca="1" si="79"/>
        <v>599.7110480913127</v>
      </c>
      <c r="O165" s="18">
        <f t="shared" ca="1" si="79"/>
        <v>628.63004910676602</v>
      </c>
      <c r="P165" s="18">
        <f t="shared" ca="1" si="79"/>
        <v>605.79414757218251</v>
      </c>
      <c r="Q165" s="18">
        <f t="shared" ca="1" si="79"/>
        <v>630.73135777585946</v>
      </c>
      <c r="R165" s="18">
        <f t="shared" ca="1" si="79"/>
        <v>611.87724646687411</v>
      </c>
      <c r="S165" s="18">
        <f t="shared" ca="1" si="79"/>
        <v>633.89601229482844</v>
      </c>
      <c r="T165" s="18">
        <f t="shared" ca="1" si="79"/>
        <v>617.96243880235249</v>
      </c>
      <c r="U165" s="18">
        <f t="shared" ca="1" si="79"/>
        <v>637.74803646665328</v>
      </c>
      <c r="V165" s="18">
        <f t="shared" ca="1" si="79"/>
        <v>687.29966844384057</v>
      </c>
      <c r="W165" s="18">
        <f t="shared" ca="1" si="79"/>
        <v>642.06887818007033</v>
      </c>
      <c r="X165" s="18">
        <f t="shared" ca="1" si="79"/>
        <v>630.12653980364291</v>
      </c>
      <c r="Y165" s="18">
        <f t="shared" ca="1" si="79"/>
        <v>673.83430115104909</v>
      </c>
      <c r="Z165" s="18">
        <f t="shared" ca="1" si="79"/>
        <v>687.96358914428845</v>
      </c>
      <c r="AA165" s="18">
        <f t="shared" ca="1" si="79"/>
        <v>701.13286832637539</v>
      </c>
      <c r="AB165" s="18">
        <f t="shared" ca="1" si="79"/>
        <v>689.73752094877636</v>
      </c>
      <c r="AC165" s="18">
        <f t="shared" ca="1" si="79"/>
        <v>702.26760793618121</v>
      </c>
      <c r="AD165" s="18">
        <f t="shared" ca="1" si="79"/>
        <v>692.17117910462764</v>
      </c>
      <c r="AE165" s="18">
        <f t="shared" ca="1" si="79"/>
        <v>704.13225712983774</v>
      </c>
      <c r="AF165" s="18">
        <f t="shared" ca="1" si="79"/>
        <v>684.95903319548268</v>
      </c>
      <c r="AG165" s="18"/>
      <c r="AH165" s="18"/>
      <c r="AI165" s="18"/>
    </row>
    <row r="166" spans="4:35">
      <c r="D166" s="18">
        <f t="shared" si="34"/>
        <v>357170</v>
      </c>
      <c r="E166" s="18">
        <f t="shared" ref="E166:AF166" ca="1" si="80">SQRT((E$3*E84)^2+2*E84*E$3^2*$B$6)/E$2*0.001</f>
        <v>361.2002034557421</v>
      </c>
      <c r="F166" s="18">
        <f t="shared" ca="1" si="80"/>
        <v>722.39977870936468</v>
      </c>
      <c r="G166" s="18">
        <f t="shared" ca="1" si="80"/>
        <v>844.86017496227066</v>
      </c>
      <c r="H166" s="18">
        <f t="shared" ca="1" si="80"/>
        <v>818.11116250966677</v>
      </c>
      <c r="I166" s="18">
        <f t="shared" ca="1" si="80"/>
        <v>803.29872675962815</v>
      </c>
      <c r="J166" s="18">
        <f t="shared" ca="1" si="80"/>
        <v>734.77117174606087</v>
      </c>
      <c r="K166" s="18">
        <f t="shared" ca="1" si="80"/>
        <v>737.86401979022207</v>
      </c>
      <c r="L166" s="18">
        <f t="shared" ca="1" si="80"/>
        <v>740.95686775053252</v>
      </c>
      <c r="M166" s="18">
        <f t="shared" ca="1" si="80"/>
        <v>783.8385726768463</v>
      </c>
      <c r="N166" s="18">
        <f t="shared" ca="1" si="80"/>
        <v>747.14256342376518</v>
      </c>
      <c r="O166" s="18">
        <f t="shared" ca="1" si="80"/>
        <v>782.79145352798344</v>
      </c>
      <c r="P166" s="18">
        <f t="shared" ca="1" si="80"/>
        <v>753.32825877391826</v>
      </c>
      <c r="Q166" s="18">
        <f t="shared" ca="1" si="80"/>
        <v>783.96812419135244</v>
      </c>
      <c r="R166" s="18">
        <f t="shared" ca="1" si="80"/>
        <v>759.51395380888584</v>
      </c>
      <c r="S166" s="18">
        <f t="shared" ca="1" si="80"/>
        <v>786.48207003106234</v>
      </c>
      <c r="T166" s="18">
        <f t="shared" ca="1" si="80"/>
        <v>765.69964853630643</v>
      </c>
      <c r="U166" s="18">
        <f t="shared" ca="1" si="80"/>
        <v>789.85847840285305</v>
      </c>
      <c r="V166" s="18">
        <f t="shared" ca="1" si="80"/>
        <v>851.46608266243004</v>
      </c>
      <c r="W166" s="18">
        <f t="shared" ca="1" si="80"/>
        <v>793.82714174042303</v>
      </c>
      <c r="X166" s="18">
        <f t="shared" ca="1" si="80"/>
        <v>778.07103709784644</v>
      </c>
      <c r="Y166" s="18">
        <f t="shared" ca="1" si="80"/>
        <v>832.32382874891039</v>
      </c>
      <c r="Z166" s="18">
        <f t="shared" ca="1" si="80"/>
        <v>849.36672283092616</v>
      </c>
      <c r="AA166" s="18">
        <f t="shared" ca="1" si="80"/>
        <v>865.2000744987854</v>
      </c>
      <c r="AB166" s="18">
        <f t="shared" ca="1" si="80"/>
        <v>850.12867800460992</v>
      </c>
      <c r="AC166" s="18">
        <f t="shared" ca="1" si="80"/>
        <v>865.1585661087455</v>
      </c>
      <c r="AD166" s="18">
        <f t="shared" ca="1" si="80"/>
        <v>851.72376559331394</v>
      </c>
      <c r="AE166" s="18">
        <f t="shared" ca="1" si="80"/>
        <v>866.03840377078006</v>
      </c>
      <c r="AF166" s="18">
        <f t="shared" ca="1" si="80"/>
        <v>841.18208728378625</v>
      </c>
      <c r="AG166" s="18"/>
      <c r="AH166" s="18"/>
      <c r="AI166" s="18"/>
    </row>
    <row r="167" spans="4:35">
      <c r="D167" s="18">
        <f t="shared" si="34"/>
        <v>449640</v>
      </c>
      <c r="E167" s="18">
        <f t="shared" ref="E167:AF167" ca="1" si="81">SQRT((E$3*E85)^2+2*E85*E$3^2*$B$6)/E$2*0.001</f>
        <v>453.72248785891679</v>
      </c>
      <c r="F167" s="18">
        <f t="shared" ca="1" si="81"/>
        <v>907.44434751649044</v>
      </c>
      <c r="G167" s="18">
        <f t="shared" ca="1" si="81"/>
        <v>1060.7801933734706</v>
      </c>
      <c r="H167" s="18">
        <f t="shared" ca="1" si="81"/>
        <v>1026.3772279329673</v>
      </c>
      <c r="I167" s="18">
        <f t="shared" ca="1" si="81"/>
        <v>1006.9935474297039</v>
      </c>
      <c r="J167" s="18">
        <f t="shared" ca="1" si="81"/>
        <v>920.02386964600669</v>
      </c>
      <c r="K167" s="18">
        <f t="shared" ca="1" si="81"/>
        <v>923.1688547656322</v>
      </c>
      <c r="L167" s="18">
        <f t="shared" ca="1" si="81"/>
        <v>926.31404924141737</v>
      </c>
      <c r="M167" s="18">
        <f t="shared" ca="1" si="81"/>
        <v>979.52210777594235</v>
      </c>
      <c r="N167" s="18">
        <f t="shared" ca="1" si="81"/>
        <v>932.60443806195053</v>
      </c>
      <c r="O167" s="18">
        <f t="shared" ca="1" si="81"/>
        <v>976.70968171052994</v>
      </c>
      <c r="P167" s="18">
        <f t="shared" ca="1" si="81"/>
        <v>938.89273270651222</v>
      </c>
      <c r="Q167" s="18">
        <f t="shared" ca="1" si="81"/>
        <v>976.69796049586785</v>
      </c>
      <c r="R167" s="18">
        <f t="shared" ca="1" si="81"/>
        <v>945.18312118695212</v>
      </c>
      <c r="S167" s="18">
        <f t="shared" ca="1" si="81"/>
        <v>978.36617352585745</v>
      </c>
      <c r="T167" s="18">
        <f t="shared" ca="1" si="81"/>
        <v>951.47350950237069</v>
      </c>
      <c r="U167" s="18">
        <f t="shared" ca="1" si="81"/>
        <v>981.12214183638707</v>
      </c>
      <c r="V167" s="18">
        <f t="shared" ca="1" si="81"/>
        <v>1057.890789692595</v>
      </c>
      <c r="W167" s="18">
        <f t="shared" ca="1" si="81"/>
        <v>984.62302497578878</v>
      </c>
      <c r="X167" s="18">
        <f t="shared" ca="1" si="81"/>
        <v>964.05219164709786</v>
      </c>
      <c r="Y167" s="18">
        <f t="shared" ca="1" si="81"/>
        <v>1031.5669170683564</v>
      </c>
      <c r="Z167" s="18">
        <f t="shared" ca="1" si="81"/>
        <v>1052.2643919690618</v>
      </c>
      <c r="AA167" s="18">
        <f t="shared" ca="1" si="81"/>
        <v>1071.4383583879364</v>
      </c>
      <c r="AB167" s="18">
        <f t="shared" ca="1" si="81"/>
        <v>1051.7284855899863</v>
      </c>
      <c r="AC167" s="18">
        <f t="shared" ca="1" si="81"/>
        <v>1069.8921549278493</v>
      </c>
      <c r="AD167" s="18">
        <f t="shared" ca="1" si="81"/>
        <v>1052.241167385223</v>
      </c>
      <c r="AE167" s="18">
        <f t="shared" ca="1" si="81"/>
        <v>1069.5054154493216</v>
      </c>
      <c r="AF167" s="18">
        <f t="shared" ca="1" si="81"/>
        <v>1037.4861047524128</v>
      </c>
      <c r="AG167" s="18"/>
      <c r="AH167" s="18"/>
      <c r="AI167" s="18"/>
    </row>
    <row r="168" spans="4:35">
      <c r="D168" s="18">
        <f t="shared" si="34"/>
        <v>566070</v>
      </c>
      <c r="E168" s="18">
        <f t="shared" ref="E168:AF168" ca="1" si="82">SQRT((E$3*E86)^2+2*E86*E$3^2*$B$6)/E$2*0.001</f>
        <v>570.20566424169431</v>
      </c>
      <c r="F168" s="18">
        <f t="shared" ca="1" si="82"/>
        <v>1140.4104908822544</v>
      </c>
      <c r="G168" s="18">
        <f t="shared" ca="1" si="82"/>
        <v>1332.6094492090672</v>
      </c>
      <c r="H168" s="18">
        <f t="shared" ca="1" si="82"/>
        <v>1288.5569516094954</v>
      </c>
      <c r="I168" s="18">
        <f t="shared" ca="1" si="82"/>
        <v>1263.4046374655081</v>
      </c>
      <c r="J168" s="18">
        <f t="shared" ca="1" si="82"/>
        <v>1153.2017070072372</v>
      </c>
      <c r="K168" s="18">
        <f t="shared" ca="1" si="82"/>
        <v>1156.3998774297709</v>
      </c>
      <c r="L168" s="18">
        <f t="shared" ca="1" si="82"/>
        <v>1159.59741962819</v>
      </c>
      <c r="M168" s="18">
        <f t="shared" ca="1" si="82"/>
        <v>1225.7966088199864</v>
      </c>
      <c r="N168" s="18">
        <f t="shared" ca="1" si="82"/>
        <v>1165.9925039559475</v>
      </c>
      <c r="O168" s="18">
        <f t="shared" ca="1" si="82"/>
        <v>1220.7369433921467</v>
      </c>
      <c r="P168" s="18">
        <f t="shared" ca="1" si="82"/>
        <v>1172.3896821955361</v>
      </c>
      <c r="Q168" s="18">
        <f t="shared" ca="1" si="82"/>
        <v>1219.2016551725367</v>
      </c>
      <c r="R168" s="18">
        <f t="shared" ca="1" si="82"/>
        <v>1178.7847663430402</v>
      </c>
      <c r="S168" s="18">
        <f t="shared" ca="1" si="82"/>
        <v>1219.782668445315</v>
      </c>
      <c r="T168" s="18">
        <f t="shared" ca="1" si="82"/>
        <v>1185.1798504026187</v>
      </c>
      <c r="U168" s="18">
        <f t="shared" ca="1" si="82"/>
        <v>1221.7302201796381</v>
      </c>
      <c r="V168" s="18">
        <f t="shared" ca="1" si="82"/>
        <v>1317.5761346697184</v>
      </c>
      <c r="W168" s="18">
        <f t="shared" ca="1" si="82"/>
        <v>1224.6170701036526</v>
      </c>
      <c r="X168" s="18">
        <f t="shared" ca="1" si="82"/>
        <v>1197.9700182636302</v>
      </c>
      <c r="Y168" s="18">
        <f t="shared" ca="1" si="82"/>
        <v>1282.1707250301918</v>
      </c>
      <c r="Z168" s="18">
        <f t="shared" ca="1" si="82"/>
        <v>1307.456612635501</v>
      </c>
      <c r="AA168" s="18">
        <f t="shared" ca="1" si="82"/>
        <v>1330.8238230026159</v>
      </c>
      <c r="AB168" s="18">
        <f t="shared" ca="1" si="82"/>
        <v>1305.2619587202978</v>
      </c>
      <c r="AC168" s="18">
        <f t="shared" ca="1" si="82"/>
        <v>1327.3606927749618</v>
      </c>
      <c r="AD168" s="18">
        <f t="shared" ca="1" si="82"/>
        <v>1304.3894471355193</v>
      </c>
      <c r="AE168" s="18">
        <f t="shared" ca="1" si="82"/>
        <v>1325.3568364949138</v>
      </c>
      <c r="AF168" s="18">
        <f t="shared" ca="1" si="82"/>
        <v>1284.3014554534811</v>
      </c>
      <c r="AG168" s="18"/>
      <c r="AH168" s="18"/>
      <c r="AI168" s="18"/>
    </row>
    <row r="169" spans="4:35">
      <c r="D169" s="18">
        <f t="shared" si="34"/>
        <v>712640</v>
      </c>
      <c r="E169" s="18">
        <f t="shared" ref="E169:AF169" ca="1" si="83">SQRT((E$3*E87)^2+2*E87*E$3^2*$B$6)/E$2*0.001</f>
        <v>716.82953324172331</v>
      </c>
      <c r="F169" s="18">
        <f t="shared" ca="1" si="83"/>
        <v>1433.6584382829085</v>
      </c>
      <c r="G169" s="18">
        <f t="shared" ca="1" si="83"/>
        <v>1674.7679655835107</v>
      </c>
      <c r="H169" s="18">
        <f t="shared" ca="1" si="83"/>
        <v>1618.5551197498357</v>
      </c>
      <c r="I169" s="18">
        <f t="shared" ca="1" si="83"/>
        <v>1586.1280176849793</v>
      </c>
      <c r="J169" s="18">
        <f t="shared" ca="1" si="83"/>
        <v>1446.664702124307</v>
      </c>
      <c r="K169" s="18">
        <f t="shared" ca="1" si="83"/>
        <v>1449.9171056544067</v>
      </c>
      <c r="L169" s="18">
        <f t="shared" ca="1" si="83"/>
        <v>1453.1690903719361</v>
      </c>
      <c r="M169" s="18">
        <f t="shared" ca="1" si="83"/>
        <v>1535.706550340954</v>
      </c>
      <c r="N169" s="18">
        <f t="shared" ca="1" si="83"/>
        <v>1459.6709657689387</v>
      </c>
      <c r="O169" s="18">
        <f t="shared" ca="1" si="83"/>
        <v>1527.7928847675432</v>
      </c>
      <c r="P169" s="18">
        <f t="shared" ca="1" si="83"/>
        <v>1466.1749351197893</v>
      </c>
      <c r="Q169" s="18">
        <f t="shared" ca="1" si="83"/>
        <v>1524.3167836718965</v>
      </c>
      <c r="R169" s="18">
        <f t="shared" ca="1" si="83"/>
        <v>1472.6768104216771</v>
      </c>
      <c r="S169" s="18">
        <f t="shared" ca="1" si="83"/>
        <v>1523.4992426412171</v>
      </c>
      <c r="T169" s="18">
        <f t="shared" ca="1" si="83"/>
        <v>1479.18077967864</v>
      </c>
      <c r="U169" s="18">
        <f t="shared" ca="1" si="83"/>
        <v>1524.4062575224552</v>
      </c>
      <c r="V169" s="18">
        <f t="shared" ca="1" si="83"/>
        <v>1644.2554668897608</v>
      </c>
      <c r="W169" s="18">
        <f t="shared" ca="1" si="83"/>
        <v>1526.4924051181538</v>
      </c>
      <c r="X169" s="18">
        <f t="shared" ca="1" si="83"/>
        <v>1492.1866240534293</v>
      </c>
      <c r="Y169" s="18">
        <f t="shared" ca="1" si="83"/>
        <v>1597.3781239545663</v>
      </c>
      <c r="Z169" s="18">
        <f t="shared" ca="1" si="83"/>
        <v>1628.4293197968864</v>
      </c>
      <c r="AA169" s="18">
        <f t="shared" ca="1" si="83"/>
        <v>1657.0646040910424</v>
      </c>
      <c r="AB169" s="18">
        <f t="shared" ca="1" si="83"/>
        <v>1624.1213793617196</v>
      </c>
      <c r="AC169" s="18">
        <f t="shared" ca="1" si="83"/>
        <v>1651.1601931268872</v>
      </c>
      <c r="AD169" s="18">
        <f t="shared" ca="1" si="83"/>
        <v>1621.4771317339396</v>
      </c>
      <c r="AE169" s="18">
        <f t="shared" ca="1" si="83"/>
        <v>1647.0902604188582</v>
      </c>
      <c r="AF169" s="18">
        <f t="shared" ca="1" si="83"/>
        <v>1594.6525001538134</v>
      </c>
      <c r="AG169" s="18"/>
      <c r="AH169" s="18"/>
      <c r="AI169" s="18"/>
    </row>
    <row r="170" spans="4:35">
      <c r="D170" s="18">
        <f t="shared" si="34"/>
        <v>897160</v>
      </c>
      <c r="E170" s="18">
        <f t="shared" ref="E170:AF170" ca="1" si="84">SQRT((E$3*E88)^2+2*E88*E$3^2*$B$6)/E$2*0.001</f>
        <v>901.40441707847765</v>
      </c>
      <c r="F170" s="18">
        <f t="shared" ca="1" si="84"/>
        <v>1802.8079965565016</v>
      </c>
      <c r="G170" s="18">
        <f t="shared" ca="1" si="84"/>
        <v>2105.47909457483</v>
      </c>
      <c r="H170" s="18">
        <f t="shared" ca="1" si="84"/>
        <v>2033.9442501012204</v>
      </c>
      <c r="I170" s="18">
        <f t="shared" ca="1" si="84"/>
        <v>1992.3459354637607</v>
      </c>
      <c r="J170" s="18">
        <f t="shared" ca="1" si="84"/>
        <v>1816.03328886892</v>
      </c>
      <c r="K170" s="18">
        <f t="shared" ca="1" si="84"/>
        <v>1819.3405542313692</v>
      </c>
      <c r="L170" s="18">
        <f t="shared" ca="1" si="84"/>
        <v>1822.6469819869781</v>
      </c>
      <c r="M170" s="18">
        <f t="shared" ca="1" si="84"/>
        <v>1925.7419356254998</v>
      </c>
      <c r="N170" s="18">
        <f t="shared" ca="1" si="84"/>
        <v>1829.2577434780542</v>
      </c>
      <c r="O170" s="18">
        <f t="shared" ca="1" si="84"/>
        <v>1914.2097094935159</v>
      </c>
      <c r="P170" s="18">
        <f t="shared" ca="1" si="84"/>
        <v>1835.8705989450823</v>
      </c>
      <c r="Q170" s="18">
        <f t="shared" ca="1" si="84"/>
        <v>1908.261954526311</v>
      </c>
      <c r="R170" s="18">
        <f t="shared" ca="1" si="84"/>
        <v>1842.4834543872237</v>
      </c>
      <c r="S170" s="18">
        <f t="shared" ca="1" si="84"/>
        <v>1905.6609036461441</v>
      </c>
      <c r="T170" s="18">
        <f t="shared" ca="1" si="84"/>
        <v>1849.096309804745</v>
      </c>
      <c r="U170" s="18">
        <f t="shared" ca="1" si="84"/>
        <v>1905.2318339348076</v>
      </c>
      <c r="V170" s="18">
        <f t="shared" ca="1" si="84"/>
        <v>2055.2843557158794</v>
      </c>
      <c r="W170" s="18">
        <f t="shared" ca="1" si="84"/>
        <v>1906.2843930660267</v>
      </c>
      <c r="X170" s="18">
        <f t="shared" ca="1" si="84"/>
        <v>1862.3199265659134</v>
      </c>
      <c r="Y170" s="18">
        <f t="shared" ca="1" si="84"/>
        <v>1993.9270841728421</v>
      </c>
      <c r="Z170" s="18">
        <f t="shared" ca="1" si="84"/>
        <v>2032.2202416483822</v>
      </c>
      <c r="AA170" s="18">
        <f t="shared" ca="1" si="84"/>
        <v>2067.4738971408869</v>
      </c>
      <c r="AB170" s="18">
        <f t="shared" ca="1" si="84"/>
        <v>2025.2261576803944</v>
      </c>
      <c r="AC170" s="18">
        <f t="shared" ca="1" si="84"/>
        <v>2058.4703646334851</v>
      </c>
      <c r="AD170" s="18">
        <f t="shared" ca="1" si="84"/>
        <v>2020.3257711199826</v>
      </c>
      <c r="AE170" s="18">
        <f t="shared" ca="1" si="84"/>
        <v>2051.7788587065552</v>
      </c>
      <c r="AF170" s="18">
        <f t="shared" ca="1" si="84"/>
        <v>1984.9916229113162</v>
      </c>
      <c r="AG170" s="18"/>
      <c r="AH170" s="18"/>
      <c r="AI170" s="18"/>
    </row>
    <row r="172" spans="4:35">
      <c r="D172" t="s">
        <v>372</v>
      </c>
    </row>
    <row r="173" spans="4:35">
      <c r="D173" s="18">
        <f>D9</f>
        <v>1.1294999999999999E-2</v>
      </c>
      <c r="E173" s="18">
        <f t="shared" ref="E173:AF173" ca="1" si="85">SQRT(1-($B$6*E$3/($B$6*E$3+E9*E$3))^2)</f>
        <v>0.99974849062216298</v>
      </c>
      <c r="F173" s="18">
        <f t="shared" ca="1" si="85"/>
        <v>0.99974898091042086</v>
      </c>
      <c r="G173" s="18">
        <f t="shared" ca="1" si="85"/>
        <v>0.99984505625184394</v>
      </c>
      <c r="H173" s="18">
        <f t="shared" ca="1" si="85"/>
        <v>0.99991690903807084</v>
      </c>
      <c r="I173" s="18">
        <f t="shared" ca="1" si="85"/>
        <v>0.99994916726922733</v>
      </c>
      <c r="J173" s="18">
        <f t="shared" ca="1" si="85"/>
        <v>0.99996990263099395</v>
      </c>
      <c r="K173" s="18">
        <f t="shared" ca="1" si="85"/>
        <v>0.99997749835621941</v>
      </c>
      <c r="L173" s="18">
        <f t="shared" ca="1" si="85"/>
        <v>0.99998254113636131</v>
      </c>
      <c r="M173" s="18">
        <f t="shared" ca="1" si="85"/>
        <v>0.99998456759050358</v>
      </c>
      <c r="N173" s="18">
        <f t="shared" ca="1" si="85"/>
        <v>0.99998878450927464</v>
      </c>
      <c r="O173" s="18">
        <f t="shared" ca="1" si="85"/>
        <v>0.9999891690906072</v>
      </c>
      <c r="P173" s="18">
        <f t="shared" ca="1" si="85"/>
        <v>0.99999171989731728</v>
      </c>
      <c r="Q173" s="18">
        <f t="shared" ca="1" si="85"/>
        <v>0.99999189309997882</v>
      </c>
      <c r="R173" s="18">
        <f t="shared" ca="1" si="85"/>
        <v>0.99999359662430165</v>
      </c>
      <c r="S173" s="18">
        <f t="shared" ca="1" si="85"/>
        <v>0.99999365654801575</v>
      </c>
      <c r="T173" s="18">
        <f t="shared" ca="1" si="85"/>
        <v>0.99999489053808921</v>
      </c>
      <c r="U173" s="18">
        <f t="shared" ca="1" si="85"/>
        <v>0.9999948890796776</v>
      </c>
      <c r="V173" s="18">
        <f t="shared" ca="1" si="85"/>
        <v>0.99999439328030248</v>
      </c>
      <c r="W173" s="18">
        <f t="shared" ca="1" si="85"/>
        <v>0.99999579740160871</v>
      </c>
      <c r="X173" s="18">
        <f t="shared" ca="1" si="85"/>
        <v>0.9999961629728602</v>
      </c>
      <c r="Y173" s="18">
        <f t="shared" ca="1" si="85"/>
        <v>0.99999582957418054</v>
      </c>
      <c r="Z173" s="18">
        <f t="shared" ca="1" si="85"/>
        <v>0.99999615370441053</v>
      </c>
      <c r="AA173" s="18">
        <f t="shared" ca="1" si="85"/>
        <v>0.99999614129414727</v>
      </c>
      <c r="AB173" s="18">
        <f t="shared" ca="1" si="85"/>
        <v>0.99999641075801005</v>
      </c>
      <c r="AC173" s="18">
        <f t="shared" ca="1" si="85"/>
        <v>0.99999673471929251</v>
      </c>
      <c r="AD173" s="18">
        <f t="shared" ca="1" si="85"/>
        <v>0.99999692198476442</v>
      </c>
      <c r="AE173" s="18">
        <f t="shared" ca="1" si="85"/>
        <v>0.9999968914207753</v>
      </c>
      <c r="AF173" s="18">
        <f t="shared" ca="1" si="85"/>
        <v>0.99999715439242232</v>
      </c>
    </row>
    <row r="174" spans="4:35">
      <c r="D174" s="18">
        <f t="shared" ref="D174:D237" si="86">D10</f>
        <v>1.4219000000000001E-2</v>
      </c>
      <c r="E174" s="18">
        <f t="shared" ref="E174:AF174" ca="1" si="87">SQRT(1-($B$6*E$3/($B$6*E$3+E10*E$3))^2)</f>
        <v>0.9997484906573233</v>
      </c>
      <c r="F174" s="18">
        <f t="shared" ca="1" si="87"/>
        <v>0.99974898094547848</v>
      </c>
      <c r="G174" s="18">
        <f t="shared" ca="1" si="87"/>
        <v>0.9998450562688449</v>
      </c>
      <c r="H174" s="18">
        <f t="shared" ca="1" si="87"/>
        <v>0.99991690904474717</v>
      </c>
      <c r="I174" s="18">
        <f t="shared" ca="1" si="87"/>
        <v>0.999949167272422</v>
      </c>
      <c r="J174" s="18">
        <f t="shared" ca="1" si="87"/>
        <v>0.99996990263244934</v>
      </c>
      <c r="K174" s="18">
        <f t="shared" ca="1" si="87"/>
        <v>0.99997749835716021</v>
      </c>
      <c r="L174" s="18">
        <f t="shared" ca="1" si="87"/>
        <v>0.99998254113700435</v>
      </c>
      <c r="M174" s="18">
        <f t="shared" ca="1" si="87"/>
        <v>0.99998456759103793</v>
      </c>
      <c r="N174" s="18">
        <f t="shared" ca="1" si="87"/>
        <v>0.99998878450960571</v>
      </c>
      <c r="O174" s="18">
        <f t="shared" ca="1" si="87"/>
        <v>0.99998916909092139</v>
      </c>
      <c r="P174" s="18">
        <f t="shared" ca="1" si="87"/>
        <v>0.99999171989752733</v>
      </c>
      <c r="Q174" s="18">
        <f t="shared" ca="1" si="87"/>
        <v>0.99999189310018233</v>
      </c>
      <c r="R174" s="18">
        <f t="shared" ca="1" si="87"/>
        <v>0.99999359662444443</v>
      </c>
      <c r="S174" s="18">
        <f t="shared" ca="1" si="87"/>
        <v>0.99999365654815664</v>
      </c>
      <c r="T174" s="18">
        <f t="shared" ca="1" si="87"/>
        <v>0.99999489053819102</v>
      </c>
      <c r="U174" s="18">
        <f t="shared" ca="1" si="87"/>
        <v>0.99999488907977951</v>
      </c>
      <c r="V174" s="18">
        <f t="shared" ca="1" si="87"/>
        <v>0.9999943932804195</v>
      </c>
      <c r="W174" s="18">
        <f t="shared" ca="1" si="87"/>
        <v>0.99999579740168465</v>
      </c>
      <c r="X174" s="18">
        <f t="shared" ca="1" si="87"/>
        <v>0.99999616297292648</v>
      </c>
      <c r="Y174" s="18">
        <f t="shared" ca="1" si="87"/>
        <v>0.99999582957425559</v>
      </c>
      <c r="Z174" s="18">
        <f t="shared" ca="1" si="87"/>
        <v>0.99999615370447703</v>
      </c>
      <c r="AA174" s="18">
        <f t="shared" ca="1" si="87"/>
        <v>0.9999961412942141</v>
      </c>
      <c r="AB174" s="18">
        <f t="shared" ca="1" si="87"/>
        <v>0.99999641075807</v>
      </c>
      <c r="AC174" s="18">
        <f t="shared" ca="1" si="87"/>
        <v>0.99999673471934447</v>
      </c>
      <c r="AD174" s="18">
        <f t="shared" ca="1" si="87"/>
        <v>0.99999692198481205</v>
      </c>
      <c r="AE174" s="18">
        <f t="shared" ca="1" si="87"/>
        <v>0.9999968914208236</v>
      </c>
      <c r="AF174" s="18">
        <f t="shared" ca="1" si="87"/>
        <v>0.99999715439246462</v>
      </c>
    </row>
    <row r="175" spans="4:35">
      <c r="D175" s="18">
        <f t="shared" si="86"/>
        <v>1.7901E-2</v>
      </c>
      <c r="E175" s="18">
        <f t="shared" ref="E175:AF175" ca="1" si="88">SQRT(1-($B$6*E$3/($B$6*E$3+E11*E$3))^2)</f>
        <v>0.99974849070159832</v>
      </c>
      <c r="F175" s="18">
        <f t="shared" ca="1" si="88"/>
        <v>0.99974898098962417</v>
      </c>
      <c r="G175" s="18">
        <f t="shared" ca="1" si="88"/>
        <v>0.99984505629025289</v>
      </c>
      <c r="H175" s="18">
        <f t="shared" ca="1" si="88"/>
        <v>0.99991690905315411</v>
      </c>
      <c r="I175" s="18">
        <f t="shared" ca="1" si="88"/>
        <v>0.99994916727644467</v>
      </c>
      <c r="J175" s="18">
        <f t="shared" ca="1" si="88"/>
        <v>0.99996990263428209</v>
      </c>
      <c r="K175" s="18">
        <f t="shared" ca="1" si="88"/>
        <v>0.99997749835834493</v>
      </c>
      <c r="L175" s="18">
        <f t="shared" ca="1" si="88"/>
        <v>0.99998254113781404</v>
      </c>
      <c r="M175" s="18">
        <f t="shared" ca="1" si="88"/>
        <v>0.99998456759171084</v>
      </c>
      <c r="N175" s="18">
        <f t="shared" ca="1" si="88"/>
        <v>0.9999887845100226</v>
      </c>
      <c r="O175" s="18">
        <f t="shared" ca="1" si="88"/>
        <v>0.99998916909131697</v>
      </c>
      <c r="P175" s="18">
        <f t="shared" ca="1" si="88"/>
        <v>0.99999171989779179</v>
      </c>
      <c r="Q175" s="18">
        <f t="shared" ca="1" si="88"/>
        <v>0.99999189310043857</v>
      </c>
      <c r="R175" s="18">
        <f t="shared" ca="1" si="88"/>
        <v>0.99999359662462428</v>
      </c>
      <c r="S175" s="18">
        <f t="shared" ca="1" si="88"/>
        <v>0.99999365654833394</v>
      </c>
      <c r="T175" s="18">
        <f t="shared" ca="1" si="88"/>
        <v>0.99999489053831914</v>
      </c>
      <c r="U175" s="18">
        <f t="shared" ca="1" si="88"/>
        <v>0.99999488907990774</v>
      </c>
      <c r="V175" s="18">
        <f t="shared" ca="1" si="88"/>
        <v>0.99999439328056694</v>
      </c>
      <c r="W175" s="18">
        <f t="shared" ca="1" si="88"/>
        <v>0.99999579740178024</v>
      </c>
      <c r="X175" s="18">
        <f t="shared" ca="1" si="88"/>
        <v>0.99999616297300986</v>
      </c>
      <c r="Y175" s="18">
        <f t="shared" ca="1" si="88"/>
        <v>0.99999582957435018</v>
      </c>
      <c r="Z175" s="18">
        <f t="shared" ca="1" si="88"/>
        <v>0.99999615370456074</v>
      </c>
      <c r="AA175" s="18">
        <f t="shared" ca="1" si="88"/>
        <v>0.99999614129429815</v>
      </c>
      <c r="AB175" s="18">
        <f t="shared" ca="1" si="88"/>
        <v>0.99999641075814549</v>
      </c>
      <c r="AC175" s="18">
        <f t="shared" ca="1" si="88"/>
        <v>0.99999673471940997</v>
      </c>
      <c r="AD175" s="18">
        <f t="shared" ca="1" si="88"/>
        <v>0.99999692198487189</v>
      </c>
      <c r="AE175" s="18">
        <f t="shared" ca="1" si="88"/>
        <v>0.99999689142088444</v>
      </c>
      <c r="AF175" s="18">
        <f t="shared" ca="1" si="88"/>
        <v>0.99999715439251791</v>
      </c>
    </row>
    <row r="176" spans="4:35">
      <c r="D176" s="18">
        <f t="shared" si="86"/>
        <v>2.2536E-2</v>
      </c>
      <c r="E176" s="18">
        <f t="shared" ref="E176:AF176" ca="1" si="89">SQRT(1-($B$6*E$3/($B$6*E$3+E12*E$3))^2)</f>
        <v>0.99974849075733307</v>
      </c>
      <c r="F176" s="18">
        <f t="shared" ca="1" si="89"/>
        <v>0.99974898104519594</v>
      </c>
      <c r="G176" s="18">
        <f t="shared" ca="1" si="89"/>
        <v>0.99984505631720211</v>
      </c>
      <c r="H176" s="18">
        <f t="shared" ca="1" si="89"/>
        <v>0.99991690906373709</v>
      </c>
      <c r="I176" s="18">
        <f t="shared" ca="1" si="89"/>
        <v>0.99994916728150862</v>
      </c>
      <c r="J176" s="18">
        <f t="shared" ca="1" si="89"/>
        <v>0.99996990263658914</v>
      </c>
      <c r="K176" s="18">
        <f t="shared" ca="1" si="89"/>
        <v>0.99997749835983629</v>
      </c>
      <c r="L176" s="18">
        <f t="shared" ca="1" si="89"/>
        <v>0.99998254113883334</v>
      </c>
      <c r="M176" s="18">
        <f t="shared" ca="1" si="89"/>
        <v>0.99998456759255783</v>
      </c>
      <c r="N176" s="18">
        <f t="shared" ca="1" si="89"/>
        <v>0.9999887845105474</v>
      </c>
      <c r="O176" s="18">
        <f t="shared" ca="1" si="89"/>
        <v>0.99998916909181501</v>
      </c>
      <c r="P176" s="18">
        <f t="shared" ca="1" si="89"/>
        <v>0.99999171989812463</v>
      </c>
      <c r="Q176" s="18">
        <f t="shared" ca="1" si="89"/>
        <v>0.99999189310076098</v>
      </c>
      <c r="R176" s="18">
        <f t="shared" ca="1" si="89"/>
        <v>0.99999359662485066</v>
      </c>
      <c r="S176" s="18">
        <f t="shared" ca="1" si="89"/>
        <v>0.99999365654855721</v>
      </c>
      <c r="T176" s="18">
        <f t="shared" ca="1" si="89"/>
        <v>0.99999489053848056</v>
      </c>
      <c r="U176" s="18">
        <f t="shared" ca="1" si="89"/>
        <v>0.99999488908006917</v>
      </c>
      <c r="V176" s="18">
        <f t="shared" ca="1" si="89"/>
        <v>0.99999439328075235</v>
      </c>
      <c r="W176" s="18">
        <f t="shared" ca="1" si="89"/>
        <v>0.99999579740190059</v>
      </c>
      <c r="X176" s="18">
        <f t="shared" ca="1" si="89"/>
        <v>0.99999616297311489</v>
      </c>
      <c r="Y176" s="18">
        <f t="shared" ca="1" si="89"/>
        <v>0.99999582957446909</v>
      </c>
      <c r="Z176" s="18">
        <f t="shared" ca="1" si="89"/>
        <v>0.9999961537046661</v>
      </c>
      <c r="AA176" s="18">
        <f t="shared" ca="1" si="89"/>
        <v>0.99999614129440406</v>
      </c>
      <c r="AB176" s="18">
        <f t="shared" ca="1" si="89"/>
        <v>0.99999641075824053</v>
      </c>
      <c r="AC176" s="18">
        <f t="shared" ca="1" si="89"/>
        <v>0.99999673471949246</v>
      </c>
      <c r="AD176" s="18">
        <f t="shared" ca="1" si="89"/>
        <v>0.99999692198494738</v>
      </c>
      <c r="AE176" s="18">
        <f t="shared" ca="1" si="89"/>
        <v>0.99999689142096093</v>
      </c>
      <c r="AF176" s="18">
        <f t="shared" ca="1" si="89"/>
        <v>0.99999715439258496</v>
      </c>
    </row>
    <row r="177" spans="4:32">
      <c r="D177" s="18">
        <f t="shared" si="86"/>
        <v>2.8371E-2</v>
      </c>
      <c r="E177" s="18">
        <f t="shared" ref="E177:AF177" ca="1" si="90">SQRT(1-($B$6*E$3/($B$6*E$3+E13*E$3))^2)</f>
        <v>0.99974849082749739</v>
      </c>
      <c r="F177" s="18">
        <f t="shared" ca="1" si="90"/>
        <v>0.99974898111515509</v>
      </c>
      <c r="G177" s="18">
        <f t="shared" ca="1" si="90"/>
        <v>0.9998450563511283</v>
      </c>
      <c r="H177" s="18">
        <f t="shared" ca="1" si="90"/>
        <v>0.99991690907705999</v>
      </c>
      <c r="I177" s="18">
        <f t="shared" ca="1" si="90"/>
        <v>0.99994916728788352</v>
      </c>
      <c r="J177" s="18">
        <f t="shared" ca="1" si="90"/>
        <v>0.99996990263949359</v>
      </c>
      <c r="K177" s="18">
        <f t="shared" ca="1" si="90"/>
        <v>0.9999774983617139</v>
      </c>
      <c r="L177" s="18">
        <f t="shared" ca="1" si="90"/>
        <v>0.99998254114011653</v>
      </c>
      <c r="M177" s="18">
        <f t="shared" ca="1" si="90"/>
        <v>0.9999845675936242</v>
      </c>
      <c r="N177" s="18">
        <f t="shared" ca="1" si="90"/>
        <v>0.9999887845112081</v>
      </c>
      <c r="O177" s="18">
        <f t="shared" ca="1" si="90"/>
        <v>0.99998916909244207</v>
      </c>
      <c r="P177" s="18">
        <f t="shared" ca="1" si="90"/>
        <v>0.99999171989854374</v>
      </c>
      <c r="Q177" s="18">
        <f t="shared" ca="1" si="90"/>
        <v>0.99999189310116698</v>
      </c>
      <c r="R177" s="18">
        <f t="shared" ca="1" si="90"/>
        <v>0.99999359662513565</v>
      </c>
      <c r="S177" s="18">
        <f t="shared" ca="1" si="90"/>
        <v>0.99999365654883821</v>
      </c>
      <c r="T177" s="18">
        <f t="shared" ca="1" si="90"/>
        <v>0.99999489053868373</v>
      </c>
      <c r="U177" s="18">
        <f t="shared" ca="1" si="90"/>
        <v>0.99999488908027234</v>
      </c>
      <c r="V177" s="18">
        <f t="shared" ca="1" si="90"/>
        <v>0.99999439328098594</v>
      </c>
      <c r="W177" s="18">
        <f t="shared" ca="1" si="90"/>
        <v>0.99999579740205213</v>
      </c>
      <c r="X177" s="18">
        <f t="shared" ca="1" si="90"/>
        <v>0.99999616297324712</v>
      </c>
      <c r="Y177" s="18">
        <f t="shared" ca="1" si="90"/>
        <v>0.99999582957461897</v>
      </c>
      <c r="Z177" s="18">
        <f t="shared" ca="1" si="90"/>
        <v>0.99999615370479888</v>
      </c>
      <c r="AA177" s="18">
        <f t="shared" ca="1" si="90"/>
        <v>0.9999961412945374</v>
      </c>
      <c r="AB177" s="18">
        <f t="shared" ca="1" si="90"/>
        <v>0.9999964107583601</v>
      </c>
      <c r="AC177" s="18">
        <f t="shared" ca="1" si="90"/>
        <v>0.99999673471959627</v>
      </c>
      <c r="AD177" s="18">
        <f t="shared" ca="1" si="90"/>
        <v>0.99999692198504242</v>
      </c>
      <c r="AE177" s="18">
        <f t="shared" ca="1" si="90"/>
        <v>0.99999689142105741</v>
      </c>
      <c r="AF177" s="18">
        <f t="shared" ca="1" si="90"/>
        <v>0.99999715439266934</v>
      </c>
    </row>
    <row r="178" spans="4:32">
      <c r="D178" s="18">
        <f t="shared" si="86"/>
        <v>3.5716999999999999E-2</v>
      </c>
      <c r="E178" s="18">
        <f t="shared" ref="E178:AF178" ca="1" si="91">SQRT(1-($B$6*E$3/($B$6*E$3+E14*E$3))^2)</f>
        <v>0.99974849091583096</v>
      </c>
      <c r="F178" s="18">
        <f t="shared" ca="1" si="91"/>
        <v>0.99974898120323052</v>
      </c>
      <c r="G178" s="18">
        <f t="shared" ca="1" si="91"/>
        <v>0.9998450563938398</v>
      </c>
      <c r="H178" s="18">
        <f t="shared" ca="1" si="91"/>
        <v>0.9999169090938328</v>
      </c>
      <c r="I178" s="18">
        <f t="shared" ca="1" si="91"/>
        <v>0.99994916729590944</v>
      </c>
      <c r="J178" s="18">
        <f t="shared" ca="1" si="91"/>
        <v>0.99996990264315011</v>
      </c>
      <c r="K178" s="18">
        <f t="shared" ca="1" si="91"/>
        <v>0.99997749836407757</v>
      </c>
      <c r="L178" s="18">
        <f t="shared" ca="1" si="91"/>
        <v>0.99998254114173191</v>
      </c>
      <c r="M178" s="18">
        <f t="shared" ca="1" si="91"/>
        <v>0.99998456759496679</v>
      </c>
      <c r="N178" s="18">
        <f t="shared" ca="1" si="91"/>
        <v>0.99998878451203987</v>
      </c>
      <c r="O178" s="18">
        <f t="shared" ca="1" si="91"/>
        <v>0.99998916909323132</v>
      </c>
      <c r="P178" s="18">
        <f t="shared" ca="1" si="91"/>
        <v>0.99999171989907143</v>
      </c>
      <c r="Q178" s="18">
        <f t="shared" ca="1" si="91"/>
        <v>0.99999189310167824</v>
      </c>
      <c r="R178" s="18">
        <f t="shared" ca="1" si="91"/>
        <v>0.99999359662549447</v>
      </c>
      <c r="S178" s="18">
        <f t="shared" ca="1" si="91"/>
        <v>0.99999365654919203</v>
      </c>
      <c r="T178" s="18">
        <f t="shared" ca="1" si="91"/>
        <v>0.99999489053893942</v>
      </c>
      <c r="U178" s="18">
        <f t="shared" ca="1" si="91"/>
        <v>0.99999488908052825</v>
      </c>
      <c r="V178" s="18">
        <f t="shared" ca="1" si="91"/>
        <v>0.99999439328127993</v>
      </c>
      <c r="W178" s="18">
        <f t="shared" ca="1" si="91"/>
        <v>0.99999579740224298</v>
      </c>
      <c r="X178" s="18">
        <f t="shared" ca="1" si="91"/>
        <v>0.99999616297341354</v>
      </c>
      <c r="Y178" s="18">
        <f t="shared" ca="1" si="91"/>
        <v>0.99999582957480748</v>
      </c>
      <c r="Z178" s="18">
        <f t="shared" ca="1" si="91"/>
        <v>0.99999615370496586</v>
      </c>
      <c r="AA178" s="18">
        <f t="shared" ca="1" si="91"/>
        <v>0.99999614129470527</v>
      </c>
      <c r="AB178" s="18">
        <f t="shared" ca="1" si="91"/>
        <v>0.99999641075851076</v>
      </c>
      <c r="AC178" s="18">
        <f t="shared" ca="1" si="91"/>
        <v>0.99999673471972694</v>
      </c>
      <c r="AD178" s="18">
        <f t="shared" ca="1" si="91"/>
        <v>0.99999692198516199</v>
      </c>
      <c r="AE178" s="18">
        <f t="shared" ca="1" si="91"/>
        <v>0.99999689142117876</v>
      </c>
      <c r="AF178" s="18">
        <f t="shared" ca="1" si="91"/>
        <v>0.9999971543927757</v>
      </c>
    </row>
    <row r="179" spans="4:32">
      <c r="D179" s="18">
        <f t="shared" si="86"/>
        <v>4.4964999999999998E-2</v>
      </c>
      <c r="E179" s="18">
        <f t="shared" ref="E179:AF179" ca="1" si="92">SQRT(1-($B$6*E$3/($B$6*E$3+E15*E$3))^2)</f>
        <v>0.99974849102703556</v>
      </c>
      <c r="F179" s="18">
        <f t="shared" ca="1" si="92"/>
        <v>0.99974898131411016</v>
      </c>
      <c r="G179" s="18">
        <f t="shared" ca="1" si="92"/>
        <v>0.99984505644761013</v>
      </c>
      <c r="H179" s="18">
        <f t="shared" ca="1" si="92"/>
        <v>0.99991690911494846</v>
      </c>
      <c r="I179" s="18">
        <f t="shared" ca="1" si="92"/>
        <v>0.99994916730601324</v>
      </c>
      <c r="J179" s="18">
        <f t="shared" ca="1" si="92"/>
        <v>0.99996990264775332</v>
      </c>
      <c r="K179" s="18">
        <f t="shared" ca="1" si="92"/>
        <v>0.99997749836705319</v>
      </c>
      <c r="L179" s="18">
        <f t="shared" ca="1" si="92"/>
        <v>0.99998254114376572</v>
      </c>
      <c r="M179" s="18">
        <f t="shared" ca="1" si="92"/>
        <v>0.99998456759665688</v>
      </c>
      <c r="N179" s="18">
        <f t="shared" ca="1" si="92"/>
        <v>0.99998878451308704</v>
      </c>
      <c r="O179" s="18">
        <f t="shared" ca="1" si="92"/>
        <v>0.99998916909422508</v>
      </c>
      <c r="P179" s="18">
        <f t="shared" ca="1" si="92"/>
        <v>0.99999171989973556</v>
      </c>
      <c r="Q179" s="18">
        <f t="shared" ca="1" si="92"/>
        <v>0.99999189310232173</v>
      </c>
      <c r="R179" s="18">
        <f t="shared" ca="1" si="92"/>
        <v>0.99999359662594633</v>
      </c>
      <c r="S179" s="18">
        <f t="shared" ca="1" si="92"/>
        <v>0.99999365654963746</v>
      </c>
      <c r="T179" s="18">
        <f t="shared" ca="1" si="92"/>
        <v>0.99999489053926138</v>
      </c>
      <c r="U179" s="18">
        <f t="shared" ca="1" si="92"/>
        <v>0.99999488908085032</v>
      </c>
      <c r="V179" s="18">
        <f t="shared" ca="1" si="92"/>
        <v>0.99999439328165007</v>
      </c>
      <c r="W179" s="18">
        <f t="shared" ca="1" si="92"/>
        <v>0.99999579740248312</v>
      </c>
      <c r="X179" s="18">
        <f t="shared" ca="1" si="92"/>
        <v>0.99999616297362304</v>
      </c>
      <c r="Y179" s="18">
        <f t="shared" ca="1" si="92"/>
        <v>0.99999582957504496</v>
      </c>
      <c r="Z179" s="18">
        <f t="shared" ca="1" si="92"/>
        <v>0.99999615370517614</v>
      </c>
      <c r="AA179" s="18">
        <f t="shared" ca="1" si="92"/>
        <v>0.99999614129491665</v>
      </c>
      <c r="AB179" s="18">
        <f t="shared" ca="1" si="92"/>
        <v>0.99999641075870027</v>
      </c>
      <c r="AC179" s="18">
        <f t="shared" ca="1" si="92"/>
        <v>0.99999673471989137</v>
      </c>
      <c r="AD179" s="18">
        <f t="shared" ca="1" si="92"/>
        <v>0.99999692198531254</v>
      </c>
      <c r="AE179" s="18">
        <f t="shared" ca="1" si="92"/>
        <v>0.99999689142133152</v>
      </c>
      <c r="AF179" s="18">
        <f t="shared" ca="1" si="92"/>
        <v>0.99999715439290948</v>
      </c>
    </row>
    <row r="180" spans="4:32">
      <c r="D180" s="18">
        <f t="shared" si="86"/>
        <v>5.6606999999999998E-2</v>
      </c>
      <c r="E180" s="18">
        <f t="shared" ref="E180:AF180" ca="1" si="93">SQRT(1-($B$6*E$3/($B$6*E$3+E16*E$3))^2)</f>
        <v>0.99974849116702713</v>
      </c>
      <c r="F180" s="18">
        <f t="shared" ca="1" si="93"/>
        <v>0.99974898145369262</v>
      </c>
      <c r="G180" s="18">
        <f t="shared" ca="1" si="93"/>
        <v>0.99984505651529965</v>
      </c>
      <c r="H180" s="18">
        <f t="shared" ca="1" si="93"/>
        <v>0.9999169091415302</v>
      </c>
      <c r="I180" s="18">
        <f t="shared" ca="1" si="93"/>
        <v>0.99994916731873262</v>
      </c>
      <c r="J180" s="18">
        <f t="shared" ca="1" si="93"/>
        <v>0.99996990265354813</v>
      </c>
      <c r="K180" s="18">
        <f t="shared" ca="1" si="93"/>
        <v>0.99997749837079919</v>
      </c>
      <c r="L180" s="18">
        <f t="shared" ca="1" si="93"/>
        <v>0.9999825411463259</v>
      </c>
      <c r="M180" s="18">
        <f t="shared" ca="1" si="93"/>
        <v>0.99998456759878451</v>
      </c>
      <c r="N180" s="18">
        <f t="shared" ca="1" si="93"/>
        <v>0.99998878451440509</v>
      </c>
      <c r="O180" s="18">
        <f t="shared" ca="1" si="93"/>
        <v>0.99998916909547608</v>
      </c>
      <c r="P180" s="18">
        <f t="shared" ca="1" si="93"/>
        <v>0.99999171990057178</v>
      </c>
      <c r="Q180" s="18">
        <f t="shared" ca="1" si="93"/>
        <v>0.99999189310313175</v>
      </c>
      <c r="R180" s="18">
        <f t="shared" ca="1" si="93"/>
        <v>0.99999359662651499</v>
      </c>
      <c r="S180" s="18">
        <f t="shared" ca="1" si="93"/>
        <v>0.99999365655019812</v>
      </c>
      <c r="T180" s="18">
        <f t="shared" ca="1" si="93"/>
        <v>0.99999489053966673</v>
      </c>
      <c r="U180" s="18">
        <f t="shared" ca="1" si="93"/>
        <v>0.99999488908125589</v>
      </c>
      <c r="V180" s="18">
        <f t="shared" ca="1" si="93"/>
        <v>0.99999439328211603</v>
      </c>
      <c r="W180" s="18">
        <f t="shared" ca="1" si="93"/>
        <v>0.99999579740278544</v>
      </c>
      <c r="X180" s="18">
        <f t="shared" ca="1" si="93"/>
        <v>0.99999616297388683</v>
      </c>
      <c r="Y180" s="18">
        <f t="shared" ca="1" si="93"/>
        <v>0.99999582957534383</v>
      </c>
      <c r="Z180" s="18">
        <f t="shared" ca="1" si="93"/>
        <v>0.99999615370544093</v>
      </c>
      <c r="AA180" s="18">
        <f t="shared" ca="1" si="93"/>
        <v>0.99999614129518266</v>
      </c>
      <c r="AB180" s="18">
        <f t="shared" ca="1" si="93"/>
        <v>0.99999641075893897</v>
      </c>
      <c r="AC180" s="18">
        <f t="shared" ca="1" si="93"/>
        <v>0.99999673472009842</v>
      </c>
      <c r="AD180" s="18">
        <f t="shared" ca="1" si="93"/>
        <v>0.99999692198550205</v>
      </c>
      <c r="AE180" s="18">
        <f t="shared" ca="1" si="93"/>
        <v>0.99999689142152393</v>
      </c>
      <c r="AF180" s="18">
        <f t="shared" ca="1" si="93"/>
        <v>0.9999971543930779</v>
      </c>
    </row>
    <row r="181" spans="4:32">
      <c r="D181" s="18">
        <f t="shared" si="86"/>
        <v>7.1263999999999994E-2</v>
      </c>
      <c r="E181" s="18">
        <f t="shared" ref="E181:AF181" ca="1" si="94">SQRT(1-($B$6*E$3/($B$6*E$3+E17*E$3))^2)</f>
        <v>0.99974849134327315</v>
      </c>
      <c r="F181" s="18">
        <f t="shared" ca="1" si="94"/>
        <v>0.99974898162942349</v>
      </c>
      <c r="G181" s="18">
        <f t="shared" ca="1" si="94"/>
        <v>0.99984505660051914</v>
      </c>
      <c r="H181" s="18">
        <f t="shared" ca="1" si="94"/>
        <v>0.99991690917499598</v>
      </c>
      <c r="I181" s="18">
        <f t="shared" ca="1" si="94"/>
        <v>0.99994916733474593</v>
      </c>
      <c r="J181" s="18">
        <f t="shared" ca="1" si="94"/>
        <v>0.99996990266084362</v>
      </c>
      <c r="K181" s="18">
        <f t="shared" ca="1" si="94"/>
        <v>0.99997749837551531</v>
      </c>
      <c r="L181" s="18">
        <f t="shared" ca="1" si="94"/>
        <v>0.9999825411495491</v>
      </c>
      <c r="M181" s="18">
        <f t="shared" ca="1" si="94"/>
        <v>0.99998456760146315</v>
      </c>
      <c r="N181" s="18">
        <f t="shared" ca="1" si="94"/>
        <v>0.99998878451606465</v>
      </c>
      <c r="O181" s="18">
        <f t="shared" ca="1" si="94"/>
        <v>0.99998916909705093</v>
      </c>
      <c r="P181" s="18">
        <f t="shared" ca="1" si="94"/>
        <v>0.9999917199016245</v>
      </c>
      <c r="Q181" s="18">
        <f t="shared" ca="1" si="94"/>
        <v>0.99999189310415171</v>
      </c>
      <c r="R181" s="18">
        <f t="shared" ca="1" si="94"/>
        <v>0.99999359662723086</v>
      </c>
      <c r="S181" s="18">
        <f t="shared" ca="1" si="94"/>
        <v>0.99999365655090411</v>
      </c>
      <c r="T181" s="18">
        <f t="shared" ca="1" si="94"/>
        <v>0.99999489054017709</v>
      </c>
      <c r="U181" s="18">
        <f t="shared" ca="1" si="94"/>
        <v>0.99999488908176637</v>
      </c>
      <c r="V181" s="18">
        <f t="shared" ca="1" si="94"/>
        <v>0.99999439328270256</v>
      </c>
      <c r="W181" s="18">
        <f t="shared" ca="1" si="94"/>
        <v>0.99999579740316613</v>
      </c>
      <c r="X181" s="18">
        <f t="shared" ca="1" si="94"/>
        <v>0.99999616297421889</v>
      </c>
      <c r="Y181" s="18">
        <f t="shared" ca="1" si="94"/>
        <v>0.9999958295757202</v>
      </c>
      <c r="Z181" s="18">
        <f t="shared" ca="1" si="94"/>
        <v>0.99999615370577422</v>
      </c>
      <c r="AA181" s="18">
        <f t="shared" ca="1" si="94"/>
        <v>0.9999961412955175</v>
      </c>
      <c r="AB181" s="18">
        <f t="shared" ca="1" si="94"/>
        <v>0.9999964107592394</v>
      </c>
      <c r="AC181" s="18">
        <f t="shared" ca="1" si="94"/>
        <v>0.9999967347203591</v>
      </c>
      <c r="AD181" s="18">
        <f t="shared" ca="1" si="94"/>
        <v>0.99999692198574064</v>
      </c>
      <c r="AE181" s="18">
        <f t="shared" ca="1" si="94"/>
        <v>0.99999689142176607</v>
      </c>
      <c r="AF181" s="18">
        <f t="shared" ca="1" si="94"/>
        <v>0.99999715439329007</v>
      </c>
    </row>
    <row r="182" spans="4:32">
      <c r="D182" s="18">
        <f t="shared" si="86"/>
        <v>8.9716000000000004E-2</v>
      </c>
      <c r="E182" s="18">
        <f t="shared" ref="E182:AF182" ca="1" si="95">SQRT(1-($B$6*E$3/($B$6*E$3+E18*E$3))^2)</f>
        <v>0.99974849156515255</v>
      </c>
      <c r="F182" s="18">
        <f t="shared" ca="1" si="95"/>
        <v>0.99974898185065442</v>
      </c>
      <c r="G182" s="18">
        <f t="shared" ca="1" si="95"/>
        <v>0.99984505670780366</v>
      </c>
      <c r="H182" s="18">
        <f t="shared" ca="1" si="95"/>
        <v>0.99991690921712673</v>
      </c>
      <c r="I182" s="18">
        <f t="shared" ca="1" si="95"/>
        <v>0.99994916735490547</v>
      </c>
      <c r="J182" s="18">
        <f t="shared" ca="1" si="95"/>
        <v>0.99996990267002817</v>
      </c>
      <c r="K182" s="18">
        <f t="shared" ca="1" si="95"/>
        <v>0.99997749838145256</v>
      </c>
      <c r="L182" s="18">
        <f t="shared" ca="1" si="95"/>
        <v>0.99998254115360685</v>
      </c>
      <c r="M182" s="18">
        <f t="shared" ca="1" si="95"/>
        <v>0.99998456760483534</v>
      </c>
      <c r="N182" s="18">
        <f t="shared" ca="1" si="95"/>
        <v>0.99998878451815398</v>
      </c>
      <c r="O182" s="18">
        <f t="shared" ca="1" si="95"/>
        <v>0.99998916909903368</v>
      </c>
      <c r="P182" s="18">
        <f t="shared" ca="1" si="95"/>
        <v>0.99999171990294988</v>
      </c>
      <c r="Q182" s="18">
        <f t="shared" ca="1" si="95"/>
        <v>0.99999189310543557</v>
      </c>
      <c r="R182" s="18">
        <f t="shared" ca="1" si="95"/>
        <v>0.99999359662813225</v>
      </c>
      <c r="S182" s="18">
        <f t="shared" ca="1" si="95"/>
        <v>0.99999365655179273</v>
      </c>
      <c r="T182" s="18">
        <f t="shared" ca="1" si="95"/>
        <v>0.99999489054081947</v>
      </c>
      <c r="U182" s="18">
        <f t="shared" ca="1" si="95"/>
        <v>0.99999488908240908</v>
      </c>
      <c r="V182" s="18">
        <f t="shared" ca="1" si="95"/>
        <v>0.99999439328344097</v>
      </c>
      <c r="W182" s="18">
        <f t="shared" ca="1" si="95"/>
        <v>0.9999957974036453</v>
      </c>
      <c r="X182" s="18">
        <f t="shared" ca="1" si="95"/>
        <v>0.999996162974637</v>
      </c>
      <c r="Y182" s="18">
        <f t="shared" ca="1" si="95"/>
        <v>0.99999582957619393</v>
      </c>
      <c r="Z182" s="18">
        <f t="shared" ca="1" si="95"/>
        <v>0.99999615370619377</v>
      </c>
      <c r="AA182" s="18">
        <f t="shared" ca="1" si="95"/>
        <v>0.99999614129593917</v>
      </c>
      <c r="AB182" s="18">
        <f t="shared" ca="1" si="95"/>
        <v>0.99999641075961765</v>
      </c>
      <c r="AC182" s="18">
        <f t="shared" ca="1" si="95"/>
        <v>0.9999967347206874</v>
      </c>
      <c r="AD182" s="18">
        <f t="shared" ca="1" si="95"/>
        <v>0.99999692198604095</v>
      </c>
      <c r="AE182" s="18">
        <f t="shared" ca="1" si="95"/>
        <v>0.99999689142207093</v>
      </c>
      <c r="AF182" s="18">
        <f t="shared" ca="1" si="95"/>
        <v>0.99999715439355708</v>
      </c>
    </row>
    <row r="183" spans="4:32">
      <c r="D183" s="18">
        <f t="shared" si="86"/>
        <v>0.11294999999999999</v>
      </c>
      <c r="E183" s="18">
        <f t="shared" ref="E183:AF183" ca="1" si="96">SQRT(1-($B$6*E$3/($B$6*E$3+E19*E$3))^2)</f>
        <v>0.99974849184453363</v>
      </c>
      <c r="F183" s="18">
        <f t="shared" ca="1" si="96"/>
        <v>0.99974898212921892</v>
      </c>
      <c r="G183" s="18">
        <f t="shared" ca="1" si="96"/>
        <v>0.99984505684289171</v>
      </c>
      <c r="H183" s="18">
        <f t="shared" ca="1" si="96"/>
        <v>0.99991690927017596</v>
      </c>
      <c r="I183" s="18">
        <f t="shared" ca="1" si="96"/>
        <v>0.99994916738028949</v>
      </c>
      <c r="J183" s="18">
        <f t="shared" ca="1" si="96"/>
        <v>0.99996990268159291</v>
      </c>
      <c r="K183" s="18">
        <f t="shared" ca="1" si="96"/>
        <v>0.99997749838892847</v>
      </c>
      <c r="L183" s="18">
        <f t="shared" ca="1" si="96"/>
        <v>0.99998254115871621</v>
      </c>
      <c r="M183" s="18">
        <f t="shared" ca="1" si="96"/>
        <v>0.9999845676090815</v>
      </c>
      <c r="N183" s="18">
        <f t="shared" ca="1" si="96"/>
        <v>0.99998878452078466</v>
      </c>
      <c r="O183" s="18">
        <f t="shared" ca="1" si="96"/>
        <v>0.99998916910153024</v>
      </c>
      <c r="P183" s="18">
        <f t="shared" ca="1" si="96"/>
        <v>0.99999171990461855</v>
      </c>
      <c r="Q183" s="18">
        <f t="shared" ca="1" si="96"/>
        <v>0.99999189310705228</v>
      </c>
      <c r="R183" s="18">
        <f t="shared" ca="1" si="96"/>
        <v>0.99999359662926712</v>
      </c>
      <c r="S183" s="18">
        <f t="shared" ca="1" si="96"/>
        <v>0.99999365655291172</v>
      </c>
      <c r="T183" s="18">
        <f t="shared" ca="1" si="96"/>
        <v>0.99999489054162838</v>
      </c>
      <c r="U183" s="18">
        <f t="shared" ca="1" si="96"/>
        <v>0.99999488908321832</v>
      </c>
      <c r="V183" s="18">
        <f t="shared" ca="1" si="96"/>
        <v>0.99999439328437079</v>
      </c>
      <c r="W183" s="18">
        <f t="shared" ca="1" si="96"/>
        <v>0.99999579740424882</v>
      </c>
      <c r="X183" s="18">
        <f t="shared" ca="1" si="96"/>
        <v>0.99999616297516336</v>
      </c>
      <c r="Y183" s="18">
        <f t="shared" ca="1" si="96"/>
        <v>0.99999582957679034</v>
      </c>
      <c r="Z183" s="18">
        <f t="shared" ca="1" si="96"/>
        <v>0.99999615370672212</v>
      </c>
      <c r="AA183" s="18">
        <f t="shared" ca="1" si="96"/>
        <v>0.99999614129647008</v>
      </c>
      <c r="AB183" s="18">
        <f t="shared" ca="1" si="96"/>
        <v>0.99999641076009382</v>
      </c>
      <c r="AC183" s="18">
        <f t="shared" ca="1" si="96"/>
        <v>0.99999673472110062</v>
      </c>
      <c r="AD183" s="18">
        <f t="shared" ca="1" si="96"/>
        <v>0.99999692198641921</v>
      </c>
      <c r="AE183" s="18">
        <f t="shared" ca="1" si="96"/>
        <v>0.99999689142245474</v>
      </c>
      <c r="AF183" s="18">
        <f t="shared" ca="1" si="96"/>
        <v>0.99999715439389325</v>
      </c>
    </row>
    <row r="184" spans="4:32">
      <c r="D184" s="18">
        <f t="shared" si="86"/>
        <v>0.14219000000000001</v>
      </c>
      <c r="E184" s="18">
        <f t="shared" ref="E184:AF184" ca="1" si="97">SQRT(1-($B$6*E$3/($B$6*E$3+E20*E$3))^2)</f>
        <v>0.99974849219613415</v>
      </c>
      <c r="F184" s="18">
        <f t="shared" ca="1" si="97"/>
        <v>0.99974898247979171</v>
      </c>
      <c r="G184" s="18">
        <f t="shared" ca="1" si="97"/>
        <v>0.99984505701289972</v>
      </c>
      <c r="H184" s="18">
        <f t="shared" ca="1" si="97"/>
        <v>0.99991690933693844</v>
      </c>
      <c r="I184" s="18">
        <f t="shared" ca="1" si="97"/>
        <v>0.99994916741223527</v>
      </c>
      <c r="J184" s="18">
        <f t="shared" ca="1" si="97"/>
        <v>0.99996990269614716</v>
      </c>
      <c r="K184" s="18">
        <f t="shared" ca="1" si="97"/>
        <v>0.99997749839833694</v>
      </c>
      <c r="L184" s="18">
        <f t="shared" ca="1" si="97"/>
        <v>0.99998254116514629</v>
      </c>
      <c r="M184" s="18">
        <f t="shared" ca="1" si="97"/>
        <v>0.99998456761442522</v>
      </c>
      <c r="N184" s="18">
        <f t="shared" ca="1" si="97"/>
        <v>0.99998878452409534</v>
      </c>
      <c r="O184" s="18">
        <f t="shared" ca="1" si="97"/>
        <v>0.99998916910467206</v>
      </c>
      <c r="P184" s="18">
        <f t="shared" ca="1" si="97"/>
        <v>0.99999171990671876</v>
      </c>
      <c r="Q184" s="18">
        <f t="shared" ca="1" si="97"/>
        <v>0.99999189310908687</v>
      </c>
      <c r="R184" s="18">
        <f t="shared" ca="1" si="97"/>
        <v>0.99999359663069531</v>
      </c>
      <c r="S184" s="18">
        <f t="shared" ca="1" si="97"/>
        <v>0.99999365655432004</v>
      </c>
      <c r="T184" s="18">
        <f t="shared" ca="1" si="97"/>
        <v>0.99999489054264645</v>
      </c>
      <c r="U184" s="18">
        <f t="shared" ca="1" si="97"/>
        <v>0.99999488908423684</v>
      </c>
      <c r="V184" s="18">
        <f t="shared" ca="1" si="97"/>
        <v>0.99999439328554107</v>
      </c>
      <c r="W184" s="18">
        <f t="shared" ca="1" si="97"/>
        <v>0.99999579740500821</v>
      </c>
      <c r="X184" s="18">
        <f t="shared" ca="1" si="97"/>
        <v>0.99999616297582594</v>
      </c>
      <c r="Y184" s="18">
        <f t="shared" ca="1" si="97"/>
        <v>0.99999582957754107</v>
      </c>
      <c r="Z184" s="18">
        <f t="shared" ca="1" si="97"/>
        <v>0.99999615370738704</v>
      </c>
      <c r="AA184" s="18">
        <f t="shared" ca="1" si="97"/>
        <v>0.9999961412971381</v>
      </c>
      <c r="AB184" s="18">
        <f t="shared" ca="1" si="97"/>
        <v>0.99999641076069323</v>
      </c>
      <c r="AC184" s="18">
        <f t="shared" ca="1" si="97"/>
        <v>0.99999673472162065</v>
      </c>
      <c r="AD184" s="18">
        <f t="shared" ca="1" si="97"/>
        <v>0.99999692198689516</v>
      </c>
      <c r="AE184" s="18">
        <f t="shared" ca="1" si="97"/>
        <v>0.99999689142293791</v>
      </c>
      <c r="AF184" s="18">
        <f t="shared" ca="1" si="97"/>
        <v>0.99999715439431636</v>
      </c>
    </row>
    <row r="185" spans="4:32">
      <c r="D185" s="18">
        <f t="shared" si="86"/>
        <v>0.17901</v>
      </c>
      <c r="E185" s="18">
        <f t="shared" ref="E185:AF185" ca="1" si="98">SQRT(1-($B$6*E$3/($B$6*E$3+E21*E$3))^2)</f>
        <v>0.99974849263888044</v>
      </c>
      <c r="F185" s="18">
        <f t="shared" ca="1" si="98"/>
        <v>0.99974898292124392</v>
      </c>
      <c r="G185" s="18">
        <f t="shared" ca="1" si="98"/>
        <v>0.99984505722697936</v>
      </c>
      <c r="H185" s="18">
        <f t="shared" ca="1" si="98"/>
        <v>0.99991690942100786</v>
      </c>
      <c r="I185" s="18">
        <f t="shared" ca="1" si="98"/>
        <v>0.99994916745246243</v>
      </c>
      <c r="J185" s="18">
        <f t="shared" ca="1" si="98"/>
        <v>0.99996990271447428</v>
      </c>
      <c r="K185" s="18">
        <f t="shared" ca="1" si="98"/>
        <v>0.99997749841018435</v>
      </c>
      <c r="L185" s="18">
        <f t="shared" ca="1" si="98"/>
        <v>0.99998254117324326</v>
      </c>
      <c r="M185" s="18">
        <f t="shared" ca="1" si="98"/>
        <v>0.99998456762115429</v>
      </c>
      <c r="N185" s="18">
        <f t="shared" ca="1" si="98"/>
        <v>0.99998878452826434</v>
      </c>
      <c r="O185" s="18">
        <f t="shared" ca="1" si="98"/>
        <v>0.99998916910862845</v>
      </c>
      <c r="P185" s="18">
        <f t="shared" ca="1" si="98"/>
        <v>0.99999171990936331</v>
      </c>
      <c r="Q185" s="18">
        <f t="shared" ca="1" si="98"/>
        <v>0.99999189311164893</v>
      </c>
      <c r="R185" s="18">
        <f t="shared" ca="1" si="98"/>
        <v>0.99999359663249388</v>
      </c>
      <c r="S185" s="18">
        <f t="shared" ca="1" si="98"/>
        <v>0.99999365655609329</v>
      </c>
      <c r="T185" s="18">
        <f t="shared" ca="1" si="98"/>
        <v>0.99999489054392843</v>
      </c>
      <c r="U185" s="18">
        <f t="shared" ca="1" si="98"/>
        <v>0.99999488908551926</v>
      </c>
      <c r="V185" s="18">
        <f t="shared" ca="1" si="98"/>
        <v>0.99999439328701456</v>
      </c>
      <c r="W185" s="18">
        <f t="shared" ca="1" si="98"/>
        <v>0.99999579740596445</v>
      </c>
      <c r="X185" s="18">
        <f t="shared" ca="1" si="98"/>
        <v>0.99999616297666016</v>
      </c>
      <c r="Y185" s="18">
        <f t="shared" ca="1" si="98"/>
        <v>0.99999582957848643</v>
      </c>
      <c r="Z185" s="18">
        <f t="shared" ca="1" si="98"/>
        <v>0.99999615370822426</v>
      </c>
      <c r="AA185" s="18">
        <f t="shared" ca="1" si="98"/>
        <v>0.99999614129797942</v>
      </c>
      <c r="AB185" s="18">
        <f t="shared" ca="1" si="98"/>
        <v>0.99999641076144796</v>
      </c>
      <c r="AC185" s="18">
        <f t="shared" ca="1" si="98"/>
        <v>0.99999673472227557</v>
      </c>
      <c r="AD185" s="18">
        <f t="shared" ca="1" si="98"/>
        <v>0.99999692198749457</v>
      </c>
      <c r="AE185" s="18">
        <f t="shared" ca="1" si="98"/>
        <v>0.9999968914235462</v>
      </c>
      <c r="AF185" s="18">
        <f t="shared" ca="1" si="98"/>
        <v>0.99999715439484915</v>
      </c>
    </row>
    <row r="186" spans="4:32">
      <c r="D186" s="18">
        <f t="shared" si="86"/>
        <v>0.22536</v>
      </c>
      <c r="E186" s="18">
        <f t="shared" ref="E186:AF186" ca="1" si="99">SQRT(1-($B$6*E$3/($B$6*E$3+E22*E$3))^2)</f>
        <v>0.9997484931962195</v>
      </c>
      <c r="F186" s="18">
        <f t="shared" ca="1" si="99"/>
        <v>0.99974898347695407</v>
      </c>
      <c r="G186" s="18">
        <f t="shared" ca="1" si="99"/>
        <v>0.99984505749646779</v>
      </c>
      <c r="H186" s="18">
        <f t="shared" ca="1" si="99"/>
        <v>0.99991690952683643</v>
      </c>
      <c r="I186" s="18">
        <f t="shared" ca="1" si="99"/>
        <v>0.99994916750310137</v>
      </c>
      <c r="J186" s="18">
        <f t="shared" ca="1" si="99"/>
        <v>0.99996990273754505</v>
      </c>
      <c r="K186" s="18">
        <f t="shared" ca="1" si="99"/>
        <v>0.9999774984250982</v>
      </c>
      <c r="L186" s="18">
        <f t="shared" ca="1" si="99"/>
        <v>0.9999825411834361</v>
      </c>
      <c r="M186" s="18">
        <f t="shared" ca="1" si="99"/>
        <v>0.99998456762962484</v>
      </c>
      <c r="N186" s="18">
        <f t="shared" ca="1" si="99"/>
        <v>0.99998878453351236</v>
      </c>
      <c r="O186" s="18">
        <f t="shared" ca="1" si="99"/>
        <v>0.99998916911360891</v>
      </c>
      <c r="P186" s="18">
        <f t="shared" ca="1" si="99"/>
        <v>0.99999171991269231</v>
      </c>
      <c r="Q186" s="18">
        <f t="shared" ca="1" si="99"/>
        <v>0.99999189311487402</v>
      </c>
      <c r="R186" s="18">
        <f t="shared" ca="1" si="99"/>
        <v>0.99999359663475795</v>
      </c>
      <c r="S186" s="18">
        <f t="shared" ca="1" si="99"/>
        <v>0.99999365655832562</v>
      </c>
      <c r="T186" s="18">
        <f t="shared" ca="1" si="99"/>
        <v>0.99999489054554214</v>
      </c>
      <c r="U186" s="18">
        <f t="shared" ca="1" si="99"/>
        <v>0.99999488908713374</v>
      </c>
      <c r="V186" s="18">
        <f t="shared" ca="1" si="99"/>
        <v>0.99999439328886952</v>
      </c>
      <c r="W186" s="18">
        <f t="shared" ca="1" si="99"/>
        <v>0.99999579740716815</v>
      </c>
      <c r="X186" s="18">
        <f t="shared" ca="1" si="99"/>
        <v>0.99999616297771032</v>
      </c>
      <c r="Y186" s="18">
        <f t="shared" ca="1" si="99"/>
        <v>0.99999582957967637</v>
      </c>
      <c r="Z186" s="18">
        <f t="shared" ca="1" si="99"/>
        <v>0.99999615370927819</v>
      </c>
      <c r="AA186" s="18">
        <f t="shared" ca="1" si="99"/>
        <v>0.99999614129903858</v>
      </c>
      <c r="AB186" s="18">
        <f t="shared" ca="1" si="99"/>
        <v>0.99999641076239809</v>
      </c>
      <c r="AC186" s="18">
        <f t="shared" ca="1" si="99"/>
        <v>0.99999673472310002</v>
      </c>
      <c r="AD186" s="18">
        <f t="shared" ca="1" si="99"/>
        <v>0.99999692198824908</v>
      </c>
      <c r="AE186" s="18">
        <f t="shared" ca="1" si="99"/>
        <v>0.99999689142431203</v>
      </c>
      <c r="AF186" s="18">
        <f t="shared" ca="1" si="99"/>
        <v>0.99999715439551984</v>
      </c>
    </row>
    <row r="187" spans="4:32">
      <c r="D187" s="18">
        <f t="shared" si="86"/>
        <v>0.28371000000000002</v>
      </c>
      <c r="E187" s="18">
        <f t="shared" ref="E187:AF187" ca="1" si="100">SQRT(1-($B$6*E$3/($B$6*E$3+E23*E$3))^2)</f>
        <v>0.99974849389785092</v>
      </c>
      <c r="F187" s="18">
        <f t="shared" ca="1" si="100"/>
        <v>0.99974898417653479</v>
      </c>
      <c r="G187" s="18">
        <f t="shared" ca="1" si="100"/>
        <v>0.99984505783572564</v>
      </c>
      <c r="H187" s="18">
        <f t="shared" ca="1" si="100"/>
        <v>0.99991690966006375</v>
      </c>
      <c r="I187" s="18">
        <f t="shared" ca="1" si="100"/>
        <v>0.99994916756685071</v>
      </c>
      <c r="J187" s="18">
        <f t="shared" ca="1" si="100"/>
        <v>0.9999699027665887</v>
      </c>
      <c r="K187" s="18">
        <f t="shared" ca="1" si="100"/>
        <v>0.99997749844387318</v>
      </c>
      <c r="L187" s="18">
        <f t="shared" ca="1" si="100"/>
        <v>0.99998254119626773</v>
      </c>
      <c r="M187" s="18">
        <f t="shared" ca="1" si="100"/>
        <v>0.99998456764028865</v>
      </c>
      <c r="N187" s="18">
        <f t="shared" ca="1" si="100"/>
        <v>0.99998878454011897</v>
      </c>
      <c r="O187" s="18">
        <f t="shared" ca="1" si="100"/>
        <v>0.99998916911987867</v>
      </c>
      <c r="P187" s="18">
        <f t="shared" ca="1" si="100"/>
        <v>0.99999171991688329</v>
      </c>
      <c r="Q187" s="18">
        <f t="shared" ca="1" si="100"/>
        <v>0.99999189311893422</v>
      </c>
      <c r="R187" s="18">
        <f t="shared" ca="1" si="100"/>
        <v>0.99999359663760801</v>
      </c>
      <c r="S187" s="18">
        <f t="shared" ca="1" si="100"/>
        <v>0.99999365656113592</v>
      </c>
      <c r="T187" s="18">
        <f t="shared" ca="1" si="100"/>
        <v>0.99999489054757362</v>
      </c>
      <c r="U187" s="18">
        <f t="shared" ca="1" si="100"/>
        <v>0.99999488908916612</v>
      </c>
      <c r="V187" s="18">
        <f t="shared" ca="1" si="100"/>
        <v>0.99999439329120476</v>
      </c>
      <c r="W187" s="18">
        <f t="shared" ca="1" si="100"/>
        <v>0.99999579740868361</v>
      </c>
      <c r="X187" s="18">
        <f t="shared" ca="1" si="100"/>
        <v>0.99999616297903238</v>
      </c>
      <c r="Y187" s="18">
        <f t="shared" ca="1" si="100"/>
        <v>0.9999958295811745</v>
      </c>
      <c r="Z187" s="18">
        <f t="shared" ca="1" si="100"/>
        <v>0.99999615371060513</v>
      </c>
      <c r="AA187" s="18">
        <f t="shared" ca="1" si="100"/>
        <v>0.99999614130037184</v>
      </c>
      <c r="AB187" s="18">
        <f t="shared" ca="1" si="100"/>
        <v>0.99999641076359413</v>
      </c>
      <c r="AC187" s="18">
        <f t="shared" ca="1" si="100"/>
        <v>0.99999673472413797</v>
      </c>
      <c r="AD187" s="18">
        <f t="shared" ca="1" si="100"/>
        <v>0.99999692198919898</v>
      </c>
      <c r="AE187" s="18">
        <f t="shared" ca="1" si="100"/>
        <v>0.99999689142527604</v>
      </c>
      <c r="AF187" s="18">
        <f t="shared" ca="1" si="100"/>
        <v>0.99999715439636416</v>
      </c>
    </row>
    <row r="188" spans="4:32">
      <c r="D188" s="18">
        <f t="shared" si="86"/>
        <v>0.35716999999999999</v>
      </c>
      <c r="E188" s="18">
        <f t="shared" ref="E188:AF188" ca="1" si="101">SQRT(1-($B$6*E$3/($B$6*E$3+E24*E$3))^2)</f>
        <v>0.99974849478116889</v>
      </c>
      <c r="F188" s="18">
        <f t="shared" ca="1" si="101"/>
        <v>0.99974898505727106</v>
      </c>
      <c r="G188" s="18">
        <f t="shared" ca="1" si="101"/>
        <v>0.99984505826283443</v>
      </c>
      <c r="H188" s="18">
        <f t="shared" ca="1" si="101"/>
        <v>0.99991690982779058</v>
      </c>
      <c r="I188" s="18">
        <f t="shared" ca="1" si="101"/>
        <v>0.99994916764710795</v>
      </c>
      <c r="J188" s="18">
        <f t="shared" ca="1" si="101"/>
        <v>0.99996990280315334</v>
      </c>
      <c r="K188" s="18">
        <f t="shared" ca="1" si="101"/>
        <v>0.99997749846750994</v>
      </c>
      <c r="L188" s="18">
        <f t="shared" ca="1" si="101"/>
        <v>0.99998254121242214</v>
      </c>
      <c r="M188" s="18">
        <f t="shared" ca="1" si="101"/>
        <v>0.99998456765371369</v>
      </c>
      <c r="N188" s="18">
        <f t="shared" ca="1" si="101"/>
        <v>0.99998878454843654</v>
      </c>
      <c r="O188" s="18">
        <f t="shared" ca="1" si="101"/>
        <v>0.99998916912777214</v>
      </c>
      <c r="P188" s="18">
        <f t="shared" ca="1" si="101"/>
        <v>0.99999171992215952</v>
      </c>
      <c r="Q188" s="18">
        <f t="shared" ca="1" si="101"/>
        <v>0.99999189312404568</v>
      </c>
      <c r="R188" s="18">
        <f t="shared" ca="1" si="101"/>
        <v>0.99999359664119625</v>
      </c>
      <c r="S188" s="18">
        <f t="shared" ca="1" si="101"/>
        <v>0.99999365656467387</v>
      </c>
      <c r="T188" s="18">
        <f t="shared" ca="1" si="101"/>
        <v>0.99999489055013113</v>
      </c>
      <c r="U188" s="18">
        <f t="shared" ca="1" si="101"/>
        <v>0.99999488909172474</v>
      </c>
      <c r="V188" s="18">
        <f t="shared" ca="1" si="101"/>
        <v>0.99999439329414463</v>
      </c>
      <c r="W188" s="18">
        <f t="shared" ca="1" si="101"/>
        <v>0.99999579741059152</v>
      </c>
      <c r="X188" s="18">
        <f t="shared" ca="1" si="101"/>
        <v>0.99999616298069682</v>
      </c>
      <c r="Y188" s="18">
        <f t="shared" ca="1" si="101"/>
        <v>0.99999582958306044</v>
      </c>
      <c r="Z188" s="18">
        <f t="shared" ca="1" si="101"/>
        <v>0.99999615371227557</v>
      </c>
      <c r="AA188" s="18">
        <f t="shared" ca="1" si="101"/>
        <v>0.99999614130205039</v>
      </c>
      <c r="AB188" s="18">
        <f t="shared" ca="1" si="101"/>
        <v>0.99999641076509993</v>
      </c>
      <c r="AC188" s="18">
        <f t="shared" ca="1" si="101"/>
        <v>0.99999673472544459</v>
      </c>
      <c r="AD188" s="18">
        <f t="shared" ca="1" si="101"/>
        <v>0.9999969219903948</v>
      </c>
      <c r="AE188" s="18">
        <f t="shared" ca="1" si="101"/>
        <v>0.99999689142648973</v>
      </c>
      <c r="AF188" s="18">
        <f t="shared" ca="1" si="101"/>
        <v>0.9999971543974272</v>
      </c>
    </row>
    <row r="189" spans="4:32">
      <c r="D189" s="18">
        <f t="shared" si="86"/>
        <v>0.44964999999999999</v>
      </c>
      <c r="E189" s="18">
        <f t="shared" ref="E189:AF189" ca="1" si="102">SQRT(1-($B$6*E$3/($B$6*E$3+E25*E$3))^2)</f>
        <v>0.99974849589318571</v>
      </c>
      <c r="F189" s="18">
        <f t="shared" ca="1" si="102"/>
        <v>0.9997489861660378</v>
      </c>
      <c r="G189" s="18">
        <f t="shared" ca="1" si="102"/>
        <v>0.9998450588005261</v>
      </c>
      <c r="H189" s="18">
        <f t="shared" ca="1" si="102"/>
        <v>0.99991691003894378</v>
      </c>
      <c r="I189" s="18">
        <f t="shared" ca="1" si="102"/>
        <v>0.99994916774814491</v>
      </c>
      <c r="J189" s="18">
        <f t="shared" ca="1" si="102"/>
        <v>0.99996990284918497</v>
      </c>
      <c r="K189" s="18">
        <f t="shared" ca="1" si="102"/>
        <v>0.99997749849726669</v>
      </c>
      <c r="L189" s="18">
        <f t="shared" ca="1" si="102"/>
        <v>0.9999825412327592</v>
      </c>
      <c r="M189" s="18">
        <f t="shared" ca="1" si="102"/>
        <v>0.99998456767061483</v>
      </c>
      <c r="N189" s="18">
        <f t="shared" ca="1" si="102"/>
        <v>0.99998878455890761</v>
      </c>
      <c r="O189" s="18">
        <f t="shared" ca="1" si="102"/>
        <v>0.9999891691377093</v>
      </c>
      <c r="P189" s="18">
        <f t="shared" ca="1" si="102"/>
        <v>0.99999171992880176</v>
      </c>
      <c r="Q189" s="18">
        <f t="shared" ca="1" si="102"/>
        <v>0.99999189313048065</v>
      </c>
      <c r="R189" s="18">
        <f t="shared" ca="1" si="102"/>
        <v>0.99999359664571363</v>
      </c>
      <c r="S189" s="18">
        <f t="shared" ca="1" si="102"/>
        <v>0.99999365656912786</v>
      </c>
      <c r="T189" s="18">
        <f t="shared" ca="1" si="102"/>
        <v>0.999994890553351</v>
      </c>
      <c r="U189" s="18">
        <f t="shared" ca="1" si="102"/>
        <v>0.99999488909494594</v>
      </c>
      <c r="V189" s="18">
        <f t="shared" ca="1" si="102"/>
        <v>0.99999439329784567</v>
      </c>
      <c r="W189" s="18">
        <f t="shared" ca="1" si="102"/>
        <v>0.99999579741299327</v>
      </c>
      <c r="X189" s="18">
        <f t="shared" ca="1" si="102"/>
        <v>0.99999616298279215</v>
      </c>
      <c r="Y189" s="18">
        <f t="shared" ca="1" si="102"/>
        <v>0.99999582958543476</v>
      </c>
      <c r="Z189" s="18">
        <f t="shared" ca="1" si="102"/>
        <v>0.99999615371437856</v>
      </c>
      <c r="AA189" s="18">
        <f t="shared" ca="1" si="102"/>
        <v>0.99999614130416348</v>
      </c>
      <c r="AB189" s="18">
        <f t="shared" ca="1" si="102"/>
        <v>0.99999641076699564</v>
      </c>
      <c r="AC189" s="18">
        <f t="shared" ca="1" si="102"/>
        <v>0.9999967347270895</v>
      </c>
      <c r="AD189" s="18">
        <f t="shared" ca="1" si="102"/>
        <v>0.99999692199190027</v>
      </c>
      <c r="AE189" s="18">
        <f t="shared" ca="1" si="102"/>
        <v>0.99999689142801773</v>
      </c>
      <c r="AF189" s="18">
        <f t="shared" ca="1" si="102"/>
        <v>0.99999715439876535</v>
      </c>
    </row>
    <row r="190" spans="4:32">
      <c r="D190" s="18">
        <f t="shared" si="86"/>
        <v>0.56606999999999996</v>
      </c>
      <c r="E190" s="18">
        <f t="shared" ref="E190:AF190" ca="1" si="103">SQRT(1-($B$6*E$3/($B$6*E$3+E26*E$3))^2)</f>
        <v>0.99974849729305626</v>
      </c>
      <c r="F190" s="18">
        <f t="shared" ca="1" si="103"/>
        <v>0.99974898756181685</v>
      </c>
      <c r="G190" s="18">
        <f t="shared" ca="1" si="103"/>
        <v>0.99984505947740432</v>
      </c>
      <c r="H190" s="18">
        <f t="shared" ca="1" si="103"/>
        <v>0.99991691030475627</v>
      </c>
      <c r="I190" s="18">
        <f t="shared" ca="1" si="103"/>
        <v>0.9999491678753365</v>
      </c>
      <c r="J190" s="18">
        <f t="shared" ca="1" si="103"/>
        <v>0.99996990290713261</v>
      </c>
      <c r="K190" s="18">
        <f t="shared" ca="1" si="103"/>
        <v>0.99997749853472639</v>
      </c>
      <c r="L190" s="18">
        <f t="shared" ca="1" si="103"/>
        <v>0.99998254125836072</v>
      </c>
      <c r="M190" s="18">
        <f t="shared" ca="1" si="103"/>
        <v>0.99998456769189092</v>
      </c>
      <c r="N190" s="18">
        <f t="shared" ca="1" si="103"/>
        <v>0.99998878457208928</v>
      </c>
      <c r="O190" s="18">
        <f t="shared" ca="1" si="103"/>
        <v>0.99998916915021874</v>
      </c>
      <c r="P190" s="18">
        <f t="shared" ca="1" si="103"/>
        <v>0.99999171993716351</v>
      </c>
      <c r="Q190" s="18">
        <f t="shared" ca="1" si="103"/>
        <v>0.99999189313858139</v>
      </c>
      <c r="R190" s="18">
        <f t="shared" ca="1" si="103"/>
        <v>0.9999935966514002</v>
      </c>
      <c r="S190" s="18">
        <f t="shared" ca="1" si="103"/>
        <v>0.99999365657473493</v>
      </c>
      <c r="T190" s="18">
        <f t="shared" ca="1" si="103"/>
        <v>0.9999948905574042</v>
      </c>
      <c r="U190" s="18">
        <f t="shared" ca="1" si="103"/>
        <v>0.99999488909900092</v>
      </c>
      <c r="V190" s="18">
        <f t="shared" ca="1" si="103"/>
        <v>0.99999439330250484</v>
      </c>
      <c r="W190" s="18">
        <f t="shared" ca="1" si="103"/>
        <v>0.99999579741601685</v>
      </c>
      <c r="X190" s="18">
        <f t="shared" ca="1" si="103"/>
        <v>0.99999616298542982</v>
      </c>
      <c r="Y190" s="18">
        <f t="shared" ca="1" si="103"/>
        <v>0.99999582958842359</v>
      </c>
      <c r="Z190" s="18">
        <f t="shared" ca="1" si="103"/>
        <v>0.99999615371702588</v>
      </c>
      <c r="AA190" s="18">
        <f t="shared" ca="1" si="103"/>
        <v>0.99999614130682368</v>
      </c>
      <c r="AB190" s="18">
        <f t="shared" ca="1" si="103"/>
        <v>0.99999641076938217</v>
      </c>
      <c r="AC190" s="18">
        <f t="shared" ca="1" si="103"/>
        <v>0.99999673472916017</v>
      </c>
      <c r="AD190" s="18">
        <f t="shared" ca="1" si="103"/>
        <v>0.99999692199379542</v>
      </c>
      <c r="AE190" s="18">
        <f t="shared" ca="1" si="103"/>
        <v>0.99999689142994119</v>
      </c>
      <c r="AF190" s="18">
        <f t="shared" ca="1" si="103"/>
        <v>0.99999715440045001</v>
      </c>
    </row>
    <row r="191" spans="4:32">
      <c r="D191" s="18">
        <f t="shared" si="86"/>
        <v>0.71264000000000005</v>
      </c>
      <c r="E191" s="18">
        <f t="shared" ref="E191:AF191" ca="1" si="104">SQRT(1-($B$6*E$3/($B$6*E$3+E27*E$3))^2)</f>
        <v>0.99974849905544327</v>
      </c>
      <c r="F191" s="18">
        <f t="shared" ca="1" si="104"/>
        <v>0.99974898931905287</v>
      </c>
      <c r="G191" s="18">
        <f t="shared" ca="1" si="104"/>
        <v>0.99984506032957154</v>
      </c>
      <c r="H191" s="18">
        <f t="shared" ca="1" si="104"/>
        <v>0.99991691063940624</v>
      </c>
      <c r="I191" s="18">
        <f t="shared" ca="1" si="104"/>
        <v>0.99994916803546707</v>
      </c>
      <c r="J191" s="18">
        <f t="shared" ca="1" si="104"/>
        <v>0.99996990298008703</v>
      </c>
      <c r="K191" s="18">
        <f t="shared" ca="1" si="104"/>
        <v>0.99997749858188711</v>
      </c>
      <c r="L191" s="18">
        <f t="shared" ca="1" si="104"/>
        <v>0.99998254129059239</v>
      </c>
      <c r="M191" s="18">
        <f t="shared" ca="1" si="104"/>
        <v>0.99998456771867705</v>
      </c>
      <c r="N191" s="18">
        <f t="shared" ca="1" si="104"/>
        <v>0.99998878458868468</v>
      </c>
      <c r="O191" s="18">
        <f t="shared" ca="1" si="104"/>
        <v>0.99998916916596792</v>
      </c>
      <c r="P191" s="18">
        <f t="shared" ca="1" si="104"/>
        <v>0.99999171994769076</v>
      </c>
      <c r="Q191" s="18">
        <f t="shared" ca="1" si="104"/>
        <v>0.99999189314878001</v>
      </c>
      <c r="R191" s="18">
        <f t="shared" ca="1" si="104"/>
        <v>0.99999359665855958</v>
      </c>
      <c r="S191" s="18">
        <f t="shared" ca="1" si="104"/>
        <v>0.99999365658179395</v>
      </c>
      <c r="T191" s="18">
        <f t="shared" ca="1" si="104"/>
        <v>0.99999489056250723</v>
      </c>
      <c r="U191" s="18">
        <f t="shared" ca="1" si="104"/>
        <v>0.99999488910410606</v>
      </c>
      <c r="V191" s="18">
        <f t="shared" ca="1" si="104"/>
        <v>0.99999439330837048</v>
      </c>
      <c r="W191" s="18">
        <f t="shared" ca="1" si="104"/>
        <v>0.99999579741982347</v>
      </c>
      <c r="X191" s="18">
        <f t="shared" ca="1" si="104"/>
        <v>0.99999616298875083</v>
      </c>
      <c r="Y191" s="18">
        <f t="shared" ca="1" si="104"/>
        <v>0.99999582959218658</v>
      </c>
      <c r="Z191" s="18">
        <f t="shared" ca="1" si="104"/>
        <v>0.99999615372035877</v>
      </c>
      <c r="AA191" s="18">
        <f t="shared" ca="1" si="104"/>
        <v>0.99999614131017267</v>
      </c>
      <c r="AB191" s="18">
        <f t="shared" ca="1" si="104"/>
        <v>0.99999641077238655</v>
      </c>
      <c r="AC191" s="18">
        <f t="shared" ca="1" si="104"/>
        <v>0.9999967347317672</v>
      </c>
      <c r="AD191" s="18">
        <f t="shared" ca="1" si="104"/>
        <v>0.9999969219961814</v>
      </c>
      <c r="AE191" s="18">
        <f t="shared" ca="1" si="104"/>
        <v>0.9999968914323627</v>
      </c>
      <c r="AF191" s="18">
        <f t="shared" ca="1" si="104"/>
        <v>0.99999715440257098</v>
      </c>
    </row>
    <row r="192" spans="4:32">
      <c r="D192" s="18">
        <f t="shared" si="86"/>
        <v>0.89715999999999996</v>
      </c>
      <c r="E192" s="18">
        <f t="shared" ref="E192:AF192" ca="1" si="105">SQRT(1-($B$6*E$3/($B$6*E$3+E28*E$3))^2)</f>
        <v>0.99974850127412229</v>
      </c>
      <c r="F192" s="18">
        <f t="shared" ca="1" si="105"/>
        <v>0.9997489915312473</v>
      </c>
      <c r="G192" s="18">
        <f t="shared" ca="1" si="105"/>
        <v>0.99984506140237239</v>
      </c>
      <c r="H192" s="18">
        <f t="shared" ca="1" si="105"/>
        <v>0.99991691106070102</v>
      </c>
      <c r="I192" s="18">
        <f t="shared" ca="1" si="105"/>
        <v>0.9999491682370576</v>
      </c>
      <c r="J192" s="18">
        <f t="shared" ca="1" si="105"/>
        <v>0.99996990307193045</v>
      </c>
      <c r="K192" s="18">
        <f t="shared" ca="1" si="105"/>
        <v>0.9999774986412584</v>
      </c>
      <c r="L192" s="18">
        <f t="shared" ca="1" si="105"/>
        <v>0.99998254133116937</v>
      </c>
      <c r="M192" s="18">
        <f t="shared" ca="1" si="105"/>
        <v>0.99998456775239863</v>
      </c>
      <c r="N192" s="18">
        <f t="shared" ca="1" si="105"/>
        <v>0.99998878460957685</v>
      </c>
      <c r="O192" s="18">
        <f t="shared" ca="1" si="105"/>
        <v>0.99998916918579472</v>
      </c>
      <c r="P192" s="18">
        <f t="shared" ca="1" si="105"/>
        <v>0.9999917199609436</v>
      </c>
      <c r="Q192" s="18">
        <f t="shared" ca="1" si="105"/>
        <v>0.99999189316161929</v>
      </c>
      <c r="R192" s="18">
        <f t="shared" ca="1" si="105"/>
        <v>0.99999359666757259</v>
      </c>
      <c r="S192" s="18">
        <f t="shared" ca="1" si="105"/>
        <v>0.99999365659068085</v>
      </c>
      <c r="T192" s="18">
        <f t="shared" ca="1" si="105"/>
        <v>0.99999489056893143</v>
      </c>
      <c r="U192" s="18">
        <f t="shared" ca="1" si="105"/>
        <v>0.99999488911053314</v>
      </c>
      <c r="V192" s="18">
        <f t="shared" ca="1" si="105"/>
        <v>0.99999439331575501</v>
      </c>
      <c r="W192" s="18">
        <f t="shared" ca="1" si="105"/>
        <v>0.99999579742461564</v>
      </c>
      <c r="X192" s="18">
        <f t="shared" ca="1" si="105"/>
        <v>0.99999616299293148</v>
      </c>
      <c r="Y192" s="18">
        <f t="shared" ca="1" si="105"/>
        <v>0.9999958295969239</v>
      </c>
      <c r="Z192" s="18">
        <f t="shared" ca="1" si="105"/>
        <v>0.99999615372455464</v>
      </c>
      <c r="AA192" s="18">
        <f t="shared" ca="1" si="105"/>
        <v>0.99999614131438885</v>
      </c>
      <c r="AB192" s="18">
        <f t="shared" ca="1" si="105"/>
        <v>0.99999641077616885</v>
      </c>
      <c r="AC192" s="18">
        <f t="shared" ca="1" si="105"/>
        <v>0.99999673473504913</v>
      </c>
      <c r="AD192" s="18">
        <f t="shared" ca="1" si="105"/>
        <v>0.99999692199918522</v>
      </c>
      <c r="AE192" s="18">
        <f t="shared" ca="1" si="105"/>
        <v>0.99999689143541137</v>
      </c>
      <c r="AF192" s="18">
        <f t="shared" ca="1" si="105"/>
        <v>0.99999715440524106</v>
      </c>
    </row>
    <row r="193" spans="4:32">
      <c r="D193" s="18">
        <f t="shared" si="86"/>
        <v>1.1294999999999999</v>
      </c>
      <c r="E193" s="18">
        <f t="shared" ref="E193:AF193" ca="1" si="106">SQRT(1-($B$6*E$3/($B$6*E$3+E29*E$3))^2)</f>
        <v>0.99974850406775007</v>
      </c>
      <c r="F193" s="18">
        <f t="shared" ca="1" si="106"/>
        <v>0.99974899431671005</v>
      </c>
      <c r="G193" s="18">
        <f t="shared" ca="1" si="106"/>
        <v>0.9998450627531833</v>
      </c>
      <c r="H193" s="18">
        <f t="shared" ca="1" si="106"/>
        <v>0.99991691159117357</v>
      </c>
      <c r="I193" s="18">
        <f t="shared" ca="1" si="106"/>
        <v>0.99994916849089044</v>
      </c>
      <c r="J193" s="18">
        <f t="shared" ca="1" si="106"/>
        <v>0.99996990318757528</v>
      </c>
      <c r="K193" s="18">
        <f t="shared" ca="1" si="106"/>
        <v>0.99997749871601604</v>
      </c>
      <c r="L193" s="18">
        <f t="shared" ca="1" si="106"/>
        <v>0.99998254138226206</v>
      </c>
      <c r="M193" s="18">
        <f t="shared" ca="1" si="106"/>
        <v>0.99998456779485911</v>
      </c>
      <c r="N193" s="18">
        <f t="shared" ca="1" si="106"/>
        <v>0.99998878463588337</v>
      </c>
      <c r="O193" s="18">
        <f t="shared" ca="1" si="106"/>
        <v>0.99998916921075987</v>
      </c>
      <c r="P193" s="18">
        <f t="shared" ca="1" si="106"/>
        <v>0.99999171997763103</v>
      </c>
      <c r="Q193" s="18">
        <f t="shared" ca="1" si="106"/>
        <v>0.99999189317778581</v>
      </c>
      <c r="R193" s="18">
        <f t="shared" ca="1" si="106"/>
        <v>0.9999935966789214</v>
      </c>
      <c r="S193" s="18">
        <f t="shared" ca="1" si="106"/>
        <v>0.99999365660187067</v>
      </c>
      <c r="T193" s="18">
        <f t="shared" ca="1" si="106"/>
        <v>0.99999489057702051</v>
      </c>
      <c r="U193" s="18">
        <f t="shared" ca="1" si="106"/>
        <v>0.99999488911862555</v>
      </c>
      <c r="V193" s="18">
        <f t="shared" ca="1" si="106"/>
        <v>0.99999439332505324</v>
      </c>
      <c r="W193" s="18">
        <f t="shared" ca="1" si="106"/>
        <v>0.99999579743064981</v>
      </c>
      <c r="X193" s="18">
        <f t="shared" ca="1" si="106"/>
        <v>0.9999961629981956</v>
      </c>
      <c r="Y193" s="18">
        <f t="shared" ca="1" si="106"/>
        <v>0.9999958296028888</v>
      </c>
      <c r="Z193" s="18">
        <f t="shared" ca="1" si="106"/>
        <v>0.99999615372983786</v>
      </c>
      <c r="AA193" s="18">
        <f t="shared" ca="1" si="106"/>
        <v>0.99999614131969772</v>
      </c>
      <c r="AB193" s="18">
        <f t="shared" ca="1" si="106"/>
        <v>0.99999641078093149</v>
      </c>
      <c r="AC193" s="18">
        <f t="shared" ca="1" si="106"/>
        <v>0.99999673473918171</v>
      </c>
      <c r="AD193" s="18">
        <f t="shared" ca="1" si="106"/>
        <v>0.99999692200296741</v>
      </c>
      <c r="AE193" s="18">
        <f t="shared" ca="1" si="106"/>
        <v>0.99999689143925008</v>
      </c>
      <c r="AF193" s="18">
        <f t="shared" ca="1" si="106"/>
        <v>0.99999715440860304</v>
      </c>
    </row>
    <row r="194" spans="4:32">
      <c r="D194" s="18">
        <f t="shared" si="86"/>
        <v>1.4218999999999999</v>
      </c>
      <c r="E194" s="18">
        <f t="shared" ref="E194:AF194" ca="1" si="107">SQRT(1-($B$6*E$3/($B$6*E$3+E30*E$3))^2)</f>
        <v>0.99974850758346567</v>
      </c>
      <c r="F194" s="18">
        <f t="shared" ca="1" si="107"/>
        <v>0.99974899782215043</v>
      </c>
      <c r="G194" s="18">
        <f t="shared" ca="1" si="107"/>
        <v>0.99984506445315435</v>
      </c>
      <c r="H194" s="18">
        <f t="shared" ca="1" si="107"/>
        <v>0.99991691225876633</v>
      </c>
      <c r="I194" s="18">
        <f t="shared" ca="1" si="107"/>
        <v>0.99994916881033646</v>
      </c>
      <c r="J194" s="18">
        <f t="shared" ca="1" si="107"/>
        <v>0.99996990333311353</v>
      </c>
      <c r="K194" s="18">
        <f t="shared" ca="1" si="107"/>
        <v>0.99997749881009812</v>
      </c>
      <c r="L194" s="18">
        <f t="shared" ca="1" si="107"/>
        <v>0.99998254144656196</v>
      </c>
      <c r="M194" s="18">
        <f t="shared" ca="1" si="107"/>
        <v>0.99998456784829548</v>
      </c>
      <c r="N194" s="18">
        <f t="shared" ca="1" si="107"/>
        <v>0.99998878466898999</v>
      </c>
      <c r="O194" s="18">
        <f t="shared" ca="1" si="107"/>
        <v>0.99998916924217829</v>
      </c>
      <c r="P194" s="18">
        <f t="shared" ca="1" si="107"/>
        <v>0.99999171999863212</v>
      </c>
      <c r="Q194" s="18">
        <f t="shared" ca="1" si="107"/>
        <v>0.99999189319813142</v>
      </c>
      <c r="R194" s="18">
        <f t="shared" ca="1" si="107"/>
        <v>0.99999359669320387</v>
      </c>
      <c r="S194" s="18">
        <f t="shared" ca="1" si="107"/>
        <v>0.99999365661595307</v>
      </c>
      <c r="T194" s="18">
        <f t="shared" ca="1" si="107"/>
        <v>0.99999489058720059</v>
      </c>
      <c r="U194" s="18">
        <f t="shared" ca="1" si="107"/>
        <v>0.99999488912881007</v>
      </c>
      <c r="V194" s="18">
        <f t="shared" ca="1" si="107"/>
        <v>0.99999439333675511</v>
      </c>
      <c r="W194" s="18">
        <f t="shared" ca="1" si="107"/>
        <v>0.99999579743824374</v>
      </c>
      <c r="X194" s="18">
        <f t="shared" ca="1" si="107"/>
        <v>0.99999616300482064</v>
      </c>
      <c r="Y194" s="18">
        <f t="shared" ca="1" si="107"/>
        <v>0.99999582961039579</v>
      </c>
      <c r="Z194" s="18">
        <f t="shared" ca="1" si="107"/>
        <v>0.99999615373648687</v>
      </c>
      <c r="AA194" s="18">
        <f t="shared" ca="1" si="107"/>
        <v>0.99999614132637893</v>
      </c>
      <c r="AB194" s="18">
        <f t="shared" ca="1" si="107"/>
        <v>0.99999641078692514</v>
      </c>
      <c r="AC194" s="18">
        <f t="shared" ca="1" si="107"/>
        <v>0.99999673474438255</v>
      </c>
      <c r="AD194" s="18">
        <f t="shared" ca="1" si="107"/>
        <v>0.99999692200772727</v>
      </c>
      <c r="AE194" s="18">
        <f t="shared" ca="1" si="107"/>
        <v>0.99999689144408099</v>
      </c>
      <c r="AF194" s="18">
        <f t="shared" ca="1" si="107"/>
        <v>0.9999971544128341</v>
      </c>
    </row>
    <row r="195" spans="4:32">
      <c r="D195" s="18">
        <f t="shared" si="86"/>
        <v>1.7901</v>
      </c>
      <c r="E195" s="18">
        <f t="shared" ref="E195:AF195" ca="1" si="108">SQRT(1-($B$6*E$3/($B$6*E$3+E31*E$3))^2)</f>
        <v>0.99974851201046921</v>
      </c>
      <c r="F195" s="18">
        <f t="shared" ca="1" si="108"/>
        <v>0.99974900223621532</v>
      </c>
      <c r="G195" s="18">
        <f t="shared" ca="1" si="108"/>
        <v>0.99984506659377581</v>
      </c>
      <c r="H195" s="18">
        <f t="shared" ca="1" si="108"/>
        <v>0.99991691309941022</v>
      </c>
      <c r="I195" s="18">
        <f t="shared" ca="1" si="108"/>
        <v>0.99994916921258947</v>
      </c>
      <c r="J195" s="18">
        <f t="shared" ca="1" si="108"/>
        <v>0.9999699035163786</v>
      </c>
      <c r="K195" s="18">
        <f t="shared" ca="1" si="108"/>
        <v>0.99997749892856846</v>
      </c>
      <c r="L195" s="18">
        <f t="shared" ca="1" si="108"/>
        <v>0.99998254152753008</v>
      </c>
      <c r="M195" s="18">
        <f t="shared" ca="1" si="108"/>
        <v>0.99998456791558399</v>
      </c>
      <c r="N195" s="18">
        <f t="shared" ca="1" si="108"/>
        <v>0.99998878471067876</v>
      </c>
      <c r="O195" s="18">
        <f t="shared" ca="1" si="108"/>
        <v>0.99998916928174131</v>
      </c>
      <c r="P195" s="18">
        <f t="shared" ca="1" si="108"/>
        <v>0.9999917200250773</v>
      </c>
      <c r="Q195" s="18">
        <f t="shared" ca="1" si="108"/>
        <v>0.99999189322375115</v>
      </c>
      <c r="R195" s="18">
        <f t="shared" ca="1" si="108"/>
        <v>0.9999935967111887</v>
      </c>
      <c r="S195" s="18">
        <f t="shared" ca="1" si="108"/>
        <v>0.99999365663368611</v>
      </c>
      <c r="T195" s="18">
        <f t="shared" ca="1" si="108"/>
        <v>0.99999489060001967</v>
      </c>
      <c r="U195" s="18">
        <f t="shared" ca="1" si="108"/>
        <v>0.9999948891416347</v>
      </c>
      <c r="V195" s="18">
        <f t="shared" ca="1" si="108"/>
        <v>0.99999439335149032</v>
      </c>
      <c r="W195" s="18">
        <f t="shared" ca="1" si="108"/>
        <v>0.9999957974478062</v>
      </c>
      <c r="X195" s="18">
        <f t="shared" ca="1" si="108"/>
        <v>0.99999616301316285</v>
      </c>
      <c r="Y195" s="18">
        <f t="shared" ca="1" si="108"/>
        <v>0.99999582961984868</v>
      </c>
      <c r="Z195" s="18">
        <f t="shared" ca="1" si="108"/>
        <v>0.9999961537448594</v>
      </c>
      <c r="AA195" s="18">
        <f t="shared" ca="1" si="108"/>
        <v>0.99999614133479209</v>
      </c>
      <c r="AB195" s="18">
        <f t="shared" ca="1" si="108"/>
        <v>0.99999641079447255</v>
      </c>
      <c r="AC195" s="18">
        <f t="shared" ca="1" si="108"/>
        <v>0.99999673475093154</v>
      </c>
      <c r="AD195" s="18">
        <f t="shared" ca="1" si="108"/>
        <v>0.99999692201372103</v>
      </c>
      <c r="AE195" s="18">
        <f t="shared" ca="1" si="108"/>
        <v>0.99999689145016424</v>
      </c>
      <c r="AF195" s="18">
        <f t="shared" ca="1" si="108"/>
        <v>0.99999715441816206</v>
      </c>
    </row>
    <row r="196" spans="4:32">
      <c r="D196" s="18">
        <f t="shared" si="86"/>
        <v>2.2536</v>
      </c>
      <c r="E196" s="18">
        <f t="shared" ref="E196:AF196" ca="1" si="109">SQRT(1-($B$6*E$3/($B$6*E$3+E32*E$3))^2)</f>
        <v>0.99974851758313332</v>
      </c>
      <c r="F196" s="18">
        <f t="shared" ca="1" si="109"/>
        <v>0.99974900779259257</v>
      </c>
      <c r="G196" s="18">
        <f t="shared" ca="1" si="109"/>
        <v>0.99984506928838424</v>
      </c>
      <c r="H196" s="18">
        <f t="shared" ca="1" si="109"/>
        <v>0.99991691415761719</v>
      </c>
      <c r="I196" s="18">
        <f t="shared" ca="1" si="109"/>
        <v>0.99994916971894954</v>
      </c>
      <c r="J196" s="18">
        <f t="shared" ca="1" si="109"/>
        <v>0.99996990374707528</v>
      </c>
      <c r="K196" s="18">
        <f t="shared" ca="1" si="109"/>
        <v>0.99997749907770084</v>
      </c>
      <c r="L196" s="18">
        <f t="shared" ca="1" si="109"/>
        <v>0.99998254162945399</v>
      </c>
      <c r="M196" s="18">
        <f t="shared" ca="1" si="109"/>
        <v>0.9999845680002879</v>
      </c>
      <c r="N196" s="18">
        <f t="shared" ca="1" si="109"/>
        <v>0.99998878476315733</v>
      </c>
      <c r="O196" s="18">
        <f t="shared" ca="1" si="109"/>
        <v>0.99998916933154403</v>
      </c>
      <c r="P196" s="18">
        <f t="shared" ca="1" si="109"/>
        <v>0.99999172005836701</v>
      </c>
      <c r="Q196" s="18">
        <f t="shared" ca="1" si="109"/>
        <v>0.99999189325600191</v>
      </c>
      <c r="R196" s="18">
        <f t="shared" ca="1" si="109"/>
        <v>0.99999359673382848</v>
      </c>
      <c r="S196" s="18">
        <f t="shared" ca="1" si="109"/>
        <v>0.99999365665600881</v>
      </c>
      <c r="T196" s="18">
        <f t="shared" ca="1" si="109"/>
        <v>0.99999489061615665</v>
      </c>
      <c r="U196" s="18">
        <f t="shared" ca="1" si="109"/>
        <v>0.99999488915777857</v>
      </c>
      <c r="V196" s="18">
        <f t="shared" ca="1" si="109"/>
        <v>0.99999439337003937</v>
      </c>
      <c r="W196" s="18">
        <f t="shared" ca="1" si="109"/>
        <v>0.99999579745984368</v>
      </c>
      <c r="X196" s="18">
        <f t="shared" ca="1" si="109"/>
        <v>0.99999616302366445</v>
      </c>
      <c r="Y196" s="18">
        <f t="shared" ca="1" si="109"/>
        <v>0.99999582963174816</v>
      </c>
      <c r="Z196" s="18">
        <f t="shared" ca="1" si="109"/>
        <v>0.99999615375539908</v>
      </c>
      <c r="AA196" s="18">
        <f t="shared" ca="1" si="109"/>
        <v>0.99999614134538262</v>
      </c>
      <c r="AB196" s="18">
        <f t="shared" ca="1" si="109"/>
        <v>0.9999964108039735</v>
      </c>
      <c r="AC196" s="18">
        <f t="shared" ca="1" si="109"/>
        <v>0.99999673475917561</v>
      </c>
      <c r="AD196" s="18">
        <f t="shared" ca="1" si="109"/>
        <v>0.99999692202126622</v>
      </c>
      <c r="AE196" s="18">
        <f t="shared" ca="1" si="109"/>
        <v>0.99999689145782211</v>
      </c>
      <c r="AF196" s="18">
        <f t="shared" ca="1" si="109"/>
        <v>0.99999715442486903</v>
      </c>
    </row>
    <row r="197" spans="4:32">
      <c r="D197" s="18">
        <f t="shared" si="86"/>
        <v>2.8371</v>
      </c>
      <c r="E197" s="18">
        <f t="shared" ref="E197:AF197" ca="1" si="110">SQRT(1-($B$6*E$3/($B$6*E$3+E33*E$3))^2)</f>
        <v>0.99974852459829511</v>
      </c>
      <c r="F197" s="18">
        <f t="shared" ca="1" si="110"/>
        <v>0.99974901478725187</v>
      </c>
      <c r="G197" s="18">
        <f t="shared" ca="1" si="110"/>
        <v>0.99984507268052603</v>
      </c>
      <c r="H197" s="18">
        <f t="shared" ca="1" si="110"/>
        <v>0.99991691548976491</v>
      </c>
      <c r="I197" s="18">
        <f t="shared" ca="1" si="110"/>
        <v>0.9999491703563953</v>
      </c>
      <c r="J197" s="18">
        <f t="shared" ca="1" si="110"/>
        <v>0.99996990403749542</v>
      </c>
      <c r="K197" s="18">
        <f t="shared" ca="1" si="110"/>
        <v>0.99997749926544144</v>
      </c>
      <c r="L197" s="18">
        <f t="shared" ca="1" si="110"/>
        <v>0.99998254175776469</v>
      </c>
      <c r="M197" s="18">
        <f t="shared" ca="1" si="110"/>
        <v>0.99998456810692071</v>
      </c>
      <c r="N197" s="18">
        <f t="shared" ca="1" si="110"/>
        <v>0.99998878482922215</v>
      </c>
      <c r="O197" s="18">
        <f t="shared" ca="1" si="110"/>
        <v>0.99998916939423999</v>
      </c>
      <c r="P197" s="18">
        <f t="shared" ca="1" si="110"/>
        <v>0.99999172010027515</v>
      </c>
      <c r="Q197" s="18">
        <f t="shared" ca="1" si="110"/>
        <v>0.99999189329660199</v>
      </c>
      <c r="R197" s="18">
        <f t="shared" ca="1" si="110"/>
        <v>0.99999359676232935</v>
      </c>
      <c r="S197" s="18">
        <f t="shared" ca="1" si="110"/>
        <v>0.99999365668411067</v>
      </c>
      <c r="T197" s="18">
        <f t="shared" ca="1" si="110"/>
        <v>0.99999489063647129</v>
      </c>
      <c r="U197" s="18">
        <f t="shared" ca="1" si="110"/>
        <v>0.99999488917810186</v>
      </c>
      <c r="V197" s="18">
        <f t="shared" ca="1" si="110"/>
        <v>0.99999439339339058</v>
      </c>
      <c r="W197" s="18">
        <f t="shared" ca="1" si="110"/>
        <v>0.99999579747499767</v>
      </c>
      <c r="X197" s="18">
        <f t="shared" ca="1" si="110"/>
        <v>0.99999616303688477</v>
      </c>
      <c r="Y197" s="18">
        <f t="shared" ca="1" si="110"/>
        <v>0.9999958296467284</v>
      </c>
      <c r="Z197" s="18">
        <f t="shared" ca="1" si="110"/>
        <v>0.99999615376866724</v>
      </c>
      <c r="AA197" s="18">
        <f t="shared" ca="1" si="110"/>
        <v>0.99999614135871517</v>
      </c>
      <c r="AB197" s="18">
        <f t="shared" ca="1" si="110"/>
        <v>0.99999641081593416</v>
      </c>
      <c r="AC197" s="18">
        <f t="shared" ca="1" si="110"/>
        <v>0.99999673476955397</v>
      </c>
      <c r="AD197" s="18">
        <f t="shared" ca="1" si="110"/>
        <v>0.99999692203076473</v>
      </c>
      <c r="AE197" s="18">
        <f t="shared" ca="1" si="110"/>
        <v>0.9999968914674624</v>
      </c>
      <c r="AF197" s="18">
        <f t="shared" ca="1" si="110"/>
        <v>0.99999715443331227</v>
      </c>
    </row>
    <row r="198" spans="4:32">
      <c r="D198" s="18">
        <f t="shared" si="86"/>
        <v>3.5716999999999999</v>
      </c>
      <c r="E198" s="18">
        <f t="shared" ref="E198:AF198" ca="1" si="111">SQRT(1-($B$6*E$3/($B$6*E$3+E34*E$3))^2)</f>
        <v>0.99974853342964765</v>
      </c>
      <c r="F198" s="18">
        <f t="shared" ca="1" si="111"/>
        <v>0.99974902359279438</v>
      </c>
      <c r="G198" s="18">
        <f t="shared" ca="1" si="111"/>
        <v>0.99984507695091995</v>
      </c>
      <c r="H198" s="18">
        <f t="shared" ca="1" si="111"/>
        <v>0.99991691716683273</v>
      </c>
      <c r="I198" s="18">
        <f t="shared" ca="1" si="111"/>
        <v>0.99994917115889348</v>
      </c>
      <c r="J198" s="18">
        <f t="shared" ca="1" si="111"/>
        <v>0.99996990440311528</v>
      </c>
      <c r="K198" s="18">
        <f t="shared" ca="1" si="111"/>
        <v>0.99997749950179504</v>
      </c>
      <c r="L198" s="18">
        <f t="shared" ca="1" si="111"/>
        <v>0.99998254191930014</v>
      </c>
      <c r="M198" s="18">
        <f t="shared" ca="1" si="111"/>
        <v>0.99998456824116499</v>
      </c>
      <c r="N198" s="18">
        <f t="shared" ca="1" si="111"/>
        <v>0.99998878491239385</v>
      </c>
      <c r="O198" s="18">
        <f t="shared" ca="1" si="111"/>
        <v>0.99998916947317074</v>
      </c>
      <c r="P198" s="18">
        <f t="shared" ca="1" si="111"/>
        <v>0.99999172015303506</v>
      </c>
      <c r="Q198" s="18">
        <f t="shared" ca="1" si="111"/>
        <v>0.99999189334771521</v>
      </c>
      <c r="R198" s="18">
        <f t="shared" ca="1" si="111"/>
        <v>0.99999359679821054</v>
      </c>
      <c r="S198" s="18">
        <f t="shared" ca="1" si="111"/>
        <v>0.99999365671948925</v>
      </c>
      <c r="T198" s="18">
        <f t="shared" ca="1" si="111"/>
        <v>0.9999948906620465</v>
      </c>
      <c r="U198" s="18">
        <f t="shared" ca="1" si="111"/>
        <v>0.99999488920368795</v>
      </c>
      <c r="V198" s="18">
        <f t="shared" ca="1" si="111"/>
        <v>0.99999439342278851</v>
      </c>
      <c r="W198" s="18">
        <f t="shared" ca="1" si="111"/>
        <v>0.99999579749407563</v>
      </c>
      <c r="X198" s="18">
        <f t="shared" ca="1" si="111"/>
        <v>0.99999616305352834</v>
      </c>
      <c r="Y198" s="18">
        <f t="shared" ca="1" si="111"/>
        <v>0.99999582966558775</v>
      </c>
      <c r="Z198" s="18">
        <f t="shared" ca="1" si="111"/>
        <v>0.99999615378537121</v>
      </c>
      <c r="AA198" s="18">
        <f t="shared" ca="1" si="111"/>
        <v>0.99999614137550008</v>
      </c>
      <c r="AB198" s="18">
        <f t="shared" ca="1" si="111"/>
        <v>0.99999641083099189</v>
      </c>
      <c r="AC198" s="18">
        <f t="shared" ca="1" si="111"/>
        <v>0.99999673478261986</v>
      </c>
      <c r="AD198" s="18">
        <f t="shared" ca="1" si="111"/>
        <v>0.99999692204272284</v>
      </c>
      <c r="AE198" s="18">
        <f t="shared" ca="1" si="111"/>
        <v>0.99999689147959914</v>
      </c>
      <c r="AF198" s="18">
        <f t="shared" ca="1" si="111"/>
        <v>0.99999715444394199</v>
      </c>
    </row>
    <row r="199" spans="4:32">
      <c r="D199" s="18">
        <f t="shared" si="86"/>
        <v>4.4965000000000002</v>
      </c>
      <c r="E199" s="18">
        <f t="shared" ref="E199:AF199" ca="1" si="112">SQRT(1-($B$6*E$3/($B$6*E$3+E35*E$3))^2)</f>
        <v>0.99974854454692097</v>
      </c>
      <c r="F199" s="18">
        <f t="shared" ca="1" si="112"/>
        <v>0.99974903467757759</v>
      </c>
      <c r="G199" s="18">
        <f t="shared" ca="1" si="112"/>
        <v>0.99984508232673797</v>
      </c>
      <c r="H199" s="18">
        <f t="shared" ca="1" si="112"/>
        <v>0.99991691927804882</v>
      </c>
      <c r="I199" s="18">
        <f t="shared" ca="1" si="112"/>
        <v>0.99994917216914458</v>
      </c>
      <c r="J199" s="18">
        <f t="shared" ca="1" si="112"/>
        <v>0.99996990486339066</v>
      </c>
      <c r="K199" s="18">
        <f t="shared" ca="1" si="112"/>
        <v>0.99997749979933914</v>
      </c>
      <c r="L199" s="18">
        <f t="shared" ca="1" si="112"/>
        <v>0.99998254212265658</v>
      </c>
      <c r="M199" s="18">
        <f t="shared" ca="1" si="112"/>
        <v>0.99998456841016481</v>
      </c>
      <c r="N199" s="18">
        <f t="shared" ca="1" si="112"/>
        <v>0.99998878501709876</v>
      </c>
      <c r="O199" s="18">
        <f t="shared" ca="1" si="112"/>
        <v>0.9999891695725367</v>
      </c>
      <c r="P199" s="18">
        <f t="shared" ca="1" si="112"/>
        <v>0.99999172021945482</v>
      </c>
      <c r="Q199" s="18">
        <f t="shared" ca="1" si="112"/>
        <v>0.99999189341206174</v>
      </c>
      <c r="R199" s="18">
        <f t="shared" ca="1" si="112"/>
        <v>0.99999359684338152</v>
      </c>
      <c r="S199" s="18">
        <f t="shared" ca="1" si="112"/>
        <v>0.99999365676402763</v>
      </c>
      <c r="T199" s="18">
        <f t="shared" ca="1" si="112"/>
        <v>0.99999489069424308</v>
      </c>
      <c r="U199" s="18">
        <f t="shared" ca="1" si="112"/>
        <v>0.9999948892358983</v>
      </c>
      <c r="V199" s="18">
        <f t="shared" ca="1" si="112"/>
        <v>0.99999439345979779</v>
      </c>
      <c r="W199" s="18">
        <f t="shared" ca="1" si="112"/>
        <v>0.99999579751809309</v>
      </c>
      <c r="X199" s="18">
        <f t="shared" ca="1" si="112"/>
        <v>0.99999616307448125</v>
      </c>
      <c r="Y199" s="18">
        <f t="shared" ca="1" si="112"/>
        <v>0.99999582968932987</v>
      </c>
      <c r="Z199" s="18">
        <f t="shared" ca="1" si="112"/>
        <v>0.99999615380639995</v>
      </c>
      <c r="AA199" s="18">
        <f t="shared" ca="1" si="112"/>
        <v>0.99999614139663073</v>
      </c>
      <c r="AB199" s="18">
        <f t="shared" ca="1" si="112"/>
        <v>0.99999641084994817</v>
      </c>
      <c r="AC199" s="18">
        <f t="shared" ca="1" si="112"/>
        <v>0.99999673479906859</v>
      </c>
      <c r="AD199" s="18">
        <f t="shared" ca="1" si="112"/>
        <v>0.99999692205777702</v>
      </c>
      <c r="AE199" s="18">
        <f t="shared" ca="1" si="112"/>
        <v>0.99999689149487814</v>
      </c>
      <c r="AF199" s="18">
        <f t="shared" ca="1" si="112"/>
        <v>0.99999715445732373</v>
      </c>
    </row>
    <row r="200" spans="4:32">
      <c r="D200" s="18">
        <f t="shared" si="86"/>
        <v>5.6607000000000003</v>
      </c>
      <c r="E200" s="18">
        <f t="shared" ref="E200:AF200" ca="1" si="113">SQRT(1-($B$6*E$3/($B$6*E$3+E36*E$3))^2)</f>
        <v>0.99974855854103883</v>
      </c>
      <c r="F200" s="18">
        <f t="shared" ca="1" si="113"/>
        <v>0.99974904863079872</v>
      </c>
      <c r="G200" s="18">
        <f t="shared" ca="1" si="113"/>
        <v>0.99984508909377889</v>
      </c>
      <c r="H200" s="18">
        <f t="shared" ca="1" si="113"/>
        <v>0.99991692193567416</v>
      </c>
      <c r="I200" s="18">
        <f t="shared" ca="1" si="113"/>
        <v>0.99994917344087331</v>
      </c>
      <c r="J200" s="18">
        <f t="shared" ca="1" si="113"/>
        <v>0.99996990544280095</v>
      </c>
      <c r="K200" s="18">
        <f t="shared" ca="1" si="113"/>
        <v>0.99997750017389908</v>
      </c>
      <c r="L200" s="18">
        <f t="shared" ca="1" si="113"/>
        <v>0.99998254237865014</v>
      </c>
      <c r="M200" s="18">
        <f t="shared" ca="1" si="113"/>
        <v>0.99998456862290919</v>
      </c>
      <c r="N200" s="18">
        <f t="shared" ca="1" si="113"/>
        <v>0.99998878514890632</v>
      </c>
      <c r="O200" s="18">
        <f t="shared" ca="1" si="113"/>
        <v>0.99998916969762319</v>
      </c>
      <c r="P200" s="18">
        <f t="shared" ca="1" si="113"/>
        <v>0.99999172030306716</v>
      </c>
      <c r="Q200" s="18">
        <f t="shared" ca="1" si="113"/>
        <v>0.9999918934930645</v>
      </c>
      <c r="R200" s="18">
        <f t="shared" ca="1" si="113"/>
        <v>0.99999359690024503</v>
      </c>
      <c r="S200" s="18">
        <f t="shared" ca="1" si="113"/>
        <v>0.99999365682009478</v>
      </c>
      <c r="T200" s="18">
        <f t="shared" ca="1" si="113"/>
        <v>0.99999489073477388</v>
      </c>
      <c r="U200" s="18">
        <f t="shared" ca="1" si="113"/>
        <v>0.99999488927644653</v>
      </c>
      <c r="V200" s="18">
        <f t="shared" ca="1" si="113"/>
        <v>0.99999439350638697</v>
      </c>
      <c r="W200" s="18">
        <f t="shared" ca="1" si="113"/>
        <v>0.99999579754832746</v>
      </c>
      <c r="X200" s="18">
        <f t="shared" ca="1" si="113"/>
        <v>0.9999961631008577</v>
      </c>
      <c r="Y200" s="18">
        <f t="shared" ca="1" si="113"/>
        <v>0.99999582971921785</v>
      </c>
      <c r="Z200" s="18">
        <f t="shared" ca="1" si="113"/>
        <v>0.9999961538328721</v>
      </c>
      <c r="AA200" s="18">
        <f t="shared" ca="1" si="113"/>
        <v>0.99999614142323112</v>
      </c>
      <c r="AB200" s="18">
        <f t="shared" ca="1" si="113"/>
        <v>0.99999641087381153</v>
      </c>
      <c r="AC200" s="18">
        <f t="shared" ca="1" si="113"/>
        <v>0.99999673481977513</v>
      </c>
      <c r="AD200" s="18">
        <f t="shared" ca="1" si="113"/>
        <v>0.99999692207672808</v>
      </c>
      <c r="AE200" s="18">
        <f t="shared" ca="1" si="113"/>
        <v>0.99999689151411209</v>
      </c>
      <c r="AF200" s="18">
        <f t="shared" ca="1" si="113"/>
        <v>0.99999715447416959</v>
      </c>
    </row>
    <row r="201" spans="4:32">
      <c r="D201" s="18">
        <f t="shared" si="86"/>
        <v>7.1264000000000003</v>
      </c>
      <c r="E201" s="18">
        <f t="shared" ref="E201:AF201" ca="1" si="114">SQRT(1-($B$6*E$3/($B$6*E$3+E37*E$3))^2)</f>
        <v>0.9997485761576379</v>
      </c>
      <c r="F201" s="18">
        <f t="shared" ca="1" si="114"/>
        <v>0.9997490661959163</v>
      </c>
      <c r="G201" s="18">
        <f t="shared" ca="1" si="114"/>
        <v>0.99984509761269125</v>
      </c>
      <c r="H201" s="18">
        <f t="shared" ca="1" si="114"/>
        <v>0.99991692528137965</v>
      </c>
      <c r="I201" s="18">
        <f t="shared" ca="1" si="114"/>
        <v>0.99994917504188163</v>
      </c>
      <c r="J201" s="18">
        <f t="shared" ca="1" si="114"/>
        <v>0.99996990617224091</v>
      </c>
      <c r="K201" s="18">
        <f t="shared" ca="1" si="114"/>
        <v>0.99997750064544788</v>
      </c>
      <c r="L201" s="18">
        <f t="shared" ca="1" si="114"/>
        <v>0.9999825427009319</v>
      </c>
      <c r="M201" s="18">
        <f t="shared" ca="1" si="114"/>
        <v>0.99998456889074294</v>
      </c>
      <c r="N201" s="18">
        <f t="shared" ca="1" si="114"/>
        <v>0.99998878531484547</v>
      </c>
      <c r="O201" s="18">
        <f t="shared" ca="1" si="114"/>
        <v>0.99998916985510111</v>
      </c>
      <c r="P201" s="18">
        <f t="shared" ca="1" si="114"/>
        <v>0.9999917204083314</v>
      </c>
      <c r="Q201" s="18">
        <f t="shared" ca="1" si="114"/>
        <v>0.99999189359504326</v>
      </c>
      <c r="R201" s="18">
        <f t="shared" ca="1" si="114"/>
        <v>0.99999359697183376</v>
      </c>
      <c r="S201" s="18">
        <f t="shared" ca="1" si="114"/>
        <v>0.99999365689068109</v>
      </c>
      <c r="T201" s="18">
        <f t="shared" ca="1" si="114"/>
        <v>0.99999489078580062</v>
      </c>
      <c r="U201" s="18">
        <f t="shared" ca="1" si="114"/>
        <v>0.99999488932749514</v>
      </c>
      <c r="V201" s="18">
        <f t="shared" ca="1" si="114"/>
        <v>0.99999439356504083</v>
      </c>
      <c r="W201" s="18">
        <f t="shared" ca="1" si="114"/>
        <v>0.99999579758639145</v>
      </c>
      <c r="X201" s="18">
        <f t="shared" ca="1" si="114"/>
        <v>0.99999616313406481</v>
      </c>
      <c r="Y201" s="18">
        <f t="shared" ca="1" si="114"/>
        <v>0.99999582975684553</v>
      </c>
      <c r="Z201" s="18">
        <f t="shared" ca="1" si="114"/>
        <v>0.99999615386619956</v>
      </c>
      <c r="AA201" s="18">
        <f t="shared" ca="1" si="114"/>
        <v>0.99999614145672</v>
      </c>
      <c r="AB201" s="18">
        <f t="shared" ca="1" si="114"/>
        <v>0.99999641090385449</v>
      </c>
      <c r="AC201" s="18">
        <f t="shared" ca="1" si="114"/>
        <v>0.99999673484584395</v>
      </c>
      <c r="AD201" s="18">
        <f t="shared" ca="1" si="114"/>
        <v>0.99999692210058677</v>
      </c>
      <c r="AE201" s="18">
        <f t="shared" ca="1" si="114"/>
        <v>0.99999689153832705</v>
      </c>
      <c r="AF201" s="18">
        <f t="shared" ca="1" si="114"/>
        <v>0.99999715449537774</v>
      </c>
    </row>
    <row r="202" spans="4:32">
      <c r="D202" s="18">
        <f t="shared" si="86"/>
        <v>8.9716000000000005</v>
      </c>
      <c r="E202" s="18">
        <f t="shared" ref="E202:AF202" ca="1" si="115">SQRT(1-($B$6*E$3/($B$6*E$3+E38*E$3))^2)</f>
        <v>0.99974859833290564</v>
      </c>
      <c r="F202" s="18">
        <f t="shared" ca="1" si="115"/>
        <v>0.9997490883063832</v>
      </c>
      <c r="G202" s="18">
        <f t="shared" ca="1" si="115"/>
        <v>0.99984510833632689</v>
      </c>
      <c r="H202" s="18">
        <f t="shared" ca="1" si="115"/>
        <v>0.99991692949306987</v>
      </c>
      <c r="I202" s="18">
        <f t="shared" ca="1" si="115"/>
        <v>0.99994917705731645</v>
      </c>
      <c r="J202" s="18">
        <f t="shared" ca="1" si="115"/>
        <v>0.99996990709051026</v>
      </c>
      <c r="K202" s="18">
        <f t="shared" ca="1" si="115"/>
        <v>0.99997750123906926</v>
      </c>
      <c r="L202" s="18">
        <f t="shared" ca="1" si="115"/>
        <v>0.99998254310664636</v>
      </c>
      <c r="M202" s="18">
        <f t="shared" ca="1" si="115"/>
        <v>0.99998456922791445</v>
      </c>
      <c r="N202" s="18">
        <f t="shared" ca="1" si="115"/>
        <v>0.99998878552374448</v>
      </c>
      <c r="O202" s="18">
        <f t="shared" ca="1" si="115"/>
        <v>0.99998917005334831</v>
      </c>
      <c r="P202" s="18">
        <f t="shared" ca="1" si="115"/>
        <v>0.99999172054084773</v>
      </c>
      <c r="Q202" s="18">
        <f t="shared" ca="1" si="115"/>
        <v>0.99999189372342367</v>
      </c>
      <c r="R202" s="18">
        <f t="shared" ca="1" si="115"/>
        <v>0.99999359706195656</v>
      </c>
      <c r="S202" s="18">
        <f t="shared" ca="1" si="115"/>
        <v>0.99999365697954179</v>
      </c>
      <c r="T202" s="18">
        <f t="shared" ca="1" si="115"/>
        <v>0.99999489085003801</v>
      </c>
      <c r="U202" s="18">
        <f t="shared" ca="1" si="115"/>
        <v>0.99999488939176007</v>
      </c>
      <c r="V202" s="18">
        <f t="shared" ca="1" si="115"/>
        <v>0.9999943936388801</v>
      </c>
      <c r="W202" s="18">
        <f t="shared" ca="1" si="115"/>
        <v>0.99999579763431012</v>
      </c>
      <c r="X202" s="18">
        <f t="shared" ca="1" si="115"/>
        <v>0.99999616317586926</v>
      </c>
      <c r="Y202" s="18">
        <f t="shared" ca="1" si="115"/>
        <v>0.99999582980421509</v>
      </c>
      <c r="Z202" s="18">
        <f t="shared" ca="1" si="115"/>
        <v>0.99999615390815555</v>
      </c>
      <c r="AA202" s="18">
        <f t="shared" ca="1" si="115"/>
        <v>0.99999614149887917</v>
      </c>
      <c r="AB202" s="18">
        <f t="shared" ca="1" si="115"/>
        <v>0.99999641094167568</v>
      </c>
      <c r="AC202" s="18">
        <f t="shared" ca="1" si="115"/>
        <v>0.99999673487866203</v>
      </c>
      <c r="AD202" s="18">
        <f t="shared" ca="1" si="115"/>
        <v>0.99999692213062263</v>
      </c>
      <c r="AE202" s="18">
        <f t="shared" ca="1" si="115"/>
        <v>0.99999689156881133</v>
      </c>
      <c r="AF202" s="18">
        <f t="shared" ca="1" si="115"/>
        <v>0.99999715452207694</v>
      </c>
    </row>
    <row r="203" spans="4:32">
      <c r="D203" s="18">
        <f t="shared" si="86"/>
        <v>11.295</v>
      </c>
      <c r="E203" s="18">
        <f t="shared" ref="E203:AF203" ca="1" si="116">SQRT(1-($B$6*E$3/($B$6*E$3+E39*E$3))^2)</f>
        <v>0.99969665907586858</v>
      </c>
      <c r="F203" s="18">
        <f t="shared" ca="1" si="116"/>
        <v>0.9996972585238616</v>
      </c>
      <c r="G203" s="18">
        <f t="shared" ca="1" si="116"/>
        <v>0.99981305577772561</v>
      </c>
      <c r="H203" s="18">
        <f t="shared" ca="1" si="116"/>
        <v>0.99989971823328283</v>
      </c>
      <c r="I203" s="18">
        <f t="shared" ca="1" si="116"/>
        <v>0.99993858893981147</v>
      </c>
      <c r="J203" s="18">
        <f t="shared" ca="1" si="116"/>
        <v>0.99996366608844933</v>
      </c>
      <c r="K203" s="18">
        <f t="shared" ca="1" si="116"/>
        <v>0.99997285123604762</v>
      </c>
      <c r="L203" s="18">
        <f t="shared" ca="1" si="116"/>
        <v>0.9999789443442999</v>
      </c>
      <c r="M203" s="18">
        <f t="shared" ca="1" si="116"/>
        <v>0.99998139152208987</v>
      </c>
      <c r="N203" s="18">
        <f t="shared" ca="1" si="116"/>
        <v>0.99998647209545333</v>
      </c>
      <c r="O203" s="18">
        <f t="shared" ca="1" si="116"/>
        <v>0.99998698174226641</v>
      </c>
      <c r="P203" s="18">
        <f t="shared" ca="1" si="116"/>
        <v>0.99999004287913551</v>
      </c>
      <c r="Q203" s="18">
        <f t="shared" ca="1" si="116"/>
        <v>0.99999028337460949</v>
      </c>
      <c r="R203" s="18">
        <f t="shared" ca="1" si="116"/>
        <v>0.99999231925782539</v>
      </c>
      <c r="S203" s="18">
        <f t="shared" ca="1" si="116"/>
        <v>0.99999241641570047</v>
      </c>
      <c r="T203" s="18">
        <f t="shared" ca="1" si="116"/>
        <v>0.99999388090108543</v>
      </c>
      <c r="U203" s="18">
        <f t="shared" ca="1" si="116"/>
        <v>0.99999389949065864</v>
      </c>
      <c r="V203" s="18">
        <f t="shared" ca="1" si="116"/>
        <v>0.99999332710816835</v>
      </c>
      <c r="W203" s="18">
        <f t="shared" ca="1" si="116"/>
        <v>0.99999499183103935</v>
      </c>
      <c r="X203" s="18">
        <f t="shared" ca="1" si="116"/>
        <v>0.99999544219303083</v>
      </c>
      <c r="Y203" s="18">
        <f t="shared" ca="1" si="116"/>
        <v>0.99999505733065353</v>
      </c>
      <c r="Z203" s="18">
        <f t="shared" ca="1" si="116"/>
        <v>0.99999543573680638</v>
      </c>
      <c r="AA203" s="18">
        <f t="shared" ca="1" si="116"/>
        <v>0.99999543481336894</v>
      </c>
      <c r="AB203" s="18">
        <f t="shared" ca="1" si="116"/>
        <v>0.99999576625176234</v>
      </c>
      <c r="AC203" s="18">
        <f t="shared" ca="1" si="116"/>
        <v>0.99999613987693303</v>
      </c>
      <c r="AD203" s="18">
        <f t="shared" ca="1" si="116"/>
        <v>0.99999637204753755</v>
      </c>
      <c r="AE203" s="18">
        <f t="shared" ca="1" si="116"/>
        <v>0.99999634639453505</v>
      </c>
      <c r="AF203" s="18">
        <f t="shared" ca="1" si="116"/>
        <v>0.99999666606913384</v>
      </c>
    </row>
    <row r="204" spans="4:32">
      <c r="D204" s="18">
        <f t="shared" si="86"/>
        <v>14.218999999999999</v>
      </c>
      <c r="E204" s="18">
        <f t="shared" ref="E204:AF204" ca="1" si="117">SQRT(1-($B$6*E$3/($B$6*E$3+E40*E$3))^2)</f>
        <v>0.99956785160124195</v>
      </c>
      <c r="F204" s="18">
        <f t="shared" ca="1" si="117"/>
        <v>0.99956870105653683</v>
      </c>
      <c r="G204" s="18">
        <f t="shared" ca="1" si="117"/>
        <v>0.99973345248788248</v>
      </c>
      <c r="H204" s="18">
        <f t="shared" ca="1" si="117"/>
        <v>0.99985690994573451</v>
      </c>
      <c r="I204" s="18">
        <f t="shared" ca="1" si="117"/>
        <v>0.9999122115242508</v>
      </c>
      <c r="J204" s="18">
        <f t="shared" ca="1" si="117"/>
        <v>0.99994813791604076</v>
      </c>
      <c r="K204" s="18">
        <f t="shared" ca="1" si="117"/>
        <v>0.99996129019977498</v>
      </c>
      <c r="L204" s="18">
        <f t="shared" ca="1" si="117"/>
        <v>0.99996999807025155</v>
      </c>
      <c r="M204" s="18">
        <f t="shared" ca="1" si="117"/>
        <v>0.99997349273151648</v>
      </c>
      <c r="N204" s="18">
        <f t="shared" ca="1" si="117"/>
        <v>0.99998071830312729</v>
      </c>
      <c r="O204" s="18">
        <f t="shared" ca="1" si="117"/>
        <v>0.99998156581171616</v>
      </c>
      <c r="P204" s="18">
        <f t="shared" ca="1" si="117"/>
        <v>0.99998588731773408</v>
      </c>
      <c r="Q204" s="18">
        <f t="shared" ca="1" si="117"/>
        <v>0.99998631572136754</v>
      </c>
      <c r="R204" s="18">
        <f t="shared" ca="1" si="117"/>
        <v>0.99998916611654298</v>
      </c>
      <c r="S204" s="18">
        <f t="shared" ca="1" si="117"/>
        <v>0.99998936918109538</v>
      </c>
      <c r="T204" s="18">
        <f t="shared" ca="1" si="117"/>
        <v>0.99999139507030721</v>
      </c>
      <c r="U204" s="18">
        <f t="shared" ca="1" si="117"/>
        <v>0.99999147340306194</v>
      </c>
      <c r="V204" s="18">
        <f t="shared" ca="1" si="117"/>
        <v>0.99999072583629123</v>
      </c>
      <c r="W204" s="18">
        <f t="shared" ca="1" si="117"/>
        <v>0.9999930223288126</v>
      </c>
      <c r="X204" s="18">
        <f t="shared" ca="1" si="117"/>
        <v>0.9999936883760272</v>
      </c>
      <c r="Y204" s="18">
        <f t="shared" ca="1" si="117"/>
        <v>0.99999318521675451</v>
      </c>
      <c r="Z204" s="18">
        <f t="shared" ca="1" si="117"/>
        <v>0.99999369087762269</v>
      </c>
      <c r="AA204" s="18">
        <f t="shared" ca="1" si="117"/>
        <v>0.99999372574436374</v>
      </c>
      <c r="AB204" s="18">
        <f t="shared" ca="1" si="117"/>
        <v>0.99999421409887257</v>
      </c>
      <c r="AC204" s="18">
        <f t="shared" ca="1" si="117"/>
        <v>0.99999470226383103</v>
      </c>
      <c r="AD204" s="18">
        <f t="shared" ca="1" si="117"/>
        <v>0.9999950497888066</v>
      </c>
      <c r="AE204" s="18">
        <f t="shared" ca="1" si="117"/>
        <v>0.99999504108694637</v>
      </c>
      <c r="AF204" s="18">
        <f t="shared" ca="1" si="117"/>
        <v>0.99999550218133471</v>
      </c>
    </row>
    <row r="205" spans="4:32">
      <c r="D205" s="18">
        <f t="shared" si="86"/>
        <v>17.901</v>
      </c>
      <c r="E205" s="18">
        <f t="shared" ref="E205:AF205" ca="1" si="118">SQRT(1-($B$6*E$3/($B$6*E$3+E41*E$3))^2)</f>
        <v>0.99938553411949405</v>
      </c>
      <c r="F205" s="18">
        <f t="shared" ca="1" si="118"/>
        <v>0.99938678233125788</v>
      </c>
      <c r="G205" s="18">
        <f t="shared" ca="1" si="118"/>
        <v>0.99962054537467693</v>
      </c>
      <c r="H205" s="18">
        <f t="shared" ca="1" si="118"/>
        <v>0.99979607267606185</v>
      </c>
      <c r="I205" s="18">
        <f t="shared" ca="1" si="118"/>
        <v>0.99987461941710887</v>
      </c>
      <c r="J205" s="18">
        <f t="shared" ca="1" si="118"/>
        <v>0.99992602156326427</v>
      </c>
      <c r="K205" s="18">
        <f t="shared" ca="1" si="118"/>
        <v>0.9999448379930248</v>
      </c>
      <c r="L205" s="18">
        <f t="shared" ca="1" si="118"/>
        <v>0.9999572787720471</v>
      </c>
      <c r="M205" s="18">
        <f t="shared" ca="1" si="118"/>
        <v>0.99996225504699687</v>
      </c>
      <c r="N205" s="18">
        <f t="shared" ca="1" si="118"/>
        <v>0.99997252976791617</v>
      </c>
      <c r="O205" s="18">
        <f t="shared" ca="1" si="118"/>
        <v>0.99997390713984968</v>
      </c>
      <c r="P205" s="18">
        <f t="shared" ca="1" si="118"/>
        <v>0.99998000526107222</v>
      </c>
      <c r="Q205" s="18">
        <f t="shared" ca="1" si="118"/>
        <v>0.99998073259640141</v>
      </c>
      <c r="R205" s="18">
        <f t="shared" ca="1" si="118"/>
        <v>0.99998472275561479</v>
      </c>
      <c r="S205" s="18">
        <f t="shared" ca="1" si="118"/>
        <v>0.99998510371924265</v>
      </c>
      <c r="T205" s="18">
        <f t="shared" ca="1" si="118"/>
        <v>0.99998790320360642</v>
      </c>
      <c r="U205" s="18">
        <f t="shared" ca="1" si="118"/>
        <v>0.99998808569292696</v>
      </c>
      <c r="V205" s="18">
        <f t="shared" ca="1" si="118"/>
        <v>0.99998711214960234</v>
      </c>
      <c r="W205" s="18">
        <f t="shared" ca="1" si="118"/>
        <v>0.99999028110950072</v>
      </c>
      <c r="X205" s="18">
        <f t="shared" ca="1" si="118"/>
        <v>0.9999912615674037</v>
      </c>
      <c r="Y205" s="18">
        <f t="shared" ca="1" si="118"/>
        <v>0.99999060463438649</v>
      </c>
      <c r="Z205" s="18">
        <f t="shared" ca="1" si="118"/>
        <v>0.99999128191419284</v>
      </c>
      <c r="AA205" s="18">
        <f t="shared" ca="1" si="118"/>
        <v>0.99999137939542726</v>
      </c>
      <c r="AB205" s="18">
        <f t="shared" ca="1" si="118"/>
        <v>0.99999209450096205</v>
      </c>
      <c r="AC205" s="18">
        <f t="shared" ca="1" si="118"/>
        <v>0.99999273098985952</v>
      </c>
      <c r="AD205" s="18">
        <f t="shared" ca="1" si="118"/>
        <v>0.9999932462042892</v>
      </c>
      <c r="AE205" s="18">
        <f t="shared" ca="1" si="118"/>
        <v>0.99999327051316256</v>
      </c>
      <c r="AF205" s="18">
        <f t="shared" ca="1" si="118"/>
        <v>0.99999393294235139</v>
      </c>
    </row>
    <row r="206" spans="4:32">
      <c r="D206" s="18">
        <f t="shared" si="86"/>
        <v>22.536000000000001</v>
      </c>
      <c r="E206" s="18">
        <f t="shared" ref="E206:AF206" ca="1" si="119">SQRT(1-($B$6*E$3/($B$6*E$3+E42*E$3))^2)</f>
        <v>0.99912849348651822</v>
      </c>
      <c r="F206" s="18">
        <f t="shared" ca="1" si="119"/>
        <v>0.9991302775885389</v>
      </c>
      <c r="G206" s="18">
        <f t="shared" ca="1" si="119"/>
        <v>0.99946083045027567</v>
      </c>
      <c r="H206" s="18">
        <f t="shared" ca="1" si="119"/>
        <v>0.9997097712834675</v>
      </c>
      <c r="I206" s="18">
        <f t="shared" ca="1" si="119"/>
        <v>0.99982113227262648</v>
      </c>
      <c r="J206" s="18">
        <f t="shared" ca="1" si="119"/>
        <v>0.99989456316128322</v>
      </c>
      <c r="K206" s="18">
        <f t="shared" ca="1" si="119"/>
        <v>0.99992145089871665</v>
      </c>
      <c r="L206" s="18">
        <f t="shared" ca="1" si="119"/>
        <v>0.99993920211724507</v>
      </c>
      <c r="M206" s="18">
        <f t="shared" ca="1" si="119"/>
        <v>0.99994629356149167</v>
      </c>
      <c r="N206" s="18">
        <f t="shared" ca="1" si="119"/>
        <v>0.99996088256553017</v>
      </c>
      <c r="O206" s="18">
        <f t="shared" ca="1" si="119"/>
        <v>0.99996308600396966</v>
      </c>
      <c r="P206" s="18">
        <f t="shared" ca="1" si="119"/>
        <v>0.99997168101022371</v>
      </c>
      <c r="Q206" s="18">
        <f t="shared" ca="1" si="119"/>
        <v>0.99997288279016205</v>
      </c>
      <c r="R206" s="18">
        <f t="shared" ca="1" si="119"/>
        <v>0.99997846383562494</v>
      </c>
      <c r="S206" s="18">
        <f t="shared" ca="1" si="119"/>
        <v>0.9999791323651096</v>
      </c>
      <c r="T206" s="18">
        <f t="shared" ca="1" si="119"/>
        <v>0.99998299964810933</v>
      </c>
      <c r="U206" s="18">
        <f t="shared" ca="1" si="119"/>
        <v>0.99998335674637595</v>
      </c>
      <c r="V206" s="18">
        <f t="shared" ca="1" si="119"/>
        <v>0.9999820980635038</v>
      </c>
      <c r="W206" s="18">
        <f t="shared" ca="1" si="119"/>
        <v>0.99998646592737583</v>
      </c>
      <c r="X206" s="18">
        <f t="shared" ca="1" si="119"/>
        <v>0.99998790511915503</v>
      </c>
      <c r="Y206" s="18">
        <f t="shared" ca="1" si="119"/>
        <v>0.99998705124933385</v>
      </c>
      <c r="Z206" s="18">
        <f t="shared" ca="1" si="119"/>
        <v>0.99998795409117047</v>
      </c>
      <c r="AA206" s="18">
        <f t="shared" ca="1" si="119"/>
        <v>0.99998815733179447</v>
      </c>
      <c r="AB206" s="18">
        <f t="shared" ca="1" si="119"/>
        <v>0.99998920069228159</v>
      </c>
      <c r="AC206" s="18">
        <f t="shared" ca="1" si="119"/>
        <v>0.99999002806064541</v>
      </c>
      <c r="AD206" s="18">
        <f t="shared" ca="1" si="119"/>
        <v>0.99999078773997951</v>
      </c>
      <c r="AE206" s="18">
        <f t="shared" ca="1" si="119"/>
        <v>0.99999086926721703</v>
      </c>
      <c r="AF206" s="18">
        <f t="shared" ca="1" si="119"/>
        <v>0.99999181764912692</v>
      </c>
    </row>
    <row r="207" spans="4:32">
      <c r="D207" s="18">
        <f t="shared" si="86"/>
        <v>28.370999999999999</v>
      </c>
      <c r="E207" s="18">
        <f t="shared" ref="E207:AF207" ca="1" si="120">SQRT(1-($B$6*E$3/($B$6*E$3+E43*E$3))^2)</f>
        <v>0.99876748251154734</v>
      </c>
      <c r="F207" s="18">
        <f t="shared" ca="1" si="120"/>
        <v>0.99876993784457491</v>
      </c>
      <c r="G207" s="18">
        <f t="shared" ca="1" si="120"/>
        <v>0.99923575553350652</v>
      </c>
      <c r="H207" s="18">
        <f t="shared" ca="1" si="120"/>
        <v>0.99958766022272749</v>
      </c>
      <c r="I207" s="18">
        <f t="shared" ca="1" si="120"/>
        <v>0.9997451732870114</v>
      </c>
      <c r="J207" s="18">
        <f t="shared" ca="1" si="120"/>
        <v>0.99984988402758368</v>
      </c>
      <c r="K207" s="18">
        <f t="shared" ca="1" si="120"/>
        <v>0.99988825012613336</v>
      </c>
      <c r="L207" s="18">
        <f t="shared" ca="1" si="120"/>
        <v>0.99991354234617802</v>
      </c>
      <c r="M207" s="18">
        <f t="shared" ca="1" si="120"/>
        <v>0.9999236357294653</v>
      </c>
      <c r="N207" s="18">
        <f t="shared" ca="1" si="120"/>
        <v>0.99994432758538332</v>
      </c>
      <c r="O207" s="18">
        <f t="shared" ca="1" si="120"/>
        <v>0.99994780926166638</v>
      </c>
      <c r="P207" s="18">
        <f t="shared" ca="1" si="120"/>
        <v>0.99995991805439866</v>
      </c>
      <c r="Q207" s="18">
        <f t="shared" ca="1" si="120"/>
        <v>0.99996185669118298</v>
      </c>
      <c r="R207" s="18">
        <f t="shared" ca="1" si="120"/>
        <v>0.99996965465186971</v>
      </c>
      <c r="S207" s="18">
        <f t="shared" ca="1" si="120"/>
        <v>0.99997077791874522</v>
      </c>
      <c r="T207" s="18">
        <f t="shared" ca="1" si="120"/>
        <v>0.99997611618526994</v>
      </c>
      <c r="U207" s="18">
        <f t="shared" ca="1" si="120"/>
        <v>0.99997675868042069</v>
      </c>
      <c r="V207" s="18">
        <f t="shared" ca="1" si="120"/>
        <v>0.99997514047989622</v>
      </c>
      <c r="W207" s="18">
        <f t="shared" ca="1" si="120"/>
        <v>0.99998116043591767</v>
      </c>
      <c r="X207" s="18">
        <f t="shared" ca="1" si="120"/>
        <v>0.99998326325647058</v>
      </c>
      <c r="Y207" s="18">
        <f t="shared" ca="1" si="120"/>
        <v>0.9999821590060114</v>
      </c>
      <c r="Z207" s="18">
        <f t="shared" ca="1" si="120"/>
        <v>0.99998336222534134</v>
      </c>
      <c r="AA207" s="18">
        <f t="shared" ca="1" si="120"/>
        <v>0.99998373703765453</v>
      </c>
      <c r="AB207" s="18">
        <f t="shared" ca="1" si="120"/>
        <v>0.99998525140952754</v>
      </c>
      <c r="AC207" s="18">
        <f t="shared" ca="1" si="120"/>
        <v>0.999986324267786</v>
      </c>
      <c r="AD207" s="18">
        <f t="shared" ca="1" si="120"/>
        <v>0.99998743734646645</v>
      </c>
      <c r="AE207" s="18">
        <f t="shared" ca="1" si="120"/>
        <v>0.99998761394312397</v>
      </c>
      <c r="AF207" s="18">
        <f t="shared" ca="1" si="120"/>
        <v>0.99998896684425609</v>
      </c>
    </row>
    <row r="208" spans="4:32">
      <c r="D208" s="18">
        <f t="shared" si="86"/>
        <v>35.716999999999999</v>
      </c>
      <c r="E208" s="18">
        <f t="shared" ref="E208:AF208" ca="1" si="121">SQRT(1-($B$6*E$3/($B$6*E$3+E44*E$3))^2)</f>
        <v>0.99826308329267999</v>
      </c>
      <c r="F208" s="18">
        <f t="shared" ca="1" si="121"/>
        <v>0.9982667346616052</v>
      </c>
      <c r="G208" s="18">
        <f t="shared" ca="1" si="121"/>
        <v>0.99891965915406533</v>
      </c>
      <c r="H208" s="18">
        <f t="shared" ca="1" si="121"/>
        <v>0.99941541162220193</v>
      </c>
      <c r="I208" s="18">
        <f t="shared" ca="1" si="121"/>
        <v>0.99963754441186048</v>
      </c>
      <c r="J208" s="18">
        <f t="shared" ca="1" si="121"/>
        <v>0.99978654103063025</v>
      </c>
      <c r="K208" s="18">
        <f t="shared" ca="1" si="121"/>
        <v>0.99984118095322139</v>
      </c>
      <c r="L208" s="18">
        <f t="shared" ca="1" si="121"/>
        <v>0.99987717209767613</v>
      </c>
      <c r="M208" s="18">
        <f t="shared" ca="1" si="121"/>
        <v>0.99989151400607312</v>
      </c>
      <c r="N208" s="18">
        <f t="shared" ca="1" si="121"/>
        <v>0.99992083333904158</v>
      </c>
      <c r="O208" s="18">
        <f t="shared" ca="1" si="121"/>
        <v>0.99992626200473211</v>
      </c>
      <c r="P208" s="18">
        <f t="shared" ca="1" si="121"/>
        <v>0.99994330013365984</v>
      </c>
      <c r="Q208" s="18">
        <f t="shared" ca="1" si="121"/>
        <v>0.99994637246828344</v>
      </c>
      <c r="R208" s="18">
        <f t="shared" ca="1" si="121"/>
        <v>0.99995726997178858</v>
      </c>
      <c r="S208" s="18">
        <f t="shared" ca="1" si="121"/>
        <v>0.99995910167662616</v>
      </c>
      <c r="T208" s="18">
        <f t="shared" ca="1" si="121"/>
        <v>0.99996646146688117</v>
      </c>
      <c r="U208" s="18">
        <f t="shared" ca="1" si="121"/>
        <v>0.99996756161907951</v>
      </c>
      <c r="V208" s="18">
        <f t="shared" ca="1" si="121"/>
        <v>0.99996549068745089</v>
      </c>
      <c r="W208" s="18">
        <f t="shared" ca="1" si="121"/>
        <v>0.99997378345017185</v>
      </c>
      <c r="X208" s="18">
        <f t="shared" ca="1" si="121"/>
        <v>0.99997684930494579</v>
      </c>
      <c r="Y208" s="18">
        <f t="shared" ca="1" si="121"/>
        <v>0.99997543016070634</v>
      </c>
      <c r="Z208" s="18">
        <f t="shared" ca="1" si="121"/>
        <v>0.99997703104451541</v>
      </c>
      <c r="AA208" s="18">
        <f t="shared" ca="1" si="121"/>
        <v>0.99997767388735648</v>
      </c>
      <c r="AB208" s="18">
        <f t="shared" ca="1" si="121"/>
        <v>0.99997986256547122</v>
      </c>
      <c r="AC208" s="18">
        <f t="shared" ca="1" si="121"/>
        <v>0.99998124967922386</v>
      </c>
      <c r="AD208" s="18">
        <f t="shared" ca="1" si="121"/>
        <v>0.99998287341874303</v>
      </c>
      <c r="AE208" s="18">
        <f t="shared" ca="1" si="121"/>
        <v>0.99998320193323487</v>
      </c>
      <c r="AF208" s="18">
        <f t="shared" ca="1" si="121"/>
        <v>0.99998512674096063</v>
      </c>
    </row>
    <row r="209" spans="4:32">
      <c r="D209" s="18">
        <f t="shared" si="86"/>
        <v>44.965000000000003</v>
      </c>
      <c r="E209" s="18">
        <f t="shared" ref="E209:AF209" ca="1" si="122">SQRT(1-($B$6*E$3/($B$6*E$3+E45*E$3))^2)</f>
        <v>0.99756300504870721</v>
      </c>
      <c r="F209" s="18">
        <f t="shared" ca="1" si="122"/>
        <v>0.99756793672438993</v>
      </c>
      <c r="G209" s="18">
        <f t="shared" ca="1" si="122"/>
        <v>0.99847803581327343</v>
      </c>
      <c r="H209" s="18">
        <f t="shared" ca="1" si="122"/>
        <v>0.99917326443190591</v>
      </c>
      <c r="I209" s="18">
        <f t="shared" ca="1" si="122"/>
        <v>0.99948553348607105</v>
      </c>
      <c r="J209" s="18">
        <f t="shared" ca="1" si="122"/>
        <v>0.99969694501043593</v>
      </c>
      <c r="K209" s="18">
        <f t="shared" ca="1" si="122"/>
        <v>0.99977460278783303</v>
      </c>
      <c r="L209" s="18">
        <f t="shared" ca="1" si="122"/>
        <v>0.99982570460464182</v>
      </c>
      <c r="M209" s="18">
        <f t="shared" ca="1" si="122"/>
        <v>0.99984605544560079</v>
      </c>
      <c r="N209" s="18">
        <f t="shared" ca="1" si="122"/>
        <v>0.99988753021115628</v>
      </c>
      <c r="O209" s="18">
        <f t="shared" ca="1" si="122"/>
        <v>0.99989590820435847</v>
      </c>
      <c r="P209" s="18">
        <f t="shared" ca="1" si="122"/>
        <v>0.99991985465396149</v>
      </c>
      <c r="Q209" s="18">
        <f t="shared" ca="1" si="122"/>
        <v>0.99992466123489632</v>
      </c>
      <c r="R209" s="18">
        <f t="shared" ca="1" si="122"/>
        <v>0.99993986608272201</v>
      </c>
      <c r="S209" s="18">
        <f t="shared" ca="1" si="122"/>
        <v>0.99994279664082963</v>
      </c>
      <c r="T209" s="18">
        <f t="shared" ca="1" si="122"/>
        <v>0.99995293087318549</v>
      </c>
      <c r="U209" s="18">
        <f t="shared" ca="1" si="122"/>
        <v>0.9999547487892444</v>
      </c>
      <c r="V209" s="18">
        <f t="shared" ca="1" si="122"/>
        <v>0.99995213091365709</v>
      </c>
      <c r="W209" s="18">
        <f t="shared" ca="1" si="122"/>
        <v>0.9999635358939305</v>
      </c>
      <c r="X209" s="18">
        <f t="shared" ca="1" si="122"/>
        <v>0.99996799390744473</v>
      </c>
      <c r="Y209" s="18">
        <f t="shared" ca="1" si="122"/>
        <v>0.99996617074960559</v>
      </c>
      <c r="Z209" s="18">
        <f t="shared" ca="1" si="122"/>
        <v>0.99996830029997663</v>
      </c>
      <c r="AA209" s="18">
        <f t="shared" ca="1" si="122"/>
        <v>0.99996936015513438</v>
      </c>
      <c r="AB209" s="18">
        <f t="shared" ca="1" si="122"/>
        <v>0.99997251878989868</v>
      </c>
      <c r="AC209" s="18">
        <f t="shared" ca="1" si="122"/>
        <v>0.99997430053228198</v>
      </c>
      <c r="AD209" s="18">
        <f t="shared" ca="1" si="122"/>
        <v>0.99997665786739243</v>
      </c>
      <c r="AE209" s="18">
        <f t="shared" ca="1" si="122"/>
        <v>0.99997722741094475</v>
      </c>
      <c r="AF209" s="18">
        <f t="shared" ca="1" si="122"/>
        <v>0.99997995602691547</v>
      </c>
    </row>
    <row r="210" spans="4:32">
      <c r="D210" s="18">
        <f t="shared" si="86"/>
        <v>56.606999999999999</v>
      </c>
      <c r="E210" s="18">
        <f t="shared" ref="E210:AF210" ca="1" si="123">SQRT(1-($B$6*E$3/($B$6*E$3+E46*E$3))^2)</f>
        <v>0.99659852260371473</v>
      </c>
      <c r="F210" s="18">
        <f t="shared" ca="1" si="123"/>
        <v>0.9966053429830094</v>
      </c>
      <c r="G210" s="18">
        <f t="shared" ca="1" si="123"/>
        <v>0.99786493589323488</v>
      </c>
      <c r="H210" s="18">
        <f t="shared" ca="1" si="123"/>
        <v>0.99883455486964134</v>
      </c>
      <c r="I210" s="18">
        <f t="shared" ca="1" si="123"/>
        <v>0.99927159095948015</v>
      </c>
      <c r="J210" s="18">
        <f t="shared" ca="1" si="123"/>
        <v>0.9995705746929876</v>
      </c>
      <c r="K210" s="18">
        <f t="shared" ca="1" si="123"/>
        <v>0.99968062979998618</v>
      </c>
      <c r="L210" s="18">
        <f t="shared" ca="1" si="123"/>
        <v>0.99975303664828918</v>
      </c>
      <c r="M210" s="18">
        <f t="shared" ca="1" si="123"/>
        <v>0.99978183769135665</v>
      </c>
      <c r="N210" s="18">
        <f t="shared" ca="1" si="123"/>
        <v>0.99984040711829458</v>
      </c>
      <c r="O210" s="18">
        <f t="shared" ca="1" si="123"/>
        <v>0.99985322315232072</v>
      </c>
      <c r="P210" s="18">
        <f t="shared" ca="1" si="123"/>
        <v>0.9998868271480319</v>
      </c>
      <c r="Q210" s="18">
        <f t="shared" ca="1" si="123"/>
        <v>0.99989425680244193</v>
      </c>
      <c r="R210" s="18">
        <f t="shared" ca="1" si="123"/>
        <v>0.99991544131460264</v>
      </c>
      <c r="S210" s="18">
        <f t="shared" ca="1" si="123"/>
        <v>0.9999200515801987</v>
      </c>
      <c r="T210" s="18">
        <f t="shared" ca="1" si="123"/>
        <v>0.99993398985345783</v>
      </c>
      <c r="U210" s="18">
        <f t="shared" ca="1" si="123"/>
        <v>0.99993691704510179</v>
      </c>
      <c r="V210" s="18">
        <f t="shared" ca="1" si="123"/>
        <v>0.99993363805891899</v>
      </c>
      <c r="W210" s="18">
        <f t="shared" ca="1" si="123"/>
        <v>0.99994931912862972</v>
      </c>
      <c r="X210" s="18">
        <f t="shared" ca="1" si="123"/>
        <v>0.99995576708610445</v>
      </c>
      <c r="Y210" s="18">
        <f t="shared" ca="1" si="123"/>
        <v>0.99995345655107415</v>
      </c>
      <c r="Z210" s="18">
        <f t="shared" ca="1" si="123"/>
        <v>0.99995627246622765</v>
      </c>
      <c r="AA210" s="18">
        <f t="shared" ca="1" si="123"/>
        <v>0.99995797516963758</v>
      </c>
      <c r="AB210" s="18">
        <f t="shared" ca="1" si="123"/>
        <v>0.99996251496481781</v>
      </c>
      <c r="AC210" s="18">
        <f t="shared" ca="1" si="123"/>
        <v>0.99996479570286179</v>
      </c>
      <c r="AD210" s="18">
        <f t="shared" ca="1" si="123"/>
        <v>0.99996820495272554</v>
      </c>
      <c r="AE210" s="18">
        <f t="shared" ca="1" si="123"/>
        <v>0.99996914010321081</v>
      </c>
      <c r="AF210" s="18">
        <f t="shared" ca="1" si="123"/>
        <v>0.99997299942507922</v>
      </c>
    </row>
    <row r="211" spans="4:32">
      <c r="D211" s="18">
        <f t="shared" si="86"/>
        <v>71.263999999999996</v>
      </c>
      <c r="E211" s="18">
        <f t="shared" ref="E211:AF211" ca="1" si="124">SQRT(1-($B$6*E$3/($B$6*E$3+E47*E$3))^2)</f>
        <v>0.99528268926314201</v>
      </c>
      <c r="F211" s="18">
        <f t="shared" ca="1" si="124"/>
        <v>0.99529199217127973</v>
      </c>
      <c r="G211" s="18">
        <f t="shared" ca="1" si="124"/>
        <v>0.99702079197459503</v>
      </c>
      <c r="H211" s="18">
        <f t="shared" ca="1" si="124"/>
        <v>0.99836341762730385</v>
      </c>
      <c r="I211" s="18">
        <f t="shared" ca="1" si="124"/>
        <v>0.9989719348160816</v>
      </c>
      <c r="J211" s="18">
        <f t="shared" ca="1" si="124"/>
        <v>0.99939296516530396</v>
      </c>
      <c r="K211" s="18">
        <f t="shared" ca="1" si="124"/>
        <v>0.99954840351037855</v>
      </c>
      <c r="L211" s="18">
        <f t="shared" ca="1" si="124"/>
        <v>0.99965070024595182</v>
      </c>
      <c r="M211" s="18">
        <f t="shared" ca="1" si="124"/>
        <v>0.99969137606591407</v>
      </c>
      <c r="N211" s="18">
        <f t="shared" ca="1" si="124"/>
        <v>0.99977386526003698</v>
      </c>
      <c r="O211" s="18">
        <f t="shared" ca="1" si="124"/>
        <v>0.99979330537990985</v>
      </c>
      <c r="P211" s="18">
        <f t="shared" ca="1" si="124"/>
        <v>0.99984037528956071</v>
      </c>
      <c r="Q211" s="18">
        <f t="shared" ca="1" si="124"/>
        <v>0.99985175290987993</v>
      </c>
      <c r="R211" s="18">
        <f t="shared" ca="1" si="124"/>
        <v>0.99988121952440823</v>
      </c>
      <c r="S211" s="18">
        <f t="shared" ca="1" si="124"/>
        <v>0.99988836922517166</v>
      </c>
      <c r="T211" s="18">
        <f t="shared" ca="1" si="124"/>
        <v>0.99990750945389395</v>
      </c>
      <c r="U211" s="18">
        <f t="shared" ca="1" si="124"/>
        <v>0.99991213224713449</v>
      </c>
      <c r="V211" s="18">
        <f t="shared" ca="1" si="124"/>
        <v>0.99990807953508198</v>
      </c>
      <c r="W211" s="18">
        <f t="shared" ca="1" si="124"/>
        <v>0.99992960519066365</v>
      </c>
      <c r="X211" s="18">
        <f t="shared" ca="1" si="124"/>
        <v>0.99993891613807795</v>
      </c>
      <c r="Y211" s="18">
        <f t="shared" ca="1" si="124"/>
        <v>0.99993600105124369</v>
      </c>
      <c r="Z211" s="18">
        <f t="shared" ca="1" si="124"/>
        <v>0.99993972323817482</v>
      </c>
      <c r="AA211" s="18">
        <f t="shared" ca="1" si="124"/>
        <v>0.99994239597418988</v>
      </c>
      <c r="AB211" s="18">
        <f t="shared" ca="1" si="124"/>
        <v>0.99994889168188017</v>
      </c>
      <c r="AC211" s="18">
        <f t="shared" ca="1" si="124"/>
        <v>0.9999517989982647</v>
      </c>
      <c r="AD211" s="18">
        <f t="shared" ca="1" si="124"/>
        <v>0.99995670996156549</v>
      </c>
      <c r="AE211" s="18">
        <f t="shared" ca="1" si="124"/>
        <v>0.99995820551963799</v>
      </c>
      <c r="AF211" s="18">
        <f t="shared" ca="1" si="124"/>
        <v>0.99996364345805133</v>
      </c>
    </row>
    <row r="212" spans="4:32">
      <c r="D212" s="18">
        <f t="shared" si="86"/>
        <v>89.716999999999999</v>
      </c>
      <c r="E212" s="18">
        <f t="shared" ref="E212:AF212" ca="1" si="125">SQRT(1-($B$6*E$3/($B$6*E$3+E48*E$3))^2)</f>
        <v>0.9935090589299389</v>
      </c>
      <c r="F212" s="18">
        <f t="shared" ca="1" si="125"/>
        <v>0.99352177015562881</v>
      </c>
      <c r="G212" s="18">
        <f t="shared" ca="1" si="125"/>
        <v>0.99586859192401855</v>
      </c>
      <c r="H212" s="18">
        <f t="shared" ca="1" si="125"/>
        <v>0.99771290795989209</v>
      </c>
      <c r="I212" s="18">
        <f t="shared" ca="1" si="125"/>
        <v>0.99855464348194223</v>
      </c>
      <c r="J212" s="18">
        <f t="shared" ca="1" si="125"/>
        <v>0.99914444727841789</v>
      </c>
      <c r="K212" s="18">
        <f t="shared" ca="1" si="125"/>
        <v>0.99936313944157351</v>
      </c>
      <c r="L212" s="18">
        <f t="shared" ca="1" si="125"/>
        <v>0.99950707129188432</v>
      </c>
      <c r="M212" s="18">
        <f t="shared" ca="1" si="125"/>
        <v>0.99956431688315828</v>
      </c>
      <c r="N212" s="18">
        <f t="shared" ca="1" si="125"/>
        <v>0.99968019020146481</v>
      </c>
      <c r="O212" s="18">
        <f t="shared" ca="1" si="125"/>
        <v>0.99970944585193966</v>
      </c>
      <c r="P212" s="18">
        <f t="shared" ca="1" si="125"/>
        <v>0.99977520763942163</v>
      </c>
      <c r="Q212" s="18">
        <f t="shared" ca="1" si="125"/>
        <v>0.9997924550889834</v>
      </c>
      <c r="R212" s="18">
        <f t="shared" ca="1" si="125"/>
        <v>0.99983335770139481</v>
      </c>
      <c r="S212" s="18">
        <f t="shared" ca="1" si="125"/>
        <v>0.99984432118667887</v>
      </c>
      <c r="T212" s="18">
        <f t="shared" ca="1" si="125"/>
        <v>0.9998705461744215</v>
      </c>
      <c r="U212" s="18">
        <f t="shared" ca="1" si="125"/>
        <v>0.99987773974536942</v>
      </c>
      <c r="V212" s="18">
        <f t="shared" ca="1" si="125"/>
        <v>0.99987281253167415</v>
      </c>
      <c r="W212" s="18">
        <f t="shared" ca="1" si="125"/>
        <v>0.99990231308768718</v>
      </c>
      <c r="X212" s="18">
        <f t="shared" ca="1" si="125"/>
        <v>0.99991571703976334</v>
      </c>
      <c r="Y212" s="18">
        <f t="shared" ca="1" si="125"/>
        <v>0.9999120740497679</v>
      </c>
      <c r="Z212" s="18">
        <f t="shared" ca="1" si="125"/>
        <v>0.99991697994225159</v>
      </c>
      <c r="AA212" s="18">
        <f t="shared" ca="1" si="125"/>
        <v>0.99992110294069236</v>
      </c>
      <c r="AB212" s="18">
        <f t="shared" ca="1" si="125"/>
        <v>0.99993037179725641</v>
      </c>
      <c r="AC212" s="18">
        <f t="shared" ca="1" si="125"/>
        <v>0.99993405349405351</v>
      </c>
      <c r="AD212" s="18">
        <f t="shared" ca="1" si="125"/>
        <v>0.99994109749560589</v>
      </c>
      <c r="AE212" s="18">
        <f t="shared" ca="1" si="125"/>
        <v>0.99994342736439146</v>
      </c>
      <c r="AF212" s="18">
        <f t="shared" ca="1" si="125"/>
        <v>0.99995106901736008</v>
      </c>
    </row>
    <row r="213" spans="4:32">
      <c r="D213" s="18">
        <f t="shared" si="86"/>
        <v>112.95</v>
      </c>
      <c r="E213" s="18">
        <f t="shared" ref="E213:AF213" ca="1" si="126">SQRT(1-($B$6*E$3/($B$6*E$3+E49*E$3))^2)</f>
        <v>0.99164271947743787</v>
      </c>
      <c r="F213" s="18">
        <f t="shared" ca="1" si="126"/>
        <v>0.99165840427422169</v>
      </c>
      <c r="G213" s="18">
        <f t="shared" ca="1" si="126"/>
        <v>0.99463562749510859</v>
      </c>
      <c r="H213" s="18">
        <f t="shared" ca="1" si="126"/>
        <v>0.99700522753093446</v>
      </c>
      <c r="I213" s="18">
        <f t="shared" ca="1" si="126"/>
        <v>0.99809649945156931</v>
      </c>
      <c r="J213" s="18">
        <f t="shared" ca="1" si="126"/>
        <v>0.99886904323966275</v>
      </c>
      <c r="K213" s="18">
        <f t="shared" ca="1" si="126"/>
        <v>0.99915680868581691</v>
      </c>
      <c r="L213" s="18">
        <f t="shared" ca="1" si="126"/>
        <v>0.99934659877396059</v>
      </c>
      <c r="M213" s="18">
        <f t="shared" ca="1" si="126"/>
        <v>0.99942212462092983</v>
      </c>
      <c r="N213" s="18">
        <f t="shared" ca="1" si="126"/>
        <v>0.9995750841074168</v>
      </c>
      <c r="O213" s="18">
        <f t="shared" ca="1" si="126"/>
        <v>0.99961494955651486</v>
      </c>
      <c r="P213" s="18">
        <f t="shared" ca="1" si="126"/>
        <v>0.99970166724277054</v>
      </c>
      <c r="Q213" s="18">
        <f t="shared" ca="1" si="126"/>
        <v>0.99972526466720613</v>
      </c>
      <c r="R213" s="18">
        <f t="shared" ca="1" si="126"/>
        <v>0.99977910494269484</v>
      </c>
      <c r="S213" s="18">
        <f t="shared" ca="1" si="126"/>
        <v>0.99979418251403063</v>
      </c>
      <c r="T213" s="18">
        <f t="shared" ca="1" si="126"/>
        <v>0.99982858755003468</v>
      </c>
      <c r="U213" s="18">
        <f t="shared" ca="1" si="126"/>
        <v>0.99983855729482263</v>
      </c>
      <c r="V213" s="18">
        <f t="shared" ca="1" si="126"/>
        <v>0.9998324864905378</v>
      </c>
      <c r="W213" s="18">
        <f t="shared" ca="1" si="126"/>
        <v>0.99987111697811759</v>
      </c>
      <c r="X213" s="18">
        <f t="shared" ca="1" si="126"/>
        <v>0.99988908355953865</v>
      </c>
      <c r="Y213" s="18">
        <f t="shared" ca="1" si="126"/>
        <v>0.99988453496725027</v>
      </c>
      <c r="Z213" s="18">
        <f t="shared" ca="1" si="126"/>
        <v>0.9998908395502637</v>
      </c>
      <c r="AA213" s="18">
        <f t="shared" ca="1" si="126"/>
        <v>0.99989653530248623</v>
      </c>
      <c r="AB213" s="18">
        <f t="shared" ca="1" si="126"/>
        <v>0.99990891608585408</v>
      </c>
      <c r="AC213" s="18">
        <f t="shared" ca="1" si="126"/>
        <v>0.99991354433093871</v>
      </c>
      <c r="AD213" s="18">
        <f t="shared" ca="1" si="126"/>
        <v>0.99992298452007999</v>
      </c>
      <c r="AE213" s="18">
        <f t="shared" ca="1" si="126"/>
        <v>0.9999262195497971</v>
      </c>
      <c r="AF213" s="18">
        <f t="shared" ca="1" si="126"/>
        <v>0.99993633555406436</v>
      </c>
    </row>
    <row r="214" spans="4:32">
      <c r="D214" s="18">
        <f t="shared" si="86"/>
        <v>142.19</v>
      </c>
      <c r="E214" s="18">
        <f t="shared" ref="E214:AF214" ca="1" si="127">SQRT(1-($B$6*E$3/($B$6*E$3+E50*E$3))^2)</f>
        <v>0.98984802722670306</v>
      </c>
      <c r="F214" s="18">
        <f t="shared" ca="1" si="127"/>
        <v>0.98986548296194987</v>
      </c>
      <c r="G214" s="18">
        <f t="shared" ca="1" si="127"/>
        <v>0.99342596626415935</v>
      </c>
      <c r="H214" s="18">
        <f t="shared" ca="1" si="127"/>
        <v>0.99629741462929289</v>
      </c>
      <c r="I214" s="18">
        <f t="shared" ca="1" si="127"/>
        <v>0.99763393255251687</v>
      </c>
      <c r="J214" s="18">
        <f t="shared" ca="1" si="127"/>
        <v>0.9985874067605891</v>
      </c>
      <c r="K214" s="18">
        <f t="shared" ca="1" si="127"/>
        <v>0.99894452272127343</v>
      </c>
      <c r="L214" s="18">
        <f t="shared" ca="1" si="127"/>
        <v>0.99918078153552525</v>
      </c>
      <c r="M214" s="18">
        <f t="shared" ca="1" si="127"/>
        <v>0.99927485303371799</v>
      </c>
      <c r="N214" s="18">
        <f t="shared" ca="1" si="127"/>
        <v>0.99946590354074893</v>
      </c>
      <c r="O214" s="18">
        <f t="shared" ca="1" si="127"/>
        <v>0.99951580133217288</v>
      </c>
      <c r="P214" s="18">
        <f t="shared" ca="1" si="127"/>
        <v>0.9996244282540967</v>
      </c>
      <c r="Q214" s="18">
        <f t="shared" ca="1" si="127"/>
        <v>0.9996540297579829</v>
      </c>
      <c r="R214" s="18">
        <f t="shared" ca="1" si="127"/>
        <v>0.99972159065898569</v>
      </c>
      <c r="S214" s="18">
        <f t="shared" ca="1" si="127"/>
        <v>0.99974053624005488</v>
      </c>
      <c r="T214" s="18">
        <f t="shared" ca="1" si="127"/>
        <v>0.99978394536944293</v>
      </c>
      <c r="U214" s="18">
        <f t="shared" ca="1" si="127"/>
        <v>0.99979651966770633</v>
      </c>
      <c r="V214" s="18">
        <f t="shared" ca="1" si="127"/>
        <v>0.99978888108424624</v>
      </c>
      <c r="W214" s="18">
        <f t="shared" ca="1" si="127"/>
        <v>0.99983743086856347</v>
      </c>
      <c r="X214" s="18">
        <f t="shared" ca="1" si="127"/>
        <v>0.99986006179682896</v>
      </c>
      <c r="Y214" s="18">
        <f t="shared" ca="1" si="127"/>
        <v>0.99985434893217762</v>
      </c>
      <c r="Z214" s="18">
        <f t="shared" ca="1" si="127"/>
        <v>0.99986228176451597</v>
      </c>
      <c r="AA214" s="18">
        <f t="shared" ca="1" si="127"/>
        <v>0.99986947552659589</v>
      </c>
      <c r="AB214" s="18">
        <f t="shared" ca="1" si="127"/>
        <v>0.99988508487885486</v>
      </c>
      <c r="AC214" s="18">
        <f t="shared" ca="1" si="127"/>
        <v>0.99989088966835293</v>
      </c>
      <c r="AD214" s="18">
        <f t="shared" ca="1" si="127"/>
        <v>0.99990281432892913</v>
      </c>
      <c r="AE214" s="18">
        <f t="shared" ca="1" si="127"/>
        <v>0.99990691915149588</v>
      </c>
      <c r="AF214" s="18">
        <f t="shared" ca="1" si="127"/>
        <v>0.9999196228481273</v>
      </c>
    </row>
    <row r="215" spans="4:32">
      <c r="D215" s="18">
        <f t="shared" si="86"/>
        <v>179.01</v>
      </c>
      <c r="E215" s="18">
        <f t="shared" ref="E215:AF215" ca="1" si="128">SQRT(1-($B$6*E$3/($B$6*E$3+E51*E$3))^2)</f>
        <v>0.9877663481977873</v>
      </c>
      <c r="F215" s="18">
        <f t="shared" ca="1" si="128"/>
        <v>0.98778603064505377</v>
      </c>
      <c r="G215" s="18">
        <f t="shared" ca="1" si="128"/>
        <v>0.991996871886345</v>
      </c>
      <c r="H215" s="18">
        <f t="shared" ca="1" si="128"/>
        <v>0.99544593080218302</v>
      </c>
      <c r="I215" s="18">
        <f t="shared" ca="1" si="128"/>
        <v>0.99707145142032094</v>
      </c>
      <c r="J215" s="18">
        <f t="shared" ca="1" si="128"/>
        <v>0.99824159693622794</v>
      </c>
      <c r="K215" s="18">
        <f t="shared" ca="1" si="128"/>
        <v>0.99868257833097118</v>
      </c>
      <c r="L215" s="18">
        <f t="shared" ca="1" si="128"/>
        <v>0.99897545453403347</v>
      </c>
      <c r="M215" s="18">
        <f t="shared" ca="1" si="128"/>
        <v>0.99909227002285672</v>
      </c>
      <c r="N215" s="18">
        <f t="shared" ca="1" si="128"/>
        <v>0.99933011201240574</v>
      </c>
      <c r="O215" s="18">
        <f t="shared" ca="1" si="128"/>
        <v>0.99939234665630106</v>
      </c>
      <c r="P215" s="18">
        <f t="shared" ca="1" si="128"/>
        <v>0.99952804709652865</v>
      </c>
      <c r="Q215" s="18">
        <f t="shared" ca="1" si="128"/>
        <v>0.99956504178858185</v>
      </c>
      <c r="R215" s="18">
        <f t="shared" ca="1" si="128"/>
        <v>0.99964964507214094</v>
      </c>
      <c r="S215" s="18">
        <f t="shared" ca="1" si="128"/>
        <v>0.99967339135654232</v>
      </c>
      <c r="T215" s="18">
        <f t="shared" ca="1" si="128"/>
        <v>0.99972803339874117</v>
      </c>
      <c r="U215" s="18">
        <f t="shared" ca="1" si="128"/>
        <v>0.99974386990428354</v>
      </c>
      <c r="V215" s="18">
        <f t="shared" ca="1" si="128"/>
        <v>0.99973426643767371</v>
      </c>
      <c r="W215" s="18">
        <f t="shared" ca="1" si="128"/>
        <v>0.99979517700214215</v>
      </c>
      <c r="X215" s="18">
        <f t="shared" ca="1" si="128"/>
        <v>0.99982363847034428</v>
      </c>
      <c r="Y215" s="18">
        <f t="shared" ca="1" si="128"/>
        <v>0.99981647082902847</v>
      </c>
      <c r="Z215" s="18">
        <f t="shared" ca="1" si="128"/>
        <v>0.9998264360510446</v>
      </c>
      <c r="AA215" s="18">
        <f t="shared" ca="1" si="128"/>
        <v>0.99983551128248893</v>
      </c>
      <c r="AB215" s="18">
        <f t="shared" ca="1" si="128"/>
        <v>0.9998551565190833</v>
      </c>
      <c r="AC215" s="18">
        <f t="shared" ca="1" si="128"/>
        <v>0.99986243042929523</v>
      </c>
      <c r="AD215" s="18">
        <f t="shared" ca="1" si="128"/>
        <v>0.99987747170976227</v>
      </c>
      <c r="AE215" s="18">
        <f t="shared" ca="1" si="128"/>
        <v>0.99988267254550522</v>
      </c>
      <c r="AF215" s="18">
        <f t="shared" ca="1" si="128"/>
        <v>0.99989860663767816</v>
      </c>
    </row>
    <row r="216" spans="4:32">
      <c r="D216" s="18">
        <f t="shared" si="86"/>
        <v>225.36</v>
      </c>
      <c r="E216" s="18">
        <f t="shared" ref="E216:AF216" ca="1" si="129">SQRT(1-($B$6*E$3/($B$6*E$3+E52*E$3))^2)</f>
        <v>0.98540346833226122</v>
      </c>
      <c r="F216" s="18">
        <f t="shared" ca="1" si="129"/>
        <v>0.98542467445705817</v>
      </c>
      <c r="G216" s="18">
        <f t="shared" ca="1" si="129"/>
        <v>0.99033811304302111</v>
      </c>
      <c r="H216" s="18">
        <f t="shared" ca="1" si="129"/>
        <v>0.99443491482758162</v>
      </c>
      <c r="I216" s="18">
        <f t="shared" ca="1" si="129"/>
        <v>0.9963944233048031</v>
      </c>
      <c r="J216" s="18">
        <f t="shared" ca="1" si="129"/>
        <v>0.99782037846892246</v>
      </c>
      <c r="K216" s="18">
        <f t="shared" ca="1" si="129"/>
        <v>0.99836157196097497</v>
      </c>
      <c r="L216" s="18">
        <f t="shared" ca="1" si="129"/>
        <v>0.99872288482913518</v>
      </c>
      <c r="M216" s="18">
        <f t="shared" ca="1" si="129"/>
        <v>0.99886716337996384</v>
      </c>
      <c r="N216" s="18">
        <f t="shared" ca="1" si="129"/>
        <v>0.99916199147858997</v>
      </c>
      <c r="O216" s="18">
        <f t="shared" ca="1" si="129"/>
        <v>0.99923928783818705</v>
      </c>
      <c r="P216" s="18">
        <f t="shared" ca="1" si="129"/>
        <v>0.99940821284338932</v>
      </c>
      <c r="Q216" s="18">
        <f t="shared" ca="1" si="129"/>
        <v>0.99945435953373662</v>
      </c>
      <c r="R216" s="18">
        <f t="shared" ca="1" si="129"/>
        <v>0.99955996591114349</v>
      </c>
      <c r="S216" s="18">
        <f t="shared" ca="1" si="129"/>
        <v>0.99958961291596549</v>
      </c>
      <c r="T216" s="18">
        <f t="shared" ca="1" si="129"/>
        <v>0.99965826492476884</v>
      </c>
      <c r="U216" s="18">
        <f t="shared" ca="1" si="129"/>
        <v>0.99967813234345348</v>
      </c>
      <c r="V216" s="18">
        <f t="shared" ca="1" si="129"/>
        <v>0.999666103620103</v>
      </c>
      <c r="W216" s="18">
        <f t="shared" ca="1" si="129"/>
        <v>0.99974232677417874</v>
      </c>
      <c r="X216" s="18">
        <f t="shared" ca="1" si="129"/>
        <v>0.99977804795466529</v>
      </c>
      <c r="Y216" s="18">
        <f t="shared" ca="1" si="129"/>
        <v>0.99976906950018929</v>
      </c>
      <c r="Z216" s="18">
        <f t="shared" ca="1" si="129"/>
        <v>0.99978156462926937</v>
      </c>
      <c r="AA216" s="18">
        <f t="shared" ca="1" si="129"/>
        <v>0.99979298778633507</v>
      </c>
      <c r="AB216" s="18">
        <f t="shared" ca="1" si="129"/>
        <v>0.99981766775151037</v>
      </c>
      <c r="AC216" s="18">
        <f t="shared" ca="1" si="129"/>
        <v>0.99982675511352659</v>
      </c>
      <c r="AD216" s="18">
        <f t="shared" ca="1" si="129"/>
        <v>0.99984570092915137</v>
      </c>
      <c r="AE216" s="18">
        <f t="shared" ca="1" si="129"/>
        <v>0.99985227667510157</v>
      </c>
      <c r="AF216" s="18">
        <f t="shared" ca="1" si="129"/>
        <v>0.99987223356960264</v>
      </c>
    </row>
    <row r="217" spans="4:32">
      <c r="D217" s="18">
        <f t="shared" si="86"/>
        <v>283.70999999999998</v>
      </c>
      <c r="E217" s="18">
        <f t="shared" ref="E217:AF217" ca="1" si="130">SQRT(1-($B$6*E$3/($B$6*E$3+E53*E$3))^2)</f>
        <v>0.9827985115180975</v>
      </c>
      <c r="F217" s="18">
        <f t="shared" ca="1" si="130"/>
        <v>0.98282137470519892</v>
      </c>
      <c r="G217" s="18">
        <f t="shared" ca="1" si="130"/>
        <v>0.98845662006250123</v>
      </c>
      <c r="H217" s="18">
        <f t="shared" ca="1" si="130"/>
        <v>0.9932551477266619</v>
      </c>
      <c r="I217" s="18">
        <f t="shared" ca="1" si="130"/>
        <v>0.99559094730443765</v>
      </c>
      <c r="J217" s="18">
        <f t="shared" ca="1" si="130"/>
        <v>0.99731272321882947</v>
      </c>
      <c r="K217" s="18">
        <f t="shared" ca="1" si="130"/>
        <v>0.99797192844300653</v>
      </c>
      <c r="L217" s="18">
        <f t="shared" ca="1" si="130"/>
        <v>0.99841463529442653</v>
      </c>
      <c r="M217" s="18">
        <f t="shared" ca="1" si="130"/>
        <v>0.99859178287597505</v>
      </c>
      <c r="N217" s="18">
        <f t="shared" ca="1" si="130"/>
        <v>0.99895528341465434</v>
      </c>
      <c r="O217" s="18">
        <f t="shared" ca="1" si="130"/>
        <v>0.99905084328838101</v>
      </c>
      <c r="P217" s="18">
        <f t="shared" ca="1" si="130"/>
        <v>0.99926015762419362</v>
      </c>
      <c r="Q217" s="18">
        <f t="shared" ca="1" si="130"/>
        <v>0.99931740030719651</v>
      </c>
      <c r="R217" s="18">
        <f t="shared" ca="1" si="130"/>
        <v>0.99944871284660564</v>
      </c>
      <c r="S217" s="18">
        <f t="shared" ca="1" si="130"/>
        <v>0.99948564499185033</v>
      </c>
      <c r="T217" s="18">
        <f t="shared" ca="1" si="130"/>
        <v>0.99957152557373097</v>
      </c>
      <c r="U217" s="18">
        <f t="shared" ca="1" si="130"/>
        <v>0.99959637042135863</v>
      </c>
      <c r="V217" s="18">
        <f t="shared" ca="1" si="130"/>
        <v>0.99958134800330289</v>
      </c>
      <c r="W217" s="18">
        <f t="shared" ca="1" si="130"/>
        <v>0.99967646230742624</v>
      </c>
      <c r="X217" s="18">
        <f t="shared" ca="1" si="130"/>
        <v>0.99972115270685313</v>
      </c>
      <c r="Y217" s="18">
        <f t="shared" ca="1" si="130"/>
        <v>0.99970994989334527</v>
      </c>
      <c r="Z217" s="18">
        <f t="shared" ca="1" si="130"/>
        <v>0.99972558197031658</v>
      </c>
      <c r="AA217" s="18">
        <f t="shared" ca="1" si="130"/>
        <v>0.99973993055958155</v>
      </c>
      <c r="AB217" s="18">
        <f t="shared" ca="1" si="130"/>
        <v>0.99977085057453785</v>
      </c>
      <c r="AC217" s="18">
        <f t="shared" ca="1" si="130"/>
        <v>0.99978218215910652</v>
      </c>
      <c r="AD217" s="18">
        <f t="shared" ca="1" si="130"/>
        <v>0.9998059808009897</v>
      </c>
      <c r="AE217" s="18">
        <f t="shared" ca="1" si="130"/>
        <v>0.99981427755599728</v>
      </c>
      <c r="AF217" s="18">
        <f t="shared" ca="1" si="130"/>
        <v>0.99983921628586947</v>
      </c>
    </row>
    <row r="218" spans="4:32">
      <c r="D218" s="18">
        <f t="shared" si="86"/>
        <v>357.17</v>
      </c>
      <c r="E218" s="18">
        <f t="shared" ref="E218:AF218" ca="1" si="131">SQRT(1-($B$6*E$3/($B$6*E$3+E54*E$3))^2)</f>
        <v>0.98003906222227055</v>
      </c>
      <c r="F218" s="18">
        <f t="shared" ca="1" si="131"/>
        <v>0.98006319603109981</v>
      </c>
      <c r="G218" s="18">
        <f t="shared" ca="1" si="131"/>
        <v>0.98638947090117279</v>
      </c>
      <c r="H218" s="18">
        <f t="shared" ca="1" si="131"/>
        <v>0.9919107330140593</v>
      </c>
      <c r="I218" s="18">
        <f t="shared" ca="1" si="131"/>
        <v>0.99465513996326882</v>
      </c>
      <c r="J218" s="18">
        <f t="shared" ca="1" si="131"/>
        <v>0.9967095129201351</v>
      </c>
      <c r="K218" s="18">
        <f t="shared" ca="1" si="131"/>
        <v>0.9975050735485107</v>
      </c>
      <c r="L218" s="18">
        <f t="shared" ca="1" si="131"/>
        <v>0.99804274362298051</v>
      </c>
      <c r="M218" s="18">
        <f t="shared" ca="1" si="131"/>
        <v>0.99825850808857219</v>
      </c>
      <c r="N218" s="18">
        <f t="shared" ca="1" si="131"/>
        <v>0.99870348655983487</v>
      </c>
      <c r="O218" s="18">
        <f t="shared" ca="1" si="131"/>
        <v>0.99882075067424714</v>
      </c>
      <c r="P218" s="18">
        <f t="shared" ca="1" si="131"/>
        <v>0.99907848776941011</v>
      </c>
      <c r="Q218" s="18">
        <f t="shared" ca="1" si="131"/>
        <v>0.9991492026708052</v>
      </c>
      <c r="R218" s="18">
        <f t="shared" ca="1" si="131"/>
        <v>0.9993115737904994</v>
      </c>
      <c r="S218" s="18">
        <f t="shared" ca="1" si="131"/>
        <v>0.99935733911041102</v>
      </c>
      <c r="T218" s="18">
        <f t="shared" ca="1" si="131"/>
        <v>0.99946431536661895</v>
      </c>
      <c r="U218" s="18">
        <f t="shared" ca="1" si="131"/>
        <v>0.99949530746110304</v>
      </c>
      <c r="V218" s="18">
        <f t="shared" ca="1" si="131"/>
        <v>0.99947662291639372</v>
      </c>
      <c r="W218" s="18">
        <f t="shared" ca="1" si="131"/>
        <v>0.99959480866737349</v>
      </c>
      <c r="X218" s="18">
        <f t="shared" ca="1" si="131"/>
        <v>0.99965051619298384</v>
      </c>
      <c r="Y218" s="18">
        <f t="shared" ca="1" si="131"/>
        <v>0.99963658462832428</v>
      </c>
      <c r="Z218" s="18">
        <f t="shared" ca="1" si="131"/>
        <v>0.999656058714681</v>
      </c>
      <c r="AA218" s="18">
        <f t="shared" ca="1" si="131"/>
        <v>0.99967398975649324</v>
      </c>
      <c r="AB218" s="18">
        <f t="shared" ca="1" si="131"/>
        <v>0.99971261574872039</v>
      </c>
      <c r="AC218" s="18">
        <f t="shared" ca="1" si="131"/>
        <v>0.99972671433085303</v>
      </c>
      <c r="AD218" s="18">
        <f t="shared" ca="1" si="131"/>
        <v>0.99975652807820237</v>
      </c>
      <c r="AE218" s="18">
        <f t="shared" ca="1" si="131"/>
        <v>0.99976696047941549</v>
      </c>
      <c r="AF218" s="18">
        <f t="shared" ca="1" si="131"/>
        <v>0.99979802592976974</v>
      </c>
    </row>
    <row r="219" spans="4:32">
      <c r="D219" s="18">
        <f t="shared" si="86"/>
        <v>449.65</v>
      </c>
      <c r="E219" s="18">
        <f t="shared" ref="E219:AF219" ca="1" si="132">SQRT(1-($B$6*E$3/($B$6*E$3+E55*E$3))^2)</f>
        <v>0.97727824885534287</v>
      </c>
      <c r="F219" s="18">
        <f t="shared" ca="1" si="132"/>
        <v>0.97730215136457188</v>
      </c>
      <c r="G219" s="18">
        <f t="shared" ca="1" si="132"/>
        <v>0.98421598399223598</v>
      </c>
      <c r="H219" s="18">
        <f t="shared" ca="1" si="132"/>
        <v>0.99042710108416876</v>
      </c>
      <c r="I219" s="18">
        <f t="shared" ca="1" si="132"/>
        <v>0.99359284353985566</v>
      </c>
      <c r="J219" s="18">
        <f t="shared" ca="1" si="132"/>
        <v>0.99600735105616056</v>
      </c>
      <c r="K219" s="18">
        <f t="shared" ca="1" si="132"/>
        <v>0.99695521819011079</v>
      </c>
      <c r="L219" s="18">
        <f t="shared" ca="1" si="132"/>
        <v>0.99760075135301762</v>
      </c>
      <c r="M219" s="18">
        <f t="shared" ca="1" si="132"/>
        <v>0.99786069240518882</v>
      </c>
      <c r="N219" s="18">
        <f t="shared" ca="1" si="132"/>
        <v>0.9984002860848209</v>
      </c>
      <c r="O219" s="18">
        <f t="shared" ca="1" si="132"/>
        <v>0.99854326064353682</v>
      </c>
      <c r="P219" s="18">
        <f t="shared" ca="1" si="132"/>
        <v>0.9988579861226774</v>
      </c>
      <c r="Q219" s="18">
        <f t="shared" ca="1" si="132"/>
        <v>0.99894459395775781</v>
      </c>
      <c r="R219" s="18">
        <f t="shared" ca="1" si="132"/>
        <v>0.99914411344919862</v>
      </c>
      <c r="S219" s="18">
        <f t="shared" ca="1" si="132"/>
        <v>0.99920045419683901</v>
      </c>
      <c r="T219" s="18">
        <f t="shared" ca="1" si="132"/>
        <v>0.99933292133660723</v>
      </c>
      <c r="U219" s="18">
        <f t="shared" ca="1" si="132"/>
        <v>0.9993712683083108</v>
      </c>
      <c r="V219" s="18">
        <f t="shared" ca="1" si="132"/>
        <v>0.99934815583732195</v>
      </c>
      <c r="W219" s="18">
        <f t="shared" ca="1" si="132"/>
        <v>0.99949424384845442</v>
      </c>
      <c r="X219" s="18">
        <f t="shared" ca="1" si="132"/>
        <v>0.99956336158573555</v>
      </c>
      <c r="Y219" s="18">
        <f t="shared" ca="1" si="132"/>
        <v>0.99954610464362548</v>
      </c>
      <c r="Z219" s="18">
        <f t="shared" ca="1" si="132"/>
        <v>0.99957024864931354</v>
      </c>
      <c r="AA219" s="18">
        <f t="shared" ca="1" si="132"/>
        <v>0.99959259399165667</v>
      </c>
      <c r="AB219" s="18">
        <f t="shared" ca="1" si="132"/>
        <v>0.99964062524233543</v>
      </c>
      <c r="AC219" s="18">
        <f t="shared" ca="1" si="132"/>
        <v>0.99965806985515127</v>
      </c>
      <c r="AD219" s="18">
        <f t="shared" ca="1" si="132"/>
        <v>0.99969524799956855</v>
      </c>
      <c r="AE219" s="18">
        <f t="shared" ca="1" si="132"/>
        <v>0.99970831348418931</v>
      </c>
      <c r="AF219" s="18">
        <f t="shared" ca="1" si="132"/>
        <v>0.99974688982297399</v>
      </c>
    </row>
    <row r="220" spans="4:32">
      <c r="D220" s="18">
        <f t="shared" si="86"/>
        <v>566.07000000000005</v>
      </c>
      <c r="E220" s="18">
        <f t="shared" ref="E220:AF220" ca="1" si="133">SQRT(1-($B$6*E$3/($B$6*E$3+E56*E$3))^2)</f>
        <v>0.97473822758027151</v>
      </c>
      <c r="F220" s="18">
        <f t="shared" ca="1" si="133"/>
        <v>0.97476244515707633</v>
      </c>
      <c r="G220" s="18">
        <f t="shared" ca="1" si="133"/>
        <v>0.98207009732356443</v>
      </c>
      <c r="H220" s="18">
        <f t="shared" ca="1" si="133"/>
        <v>0.98886281315060542</v>
      </c>
      <c r="I220" s="18">
        <f t="shared" ca="1" si="133"/>
        <v>0.99242907277706416</v>
      </c>
      <c r="J220" s="18">
        <f t="shared" ca="1" si="133"/>
        <v>0.9952117614171675</v>
      </c>
      <c r="K220" s="18">
        <f t="shared" ca="1" si="133"/>
        <v>0.99632209622482881</v>
      </c>
      <c r="L220" s="18">
        <f t="shared" ca="1" si="133"/>
        <v>0.99708575741800864</v>
      </c>
      <c r="M220" s="18">
        <f t="shared" ca="1" si="133"/>
        <v>0.99739553386125523</v>
      </c>
      <c r="N220" s="18">
        <f t="shared" ca="1" si="133"/>
        <v>0.99804151874390012</v>
      </c>
      <c r="O220" s="18">
        <f t="shared" ca="1" si="133"/>
        <v>0.99821348441630675</v>
      </c>
      <c r="P220" s="18">
        <f t="shared" ca="1" si="133"/>
        <v>0.99859406338782442</v>
      </c>
      <c r="Q220" s="18">
        <f t="shared" ca="1" si="133"/>
        <v>0.99869927901466149</v>
      </c>
      <c r="R220" s="18">
        <f t="shared" ca="1" si="133"/>
        <v>0.99894201233710511</v>
      </c>
      <c r="S220" s="18">
        <f t="shared" ca="1" si="133"/>
        <v>0.99901081861429131</v>
      </c>
      <c r="T220" s="18">
        <f t="shared" ca="1" si="133"/>
        <v>0.99917346794628037</v>
      </c>
      <c r="U220" s="18">
        <f t="shared" ca="1" si="133"/>
        <v>0.99922063240226933</v>
      </c>
      <c r="V220" s="18">
        <f t="shared" ca="1" si="133"/>
        <v>0.99919226953879636</v>
      </c>
      <c r="W220" s="18">
        <f t="shared" ca="1" si="133"/>
        <v>0.99937152670610763</v>
      </c>
      <c r="X220" s="18">
        <f t="shared" ca="1" si="133"/>
        <v>0.9994567421672208</v>
      </c>
      <c r="Y220" s="18">
        <f t="shared" ca="1" si="133"/>
        <v>0.99943551523075602</v>
      </c>
      <c r="Z220" s="18">
        <f t="shared" ca="1" si="133"/>
        <v>0.99946523477563332</v>
      </c>
      <c r="AA220" s="18">
        <f t="shared" ca="1" si="133"/>
        <v>0.99949291980489097</v>
      </c>
      <c r="AB220" s="18">
        <f t="shared" ca="1" si="133"/>
        <v>0.9995522739195617</v>
      </c>
      <c r="AC220" s="18">
        <f t="shared" ca="1" si="133"/>
        <v>0.99957374775706387</v>
      </c>
      <c r="AD220" s="18">
        <f t="shared" ca="1" si="133"/>
        <v>0.99961988098969068</v>
      </c>
      <c r="AE220" s="18">
        <f t="shared" ca="1" si="133"/>
        <v>0.99963618022468403</v>
      </c>
      <c r="AF220" s="18">
        <f t="shared" ca="1" si="133"/>
        <v>0.99968382304990289</v>
      </c>
    </row>
    <row r="221" spans="4:32">
      <c r="D221" s="18">
        <f t="shared" si="86"/>
        <v>712.64</v>
      </c>
      <c r="E221" s="18">
        <f t="shared" ref="E221:AF221" ca="1" si="134">SQRT(1-($B$6*E$3/($B$6*E$3+E57*E$3))^2)</f>
        <v>0.97271121489128465</v>
      </c>
      <c r="F221" s="18">
        <f t="shared" ca="1" si="134"/>
        <v>0.97273269517572714</v>
      </c>
      <c r="G221" s="18">
        <f t="shared" ca="1" si="134"/>
        <v>0.98014876477745261</v>
      </c>
      <c r="H221" s="18">
        <f t="shared" ca="1" si="134"/>
        <v>0.98731770594033008</v>
      </c>
      <c r="I221" s="18">
        <f t="shared" ca="1" si="134"/>
        <v>0.99121720537930147</v>
      </c>
      <c r="J221" s="18">
        <f t="shared" ca="1" si="134"/>
        <v>0.99434407402153824</v>
      </c>
      <c r="K221" s="18">
        <f t="shared" ca="1" si="134"/>
        <v>0.99561735393012873</v>
      </c>
      <c r="L221" s="18">
        <f t="shared" ca="1" si="134"/>
        <v>0.99650389773457537</v>
      </c>
      <c r="M221" s="18">
        <f t="shared" ca="1" si="134"/>
        <v>0.99686544425655799</v>
      </c>
      <c r="N221" s="18">
        <f t="shared" ca="1" si="134"/>
        <v>0.99762658892283562</v>
      </c>
      <c r="O221" s="18">
        <f t="shared" ca="1" si="134"/>
        <v>0.99783043568169627</v>
      </c>
      <c r="P221" s="18">
        <f t="shared" ca="1" si="134"/>
        <v>0.99828426705899853</v>
      </c>
      <c r="Q221" s="18">
        <f t="shared" ca="1" si="134"/>
        <v>0.99841017635445195</v>
      </c>
      <c r="R221" s="18">
        <f t="shared" ca="1" si="134"/>
        <v>0.99870223473251396</v>
      </c>
      <c r="S221" s="18">
        <f t="shared" ca="1" si="134"/>
        <v>0.99878525936458684</v>
      </c>
      <c r="T221" s="18">
        <f t="shared" ca="1" si="134"/>
        <v>0.99898283505115915</v>
      </c>
      <c r="U221" s="18">
        <f t="shared" ca="1" si="134"/>
        <v>0.99904029454109888</v>
      </c>
      <c r="V221" s="18">
        <f t="shared" ca="1" si="134"/>
        <v>0.99900578952667007</v>
      </c>
      <c r="W221" s="18">
        <f t="shared" ca="1" si="134"/>
        <v>0.99922364512353279</v>
      </c>
      <c r="X221" s="18">
        <f t="shared" ca="1" si="134"/>
        <v>0.99932778947980128</v>
      </c>
      <c r="Y221" s="18">
        <f t="shared" ca="1" si="134"/>
        <v>0.99930192343018542</v>
      </c>
      <c r="Z221" s="18">
        <f t="shared" ca="1" si="134"/>
        <v>0.99933828321445795</v>
      </c>
      <c r="AA221" s="18">
        <f t="shared" ca="1" si="134"/>
        <v>0.99937222194407505</v>
      </c>
      <c r="AB221" s="18">
        <f t="shared" ca="1" si="134"/>
        <v>0.99944504489941233</v>
      </c>
      <c r="AC221" s="18">
        <f t="shared" ca="1" si="134"/>
        <v>0.99947127242257627</v>
      </c>
      <c r="AD221" s="18">
        <f t="shared" ca="1" si="134"/>
        <v>0.99952810131017222</v>
      </c>
      <c r="AE221" s="18">
        <f t="shared" ca="1" si="134"/>
        <v>0.99954826972383259</v>
      </c>
      <c r="AF221" s="18">
        <f t="shared" ca="1" si="134"/>
        <v>0.99960672971919329</v>
      </c>
    </row>
    <row r="222" spans="4:32">
      <c r="D222" s="18">
        <f t="shared" si="86"/>
        <v>897.16</v>
      </c>
      <c r="E222" s="18">
        <f t="shared" ref="E222:AF222" ca="1" si="135">SQRT(1-($B$6*E$3/($B$6*E$3+E58*E$3))^2)</f>
        <v>0.97151132866022449</v>
      </c>
      <c r="F222" s="18">
        <f t="shared" ca="1" si="135"/>
        <v>0.97152966651975381</v>
      </c>
      <c r="G222" s="18">
        <f t="shared" ca="1" si="135"/>
        <v>0.97869373569481755</v>
      </c>
      <c r="H222" s="18">
        <f t="shared" ca="1" si="135"/>
        <v>0.98593876695332205</v>
      </c>
      <c r="I222" s="18">
        <f t="shared" ca="1" si="135"/>
        <v>0.99004538345062998</v>
      </c>
      <c r="J222" s="18">
        <f t="shared" ca="1" si="135"/>
        <v>0.99344795108267514</v>
      </c>
      <c r="K222" s="18">
        <f t="shared" ca="1" si="135"/>
        <v>0.99486806692867025</v>
      </c>
      <c r="L222" s="18">
        <f t="shared" ca="1" si="135"/>
        <v>0.99587160794538132</v>
      </c>
      <c r="M222" s="18">
        <f t="shared" ca="1" si="135"/>
        <v>0.99628434037195324</v>
      </c>
      <c r="N222" s="18">
        <f t="shared" ca="1" si="135"/>
        <v>0.99716186239468318</v>
      </c>
      <c r="O222" s="18">
        <f t="shared" ca="1" si="135"/>
        <v>0.99739898412149786</v>
      </c>
      <c r="P222" s="18">
        <f t="shared" ca="1" si="135"/>
        <v>0.99793031923611353</v>
      </c>
      <c r="Q222" s="18">
        <f t="shared" ca="1" si="135"/>
        <v>0.99807854272393193</v>
      </c>
      <c r="R222" s="18">
        <f t="shared" ca="1" si="135"/>
        <v>0.99842414170408511</v>
      </c>
      <c r="S222" s="18">
        <f t="shared" ca="1" si="135"/>
        <v>0.99852275707003324</v>
      </c>
      <c r="T222" s="18">
        <f t="shared" ca="1" si="135"/>
        <v>0.99875962947931884</v>
      </c>
      <c r="U222" s="18">
        <f t="shared" ca="1" si="135"/>
        <v>0.99882847932185626</v>
      </c>
      <c r="V222" s="18">
        <f t="shared" ca="1" si="135"/>
        <v>0.99878716011708968</v>
      </c>
      <c r="W222" s="18">
        <f t="shared" ca="1" si="135"/>
        <v>0.99904870832815462</v>
      </c>
      <c r="X222" s="18">
        <f t="shared" ca="1" si="135"/>
        <v>0.99917445928945947</v>
      </c>
      <c r="Y222" s="18">
        <f t="shared" ca="1" si="135"/>
        <v>0.99914319745426339</v>
      </c>
      <c r="Z222" s="18">
        <f t="shared" ca="1" si="135"/>
        <v>0.99918718935114792</v>
      </c>
      <c r="AA222" s="18">
        <f t="shared" ca="1" si="135"/>
        <v>0.99922835159773626</v>
      </c>
      <c r="AB222" s="18">
        <f t="shared" ca="1" si="135"/>
        <v>0.99931677566221122</v>
      </c>
      <c r="AC222" s="18">
        <f t="shared" ca="1" si="135"/>
        <v>0.99934849304559237</v>
      </c>
      <c r="AD222" s="18">
        <f t="shared" ca="1" si="135"/>
        <v>0.99941780344515407</v>
      </c>
      <c r="AE222" s="18">
        <f t="shared" ca="1" si="135"/>
        <v>0.99944257036313666</v>
      </c>
      <c r="AF222" s="18">
        <f t="shared" ca="1" si="135"/>
        <v>0.99951367822937176</v>
      </c>
    </row>
    <row r="223" spans="4:32">
      <c r="D223" s="18">
        <f t="shared" si="86"/>
        <v>1129.5</v>
      </c>
      <c r="E223" s="18">
        <f t="shared" ref="E223:AF223" ca="1" si="136">SQRT(1-($B$6*E$3/($B$6*E$3+E59*E$3))^2)</f>
        <v>0.97320790812123492</v>
      </c>
      <c r="F223" s="18">
        <f t="shared" ca="1" si="136"/>
        <v>0.9732218400807473</v>
      </c>
      <c r="G223" s="18">
        <f t="shared" ca="1" si="136"/>
        <v>0.97951224668596082</v>
      </c>
      <c r="H223" s="18">
        <f t="shared" ca="1" si="136"/>
        <v>0.98611357031835145</v>
      </c>
      <c r="I223" s="18">
        <f t="shared" ca="1" si="136"/>
        <v>0.98998511836737302</v>
      </c>
      <c r="J223" s="18">
        <f t="shared" ca="1" si="136"/>
        <v>0.99328433840868846</v>
      </c>
      <c r="K223" s="18">
        <f t="shared" ca="1" si="136"/>
        <v>0.99469060324115299</v>
      </c>
      <c r="L223" s="18">
        <f t="shared" ca="1" si="136"/>
        <v>0.99569723570215929</v>
      </c>
      <c r="M223" s="18">
        <f t="shared" ca="1" si="136"/>
        <v>0.99611437122119362</v>
      </c>
      <c r="N223" s="18">
        <f t="shared" ca="1" si="136"/>
        <v>0.99700906319950855</v>
      </c>
      <c r="O223" s="18">
        <f t="shared" ca="1" si="136"/>
        <v>0.9972527012301643</v>
      </c>
      <c r="P223" s="18">
        <f t="shared" ca="1" si="136"/>
        <v>0.99780147464041158</v>
      </c>
      <c r="Q223" s="18">
        <f t="shared" ca="1" si="136"/>
        <v>0.99795562864495901</v>
      </c>
      <c r="R223" s="18">
        <f t="shared" ca="1" si="136"/>
        <v>0.99831616200894968</v>
      </c>
      <c r="S223" s="18">
        <f t="shared" ca="1" si="136"/>
        <v>0.99841957109016044</v>
      </c>
      <c r="T223" s="18">
        <f t="shared" ca="1" si="136"/>
        <v>0.99866901114678963</v>
      </c>
      <c r="U223" s="18">
        <f t="shared" ca="1" si="136"/>
        <v>0.99874191373359578</v>
      </c>
      <c r="V223" s="18">
        <f t="shared" ca="1" si="136"/>
        <v>0.99869826202568857</v>
      </c>
      <c r="W223" s="18">
        <f t="shared" ca="1" si="136"/>
        <v>0.99897471101734392</v>
      </c>
      <c r="X223" s="18">
        <f t="shared" ca="1" si="136"/>
        <v>0.99910843942666028</v>
      </c>
      <c r="Y223" s="18">
        <f t="shared" ca="1" si="136"/>
        <v>0.99907518135593965</v>
      </c>
      <c r="Z223" s="18">
        <f t="shared" ca="1" si="136"/>
        <v>0.99912198170118083</v>
      </c>
      <c r="AA223" s="18">
        <f t="shared" ca="1" si="136"/>
        <v>0.99916592561073125</v>
      </c>
      <c r="AB223" s="18">
        <f t="shared" ca="1" si="136"/>
        <v>0.99926027337759671</v>
      </c>
      <c r="AC223" s="18">
        <f t="shared" ca="1" si="136"/>
        <v>0.9992941235723084</v>
      </c>
      <c r="AD223" s="18">
        <f t="shared" ca="1" si="136"/>
        <v>0.99936843863972635</v>
      </c>
      <c r="AE223" s="18">
        <f t="shared" ca="1" si="136"/>
        <v>0.99939502455661011</v>
      </c>
      <c r="AF223" s="18">
        <f t="shared" ca="1" si="136"/>
        <v>0.99947127806726233</v>
      </c>
    </row>
    <row r="224" spans="4:32">
      <c r="D224" s="18">
        <f t="shared" si="86"/>
        <v>1421.9</v>
      </c>
      <c r="E224" s="18">
        <f t="shared" ref="E224:AF224" ca="1" si="137">SQRT(1-($B$6*E$3/($B$6*E$3+E60*E$3))^2)</f>
        <v>0.97682470728617576</v>
      </c>
      <c r="F224" s="18">
        <f t="shared" ca="1" si="137"/>
        <v>0.97683478570844751</v>
      </c>
      <c r="G224" s="18">
        <f t="shared" ca="1" si="137"/>
        <v>0.98197848652912056</v>
      </c>
      <c r="H224" s="18">
        <f t="shared" ca="1" si="137"/>
        <v>0.98753210896729438</v>
      </c>
      <c r="I224" s="18">
        <f t="shared" ca="1" si="137"/>
        <v>0.99087701280580831</v>
      </c>
      <c r="J224" s="18">
        <f t="shared" ca="1" si="137"/>
        <v>0.99379126520795946</v>
      </c>
      <c r="K224" s="18">
        <f t="shared" ca="1" si="137"/>
        <v>0.99505439886835934</v>
      </c>
      <c r="L224" s="18">
        <f t="shared" ca="1" si="137"/>
        <v>0.99596793008179063</v>
      </c>
      <c r="M224" s="18">
        <f t="shared" ca="1" si="137"/>
        <v>0.99634908344295148</v>
      </c>
      <c r="N224" s="18">
        <f t="shared" ca="1" si="137"/>
        <v>0.99717180957425677</v>
      </c>
      <c r="O224" s="18">
        <f t="shared" ca="1" si="137"/>
        <v>0.99739738481359475</v>
      </c>
      <c r="P224" s="18">
        <f t="shared" ca="1" si="137"/>
        <v>0.99790759112337069</v>
      </c>
      <c r="Q224" s="18">
        <f t="shared" ca="1" si="137"/>
        <v>0.99805144627039732</v>
      </c>
      <c r="R224" s="18">
        <f t="shared" ca="1" si="137"/>
        <v>0.99838964841031508</v>
      </c>
      <c r="S224" s="18">
        <f t="shared" ca="1" si="137"/>
        <v>0.99848701777674331</v>
      </c>
      <c r="T224" s="18">
        <f t="shared" ca="1" si="137"/>
        <v>0.99872228332780055</v>
      </c>
      <c r="U224" s="18">
        <f t="shared" ca="1" si="137"/>
        <v>0.99879117527278505</v>
      </c>
      <c r="V224" s="18">
        <f t="shared" ca="1" si="137"/>
        <v>0.99874980461799334</v>
      </c>
      <c r="W224" s="18">
        <f t="shared" ca="1" si="137"/>
        <v>0.99901203651968273</v>
      </c>
      <c r="X224" s="18">
        <f t="shared" ca="1" si="137"/>
        <v>0.99913931944616707</v>
      </c>
      <c r="Y224" s="18">
        <f t="shared" ca="1" si="137"/>
        <v>0.99910770564904383</v>
      </c>
      <c r="Z224" s="18">
        <f t="shared" ca="1" si="137"/>
        <v>0.99915216674111695</v>
      </c>
      <c r="AA224" s="18">
        <f t="shared" ca="1" si="137"/>
        <v>0.99919418016393202</v>
      </c>
      <c r="AB224" s="18">
        <f t="shared" ca="1" si="137"/>
        <v>0.9992843299775227</v>
      </c>
      <c r="AC224" s="18">
        <f t="shared" ca="1" si="137"/>
        <v>0.99931672967721086</v>
      </c>
      <c r="AD224" s="18">
        <f t="shared" ca="1" si="137"/>
        <v>0.99938788207208407</v>
      </c>
      <c r="AE224" s="18">
        <f t="shared" ca="1" si="137"/>
        <v>0.99941339673500906</v>
      </c>
      <c r="AF224" s="18">
        <f t="shared" ca="1" si="137"/>
        <v>0.99948664130370779</v>
      </c>
    </row>
    <row r="225" spans="4:32">
      <c r="D225" s="18">
        <f t="shared" si="86"/>
        <v>1790.1</v>
      </c>
      <c r="E225" s="18">
        <f t="shared" ref="E225:AF225" ca="1" si="138">SQRT(1-($B$6*E$3/($B$6*E$3+E61*E$3))^2)</f>
        <v>0.98039916847758379</v>
      </c>
      <c r="F225" s="18">
        <f t="shared" ca="1" si="138"/>
        <v>0.98040613042346703</v>
      </c>
      <c r="G225" s="18">
        <f t="shared" ca="1" si="138"/>
        <v>0.98447771559738384</v>
      </c>
      <c r="H225" s="18">
        <f t="shared" ca="1" si="138"/>
        <v>0.98901262638333298</v>
      </c>
      <c r="I225" s="18">
        <f t="shared" ca="1" si="138"/>
        <v>0.99182703516734116</v>
      </c>
      <c r="J225" s="18">
        <f t="shared" ca="1" si="138"/>
        <v>0.99434164337806918</v>
      </c>
      <c r="K225" s="18">
        <f t="shared" ca="1" si="138"/>
        <v>0.99545317417257484</v>
      </c>
      <c r="L225" s="18">
        <f t="shared" ca="1" si="138"/>
        <v>0.99626671594936222</v>
      </c>
      <c r="M225" s="18">
        <f t="shared" ca="1" si="138"/>
        <v>0.99660888659786551</v>
      </c>
      <c r="N225" s="18">
        <f t="shared" ca="1" si="138"/>
        <v>0.99735320706157826</v>
      </c>
      <c r="O225" s="18">
        <f t="shared" ca="1" si="138"/>
        <v>0.99755874250311161</v>
      </c>
      <c r="P225" s="18">
        <f t="shared" ca="1" si="138"/>
        <v>0.99802667848430937</v>
      </c>
      <c r="Q225" s="18">
        <f t="shared" ca="1" si="138"/>
        <v>0.99815912308819932</v>
      </c>
      <c r="R225" s="18">
        <f t="shared" ca="1" si="138"/>
        <v>0.99847216895640101</v>
      </c>
      <c r="S225" s="18">
        <f t="shared" ca="1" si="138"/>
        <v>0.9985626002911222</v>
      </c>
      <c r="T225" s="18">
        <f t="shared" ca="1" si="138"/>
        <v>0.99878219162841475</v>
      </c>
      <c r="U225" s="18">
        <f t="shared" ca="1" si="138"/>
        <v>0.99884660422096072</v>
      </c>
      <c r="V225" s="18">
        <f t="shared" ca="1" si="138"/>
        <v>0.99880793963258341</v>
      </c>
      <c r="W225" s="18">
        <f t="shared" ca="1" si="138"/>
        <v>0.99905404477684712</v>
      </c>
      <c r="X225" s="18">
        <f t="shared" ca="1" si="138"/>
        <v>0.99917414888586142</v>
      </c>
      <c r="Y225" s="18">
        <f t="shared" ca="1" si="138"/>
        <v>0.99914421438087364</v>
      </c>
      <c r="Z225" s="18">
        <f t="shared" ca="1" si="138"/>
        <v>0.99918630022759258</v>
      </c>
      <c r="AA225" s="18">
        <f t="shared" ca="1" si="138"/>
        <v>0.99922596798508234</v>
      </c>
      <c r="AB225" s="18">
        <f t="shared" ca="1" si="138"/>
        <v>0.99931138019864285</v>
      </c>
      <c r="AC225" s="18">
        <f t="shared" ca="1" si="138"/>
        <v>0.9993421400503979</v>
      </c>
      <c r="AD225" s="18">
        <f t="shared" ca="1" si="138"/>
        <v>0.99940977748614956</v>
      </c>
      <c r="AE225" s="18">
        <f t="shared" ca="1" si="138"/>
        <v>0.99943407660122086</v>
      </c>
      <c r="AF225" s="18">
        <f t="shared" ca="1" si="138"/>
        <v>0.99950391436655162</v>
      </c>
    </row>
    <row r="226" spans="4:32">
      <c r="D226" s="18">
        <f t="shared" si="86"/>
        <v>2253.6</v>
      </c>
      <c r="E226" s="18">
        <f t="shared" ref="E226:AF226" ca="1" si="139">SQRT(1-($B$6*E$3/($B$6*E$3+E62*E$3))^2)</f>
        <v>0.98381556482925159</v>
      </c>
      <c r="F226" s="18">
        <f t="shared" ca="1" si="139"/>
        <v>0.98382013160077297</v>
      </c>
      <c r="G226" s="18">
        <f t="shared" ca="1" si="139"/>
        <v>0.98693140512832367</v>
      </c>
      <c r="H226" s="18">
        <f t="shared" ca="1" si="139"/>
        <v>0.99051559051465443</v>
      </c>
      <c r="I226" s="18">
        <f t="shared" ca="1" si="139"/>
        <v>0.99281443458245022</v>
      </c>
      <c r="J226" s="18">
        <f t="shared" ca="1" si="139"/>
        <v>0.99492755235916963</v>
      </c>
      <c r="K226" s="18">
        <f t="shared" ca="1" si="139"/>
        <v>0.99588277292813798</v>
      </c>
      <c r="L226" s="18">
        <f t="shared" ca="1" si="139"/>
        <v>0.99659159968897404</v>
      </c>
      <c r="M226" s="18">
        <f t="shared" ca="1" si="139"/>
        <v>0.99689242326044036</v>
      </c>
      <c r="N226" s="18">
        <f t="shared" ca="1" si="139"/>
        <v>0.99755293946161239</v>
      </c>
      <c r="O226" s="18">
        <f t="shared" ca="1" si="139"/>
        <v>0.99773681002854142</v>
      </c>
      <c r="P226" s="18">
        <f t="shared" ca="1" si="139"/>
        <v>0.99815854768326295</v>
      </c>
      <c r="Q226" s="18">
        <f t="shared" ca="1" si="139"/>
        <v>0.99827882048511574</v>
      </c>
      <c r="R226" s="18">
        <f t="shared" ca="1" si="139"/>
        <v>0.99856443846184328</v>
      </c>
      <c r="S226" s="18">
        <f t="shared" ca="1" si="139"/>
        <v>0.99864722858107668</v>
      </c>
      <c r="T226" s="18">
        <f t="shared" ca="1" si="139"/>
        <v>0.99884928232445891</v>
      </c>
      <c r="U226" s="18">
        <f t="shared" ca="1" si="139"/>
        <v>0.99890885280472164</v>
      </c>
      <c r="V226" s="18">
        <f t="shared" ca="1" si="139"/>
        <v>0.99887306174832191</v>
      </c>
      <c r="W226" s="18">
        <f t="shared" ca="1" si="139"/>
        <v>0.99910130719447809</v>
      </c>
      <c r="X226" s="18">
        <f t="shared" ca="1" si="139"/>
        <v>0.99921328488510619</v>
      </c>
      <c r="Y226" s="18">
        <f t="shared" ca="1" si="139"/>
        <v>0.99918532432640894</v>
      </c>
      <c r="Z226" s="18">
        <f t="shared" ca="1" si="139"/>
        <v>0.99922465383616821</v>
      </c>
      <c r="AA226" s="18">
        <f t="shared" ca="1" si="139"/>
        <v>0.99926177243705383</v>
      </c>
      <c r="AB226" s="18">
        <f t="shared" ca="1" si="139"/>
        <v>0.99934185730793545</v>
      </c>
      <c r="AC226" s="18">
        <f t="shared" ca="1" si="139"/>
        <v>0.99937071905239039</v>
      </c>
      <c r="AD226" s="18">
        <f t="shared" ca="1" si="139"/>
        <v>0.99943444586723695</v>
      </c>
      <c r="AE226" s="18">
        <f t="shared" ca="1" si="139"/>
        <v>0.99945733229972211</v>
      </c>
      <c r="AF226" s="18">
        <f t="shared" ca="1" si="139"/>
        <v>0.99952333422855011</v>
      </c>
    </row>
    <row r="227" spans="4:32">
      <c r="D227" s="18">
        <f t="shared" si="86"/>
        <v>2837.1</v>
      </c>
      <c r="E227" s="18">
        <f t="shared" ref="E227:AF227" ca="1" si="140">SQRT(1-($B$6*E$3/($B$6*E$3+E63*E$3))^2)</f>
        <v>0.98696637493543393</v>
      </c>
      <c r="F227" s="18">
        <f t="shared" ca="1" si="140"/>
        <v>0.98696920164083879</v>
      </c>
      <c r="G227" s="18">
        <f t="shared" ca="1" si="140"/>
        <v>0.98926093679932281</v>
      </c>
      <c r="H227" s="18">
        <f t="shared" ca="1" si="140"/>
        <v>0.9919961198828906</v>
      </c>
      <c r="I227" s="18">
        <f t="shared" ca="1" si="140"/>
        <v>0.99381343094839569</v>
      </c>
      <c r="J227" s="18">
        <f t="shared" ca="1" si="140"/>
        <v>0.9955370530202835</v>
      </c>
      <c r="K227" s="18">
        <f t="shared" ca="1" si="140"/>
        <v>0.99633592651290059</v>
      </c>
      <c r="L227" s="18">
        <f t="shared" ca="1" si="140"/>
        <v>0.99693815288469112</v>
      </c>
      <c r="M227" s="18">
        <f t="shared" ca="1" si="140"/>
        <v>0.99719643135233171</v>
      </c>
      <c r="N227" s="18">
        <f t="shared" ca="1" si="140"/>
        <v>0.99776956913351089</v>
      </c>
      <c r="O227" s="18">
        <f t="shared" ca="1" si="140"/>
        <v>0.99793087091128885</v>
      </c>
      <c r="P227" s="18">
        <f t="shared" ca="1" si="140"/>
        <v>0.99830342436482222</v>
      </c>
      <c r="Q227" s="18">
        <f t="shared" ca="1" si="140"/>
        <v>0.99841059511918118</v>
      </c>
      <c r="R227" s="18">
        <f t="shared" ca="1" si="140"/>
        <v>0.99866639267391444</v>
      </c>
      <c r="S227" s="18">
        <f t="shared" ca="1" si="140"/>
        <v>0.99874106031660292</v>
      </c>
      <c r="T227" s="18">
        <f t="shared" ca="1" si="140"/>
        <v>0.99892397658690235</v>
      </c>
      <c r="U227" s="18">
        <f t="shared" ca="1" si="140"/>
        <v>0.99897811711981521</v>
      </c>
      <c r="V227" s="18">
        <f t="shared" ca="1" si="140"/>
        <v>0.99894559742863831</v>
      </c>
      <c r="W227" s="18">
        <f t="shared" ca="1" si="140"/>
        <v>0.99915408619604407</v>
      </c>
      <c r="X227" s="18">
        <f t="shared" ca="1" si="140"/>
        <v>0.99925708407693525</v>
      </c>
      <c r="Y227" s="18">
        <f t="shared" ca="1" si="140"/>
        <v>0.99923137792148642</v>
      </c>
      <c r="Z227" s="18">
        <f t="shared" ca="1" si="140"/>
        <v>0.99926758260904258</v>
      </c>
      <c r="AA227" s="18">
        <f t="shared" ca="1" si="140"/>
        <v>0.99930187059832876</v>
      </c>
      <c r="AB227" s="18">
        <f t="shared" ca="1" si="140"/>
        <v>0.99937603235186567</v>
      </c>
      <c r="AC227" s="18">
        <f t="shared" ca="1" si="140"/>
        <v>0.99940283675174235</v>
      </c>
      <c r="AD227" s="18">
        <f t="shared" ca="1" si="140"/>
        <v>0.99946210142569891</v>
      </c>
      <c r="AE227" s="18">
        <f t="shared" ca="1" si="140"/>
        <v>0.99948349401260894</v>
      </c>
      <c r="AF227" s="18">
        <f t="shared" ca="1" si="140"/>
        <v>0.99954519600504721</v>
      </c>
    </row>
    <row r="228" spans="4:32">
      <c r="D228" s="18">
        <f t="shared" si="86"/>
        <v>3571.7</v>
      </c>
      <c r="E228" s="18">
        <f t="shared" ref="E228:AF228" ca="1" si="141">SQRT(1-($B$6*E$3/($B$6*E$3+E64*E$3))^2)</f>
        <v>0.98976779698301032</v>
      </c>
      <c r="F228" s="18">
        <f t="shared" ca="1" si="141"/>
        <v>0.98976943440506748</v>
      </c>
      <c r="G228" s="18">
        <f t="shared" ca="1" si="141"/>
        <v>0.99139467833902017</v>
      </c>
      <c r="H228" s="18">
        <f t="shared" ca="1" si="141"/>
        <v>0.99340630527762341</v>
      </c>
      <c r="I228" s="18">
        <f t="shared" ca="1" si="141"/>
        <v>0.99479322441445439</v>
      </c>
      <c r="J228" s="18">
        <f t="shared" ca="1" si="141"/>
        <v>0.99615413656294305</v>
      </c>
      <c r="K228" s="18">
        <f t="shared" ca="1" si="141"/>
        <v>0.9968023191220976</v>
      </c>
      <c r="L228" s="18">
        <f t="shared" ca="1" si="141"/>
        <v>0.99729964880801403</v>
      </c>
      <c r="M228" s="18">
        <f t="shared" ca="1" si="141"/>
        <v>0.99751540374356729</v>
      </c>
      <c r="N228" s="18">
        <f t="shared" ca="1" si="141"/>
        <v>0.99800012334416688</v>
      </c>
      <c r="O228" s="18">
        <f t="shared" ca="1" si="141"/>
        <v>0.9981381512447135</v>
      </c>
      <c r="P228" s="18">
        <f t="shared" ca="1" si="141"/>
        <v>0.99845995760652806</v>
      </c>
      <c r="Q228" s="18">
        <f t="shared" ca="1" si="141"/>
        <v>0.99855319827559452</v>
      </c>
      <c r="R228" s="18">
        <f t="shared" ca="1" si="141"/>
        <v>0.99877756612226787</v>
      </c>
      <c r="S228" s="18">
        <f t="shared" ca="1" si="141"/>
        <v>0.99884345957009257</v>
      </c>
      <c r="T228" s="18">
        <f t="shared" ca="1" si="141"/>
        <v>0.99900605829881362</v>
      </c>
      <c r="U228" s="18">
        <f t="shared" ca="1" si="141"/>
        <v>0.99905446931302777</v>
      </c>
      <c r="V228" s="18">
        <f t="shared" ca="1" si="141"/>
        <v>0.99902535997889252</v>
      </c>
      <c r="W228" s="18">
        <f t="shared" ca="1" si="141"/>
        <v>0.99921258297153159</v>
      </c>
      <c r="X228" s="18">
        <f t="shared" ca="1" si="141"/>
        <v>0.9993057916996837</v>
      </c>
      <c r="Y228" s="18">
        <f t="shared" ca="1" si="141"/>
        <v>0.99928247061756259</v>
      </c>
      <c r="Z228" s="18">
        <f t="shared" ca="1" si="141"/>
        <v>0.99931533467792844</v>
      </c>
      <c r="AA228" s="18">
        <f t="shared" ca="1" si="141"/>
        <v>0.99934651895112692</v>
      </c>
      <c r="AB228" s="18">
        <f t="shared" ca="1" si="141"/>
        <v>0.99941417162049895</v>
      </c>
      <c r="AC228" s="18">
        <f t="shared" ca="1" si="141"/>
        <v>0.99943870670821267</v>
      </c>
      <c r="AD228" s="18">
        <f t="shared" ca="1" si="141"/>
        <v>0.99949308941391379</v>
      </c>
      <c r="AE228" s="18">
        <f t="shared" ca="1" si="141"/>
        <v>0.99951274522536138</v>
      </c>
      <c r="AF228" s="18">
        <f t="shared" ca="1" si="141"/>
        <v>0.99956971104613168</v>
      </c>
    </row>
    <row r="229" spans="4:32">
      <c r="D229" s="18">
        <f t="shared" si="86"/>
        <v>4496.5</v>
      </c>
      <c r="E229" s="18">
        <f t="shared" ref="E229:AF229" ca="1" si="142">SQRT(1-($B$6*E$3/($B$6*E$3+E65*E$3))^2)</f>
        <v>0.99216748345499128</v>
      </c>
      <c r="F229" s="18">
        <f t="shared" ca="1" si="142"/>
        <v>0.99216814106510487</v>
      </c>
      <c r="G229" s="18">
        <f t="shared" ca="1" si="142"/>
        <v>0.99327781730409037</v>
      </c>
      <c r="H229" s="18">
        <f t="shared" ca="1" si="142"/>
        <v>0.99470238830321622</v>
      </c>
      <c r="I229" s="18">
        <f t="shared" ca="1" si="142"/>
        <v>0.9957226758795521</v>
      </c>
      <c r="J229" s="18">
        <f t="shared" ca="1" si="142"/>
        <v>0.99676002902669436</v>
      </c>
      <c r="K229" s="18">
        <f t="shared" ca="1" si="142"/>
        <v>0.99726884556455686</v>
      </c>
      <c r="L229" s="18">
        <f t="shared" ca="1" si="142"/>
        <v>0.99766675109700864</v>
      </c>
      <c r="M229" s="18">
        <f t="shared" ca="1" si="142"/>
        <v>0.99784165761418853</v>
      </c>
      <c r="N229" s="18">
        <f t="shared" ca="1" si="142"/>
        <v>0.99823989074536401</v>
      </c>
      <c r="O229" s="18">
        <f t="shared" ca="1" si="142"/>
        <v>0.99835472567194838</v>
      </c>
      <c r="P229" s="18">
        <f t="shared" ca="1" si="142"/>
        <v>0.99862532152248085</v>
      </c>
      <c r="Q229" s="18">
        <f t="shared" ca="1" si="142"/>
        <v>0.99870459346340934</v>
      </c>
      <c r="R229" s="18">
        <f t="shared" ca="1" si="142"/>
        <v>0.99889671518256784</v>
      </c>
      <c r="S229" s="18">
        <f t="shared" ca="1" si="142"/>
        <v>0.99895375486257465</v>
      </c>
      <c r="T229" s="18">
        <f t="shared" ca="1" si="142"/>
        <v>0.99909491281579299</v>
      </c>
      <c r="U229" s="18">
        <f t="shared" ca="1" si="142"/>
        <v>0.99913728965529003</v>
      </c>
      <c r="V229" s="18">
        <f t="shared" ca="1" si="142"/>
        <v>0.99911177941857254</v>
      </c>
      <c r="W229" s="18">
        <f t="shared" ca="1" si="142"/>
        <v>0.99927650496197606</v>
      </c>
      <c r="X229" s="18">
        <f t="shared" ca="1" si="142"/>
        <v>0.99935931531113675</v>
      </c>
      <c r="Y229" s="18">
        <f t="shared" ca="1" si="142"/>
        <v>0.99933849819812537</v>
      </c>
      <c r="Z229" s="18">
        <f t="shared" ca="1" si="142"/>
        <v>0.99936777952345901</v>
      </c>
      <c r="AA229" s="18">
        <f t="shared" ca="1" si="142"/>
        <v>0.99939562791766856</v>
      </c>
      <c r="AB229" s="18">
        <f t="shared" ca="1" si="142"/>
        <v>0.99945626190611836</v>
      </c>
      <c r="AC229" s="18">
        <f t="shared" ca="1" si="142"/>
        <v>0.99947833894994265</v>
      </c>
      <c r="AD229" s="18">
        <f t="shared" ca="1" si="142"/>
        <v>0.99952742110914772</v>
      </c>
      <c r="AE229" s="18">
        <f t="shared" ca="1" si="142"/>
        <v>0.9995452238418906</v>
      </c>
      <c r="AF229" s="18">
        <f t="shared" ca="1" si="142"/>
        <v>0.99959697579445916</v>
      </c>
    </row>
    <row r="230" spans="4:32">
      <c r="D230" s="18">
        <f t="shared" si="86"/>
        <v>5660.7</v>
      </c>
      <c r="E230" s="18">
        <f t="shared" ref="E230:AF230" ca="1" si="143">SQRT(1-($B$6*E$3/($B$6*E$3+E66*E$3))^2)</f>
        <v>0.99414898123716522</v>
      </c>
      <c r="F230" s="18">
        <f t="shared" ca="1" si="143"/>
        <v>0.99414926415820581</v>
      </c>
      <c r="G230" s="18">
        <f t="shared" ca="1" si="143"/>
        <v>0.99487932275517199</v>
      </c>
      <c r="H230" s="18">
        <f t="shared" ca="1" si="143"/>
        <v>0.99585066360820262</v>
      </c>
      <c r="I230" s="18">
        <f t="shared" ca="1" si="143"/>
        <v>0.99657333208981591</v>
      </c>
      <c r="J230" s="18">
        <f t="shared" ca="1" si="143"/>
        <v>0.99733546341617929</v>
      </c>
      <c r="K230" s="18">
        <f t="shared" ca="1" si="143"/>
        <v>0.99772093510725324</v>
      </c>
      <c r="L230" s="18">
        <f t="shared" ca="1" si="143"/>
        <v>0.99802860036459351</v>
      </c>
      <c r="M230" s="18">
        <f t="shared" ca="1" si="143"/>
        <v>0.9981657264438959</v>
      </c>
      <c r="N230" s="18">
        <f t="shared" ca="1" si="143"/>
        <v>0.99848260799699828</v>
      </c>
      <c r="O230" s="18">
        <f t="shared" ca="1" si="143"/>
        <v>0.99857522302519863</v>
      </c>
      <c r="P230" s="18">
        <f t="shared" ca="1" si="143"/>
        <v>0.99879627029438356</v>
      </c>
      <c r="Q230" s="18">
        <f t="shared" ca="1" si="143"/>
        <v>0.99886164778053377</v>
      </c>
      <c r="R230" s="18">
        <f t="shared" ca="1" si="143"/>
        <v>0.99902181774407184</v>
      </c>
      <c r="S230" s="18">
        <f t="shared" ca="1" si="143"/>
        <v>0.99906972298631846</v>
      </c>
      <c r="T230" s="18">
        <f t="shared" ca="1" si="143"/>
        <v>0.99918935795264774</v>
      </c>
      <c r="U230" s="18">
        <f t="shared" ca="1" si="143"/>
        <v>0.99922554960692189</v>
      </c>
      <c r="V230" s="18">
        <f t="shared" ca="1" si="143"/>
        <v>0.99920373600819756</v>
      </c>
      <c r="W230" s="18">
        <f t="shared" ca="1" si="143"/>
        <v>0.9993452104945949</v>
      </c>
      <c r="X230" s="18">
        <f t="shared" ca="1" si="143"/>
        <v>0.9994171689863055</v>
      </c>
      <c r="Y230" s="18">
        <f t="shared" ca="1" si="143"/>
        <v>0.99939903438574562</v>
      </c>
      <c r="Z230" s="18">
        <f t="shared" ca="1" si="143"/>
        <v>0.99942455985299128</v>
      </c>
      <c r="AA230" s="18">
        <f t="shared" ca="1" si="143"/>
        <v>0.99944890140645704</v>
      </c>
      <c r="AB230" s="18">
        <f t="shared" ca="1" si="143"/>
        <v>0.99950212546315675</v>
      </c>
      <c r="AC230" s="18">
        <f t="shared" ca="1" si="143"/>
        <v>0.99952159350293512</v>
      </c>
      <c r="AD230" s="18">
        <f t="shared" ca="1" si="143"/>
        <v>0.99956503079422065</v>
      </c>
      <c r="AE230" s="18">
        <f t="shared" ca="1" si="143"/>
        <v>0.99958085047830814</v>
      </c>
      <c r="AF230" s="18">
        <f t="shared" ca="1" si="143"/>
        <v>0.99962702876958676</v>
      </c>
    </row>
    <row r="231" spans="4:32">
      <c r="D231" s="18">
        <f t="shared" si="86"/>
        <v>7126.4</v>
      </c>
      <c r="E231" s="18">
        <f t="shared" ref="E231:AF231" ca="1" si="144">SQRT(1-($B$6*E$3/($B$6*E$3+E67*E$3))^2)</f>
        <v>0.99572907089360174</v>
      </c>
      <c r="F231" s="18">
        <f t="shared" ca="1" si="144"/>
        <v>0.99572907089360174</v>
      </c>
      <c r="G231" s="18">
        <f t="shared" ca="1" si="144"/>
        <v>0.99619267060941541</v>
      </c>
      <c r="H231" s="18">
        <f t="shared" ca="1" si="144"/>
        <v>0.99683104177226889</v>
      </c>
      <c r="I231" s="18">
        <f t="shared" ca="1" si="144"/>
        <v>0.99732382899179084</v>
      </c>
      <c r="J231" s="18">
        <f t="shared" ca="1" si="144"/>
        <v>0.99786291844566011</v>
      </c>
      <c r="K231" s="18">
        <f t="shared" ca="1" si="144"/>
        <v>0.99814430765057016</v>
      </c>
      <c r="L231" s="18">
        <f t="shared" ca="1" si="144"/>
        <v>0.99837370215120791</v>
      </c>
      <c r="M231" s="18">
        <f t="shared" ca="1" si="144"/>
        <v>0.99847744477357503</v>
      </c>
      <c r="N231" s="18">
        <f t="shared" ca="1" si="144"/>
        <v>0.99872104581036714</v>
      </c>
      <c r="O231" s="18">
        <f t="shared" ca="1" si="144"/>
        <v>0.9987933516492159</v>
      </c>
      <c r="P231" s="18">
        <f t="shared" ca="1" si="144"/>
        <v>0.99896801387410761</v>
      </c>
      <c r="Q231" s="18">
        <f t="shared" ca="1" si="144"/>
        <v>0.99902035814545986</v>
      </c>
      <c r="R231" s="18">
        <f t="shared" ca="1" si="144"/>
        <v>0.99914977883253475</v>
      </c>
      <c r="S231" s="18">
        <f t="shared" ca="1" si="144"/>
        <v>0.99918891364451656</v>
      </c>
      <c r="T231" s="18">
        <f t="shared" ca="1" si="144"/>
        <v>0.99928742785608904</v>
      </c>
      <c r="U231" s="18">
        <f t="shared" ca="1" si="144"/>
        <v>0.99931742961093217</v>
      </c>
      <c r="V231" s="18">
        <f t="shared" ca="1" si="144"/>
        <v>0.99929934549213739</v>
      </c>
      <c r="W231" s="18">
        <f t="shared" ca="1" si="144"/>
        <v>0.99941760865688178</v>
      </c>
      <c r="X231" s="18">
        <f t="shared" ca="1" si="144"/>
        <v>0.99947855864926194</v>
      </c>
      <c r="Y231" s="18">
        <f t="shared" ca="1" si="144"/>
        <v>0.99946315339160008</v>
      </c>
      <c r="Z231" s="18">
        <f t="shared" ca="1" si="144"/>
        <v>0.99948481623976737</v>
      </c>
      <c r="AA231" s="18">
        <f t="shared" ca="1" si="144"/>
        <v>0.99950557570229137</v>
      </c>
      <c r="AB231" s="18">
        <f t="shared" ca="1" si="144"/>
        <v>0.99955119049604135</v>
      </c>
      <c r="AC231" s="18">
        <f t="shared" ca="1" si="144"/>
        <v>0.99956796257026648</v>
      </c>
      <c r="AD231" s="18">
        <f t="shared" ca="1" si="144"/>
        <v>0.99960554158649362</v>
      </c>
      <c r="AE231" s="18">
        <f t="shared" ca="1" si="144"/>
        <v>0.99961929163914121</v>
      </c>
      <c r="AF231" s="18">
        <f t="shared" ca="1" si="144"/>
        <v>0.9996596020082017</v>
      </c>
    </row>
    <row r="232" spans="4:32">
      <c r="D232" s="18">
        <f t="shared" si="86"/>
        <v>8971.6</v>
      </c>
      <c r="E232" s="18">
        <f t="shared" ref="E232:AF232" ca="1" si="145">SQRT(1-($B$6*E$3/($B$6*E$3+E68*E$3))^2)</f>
        <v>0.99694820023162478</v>
      </c>
      <c r="F232" s="18">
        <f t="shared" ca="1" si="145"/>
        <v>0.99694814697959122</v>
      </c>
      <c r="G232" s="18">
        <f t="shared" ca="1" si="145"/>
        <v>0.99723297859996574</v>
      </c>
      <c r="H232" s="18">
        <f t="shared" ca="1" si="145"/>
        <v>0.99763794603024691</v>
      </c>
      <c r="I232" s="18">
        <f t="shared" ca="1" si="145"/>
        <v>0.99796176409752024</v>
      </c>
      <c r="J232" s="18">
        <f t="shared" ca="1" si="145"/>
        <v>0.99832897508581586</v>
      </c>
      <c r="K232" s="18">
        <f t="shared" ca="1" si="145"/>
        <v>0.99852670684007805</v>
      </c>
      <c r="L232" s="18">
        <f t="shared" ca="1" si="145"/>
        <v>0.99869143904828739</v>
      </c>
      <c r="M232" s="18">
        <f t="shared" ca="1" si="145"/>
        <v>0.99876706792717806</v>
      </c>
      <c r="N232" s="18">
        <f t="shared" ca="1" si="145"/>
        <v>0.99894755344562269</v>
      </c>
      <c r="O232" s="18">
        <f t="shared" ca="1" si="145"/>
        <v>0.9990020393849609</v>
      </c>
      <c r="P232" s="18">
        <f t="shared" ca="1" si="145"/>
        <v>0.99913538361781828</v>
      </c>
      <c r="Q232" s="18">
        <f t="shared" ca="1" si="145"/>
        <v>0.99917580375434689</v>
      </c>
      <c r="R232" s="18">
        <f t="shared" ca="1" si="145"/>
        <v>0.99927700918127105</v>
      </c>
      <c r="S232" s="18">
        <f t="shared" ca="1" si="145"/>
        <v>0.9993078942695276</v>
      </c>
      <c r="T232" s="18">
        <f t="shared" ca="1" si="145"/>
        <v>0.99938648339529768</v>
      </c>
      <c r="U232" s="18">
        <f t="shared" ca="1" si="145"/>
        <v>0.99941059687195666</v>
      </c>
      <c r="V232" s="18">
        <f t="shared" ca="1" si="145"/>
        <v>0.9993960128898125</v>
      </c>
      <c r="W232" s="18">
        <f t="shared" ca="1" si="145"/>
        <v>0.99949202488723887</v>
      </c>
      <c r="X232" s="18">
        <f t="shared" ca="1" si="145"/>
        <v>0.99954215354510889</v>
      </c>
      <c r="Y232" s="18">
        <f t="shared" ca="1" si="145"/>
        <v>0.9995294321096605</v>
      </c>
      <c r="Z232" s="18">
        <f t="shared" ca="1" si="145"/>
        <v>0.99954733526759476</v>
      </c>
      <c r="AA232" s="18">
        <f t="shared" ca="1" si="145"/>
        <v>0.99956455142345502</v>
      </c>
      <c r="AB232" s="18">
        <f t="shared" ca="1" si="145"/>
        <v>0.99960259149296415</v>
      </c>
      <c r="AC232" s="18">
        <f t="shared" ca="1" si="145"/>
        <v>0.99961666062026955</v>
      </c>
      <c r="AD232" s="18">
        <f t="shared" ca="1" si="145"/>
        <v>0.99964833503443129</v>
      </c>
      <c r="AE232" s="18">
        <f t="shared" ca="1" si="145"/>
        <v>0.99965998563934455</v>
      </c>
      <c r="AF232" s="18">
        <f t="shared" ca="1" si="145"/>
        <v>0.99969432902390165</v>
      </c>
    </row>
    <row r="233" spans="4:32">
      <c r="D233" s="18">
        <f t="shared" si="86"/>
        <v>11295</v>
      </c>
      <c r="E233" s="18">
        <f t="shared" ref="E233:AF233" ca="1" si="146">SQRT(1-($B$6*E$3/($B$6*E$3+E69*E$3))^2)</f>
        <v>0.9978690421862354</v>
      </c>
      <c r="F233" s="18">
        <f t="shared" ca="1" si="146"/>
        <v>0.99786901112184356</v>
      </c>
      <c r="G233" s="18">
        <f t="shared" ca="1" si="146"/>
        <v>0.99803990478979987</v>
      </c>
      <c r="H233" s="18">
        <f t="shared" ca="1" si="146"/>
        <v>0.99828964363541506</v>
      </c>
      <c r="I233" s="18">
        <f t="shared" ca="1" si="146"/>
        <v>0.99849558348620837</v>
      </c>
      <c r="J233" s="18">
        <f t="shared" ca="1" si="146"/>
        <v>0.99873679374087732</v>
      </c>
      <c r="K233" s="18">
        <f t="shared" ca="1" si="146"/>
        <v>0.99887045712195477</v>
      </c>
      <c r="L233" s="18">
        <f t="shared" ca="1" si="146"/>
        <v>0.99898404411638508</v>
      </c>
      <c r="M233" s="18">
        <f t="shared" ca="1" si="146"/>
        <v>0.99903694594298575</v>
      </c>
      <c r="N233" s="18">
        <f t="shared" ca="1" si="146"/>
        <v>0.99916517752903666</v>
      </c>
      <c r="O233" s="18">
        <f t="shared" ca="1" si="146"/>
        <v>0.9992045422606991</v>
      </c>
      <c r="P233" s="18">
        <f t="shared" ca="1" si="146"/>
        <v>0.99930200005352443</v>
      </c>
      <c r="Q233" s="18">
        <f t="shared" ca="1" si="146"/>
        <v>0.99933196855563544</v>
      </c>
      <c r="R233" s="18">
        <f t="shared" ca="1" si="146"/>
        <v>0.99940769999582291</v>
      </c>
      <c r="S233" s="18">
        <f t="shared" ca="1" si="146"/>
        <v>0.99943105675424126</v>
      </c>
      <c r="T233" s="18">
        <f t="shared" ca="1" si="146"/>
        <v>0.99949105141581596</v>
      </c>
      <c r="U233" s="18">
        <f t="shared" ca="1" si="146"/>
        <v>0.9995096614984571</v>
      </c>
      <c r="V233" s="18">
        <f t="shared" ca="1" si="146"/>
        <v>0.99949840075946916</v>
      </c>
      <c r="W233" s="18">
        <f t="shared" ca="1" si="146"/>
        <v>0.99957300528320514</v>
      </c>
      <c r="X233" s="18">
        <f t="shared" ca="1" si="146"/>
        <v>0.99961253146082607</v>
      </c>
      <c r="Y233" s="18">
        <f t="shared" ca="1" si="146"/>
        <v>0.99960246898495286</v>
      </c>
      <c r="Z233" s="18">
        <f t="shared" ca="1" si="146"/>
        <v>0.99961663934966238</v>
      </c>
      <c r="AA233" s="18">
        <f t="shared" ca="1" si="146"/>
        <v>0.99963031220796739</v>
      </c>
      <c r="AB233" s="18">
        <f t="shared" ca="1" si="146"/>
        <v>0.99966073843094183</v>
      </c>
      <c r="AC233" s="18">
        <f t="shared" ca="1" si="146"/>
        <v>0.99967204560522815</v>
      </c>
      <c r="AD233" s="18">
        <f t="shared" ca="1" si="146"/>
        <v>0.99969764352280444</v>
      </c>
      <c r="AE233" s="18">
        <f t="shared" ca="1" si="146"/>
        <v>0.99970710685530773</v>
      </c>
      <c r="AF233" s="18">
        <f t="shared" ca="1" si="146"/>
        <v>0.99973516644231641</v>
      </c>
    </row>
    <row r="234" spans="4:32">
      <c r="D234" s="18">
        <f t="shared" si="86"/>
        <v>14219</v>
      </c>
      <c r="E234" s="18">
        <f t="shared" ref="E234:AF234" ca="1" si="147">SQRT(1-($B$6*E$3/($B$6*E$3+E70*E$3))^2)</f>
        <v>0.99853948635874679</v>
      </c>
      <c r="F234" s="18">
        <f t="shared" ca="1" si="147"/>
        <v>0.99853946873553479</v>
      </c>
      <c r="G234" s="18">
        <f t="shared" ca="1" si="147"/>
        <v>0.99864015885173085</v>
      </c>
      <c r="H234" s="18">
        <f t="shared" ca="1" si="147"/>
        <v>0.99879075534388539</v>
      </c>
      <c r="I234" s="18">
        <f t="shared" ca="1" si="147"/>
        <v>0.99891834556526327</v>
      </c>
      <c r="J234" s="18">
        <f t="shared" ca="1" si="147"/>
        <v>0.99907210256708934</v>
      </c>
      <c r="K234" s="18">
        <f t="shared" ca="1" si="147"/>
        <v>0.99915953263507906</v>
      </c>
      <c r="L234" s="18">
        <f t="shared" ca="1" si="147"/>
        <v>0.99923521563977413</v>
      </c>
      <c r="M234" s="18">
        <f t="shared" ca="1" si="147"/>
        <v>0.99927092901233705</v>
      </c>
      <c r="N234" s="18">
        <f t="shared" ca="1" si="147"/>
        <v>0.99935880592589299</v>
      </c>
      <c r="O234" s="18">
        <f t="shared" ca="1" si="147"/>
        <v>0.99938613994701297</v>
      </c>
      <c r="P234" s="18">
        <f t="shared" ca="1" si="147"/>
        <v>0.99945474006912083</v>
      </c>
      <c r="Q234" s="18">
        <f t="shared" ca="1" si="147"/>
        <v>0.9994761149578143</v>
      </c>
      <c r="R234" s="18">
        <f t="shared" ca="1" si="147"/>
        <v>0.9995306491210606</v>
      </c>
      <c r="S234" s="18">
        <f t="shared" ca="1" si="147"/>
        <v>0.9995476647291921</v>
      </c>
      <c r="T234" s="18">
        <f t="shared" ca="1" si="147"/>
        <v>0.99959171632095212</v>
      </c>
      <c r="U234" s="18">
        <f t="shared" ca="1" si="147"/>
        <v>0.99960549736797344</v>
      </c>
      <c r="V234" s="18">
        <f t="shared" ca="1" si="147"/>
        <v>0.99959718144269205</v>
      </c>
      <c r="W234" s="18">
        <f t="shared" ca="1" si="147"/>
        <v>0.99965292823208718</v>
      </c>
      <c r="X234" s="18">
        <f t="shared" ca="1" si="147"/>
        <v>0.99968288127567839</v>
      </c>
      <c r="Y234" s="18">
        <f t="shared" ca="1" si="147"/>
        <v>0.99967522312118384</v>
      </c>
      <c r="Z234" s="18">
        <f t="shared" ca="1" si="147"/>
        <v>0.99968601292385395</v>
      </c>
      <c r="AA234" s="18">
        <f t="shared" ca="1" si="147"/>
        <v>0.99969645750897895</v>
      </c>
      <c r="AB234" s="18">
        <f t="shared" ca="1" si="147"/>
        <v>0.99971985085434889</v>
      </c>
      <c r="AC234" s="18">
        <f t="shared" ca="1" si="147"/>
        <v>0.99972860912803163</v>
      </c>
      <c r="AD234" s="18">
        <f t="shared" ca="1" si="147"/>
        <v>0.99974851197319725</v>
      </c>
      <c r="AE234" s="18">
        <f t="shared" ca="1" si="147"/>
        <v>0.99975591019821708</v>
      </c>
      <c r="AF234" s="18">
        <f t="shared" ca="1" si="147"/>
        <v>0.99977797971449056</v>
      </c>
    </row>
    <row r="235" spans="4:32">
      <c r="D235" s="18">
        <f t="shared" si="86"/>
        <v>17901</v>
      </c>
      <c r="E235" s="18">
        <f t="shared" ref="E235:AF235" ca="1" si="148">SQRT(1-($B$6*E$3/($B$6*E$3+E71*E$3))^2)</f>
        <v>0.99901207088264787</v>
      </c>
      <c r="F235" s="18">
        <f t="shared" ca="1" si="148"/>
        <v>0.9990120610795542</v>
      </c>
      <c r="G235" s="18">
        <f t="shared" ca="1" si="148"/>
        <v>0.99907016451503705</v>
      </c>
      <c r="H235" s="18">
        <f t="shared" ca="1" si="148"/>
        <v>0.99915892575183152</v>
      </c>
      <c r="I235" s="18">
        <f t="shared" ca="1" si="148"/>
        <v>0.99923597049932611</v>
      </c>
      <c r="J235" s="18">
        <f t="shared" ca="1" si="148"/>
        <v>0.9993313170560485</v>
      </c>
      <c r="K235" s="18">
        <f t="shared" ca="1" si="148"/>
        <v>0.99938686495235785</v>
      </c>
      <c r="L235" s="18">
        <f t="shared" ca="1" si="148"/>
        <v>0.99943580140128985</v>
      </c>
      <c r="M235" s="18">
        <f t="shared" ca="1" si="148"/>
        <v>0.99945919049011056</v>
      </c>
      <c r="N235" s="18">
        <f t="shared" ca="1" si="148"/>
        <v>0.99951759945511121</v>
      </c>
      <c r="O235" s="18">
        <f t="shared" ca="1" si="148"/>
        <v>0.99953601780404133</v>
      </c>
      <c r="P235" s="18">
        <f t="shared" ca="1" si="148"/>
        <v>0.99958281631635215</v>
      </c>
      <c r="Q235" s="18">
        <f t="shared" ca="1" si="148"/>
        <v>0.99959758216731176</v>
      </c>
      <c r="R235" s="18">
        <f t="shared" ca="1" si="148"/>
        <v>0.99963567067778181</v>
      </c>
      <c r="S235" s="18">
        <f t="shared" ca="1" si="148"/>
        <v>0.99964765874579598</v>
      </c>
      <c r="T235" s="18">
        <f t="shared" ca="1" si="148"/>
        <v>0.99967906313390809</v>
      </c>
      <c r="U235" s="18">
        <f t="shared" ca="1" si="148"/>
        <v>0.99968895499017396</v>
      </c>
      <c r="V235" s="18">
        <f t="shared" ca="1" si="148"/>
        <v>0.99968296529385936</v>
      </c>
      <c r="W235" s="18">
        <f t="shared" ca="1" si="148"/>
        <v>0.99972339438798175</v>
      </c>
      <c r="X235" s="18">
        <f t="shared" ca="1" si="148"/>
        <v>0.99974544686006539</v>
      </c>
      <c r="Y235" s="18">
        <f t="shared" ca="1" si="148"/>
        <v>0.99973979080135844</v>
      </c>
      <c r="Z235" s="18">
        <f t="shared" ca="1" si="148"/>
        <v>0.99974776400409426</v>
      </c>
      <c r="AA235" s="18">
        <f t="shared" ca="1" si="148"/>
        <v>0.99975553318050314</v>
      </c>
      <c r="AB235" s="18">
        <f t="shared" ca="1" si="148"/>
        <v>0.99977300797800328</v>
      </c>
      <c r="AC235" s="18">
        <f t="shared" ca="1" si="148"/>
        <v>0.99977958644338727</v>
      </c>
      <c r="AD235" s="18">
        <f t="shared" ca="1" si="148"/>
        <v>0.99979464345882396</v>
      </c>
      <c r="AE235" s="18">
        <f t="shared" ca="1" si="148"/>
        <v>0.99980027456120046</v>
      </c>
      <c r="AF235" s="18">
        <f t="shared" ca="1" si="148"/>
        <v>0.99981716296902079</v>
      </c>
    </row>
    <row r="236" spans="4:32">
      <c r="D236" s="18">
        <f t="shared" si="86"/>
        <v>22536</v>
      </c>
      <c r="E236" s="18">
        <f t="shared" ref="E236:AF236" ca="1" si="149">SQRT(1-($B$6*E$3/($B$6*E$3+E72*E$3))^2)</f>
        <v>0.99933926575230159</v>
      </c>
      <c r="F236" s="18">
        <f t="shared" ca="1" si="149"/>
        <v>0.99933925502942877</v>
      </c>
      <c r="G236" s="18">
        <f t="shared" ca="1" si="149"/>
        <v>0.99937219244080988</v>
      </c>
      <c r="H236" s="18">
        <f t="shared" ca="1" si="149"/>
        <v>0.99942344557909046</v>
      </c>
      <c r="I236" s="18">
        <f t="shared" ca="1" si="149"/>
        <v>0.99946891999960097</v>
      </c>
      <c r="J236" s="18">
        <f t="shared" ca="1" si="149"/>
        <v>0.99952657046307525</v>
      </c>
      <c r="K236" s="18">
        <f t="shared" ca="1" si="149"/>
        <v>0.9995609203832112</v>
      </c>
      <c r="L236" s="18">
        <f t="shared" ca="1" si="149"/>
        <v>0.99959168112529628</v>
      </c>
      <c r="M236" s="18">
        <f t="shared" ca="1" si="149"/>
        <v>0.9996065624105166</v>
      </c>
      <c r="N236" s="18">
        <f t="shared" ca="1" si="149"/>
        <v>0.99964422975298239</v>
      </c>
      <c r="O236" s="18">
        <f t="shared" ca="1" si="149"/>
        <v>0.99965628447993393</v>
      </c>
      <c r="P236" s="18">
        <f t="shared" ca="1" si="149"/>
        <v>0.99968726741903002</v>
      </c>
      <c r="Q236" s="18">
        <f t="shared" ca="1" si="149"/>
        <v>0.99969715154188421</v>
      </c>
      <c r="R236" s="18">
        <f t="shared" ca="1" si="149"/>
        <v>0.99972294273922802</v>
      </c>
      <c r="S236" s="18">
        <f t="shared" ca="1" si="149"/>
        <v>0.99973115449126337</v>
      </c>
      <c r="T236" s="18">
        <f t="shared" ca="1" si="149"/>
        <v>0.99975283181450647</v>
      </c>
      <c r="U236" s="18">
        <f t="shared" ca="1" si="149"/>
        <v>0.99975973627316705</v>
      </c>
      <c r="V236" s="18">
        <f t="shared" ca="1" si="149"/>
        <v>0.99975555651333936</v>
      </c>
      <c r="W236" s="18">
        <f t="shared" ca="1" si="149"/>
        <v>0.99978400097312248</v>
      </c>
      <c r="X236" s="18">
        <f t="shared" ca="1" si="149"/>
        <v>0.99979973834855473</v>
      </c>
      <c r="Y236" s="18">
        <f t="shared" ca="1" si="149"/>
        <v>0.99979567923192714</v>
      </c>
      <c r="Z236" s="18">
        <f t="shared" ca="1" si="149"/>
        <v>0.99980140948352902</v>
      </c>
      <c r="AA236" s="18">
        <f t="shared" ca="1" si="149"/>
        <v>0.99980700359681729</v>
      </c>
      <c r="AB236" s="18">
        <f t="shared" ca="1" si="149"/>
        <v>0.99981967240548963</v>
      </c>
      <c r="AC236" s="18">
        <f t="shared" ca="1" si="149"/>
        <v>0.99982448099668919</v>
      </c>
      <c r="AD236" s="18">
        <f t="shared" ca="1" si="149"/>
        <v>0.99983554045072542</v>
      </c>
      <c r="AE236" s="18">
        <f t="shared" ca="1" si="149"/>
        <v>0.99983969385703442</v>
      </c>
      <c r="AF236" s="18">
        <f t="shared" ca="1" si="149"/>
        <v>0.9998522603060056</v>
      </c>
    </row>
    <row r="237" spans="4:32">
      <c r="D237" s="18">
        <f t="shared" si="86"/>
        <v>28371</v>
      </c>
      <c r="E237" s="18">
        <f t="shared" ref="E237:AF237" ca="1" si="150">SQRT(1-($B$6*E$3/($B$6*E$3+E73*E$3))^2)</f>
        <v>0.99956237657299041</v>
      </c>
      <c r="F237" s="18">
        <f t="shared" ca="1" si="150"/>
        <v>0.99956237079340715</v>
      </c>
      <c r="G237" s="18">
        <f t="shared" ca="1" si="150"/>
        <v>0.99958075649580969</v>
      </c>
      <c r="H237" s="18">
        <f t="shared" ca="1" si="150"/>
        <v>0.99960982960733247</v>
      </c>
      <c r="I237" s="18">
        <f t="shared" ca="1" si="150"/>
        <v>0.9996361246286507</v>
      </c>
      <c r="J237" s="18">
        <f t="shared" ca="1" si="150"/>
        <v>0.99967019419139547</v>
      </c>
      <c r="K237" s="18">
        <f t="shared" ca="1" si="150"/>
        <v>0.99969091101337115</v>
      </c>
      <c r="L237" s="18">
        <f t="shared" ca="1" si="150"/>
        <v>0.99970974470137608</v>
      </c>
      <c r="M237" s="18">
        <f t="shared" ca="1" si="150"/>
        <v>0.99971895943216627</v>
      </c>
      <c r="N237" s="18">
        <f t="shared" ca="1" si="150"/>
        <v>0.99974259000300769</v>
      </c>
      <c r="O237" s="18">
        <f t="shared" ca="1" si="150"/>
        <v>0.99975023664181129</v>
      </c>
      <c r="P237" s="18">
        <f t="shared" ca="1" si="150"/>
        <v>0.99977016415522635</v>
      </c>
      <c r="Q237" s="18">
        <f t="shared" ca="1" si="150"/>
        <v>0.99977659193750168</v>
      </c>
      <c r="R237" s="18">
        <f t="shared" ca="1" si="150"/>
        <v>0.99979353364036594</v>
      </c>
      <c r="S237" s="18">
        <f t="shared" ca="1" si="150"/>
        <v>0.99979898543826196</v>
      </c>
      <c r="T237" s="18">
        <f t="shared" ca="1" si="150"/>
        <v>0.9998135118441186</v>
      </c>
      <c r="U237" s="18">
        <f t="shared" ca="1" si="150"/>
        <v>0.99981817319600208</v>
      </c>
      <c r="V237" s="18">
        <f t="shared" ca="1" si="150"/>
        <v>0.99981534698287566</v>
      </c>
      <c r="W237" s="18">
        <f t="shared" ca="1" si="150"/>
        <v>0.9998347458535084</v>
      </c>
      <c r="X237" s="18">
        <f t="shared" ca="1" si="150"/>
        <v>0.99984564754375038</v>
      </c>
      <c r="Y237" s="18">
        <f t="shared" ca="1" si="150"/>
        <v>0.99984282516386902</v>
      </c>
      <c r="Z237" s="18">
        <f t="shared" ca="1" si="150"/>
        <v>0.99984680912198154</v>
      </c>
      <c r="AA237" s="18">
        <f t="shared" ca="1" si="150"/>
        <v>0.9998507183681935</v>
      </c>
      <c r="AB237" s="18">
        <f t="shared" ca="1" si="150"/>
        <v>0.99985963558730562</v>
      </c>
      <c r="AC237" s="18">
        <f t="shared" ca="1" si="150"/>
        <v>0.99986303674534982</v>
      </c>
      <c r="AD237" s="18">
        <f t="shared" ca="1" si="150"/>
        <v>0.99987091604425826</v>
      </c>
      <c r="AE237" s="18">
        <f t="shared" ca="1" si="150"/>
        <v>0.99987389544336924</v>
      </c>
      <c r="AF237" s="18">
        <f t="shared" ca="1" si="150"/>
        <v>0.99988296260709486</v>
      </c>
    </row>
    <row r="238" spans="4:32">
      <c r="D238" s="18">
        <f t="shared" ref="D238:D252" si="151">D74</f>
        <v>35717</v>
      </c>
      <c r="E238" s="18">
        <f t="shared" ref="E238:AF238" ca="1" si="152">SQRT(1-($B$6*E$3/($B$6*E$3+E74*E$3))^2)</f>
        <v>0.99971254994406211</v>
      </c>
      <c r="F238" s="18">
        <f t="shared" ca="1" si="152"/>
        <v>0.99971254686745425</v>
      </c>
      <c r="G238" s="18">
        <f t="shared" ca="1" si="152"/>
        <v>0.99972267183557251</v>
      </c>
      <c r="H238" s="18">
        <f t="shared" ca="1" si="152"/>
        <v>0.99973890933716025</v>
      </c>
      <c r="I238" s="18">
        <f t="shared" ca="1" si="152"/>
        <v>0.99975384429713443</v>
      </c>
      <c r="J238" s="18">
        <f t="shared" ca="1" si="152"/>
        <v>0.9997735718778703</v>
      </c>
      <c r="K238" s="18">
        <f t="shared" ca="1" si="152"/>
        <v>0.9997857854398039</v>
      </c>
      <c r="L238" s="18">
        <f t="shared" ca="1" si="152"/>
        <v>0.99979704407672021</v>
      </c>
      <c r="M238" s="18">
        <f t="shared" ca="1" si="152"/>
        <v>0.99980260803449883</v>
      </c>
      <c r="N238" s="18">
        <f t="shared" ca="1" si="152"/>
        <v>0.99981704771296853</v>
      </c>
      <c r="O238" s="18">
        <f t="shared" ca="1" si="152"/>
        <v>0.99982178086425033</v>
      </c>
      <c r="P238" s="18">
        <f t="shared" ca="1" si="152"/>
        <v>0.99983423667450921</v>
      </c>
      <c r="Q238" s="18">
        <f t="shared" ca="1" si="152"/>
        <v>0.99983829656310275</v>
      </c>
      <c r="R238" s="18">
        <f t="shared" ca="1" si="152"/>
        <v>0.99984911807119614</v>
      </c>
      <c r="S238" s="18">
        <f t="shared" ca="1" si="152"/>
        <v>0.99985262974423128</v>
      </c>
      <c r="T238" s="18">
        <f t="shared" ca="1" si="152"/>
        <v>0.99986207161813456</v>
      </c>
      <c r="U238" s="18">
        <f t="shared" ca="1" si="152"/>
        <v>0.99986513337974747</v>
      </c>
      <c r="V238" s="18">
        <f t="shared" ca="1" si="152"/>
        <v>0.99986327541535569</v>
      </c>
      <c r="W238" s="18">
        <f t="shared" ca="1" si="152"/>
        <v>0.99987611500022866</v>
      </c>
      <c r="X238" s="18">
        <f t="shared" ca="1" si="152"/>
        <v>0.99988343766818266</v>
      </c>
      <c r="Y238" s="18">
        <f t="shared" ca="1" si="152"/>
        <v>0.99988153593340801</v>
      </c>
      <c r="Z238" s="18">
        <f t="shared" ca="1" si="152"/>
        <v>0.99988422017046885</v>
      </c>
      <c r="AA238" s="18">
        <f t="shared" ca="1" si="152"/>
        <v>0.99988687118601549</v>
      </c>
      <c r="AB238" s="18">
        <f t="shared" ca="1" si="152"/>
        <v>0.99989295301665937</v>
      </c>
      <c r="AC238" s="18">
        <f t="shared" ca="1" si="152"/>
        <v>0.99989528771496083</v>
      </c>
      <c r="AD238" s="18">
        <f t="shared" ca="1" si="152"/>
        <v>0.99990073383014677</v>
      </c>
      <c r="AE238" s="18">
        <f t="shared" ca="1" si="152"/>
        <v>0.99990280480575033</v>
      </c>
      <c r="AF238" s="18">
        <f t="shared" ca="1" si="152"/>
        <v>0.999909153713614</v>
      </c>
    </row>
    <row r="239" spans="4:32">
      <c r="D239" s="18">
        <f t="shared" si="151"/>
        <v>44965</v>
      </c>
      <c r="E239" s="18">
        <f t="shared" ref="E239:AF239" ca="1" si="153">SQRT(1-($B$6*E$3/($B$6*E$3+E75*E$3))^2)</f>
        <v>0.99981250779153841</v>
      </c>
      <c r="F239" s="18">
        <f t="shared" ca="1" si="153"/>
        <v>0.99981250617087869</v>
      </c>
      <c r="G239" s="18">
        <f t="shared" ca="1" si="153"/>
        <v>0.99981801981499496</v>
      </c>
      <c r="H239" s="18">
        <f t="shared" ca="1" si="153"/>
        <v>0.99982696918250424</v>
      </c>
      <c r="I239" s="18">
        <f t="shared" ca="1" si="153"/>
        <v>0.99983532094413008</v>
      </c>
      <c r="J239" s="18">
        <f t="shared" ca="1" si="153"/>
        <v>0.99984653881860264</v>
      </c>
      <c r="K239" s="18">
        <f t="shared" ca="1" si="153"/>
        <v>0.99985359706764099</v>
      </c>
      <c r="L239" s="18">
        <f t="shared" ca="1" si="153"/>
        <v>0.99986018245090036</v>
      </c>
      <c r="M239" s="18">
        <f t="shared" ca="1" si="153"/>
        <v>0.99986346623623601</v>
      </c>
      <c r="N239" s="18">
        <f t="shared" ca="1" si="153"/>
        <v>0.9998720842470461</v>
      </c>
      <c r="O239" s="18">
        <f t="shared" ca="1" si="153"/>
        <v>0.99987493969499663</v>
      </c>
      <c r="P239" s="18">
        <f t="shared" ca="1" si="153"/>
        <v>0.99988253017688966</v>
      </c>
      <c r="Q239" s="18">
        <f t="shared" ca="1" si="153"/>
        <v>0.99988503317549504</v>
      </c>
      <c r="R239" s="18">
        <f t="shared" ca="1" si="153"/>
        <v>0.99989175043188494</v>
      </c>
      <c r="S239" s="18">
        <f t="shared" ca="1" si="153"/>
        <v>0.99989395223072264</v>
      </c>
      <c r="T239" s="18">
        <f t="shared" ca="1" si="153"/>
        <v>0.99989992307561493</v>
      </c>
      <c r="U239" s="18">
        <f t="shared" ca="1" si="153"/>
        <v>0.99990187530841002</v>
      </c>
      <c r="V239" s="18">
        <f t="shared" ca="1" si="153"/>
        <v>0.99990068653913333</v>
      </c>
      <c r="W239" s="18">
        <f t="shared" ca="1" si="153"/>
        <v>0.99990894251341489</v>
      </c>
      <c r="X239" s="18">
        <f t="shared" ca="1" si="153"/>
        <v>0.99991371568073928</v>
      </c>
      <c r="Y239" s="18">
        <f t="shared" ca="1" si="153"/>
        <v>0.99991247039167086</v>
      </c>
      <c r="Z239" s="18">
        <f t="shared" ca="1" si="153"/>
        <v>0.99991422692898524</v>
      </c>
      <c r="AA239" s="18">
        <f t="shared" ca="1" si="153"/>
        <v>0.9999159700292326</v>
      </c>
      <c r="AB239" s="18">
        <f t="shared" ca="1" si="153"/>
        <v>0.99991999615580995</v>
      </c>
      <c r="AC239" s="18">
        <f t="shared" ca="1" si="153"/>
        <v>0.99992155185281473</v>
      </c>
      <c r="AD239" s="18">
        <f t="shared" ca="1" si="153"/>
        <v>0.99992520229357829</v>
      </c>
      <c r="AE239" s="18">
        <f t="shared" ca="1" si="153"/>
        <v>0.99992659740757439</v>
      </c>
      <c r="AF239" s="18">
        <f t="shared" ca="1" si="153"/>
        <v>0.99993090931022033</v>
      </c>
    </row>
    <row r="240" spans="4:32">
      <c r="D240" s="18">
        <f t="shared" si="151"/>
        <v>56607</v>
      </c>
      <c r="E240" s="18">
        <f t="shared" ref="E240:AF240" ca="1" si="154">SQRT(1-($B$6*E$3/($B$6*E$3+E76*E$3))^2)</f>
        <v>0.99987841964416946</v>
      </c>
      <c r="F240" s="18">
        <f t="shared" ca="1" si="154"/>
        <v>0.99987841837477442</v>
      </c>
      <c r="G240" s="18">
        <f t="shared" ca="1" si="154"/>
        <v>0.999881393140995</v>
      </c>
      <c r="H240" s="18">
        <f t="shared" ca="1" si="154"/>
        <v>0.99988627005144493</v>
      </c>
      <c r="I240" s="18">
        <f t="shared" ca="1" si="154"/>
        <v>0.99989087849977254</v>
      </c>
      <c r="J240" s="18">
        <f t="shared" ca="1" si="154"/>
        <v>0.99989715902124643</v>
      </c>
      <c r="K240" s="18">
        <f t="shared" ca="1" si="154"/>
        <v>0.99990116614136626</v>
      </c>
      <c r="L240" s="18">
        <f t="shared" ca="1" si="154"/>
        <v>0.99990494412392017</v>
      </c>
      <c r="M240" s="18">
        <f t="shared" ca="1" si="154"/>
        <v>0.99990684568378951</v>
      </c>
      <c r="N240" s="18">
        <f t="shared" ca="1" si="154"/>
        <v>0.99991187911172785</v>
      </c>
      <c r="O240" s="18">
        <f t="shared" ca="1" si="154"/>
        <v>0.99991356468351367</v>
      </c>
      <c r="P240" s="18">
        <f t="shared" ca="1" si="154"/>
        <v>0.99991808428235907</v>
      </c>
      <c r="Q240" s="18">
        <f t="shared" ca="1" si="154"/>
        <v>0.99991958438634809</v>
      </c>
      <c r="R240" s="18">
        <f t="shared" ca="1" si="154"/>
        <v>0.99992365427184549</v>
      </c>
      <c r="S240" s="18">
        <f t="shared" ca="1" si="154"/>
        <v>0.99992500054596001</v>
      </c>
      <c r="T240" s="18">
        <f t="shared" ca="1" si="154"/>
        <v>0.99992867487370463</v>
      </c>
      <c r="U240" s="18">
        <f t="shared" ca="1" si="154"/>
        <v>0.99992988553551654</v>
      </c>
      <c r="V240" s="18">
        <f t="shared" ca="1" si="154"/>
        <v>0.99992914969925051</v>
      </c>
      <c r="W240" s="18">
        <f t="shared" ca="1" si="154"/>
        <v>0.99993431002577438</v>
      </c>
      <c r="X240" s="18">
        <f t="shared" ca="1" si="154"/>
        <v>0.99993733534444662</v>
      </c>
      <c r="Y240" s="18">
        <f t="shared" ca="1" si="154"/>
        <v>0.99993654350964267</v>
      </c>
      <c r="Z240" s="18">
        <f t="shared" ca="1" si="154"/>
        <v>0.99993766284912078</v>
      </c>
      <c r="AA240" s="18">
        <f t="shared" ca="1" si="154"/>
        <v>0.99993877702919987</v>
      </c>
      <c r="AB240" s="18">
        <f t="shared" ca="1" si="154"/>
        <v>0.99994136371008069</v>
      </c>
      <c r="AC240" s="18">
        <f t="shared" ca="1" si="154"/>
        <v>0.99994236952282523</v>
      </c>
      <c r="AD240" s="18">
        <f t="shared" ca="1" si="154"/>
        <v>0.9999447458160754</v>
      </c>
      <c r="AE240" s="18">
        <f t="shared" ca="1" si="154"/>
        <v>0.99994565863549667</v>
      </c>
      <c r="AF240" s="18">
        <f t="shared" ca="1" si="154"/>
        <v>0.99994849946799558</v>
      </c>
    </row>
    <row r="241" spans="4:32">
      <c r="D241" s="18">
        <f t="shared" si="151"/>
        <v>71264</v>
      </c>
      <c r="E241" s="18">
        <f t="shared" ref="E241:AF241" ca="1" si="155">SQRT(1-($B$6*E$3/($B$6*E$3+E77*E$3))^2)</f>
        <v>0.99992154666299282</v>
      </c>
      <c r="F241" s="18">
        <f t="shared" ca="1" si="155"/>
        <v>0.9999215460050116</v>
      </c>
      <c r="G241" s="18">
        <f t="shared" ca="1" si="155"/>
        <v>0.9999231378153024</v>
      </c>
      <c r="H241" s="18">
        <f t="shared" ca="1" si="155"/>
        <v>0.9999257705914063</v>
      </c>
      <c r="I241" s="18">
        <f t="shared" ca="1" si="155"/>
        <v>0.99992828437048309</v>
      </c>
      <c r="J241" s="18">
        <f t="shared" ca="1" si="155"/>
        <v>0.99993175365313858</v>
      </c>
      <c r="K241" s="18">
        <f t="shared" ca="1" si="155"/>
        <v>0.99993399371535852</v>
      </c>
      <c r="L241" s="18">
        <f t="shared" ca="1" si="155"/>
        <v>0.99993612672074272</v>
      </c>
      <c r="M241" s="18">
        <f t="shared" ca="1" si="155"/>
        <v>0.99993720683115639</v>
      </c>
      <c r="N241" s="18">
        <f t="shared" ca="1" si="155"/>
        <v>0.99994009210260637</v>
      </c>
      <c r="O241" s="18">
        <f t="shared" ca="1" si="155"/>
        <v>0.99994106646113456</v>
      </c>
      <c r="P241" s="18">
        <f t="shared" ca="1" si="155"/>
        <v>0.99994369935725069</v>
      </c>
      <c r="Q241" s="18">
        <f t="shared" ca="1" si="155"/>
        <v>0.99994458217333004</v>
      </c>
      <c r="R241" s="18">
        <f t="shared" ca="1" si="155"/>
        <v>0.99994699156480871</v>
      </c>
      <c r="S241" s="18">
        <f t="shared" ca="1" si="155"/>
        <v>0.99994779360924535</v>
      </c>
      <c r="T241" s="18">
        <f t="shared" ca="1" si="155"/>
        <v>0.99995000210611318</v>
      </c>
      <c r="U241" s="18">
        <f t="shared" ca="1" si="155"/>
        <v>0.99995073486119179</v>
      </c>
      <c r="V241" s="18">
        <f t="shared" ca="1" si="155"/>
        <v>0.99995028875100145</v>
      </c>
      <c r="W241" s="18">
        <f t="shared" ca="1" si="155"/>
        <v>0.99995343537884518</v>
      </c>
      <c r="X241" s="18">
        <f t="shared" ca="1" si="155"/>
        <v>0.99995530186841985</v>
      </c>
      <c r="Y241" s="18">
        <f t="shared" ca="1" si="155"/>
        <v>0.99995481117485907</v>
      </c>
      <c r="Z241" s="18">
        <f t="shared" ca="1" si="155"/>
        <v>0.99995550490479534</v>
      </c>
      <c r="AA241" s="18">
        <f t="shared" ca="1" si="155"/>
        <v>0.99995619742494246</v>
      </c>
      <c r="AB241" s="18">
        <f t="shared" ca="1" si="155"/>
        <v>0.9999578146757403</v>
      </c>
      <c r="AC241" s="18">
        <f t="shared" ca="1" si="155"/>
        <v>0.999958448257522</v>
      </c>
      <c r="AD241" s="18">
        <f t="shared" ca="1" si="155"/>
        <v>0.99995995075216915</v>
      </c>
      <c r="AE241" s="18">
        <f t="shared" ca="1" si="155"/>
        <v>0.99996053151753828</v>
      </c>
      <c r="AF241" s="18">
        <f t="shared" ca="1" si="155"/>
        <v>0.99996235063520433</v>
      </c>
    </row>
    <row r="242" spans="4:32">
      <c r="D242" s="18">
        <f t="shared" si="151"/>
        <v>89716</v>
      </c>
      <c r="E242" s="18">
        <f t="shared" ref="E242:AF242" ca="1" si="156">SQRT(1-($B$6*E$3/($B$6*E$3+E78*E$3))^2)</f>
        <v>0.99994958033685111</v>
      </c>
      <c r="F242" s="18">
        <f t="shared" ca="1" si="156"/>
        <v>0.99994957999785661</v>
      </c>
      <c r="G242" s="18">
        <f t="shared" ca="1" si="156"/>
        <v>0.99995042628836295</v>
      </c>
      <c r="H242" s="18">
        <f t="shared" ca="1" si="156"/>
        <v>0.99995183612316207</v>
      </c>
      <c r="I242" s="18">
        <f t="shared" ca="1" si="156"/>
        <v>0.99995319444312858</v>
      </c>
      <c r="J242" s="18">
        <f t="shared" ca="1" si="156"/>
        <v>0.99995508878322903</v>
      </c>
      <c r="K242" s="18">
        <f t="shared" ca="1" si="156"/>
        <v>0.9999563246849329</v>
      </c>
      <c r="L242" s="18">
        <f t="shared" ca="1" si="156"/>
        <v>0.9999575109630483</v>
      </c>
      <c r="M242" s="18">
        <f t="shared" ca="1" si="156"/>
        <v>0.99995811546309921</v>
      </c>
      <c r="N242" s="18">
        <f t="shared" ca="1" si="156"/>
        <v>0.99995974170117974</v>
      </c>
      <c r="O242" s="18">
        <f t="shared" ca="1" si="156"/>
        <v>0.99996029543639553</v>
      </c>
      <c r="P242" s="18">
        <f t="shared" ca="1" si="156"/>
        <v>0.99996180201072082</v>
      </c>
      <c r="Q242" s="18">
        <f t="shared" ca="1" si="156"/>
        <v>0.99996231027226157</v>
      </c>
      <c r="R242" s="18">
        <f t="shared" ca="1" si="156"/>
        <v>0.99996370811200042</v>
      </c>
      <c r="S242" s="18">
        <f t="shared" ca="1" si="156"/>
        <v>0.99996417689703809</v>
      </c>
      <c r="T242" s="18">
        <f t="shared" ca="1" si="156"/>
        <v>0.99996547501915245</v>
      </c>
      <c r="U242" s="18">
        <f t="shared" ca="1" si="156"/>
        <v>0.99996590820861975</v>
      </c>
      <c r="V242" s="18">
        <f t="shared" ca="1" si="156"/>
        <v>0.99996564406914645</v>
      </c>
      <c r="W242" s="18">
        <f t="shared" ca="1" si="156"/>
        <v>0.99996751756084812</v>
      </c>
      <c r="X242" s="18">
        <f t="shared" ca="1" si="156"/>
        <v>0.9999686415286696</v>
      </c>
      <c r="Y242" s="18">
        <f t="shared" ca="1" si="156"/>
        <v>0.99996834514147714</v>
      </c>
      <c r="Z242" s="18">
        <f t="shared" ca="1" si="156"/>
        <v>0.99996876420929082</v>
      </c>
      <c r="AA242" s="18">
        <f t="shared" ca="1" si="156"/>
        <v>0.99996918419062397</v>
      </c>
      <c r="AB242" s="18">
        <f t="shared" ca="1" si="156"/>
        <v>0.9999701700718856</v>
      </c>
      <c r="AC242" s="18">
        <f t="shared" ca="1" si="156"/>
        <v>0.99997055807761426</v>
      </c>
      <c r="AD242" s="18">
        <f t="shared" ca="1" si="156"/>
        <v>0.99997148455583051</v>
      </c>
      <c r="AE242" s="18">
        <f t="shared" ca="1" si="156"/>
        <v>0.99997184350626189</v>
      </c>
      <c r="AF242" s="18">
        <f t="shared" ca="1" si="156"/>
        <v>0.99997297663572238</v>
      </c>
    </row>
    <row r="243" spans="4:32">
      <c r="D243" s="18">
        <f t="shared" si="151"/>
        <v>112950</v>
      </c>
      <c r="E243" s="18">
        <f t="shared" ref="E243:AF243" ca="1" si="157">SQRT(1-($B$6*E$3/($B$6*E$3+E79*E$3))^2)</f>
        <v>0.99996769737421709</v>
      </c>
      <c r="F243" s="18">
        <f t="shared" ca="1" si="157"/>
        <v>0.9999676971424315</v>
      </c>
      <c r="G243" s="18">
        <f t="shared" ca="1" si="157"/>
        <v>0.99996814198715955</v>
      </c>
      <c r="H243" s="18">
        <f t="shared" ca="1" si="157"/>
        <v>0.99996888766234304</v>
      </c>
      <c r="I243" s="18">
        <f t="shared" ca="1" si="157"/>
        <v>0.99996961153198705</v>
      </c>
      <c r="J243" s="18">
        <f t="shared" ca="1" si="157"/>
        <v>0.99997063046115342</v>
      </c>
      <c r="K243" s="18">
        <f t="shared" ca="1" si="157"/>
        <v>0.99997130125015243</v>
      </c>
      <c r="L243" s="18">
        <f t="shared" ca="1" si="157"/>
        <v>0.99997194931791633</v>
      </c>
      <c r="M243" s="18">
        <f t="shared" ca="1" si="157"/>
        <v>0.99997228160121632</v>
      </c>
      <c r="N243" s="18">
        <f t="shared" ca="1" si="157"/>
        <v>0.99997318164320326</v>
      </c>
      <c r="O243" s="18">
        <f t="shared" ca="1" si="157"/>
        <v>0.99997348974859268</v>
      </c>
      <c r="P243" s="18">
        <f t="shared" ca="1" si="157"/>
        <v>0.99997433450874018</v>
      </c>
      <c r="Q243" s="18">
        <f t="shared" ca="1" si="157"/>
        <v>0.99997462140200555</v>
      </c>
      <c r="R243" s="18">
        <f t="shared" ca="1" si="157"/>
        <v>0.99997541460193839</v>
      </c>
      <c r="S243" s="18">
        <f t="shared" ca="1" si="157"/>
        <v>0.99997568211098842</v>
      </c>
      <c r="T243" s="18">
        <f t="shared" ca="1" si="157"/>
        <v>0.999976427921204</v>
      </c>
      <c r="U243" s="18">
        <f t="shared" ca="1" si="157"/>
        <v>0.99997667839503268</v>
      </c>
      <c r="V243" s="18">
        <f t="shared" ca="1" si="157"/>
        <v>0.99997652550585614</v>
      </c>
      <c r="W243" s="18">
        <f t="shared" ca="1" si="157"/>
        <v>0.99997761435017374</v>
      </c>
      <c r="X243" s="18">
        <f t="shared" ca="1" si="157"/>
        <v>0.99997827463655709</v>
      </c>
      <c r="Y243" s="18">
        <f t="shared" ca="1" si="157"/>
        <v>0.99997810036790669</v>
      </c>
      <c r="Z243" s="18">
        <f t="shared" ca="1" si="157"/>
        <v>0.99997834700612187</v>
      </c>
      <c r="AA243" s="18">
        <f t="shared" ca="1" si="157"/>
        <v>0.99997859512833898</v>
      </c>
      <c r="AB243" s="18">
        <f t="shared" ca="1" si="157"/>
        <v>0.9999791813597998</v>
      </c>
      <c r="AC243" s="18">
        <f t="shared" ca="1" si="157"/>
        <v>0.99997941296053894</v>
      </c>
      <c r="AD243" s="18">
        <f t="shared" ca="1" si="157"/>
        <v>0.99997996868410355</v>
      </c>
      <c r="AE243" s="18">
        <f t="shared" ca="1" si="157"/>
        <v>0.99998018535805078</v>
      </c>
      <c r="AF243" s="18">
        <f t="shared" ca="1" si="157"/>
        <v>0.99998087238651578</v>
      </c>
    </row>
    <row r="244" spans="4:32">
      <c r="D244" s="18">
        <f t="shared" si="151"/>
        <v>142190</v>
      </c>
      <c r="E244" s="18">
        <f t="shared" ref="E244:AF244" ca="1" si="158">SQRT(1-($B$6*E$3/($B$6*E$3+E80*E$3))^2)</f>
        <v>0.99997935597516774</v>
      </c>
      <c r="F244" s="18">
        <f t="shared" ca="1" si="158"/>
        <v>0.99997935585674913</v>
      </c>
      <c r="G244" s="18">
        <f t="shared" ca="1" si="158"/>
        <v>0.9999795874126709</v>
      </c>
      <c r="H244" s="18">
        <f t="shared" ca="1" si="158"/>
        <v>0.99997997756949386</v>
      </c>
      <c r="I244" s="18">
        <f t="shared" ca="1" si="158"/>
        <v>0.99998035878946512</v>
      </c>
      <c r="J244" s="18">
        <f t="shared" ca="1" si="158"/>
        <v>0.99998089966133108</v>
      </c>
      <c r="K244" s="18">
        <f t="shared" ca="1" si="158"/>
        <v>0.99998125850528996</v>
      </c>
      <c r="L244" s="18">
        <f t="shared" ca="1" si="158"/>
        <v>0.99998160733083241</v>
      </c>
      <c r="M244" s="18">
        <f t="shared" ca="1" si="158"/>
        <v>0.99998178699904727</v>
      </c>
      <c r="N244" s="18">
        <f t="shared" ca="1" si="158"/>
        <v>0.99998227662326145</v>
      </c>
      <c r="O244" s="18">
        <f t="shared" ca="1" si="158"/>
        <v>0.99998244520438706</v>
      </c>
      <c r="P244" s="18">
        <f t="shared" ca="1" si="158"/>
        <v>0.99998290981395921</v>
      </c>
      <c r="Q244" s="18">
        <f t="shared" ca="1" si="158"/>
        <v>0.99998306858310204</v>
      </c>
      <c r="R244" s="18">
        <f t="shared" ca="1" si="158"/>
        <v>0.99998350987993234</v>
      </c>
      <c r="S244" s="18">
        <f t="shared" ca="1" si="158"/>
        <v>0.99998365954561985</v>
      </c>
      <c r="T244" s="18">
        <f t="shared" ca="1" si="158"/>
        <v>0.99998407868732053</v>
      </c>
      <c r="U244" s="18">
        <f t="shared" ca="1" si="158"/>
        <v>0.99998422029751244</v>
      </c>
      <c r="V244" s="18">
        <f t="shared" ca="1" si="158"/>
        <v>0.99998413408333686</v>
      </c>
      <c r="W244" s="18">
        <f t="shared" ca="1" si="158"/>
        <v>0.99998475286003186</v>
      </c>
      <c r="X244" s="18">
        <f t="shared" ca="1" si="158"/>
        <v>0.99998513143858914</v>
      </c>
      <c r="Y244" s="18">
        <f t="shared" ca="1" si="158"/>
        <v>0.9999850312290659</v>
      </c>
      <c r="Z244" s="18">
        <f t="shared" ca="1" si="158"/>
        <v>0.99998517315105884</v>
      </c>
      <c r="AA244" s="18">
        <f t="shared" ca="1" si="158"/>
        <v>0.99998531626134246</v>
      </c>
      <c r="AB244" s="18">
        <f t="shared" ca="1" si="158"/>
        <v>0.99998565601847467</v>
      </c>
      <c r="AC244" s="18">
        <f t="shared" ca="1" si="158"/>
        <v>0.99998579085884798</v>
      </c>
      <c r="AD244" s="18">
        <f t="shared" ca="1" si="158"/>
        <v>0.99998611583918373</v>
      </c>
      <c r="AE244" s="18">
        <f t="shared" ca="1" si="158"/>
        <v>0.99998624313539475</v>
      </c>
      <c r="AF244" s="18">
        <f t="shared" ca="1" si="158"/>
        <v>0.99998664894122313</v>
      </c>
    </row>
    <row r="245" spans="4:32">
      <c r="D245" s="18">
        <f t="shared" si="151"/>
        <v>179010</v>
      </c>
      <c r="E245" s="18">
        <f t="shared" ref="E245:AF245" ca="1" si="159">SQRT(1-($B$6*E$3/($B$6*E$3+E81*E$3))^2)</f>
        <v>0.9999868402998453</v>
      </c>
      <c r="F245" s="18">
        <f t="shared" ca="1" si="159"/>
        <v>0.99998684023957607</v>
      </c>
      <c r="G245" s="18">
        <f t="shared" ca="1" si="159"/>
        <v>0.99998696026753486</v>
      </c>
      <c r="H245" s="18">
        <f t="shared" ca="1" si="159"/>
        <v>0.99998716335666205</v>
      </c>
      <c r="I245" s="18">
        <f t="shared" ca="1" si="159"/>
        <v>0.99998736288645962</v>
      </c>
      <c r="J245" s="18">
        <f t="shared" ca="1" si="159"/>
        <v>0.99998764778981875</v>
      </c>
      <c r="K245" s="18">
        <f t="shared" ca="1" si="159"/>
        <v>0.99998783804824753</v>
      </c>
      <c r="L245" s="18">
        <f t="shared" ca="1" si="159"/>
        <v>0.99998802394451947</v>
      </c>
      <c r="M245" s="18">
        <f t="shared" ca="1" si="159"/>
        <v>0.99998812015913729</v>
      </c>
      <c r="N245" s="18">
        <f t="shared" ca="1" si="159"/>
        <v>0.99998838322495642</v>
      </c>
      <c r="O245" s="18">
        <f t="shared" ca="1" si="159"/>
        <v>0.99998847428649118</v>
      </c>
      <c r="P245" s="18">
        <f t="shared" ca="1" si="159"/>
        <v>0.99998872657701809</v>
      </c>
      <c r="Q245" s="18">
        <f t="shared" ca="1" si="159"/>
        <v>0.99998881316659716</v>
      </c>
      <c r="R245" s="18">
        <f t="shared" ca="1" si="159"/>
        <v>0.99998905492853807</v>
      </c>
      <c r="S245" s="18">
        <f t="shared" ca="1" si="159"/>
        <v>0.99998913731779138</v>
      </c>
      <c r="T245" s="18">
        <f t="shared" ca="1" si="159"/>
        <v>0.99998936914076264</v>
      </c>
      <c r="U245" s="18">
        <f t="shared" ca="1" si="159"/>
        <v>0.99998944779781085</v>
      </c>
      <c r="V245" s="18">
        <f t="shared" ca="1" si="159"/>
        <v>0.9999893998156355</v>
      </c>
      <c r="W245" s="18">
        <f t="shared" ca="1" si="159"/>
        <v>0.99998974515424743</v>
      </c>
      <c r="X245" s="18">
        <f t="shared" ca="1" si="159"/>
        <v>0.99998995819230629</v>
      </c>
      <c r="Y245" s="18">
        <f t="shared" ca="1" si="159"/>
        <v>0.99998990161057411</v>
      </c>
      <c r="Z245" s="18">
        <f t="shared" ca="1" si="159"/>
        <v>0.99998998165278397</v>
      </c>
      <c r="AA245" s="18">
        <f t="shared" ca="1" si="159"/>
        <v>0.99999006262593026</v>
      </c>
      <c r="AB245" s="18">
        <f t="shared" ca="1" si="159"/>
        <v>0.99999025544113762</v>
      </c>
      <c r="AC245" s="18">
        <f t="shared" ca="1" si="159"/>
        <v>0.9999903323652698</v>
      </c>
      <c r="AD245" s="18">
        <f t="shared" ca="1" si="159"/>
        <v>0.99999051834181851</v>
      </c>
      <c r="AE245" s="18">
        <f t="shared" ca="1" si="159"/>
        <v>0.99999059145131164</v>
      </c>
      <c r="AF245" s="18">
        <f t="shared" ca="1" si="159"/>
        <v>0.9999908256308272</v>
      </c>
    </row>
    <row r="246" spans="4:32">
      <c r="D246" s="18">
        <f t="shared" si="151"/>
        <v>225360</v>
      </c>
      <c r="E246" s="18">
        <f t="shared" ref="E246:AF246" ca="1" si="160">SQRT(1-($B$6*E$3/($B$6*E$3+E82*E$3))^2)</f>
        <v>0.99999162745718972</v>
      </c>
      <c r="F246" s="18">
        <f t="shared" ca="1" si="160"/>
        <v>0.99999162743425074</v>
      </c>
      <c r="G246" s="18">
        <f t="shared" ca="1" si="160"/>
        <v>0.99999168945099015</v>
      </c>
      <c r="H246" s="18">
        <f t="shared" ca="1" si="160"/>
        <v>0.99999179475459443</v>
      </c>
      <c r="I246" s="18">
        <f t="shared" ca="1" si="160"/>
        <v>0.99999189866614979</v>
      </c>
      <c r="J246" s="18">
        <f t="shared" ca="1" si="160"/>
        <v>0.99999204782854179</v>
      </c>
      <c r="K246" s="18">
        <f t="shared" ca="1" si="160"/>
        <v>0.99999214797776137</v>
      </c>
      <c r="L246" s="18">
        <f t="shared" ca="1" si="160"/>
        <v>0.99999224623328375</v>
      </c>
      <c r="M246" s="18">
        <f t="shared" ca="1" si="160"/>
        <v>0.99999229722540228</v>
      </c>
      <c r="N246" s="18">
        <f t="shared" ca="1" si="160"/>
        <v>0.99999243738314114</v>
      </c>
      <c r="O246" s="18">
        <f t="shared" ca="1" si="160"/>
        <v>0.99999248604927349</v>
      </c>
      <c r="P246" s="18">
        <f t="shared" ca="1" si="160"/>
        <v>0.9999926214873982</v>
      </c>
      <c r="Q246" s="18">
        <f t="shared" ca="1" si="160"/>
        <v>0.99999266813944065</v>
      </c>
      <c r="R246" s="18">
        <f t="shared" ca="1" si="160"/>
        <v>0.99999279894982462</v>
      </c>
      <c r="S246" s="18">
        <f t="shared" ca="1" si="160"/>
        <v>0.99999284368986607</v>
      </c>
      <c r="T246" s="18">
        <f t="shared" ca="1" si="160"/>
        <v>0.99999297008610599</v>
      </c>
      <c r="U246" s="18">
        <f t="shared" ca="1" si="160"/>
        <v>0.99999301312658706</v>
      </c>
      <c r="V246" s="18">
        <f t="shared" ca="1" si="160"/>
        <v>0.99999298688097538</v>
      </c>
      <c r="W246" s="18">
        <f t="shared" ca="1" si="160"/>
        <v>0.99999317661625775</v>
      </c>
      <c r="X246" s="18">
        <f t="shared" ca="1" si="160"/>
        <v>0.99999329455158958</v>
      </c>
      <c r="Y246" s="18">
        <f t="shared" ca="1" si="160"/>
        <v>0.99999326314906589</v>
      </c>
      <c r="Z246" s="18">
        <f t="shared" ca="1" si="160"/>
        <v>0.99999330757575933</v>
      </c>
      <c r="AA246" s="18">
        <f t="shared" ca="1" si="160"/>
        <v>0.99999335253823118</v>
      </c>
      <c r="AB246" s="18">
        <f t="shared" ca="1" si="160"/>
        <v>0.99999346005314127</v>
      </c>
      <c r="AC246" s="18">
        <f t="shared" ca="1" si="160"/>
        <v>0.99999350312445046</v>
      </c>
      <c r="AD246" s="18">
        <f t="shared" ca="1" si="160"/>
        <v>0.99999360753133204</v>
      </c>
      <c r="AE246" s="18">
        <f t="shared" ca="1" si="160"/>
        <v>0.99999364875217656</v>
      </c>
      <c r="AF246" s="18">
        <f t="shared" ca="1" si="160"/>
        <v>0.99999378122527383</v>
      </c>
    </row>
    <row r="247" spans="4:32">
      <c r="D247" s="18">
        <f t="shared" si="151"/>
        <v>283710</v>
      </c>
      <c r="E247" s="18">
        <f t="shared" ref="E247:AF247" ca="1" si="161">SQRT(1-($B$6*E$3/($B$6*E$3+E83*E$3))^2)</f>
        <v>0.99999468165757799</v>
      </c>
      <c r="F247" s="18">
        <f t="shared" ca="1" si="161"/>
        <v>0.99999468164209371</v>
      </c>
      <c r="G247" s="18">
        <f t="shared" ca="1" si="161"/>
        <v>0.99999471360394221</v>
      </c>
      <c r="H247" s="18">
        <f t="shared" ca="1" si="161"/>
        <v>0.9999947680228175</v>
      </c>
      <c r="I247" s="18">
        <f t="shared" ca="1" si="161"/>
        <v>0.99999482191810818</v>
      </c>
      <c r="J247" s="18">
        <f t="shared" ca="1" si="161"/>
        <v>0.9999948996245378</v>
      </c>
      <c r="K247" s="18">
        <f t="shared" ca="1" si="161"/>
        <v>0.99999495202694832</v>
      </c>
      <c r="L247" s="18">
        <f t="shared" ca="1" si="161"/>
        <v>0.99999500363999549</v>
      </c>
      <c r="M247" s="18">
        <f t="shared" ca="1" si="161"/>
        <v>0.99999503046164395</v>
      </c>
      <c r="N247" s="18">
        <f t="shared" ca="1" si="161"/>
        <v>0.99999510448519502</v>
      </c>
      <c r="O247" s="18">
        <f t="shared" ca="1" si="161"/>
        <v>0.99999513029648013</v>
      </c>
      <c r="P247" s="18">
        <f t="shared" ca="1" si="161"/>
        <v>0.9999952023077725</v>
      </c>
      <c r="Q247" s="18">
        <f t="shared" ca="1" si="161"/>
        <v>0.99999522718573997</v>
      </c>
      <c r="R247" s="18">
        <f t="shared" ca="1" si="161"/>
        <v>0.99999529722732761</v>
      </c>
      <c r="S247" s="18">
        <f t="shared" ca="1" si="161"/>
        <v>0.9999953212757754</v>
      </c>
      <c r="T247" s="18">
        <f t="shared" ca="1" si="161"/>
        <v>0.99999538938884958</v>
      </c>
      <c r="U247" s="18">
        <f t="shared" ca="1" si="161"/>
        <v>0.999995412641698</v>
      </c>
      <c r="V247" s="18">
        <f t="shared" ca="1" si="161"/>
        <v>0.99999539843701013</v>
      </c>
      <c r="W247" s="18">
        <f t="shared" ca="1" si="161"/>
        <v>0.99999550135723336</v>
      </c>
      <c r="X247" s="18">
        <f t="shared" ca="1" si="161"/>
        <v>0.99999556567801828</v>
      </c>
      <c r="Y247" s="18">
        <f t="shared" ca="1" si="161"/>
        <v>0.99999554853488615</v>
      </c>
      <c r="Z247" s="18">
        <f t="shared" ca="1" si="161"/>
        <v>0.99999557280157503</v>
      </c>
      <c r="AA247" s="18">
        <f t="shared" ca="1" si="161"/>
        <v>0.99999559742438415</v>
      </c>
      <c r="AB247" s="18">
        <f t="shared" ca="1" si="161"/>
        <v>0.99999565650489741</v>
      </c>
      <c r="AC247" s="18">
        <f t="shared" ca="1" si="161"/>
        <v>0.99999568020697571</v>
      </c>
      <c r="AD247" s="18">
        <f t="shared" ca="1" si="161"/>
        <v>0.9999957378844182</v>
      </c>
      <c r="AE247" s="18">
        <f t="shared" ca="1" si="161"/>
        <v>0.9999957607315586</v>
      </c>
      <c r="AF247" s="18">
        <f t="shared" ca="1" si="161"/>
        <v>0.99999583436016892</v>
      </c>
    </row>
    <row r="248" spans="4:32">
      <c r="D248" s="18">
        <f t="shared" si="151"/>
        <v>357170</v>
      </c>
      <c r="E248" s="18">
        <f t="shared" ref="E248:AF248" ca="1" si="162">SQRT(1-($B$6*E$3/($B$6*E$3+E84*E$3))^2)</f>
        <v>0.99999662613660034</v>
      </c>
      <c r="F248" s="18">
        <f t="shared" ca="1" si="162"/>
        <v>0.99999662613073259</v>
      </c>
      <c r="G248" s="18">
        <f t="shared" ca="1" si="162"/>
        <v>0.99999664256687304</v>
      </c>
      <c r="H248" s="18">
        <f t="shared" ca="1" si="162"/>
        <v>0.99999667061593911</v>
      </c>
      <c r="I248" s="18">
        <f t="shared" ca="1" si="162"/>
        <v>0.99999669847402028</v>
      </c>
      <c r="J248" s="18">
        <f t="shared" ca="1" si="162"/>
        <v>0.99999673878587403</v>
      </c>
      <c r="K248" s="18">
        <f t="shared" ca="1" si="162"/>
        <v>0.99999676606800558</v>
      </c>
      <c r="L248" s="18">
        <f t="shared" ca="1" si="162"/>
        <v>0.99999679300921496</v>
      </c>
      <c r="M248" s="18">
        <f t="shared" ca="1" si="162"/>
        <v>0.999996807047147</v>
      </c>
      <c r="N248" s="18">
        <f t="shared" ca="1" si="162"/>
        <v>0.99999684589137683</v>
      </c>
      <c r="O248" s="18">
        <f t="shared" ca="1" si="162"/>
        <v>0.9999968594785037</v>
      </c>
      <c r="P248" s="18">
        <f t="shared" ca="1" si="162"/>
        <v>0.99999689747622877</v>
      </c>
      <c r="Q248" s="18">
        <f t="shared" ca="1" si="162"/>
        <v>0.99999691064606222</v>
      </c>
      <c r="R248" s="18">
        <f t="shared" ca="1" si="162"/>
        <v>0.99999694780586057</v>
      </c>
      <c r="S248" s="18">
        <f t="shared" ca="1" si="162"/>
        <v>0.99999696060669407</v>
      </c>
      <c r="T248" s="18">
        <f t="shared" ca="1" si="162"/>
        <v>0.99999699692066912</v>
      </c>
      <c r="U248" s="18">
        <f t="shared" ca="1" si="162"/>
        <v>0.99999700936511737</v>
      </c>
      <c r="V248" s="18">
        <f t="shared" ca="1" si="162"/>
        <v>0.99999700177667283</v>
      </c>
      <c r="W248" s="18">
        <f t="shared" ca="1" si="162"/>
        <v>0.99999705697553232</v>
      </c>
      <c r="X248" s="18">
        <f t="shared" ca="1" si="162"/>
        <v>0.99999709165941886</v>
      </c>
      <c r="Y248" s="18">
        <f t="shared" ca="1" si="162"/>
        <v>0.99999708240137108</v>
      </c>
      <c r="Z248" s="18">
        <f t="shared" ca="1" si="162"/>
        <v>0.99999709550654159</v>
      </c>
      <c r="AA248" s="18">
        <f t="shared" ca="1" si="162"/>
        <v>0.99999710881843662</v>
      </c>
      <c r="AB248" s="18">
        <f t="shared" ca="1" si="162"/>
        <v>0.99999714083859303</v>
      </c>
      <c r="AC248" s="18">
        <f t="shared" ca="1" si="162"/>
        <v>0.99999715371916531</v>
      </c>
      <c r="AD248" s="18">
        <f t="shared" ca="1" si="162"/>
        <v>0.99999718514739466</v>
      </c>
      <c r="AE248" s="18">
        <f t="shared" ca="1" si="162"/>
        <v>0.99999719762640005</v>
      </c>
      <c r="AF248" s="18">
        <f t="shared" ca="1" si="162"/>
        <v>0.99999723794835493</v>
      </c>
    </row>
    <row r="249" spans="4:32">
      <c r="D249" s="18">
        <f t="shared" si="151"/>
        <v>449640</v>
      </c>
      <c r="E249" s="18">
        <f t="shared" ref="E249:AF249" ca="1" si="163">SQRT(1-($B$6*E$3/($B$6*E$3+E85*E$3))^2)</f>
        <v>0.99999786182295369</v>
      </c>
      <c r="F249" s="18">
        <f t="shared" ca="1" si="163"/>
        <v>0.99999786181999328</v>
      </c>
      <c r="G249" s="18">
        <f t="shared" ca="1" si="163"/>
        <v>0.99999787025776066</v>
      </c>
      <c r="H249" s="18">
        <f t="shared" ca="1" si="163"/>
        <v>0.99999788468373918</v>
      </c>
      <c r="I249" s="18">
        <f t="shared" ca="1" si="163"/>
        <v>0.99999789904726133</v>
      </c>
      <c r="J249" s="18">
        <f t="shared" ca="1" si="163"/>
        <v>0.9999979198909118</v>
      </c>
      <c r="K249" s="18">
        <f t="shared" ca="1" si="163"/>
        <v>0.99999793403945814</v>
      </c>
      <c r="L249" s="18">
        <f t="shared" ca="1" si="163"/>
        <v>0.99999794804506748</v>
      </c>
      <c r="M249" s="18">
        <f t="shared" ca="1" si="163"/>
        <v>0.99999795535445046</v>
      </c>
      <c r="N249" s="18">
        <f t="shared" ca="1" si="163"/>
        <v>0.99999797563237913</v>
      </c>
      <c r="O249" s="18">
        <f t="shared" ca="1" si="163"/>
        <v>0.99999798273168328</v>
      </c>
      <c r="P249" s="18">
        <f t="shared" ca="1" si="163"/>
        <v>0.99999800265815575</v>
      </c>
      <c r="Q249" s="18">
        <f t="shared" ca="1" si="163"/>
        <v>0.99999800958044049</v>
      </c>
      <c r="R249" s="18">
        <f t="shared" ca="1" si="163"/>
        <v>0.99999802915505487</v>
      </c>
      <c r="S249" s="18">
        <f t="shared" ca="1" si="163"/>
        <v>0.99999803590541692</v>
      </c>
      <c r="T249" s="18">
        <f t="shared" ca="1" si="163"/>
        <v>0.99999805512816509</v>
      </c>
      <c r="U249" s="18">
        <f t="shared" ca="1" si="163"/>
        <v>0.99999806172008809</v>
      </c>
      <c r="V249" s="18">
        <f t="shared" ca="1" si="163"/>
        <v>0.99999805769378225</v>
      </c>
      <c r="W249" s="18">
        <f t="shared" ca="1" si="163"/>
        <v>0.99999808703749959</v>
      </c>
      <c r="X249" s="18">
        <f t="shared" ca="1" si="163"/>
        <v>0.99999810554920365</v>
      </c>
      <c r="Y249" s="18">
        <f t="shared" ca="1" si="163"/>
        <v>0.99999810060165661</v>
      </c>
      <c r="Z249" s="18">
        <f t="shared" ca="1" si="163"/>
        <v>0.99999810760497787</v>
      </c>
      <c r="AA249" s="18">
        <f t="shared" ca="1" si="163"/>
        <v>0.99999811472487832</v>
      </c>
      <c r="AB249" s="18">
        <f t="shared" ca="1" si="163"/>
        <v>0.99999813189458731</v>
      </c>
      <c r="AC249" s="18">
        <f t="shared" ca="1" si="163"/>
        <v>0.99999813881386523</v>
      </c>
      <c r="AD249" s="18">
        <f t="shared" ca="1" si="163"/>
        <v>0.99999815573534068</v>
      </c>
      <c r="AE249" s="18">
        <f t="shared" ca="1" si="163"/>
        <v>0.99999816246767648</v>
      </c>
      <c r="AF249" s="18">
        <f t="shared" ca="1" si="163"/>
        <v>0.99999818428423026</v>
      </c>
    </row>
    <row r="250" spans="4:32">
      <c r="D250" s="18">
        <f t="shared" si="151"/>
        <v>566070</v>
      </c>
      <c r="E250" s="18">
        <f t="shared" ref="E250:AF250" ca="1" si="164">SQRT(1-($B$6*E$3/($B$6*E$3+E86*E$3))^2)</f>
        <v>0.99999864617749512</v>
      </c>
      <c r="F250" s="18">
        <f t="shared" ca="1" si="164"/>
        <v>0.99999864617550649</v>
      </c>
      <c r="G250" s="18">
        <f t="shared" ca="1" si="164"/>
        <v>0.99999865050095971</v>
      </c>
      <c r="H250" s="18">
        <f t="shared" ca="1" si="164"/>
        <v>0.99999865790706299</v>
      </c>
      <c r="I250" s="18">
        <f t="shared" ca="1" si="164"/>
        <v>0.99999866529519432</v>
      </c>
      <c r="J250" s="18">
        <f t="shared" ca="1" si="164"/>
        <v>0.99999867604189963</v>
      </c>
      <c r="K250" s="18">
        <f t="shared" ca="1" si="164"/>
        <v>0.99999868335490649</v>
      </c>
      <c r="L250" s="18">
        <f t="shared" ca="1" si="164"/>
        <v>0.99999869060607049</v>
      </c>
      <c r="M250" s="18">
        <f t="shared" ca="1" si="164"/>
        <v>0.99999869439992362</v>
      </c>
      <c r="N250" s="18">
        <f t="shared" ca="1" si="164"/>
        <v>0.99999870492984166</v>
      </c>
      <c r="O250" s="18">
        <f t="shared" ca="1" si="164"/>
        <v>0.99999870862923579</v>
      </c>
      <c r="P250" s="18">
        <f t="shared" ca="1" si="164"/>
        <v>0.99999871902443116</v>
      </c>
      <c r="Q250" s="18">
        <f t="shared" ca="1" si="164"/>
        <v>0.99999872263630141</v>
      </c>
      <c r="R250" s="18">
        <f t="shared" ca="1" si="164"/>
        <v>0.99999873288567198</v>
      </c>
      <c r="S250" s="18">
        <f t="shared" ca="1" si="164"/>
        <v>0.99999873642566783</v>
      </c>
      <c r="T250" s="18">
        <f t="shared" ca="1" si="164"/>
        <v>0.99999874652313836</v>
      </c>
      <c r="U250" s="18">
        <f t="shared" ca="1" si="164"/>
        <v>0.99999874999294558</v>
      </c>
      <c r="V250" s="18">
        <f t="shared" ca="1" si="164"/>
        <v>0.99999874787299414</v>
      </c>
      <c r="W250" s="18">
        <f t="shared" ca="1" si="164"/>
        <v>0.99999876335155913</v>
      </c>
      <c r="X250" s="18">
        <f t="shared" ca="1" si="164"/>
        <v>0.99999877314578478</v>
      </c>
      <c r="Y250" s="18">
        <f t="shared" ca="1" si="164"/>
        <v>0.99999877052532027</v>
      </c>
      <c r="Z250" s="18">
        <f t="shared" ca="1" si="164"/>
        <v>0.99999877423445904</v>
      </c>
      <c r="AA250" s="18">
        <f t="shared" ca="1" si="164"/>
        <v>0.99999877800784898</v>
      </c>
      <c r="AB250" s="18">
        <f t="shared" ca="1" si="164"/>
        <v>0.9999987871314987</v>
      </c>
      <c r="AC250" s="18">
        <f t="shared" ca="1" si="164"/>
        <v>0.9999987908161615</v>
      </c>
      <c r="AD250" s="18">
        <f t="shared" ca="1" si="164"/>
        <v>0.99999879983850681</v>
      </c>
      <c r="AE250" s="18">
        <f t="shared" ca="1" si="164"/>
        <v>0.99999880343654224</v>
      </c>
      <c r="AF250" s="18">
        <f t="shared" ca="1" si="164"/>
        <v>0.99999881510762523</v>
      </c>
    </row>
    <row r="251" spans="4:32">
      <c r="D251" s="18">
        <f t="shared" si="151"/>
        <v>712640</v>
      </c>
      <c r="E251" s="18">
        <f t="shared" ref="E251:AF251" ca="1" si="165">SQRT(1-($B$6*E$3/($B$6*E$3+E87*E$3))^2)</f>
        <v>0.99999914336990559</v>
      </c>
      <c r="F251" s="18">
        <f t="shared" ca="1" si="165"/>
        <v>0.99999914336915485</v>
      </c>
      <c r="G251" s="18">
        <f t="shared" ca="1" si="165"/>
        <v>0.99999914558396774</v>
      </c>
      <c r="H251" s="18">
        <f t="shared" ca="1" si="165"/>
        <v>0.99999914938084211</v>
      </c>
      <c r="I251" s="18">
        <f t="shared" ca="1" si="165"/>
        <v>0.99999915317435406</v>
      </c>
      <c r="J251" s="18">
        <f t="shared" ca="1" si="165"/>
        <v>0.99999915870300315</v>
      </c>
      <c r="K251" s="18">
        <f t="shared" ca="1" si="165"/>
        <v>0.99999916247310139</v>
      </c>
      <c r="L251" s="18">
        <f t="shared" ca="1" si="165"/>
        <v>0.99999916621743346</v>
      </c>
      <c r="M251" s="18">
        <f t="shared" ca="1" si="165"/>
        <v>0.99999916817717494</v>
      </c>
      <c r="N251" s="18">
        <f t="shared" ca="1" si="165"/>
        <v>0.99999917362878843</v>
      </c>
      <c r="O251" s="18">
        <f t="shared" ca="1" si="165"/>
        <v>0.99999917554593465</v>
      </c>
      <c r="P251" s="18">
        <f t="shared" ca="1" si="165"/>
        <v>0.99999918094410278</v>
      </c>
      <c r="Q251" s="18">
        <f t="shared" ca="1" si="165"/>
        <v>0.99999918282420586</v>
      </c>
      <c r="R251" s="18">
        <f t="shared" ca="1" si="165"/>
        <v>0.99999918816040034</v>
      </c>
      <c r="S251" s="18">
        <f t="shared" ca="1" si="165"/>
        <v>0.99999919000652204</v>
      </c>
      <c r="T251" s="18">
        <f t="shared" ca="1" si="165"/>
        <v>0.99999919528402581</v>
      </c>
      <c r="U251" s="18">
        <f t="shared" ca="1" si="165"/>
        <v>0.9999991970991039</v>
      </c>
      <c r="V251" s="18">
        <f t="shared" ca="1" si="165"/>
        <v>0.99999919598986176</v>
      </c>
      <c r="W251" s="18">
        <f t="shared" ca="1" si="165"/>
        <v>0.99999920410117538</v>
      </c>
      <c r="X251" s="18">
        <f t="shared" ca="1" si="165"/>
        <v>0.99999920925062691</v>
      </c>
      <c r="Y251" s="18">
        <f t="shared" ca="1" si="165"/>
        <v>0.99999920787061825</v>
      </c>
      <c r="Z251" s="18">
        <f t="shared" ca="1" si="165"/>
        <v>0.99999920982290369</v>
      </c>
      <c r="AA251" s="18">
        <f t="shared" ca="1" si="165"/>
        <v>0.999999211809945</v>
      </c>
      <c r="AB251" s="18">
        <f t="shared" ca="1" si="165"/>
        <v>0.99999921662015745</v>
      </c>
      <c r="AC251" s="18">
        <f t="shared" ca="1" si="165"/>
        <v>0.9999992185663692</v>
      </c>
      <c r="AD251" s="18">
        <f t="shared" ca="1" si="165"/>
        <v>0.99999922333656099</v>
      </c>
      <c r="AE251" s="18">
        <f t="shared" ca="1" si="165"/>
        <v>0.99999922524059426</v>
      </c>
      <c r="AF251" s="18">
        <f t="shared" ca="1" si="165"/>
        <v>0.99999923143428149</v>
      </c>
    </row>
    <row r="252" spans="4:32">
      <c r="D252" s="18">
        <f t="shared" si="151"/>
        <v>897160</v>
      </c>
      <c r="E252" s="18">
        <f t="shared" ref="E252:AF252" ca="1" si="166">SQRT(1-($B$6*E$3/($B$6*E$3+E88*E$3))^2)</f>
        <v>0.99999945826618042</v>
      </c>
      <c r="F252" s="18">
        <f t="shared" ca="1" si="166"/>
        <v>0.99999945826567704</v>
      </c>
      <c r="G252" s="18">
        <f t="shared" ca="1" si="166"/>
        <v>0.99999945939878609</v>
      </c>
      <c r="H252" s="18">
        <f t="shared" ca="1" si="166"/>
        <v>0.99999946134305828</v>
      </c>
      <c r="I252" s="18">
        <f t="shared" ca="1" si="166"/>
        <v>0.99999946328815381</v>
      </c>
      <c r="J252" s="18">
        <f t="shared" ca="1" si="166"/>
        <v>0.99999946612731805</v>
      </c>
      <c r="K252" s="18">
        <f t="shared" ca="1" si="166"/>
        <v>0.99999946806653983</v>
      </c>
      <c r="L252" s="18">
        <f t="shared" ca="1" si="166"/>
        <v>0.99999946999472766</v>
      </c>
      <c r="M252" s="18">
        <f t="shared" ca="1" si="166"/>
        <v>0.99999947100529119</v>
      </c>
      <c r="N252" s="18">
        <f t="shared" ca="1" si="166"/>
        <v>0.99999947381857879</v>
      </c>
      <c r="O252" s="18">
        <f t="shared" ca="1" si="166"/>
        <v>0.99999947480982199</v>
      </c>
      <c r="P252" s="18">
        <f t="shared" ca="1" si="166"/>
        <v>0.99999947760238816</v>
      </c>
      <c r="Q252" s="18">
        <f t="shared" ca="1" si="166"/>
        <v>0.99999947857702176</v>
      </c>
      <c r="R252" s="18">
        <f t="shared" ca="1" si="166"/>
        <v>0.99999948134552941</v>
      </c>
      <c r="S252" s="18">
        <f t="shared" ca="1" si="166"/>
        <v>0.99999948230383306</v>
      </c>
      <c r="T252" s="18">
        <f t="shared" ca="1" si="166"/>
        <v>0.99999948504858305</v>
      </c>
      <c r="U252" s="18">
        <f t="shared" ca="1" si="166"/>
        <v>0.99999948599432054</v>
      </c>
      <c r="V252" s="18">
        <f t="shared" ca="1" si="166"/>
        <v>0.99999948541577355</v>
      </c>
      <c r="W252" s="18">
        <f t="shared" ca="1" si="166"/>
        <v>0.9999994896454858</v>
      </c>
      <c r="X252" s="18">
        <f t="shared" ca="1" si="166"/>
        <v>0.99999949233555785</v>
      </c>
      <c r="Y252" s="18">
        <f t="shared" ca="1" si="166"/>
        <v>0.99999949161441581</v>
      </c>
      <c r="Z252" s="18">
        <f t="shared" ca="1" si="166"/>
        <v>0.99999949263453525</v>
      </c>
      <c r="AA252" s="18">
        <f t="shared" ca="1" si="166"/>
        <v>0.99999949367433061</v>
      </c>
      <c r="AB252" s="18">
        <f t="shared" ca="1" si="166"/>
        <v>0.99999949619498651</v>
      </c>
      <c r="AC252" s="18">
        <f t="shared" ca="1" si="166"/>
        <v>0.99999949721598513</v>
      </c>
      <c r="AD252" s="18">
        <f t="shared" ca="1" si="166"/>
        <v>0.99999949972144109</v>
      </c>
      <c r="AE252" s="18">
        <f t="shared" ca="1" si="166"/>
        <v>0.99999950072394972</v>
      </c>
      <c r="AF252" s="18">
        <f t="shared" ca="1" si="166"/>
        <v>0.99999950398370241</v>
      </c>
    </row>
    <row r="253" spans="4:32">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row>
    <row r="254" spans="4:32">
      <c r="D254" t="s">
        <v>373</v>
      </c>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row>
    <row r="255" spans="4:32">
      <c r="D255" s="18">
        <f>D9</f>
        <v>1.1294999999999999E-2</v>
      </c>
      <c r="E255" s="18">
        <f t="shared" ref="E255:AF255" ca="1" si="167">0.001/E$2/E173*E$3</f>
        <v>1.0002515726507178E-3</v>
      </c>
      <c r="F255" s="18">
        <f t="shared" ca="1" si="167"/>
        <v>2.0005021642319665E-3</v>
      </c>
      <c r="G255" s="18">
        <f t="shared" ca="1" si="167"/>
        <v>2.3336949247720301E-3</v>
      </c>
      <c r="H255" s="18">
        <f t="shared" ca="1" si="167"/>
        <v>2.2501869701998744E-3</v>
      </c>
      <c r="I255" s="18">
        <f t="shared" ca="1" si="167"/>
        <v>2.2001118376927154E-3</v>
      </c>
      <c r="J255" s="18">
        <f t="shared" ca="1" si="167"/>
        <v>2.0000601965497701E-3</v>
      </c>
      <c r="K255" s="18">
        <f t="shared" ca="1" si="167"/>
        <v>2.0000450043002323E-3</v>
      </c>
      <c r="L255" s="18">
        <f t="shared" ca="1" si="167"/>
        <v>2.0000349183369121E-3</v>
      </c>
      <c r="M255" s="18">
        <f t="shared" ca="1" si="167"/>
        <v>2.1111436911450585E-3</v>
      </c>
      <c r="N255" s="18">
        <f t="shared" ca="1" si="167"/>
        <v>2.0000224312330282E-3</v>
      </c>
      <c r="O255" s="18">
        <f t="shared" ca="1" si="167"/>
        <v>2.0909317376012876E-3</v>
      </c>
      <c r="P255" s="18">
        <f t="shared" ca="1" si="167"/>
        <v>2.0000165603424867E-3</v>
      </c>
      <c r="Q255" s="18">
        <f t="shared" ca="1" si="167"/>
        <v>2.0769399144673138E-3</v>
      </c>
      <c r="R255" s="18">
        <f t="shared" ca="1" si="167"/>
        <v>2.0000128068334041E-3</v>
      </c>
      <c r="S255" s="18">
        <f t="shared" ca="1" si="167"/>
        <v>2.066679776550596E-3</v>
      </c>
      <c r="T255" s="18">
        <f t="shared" ca="1" si="167"/>
        <v>2.0000102189760352E-3</v>
      </c>
      <c r="U255" s="18">
        <f t="shared" ca="1" si="167"/>
        <v>2.0588340519485612E-3</v>
      </c>
      <c r="V255" s="18">
        <f t="shared" ca="1" si="167"/>
        <v>2.2222346816691847E-3</v>
      </c>
      <c r="W255" s="18">
        <f t="shared" ca="1" si="167"/>
        <v>2.0526402053697938E-3</v>
      </c>
      <c r="X255" s="18">
        <f t="shared" ca="1" si="167"/>
        <v>2.0000076740837253E-3</v>
      </c>
      <c r="Y255" s="18">
        <f t="shared" ca="1" si="167"/>
        <v>2.1428660795211685E-3</v>
      </c>
      <c r="Z255" s="18">
        <f t="shared" ca="1" si="167"/>
        <v>2.1818265737681098E-3</v>
      </c>
      <c r="AA255" s="18">
        <f t="shared" ca="1" si="167"/>
        <v>2.2173998606416462E-3</v>
      </c>
      <c r="AB255" s="18">
        <f t="shared" ca="1" si="167"/>
        <v>2.1666744433855574E-3</v>
      </c>
      <c r="AC255" s="18">
        <f t="shared" ca="1" si="167"/>
        <v>2.2000071836410133E-3</v>
      </c>
      <c r="AD255" s="18">
        <f t="shared" ca="1" si="167"/>
        <v>2.1538527834378367E-3</v>
      </c>
      <c r="AE255" s="18">
        <f t="shared" ca="1" si="167"/>
        <v>2.1851919780275699E-3</v>
      </c>
      <c r="AF255" s="18">
        <f t="shared" ca="1" si="167"/>
        <v>2.1071488532616017E-3</v>
      </c>
    </row>
    <row r="256" spans="4:32">
      <c r="D256" s="18">
        <f t="shared" ref="D256:D319" si="168">D10</f>
        <v>1.4219000000000001E-2</v>
      </c>
      <c r="E256" s="18">
        <f t="shared" ref="E256:AF256" ca="1" si="169">0.001/E$2/E174*E$3</f>
        <v>1.0002515726155398E-3</v>
      </c>
      <c r="F256" s="18">
        <f t="shared" ca="1" si="169"/>
        <v>2.000502164161816E-3</v>
      </c>
      <c r="G256" s="18">
        <f t="shared" ca="1" si="169"/>
        <v>2.3336949247323487E-3</v>
      </c>
      <c r="H256" s="18">
        <f t="shared" ca="1" si="169"/>
        <v>2.2501869701848504E-3</v>
      </c>
      <c r="I256" s="18">
        <f t="shared" ca="1" si="169"/>
        <v>2.2001118376856863E-3</v>
      </c>
      <c r="J256" s="18">
        <f t="shared" ca="1" si="169"/>
        <v>2.0000601965468588E-3</v>
      </c>
      <c r="K256" s="18">
        <f t="shared" ca="1" si="169"/>
        <v>2.0000450042983505E-3</v>
      </c>
      <c r="L256" s="18">
        <f t="shared" ca="1" si="169"/>
        <v>2.0000349183356258E-3</v>
      </c>
      <c r="M256" s="18">
        <f t="shared" ca="1" si="169"/>
        <v>2.1111436911439305E-3</v>
      </c>
      <c r="N256" s="18">
        <f t="shared" ca="1" si="169"/>
        <v>2.000022431232366E-3</v>
      </c>
      <c r="O256" s="18">
        <f t="shared" ca="1" si="169"/>
        <v>2.0909317376006306E-3</v>
      </c>
      <c r="P256" s="18">
        <f t="shared" ca="1" si="169"/>
        <v>2.0000165603420664E-3</v>
      </c>
      <c r="Q256" s="18">
        <f t="shared" ca="1" si="169"/>
        <v>2.076939914466891E-3</v>
      </c>
      <c r="R256" s="18">
        <f t="shared" ca="1" si="169"/>
        <v>2.0000128068331183E-3</v>
      </c>
      <c r="S256" s="18">
        <f t="shared" ca="1" si="169"/>
        <v>2.066679776550305E-3</v>
      </c>
      <c r="T256" s="18">
        <f t="shared" ca="1" si="169"/>
        <v>2.0000102189758314E-3</v>
      </c>
      <c r="U256" s="18">
        <f t="shared" ca="1" si="169"/>
        <v>2.0588340519483517E-3</v>
      </c>
      <c r="V256" s="18">
        <f t="shared" ca="1" si="169"/>
        <v>2.2222346816689244E-3</v>
      </c>
      <c r="W256" s="18">
        <f t="shared" ca="1" si="169"/>
        <v>2.0526402053696376E-3</v>
      </c>
      <c r="X256" s="18">
        <f t="shared" ca="1" si="169"/>
        <v>2.0000076740835926E-3</v>
      </c>
      <c r="Y256" s="18">
        <f t="shared" ca="1" si="169"/>
        <v>2.142866079521008E-3</v>
      </c>
      <c r="Z256" s="18">
        <f t="shared" ca="1" si="169"/>
        <v>2.1818265737679646E-3</v>
      </c>
      <c r="AA256" s="18">
        <f t="shared" ca="1" si="169"/>
        <v>2.2173998606414983E-3</v>
      </c>
      <c r="AB256" s="18">
        <f t="shared" ca="1" si="169"/>
        <v>2.1666744433854273E-3</v>
      </c>
      <c r="AC256" s="18">
        <f t="shared" ca="1" si="169"/>
        <v>2.2000071836408988E-3</v>
      </c>
      <c r="AD256" s="18">
        <f t="shared" ca="1" si="169"/>
        <v>2.1538527834377343E-3</v>
      </c>
      <c r="AE256" s="18">
        <f t="shared" ca="1" si="169"/>
        <v>2.1851919780274645E-3</v>
      </c>
      <c r="AF256" s="18">
        <f t="shared" ca="1" si="169"/>
        <v>2.1071488532615123E-3</v>
      </c>
    </row>
    <row r="257" spans="4:32">
      <c r="D257" s="18">
        <f t="shared" si="168"/>
        <v>1.7901E-2</v>
      </c>
      <c r="E257" s="18">
        <f t="shared" ref="E257:AF257" ca="1" si="170">0.001/E$2/E175*E$3</f>
        <v>1.0002515725712426E-3</v>
      </c>
      <c r="F257" s="18">
        <f t="shared" ca="1" si="170"/>
        <v>2.0005021640734804E-3</v>
      </c>
      <c r="G257" s="18">
        <f t="shared" ca="1" si="170"/>
        <v>2.3336949246823818E-3</v>
      </c>
      <c r="H257" s="18">
        <f t="shared" ca="1" si="170"/>
        <v>2.250186970165931E-3</v>
      </c>
      <c r="I257" s="18">
        <f t="shared" ca="1" si="170"/>
        <v>2.2001118376768353E-3</v>
      </c>
      <c r="J257" s="18">
        <f t="shared" ca="1" si="170"/>
        <v>2.0000601965431929E-3</v>
      </c>
      <c r="K257" s="18">
        <f t="shared" ca="1" si="170"/>
        <v>2.0000450042959809E-3</v>
      </c>
      <c r="L257" s="18">
        <f t="shared" ca="1" si="170"/>
        <v>2.0000349183340064E-3</v>
      </c>
      <c r="M257" s="18">
        <f t="shared" ca="1" si="170"/>
        <v>2.1111436911425098E-3</v>
      </c>
      <c r="N257" s="18">
        <f t="shared" ca="1" si="170"/>
        <v>2.000022431231532E-3</v>
      </c>
      <c r="O257" s="18">
        <f t="shared" ca="1" si="170"/>
        <v>2.0909317375998036E-3</v>
      </c>
      <c r="P257" s="18">
        <f t="shared" ca="1" si="170"/>
        <v>2.0000165603415378E-3</v>
      </c>
      <c r="Q257" s="18">
        <f t="shared" ca="1" si="170"/>
        <v>2.0769399144663584E-3</v>
      </c>
      <c r="R257" s="18">
        <f t="shared" ca="1" si="170"/>
        <v>2.0000128068327584E-3</v>
      </c>
      <c r="S257" s="18">
        <f t="shared" ca="1" si="170"/>
        <v>2.0666797765499386E-3</v>
      </c>
      <c r="T257" s="18">
        <f t="shared" ca="1" si="170"/>
        <v>2.0000102189755751E-3</v>
      </c>
      <c r="U257" s="18">
        <f t="shared" ca="1" si="170"/>
        <v>2.0588340519480872E-3</v>
      </c>
      <c r="V257" s="18">
        <f t="shared" ca="1" si="170"/>
        <v>2.2222346816685966E-3</v>
      </c>
      <c r="W257" s="18">
        <f t="shared" ca="1" si="170"/>
        <v>2.0526402053694416E-3</v>
      </c>
      <c r="X257" s="18">
        <f t="shared" ca="1" si="170"/>
        <v>2.0000076740834261E-3</v>
      </c>
      <c r="Y257" s="18">
        <f t="shared" ca="1" si="170"/>
        <v>2.1428660795208051E-3</v>
      </c>
      <c r="Z257" s="18">
        <f t="shared" ca="1" si="170"/>
        <v>2.181826573767782E-3</v>
      </c>
      <c r="AA257" s="18">
        <f t="shared" ca="1" si="170"/>
        <v>2.2173998606413118E-3</v>
      </c>
      <c r="AB257" s="18">
        <f t="shared" ca="1" si="170"/>
        <v>2.1666744433852638E-3</v>
      </c>
      <c r="AC257" s="18">
        <f t="shared" ca="1" si="170"/>
        <v>2.2000071836407549E-3</v>
      </c>
      <c r="AD257" s="18">
        <f t="shared" ca="1" si="170"/>
        <v>2.1538527834376051E-3</v>
      </c>
      <c r="AE257" s="18">
        <f t="shared" ca="1" si="170"/>
        <v>2.1851919780273314E-3</v>
      </c>
      <c r="AF257" s="18">
        <f t="shared" ca="1" si="170"/>
        <v>2.1071488532614E-3</v>
      </c>
    </row>
    <row r="258" spans="4:32">
      <c r="D258" s="18">
        <f t="shared" si="168"/>
        <v>2.2536E-2</v>
      </c>
      <c r="E258" s="18">
        <f t="shared" ref="E258:AF258" ca="1" si="171">0.001/E$2/E176*E$3</f>
        <v>1.0002515725154799E-3</v>
      </c>
      <c r="F258" s="18">
        <f t="shared" ca="1" si="171"/>
        <v>2.0005021639622812E-3</v>
      </c>
      <c r="G258" s="18">
        <f t="shared" ca="1" si="171"/>
        <v>2.3336949246194807E-3</v>
      </c>
      <c r="H258" s="18">
        <f t="shared" ca="1" si="171"/>
        <v>2.2501869701421159E-3</v>
      </c>
      <c r="I258" s="18">
        <f t="shared" ca="1" si="171"/>
        <v>2.2001118376656936E-3</v>
      </c>
      <c r="J258" s="18">
        <f t="shared" ca="1" si="171"/>
        <v>2.0000601965385785E-3</v>
      </c>
      <c r="K258" s="18">
        <f t="shared" ca="1" si="171"/>
        <v>2.000045004292998E-3</v>
      </c>
      <c r="L258" s="18">
        <f t="shared" ca="1" si="171"/>
        <v>2.0000349183319677E-3</v>
      </c>
      <c r="M258" s="18">
        <f t="shared" ca="1" si="171"/>
        <v>2.1111436911407217E-3</v>
      </c>
      <c r="N258" s="18">
        <f t="shared" ca="1" si="171"/>
        <v>2.0000224312304825E-3</v>
      </c>
      <c r="O258" s="18">
        <f t="shared" ca="1" si="171"/>
        <v>2.0909317375987623E-3</v>
      </c>
      <c r="P258" s="18">
        <f t="shared" ca="1" si="171"/>
        <v>2.0000165603408721E-3</v>
      </c>
      <c r="Q258" s="18">
        <f t="shared" ca="1" si="171"/>
        <v>2.0769399144656888E-3</v>
      </c>
      <c r="R258" s="18">
        <f t="shared" ca="1" si="171"/>
        <v>2.0000128068323056E-3</v>
      </c>
      <c r="S258" s="18">
        <f t="shared" ca="1" si="171"/>
        <v>2.0666797765494772E-3</v>
      </c>
      <c r="T258" s="18">
        <f t="shared" ca="1" si="171"/>
        <v>2.0000102189752524E-3</v>
      </c>
      <c r="U258" s="18">
        <f t="shared" ca="1" si="171"/>
        <v>2.058834051947755E-3</v>
      </c>
      <c r="V258" s="18">
        <f t="shared" ca="1" si="171"/>
        <v>2.2222346816681846E-3</v>
      </c>
      <c r="W258" s="18">
        <f t="shared" ca="1" si="171"/>
        <v>2.0526402053691944E-3</v>
      </c>
      <c r="X258" s="18">
        <f t="shared" ca="1" si="171"/>
        <v>2.0000076740832162E-3</v>
      </c>
      <c r="Y258" s="18">
        <f t="shared" ca="1" si="171"/>
        <v>2.1428660795205501E-3</v>
      </c>
      <c r="Z258" s="18">
        <f t="shared" ca="1" si="171"/>
        <v>2.1818265737675521E-3</v>
      </c>
      <c r="AA258" s="18">
        <f t="shared" ca="1" si="171"/>
        <v>2.2173998606410767E-3</v>
      </c>
      <c r="AB258" s="18">
        <f t="shared" ca="1" si="171"/>
        <v>2.1666744433850582E-3</v>
      </c>
      <c r="AC258" s="18">
        <f t="shared" ca="1" si="171"/>
        <v>2.2000071836405732E-3</v>
      </c>
      <c r="AD258" s="18">
        <f t="shared" ca="1" si="171"/>
        <v>2.1538527834374425E-3</v>
      </c>
      <c r="AE258" s="18">
        <f t="shared" ca="1" si="171"/>
        <v>2.1851919780271644E-3</v>
      </c>
      <c r="AF258" s="18">
        <f t="shared" ca="1" si="171"/>
        <v>2.1071488532612591E-3</v>
      </c>
    </row>
    <row r="259" spans="4:32">
      <c r="D259" s="18">
        <f t="shared" si="168"/>
        <v>2.8371E-2</v>
      </c>
      <c r="E259" s="18">
        <f t="shared" ref="E259:AF259" ca="1" si="172">0.001/E$2/E177*E$3</f>
        <v>1.0002515724452802E-3</v>
      </c>
      <c r="F259" s="18">
        <f t="shared" ca="1" si="172"/>
        <v>2.0005021638222925E-3</v>
      </c>
      <c r="G259" s="18">
        <f t="shared" ca="1" si="172"/>
        <v>2.3336949245402949E-3</v>
      </c>
      <c r="H259" s="18">
        <f t="shared" ca="1" si="172"/>
        <v>2.2501869701121342E-3</v>
      </c>
      <c r="I259" s="18">
        <f t="shared" ca="1" si="172"/>
        <v>2.2001118376516675E-3</v>
      </c>
      <c r="J259" s="18">
        <f t="shared" ca="1" si="172"/>
        <v>2.0000601965327693E-3</v>
      </c>
      <c r="K259" s="18">
        <f t="shared" ca="1" si="172"/>
        <v>2.0000450042892428E-3</v>
      </c>
      <c r="L259" s="18">
        <f t="shared" ca="1" si="172"/>
        <v>2.0000349183294012E-3</v>
      </c>
      <c r="M259" s="18">
        <f t="shared" ca="1" si="172"/>
        <v>2.1111436911384705E-3</v>
      </c>
      <c r="N259" s="18">
        <f t="shared" ca="1" si="172"/>
        <v>2.0000224312291611E-3</v>
      </c>
      <c r="O259" s="18">
        <f t="shared" ca="1" si="172"/>
        <v>2.0909317375974509E-3</v>
      </c>
      <c r="P259" s="18">
        <f t="shared" ca="1" si="172"/>
        <v>2.0000165603400338E-3</v>
      </c>
      <c r="Q259" s="18">
        <f t="shared" ca="1" si="172"/>
        <v>2.0769399144648457E-3</v>
      </c>
      <c r="R259" s="18">
        <f t="shared" ca="1" si="172"/>
        <v>2.0000128068317358E-3</v>
      </c>
      <c r="S259" s="18">
        <f t="shared" ca="1" si="172"/>
        <v>2.0666797765488965E-3</v>
      </c>
      <c r="T259" s="18">
        <f t="shared" ca="1" si="172"/>
        <v>2.0000102189748461E-3</v>
      </c>
      <c r="U259" s="18">
        <f t="shared" ca="1" si="172"/>
        <v>2.0588340519473369E-3</v>
      </c>
      <c r="V259" s="18">
        <f t="shared" ca="1" si="172"/>
        <v>2.2222346816676659E-3</v>
      </c>
      <c r="W259" s="18">
        <f t="shared" ca="1" si="172"/>
        <v>2.0526402053688835E-3</v>
      </c>
      <c r="X259" s="18">
        <f t="shared" ca="1" si="172"/>
        <v>2.0000076740829516E-3</v>
      </c>
      <c r="Y259" s="18">
        <f t="shared" ca="1" si="172"/>
        <v>2.1428660795202292E-3</v>
      </c>
      <c r="Z259" s="18">
        <f t="shared" ca="1" si="172"/>
        <v>2.1818265737672624E-3</v>
      </c>
      <c r="AA259" s="18">
        <f t="shared" ca="1" si="172"/>
        <v>2.2173998606407814E-3</v>
      </c>
      <c r="AB259" s="18">
        <f t="shared" ca="1" si="172"/>
        <v>2.1666744433847989E-3</v>
      </c>
      <c r="AC259" s="18">
        <f t="shared" ca="1" si="172"/>
        <v>2.200007183640345E-3</v>
      </c>
      <c r="AD259" s="18">
        <f t="shared" ca="1" si="172"/>
        <v>2.1538527834372378E-3</v>
      </c>
      <c r="AE259" s="18">
        <f t="shared" ca="1" si="172"/>
        <v>2.1851919780269537E-3</v>
      </c>
      <c r="AF259" s="18">
        <f t="shared" ca="1" si="172"/>
        <v>2.1071488532610808E-3</v>
      </c>
    </row>
    <row r="260" spans="4:32">
      <c r="D260" s="18">
        <f t="shared" si="168"/>
        <v>3.5716999999999999E-2</v>
      </c>
      <c r="E260" s="18">
        <f t="shared" ref="E260:AF260" ca="1" si="173">0.001/E$2/E178*E$3</f>
        <v>1.0002515723569021E-3</v>
      </c>
      <c r="F260" s="18">
        <f t="shared" ca="1" si="173"/>
        <v>2.0005021636460532E-3</v>
      </c>
      <c r="G260" s="18">
        <f t="shared" ca="1" si="173"/>
        <v>2.3336949244406038E-3</v>
      </c>
      <c r="H260" s="18">
        <f t="shared" ca="1" si="173"/>
        <v>2.2501869700743892E-3</v>
      </c>
      <c r="I260" s="18">
        <f t="shared" ca="1" si="173"/>
        <v>2.2001118376340088E-3</v>
      </c>
      <c r="J260" s="18">
        <f t="shared" ca="1" si="173"/>
        <v>2.0000601965254562E-3</v>
      </c>
      <c r="K260" s="18">
        <f t="shared" ca="1" si="173"/>
        <v>2.0000450042845152E-3</v>
      </c>
      <c r="L260" s="18">
        <f t="shared" ca="1" si="173"/>
        <v>2.0000349183261702E-3</v>
      </c>
      <c r="M260" s="18">
        <f t="shared" ca="1" si="173"/>
        <v>2.1111436911356359E-3</v>
      </c>
      <c r="N260" s="18">
        <f t="shared" ca="1" si="173"/>
        <v>2.0000224312274975E-3</v>
      </c>
      <c r="O260" s="18">
        <f t="shared" ca="1" si="173"/>
        <v>2.0909317375958007E-3</v>
      </c>
      <c r="P260" s="18">
        <f t="shared" ca="1" si="173"/>
        <v>2.0000165603389782E-3</v>
      </c>
      <c r="Q260" s="18">
        <f t="shared" ca="1" si="173"/>
        <v>2.0769399144637841E-3</v>
      </c>
      <c r="R260" s="18">
        <f t="shared" ca="1" si="173"/>
        <v>2.0000128068310185E-3</v>
      </c>
      <c r="S260" s="18">
        <f t="shared" ca="1" si="173"/>
        <v>2.0666797765481653E-3</v>
      </c>
      <c r="T260" s="18">
        <f t="shared" ca="1" si="173"/>
        <v>2.0000102189743347E-3</v>
      </c>
      <c r="U260" s="18">
        <f t="shared" ca="1" si="173"/>
        <v>2.05883405194681E-3</v>
      </c>
      <c r="V260" s="18">
        <f t="shared" ca="1" si="173"/>
        <v>2.2222346816670123E-3</v>
      </c>
      <c r="W260" s="18">
        <f t="shared" ca="1" si="173"/>
        <v>2.0526402053684914E-3</v>
      </c>
      <c r="X260" s="18">
        <f t="shared" ca="1" si="173"/>
        <v>2.0000076740826185E-3</v>
      </c>
      <c r="Y260" s="18">
        <f t="shared" ca="1" si="173"/>
        <v>2.142866079519825E-3</v>
      </c>
      <c r="Z260" s="18">
        <f t="shared" ca="1" si="173"/>
        <v>2.1818265737668981E-3</v>
      </c>
      <c r="AA260" s="18">
        <f t="shared" ca="1" si="173"/>
        <v>2.2173998606404093E-3</v>
      </c>
      <c r="AB260" s="18">
        <f t="shared" ca="1" si="173"/>
        <v>2.1666744433844723E-3</v>
      </c>
      <c r="AC260" s="18">
        <f t="shared" ca="1" si="173"/>
        <v>2.2000071836400575E-3</v>
      </c>
      <c r="AD260" s="18">
        <f t="shared" ca="1" si="173"/>
        <v>2.1538527834369802E-3</v>
      </c>
      <c r="AE260" s="18">
        <f t="shared" ca="1" si="173"/>
        <v>2.1851919780266887E-3</v>
      </c>
      <c r="AF260" s="18">
        <f t="shared" ca="1" si="173"/>
        <v>2.1071488532608566E-3</v>
      </c>
    </row>
    <row r="261" spans="4:32">
      <c r="D261" s="18">
        <f t="shared" si="168"/>
        <v>4.4964999999999998E-2</v>
      </c>
      <c r="E261" s="18">
        <f t="shared" ref="E261:AF261" ca="1" si="174">0.001/E$2/E179*E$3</f>
        <v>1.0002515722456417E-3</v>
      </c>
      <c r="F261" s="18">
        <f t="shared" ca="1" si="174"/>
        <v>2.0005021634241825E-3</v>
      </c>
      <c r="G261" s="18">
        <f t="shared" ca="1" si="174"/>
        <v>2.3336949243151009E-3</v>
      </c>
      <c r="H261" s="18">
        <f t="shared" ca="1" si="174"/>
        <v>2.2501869700268708E-3</v>
      </c>
      <c r="I261" s="18">
        <f t="shared" ca="1" si="174"/>
        <v>2.2001118376117784E-3</v>
      </c>
      <c r="J261" s="18">
        <f t="shared" ca="1" si="174"/>
        <v>2.0000601965162491E-3</v>
      </c>
      <c r="K261" s="18">
        <f t="shared" ca="1" si="174"/>
        <v>2.0000450042785634E-3</v>
      </c>
      <c r="L261" s="18">
        <f t="shared" ca="1" si="174"/>
        <v>2.0000349183221027E-3</v>
      </c>
      <c r="M261" s="18">
        <f t="shared" ca="1" si="174"/>
        <v>2.111143691132068E-3</v>
      </c>
      <c r="N261" s="18">
        <f t="shared" ca="1" si="174"/>
        <v>2.0000224312254032E-3</v>
      </c>
      <c r="O261" s="18">
        <f t="shared" ca="1" si="174"/>
        <v>2.0909317375937229E-3</v>
      </c>
      <c r="P261" s="18">
        <f t="shared" ca="1" si="174"/>
        <v>2.0000165603376498E-3</v>
      </c>
      <c r="Q261" s="18">
        <f t="shared" ca="1" si="174"/>
        <v>2.0769399144624475E-3</v>
      </c>
      <c r="R261" s="18">
        <f t="shared" ca="1" si="174"/>
        <v>2.0000128068301142E-3</v>
      </c>
      <c r="S261" s="18">
        <f t="shared" ca="1" si="174"/>
        <v>2.0666797765472446E-3</v>
      </c>
      <c r="T261" s="18">
        <f t="shared" ca="1" si="174"/>
        <v>2.0000102189736907E-3</v>
      </c>
      <c r="U261" s="18">
        <f t="shared" ca="1" si="174"/>
        <v>2.0588340519461469E-3</v>
      </c>
      <c r="V261" s="18">
        <f t="shared" ca="1" si="174"/>
        <v>2.2222346816661897E-3</v>
      </c>
      <c r="W261" s="18">
        <f t="shared" ca="1" si="174"/>
        <v>2.0526402053679988E-3</v>
      </c>
      <c r="X261" s="18">
        <f t="shared" ca="1" si="174"/>
        <v>2.0000076740821996E-3</v>
      </c>
      <c r="Y261" s="18">
        <f t="shared" ca="1" si="174"/>
        <v>2.1428660795193163E-3</v>
      </c>
      <c r="Z261" s="18">
        <f t="shared" ca="1" si="174"/>
        <v>2.1818265737664393E-3</v>
      </c>
      <c r="AA261" s="18">
        <f t="shared" ca="1" si="174"/>
        <v>2.2173998606399401E-3</v>
      </c>
      <c r="AB261" s="18">
        <f t="shared" ca="1" si="174"/>
        <v>2.166674443384062E-3</v>
      </c>
      <c r="AC261" s="18">
        <f t="shared" ca="1" si="174"/>
        <v>2.2000071836396958E-3</v>
      </c>
      <c r="AD261" s="18">
        <f t="shared" ca="1" si="174"/>
        <v>2.1538527834366562E-3</v>
      </c>
      <c r="AE261" s="18">
        <f t="shared" ca="1" si="174"/>
        <v>2.1851919780263547E-3</v>
      </c>
      <c r="AF261" s="18">
        <f t="shared" ca="1" si="174"/>
        <v>2.1071488532605747E-3</v>
      </c>
    </row>
    <row r="262" spans="4:32">
      <c r="D262" s="18">
        <f t="shared" si="168"/>
        <v>5.6606999999999998E-2</v>
      </c>
      <c r="E262" s="18">
        <f t="shared" ref="E262:AF262" ca="1" si="175">0.001/E$2/E180*E$3</f>
        <v>1.0002515721055797E-3</v>
      </c>
      <c r="F262" s="18">
        <f t="shared" ca="1" si="175"/>
        <v>2.0005021631448773E-3</v>
      </c>
      <c r="G262" s="18">
        <f t="shared" ca="1" si="175"/>
        <v>2.3336949241571097E-3</v>
      </c>
      <c r="H262" s="18">
        <f t="shared" ca="1" si="175"/>
        <v>2.2501869699670524E-3</v>
      </c>
      <c r="I262" s="18">
        <f t="shared" ca="1" si="175"/>
        <v>2.2001118375837925E-3</v>
      </c>
      <c r="J262" s="18">
        <f t="shared" ca="1" si="175"/>
        <v>2.0000601965046586E-3</v>
      </c>
      <c r="K262" s="18">
        <f t="shared" ca="1" si="175"/>
        <v>2.0000450042710711E-3</v>
      </c>
      <c r="L262" s="18">
        <f t="shared" ca="1" si="175"/>
        <v>2.0000349183169818E-3</v>
      </c>
      <c r="M262" s="18">
        <f t="shared" ca="1" si="175"/>
        <v>2.1111436911275764E-3</v>
      </c>
      <c r="N262" s="18">
        <f t="shared" ca="1" si="175"/>
        <v>2.0000224312227669E-3</v>
      </c>
      <c r="O262" s="18">
        <f t="shared" ca="1" si="175"/>
        <v>2.090931737591107E-3</v>
      </c>
      <c r="P262" s="18">
        <f t="shared" ca="1" si="175"/>
        <v>2.0000165603359776E-3</v>
      </c>
      <c r="Q262" s="18">
        <f t="shared" ca="1" si="175"/>
        <v>2.0769399144607652E-3</v>
      </c>
      <c r="R262" s="18">
        <f t="shared" ca="1" si="175"/>
        <v>2.0000128068289771E-3</v>
      </c>
      <c r="S262" s="18">
        <f t="shared" ca="1" si="175"/>
        <v>2.0666797765460858E-3</v>
      </c>
      <c r="T262" s="18">
        <f t="shared" ca="1" si="175"/>
        <v>2.0000102189728802E-3</v>
      </c>
      <c r="U262" s="18">
        <f t="shared" ca="1" si="175"/>
        <v>2.0588340519453116E-3</v>
      </c>
      <c r="V262" s="18">
        <f t="shared" ca="1" si="175"/>
        <v>2.2222346816651545E-3</v>
      </c>
      <c r="W262" s="18">
        <f t="shared" ca="1" si="175"/>
        <v>2.0526402053673782E-3</v>
      </c>
      <c r="X262" s="18">
        <f t="shared" ca="1" si="175"/>
        <v>2.0000076740816723E-3</v>
      </c>
      <c r="Y262" s="18">
        <f t="shared" ca="1" si="175"/>
        <v>2.1428660795186757E-3</v>
      </c>
      <c r="Z262" s="18">
        <f t="shared" ca="1" si="175"/>
        <v>2.1818265737658616E-3</v>
      </c>
      <c r="AA262" s="18">
        <f t="shared" ca="1" si="175"/>
        <v>2.2173998606393507E-3</v>
      </c>
      <c r="AB262" s="18">
        <f t="shared" ca="1" si="175"/>
        <v>2.1666744433835447E-3</v>
      </c>
      <c r="AC262" s="18">
        <f t="shared" ca="1" si="175"/>
        <v>2.20000718363924E-3</v>
      </c>
      <c r="AD262" s="18">
        <f t="shared" ca="1" si="175"/>
        <v>2.1538527834362477E-3</v>
      </c>
      <c r="AE262" s="18">
        <f t="shared" ca="1" si="175"/>
        <v>2.1851919780259341E-3</v>
      </c>
      <c r="AF262" s="18">
        <f t="shared" ca="1" si="175"/>
        <v>2.1071488532602204E-3</v>
      </c>
    </row>
    <row r="263" spans="4:32">
      <c r="D263" s="18">
        <f t="shared" si="168"/>
        <v>7.1263999999999994E-2</v>
      </c>
      <c r="E263" s="18">
        <f t="shared" ref="E263:AF263" ca="1" si="176">0.001/E$2/E181*E$3</f>
        <v>1.0002515719292448E-3</v>
      </c>
      <c r="F263" s="18">
        <f t="shared" ca="1" si="176"/>
        <v>2.0005021627932393E-3</v>
      </c>
      <c r="G263" s="18">
        <f t="shared" ca="1" si="176"/>
        <v>2.3336949239582028E-3</v>
      </c>
      <c r="H263" s="18">
        <f t="shared" ca="1" si="176"/>
        <v>2.2501869698917419E-3</v>
      </c>
      <c r="I263" s="18">
        <f t="shared" ca="1" si="176"/>
        <v>2.2001118375485598E-3</v>
      </c>
      <c r="J263" s="18">
        <f t="shared" ca="1" si="176"/>
        <v>2.000060196490067E-3</v>
      </c>
      <c r="K263" s="18">
        <f t="shared" ca="1" si="176"/>
        <v>2.0000450042616386E-3</v>
      </c>
      <c r="L263" s="18">
        <f t="shared" ca="1" si="176"/>
        <v>2.0000349183105356E-3</v>
      </c>
      <c r="M263" s="18">
        <f t="shared" ca="1" si="176"/>
        <v>2.1111436911219212E-3</v>
      </c>
      <c r="N263" s="18">
        <f t="shared" ca="1" si="176"/>
        <v>2.0000224312194475E-3</v>
      </c>
      <c r="O263" s="18">
        <f t="shared" ca="1" si="176"/>
        <v>2.090931737587814E-3</v>
      </c>
      <c r="P263" s="18">
        <f t="shared" ca="1" si="176"/>
        <v>2.000016560333872E-3</v>
      </c>
      <c r="Q263" s="18">
        <f t="shared" ca="1" si="176"/>
        <v>2.0769399144586467E-3</v>
      </c>
      <c r="R263" s="18">
        <f t="shared" ca="1" si="176"/>
        <v>2.0000128068275455E-3</v>
      </c>
      <c r="S263" s="18">
        <f t="shared" ca="1" si="176"/>
        <v>2.0666797765446269E-3</v>
      </c>
      <c r="T263" s="18">
        <f t="shared" ca="1" si="176"/>
        <v>2.0000102189718593E-3</v>
      </c>
      <c r="U263" s="18">
        <f t="shared" ca="1" si="176"/>
        <v>2.0588340519442608E-3</v>
      </c>
      <c r="V263" s="18">
        <f t="shared" ca="1" si="176"/>
        <v>2.2222346816638508E-3</v>
      </c>
      <c r="W263" s="18">
        <f t="shared" ca="1" si="176"/>
        <v>2.0526402053665967E-3</v>
      </c>
      <c r="X263" s="18">
        <f t="shared" ca="1" si="176"/>
        <v>2.0000076740810079E-3</v>
      </c>
      <c r="Y263" s="18">
        <f t="shared" ca="1" si="176"/>
        <v>2.1428660795178691E-3</v>
      </c>
      <c r="Z263" s="18">
        <f t="shared" ca="1" si="176"/>
        <v>2.1818265737651344E-3</v>
      </c>
      <c r="AA263" s="18">
        <f t="shared" ca="1" si="176"/>
        <v>2.2173998606386078E-3</v>
      </c>
      <c r="AB263" s="18">
        <f t="shared" ca="1" si="176"/>
        <v>2.1666744433828937E-3</v>
      </c>
      <c r="AC263" s="18">
        <f t="shared" ca="1" si="176"/>
        <v>2.2000071836386671E-3</v>
      </c>
      <c r="AD263" s="18">
        <f t="shared" ca="1" si="176"/>
        <v>2.1538527834357338E-3</v>
      </c>
      <c r="AE263" s="18">
        <f t="shared" ca="1" si="176"/>
        <v>2.185191978025405E-3</v>
      </c>
      <c r="AF263" s="18">
        <f t="shared" ca="1" si="176"/>
        <v>2.1071488532597728E-3</v>
      </c>
    </row>
    <row r="264" spans="4:32">
      <c r="D264" s="18">
        <f t="shared" si="168"/>
        <v>8.9716000000000004E-2</v>
      </c>
      <c r="E264" s="18">
        <f t="shared" ref="E264:AF264" ca="1" si="177">0.001/E$2/E182*E$3</f>
        <v>1.0002515717072538E-3</v>
      </c>
      <c r="F264" s="18">
        <f t="shared" ca="1" si="177"/>
        <v>2.0005021623505552E-3</v>
      </c>
      <c r="G264" s="18">
        <f t="shared" ca="1" si="177"/>
        <v>2.3336949237077946E-3</v>
      </c>
      <c r="H264" s="18">
        <f t="shared" ca="1" si="177"/>
        <v>2.2501869697969319E-3</v>
      </c>
      <c r="I264" s="18">
        <f t="shared" ca="1" si="177"/>
        <v>2.2001118375042043E-3</v>
      </c>
      <c r="J264" s="18">
        <f t="shared" ca="1" si="177"/>
        <v>2.0000601964716967E-3</v>
      </c>
      <c r="K264" s="18">
        <f t="shared" ca="1" si="177"/>
        <v>2.0000450042497635E-3</v>
      </c>
      <c r="L264" s="18">
        <f t="shared" ca="1" si="177"/>
        <v>2.0000349183024197E-3</v>
      </c>
      <c r="M264" s="18">
        <f t="shared" ca="1" si="177"/>
        <v>2.1111436911148019E-3</v>
      </c>
      <c r="N264" s="18">
        <f t="shared" ca="1" si="177"/>
        <v>2.000022431215269E-3</v>
      </c>
      <c r="O264" s="18">
        <f t="shared" ca="1" si="177"/>
        <v>2.0909317375836681E-3</v>
      </c>
      <c r="P264" s="18">
        <f t="shared" ca="1" si="177"/>
        <v>2.000016560331221E-3</v>
      </c>
      <c r="Q264" s="18">
        <f t="shared" ca="1" si="177"/>
        <v>2.07693991445598E-3</v>
      </c>
      <c r="R264" s="18">
        <f t="shared" ca="1" si="177"/>
        <v>2.0000128068257423E-3</v>
      </c>
      <c r="S264" s="18">
        <f t="shared" ca="1" si="177"/>
        <v>2.0666797765427902E-3</v>
      </c>
      <c r="T264" s="18">
        <f t="shared" ca="1" si="177"/>
        <v>2.0000102189705747E-3</v>
      </c>
      <c r="U264" s="18">
        <f t="shared" ca="1" si="177"/>
        <v>2.0588340519429376E-3</v>
      </c>
      <c r="V264" s="18">
        <f t="shared" ca="1" si="177"/>
        <v>2.2222346816622102E-3</v>
      </c>
      <c r="W264" s="18">
        <f t="shared" ca="1" si="177"/>
        <v>2.0526402053656131E-3</v>
      </c>
      <c r="X264" s="18">
        <f t="shared" ca="1" si="177"/>
        <v>2.0000076740801717E-3</v>
      </c>
      <c r="Y264" s="18">
        <f t="shared" ca="1" si="177"/>
        <v>2.1428660795168543E-3</v>
      </c>
      <c r="Z264" s="18">
        <f t="shared" ca="1" si="177"/>
        <v>2.1818265737642189E-3</v>
      </c>
      <c r="AA264" s="18">
        <f t="shared" ca="1" si="177"/>
        <v>2.2173998606376732E-3</v>
      </c>
      <c r="AB264" s="18">
        <f t="shared" ca="1" si="177"/>
        <v>2.1666744433820741E-3</v>
      </c>
      <c r="AC264" s="18">
        <f t="shared" ca="1" si="177"/>
        <v>2.2000071836379446E-3</v>
      </c>
      <c r="AD264" s="18">
        <f t="shared" ca="1" si="177"/>
        <v>2.1538527834350871E-3</v>
      </c>
      <c r="AE264" s="18">
        <f t="shared" ca="1" si="177"/>
        <v>2.1851919780247388E-3</v>
      </c>
      <c r="AF264" s="18">
        <f t="shared" ca="1" si="177"/>
        <v>2.1071488532592103E-3</v>
      </c>
    </row>
    <row r="265" spans="4:32">
      <c r="D265" s="18">
        <f t="shared" si="168"/>
        <v>0.11294999999999999</v>
      </c>
      <c r="E265" s="18">
        <f t="shared" ref="E265:AF265" ca="1" si="178">0.001/E$2/E183*E$3</f>
        <v>1.0002515714277321E-3</v>
      </c>
      <c r="F265" s="18">
        <f t="shared" ca="1" si="178"/>
        <v>2.0005021617931465E-3</v>
      </c>
      <c r="G265" s="18">
        <f t="shared" ca="1" si="178"/>
        <v>2.3336949233924912E-3</v>
      </c>
      <c r="H265" s="18">
        <f t="shared" ca="1" si="178"/>
        <v>2.2501869696775509E-3</v>
      </c>
      <c r="I265" s="18">
        <f t="shared" ca="1" si="178"/>
        <v>2.2001118374483535E-3</v>
      </c>
      <c r="J265" s="18">
        <f t="shared" ca="1" si="178"/>
        <v>2.0000601964485654E-3</v>
      </c>
      <c r="K265" s="18">
        <f t="shared" ca="1" si="178"/>
        <v>2.0000450042348111E-3</v>
      </c>
      <c r="L265" s="18">
        <f t="shared" ca="1" si="178"/>
        <v>2.0000349182922005E-3</v>
      </c>
      <c r="M265" s="18">
        <f t="shared" ca="1" si="178"/>
        <v>2.1111436911058377E-3</v>
      </c>
      <c r="N265" s="18">
        <f t="shared" ca="1" si="178"/>
        <v>2.0000224312100075E-3</v>
      </c>
      <c r="O265" s="18">
        <f t="shared" ca="1" si="178"/>
        <v>2.0909317375784478E-3</v>
      </c>
      <c r="P265" s="18">
        <f t="shared" ca="1" si="178"/>
        <v>2.0000165603278842E-3</v>
      </c>
      <c r="Q265" s="18">
        <f t="shared" ca="1" si="178"/>
        <v>2.0769399144526224E-3</v>
      </c>
      <c r="R265" s="18">
        <f t="shared" ca="1" si="178"/>
        <v>2.0000128068234728E-3</v>
      </c>
      <c r="S265" s="18">
        <f t="shared" ca="1" si="178"/>
        <v>2.0666797765404774E-3</v>
      </c>
      <c r="T265" s="18">
        <f t="shared" ca="1" si="178"/>
        <v>2.0000102189689567E-3</v>
      </c>
      <c r="U265" s="18">
        <f t="shared" ca="1" si="178"/>
        <v>2.0588340519412714E-3</v>
      </c>
      <c r="V265" s="18">
        <f t="shared" ca="1" si="178"/>
        <v>2.2222346816601437E-3</v>
      </c>
      <c r="W265" s="18">
        <f t="shared" ca="1" si="178"/>
        <v>2.0526402053643745E-3</v>
      </c>
      <c r="X265" s="18">
        <f t="shared" ca="1" si="178"/>
        <v>2.0000076740791192E-3</v>
      </c>
      <c r="Y265" s="18">
        <f t="shared" ca="1" si="178"/>
        <v>2.1428660795155762E-3</v>
      </c>
      <c r="Z265" s="18">
        <f t="shared" ca="1" si="178"/>
        <v>2.1818265737630661E-3</v>
      </c>
      <c r="AA265" s="18">
        <f t="shared" ca="1" si="178"/>
        <v>2.2173998606364958E-3</v>
      </c>
      <c r="AB265" s="18">
        <f t="shared" ca="1" si="178"/>
        <v>2.1666744433810423E-3</v>
      </c>
      <c r="AC265" s="18">
        <f t="shared" ca="1" si="178"/>
        <v>2.2000071836370352E-3</v>
      </c>
      <c r="AD265" s="18">
        <f t="shared" ca="1" si="178"/>
        <v>2.1538527834342723E-3</v>
      </c>
      <c r="AE265" s="18">
        <f t="shared" ca="1" si="178"/>
        <v>2.1851919780239001E-3</v>
      </c>
      <c r="AF265" s="18">
        <f t="shared" ca="1" si="178"/>
        <v>2.1071488532585017E-3</v>
      </c>
    </row>
    <row r="266" spans="4:32">
      <c r="D266" s="18">
        <f t="shared" si="168"/>
        <v>0.14219000000000001</v>
      </c>
      <c r="E266" s="18">
        <f t="shared" ref="E266:AF266" ca="1" si="179">0.001/E$2/E184*E$3</f>
        <v>1.0002515710759547E-3</v>
      </c>
      <c r="F266" s="18">
        <f t="shared" ca="1" si="179"/>
        <v>2.0005021610916486E-3</v>
      </c>
      <c r="G266" s="18">
        <f t="shared" ca="1" si="179"/>
        <v>2.3336949229956832E-3</v>
      </c>
      <c r="H266" s="18">
        <f t="shared" ca="1" si="179"/>
        <v>2.2501869695273108E-3</v>
      </c>
      <c r="I266" s="18">
        <f t="shared" ca="1" si="179"/>
        <v>2.200111837378066E-3</v>
      </c>
      <c r="J266" s="18">
        <f t="shared" ca="1" si="179"/>
        <v>2.0000601964194555E-3</v>
      </c>
      <c r="K266" s="18">
        <f t="shared" ca="1" si="179"/>
        <v>2.0000450042159932E-3</v>
      </c>
      <c r="L266" s="18">
        <f t="shared" ca="1" si="179"/>
        <v>2.0000349182793401E-3</v>
      </c>
      <c r="M266" s="18">
        <f t="shared" ca="1" si="179"/>
        <v>2.1111436910945559E-3</v>
      </c>
      <c r="N266" s="18">
        <f t="shared" ca="1" si="179"/>
        <v>2.0000224312033861E-3</v>
      </c>
      <c r="O266" s="18">
        <f t="shared" ca="1" si="179"/>
        <v>2.0909317375718784E-3</v>
      </c>
      <c r="P266" s="18">
        <f t="shared" ca="1" si="179"/>
        <v>2.0000165603236836E-3</v>
      </c>
      <c r="Q266" s="18">
        <f t="shared" ca="1" si="179"/>
        <v>2.0769399144483962E-3</v>
      </c>
      <c r="R266" s="18">
        <f t="shared" ca="1" si="179"/>
        <v>2.0000128068206162E-3</v>
      </c>
      <c r="S266" s="18">
        <f t="shared" ca="1" si="179"/>
        <v>2.066679776537567E-3</v>
      </c>
      <c r="T266" s="18">
        <f t="shared" ca="1" si="179"/>
        <v>2.0000102189669205E-3</v>
      </c>
      <c r="U266" s="18">
        <f t="shared" ca="1" si="179"/>
        <v>2.0588340519391746E-3</v>
      </c>
      <c r="V266" s="18">
        <f t="shared" ca="1" si="179"/>
        <v>2.2222346816575429E-3</v>
      </c>
      <c r="W266" s="18">
        <f t="shared" ca="1" si="179"/>
        <v>2.0526402053628154E-3</v>
      </c>
      <c r="X266" s="18">
        <f t="shared" ca="1" si="179"/>
        <v>2.0000076740777938E-3</v>
      </c>
      <c r="Y266" s="18">
        <f t="shared" ca="1" si="179"/>
        <v>2.1428660795139672E-3</v>
      </c>
      <c r="Z266" s="18">
        <f t="shared" ca="1" si="179"/>
        <v>2.1818265737616155E-3</v>
      </c>
      <c r="AA266" s="18">
        <f t="shared" ca="1" si="179"/>
        <v>2.2173998606350143E-3</v>
      </c>
      <c r="AB266" s="18">
        <f t="shared" ca="1" si="179"/>
        <v>2.1666744433797435E-3</v>
      </c>
      <c r="AC266" s="18">
        <f t="shared" ca="1" si="179"/>
        <v>2.2000071836358916E-3</v>
      </c>
      <c r="AD266" s="18">
        <f t="shared" ca="1" si="179"/>
        <v>2.1538527834332475E-3</v>
      </c>
      <c r="AE266" s="18">
        <f t="shared" ca="1" si="179"/>
        <v>2.1851919780228445E-3</v>
      </c>
      <c r="AF266" s="18">
        <f t="shared" ca="1" si="179"/>
        <v>2.1071488532576105E-3</v>
      </c>
    </row>
    <row r="267" spans="4:32">
      <c r="D267" s="18">
        <f t="shared" si="168"/>
        <v>0.17901</v>
      </c>
      <c r="E267" s="18">
        <f t="shared" ref="E267:AF267" ca="1" si="180">0.001/E$2/E185*E$3</f>
        <v>1.0002515706329857E-3</v>
      </c>
      <c r="F267" s="18">
        <f t="shared" ca="1" si="180"/>
        <v>2.0005021602083005E-3</v>
      </c>
      <c r="G267" s="18">
        <f t="shared" ca="1" si="180"/>
        <v>2.3336949224960091E-3</v>
      </c>
      <c r="H267" s="18">
        <f t="shared" ca="1" si="180"/>
        <v>2.2501869693381232E-3</v>
      </c>
      <c r="I267" s="18">
        <f t="shared" ca="1" si="180"/>
        <v>2.200111837289557E-3</v>
      </c>
      <c r="J267" s="18">
        <f t="shared" ca="1" si="180"/>
        <v>2.0000601963827995E-3</v>
      </c>
      <c r="K267" s="18">
        <f t="shared" ca="1" si="180"/>
        <v>2.0000450041922973E-3</v>
      </c>
      <c r="L267" s="18">
        <f t="shared" ca="1" si="180"/>
        <v>2.0000349182631456E-3</v>
      </c>
      <c r="M267" s="18">
        <f t="shared" ca="1" si="180"/>
        <v>2.1111436910803499E-3</v>
      </c>
      <c r="N267" s="18">
        <f t="shared" ca="1" si="180"/>
        <v>2.0000224311950482E-3</v>
      </c>
      <c r="O267" s="18">
        <f t="shared" ca="1" si="180"/>
        <v>2.090931737563606E-3</v>
      </c>
      <c r="P267" s="18">
        <f t="shared" ca="1" si="180"/>
        <v>2.0000165603183944E-3</v>
      </c>
      <c r="Q267" s="18">
        <f t="shared" ca="1" si="180"/>
        <v>2.0769399144430754E-3</v>
      </c>
      <c r="R267" s="18">
        <f t="shared" ca="1" si="180"/>
        <v>2.0000128068170192E-3</v>
      </c>
      <c r="S267" s="18">
        <f t="shared" ca="1" si="180"/>
        <v>2.0666797765339024E-3</v>
      </c>
      <c r="T267" s="18">
        <f t="shared" ca="1" si="180"/>
        <v>2.0000102189643566E-3</v>
      </c>
      <c r="U267" s="18">
        <f t="shared" ca="1" si="180"/>
        <v>2.0588340519365343E-3</v>
      </c>
      <c r="V267" s="18">
        <f t="shared" ca="1" si="180"/>
        <v>2.2222346816542686E-3</v>
      </c>
      <c r="W267" s="18">
        <f t="shared" ca="1" si="180"/>
        <v>2.0526402053608526E-3</v>
      </c>
      <c r="X267" s="18">
        <f t="shared" ca="1" si="180"/>
        <v>2.0000076740761255E-3</v>
      </c>
      <c r="Y267" s="18">
        <f t="shared" ca="1" si="180"/>
        <v>2.1428660795119415E-3</v>
      </c>
      <c r="Z267" s="18">
        <f t="shared" ca="1" si="180"/>
        <v>2.1818265737597888E-3</v>
      </c>
      <c r="AA267" s="18">
        <f t="shared" ca="1" si="180"/>
        <v>2.2173998606331491E-3</v>
      </c>
      <c r="AB267" s="18">
        <f t="shared" ca="1" si="180"/>
        <v>2.1666744433781085E-3</v>
      </c>
      <c r="AC267" s="18">
        <f t="shared" ca="1" si="180"/>
        <v>2.2000071836344504E-3</v>
      </c>
      <c r="AD267" s="18">
        <f t="shared" ca="1" si="180"/>
        <v>2.1538527834319564E-3</v>
      </c>
      <c r="AE267" s="18">
        <f t="shared" ca="1" si="180"/>
        <v>2.1851919780215153E-3</v>
      </c>
      <c r="AF267" s="18">
        <f t="shared" ca="1" si="180"/>
        <v>2.1071488532564877E-3</v>
      </c>
    </row>
    <row r="268" spans="4:32">
      <c r="D268" s="18">
        <f t="shared" si="168"/>
        <v>0.22536</v>
      </c>
      <c r="E268" s="18">
        <f t="shared" ref="E268:AF268" ca="1" si="181">0.001/E$2/E186*E$3</f>
        <v>1.000251570075366E-3</v>
      </c>
      <c r="F268" s="18">
        <f t="shared" ca="1" si="181"/>
        <v>2.0005021590963224E-3</v>
      </c>
      <c r="G268" s="18">
        <f t="shared" ca="1" si="181"/>
        <v>2.3336949218670075E-3</v>
      </c>
      <c r="H268" s="18">
        <f t="shared" ca="1" si="181"/>
        <v>2.250186969099969E-3</v>
      </c>
      <c r="I268" s="18">
        <f t="shared" ca="1" si="181"/>
        <v>2.20011183717814E-3</v>
      </c>
      <c r="J268" s="18">
        <f t="shared" ca="1" si="181"/>
        <v>2.000060196336655E-3</v>
      </c>
      <c r="K268" s="18">
        <f t="shared" ca="1" si="181"/>
        <v>2.0000450041624683E-3</v>
      </c>
      <c r="L268" s="18">
        <f t="shared" ca="1" si="181"/>
        <v>2.0000349182427591E-3</v>
      </c>
      <c r="M268" s="18">
        <f t="shared" ca="1" si="181"/>
        <v>2.111143691062467E-3</v>
      </c>
      <c r="N268" s="18">
        <f t="shared" ca="1" si="181"/>
        <v>2.0000224311845513E-3</v>
      </c>
      <c r="O268" s="18">
        <f t="shared" ca="1" si="181"/>
        <v>2.090931737553192E-3</v>
      </c>
      <c r="P268" s="18">
        <f t="shared" ca="1" si="181"/>
        <v>2.0000165603117361E-3</v>
      </c>
      <c r="Q268" s="18">
        <f t="shared" ca="1" si="181"/>
        <v>2.0769399144363767E-3</v>
      </c>
      <c r="R268" s="18">
        <f t="shared" ca="1" si="181"/>
        <v>2.0000128068124907E-3</v>
      </c>
      <c r="S268" s="18">
        <f t="shared" ca="1" si="181"/>
        <v>2.0666797765292889E-3</v>
      </c>
      <c r="T268" s="18">
        <f t="shared" ca="1" si="181"/>
        <v>2.0000102189611292E-3</v>
      </c>
      <c r="U268" s="18">
        <f t="shared" ca="1" si="181"/>
        <v>2.0588340519332102E-3</v>
      </c>
      <c r="V268" s="18">
        <f t="shared" ca="1" si="181"/>
        <v>2.2222346816501465E-3</v>
      </c>
      <c r="W268" s="18">
        <f t="shared" ca="1" si="181"/>
        <v>2.0526402053583819E-3</v>
      </c>
      <c r="X268" s="18">
        <f t="shared" ca="1" si="181"/>
        <v>2.0000076740740252E-3</v>
      </c>
      <c r="Y268" s="18">
        <f t="shared" ca="1" si="181"/>
        <v>2.1428660795093919E-3</v>
      </c>
      <c r="Z268" s="18">
        <f t="shared" ca="1" si="181"/>
        <v>2.181826573757489E-3</v>
      </c>
      <c r="AA268" s="18">
        <f t="shared" ca="1" si="181"/>
        <v>2.2173998606308002E-3</v>
      </c>
      <c r="AB268" s="18">
        <f t="shared" ca="1" si="181"/>
        <v>2.1666744433760498E-3</v>
      </c>
      <c r="AC268" s="18">
        <f t="shared" ca="1" si="181"/>
        <v>2.2000071836326368E-3</v>
      </c>
      <c r="AD268" s="18">
        <f t="shared" ca="1" si="181"/>
        <v>2.153852783430331E-3</v>
      </c>
      <c r="AE268" s="18">
        <f t="shared" ca="1" si="181"/>
        <v>2.1851919780198417E-3</v>
      </c>
      <c r="AF268" s="18">
        <f t="shared" ca="1" si="181"/>
        <v>2.1071488532550743E-3</v>
      </c>
    </row>
    <row r="269" spans="4:32">
      <c r="D269" s="18">
        <f t="shared" si="168"/>
        <v>0.28371000000000002</v>
      </c>
      <c r="E269" s="18">
        <f t="shared" ref="E269:AF269" ca="1" si="182">0.001/E$2/E187*E$3</f>
        <v>1.0002515693733815E-3</v>
      </c>
      <c r="F269" s="18">
        <f t="shared" ca="1" si="182"/>
        <v>2.0005021576964582E-3</v>
      </c>
      <c r="G269" s="18">
        <f t="shared" ca="1" si="182"/>
        <v>2.3336949210751609E-3</v>
      </c>
      <c r="H269" s="18">
        <f t="shared" ca="1" si="182"/>
        <v>2.2501869688001581E-3</v>
      </c>
      <c r="I269" s="18">
        <f t="shared" ca="1" si="182"/>
        <v>2.2001118370378772E-3</v>
      </c>
      <c r="J269" s="18">
        <f t="shared" ca="1" si="182"/>
        <v>2.0000601962785638E-3</v>
      </c>
      <c r="K269" s="18">
        <f t="shared" ca="1" si="182"/>
        <v>2.0000450041249168E-3</v>
      </c>
      <c r="L269" s="18">
        <f t="shared" ca="1" si="182"/>
        <v>2.0000349182170947E-3</v>
      </c>
      <c r="M269" s="18">
        <f t="shared" ca="1" si="182"/>
        <v>2.1111436910399538E-3</v>
      </c>
      <c r="N269" s="18">
        <f t="shared" ca="1" si="182"/>
        <v>2.000022431171338E-3</v>
      </c>
      <c r="O269" s="18">
        <f t="shared" ca="1" si="182"/>
        <v>2.0909317375400823E-3</v>
      </c>
      <c r="P269" s="18">
        <f t="shared" ca="1" si="182"/>
        <v>2.0000165603033544E-3</v>
      </c>
      <c r="Q269" s="18">
        <f t="shared" ca="1" si="182"/>
        <v>2.0769399144279443E-3</v>
      </c>
      <c r="R269" s="18">
        <f t="shared" ca="1" si="182"/>
        <v>2.0000128068067909E-3</v>
      </c>
      <c r="S269" s="18">
        <f t="shared" ca="1" si="182"/>
        <v>2.066679776523481E-3</v>
      </c>
      <c r="T269" s="18">
        <f t="shared" ca="1" si="182"/>
        <v>2.000010218957066E-3</v>
      </c>
      <c r="U269" s="18">
        <f t="shared" ca="1" si="182"/>
        <v>2.058834051929026E-3</v>
      </c>
      <c r="V269" s="18">
        <f t="shared" ca="1" si="182"/>
        <v>2.2222346816449566E-3</v>
      </c>
      <c r="W269" s="18">
        <f t="shared" ca="1" si="182"/>
        <v>2.0526402053552711E-3</v>
      </c>
      <c r="X269" s="18">
        <f t="shared" ca="1" si="182"/>
        <v>2.000007674071381E-3</v>
      </c>
      <c r="Y269" s="18">
        <f t="shared" ca="1" si="182"/>
        <v>2.1428660795061814E-3</v>
      </c>
      <c r="Z269" s="18">
        <f t="shared" ca="1" si="182"/>
        <v>2.1818265737545942E-3</v>
      </c>
      <c r="AA269" s="18">
        <f t="shared" ca="1" si="182"/>
        <v>2.2173998606278438E-3</v>
      </c>
      <c r="AB269" s="18">
        <f t="shared" ca="1" si="182"/>
        <v>2.1666744433734586E-3</v>
      </c>
      <c r="AC269" s="18">
        <f t="shared" ca="1" si="182"/>
        <v>2.200007183630353E-3</v>
      </c>
      <c r="AD269" s="18">
        <f t="shared" ca="1" si="182"/>
        <v>2.1538527834282853E-3</v>
      </c>
      <c r="AE269" s="18">
        <f t="shared" ca="1" si="182"/>
        <v>2.1851919780177349E-3</v>
      </c>
      <c r="AF269" s="18">
        <f t="shared" ca="1" si="182"/>
        <v>2.1071488532532954E-3</v>
      </c>
    </row>
    <row r="270" spans="4:32">
      <c r="D270" s="18">
        <f t="shared" si="168"/>
        <v>0.35716999999999999</v>
      </c>
      <c r="E270" s="18">
        <f t="shared" ref="E270:AF270" ca="1" si="183">0.001/E$2/E188*E$3</f>
        <v>1.0002515684896191E-3</v>
      </c>
      <c r="F270" s="18">
        <f t="shared" ca="1" si="183"/>
        <v>2.0005021559341011E-3</v>
      </c>
      <c r="G270" s="18">
        <f t="shared" ca="1" si="183"/>
        <v>2.3336949200782643E-3</v>
      </c>
      <c r="H270" s="18">
        <f t="shared" ca="1" si="183"/>
        <v>2.25018696842271E-3</v>
      </c>
      <c r="I270" s="18">
        <f t="shared" ca="1" si="183"/>
        <v>2.2001118368612932E-3</v>
      </c>
      <c r="J270" s="18">
        <f t="shared" ca="1" si="183"/>
        <v>2.0000601962054305E-3</v>
      </c>
      <c r="K270" s="18">
        <f t="shared" ca="1" si="183"/>
        <v>2.0000450040776408E-3</v>
      </c>
      <c r="L270" s="18">
        <f t="shared" ca="1" si="183"/>
        <v>2.0000349181847851E-3</v>
      </c>
      <c r="M270" s="18">
        <f t="shared" ca="1" si="183"/>
        <v>2.111143691011611E-3</v>
      </c>
      <c r="N270" s="18">
        <f t="shared" ca="1" si="183"/>
        <v>2.0000224311547028E-3</v>
      </c>
      <c r="O270" s="18">
        <f t="shared" ca="1" si="183"/>
        <v>2.0909317375235772E-3</v>
      </c>
      <c r="P270" s="18">
        <f t="shared" ca="1" si="183"/>
        <v>2.0000165602928012E-3</v>
      </c>
      <c r="Q270" s="18">
        <f t="shared" ca="1" si="183"/>
        <v>2.0769399144173278E-3</v>
      </c>
      <c r="R270" s="18">
        <f t="shared" ca="1" si="183"/>
        <v>2.0000128067996139E-3</v>
      </c>
      <c r="S270" s="18">
        <f t="shared" ca="1" si="183"/>
        <v>2.0666797765161692E-3</v>
      </c>
      <c r="T270" s="18">
        <f t="shared" ca="1" si="183"/>
        <v>2.0000102189519512E-3</v>
      </c>
      <c r="U270" s="18">
        <f t="shared" ca="1" si="183"/>
        <v>2.0588340519237581E-3</v>
      </c>
      <c r="V270" s="18">
        <f t="shared" ca="1" si="183"/>
        <v>2.2222346816384241E-3</v>
      </c>
      <c r="W270" s="18">
        <f t="shared" ca="1" si="183"/>
        <v>2.052640205351355E-3</v>
      </c>
      <c r="X270" s="18">
        <f t="shared" ca="1" si="183"/>
        <v>2.0000076740680521E-3</v>
      </c>
      <c r="Y270" s="18">
        <f t="shared" ca="1" si="183"/>
        <v>2.1428660795021403E-3</v>
      </c>
      <c r="Z270" s="18">
        <f t="shared" ca="1" si="183"/>
        <v>2.1818265737509495E-3</v>
      </c>
      <c r="AA270" s="18">
        <f t="shared" ca="1" si="183"/>
        <v>2.217399860624122E-3</v>
      </c>
      <c r="AB270" s="18">
        <f t="shared" ca="1" si="183"/>
        <v>2.166674443370196E-3</v>
      </c>
      <c r="AC270" s="18">
        <f t="shared" ca="1" si="183"/>
        <v>2.2000071836274786E-3</v>
      </c>
      <c r="AD270" s="18">
        <f t="shared" ca="1" si="183"/>
        <v>2.1538527834257092E-3</v>
      </c>
      <c r="AE270" s="18">
        <f t="shared" ca="1" si="183"/>
        <v>2.1851919780150829E-3</v>
      </c>
      <c r="AF270" s="18">
        <f t="shared" ca="1" si="183"/>
        <v>2.1071488532510554E-3</v>
      </c>
    </row>
    <row r="271" spans="4:32">
      <c r="D271" s="18">
        <f t="shared" si="168"/>
        <v>0.44964999999999999</v>
      </c>
      <c r="E271" s="18">
        <f t="shared" ref="E271:AF271" ca="1" si="184">0.001/E$2/E189*E$3</f>
        <v>1.0002515673770429E-3</v>
      </c>
      <c r="F271" s="18">
        <f t="shared" ca="1" si="184"/>
        <v>2.0005021537154539E-3</v>
      </c>
      <c r="G271" s="18">
        <f t="shared" ca="1" si="184"/>
        <v>2.3336949188232617E-3</v>
      </c>
      <c r="H271" s="18">
        <f t="shared" ca="1" si="184"/>
        <v>2.2501869679475359E-3</v>
      </c>
      <c r="I271" s="18">
        <f t="shared" ca="1" si="184"/>
        <v>2.2001118366389897E-3</v>
      </c>
      <c r="J271" s="18">
        <f t="shared" ca="1" si="184"/>
        <v>2.0000601961133613E-3</v>
      </c>
      <c r="K271" s="18">
        <f t="shared" ca="1" si="184"/>
        <v>2.000045004018125E-3</v>
      </c>
      <c r="L271" s="18">
        <f t="shared" ca="1" si="184"/>
        <v>2.0000349181441093E-3</v>
      </c>
      <c r="M271" s="18">
        <f t="shared" ca="1" si="184"/>
        <v>2.1111436909759299E-3</v>
      </c>
      <c r="N271" s="18">
        <f t="shared" ca="1" si="184"/>
        <v>2.0000224311337599E-3</v>
      </c>
      <c r="O271" s="18">
        <f t="shared" ca="1" si="184"/>
        <v>2.0909317375027991E-3</v>
      </c>
      <c r="P271" s="18">
        <f t="shared" ca="1" si="184"/>
        <v>2.0000165602795167E-3</v>
      </c>
      <c r="Q271" s="18">
        <f t="shared" ca="1" si="184"/>
        <v>2.0769399144039626E-3</v>
      </c>
      <c r="R271" s="18">
        <f t="shared" ca="1" si="184"/>
        <v>2.000012806790579E-3</v>
      </c>
      <c r="S271" s="18">
        <f t="shared" ca="1" si="184"/>
        <v>2.0666797765069638E-3</v>
      </c>
      <c r="T271" s="18">
        <f t="shared" ca="1" si="184"/>
        <v>2.000010218945511E-3</v>
      </c>
      <c r="U271" s="18">
        <f t="shared" ca="1" si="184"/>
        <v>2.0588340519171263E-3</v>
      </c>
      <c r="V271" s="18">
        <f t="shared" ca="1" si="184"/>
        <v>2.2222346816301993E-3</v>
      </c>
      <c r="W271" s="18">
        <f t="shared" ca="1" si="184"/>
        <v>2.0526402053464253E-3</v>
      </c>
      <c r="X271" s="18">
        <f t="shared" ca="1" si="184"/>
        <v>2.0000076740638614E-3</v>
      </c>
      <c r="Y271" s="18">
        <f t="shared" ca="1" si="184"/>
        <v>2.142866079497052E-3</v>
      </c>
      <c r="Z271" s="18">
        <f t="shared" ca="1" si="184"/>
        <v>2.1818265737463612E-3</v>
      </c>
      <c r="AA271" s="18">
        <f t="shared" ca="1" si="184"/>
        <v>2.2173998606194365E-3</v>
      </c>
      <c r="AB271" s="18">
        <f t="shared" ca="1" si="184"/>
        <v>2.1666744433660886E-3</v>
      </c>
      <c r="AC271" s="18">
        <f t="shared" ca="1" si="184"/>
        <v>2.20000718362386E-3</v>
      </c>
      <c r="AD271" s="18">
        <f t="shared" ca="1" si="184"/>
        <v>2.153852783422467E-3</v>
      </c>
      <c r="AE271" s="18">
        <f t="shared" ca="1" si="184"/>
        <v>2.185191978011744E-3</v>
      </c>
      <c r="AF271" s="18">
        <f t="shared" ca="1" si="184"/>
        <v>2.1071488532482356E-3</v>
      </c>
    </row>
    <row r="272" spans="4:32">
      <c r="D272" s="18">
        <f t="shared" si="168"/>
        <v>0.56606999999999996</v>
      </c>
      <c r="E272" s="18">
        <f t="shared" ref="E272:AF272" ca="1" si="185">0.001/E$2/E190*E$3</f>
        <v>1.0002515659764679E-3</v>
      </c>
      <c r="F272" s="18">
        <f t="shared" ca="1" si="185"/>
        <v>2.0005021509224936E-3</v>
      </c>
      <c r="G272" s="18">
        <f t="shared" ca="1" si="185"/>
        <v>2.3336949172433896E-3</v>
      </c>
      <c r="H272" s="18">
        <f t="shared" ca="1" si="185"/>
        <v>2.2501869673493585E-3</v>
      </c>
      <c r="I272" s="18">
        <f t="shared" ca="1" si="185"/>
        <v>2.2001118363591393E-3</v>
      </c>
      <c r="J272" s="18">
        <f t="shared" ca="1" si="185"/>
        <v>2.0000601959974593E-3</v>
      </c>
      <c r="K272" s="18">
        <f t="shared" ca="1" si="185"/>
        <v>2.0000450039432023E-3</v>
      </c>
      <c r="L272" s="18">
        <f t="shared" ca="1" si="185"/>
        <v>2.0000349180929046E-3</v>
      </c>
      <c r="M272" s="18">
        <f t="shared" ca="1" si="185"/>
        <v>2.1111436909310123E-3</v>
      </c>
      <c r="N272" s="18">
        <f t="shared" ca="1" si="185"/>
        <v>2.000022431107396E-3</v>
      </c>
      <c r="O272" s="18">
        <f t="shared" ca="1" si="185"/>
        <v>2.0909317374766426E-3</v>
      </c>
      <c r="P272" s="18">
        <f t="shared" ca="1" si="185"/>
        <v>2.0000165602627931E-3</v>
      </c>
      <c r="Q272" s="18">
        <f t="shared" ca="1" si="185"/>
        <v>2.0769399143871375E-3</v>
      </c>
      <c r="R272" s="18">
        <f t="shared" ca="1" si="185"/>
        <v>2.0000128067792062E-3</v>
      </c>
      <c r="S272" s="18">
        <f t="shared" ca="1" si="185"/>
        <v>2.0666797764953759E-3</v>
      </c>
      <c r="T272" s="18">
        <f t="shared" ca="1" si="185"/>
        <v>2.0000102189374046E-3</v>
      </c>
      <c r="U272" s="18">
        <f t="shared" ca="1" si="185"/>
        <v>2.0588340519087775E-3</v>
      </c>
      <c r="V272" s="18">
        <f t="shared" ca="1" si="185"/>
        <v>2.2222346816198452E-3</v>
      </c>
      <c r="W272" s="18">
        <f t="shared" ca="1" si="185"/>
        <v>2.0526402053402185E-3</v>
      </c>
      <c r="X272" s="18">
        <f t="shared" ca="1" si="185"/>
        <v>2.0000076740585861E-3</v>
      </c>
      <c r="Y272" s="18">
        <f t="shared" ca="1" si="185"/>
        <v>2.1428660794906478E-3</v>
      </c>
      <c r="Z272" s="18">
        <f t="shared" ca="1" si="185"/>
        <v>2.181826573740585E-3</v>
      </c>
      <c r="AA272" s="18">
        <f t="shared" ca="1" si="185"/>
        <v>2.2173998606135376E-3</v>
      </c>
      <c r="AB272" s="18">
        <f t="shared" ca="1" si="185"/>
        <v>2.1666744433609174E-3</v>
      </c>
      <c r="AC272" s="18">
        <f t="shared" ca="1" si="185"/>
        <v>2.2000071836193041E-3</v>
      </c>
      <c r="AD272" s="18">
        <f t="shared" ca="1" si="185"/>
        <v>2.1538527834183848E-3</v>
      </c>
      <c r="AE272" s="18">
        <f t="shared" ca="1" si="185"/>
        <v>2.1851919780075408E-3</v>
      </c>
      <c r="AF272" s="18">
        <f t="shared" ca="1" si="185"/>
        <v>2.1071488532446859E-3</v>
      </c>
    </row>
    <row r="273" spans="4:32">
      <c r="D273" s="18">
        <f t="shared" si="168"/>
        <v>0.71264000000000005</v>
      </c>
      <c r="E273" s="18">
        <f t="shared" ref="E273:AF273" ca="1" si="186">0.001/E$2/E191*E$3</f>
        <v>1.0002515642131939E-3</v>
      </c>
      <c r="F273" s="18">
        <f t="shared" ca="1" si="186"/>
        <v>2.0005021474062568E-3</v>
      </c>
      <c r="G273" s="18">
        <f t="shared" ca="1" si="186"/>
        <v>2.3336949152543834E-3</v>
      </c>
      <c r="H273" s="18">
        <f t="shared" ca="1" si="186"/>
        <v>2.2501869665962708E-3</v>
      </c>
      <c r="I273" s="18">
        <f t="shared" ca="1" si="186"/>
        <v>2.2001118360068165E-3</v>
      </c>
      <c r="J273" s="18">
        <f t="shared" ca="1" si="186"/>
        <v>2.0000601958515417E-3</v>
      </c>
      <c r="K273" s="18">
        <f t="shared" ca="1" si="186"/>
        <v>2.0000450038488763E-3</v>
      </c>
      <c r="L273" s="18">
        <f t="shared" ca="1" si="186"/>
        <v>2.0000349180284388E-3</v>
      </c>
      <c r="M273" s="18">
        <f t="shared" ca="1" si="186"/>
        <v>2.111143690874462E-3</v>
      </c>
      <c r="N273" s="18">
        <f t="shared" ca="1" si="186"/>
        <v>2.0000224310742043E-3</v>
      </c>
      <c r="O273" s="18">
        <f t="shared" ca="1" si="186"/>
        <v>2.0909317374437119E-3</v>
      </c>
      <c r="P273" s="18">
        <f t="shared" ca="1" si="186"/>
        <v>2.0000165602417378E-3</v>
      </c>
      <c r="Q273" s="18">
        <f t="shared" ca="1" si="186"/>
        <v>2.0769399143659556E-3</v>
      </c>
      <c r="R273" s="18">
        <f t="shared" ca="1" si="186"/>
        <v>2.0000128067648873E-3</v>
      </c>
      <c r="S273" s="18">
        <f t="shared" ca="1" si="186"/>
        <v>2.0666797764807869E-3</v>
      </c>
      <c r="T273" s="18">
        <f t="shared" ca="1" si="186"/>
        <v>2.0000102189271984E-3</v>
      </c>
      <c r="U273" s="18">
        <f t="shared" ca="1" si="186"/>
        <v>2.0588340518982668E-3</v>
      </c>
      <c r="V273" s="18">
        <f t="shared" ca="1" si="186"/>
        <v>2.2222346816068105E-3</v>
      </c>
      <c r="W273" s="18">
        <f t="shared" ca="1" si="186"/>
        <v>2.0526402053324053E-3</v>
      </c>
      <c r="X273" s="18">
        <f t="shared" ca="1" si="186"/>
        <v>2.0000076740519439E-3</v>
      </c>
      <c r="Y273" s="18">
        <f t="shared" ca="1" si="186"/>
        <v>2.1428660794825839E-3</v>
      </c>
      <c r="Z273" s="18">
        <f t="shared" ca="1" si="186"/>
        <v>2.181826573733313E-3</v>
      </c>
      <c r="AA273" s="18">
        <f t="shared" ca="1" si="186"/>
        <v>2.2173998606061117E-3</v>
      </c>
      <c r="AB273" s="18">
        <f t="shared" ca="1" si="186"/>
        <v>2.1666744433544083E-3</v>
      </c>
      <c r="AC273" s="18">
        <f t="shared" ca="1" si="186"/>
        <v>2.2000071836135687E-3</v>
      </c>
      <c r="AD273" s="18">
        <f t="shared" ca="1" si="186"/>
        <v>2.1538527834132461E-3</v>
      </c>
      <c r="AE273" s="18">
        <f t="shared" ca="1" si="186"/>
        <v>2.185191978002249E-3</v>
      </c>
      <c r="AF273" s="18">
        <f t="shared" ca="1" si="186"/>
        <v>2.1071488532402169E-3</v>
      </c>
    </row>
    <row r="274" spans="4:32">
      <c r="D274" s="18">
        <f t="shared" si="168"/>
        <v>0.89715999999999996</v>
      </c>
      <c r="E274" s="18">
        <f t="shared" ref="E274:AF274" ca="1" si="187">0.001/E$2/E192*E$3</f>
        <v>1.0002515619933986E-3</v>
      </c>
      <c r="F274" s="18">
        <f t="shared" ca="1" si="187"/>
        <v>2.0005021429796458E-3</v>
      </c>
      <c r="G274" s="18">
        <f t="shared" ca="1" si="187"/>
        <v>2.3336949127504055E-3</v>
      </c>
      <c r="H274" s="18">
        <f t="shared" ca="1" si="187"/>
        <v>2.2501869656482002E-3</v>
      </c>
      <c r="I274" s="18">
        <f t="shared" ca="1" si="187"/>
        <v>2.200111835563272E-3</v>
      </c>
      <c r="J274" s="18">
        <f t="shared" ca="1" si="187"/>
        <v>2.0000601956678436E-3</v>
      </c>
      <c r="K274" s="18">
        <f t="shared" ca="1" si="187"/>
        <v>2.0000450037301284E-3</v>
      </c>
      <c r="L274" s="18">
        <f t="shared" ca="1" si="187"/>
        <v>2.0000349179472823E-3</v>
      </c>
      <c r="M274" s="18">
        <f t="shared" ca="1" si="187"/>
        <v>2.1111436908032698E-3</v>
      </c>
      <c r="N274" s="18">
        <f t="shared" ca="1" si="187"/>
        <v>2.0000224310324191E-3</v>
      </c>
      <c r="O274" s="18">
        <f t="shared" ca="1" si="187"/>
        <v>2.090931737402255E-3</v>
      </c>
      <c r="P274" s="18">
        <f t="shared" ca="1" si="187"/>
        <v>2.0000165602152321E-3</v>
      </c>
      <c r="Q274" s="18">
        <f t="shared" ca="1" si="187"/>
        <v>2.076939914339289E-3</v>
      </c>
      <c r="R274" s="18">
        <f t="shared" ca="1" si="187"/>
        <v>2.000012806746861E-3</v>
      </c>
      <c r="S274" s="18">
        <f t="shared" ca="1" si="187"/>
        <v>2.0666797764624205E-3</v>
      </c>
      <c r="T274" s="18">
        <f t="shared" ca="1" si="187"/>
        <v>2.0000102189143502E-3</v>
      </c>
      <c r="U274" s="18">
        <f t="shared" ca="1" si="187"/>
        <v>2.0588340518850343E-3</v>
      </c>
      <c r="V274" s="18">
        <f t="shared" ca="1" si="187"/>
        <v>2.2222346815904005E-3</v>
      </c>
      <c r="W274" s="18">
        <f t="shared" ca="1" si="187"/>
        <v>2.0526402053225681E-3</v>
      </c>
      <c r="X274" s="18">
        <f t="shared" ca="1" si="187"/>
        <v>2.0000076740435825E-3</v>
      </c>
      <c r="Y274" s="18">
        <f t="shared" ca="1" si="187"/>
        <v>2.1428660794724328E-3</v>
      </c>
      <c r="Z274" s="18">
        <f t="shared" ca="1" si="187"/>
        <v>2.1818265737241585E-3</v>
      </c>
      <c r="AA274" s="18">
        <f t="shared" ca="1" si="187"/>
        <v>2.2173998605967624E-3</v>
      </c>
      <c r="AB274" s="18">
        <f t="shared" ca="1" si="187"/>
        <v>2.166674443346213E-3</v>
      </c>
      <c r="AC274" s="18">
        <f t="shared" ca="1" si="187"/>
        <v>2.2000071836063484E-3</v>
      </c>
      <c r="AD274" s="18">
        <f t="shared" ca="1" si="187"/>
        <v>2.153852783406776E-3</v>
      </c>
      <c r="AE274" s="18">
        <f t="shared" ca="1" si="187"/>
        <v>2.1851919779955872E-3</v>
      </c>
      <c r="AF274" s="18">
        <f t="shared" ca="1" si="187"/>
        <v>2.1071488532345903E-3</v>
      </c>
    </row>
    <row r="275" spans="4:32">
      <c r="D275" s="18">
        <f t="shared" si="168"/>
        <v>1.1294999999999999</v>
      </c>
      <c r="E275" s="18">
        <f t="shared" ref="E275:AF275" ca="1" si="188">0.001/E$2/E193*E$3</f>
        <v>1.0002515591983651E-3</v>
      </c>
      <c r="F275" s="18">
        <f t="shared" ca="1" si="188"/>
        <v>2.0005021374059225E-3</v>
      </c>
      <c r="G275" s="18">
        <f t="shared" ca="1" si="188"/>
        <v>2.3336949095975365E-3</v>
      </c>
      <c r="H275" s="18">
        <f t="shared" ca="1" si="188"/>
        <v>2.2501869644544386E-3</v>
      </c>
      <c r="I275" s="18">
        <f t="shared" ca="1" si="188"/>
        <v>2.200111835004783E-3</v>
      </c>
      <c r="J275" s="18">
        <f t="shared" ca="1" si="188"/>
        <v>2.0000601954365403E-3</v>
      </c>
      <c r="K275" s="18">
        <f t="shared" ca="1" si="188"/>
        <v>2.0000450035806065E-3</v>
      </c>
      <c r="L275" s="18">
        <f t="shared" ca="1" si="188"/>
        <v>2.0000349178450933E-3</v>
      </c>
      <c r="M275" s="18">
        <f t="shared" ca="1" si="188"/>
        <v>2.111143690713628E-3</v>
      </c>
      <c r="N275" s="18">
        <f t="shared" ca="1" si="188"/>
        <v>2.000022430979805E-3</v>
      </c>
      <c r="O275" s="18">
        <f t="shared" ca="1" si="188"/>
        <v>2.0909317373500537E-3</v>
      </c>
      <c r="P275" s="18">
        <f t="shared" ca="1" si="188"/>
        <v>2.0000165601818565E-3</v>
      </c>
      <c r="Q275" s="18">
        <f t="shared" ca="1" si="188"/>
        <v>2.0769399143057117E-3</v>
      </c>
      <c r="R275" s="18">
        <f t="shared" ca="1" si="188"/>
        <v>2.000012806724163E-3</v>
      </c>
      <c r="S275" s="18">
        <f t="shared" ca="1" si="188"/>
        <v>2.0666797764392949E-3</v>
      </c>
      <c r="T275" s="18">
        <f t="shared" ca="1" si="188"/>
        <v>2.0000102188981717E-3</v>
      </c>
      <c r="U275" s="18">
        <f t="shared" ca="1" si="188"/>
        <v>2.0588340518683736E-3</v>
      </c>
      <c r="V275" s="18">
        <f t="shared" ca="1" si="188"/>
        <v>2.2222346815697373E-3</v>
      </c>
      <c r="W275" s="18">
        <f t="shared" ca="1" si="188"/>
        <v>2.0526402053101822E-3</v>
      </c>
      <c r="X275" s="18">
        <f t="shared" ca="1" si="188"/>
        <v>2.000007674033054E-3</v>
      </c>
      <c r="Y275" s="18">
        <f t="shared" ca="1" si="188"/>
        <v>2.1428660794596504E-3</v>
      </c>
      <c r="Z275" s="18">
        <f t="shared" ca="1" si="188"/>
        <v>2.1818265737126316E-3</v>
      </c>
      <c r="AA275" s="18">
        <f t="shared" ca="1" si="188"/>
        <v>2.2173998605849905E-3</v>
      </c>
      <c r="AB275" s="18">
        <f t="shared" ca="1" si="188"/>
        <v>2.166674443335894E-3</v>
      </c>
      <c r="AC275" s="18">
        <f t="shared" ca="1" si="188"/>
        <v>2.2000071835972567E-3</v>
      </c>
      <c r="AD275" s="18">
        <f t="shared" ca="1" si="188"/>
        <v>2.1538527833986302E-3</v>
      </c>
      <c r="AE275" s="18">
        <f t="shared" ca="1" si="188"/>
        <v>2.185191977987199E-3</v>
      </c>
      <c r="AF275" s="18">
        <f t="shared" ca="1" si="188"/>
        <v>2.1071488532275061E-3</v>
      </c>
    </row>
    <row r="276" spans="4:32">
      <c r="D276" s="18">
        <f t="shared" si="168"/>
        <v>1.4218999999999999</v>
      </c>
      <c r="E276" s="18">
        <f t="shared" ref="E276:AF276" ca="1" si="189">0.001/E$2/E194*E$3</f>
        <v>1.0002515556808804E-3</v>
      </c>
      <c r="F276" s="18">
        <f t="shared" ca="1" si="189"/>
        <v>2.0005021303915209E-3</v>
      </c>
      <c r="G276" s="18">
        <f t="shared" ca="1" si="189"/>
        <v>2.3336949056297078E-3</v>
      </c>
      <c r="H276" s="18">
        <f t="shared" ca="1" si="189"/>
        <v>2.2501869629521051E-3</v>
      </c>
      <c r="I276" s="18">
        <f t="shared" ca="1" si="189"/>
        <v>2.2001118343019307E-3</v>
      </c>
      <c r="J276" s="18">
        <f t="shared" ca="1" si="189"/>
        <v>2.0000601951454464E-3</v>
      </c>
      <c r="K276" s="18">
        <f t="shared" ca="1" si="189"/>
        <v>2.0000450033924337E-3</v>
      </c>
      <c r="L276" s="18">
        <f t="shared" ca="1" si="189"/>
        <v>2.0000349177164891E-3</v>
      </c>
      <c r="M276" s="18">
        <f t="shared" ca="1" si="189"/>
        <v>2.1111436906008146E-3</v>
      </c>
      <c r="N276" s="18">
        <f t="shared" ca="1" si="189"/>
        <v>2.0000224309135901E-3</v>
      </c>
      <c r="O276" s="18">
        <f t="shared" ca="1" si="189"/>
        <v>2.0909317372843593E-3</v>
      </c>
      <c r="P276" s="18">
        <f t="shared" ca="1" si="189"/>
        <v>2.0000165601398536E-3</v>
      </c>
      <c r="Q276" s="18">
        <f t="shared" ca="1" si="189"/>
        <v>2.0769399142634547E-3</v>
      </c>
      <c r="R276" s="18">
        <f t="shared" ca="1" si="189"/>
        <v>2.0000128066955977E-3</v>
      </c>
      <c r="S276" s="18">
        <f t="shared" ca="1" si="189"/>
        <v>2.0666797764101906E-3</v>
      </c>
      <c r="T276" s="18">
        <f t="shared" ca="1" si="189"/>
        <v>2.0000102188778113E-3</v>
      </c>
      <c r="U276" s="18">
        <f t="shared" ca="1" si="189"/>
        <v>2.0588340518474051E-3</v>
      </c>
      <c r="V276" s="18">
        <f t="shared" ca="1" si="189"/>
        <v>2.2222346815437329E-3</v>
      </c>
      <c r="W276" s="18">
        <f t="shared" ca="1" si="189"/>
        <v>2.0526402052945948E-3</v>
      </c>
      <c r="X276" s="18">
        <f t="shared" ca="1" si="189"/>
        <v>2.0000076740198042E-3</v>
      </c>
      <c r="Y276" s="18">
        <f t="shared" ca="1" si="189"/>
        <v>2.1428660794435639E-3</v>
      </c>
      <c r="Z276" s="18">
        <f t="shared" ca="1" si="189"/>
        <v>2.1818265736981242E-3</v>
      </c>
      <c r="AA276" s="18">
        <f t="shared" ca="1" si="189"/>
        <v>2.2173998605701756E-3</v>
      </c>
      <c r="AB276" s="18">
        <f t="shared" ca="1" si="189"/>
        <v>2.1666744433229074E-3</v>
      </c>
      <c r="AC276" s="18">
        <f t="shared" ca="1" si="189"/>
        <v>2.2000071835858149E-3</v>
      </c>
      <c r="AD276" s="18">
        <f t="shared" ca="1" si="189"/>
        <v>2.153852783388378E-3</v>
      </c>
      <c r="AE276" s="18">
        <f t="shared" ca="1" si="189"/>
        <v>2.1851919779766423E-3</v>
      </c>
      <c r="AF276" s="18">
        <f t="shared" ca="1" si="189"/>
        <v>2.1071488532185905E-3</v>
      </c>
    </row>
    <row r="277" spans="4:32">
      <c r="D277" s="18">
        <f t="shared" si="168"/>
        <v>1.7901</v>
      </c>
      <c r="E277" s="18">
        <f t="shared" ref="E277:AF277" ca="1" si="190">0.001/E$2/E195*E$3</f>
        <v>1.0002515512516493E-3</v>
      </c>
      <c r="F277" s="18">
        <f t="shared" ca="1" si="190"/>
        <v>2.0005021215589577E-3</v>
      </c>
      <c r="G277" s="18">
        <f t="shared" ca="1" si="190"/>
        <v>2.3336949006333763E-3</v>
      </c>
      <c r="H277" s="18">
        <f t="shared" ca="1" si="190"/>
        <v>2.2501869610603419E-3</v>
      </c>
      <c r="I277" s="18">
        <f t="shared" ca="1" si="190"/>
        <v>2.2001118334168839E-3</v>
      </c>
      <c r="J277" s="18">
        <f t="shared" ca="1" si="190"/>
        <v>2.0000601947788937E-3</v>
      </c>
      <c r="K277" s="18">
        <f t="shared" ca="1" si="190"/>
        <v>2.0000450031554822E-3</v>
      </c>
      <c r="L277" s="18">
        <f t="shared" ca="1" si="190"/>
        <v>2.000034917554547E-3</v>
      </c>
      <c r="M277" s="18">
        <f t="shared" ca="1" si="190"/>
        <v>2.1111436904587568E-3</v>
      </c>
      <c r="N277" s="18">
        <f t="shared" ca="1" si="190"/>
        <v>2.0000224308302111E-3</v>
      </c>
      <c r="O277" s="18">
        <f t="shared" ca="1" si="190"/>
        <v>2.0909317372016347E-3</v>
      </c>
      <c r="P277" s="18">
        <f t="shared" ca="1" si="190"/>
        <v>2.0000165600869623E-3</v>
      </c>
      <c r="Q277" s="18">
        <f t="shared" ca="1" si="190"/>
        <v>2.0769399142102438E-3</v>
      </c>
      <c r="R277" s="18">
        <f t="shared" ca="1" si="190"/>
        <v>2.0000128066596278E-3</v>
      </c>
      <c r="S277" s="18">
        <f t="shared" ca="1" si="190"/>
        <v>2.0666797763735419E-3</v>
      </c>
      <c r="T277" s="18">
        <f t="shared" ca="1" si="190"/>
        <v>2.0000102188521729E-3</v>
      </c>
      <c r="U277" s="18">
        <f t="shared" ca="1" si="190"/>
        <v>2.0588340518210013E-3</v>
      </c>
      <c r="V277" s="18">
        <f t="shared" ca="1" si="190"/>
        <v>2.2222346815109878E-3</v>
      </c>
      <c r="W277" s="18">
        <f t="shared" ca="1" si="190"/>
        <v>2.0526402052749664E-3</v>
      </c>
      <c r="X277" s="18">
        <f t="shared" ca="1" si="190"/>
        <v>2.0000076740031196E-3</v>
      </c>
      <c r="Y277" s="18">
        <f t="shared" ca="1" si="190"/>
        <v>2.1428660794233076E-3</v>
      </c>
      <c r="Z277" s="18">
        <f t="shared" ca="1" si="190"/>
        <v>2.1818265736798571E-3</v>
      </c>
      <c r="AA277" s="18">
        <f t="shared" ca="1" si="190"/>
        <v>2.2173998605515199E-3</v>
      </c>
      <c r="AB277" s="18">
        <f t="shared" ca="1" si="190"/>
        <v>2.166674443306555E-3</v>
      </c>
      <c r="AC277" s="18">
        <f t="shared" ca="1" si="190"/>
        <v>2.2000071835714071E-3</v>
      </c>
      <c r="AD277" s="18">
        <f t="shared" ca="1" si="190"/>
        <v>2.1538527833754677E-3</v>
      </c>
      <c r="AE277" s="18">
        <f t="shared" ca="1" si="190"/>
        <v>2.1851919779633496E-3</v>
      </c>
      <c r="AF277" s="18">
        <f t="shared" ca="1" si="190"/>
        <v>2.1071488532073638E-3</v>
      </c>
    </row>
    <row r="278" spans="4:32">
      <c r="D278" s="18">
        <f t="shared" si="168"/>
        <v>2.2536</v>
      </c>
      <c r="E278" s="18">
        <f t="shared" ref="E278:AF278" ca="1" si="191">0.001/E$2/E196*E$3</f>
        <v>1.0002515456761813E-3</v>
      </c>
      <c r="F278" s="18">
        <f t="shared" ca="1" si="191"/>
        <v>2.0005021104406227E-3</v>
      </c>
      <c r="G278" s="18">
        <f t="shared" ca="1" si="191"/>
        <v>2.3336948943440084E-3</v>
      </c>
      <c r="H278" s="18">
        <f t="shared" ca="1" si="191"/>
        <v>2.2501869586789808E-3</v>
      </c>
      <c r="I278" s="18">
        <f t="shared" ca="1" si="191"/>
        <v>2.2001118323027786E-3</v>
      </c>
      <c r="J278" s="18">
        <f t="shared" ca="1" si="191"/>
        <v>2.0000601943174728E-3</v>
      </c>
      <c r="K278" s="18">
        <f t="shared" ca="1" si="191"/>
        <v>2.0000450028572043E-3</v>
      </c>
      <c r="L278" s="18">
        <f t="shared" ca="1" si="191"/>
        <v>2.0000349173506923E-3</v>
      </c>
      <c r="M278" s="18">
        <f t="shared" ca="1" si="191"/>
        <v>2.1111436902799315E-3</v>
      </c>
      <c r="N278" s="18">
        <f t="shared" ca="1" si="191"/>
        <v>2.0000224307252512E-3</v>
      </c>
      <c r="O278" s="18">
        <f t="shared" ca="1" si="191"/>
        <v>2.0909317370974997E-3</v>
      </c>
      <c r="P278" s="18">
        <f t="shared" ca="1" si="191"/>
        <v>2.0000165600203819E-3</v>
      </c>
      <c r="Q278" s="18">
        <f t="shared" ca="1" si="191"/>
        <v>2.0769399141432605E-3</v>
      </c>
      <c r="R278" s="18">
        <f t="shared" ca="1" si="191"/>
        <v>2.0000128066143472E-3</v>
      </c>
      <c r="S278" s="18">
        <f t="shared" ca="1" si="191"/>
        <v>2.0666797763274078E-3</v>
      </c>
      <c r="T278" s="18">
        <f t="shared" ca="1" si="191"/>
        <v>2.0000102188198988E-3</v>
      </c>
      <c r="U278" s="18">
        <f t="shared" ca="1" si="191"/>
        <v>2.0588340517877636E-3</v>
      </c>
      <c r="V278" s="18">
        <f t="shared" ca="1" si="191"/>
        <v>2.2222346814697669E-3</v>
      </c>
      <c r="W278" s="18">
        <f t="shared" ca="1" si="191"/>
        <v>2.0526402052502574E-3</v>
      </c>
      <c r="X278" s="18">
        <f t="shared" ca="1" si="191"/>
        <v>2.000007673982116E-3</v>
      </c>
      <c r="Y278" s="18">
        <f t="shared" ca="1" si="191"/>
        <v>2.1428660793978084E-3</v>
      </c>
      <c r="Z278" s="18">
        <f t="shared" ca="1" si="191"/>
        <v>2.1818265736568612E-3</v>
      </c>
      <c r="AA278" s="18">
        <f t="shared" ca="1" si="191"/>
        <v>2.2173998605280365E-3</v>
      </c>
      <c r="AB278" s="18">
        <f t="shared" ca="1" si="191"/>
        <v>2.1666744432859691E-3</v>
      </c>
      <c r="AC278" s="18">
        <f t="shared" ca="1" si="191"/>
        <v>2.2000071835532697E-3</v>
      </c>
      <c r="AD278" s="18">
        <f t="shared" ca="1" si="191"/>
        <v>2.1538527833592168E-3</v>
      </c>
      <c r="AE278" s="18">
        <f t="shared" ca="1" si="191"/>
        <v>2.1851919779466156E-3</v>
      </c>
      <c r="AF278" s="18">
        <f t="shared" ca="1" si="191"/>
        <v>2.1071488531932314E-3</v>
      </c>
    </row>
    <row r="279" spans="4:32">
      <c r="D279" s="18">
        <f t="shared" si="168"/>
        <v>2.8371</v>
      </c>
      <c r="E279" s="18">
        <f t="shared" ref="E279:AF279" ca="1" si="192">0.001/E$2/E197*E$3</f>
        <v>1.0002515386574899E-3</v>
      </c>
      <c r="F279" s="18">
        <f t="shared" ca="1" si="192"/>
        <v>2.0005020964442791E-3</v>
      </c>
      <c r="G279" s="18">
        <f t="shared" ca="1" si="192"/>
        <v>2.3336948864265575E-3</v>
      </c>
      <c r="H279" s="18">
        <f t="shared" ca="1" si="192"/>
        <v>2.25018695568115E-3</v>
      </c>
      <c r="I279" s="18">
        <f t="shared" ca="1" si="192"/>
        <v>2.2001118309002551E-3</v>
      </c>
      <c r="J279" s="18">
        <f t="shared" ca="1" si="192"/>
        <v>2.0000601937365976E-3</v>
      </c>
      <c r="K279" s="18">
        <f t="shared" ca="1" si="192"/>
        <v>2.000045002481706E-3</v>
      </c>
      <c r="L279" s="18">
        <f t="shared" ca="1" si="192"/>
        <v>2.0000349170940616E-3</v>
      </c>
      <c r="M279" s="18">
        <f t="shared" ca="1" si="192"/>
        <v>2.1111436900548113E-3</v>
      </c>
      <c r="N279" s="18">
        <f t="shared" ca="1" si="192"/>
        <v>2.0000224305931186E-3</v>
      </c>
      <c r="O279" s="18">
        <f t="shared" ca="1" si="192"/>
        <v>2.0909317369664053E-3</v>
      </c>
      <c r="P279" s="18">
        <f t="shared" ca="1" si="192"/>
        <v>2.0000165599365644E-3</v>
      </c>
      <c r="Q279" s="18">
        <f t="shared" ca="1" si="192"/>
        <v>2.0769399140589356E-3</v>
      </c>
      <c r="R279" s="18">
        <f t="shared" ca="1" si="192"/>
        <v>2.0000128065573446E-3</v>
      </c>
      <c r="S279" s="18">
        <f t="shared" ca="1" si="192"/>
        <v>2.0666797762693297E-3</v>
      </c>
      <c r="T279" s="18">
        <f t="shared" ca="1" si="192"/>
        <v>2.000010218779269E-3</v>
      </c>
      <c r="U279" s="18">
        <f t="shared" ca="1" si="192"/>
        <v>2.0588340517459212E-3</v>
      </c>
      <c r="V279" s="18">
        <f t="shared" ca="1" si="192"/>
        <v>2.2222346814178748E-3</v>
      </c>
      <c r="W279" s="18">
        <f t="shared" ca="1" si="192"/>
        <v>2.0526402052191517E-3</v>
      </c>
      <c r="X279" s="18">
        <f t="shared" ca="1" si="192"/>
        <v>2.0000076739556754E-3</v>
      </c>
      <c r="Y279" s="18">
        <f t="shared" ca="1" si="192"/>
        <v>2.1428660793657078E-3</v>
      </c>
      <c r="Z279" s="18">
        <f t="shared" ca="1" si="192"/>
        <v>2.1818265736279121E-3</v>
      </c>
      <c r="AA279" s="18">
        <f t="shared" ca="1" si="192"/>
        <v>2.2173998604984729E-3</v>
      </c>
      <c r="AB279" s="18">
        <f t="shared" ca="1" si="192"/>
        <v>2.166674443260054E-3</v>
      </c>
      <c r="AC279" s="18">
        <f t="shared" ca="1" si="192"/>
        <v>2.2000071835304373E-3</v>
      </c>
      <c r="AD279" s="18">
        <f t="shared" ca="1" si="192"/>
        <v>2.1538527833387584E-3</v>
      </c>
      <c r="AE279" s="18">
        <f t="shared" ca="1" si="192"/>
        <v>2.1851919779255495E-3</v>
      </c>
      <c r="AF279" s="18">
        <f t="shared" ca="1" si="192"/>
        <v>2.1071488531754401E-3</v>
      </c>
    </row>
    <row r="280" spans="4:32">
      <c r="D280" s="18">
        <f t="shared" si="168"/>
        <v>3.5716999999999999</v>
      </c>
      <c r="E280" s="18">
        <f t="shared" ref="E280:AF280" ca="1" si="193">0.001/E$2/E198*E$3</f>
        <v>1.0002515298216941E-3</v>
      </c>
      <c r="F280" s="18">
        <f t="shared" ca="1" si="193"/>
        <v>2.0005020788243506E-3</v>
      </c>
      <c r="G280" s="18">
        <f t="shared" ca="1" si="193"/>
        <v>2.3336948764592171E-3</v>
      </c>
      <c r="H280" s="18">
        <f t="shared" ca="1" si="193"/>
        <v>2.2501869519071208E-3</v>
      </c>
      <c r="I280" s="18">
        <f t="shared" ca="1" si="193"/>
        <v>2.2001118291345798E-3</v>
      </c>
      <c r="J280" s="18">
        <f t="shared" ca="1" si="193"/>
        <v>2.0000601930053137E-3</v>
      </c>
      <c r="K280" s="18">
        <f t="shared" ca="1" si="193"/>
        <v>2.0000450020089778E-3</v>
      </c>
      <c r="L280" s="18">
        <f t="shared" ca="1" si="193"/>
        <v>2.0000349167709794E-3</v>
      </c>
      <c r="M280" s="18">
        <f t="shared" ca="1" si="193"/>
        <v>2.1111436897713978E-3</v>
      </c>
      <c r="N280" s="18">
        <f t="shared" ca="1" si="193"/>
        <v>2.0000224304267717E-3</v>
      </c>
      <c r="O280" s="18">
        <f t="shared" ca="1" si="193"/>
        <v>2.090931736801365E-3</v>
      </c>
      <c r="P280" s="18">
        <f t="shared" ca="1" si="193"/>
        <v>2.0000165598310429E-3</v>
      </c>
      <c r="Q280" s="18">
        <f t="shared" ca="1" si="193"/>
        <v>2.0769399139527757E-3</v>
      </c>
      <c r="R280" s="18">
        <f t="shared" ca="1" si="193"/>
        <v>2.0000128064855812E-3</v>
      </c>
      <c r="S280" s="18">
        <f t="shared" ca="1" si="193"/>
        <v>2.0666797761962133E-3</v>
      </c>
      <c r="T280" s="18">
        <f t="shared" ca="1" si="193"/>
        <v>2.0000102187281181E-3</v>
      </c>
      <c r="U280" s="18">
        <f t="shared" ca="1" si="193"/>
        <v>2.0588340516932433E-3</v>
      </c>
      <c r="V280" s="18">
        <f t="shared" ca="1" si="193"/>
        <v>2.2222346813525456E-3</v>
      </c>
      <c r="W280" s="18">
        <f t="shared" ca="1" si="193"/>
        <v>2.0526402051799916E-3</v>
      </c>
      <c r="X280" s="18">
        <f t="shared" ca="1" si="193"/>
        <v>2.0000076739223878E-3</v>
      </c>
      <c r="Y280" s="18">
        <f t="shared" ca="1" si="193"/>
        <v>2.1428660793252944E-3</v>
      </c>
      <c r="Z280" s="18">
        <f t="shared" ca="1" si="193"/>
        <v>2.1818265735914668E-3</v>
      </c>
      <c r="AA280" s="18">
        <f t="shared" ca="1" si="193"/>
        <v>2.217399860461254E-3</v>
      </c>
      <c r="AB280" s="18">
        <f t="shared" ca="1" si="193"/>
        <v>2.1666744432274291E-3</v>
      </c>
      <c r="AC280" s="18">
        <f t="shared" ca="1" si="193"/>
        <v>2.2000071835016925E-3</v>
      </c>
      <c r="AD280" s="18">
        <f t="shared" ca="1" si="193"/>
        <v>2.1538527833130021E-3</v>
      </c>
      <c r="AE280" s="18">
        <f t="shared" ca="1" si="193"/>
        <v>2.1851919778990282E-3</v>
      </c>
      <c r="AF280" s="18">
        <f t="shared" ca="1" si="193"/>
        <v>2.1071488531530414E-3</v>
      </c>
    </row>
    <row r="281" spans="4:32">
      <c r="D281" s="18">
        <f t="shared" si="168"/>
        <v>4.4965000000000002</v>
      </c>
      <c r="E281" s="18">
        <f t="shared" ref="E281:AF281" ca="1" si="194">0.001/E$2/E199*E$3</f>
        <v>1.0002515186988273E-3</v>
      </c>
      <c r="F281" s="18">
        <f t="shared" ca="1" si="194"/>
        <v>2.0005020566436524E-3</v>
      </c>
      <c r="G281" s="18">
        <f t="shared" ca="1" si="194"/>
        <v>2.3336948639117541E-3</v>
      </c>
      <c r="H281" s="18">
        <f t="shared" ca="1" si="194"/>
        <v>2.2501869471560948E-3</v>
      </c>
      <c r="I281" s="18">
        <f t="shared" ca="1" si="194"/>
        <v>2.2001118269118014E-3</v>
      </c>
      <c r="J281" s="18">
        <f t="shared" ca="1" si="194"/>
        <v>2.0000601920847076E-3</v>
      </c>
      <c r="K281" s="18">
        <f t="shared" ca="1" si="194"/>
        <v>2.0000450014138627E-3</v>
      </c>
      <c r="L281" s="18">
        <f t="shared" ca="1" si="194"/>
        <v>2.0000349163642526E-3</v>
      </c>
      <c r="M281" s="18">
        <f t="shared" ca="1" si="194"/>
        <v>2.1111436894146094E-3</v>
      </c>
      <c r="N281" s="18">
        <f t="shared" ca="1" si="194"/>
        <v>2.0000224302173571E-3</v>
      </c>
      <c r="O281" s="18">
        <f t="shared" ca="1" si="194"/>
        <v>2.090931736593595E-3</v>
      </c>
      <c r="P281" s="18">
        <f t="shared" ca="1" si="194"/>
        <v>2.0000165596982008E-3</v>
      </c>
      <c r="Q281" s="18">
        <f t="shared" ca="1" si="194"/>
        <v>2.0769399138191309E-3</v>
      </c>
      <c r="R281" s="18">
        <f t="shared" ca="1" si="194"/>
        <v>2.0000128063952386E-3</v>
      </c>
      <c r="S281" s="18">
        <f t="shared" ca="1" si="194"/>
        <v>2.0666797761041658E-3</v>
      </c>
      <c r="T281" s="18">
        <f t="shared" ca="1" si="194"/>
        <v>2.0000102186637243E-3</v>
      </c>
      <c r="U281" s="18">
        <f t="shared" ca="1" si="194"/>
        <v>2.0588340516269274E-3</v>
      </c>
      <c r="V281" s="18">
        <f t="shared" ca="1" si="194"/>
        <v>2.2222346812703015E-3</v>
      </c>
      <c r="W281" s="18">
        <f t="shared" ca="1" si="194"/>
        <v>2.0526402051306921E-3</v>
      </c>
      <c r="X281" s="18">
        <f t="shared" ca="1" si="194"/>
        <v>2.0000076738804816E-3</v>
      </c>
      <c r="Y281" s="18">
        <f t="shared" ca="1" si="194"/>
        <v>2.142866079274418E-3</v>
      </c>
      <c r="Z281" s="18">
        <f t="shared" ca="1" si="194"/>
        <v>2.1818265735455856E-3</v>
      </c>
      <c r="AA281" s="18">
        <f t="shared" ca="1" si="194"/>
        <v>2.2173998604143987E-3</v>
      </c>
      <c r="AB281" s="18">
        <f t="shared" ca="1" si="194"/>
        <v>2.1666744431863565E-3</v>
      </c>
      <c r="AC281" s="18">
        <f t="shared" ca="1" si="194"/>
        <v>2.2000071834655049E-3</v>
      </c>
      <c r="AD281" s="18">
        <f t="shared" ca="1" si="194"/>
        <v>2.1538527832805779E-3</v>
      </c>
      <c r="AE281" s="18">
        <f t="shared" ca="1" si="194"/>
        <v>2.1851919778656404E-3</v>
      </c>
      <c r="AF281" s="18">
        <f t="shared" ca="1" si="194"/>
        <v>2.1071488531248443E-3</v>
      </c>
    </row>
    <row r="282" spans="4:32">
      <c r="D282" s="18">
        <f t="shared" si="168"/>
        <v>5.6607000000000003</v>
      </c>
      <c r="E282" s="18">
        <f t="shared" ref="E282:AF282" ca="1" si="195">0.001/E$2/E200*E$3</f>
        <v>1.0002515046976693E-3</v>
      </c>
      <c r="F282" s="18">
        <f t="shared" ca="1" si="195"/>
        <v>2.0005020287231982E-3</v>
      </c>
      <c r="G282" s="18">
        <f t="shared" ca="1" si="195"/>
        <v>2.333694848117099E-3</v>
      </c>
      <c r="H282" s="18">
        <f t="shared" ca="1" si="195"/>
        <v>2.2501869411754439E-3</v>
      </c>
      <c r="I282" s="18">
        <f t="shared" ca="1" si="195"/>
        <v>2.2001118241137137E-3</v>
      </c>
      <c r="J282" s="18">
        <f t="shared" ca="1" si="195"/>
        <v>2.0000601909258174E-3</v>
      </c>
      <c r="K282" s="18">
        <f t="shared" ca="1" si="195"/>
        <v>2.0000450006647089E-3</v>
      </c>
      <c r="L282" s="18">
        <f t="shared" ca="1" si="195"/>
        <v>2.0000349158522477E-3</v>
      </c>
      <c r="M282" s="18">
        <f t="shared" ca="1" si="195"/>
        <v>2.1111436889654687E-3</v>
      </c>
      <c r="N282" s="18">
        <f t="shared" ca="1" si="195"/>
        <v>2.000022429953736E-3</v>
      </c>
      <c r="O282" s="18">
        <f t="shared" ca="1" si="195"/>
        <v>2.0909317363320451E-3</v>
      </c>
      <c r="P282" s="18">
        <f t="shared" ca="1" si="195"/>
        <v>2.0000165595309735E-3</v>
      </c>
      <c r="Q282" s="18">
        <f t="shared" ca="1" si="195"/>
        <v>2.0769399136508914E-3</v>
      </c>
      <c r="R282" s="18">
        <f t="shared" ca="1" si="195"/>
        <v>2.0000128062815101E-3</v>
      </c>
      <c r="S282" s="18">
        <f t="shared" ca="1" si="195"/>
        <v>2.0666797759882924E-3</v>
      </c>
      <c r="T282" s="18">
        <f t="shared" ca="1" si="195"/>
        <v>2.0000102185826619E-3</v>
      </c>
      <c r="U282" s="18">
        <f t="shared" ca="1" si="195"/>
        <v>2.0588340515434447E-3</v>
      </c>
      <c r="V282" s="18">
        <f t="shared" ca="1" si="195"/>
        <v>2.2222346811667688E-3</v>
      </c>
      <c r="W282" s="18">
        <f t="shared" ca="1" si="195"/>
        <v>2.0526402050686315E-3</v>
      </c>
      <c r="X282" s="18">
        <f t="shared" ca="1" si="195"/>
        <v>2.0000076738277283E-3</v>
      </c>
      <c r="Y282" s="18">
        <f t="shared" ca="1" si="195"/>
        <v>2.1428660792103716E-3</v>
      </c>
      <c r="Z282" s="18">
        <f t="shared" ca="1" si="195"/>
        <v>2.1818265734878275E-3</v>
      </c>
      <c r="AA282" s="18">
        <f t="shared" ca="1" si="195"/>
        <v>2.2173998603554146E-3</v>
      </c>
      <c r="AB282" s="18">
        <f t="shared" ca="1" si="195"/>
        <v>2.1666744431346526E-3</v>
      </c>
      <c r="AC282" s="18">
        <f t="shared" ca="1" si="195"/>
        <v>2.2000071834199502E-3</v>
      </c>
      <c r="AD282" s="18">
        <f t="shared" ca="1" si="195"/>
        <v>2.1538527832397599E-3</v>
      </c>
      <c r="AE282" s="18">
        <f t="shared" ca="1" si="195"/>
        <v>2.1851919778236107E-3</v>
      </c>
      <c r="AF282" s="18">
        <f t="shared" ca="1" si="195"/>
        <v>2.1071488530893471E-3</v>
      </c>
    </row>
    <row r="283" spans="4:32">
      <c r="D283" s="18">
        <f t="shared" si="168"/>
        <v>7.1264000000000003</v>
      </c>
      <c r="E283" s="18">
        <f t="shared" ref="E283:AF283" ca="1" si="196">0.001/E$2/E201*E$3</f>
        <v>1.000251487072208E-3</v>
      </c>
      <c r="F283" s="18">
        <f t="shared" ca="1" si="196"/>
        <v>2.0005019935753249E-3</v>
      </c>
      <c r="G283" s="18">
        <f t="shared" ca="1" si="196"/>
        <v>2.3336948282334769E-3</v>
      </c>
      <c r="H283" s="18">
        <f t="shared" ca="1" si="196"/>
        <v>2.2501869336463559E-3</v>
      </c>
      <c r="I283" s="18">
        <f t="shared" ca="1" si="196"/>
        <v>2.2001118205911374E-3</v>
      </c>
      <c r="J283" s="18">
        <f t="shared" ca="1" si="196"/>
        <v>2.0000601894668499E-3</v>
      </c>
      <c r="K283" s="18">
        <f t="shared" ca="1" si="196"/>
        <v>2.0000449997215689E-3</v>
      </c>
      <c r="L283" s="18">
        <f t="shared" ca="1" si="196"/>
        <v>2.0000349152076613E-3</v>
      </c>
      <c r="M283" s="18">
        <f t="shared" ca="1" si="196"/>
        <v>2.1111436884000243E-3</v>
      </c>
      <c r="N283" s="18">
        <f t="shared" ca="1" si="196"/>
        <v>2.0000224296218504E-3</v>
      </c>
      <c r="O283" s="18">
        <f t="shared" ca="1" si="196"/>
        <v>2.090931736002766E-3</v>
      </c>
      <c r="P283" s="18">
        <f t="shared" ca="1" si="196"/>
        <v>2.0000165593204414E-3</v>
      </c>
      <c r="Q283" s="18">
        <f t="shared" ca="1" si="196"/>
        <v>2.076939913439086E-3</v>
      </c>
      <c r="R283" s="18">
        <f t="shared" ca="1" si="196"/>
        <v>2.0000128061383308E-3</v>
      </c>
      <c r="S283" s="18">
        <f t="shared" ca="1" si="196"/>
        <v>2.0666797758424121E-3</v>
      </c>
      <c r="T283" s="18">
        <f t="shared" ca="1" si="196"/>
        <v>2.0000102184806073E-3</v>
      </c>
      <c r="U283" s="18">
        <f t="shared" ca="1" si="196"/>
        <v>2.0588340514383434E-3</v>
      </c>
      <c r="V283" s="18">
        <f t="shared" ca="1" si="196"/>
        <v>2.2222346810364256E-3</v>
      </c>
      <c r="W283" s="18">
        <f t="shared" ca="1" si="196"/>
        <v>2.0526402049904995E-3</v>
      </c>
      <c r="X283" s="18">
        <f t="shared" ca="1" si="196"/>
        <v>2.0000076737613139E-3</v>
      </c>
      <c r="Y283" s="18">
        <f t="shared" ca="1" si="196"/>
        <v>2.1428660791297403E-3</v>
      </c>
      <c r="Z283" s="18">
        <f t="shared" ca="1" si="196"/>
        <v>2.1818265734151127E-3</v>
      </c>
      <c r="AA283" s="18">
        <f t="shared" ca="1" si="196"/>
        <v>2.2173998602811563E-3</v>
      </c>
      <c r="AB283" s="18">
        <f t="shared" ca="1" si="196"/>
        <v>2.1666744430695589E-3</v>
      </c>
      <c r="AC283" s="18">
        <f t="shared" ca="1" si="196"/>
        <v>2.2000071833625985E-3</v>
      </c>
      <c r="AD283" s="18">
        <f t="shared" ca="1" si="196"/>
        <v>2.1538527831883713E-3</v>
      </c>
      <c r="AE283" s="18">
        <f t="shared" ca="1" si="196"/>
        <v>2.185191977770696E-3</v>
      </c>
      <c r="AF283" s="18">
        <f t="shared" ca="1" si="196"/>
        <v>2.1071488530446584E-3</v>
      </c>
    </row>
    <row r="284" spans="4:32">
      <c r="D284" s="18">
        <f t="shared" si="168"/>
        <v>8.9716000000000005</v>
      </c>
      <c r="E284" s="18">
        <f t="shared" ref="E284:AF284" ca="1" si="197">0.001/E$2/E202*E$3</f>
        <v>1.0002514648857859E-3</v>
      </c>
      <c r="F284" s="18">
        <f t="shared" ca="1" si="197"/>
        <v>2.0005019493321906E-3</v>
      </c>
      <c r="G284" s="18">
        <f t="shared" ca="1" si="197"/>
        <v>2.3336948032039069E-3</v>
      </c>
      <c r="H284" s="18">
        <f t="shared" ca="1" si="197"/>
        <v>2.2501869241684782E-3</v>
      </c>
      <c r="I284" s="18">
        <f t="shared" ca="1" si="197"/>
        <v>2.2001118161567301E-3</v>
      </c>
      <c r="J284" s="18">
        <f t="shared" ca="1" si="197"/>
        <v>2.0000601876302001E-3</v>
      </c>
      <c r="K284" s="18">
        <f t="shared" ca="1" si="197"/>
        <v>2.0000449985342729E-3</v>
      </c>
      <c r="L284" s="18">
        <f t="shared" ca="1" si="197"/>
        <v>2.0000349143962041E-3</v>
      </c>
      <c r="M284" s="18">
        <f t="shared" ca="1" si="197"/>
        <v>2.1111436876881957E-3</v>
      </c>
      <c r="N284" s="18">
        <f t="shared" ca="1" si="197"/>
        <v>2.0000224292040427E-3</v>
      </c>
      <c r="O284" s="18">
        <f t="shared" ca="1" si="197"/>
        <v>2.0909317355882399E-3</v>
      </c>
      <c r="P284" s="18">
        <f t="shared" ca="1" si="197"/>
        <v>2.0000165590554047E-3</v>
      </c>
      <c r="Q284" s="18">
        <f t="shared" ca="1" si="197"/>
        <v>2.0769399131724455E-3</v>
      </c>
      <c r="R284" s="18">
        <f t="shared" ca="1" si="197"/>
        <v>2.0000128059580831E-3</v>
      </c>
      <c r="S284" s="18">
        <f t="shared" ca="1" si="197"/>
        <v>2.0666797756587643E-3</v>
      </c>
      <c r="T284" s="18">
        <f t="shared" ca="1" si="197"/>
        <v>2.0000102183521311E-3</v>
      </c>
      <c r="U284" s="18">
        <f t="shared" ca="1" si="197"/>
        <v>2.0588340513060322E-3</v>
      </c>
      <c r="V284" s="18">
        <f t="shared" ca="1" si="197"/>
        <v>2.2222346808723364E-3</v>
      </c>
      <c r="W284" s="18">
        <f t="shared" ca="1" si="197"/>
        <v>2.0526402048921394E-3</v>
      </c>
      <c r="X284" s="18">
        <f t="shared" ca="1" si="197"/>
        <v>2.0000076736777042E-3</v>
      </c>
      <c r="Y284" s="18">
        <f t="shared" ca="1" si="197"/>
        <v>2.1428660790282334E-3</v>
      </c>
      <c r="Z284" s="18">
        <f t="shared" ca="1" si="197"/>
        <v>2.1818265733235718E-3</v>
      </c>
      <c r="AA284" s="18">
        <f t="shared" ca="1" si="197"/>
        <v>2.2173998601876721E-3</v>
      </c>
      <c r="AB284" s="18">
        <f t="shared" ca="1" si="197"/>
        <v>2.1666744429876122E-3</v>
      </c>
      <c r="AC284" s="18">
        <f t="shared" ca="1" si="197"/>
        <v>2.200007183290398E-3</v>
      </c>
      <c r="AD284" s="18">
        <f t="shared" ca="1" si="197"/>
        <v>2.1538527831236783E-3</v>
      </c>
      <c r="AE284" s="18">
        <f t="shared" ca="1" si="197"/>
        <v>2.1851919777040817E-3</v>
      </c>
      <c r="AF284" s="18">
        <f t="shared" ca="1" si="197"/>
        <v>2.1071488529883988E-3</v>
      </c>
    </row>
    <row r="285" spans="4:32">
      <c r="D285" s="18">
        <f t="shared" si="168"/>
        <v>11.295</v>
      </c>
      <c r="E285" s="18">
        <f t="shared" ref="E285:AF285" ca="1" si="198">0.001/E$2/E203*E$3</f>
        <v>1.0003034329677683E-3</v>
      </c>
      <c r="F285" s="18">
        <f t="shared" ca="1" si="198"/>
        <v>2.0006056663125905E-3</v>
      </c>
      <c r="G285" s="18">
        <f t="shared" ca="1" si="198"/>
        <v>2.3337696180795531E-3</v>
      </c>
      <c r="H285" s="18">
        <f t="shared" ca="1" si="198"/>
        <v>2.2502256566043566E-3</v>
      </c>
      <c r="I285" s="18">
        <f t="shared" ca="1" si="198"/>
        <v>2.2001351126298249E-3</v>
      </c>
      <c r="J285" s="18">
        <f t="shared" ca="1" si="198"/>
        <v>2.0000726704635036E-3</v>
      </c>
      <c r="K285" s="18">
        <f t="shared" ca="1" si="198"/>
        <v>2.000054299002056E-3</v>
      </c>
      <c r="L285" s="18">
        <f t="shared" ca="1" si="198"/>
        <v>2.0000421121981003E-3</v>
      </c>
      <c r="M285" s="18">
        <f t="shared" ca="1" si="198"/>
        <v>2.1111503964066276E-3</v>
      </c>
      <c r="N285" s="18">
        <f t="shared" ca="1" si="198"/>
        <v>2.0000270561751068E-3</v>
      </c>
      <c r="O285" s="18">
        <f t="shared" ca="1" si="198"/>
        <v>2.0909363112568955E-3</v>
      </c>
      <c r="P285" s="18">
        <f t="shared" ca="1" si="198"/>
        <v>2.0000199144400194E-3</v>
      </c>
      <c r="Q285" s="18">
        <f t="shared" ca="1" si="198"/>
        <v>2.0769432578026706E-3</v>
      </c>
      <c r="R285" s="18">
        <f t="shared" ca="1" si="198"/>
        <v>2.0000153616023379E-3</v>
      </c>
      <c r="S285" s="18">
        <f t="shared" ca="1" si="198"/>
        <v>2.066682339526409E-3</v>
      </c>
      <c r="T285" s="18">
        <f t="shared" ca="1" si="198"/>
        <v>2.0000122382727165E-3</v>
      </c>
      <c r="U285" s="18">
        <f t="shared" ca="1" si="198"/>
        <v>2.0588360893605603E-3</v>
      </c>
      <c r="V285" s="18">
        <f t="shared" ca="1" si="198"/>
        <v>2.2222370509696878E-3</v>
      </c>
      <c r="W285" s="18">
        <f t="shared" ca="1" si="198"/>
        <v>2.0526418589246137E-3</v>
      </c>
      <c r="X285" s="18">
        <f t="shared" ca="1" si="198"/>
        <v>2.0000091156554857E-3</v>
      </c>
      <c r="Y285" s="18">
        <f t="shared" ca="1" si="198"/>
        <v>2.1428677343438072E-3</v>
      </c>
      <c r="Z285" s="18">
        <f t="shared" ca="1" si="198"/>
        <v>2.1818281402560574E-3</v>
      </c>
      <c r="AA285" s="18">
        <f t="shared" ca="1" si="198"/>
        <v>2.2174014271991774E-3</v>
      </c>
      <c r="AB285" s="18">
        <f t="shared" ca="1" si="198"/>
        <v>2.166675839826685E-3</v>
      </c>
      <c r="AC285" s="18">
        <f t="shared" ca="1" si="198"/>
        <v>2.2000084923035289E-3</v>
      </c>
      <c r="AD285" s="18">
        <f t="shared" ca="1" si="198"/>
        <v>2.1538539679259606E-3</v>
      </c>
      <c r="AE285" s="18">
        <f t="shared" ca="1" si="198"/>
        <v>2.1851931690188894E-3</v>
      </c>
      <c r="AF285" s="18">
        <f t="shared" ca="1" si="198"/>
        <v>2.1071498822348893E-3</v>
      </c>
    </row>
    <row r="286" spans="4:32">
      <c r="D286" s="18">
        <f t="shared" si="168"/>
        <v>14.218999999999999</v>
      </c>
      <c r="E286" s="18">
        <f t="shared" ref="E286:AF286" ca="1" si="199">0.001/E$2/E204*E$3</f>
        <v>1.0004323352317361E-3</v>
      </c>
      <c r="F286" s="18">
        <f t="shared" ca="1" si="199"/>
        <v>2.0008629700850123E-3</v>
      </c>
      <c r="G286" s="18">
        <f t="shared" ca="1" si="199"/>
        <v>2.3339554433501517E-3</v>
      </c>
      <c r="H286" s="18">
        <f t="shared" ca="1" si="199"/>
        <v>2.2503219986969082E-3</v>
      </c>
      <c r="I286" s="18">
        <f t="shared" ca="1" si="199"/>
        <v>2.2001931516031333E-3</v>
      </c>
      <c r="J286" s="18">
        <f t="shared" ca="1" si="199"/>
        <v>2.0001037295475491E-3</v>
      </c>
      <c r="K286" s="18">
        <f t="shared" ca="1" si="199"/>
        <v>2.0000774225974634E-3</v>
      </c>
      <c r="L286" s="18">
        <f t="shared" ca="1" si="199"/>
        <v>2.0000600056597827E-3</v>
      </c>
      <c r="M286" s="18">
        <f t="shared" ca="1" si="199"/>
        <v>2.1111670723835125E-3</v>
      </c>
      <c r="N286" s="18">
        <f t="shared" ca="1" si="199"/>
        <v>2.0000385641373276E-3</v>
      </c>
      <c r="O286" s="18">
        <f t="shared" ca="1" si="199"/>
        <v>2.0909476358315017E-3</v>
      </c>
      <c r="P286" s="18">
        <f t="shared" ca="1" si="199"/>
        <v>2.0000282257628729E-3</v>
      </c>
      <c r="Q286" s="18">
        <f t="shared" ca="1" si="199"/>
        <v>2.0769514985060889E-3</v>
      </c>
      <c r="R286" s="18">
        <f t="shared" ca="1" si="199"/>
        <v>2.0000216680016629E-3</v>
      </c>
      <c r="S286" s="18">
        <f t="shared" ca="1" si="199"/>
        <v>2.0666886372593014E-3</v>
      </c>
      <c r="T286" s="18">
        <f t="shared" ca="1" si="199"/>
        <v>2.0000172100074765E-3</v>
      </c>
      <c r="U286" s="18">
        <f t="shared" ca="1" si="199"/>
        <v>2.0588410843198502E-3</v>
      </c>
      <c r="V286" s="18">
        <f t="shared" ca="1" si="199"/>
        <v>2.2222428316660439E-3</v>
      </c>
      <c r="W286" s="18">
        <f t="shared" ca="1" si="199"/>
        <v>2.0526459016355341E-3</v>
      </c>
      <c r="X286" s="18">
        <f t="shared" ca="1" si="199"/>
        <v>2.0000126233276194E-3</v>
      </c>
      <c r="Y286" s="18">
        <f t="shared" ca="1" si="199"/>
        <v>2.1428717460636152E-3</v>
      </c>
      <c r="Z286" s="18">
        <f t="shared" ca="1" si="199"/>
        <v>2.1818319472629438E-3</v>
      </c>
      <c r="AA286" s="18">
        <f t="shared" ca="1" si="199"/>
        <v>2.2174052169150063E-3</v>
      </c>
      <c r="AB286" s="18">
        <f t="shared" ca="1" si="199"/>
        <v>2.1666792028583095E-3</v>
      </c>
      <c r="AC286" s="18">
        <f t="shared" ca="1" si="199"/>
        <v>2.2000116550813177E-3</v>
      </c>
      <c r="AD286" s="18">
        <f t="shared" ca="1" si="199"/>
        <v>2.1538568158922726E-3</v>
      </c>
      <c r="AE286" s="18">
        <f t="shared" ca="1" si="199"/>
        <v>2.1851960213822605E-3</v>
      </c>
      <c r="AF286" s="18">
        <f t="shared" ca="1" si="199"/>
        <v>2.1071523347319589E-3</v>
      </c>
    </row>
    <row r="287" spans="4:32">
      <c r="D287" s="18">
        <f t="shared" si="168"/>
        <v>17.901</v>
      </c>
      <c r="E287" s="18">
        <f t="shared" ref="E287:AF287" ca="1" si="200">0.001/E$2/E205*E$3</f>
        <v>1.0006148436809699E-3</v>
      </c>
      <c r="F287" s="18">
        <f t="shared" ca="1" si="200"/>
        <v>2.0012271878707697E-3</v>
      </c>
      <c r="G287" s="18">
        <f t="shared" ca="1" si="200"/>
        <v>2.334219063553516E-3</v>
      </c>
      <c r="H287" s="18">
        <f t="shared" ca="1" si="200"/>
        <v>2.250458930067241E-3</v>
      </c>
      <c r="I287" s="18">
        <f t="shared" ca="1" si="200"/>
        <v>2.2002758718713366E-3</v>
      </c>
      <c r="J287" s="18">
        <f t="shared" ca="1" si="200"/>
        <v>2.0001479678198996E-3</v>
      </c>
      <c r="K287" s="18">
        <f t="shared" ca="1" si="200"/>
        <v>2.0001103300999806E-3</v>
      </c>
      <c r="L287" s="18">
        <f t="shared" ca="1" si="200"/>
        <v>2.0000854461062682E-3</v>
      </c>
      <c r="M287" s="18">
        <f t="shared" ca="1" si="200"/>
        <v>2.1111907979085589E-3</v>
      </c>
      <c r="N287" s="18">
        <f t="shared" ca="1" si="200"/>
        <v>2.0000549419734366E-3</v>
      </c>
      <c r="O287" s="18">
        <f t="shared" ca="1" si="200"/>
        <v>2.0909636501311932E-3</v>
      </c>
      <c r="P287" s="18">
        <f t="shared" ca="1" si="200"/>
        <v>2.0000399902774506E-3</v>
      </c>
      <c r="Q287" s="18">
        <f t="shared" ca="1" si="200"/>
        <v>2.0769630946092803E-3</v>
      </c>
      <c r="R287" s="18">
        <f t="shared" ca="1" si="200"/>
        <v>2.0000305549555662E-3</v>
      </c>
      <c r="S287" s="18">
        <f t="shared" ca="1" si="200"/>
        <v>2.0666974527721637E-3</v>
      </c>
      <c r="T287" s="18">
        <f t="shared" ca="1" si="200"/>
        <v>2.0000241938854559E-3</v>
      </c>
      <c r="U287" s="18">
        <f t="shared" ca="1" si="200"/>
        <v>2.0588480591597581E-3</v>
      </c>
      <c r="V287" s="18">
        <f t="shared" ca="1" si="200"/>
        <v>2.2222508622588813E-3</v>
      </c>
      <c r="W287" s="18">
        <f t="shared" ca="1" si="200"/>
        <v>2.0526515284428064E-3</v>
      </c>
      <c r="X287" s="18">
        <f t="shared" ca="1" si="200"/>
        <v>2.0000174770179145E-3</v>
      </c>
      <c r="Y287" s="18">
        <f t="shared" ca="1" si="200"/>
        <v>2.1428772759726155E-3</v>
      </c>
      <c r="Z287" s="18">
        <f t="shared" ca="1" si="200"/>
        <v>2.1818372032621374E-3</v>
      </c>
      <c r="AA287" s="18">
        <f t="shared" ca="1" si="200"/>
        <v>2.2174104197662308E-3</v>
      </c>
      <c r="AB287" s="18">
        <f t="shared" ca="1" si="200"/>
        <v>2.1666837953833265E-3</v>
      </c>
      <c r="AC287" s="18">
        <f t="shared" ca="1" si="200"/>
        <v>2.2000159919385548E-3</v>
      </c>
      <c r="AD287" s="18">
        <f t="shared" ca="1" si="200"/>
        <v>2.1538607005813152E-3</v>
      </c>
      <c r="AE287" s="18">
        <f t="shared" ca="1" si="200"/>
        <v>2.185199890459085E-3</v>
      </c>
      <c r="AF287" s="18">
        <f t="shared" ca="1" si="200"/>
        <v>2.107155641377608E-3</v>
      </c>
    </row>
    <row r="288" spans="4:32">
      <c r="D288" s="18">
        <f t="shared" si="168"/>
        <v>22.536000000000001</v>
      </c>
      <c r="E288" s="18">
        <f t="shared" ref="E288:AF288" ca="1" si="201">0.001/E$2/E206*E$3</f>
        <v>1.000872266699592E-3</v>
      </c>
      <c r="F288" s="18">
        <f t="shared" ca="1" si="201"/>
        <v>2.0017409589739594E-3</v>
      </c>
      <c r="G288" s="18">
        <f t="shared" ca="1" si="201"/>
        <v>2.3345920742908186E-3</v>
      </c>
      <c r="H288" s="18">
        <f t="shared" ca="1" si="201"/>
        <v>2.2506532041908123E-3</v>
      </c>
      <c r="I288" s="18">
        <f t="shared" ca="1" si="201"/>
        <v>2.2003935793988745E-3</v>
      </c>
      <c r="J288" s="18">
        <f t="shared" ca="1" si="201"/>
        <v>2.000210895913632E-3</v>
      </c>
      <c r="K288" s="18">
        <f t="shared" ca="1" si="201"/>
        <v>2.0001571105434587E-3</v>
      </c>
      <c r="L288" s="18">
        <f t="shared" ca="1" si="201"/>
        <v>2.0001216031587245E-3</v>
      </c>
      <c r="M288" s="18">
        <f t="shared" ca="1" si="201"/>
        <v>2.1112244974597614E-3</v>
      </c>
      <c r="N288" s="18">
        <f t="shared" ca="1" si="201"/>
        <v>2.0000782379294068E-3</v>
      </c>
      <c r="O288" s="18">
        <f t="shared" ca="1" si="201"/>
        <v>2.0909862775682409E-3</v>
      </c>
      <c r="P288" s="18">
        <f t="shared" ca="1" si="201"/>
        <v>2.0000566395835286E-3</v>
      </c>
      <c r="Q288" s="18">
        <f t="shared" ca="1" si="201"/>
        <v>2.0769793988092635E-3</v>
      </c>
      <c r="R288" s="18">
        <f t="shared" ca="1" si="201"/>
        <v>2.0000430732563831E-3</v>
      </c>
      <c r="S288" s="18">
        <f t="shared" ca="1" si="201"/>
        <v>2.0667097940120726E-3</v>
      </c>
      <c r="T288" s="18">
        <f t="shared" ca="1" si="201"/>
        <v>2.0000340012818153E-3</v>
      </c>
      <c r="U288" s="18">
        <f t="shared" ca="1" si="201"/>
        <v>2.0588577955042309E-3</v>
      </c>
      <c r="V288" s="18">
        <f t="shared" ca="1" si="201"/>
        <v>2.2222620050155141E-3</v>
      </c>
      <c r="W288" s="18">
        <f t="shared" ca="1" si="201"/>
        <v>2.0526593597882167E-3</v>
      </c>
      <c r="X288" s="18">
        <f t="shared" ca="1" si="201"/>
        <v>2.0000241900542657E-3</v>
      </c>
      <c r="Y288" s="18">
        <f t="shared" ca="1" si="201"/>
        <v>2.1428848905392971E-3</v>
      </c>
      <c r="Z288" s="18">
        <f t="shared" ca="1" si="201"/>
        <v>2.1818444641176771E-3</v>
      </c>
      <c r="AA288" s="18">
        <f t="shared" ca="1" si="201"/>
        <v>2.2174175644883156E-3</v>
      </c>
      <c r="AB288" s="18">
        <f t="shared" ca="1" si="201"/>
        <v>2.1666900654194136E-3</v>
      </c>
      <c r="AC288" s="18">
        <f t="shared" ca="1" si="201"/>
        <v>2.2000219384853493E-3</v>
      </c>
      <c r="AD288" s="18">
        <f t="shared" ca="1" si="201"/>
        <v>2.1538659958197565E-3</v>
      </c>
      <c r="AE288" s="18">
        <f t="shared" ca="1" si="201"/>
        <v>2.1852051377093738E-3</v>
      </c>
      <c r="AF288" s="18">
        <f t="shared" ca="1" si="201"/>
        <v>2.1071600986661302E-3</v>
      </c>
    </row>
    <row r="289" spans="4:32">
      <c r="D289" s="18">
        <f t="shared" si="168"/>
        <v>28.370999999999999</v>
      </c>
      <c r="E289" s="18">
        <f t="shared" ref="E289:AF289" ca="1" si="202">0.001/E$2/E207*E$3</f>
        <v>1.0012340384624391E-3</v>
      </c>
      <c r="F289" s="18">
        <f t="shared" ca="1" si="202"/>
        <v>2.002463154143545E-3</v>
      </c>
      <c r="G289" s="18">
        <f t="shared" ca="1" si="202"/>
        <v>2.3351179342932268E-3</v>
      </c>
      <c r="H289" s="18">
        <f t="shared" ca="1" si="202"/>
        <v>2.2509281472108777E-3</v>
      </c>
      <c r="I289" s="18">
        <f t="shared" ca="1" si="202"/>
        <v>2.2005607616656271E-3</v>
      </c>
      <c r="J289" s="18">
        <f t="shared" ca="1" si="202"/>
        <v>2.0003002770212094E-3</v>
      </c>
      <c r="K289" s="18">
        <f t="shared" ca="1" si="202"/>
        <v>2.0002235247265935E-3</v>
      </c>
      <c r="L289" s="18">
        <f t="shared" ca="1" si="202"/>
        <v>2.0001729302587886E-3</v>
      </c>
      <c r="M289" s="18">
        <f t="shared" ca="1" si="202"/>
        <v>2.1112723368830171E-3</v>
      </c>
      <c r="N289" s="18">
        <f t="shared" ca="1" si="202"/>
        <v>2.000111351028414E-3</v>
      </c>
      <c r="O289" s="18">
        <f t="shared" ca="1" si="202"/>
        <v>2.0910182226940026E-3</v>
      </c>
      <c r="P289" s="18">
        <f t="shared" ca="1" si="202"/>
        <v>2.0000801671044561E-3</v>
      </c>
      <c r="Q289" s="18">
        <f t="shared" ca="1" si="202"/>
        <v>2.0770023006632448E-3</v>
      </c>
      <c r="R289" s="18">
        <f t="shared" ca="1" si="202"/>
        <v>2.0000606925379971E-3</v>
      </c>
      <c r="S289" s="18">
        <f t="shared" ca="1" si="202"/>
        <v>2.0667270607327669E-3</v>
      </c>
      <c r="T289" s="18">
        <f t="shared" ca="1" si="202"/>
        <v>2.0000477687703608E-3</v>
      </c>
      <c r="U289" s="18">
        <f t="shared" ca="1" si="202"/>
        <v>2.0588713802994871E-3</v>
      </c>
      <c r="V289" s="18">
        <f t="shared" ca="1" si="202"/>
        <v>2.2222774669735886E-3</v>
      </c>
      <c r="W289" s="18">
        <f t="shared" ca="1" si="202"/>
        <v>2.0526702503600902E-3</v>
      </c>
      <c r="X289" s="18">
        <f t="shared" ca="1" si="202"/>
        <v>2.0000334740473058E-3</v>
      </c>
      <c r="Y289" s="18">
        <f t="shared" ca="1" si="202"/>
        <v>2.142895374240633E-3</v>
      </c>
      <c r="Z289" s="18">
        <f t="shared" ca="1" si="202"/>
        <v>2.1818544830214085E-3</v>
      </c>
      <c r="AA289" s="18">
        <f t="shared" ca="1" si="202"/>
        <v>2.2174273662855879E-3</v>
      </c>
      <c r="AB289" s="18">
        <f t="shared" ca="1" si="202"/>
        <v>2.1666986224173259E-3</v>
      </c>
      <c r="AC289" s="18">
        <f t="shared" ca="1" si="202"/>
        <v>2.2000300870223333E-3</v>
      </c>
      <c r="AD289" s="18">
        <f t="shared" ca="1" si="202"/>
        <v>2.1538732122090738E-3</v>
      </c>
      <c r="AE289" s="18">
        <f t="shared" ca="1" si="202"/>
        <v>2.1852122513484167E-3</v>
      </c>
      <c r="AF289" s="18">
        <f t="shared" ca="1" si="202"/>
        <v>2.107166105834681E-3</v>
      </c>
    </row>
    <row r="290" spans="4:32">
      <c r="D290" s="18">
        <f t="shared" si="168"/>
        <v>35.716999999999999</v>
      </c>
      <c r="E290" s="18">
        <f t="shared" ref="E290:AF290" ca="1" si="203">0.001/E$2/E208*E$3</f>
        <v>1.0017399388361542E-3</v>
      </c>
      <c r="F290" s="18">
        <f t="shared" ca="1" si="203"/>
        <v>2.0034725495265198E-3</v>
      </c>
      <c r="G290" s="18">
        <f t="shared" ca="1" si="203"/>
        <v>2.3358568549039426E-3</v>
      </c>
      <c r="H290" s="18">
        <f t="shared" ca="1" si="203"/>
        <v>2.2513160932228476E-3</v>
      </c>
      <c r="I290" s="18">
        <f t="shared" ca="1" si="203"/>
        <v>2.2007976914216205E-3</v>
      </c>
      <c r="J290" s="18">
        <f t="shared" ca="1" si="203"/>
        <v>2.0004270090876594E-3</v>
      </c>
      <c r="K290" s="18">
        <f t="shared" ca="1" si="203"/>
        <v>2.0003176885485495E-3</v>
      </c>
      <c r="L290" s="18">
        <f t="shared" ca="1" si="203"/>
        <v>2.0002456859817414E-3</v>
      </c>
      <c r="M290" s="18">
        <f t="shared" ca="1" si="203"/>
        <v>2.1113401619470978E-3</v>
      </c>
      <c r="N290" s="18">
        <f t="shared" ca="1" si="203"/>
        <v>2.0001583458576296E-3</v>
      </c>
      <c r="O290" s="18">
        <f t="shared" ca="1" si="203"/>
        <v>2.0910632817234633E-3</v>
      </c>
      <c r="P290" s="18">
        <f t="shared" ca="1" si="203"/>
        <v>2.0001134061627943E-3</v>
      </c>
      <c r="Q290" s="18">
        <f t="shared" ca="1" si="203"/>
        <v>2.0770344631546259E-3</v>
      </c>
      <c r="R290" s="18">
        <f t="shared" ca="1" si="203"/>
        <v>2.0000854637082896E-3</v>
      </c>
      <c r="S290" s="18">
        <f t="shared" ca="1" si="203"/>
        <v>2.0667511933253045E-3</v>
      </c>
      <c r="T290" s="18">
        <f t="shared" ca="1" si="203"/>
        <v>2.0000670793159795E-3</v>
      </c>
      <c r="U290" s="18">
        <f t="shared" ca="1" si="203"/>
        <v>2.0588903164801241E-3</v>
      </c>
      <c r="V290" s="18">
        <f t="shared" ca="1" si="203"/>
        <v>2.2222989122299619E-3</v>
      </c>
      <c r="W290" s="18">
        <f t="shared" ca="1" si="203"/>
        <v>2.052685393276263E-3</v>
      </c>
      <c r="X290" s="18">
        <f t="shared" ca="1" si="203"/>
        <v>2.0000463024620425E-3</v>
      </c>
      <c r="Y290" s="18">
        <f t="shared" ca="1" si="203"/>
        <v>2.1429097938063975E-3</v>
      </c>
      <c r="Z290" s="18">
        <f t="shared" ca="1" si="203"/>
        <v>2.1818682970539704E-3</v>
      </c>
      <c r="AA290" s="18">
        <f t="shared" ca="1" si="203"/>
        <v>2.2174408111811572E-3</v>
      </c>
      <c r="AB290" s="18">
        <f t="shared" ca="1" si="203"/>
        <v>2.1667102986534484E-3</v>
      </c>
      <c r="AC290" s="18">
        <f t="shared" ca="1" si="203"/>
        <v>2.2000412514791862E-3</v>
      </c>
      <c r="AD290" s="18">
        <f t="shared" ca="1" si="203"/>
        <v>2.1538830424990994E-3</v>
      </c>
      <c r="AE290" s="18">
        <f t="shared" ca="1" si="203"/>
        <v>2.1852218926884355E-3</v>
      </c>
      <c r="AF290" s="18">
        <f t="shared" ca="1" si="203"/>
        <v>2.1071741976905409E-3</v>
      </c>
    </row>
    <row r="291" spans="4:32">
      <c r="D291" s="18">
        <f t="shared" si="168"/>
        <v>44.965000000000003</v>
      </c>
      <c r="E291" s="18">
        <f t="shared" ref="E291:AF291" ca="1" si="204">0.001/E$2/E209*E$3</f>
        <v>1.0024429484042203E-3</v>
      </c>
      <c r="F291" s="18">
        <f t="shared" ca="1" si="204"/>
        <v>2.0048759852558935E-3</v>
      </c>
      <c r="G291" s="18">
        <f t="shared" ca="1" si="204"/>
        <v>2.3368899962158936E-3</v>
      </c>
      <c r="H291" s="18">
        <f t="shared" ca="1" si="204"/>
        <v>2.2518616941569884E-3</v>
      </c>
      <c r="I291" s="18">
        <f t="shared" ca="1" si="204"/>
        <v>2.2011324089171117E-3</v>
      </c>
      <c r="J291" s="18">
        <f t="shared" ca="1" si="204"/>
        <v>2.0006062937194648E-3</v>
      </c>
      <c r="K291" s="18">
        <f t="shared" ca="1" si="204"/>
        <v>2.0004508960550478E-3</v>
      </c>
      <c r="L291" s="18">
        <f t="shared" ca="1" si="204"/>
        <v>2.0003486515590778E-3</v>
      </c>
      <c r="M291" s="18">
        <f t="shared" ca="1" si="204"/>
        <v>2.1114361552091675E-3</v>
      </c>
      <c r="N291" s="18">
        <f t="shared" ca="1" si="204"/>
        <v>2.0002249648794399E-3</v>
      </c>
      <c r="O291" s="18">
        <f t="shared" ca="1" si="204"/>
        <v>2.0911267600484586E-3</v>
      </c>
      <c r="P291" s="18">
        <f t="shared" ca="1" si="204"/>
        <v>2.0001603035396595E-3</v>
      </c>
      <c r="Q291" s="18">
        <f t="shared" ca="1" si="204"/>
        <v>2.077079561532265E-3</v>
      </c>
      <c r="R291" s="18">
        <f t="shared" ca="1" si="204"/>
        <v>2.0001202750671672E-3</v>
      </c>
      <c r="S291" s="18">
        <f t="shared" ca="1" si="204"/>
        <v>2.0667848937052694E-3</v>
      </c>
      <c r="T291" s="18">
        <f t="shared" ca="1" si="204"/>
        <v>2.0000941426848431E-3</v>
      </c>
      <c r="U291" s="18">
        <f t="shared" ca="1" si="204"/>
        <v>2.0589166978851889E-3</v>
      </c>
      <c r="V291" s="18">
        <f t="shared" ca="1" si="204"/>
        <v>2.2223286030620048E-3</v>
      </c>
      <c r="W291" s="18">
        <f t="shared" ca="1" si="204"/>
        <v>2.0527064290523271E-3</v>
      </c>
      <c r="X291" s="18">
        <f t="shared" ca="1" si="204"/>
        <v>2.0000640142339562E-3</v>
      </c>
      <c r="Y291" s="18">
        <f t="shared" ca="1" si="204"/>
        <v>2.142929636560396E-3</v>
      </c>
      <c r="Z291" s="18">
        <f t="shared" ca="1" si="204"/>
        <v>2.1818873469925662E-3</v>
      </c>
      <c r="AA291" s="18">
        <f t="shared" ca="1" si="204"/>
        <v>2.2174592469551488E-3</v>
      </c>
      <c r="AB291" s="18">
        <f t="shared" ca="1" si="204"/>
        <v>2.1667262109249011E-3</v>
      </c>
      <c r="AC291" s="18">
        <f t="shared" ca="1" si="204"/>
        <v>2.200056540282035E-3</v>
      </c>
      <c r="AD291" s="18">
        <f t="shared" ca="1" si="204"/>
        <v>2.1538964303822548E-3</v>
      </c>
      <c r="AE291" s="18">
        <f t="shared" ca="1" si="204"/>
        <v>2.1852349486426595E-3</v>
      </c>
      <c r="AF291" s="18">
        <f t="shared" ca="1" si="204"/>
        <v>2.1071850935041555E-3</v>
      </c>
    </row>
    <row r="292" spans="4:32">
      <c r="D292" s="18">
        <f t="shared" si="168"/>
        <v>56.606999999999999</v>
      </c>
      <c r="E292" s="18">
        <f t="shared" ref="E292:AF292" ca="1" si="205">0.001/E$2/E210*E$3</f>
        <v>1.0034130869343439E-3</v>
      </c>
      <c r="F292" s="18">
        <f t="shared" ca="1" si="205"/>
        <v>2.0068124399309959E-3</v>
      </c>
      <c r="G292" s="18">
        <f t="shared" ca="1" si="205"/>
        <v>2.3383258088377052E-3</v>
      </c>
      <c r="H292" s="18">
        <f t="shared" ca="1" si="205"/>
        <v>2.2526253111994602E-3</v>
      </c>
      <c r="I292" s="18">
        <f t="shared" ca="1" si="205"/>
        <v>2.2016036680154241E-3</v>
      </c>
      <c r="J292" s="18">
        <f t="shared" ca="1" si="205"/>
        <v>2.0008592195846584E-3</v>
      </c>
      <c r="K292" s="18">
        <f t="shared" ca="1" si="205"/>
        <v>2.0006389444598479E-3</v>
      </c>
      <c r="L292" s="18">
        <f t="shared" ca="1" si="205"/>
        <v>2.0004940487153484E-3</v>
      </c>
      <c r="M292" s="18">
        <f t="shared" ca="1" si="205"/>
        <v>2.111571776484735E-3</v>
      </c>
      <c r="N292" s="18">
        <f t="shared" ca="1" si="205"/>
        <v>2.0003192367113176E-3</v>
      </c>
      <c r="O292" s="18">
        <f t="shared" ca="1" si="205"/>
        <v>2.0912160330062322E-3</v>
      </c>
      <c r="P292" s="18">
        <f t="shared" ca="1" si="205"/>
        <v>2.0002263713230243E-3</v>
      </c>
      <c r="Q292" s="18">
        <f t="shared" ca="1" si="205"/>
        <v>2.0771427206361416E-3</v>
      </c>
      <c r="R292" s="18">
        <f t="shared" ca="1" si="205"/>
        <v>2.0001691316723466E-3</v>
      </c>
      <c r="S292" s="18">
        <f t="shared" ca="1" si="205"/>
        <v>2.0668319066115951E-3</v>
      </c>
      <c r="T292" s="18">
        <f t="shared" ca="1" si="205"/>
        <v>2.0001320290083387E-3</v>
      </c>
      <c r="U292" s="18">
        <f t="shared" ca="1" si="205"/>
        <v>2.0589534142771353E-3</v>
      </c>
      <c r="V292" s="18">
        <f t="shared" ca="1" si="205"/>
        <v>2.2223697029895126E-3</v>
      </c>
      <c r="W292" s="18">
        <f t="shared" ca="1" si="205"/>
        <v>2.0527356133769473E-3</v>
      </c>
      <c r="X292" s="18">
        <f t="shared" ca="1" si="205"/>
        <v>2.0000884697410656E-3</v>
      </c>
      <c r="Y292" s="18">
        <f t="shared" ca="1" si="205"/>
        <v>2.1429568834613988E-3</v>
      </c>
      <c r="Z292" s="18">
        <f t="shared" ca="1" si="205"/>
        <v>2.1819135915184433E-3</v>
      </c>
      <c r="AA292" s="18">
        <f t="shared" ca="1" si="205"/>
        <v>2.2174844937575076E-3</v>
      </c>
      <c r="AB292" s="18">
        <f t="shared" ca="1" si="205"/>
        <v>2.1667478872874528E-3</v>
      </c>
      <c r="AC292" s="18">
        <f t="shared" ca="1" si="205"/>
        <v>2.2000774521803539E-3</v>
      </c>
      <c r="AD292" s="18">
        <f t="shared" ca="1" si="205"/>
        <v>2.1539146376638838E-3</v>
      </c>
      <c r="AE292" s="18">
        <f t="shared" ca="1" si="205"/>
        <v>2.185252621855554E-3</v>
      </c>
      <c r="AF292" s="18">
        <f t="shared" ca="1" si="205"/>
        <v>2.1071997527476547E-3</v>
      </c>
    </row>
    <row r="293" spans="4:32">
      <c r="D293" s="18">
        <f t="shared" si="168"/>
        <v>71.263999999999996</v>
      </c>
      <c r="E293" s="18">
        <f t="shared" ref="E293:AF293" ca="1" si="206">0.001/E$2/E211*E$3</f>
        <v>1.0047396692294029E-3</v>
      </c>
      <c r="F293" s="18">
        <f t="shared" ca="1" si="206"/>
        <v>2.0094605560292906E-3</v>
      </c>
      <c r="G293" s="18">
        <f t="shared" ca="1" si="206"/>
        <v>2.340305590530542E-3</v>
      </c>
      <c r="H293" s="18">
        <f t="shared" ca="1" si="206"/>
        <v>2.2536883466216318E-3</v>
      </c>
      <c r="I293" s="18">
        <f t="shared" ca="1" si="206"/>
        <v>2.2022640710172075E-3</v>
      </c>
      <c r="J293" s="18">
        <f t="shared" ca="1" si="206"/>
        <v>2.0012148070996192E-3</v>
      </c>
      <c r="K293" s="18">
        <f t="shared" ca="1" si="206"/>
        <v>2.0009036010423019E-3</v>
      </c>
      <c r="L293" s="18">
        <f t="shared" ca="1" si="206"/>
        <v>2.0006988436139989E-3</v>
      </c>
      <c r="M293" s="18">
        <f t="shared" ca="1" si="206"/>
        <v>2.11176285167025E-3</v>
      </c>
      <c r="N293" s="18">
        <f t="shared" ca="1" si="206"/>
        <v>2.0004523717769003E-3</v>
      </c>
      <c r="O293" s="18">
        <f t="shared" ca="1" si="206"/>
        <v>2.0913413599169578E-3</v>
      </c>
      <c r="P293" s="18">
        <f t="shared" ca="1" si="206"/>
        <v>2.0003193003891107E-3</v>
      </c>
      <c r="Q293" s="18">
        <f t="shared" ca="1" si="206"/>
        <v>2.0772310203773553E-3</v>
      </c>
      <c r="R293" s="18">
        <f t="shared" ca="1" si="206"/>
        <v>2.0002375891721388E-3</v>
      </c>
      <c r="S293" s="18">
        <f t="shared" ca="1" si="206"/>
        <v>2.0668973960244756E-3</v>
      </c>
      <c r="T293" s="18">
        <f t="shared" ca="1" si="206"/>
        <v>2.0001849982027968E-3</v>
      </c>
      <c r="U293" s="18">
        <f t="shared" ca="1" si="206"/>
        <v>2.0590044495058827E-3</v>
      </c>
      <c r="V293" s="18">
        <f t="shared" ca="1" si="206"/>
        <v>2.2224265087001484E-3</v>
      </c>
      <c r="W293" s="18">
        <f t="shared" ca="1" si="206"/>
        <v>2.0527760837283928E-3</v>
      </c>
      <c r="X293" s="18">
        <f t="shared" ca="1" si="206"/>
        <v>2.0001221751867766E-3</v>
      </c>
      <c r="Y293" s="18">
        <f t="shared" ca="1" si="206"/>
        <v>2.1429942922390369E-3</v>
      </c>
      <c r="Z293" s="18">
        <f t="shared" ca="1" si="206"/>
        <v>2.1819497026807251E-3</v>
      </c>
      <c r="AA293" s="18">
        <f t="shared" ca="1" si="206"/>
        <v>2.2175190423719777E-3</v>
      </c>
      <c r="AB293" s="18">
        <f t="shared" ca="1" si="206"/>
        <v>2.1667774070156793E-3</v>
      </c>
      <c r="AC293" s="18">
        <f t="shared" ca="1" si="206"/>
        <v>2.2001060473154049E-3</v>
      </c>
      <c r="AD293" s="18">
        <f t="shared" ca="1" si="206"/>
        <v>2.1539393979654775E-3</v>
      </c>
      <c r="AE293" s="18">
        <f t="shared" ca="1" si="206"/>
        <v>2.1852765176816891E-3</v>
      </c>
      <c r="AF293" s="18">
        <f t="shared" ca="1" si="206"/>
        <v>2.1072194683558537E-3</v>
      </c>
    </row>
    <row r="294" spans="4:32">
      <c r="D294" s="18">
        <f t="shared" si="168"/>
        <v>89.716999999999999</v>
      </c>
      <c r="E294" s="18">
        <f t="shared" ref="E294:AF294" ca="1" si="207">0.001/E$2/E212*E$3</f>
        <v>1.0065333486511459E-3</v>
      </c>
      <c r="F294" s="18">
        <f t="shared" ca="1" si="207"/>
        <v>2.0130409419078085E-3</v>
      </c>
      <c r="G294" s="18">
        <f t="shared" ca="1" si="207"/>
        <v>2.3430132773093405E-3</v>
      </c>
      <c r="H294" s="18">
        <f t="shared" ca="1" si="207"/>
        <v>2.2551577533468669E-3</v>
      </c>
      <c r="I294" s="18">
        <f t="shared" ca="1" si="207"/>
        <v>2.2031843869141097E-3</v>
      </c>
      <c r="J294" s="18">
        <f t="shared" ca="1" si="207"/>
        <v>2.001712570637634E-3</v>
      </c>
      <c r="K294" s="18">
        <f t="shared" ca="1" si="207"/>
        <v>2.0012745328165343E-3</v>
      </c>
      <c r="L294" s="18">
        <f t="shared" ca="1" si="207"/>
        <v>2.0009863436133146E-3</v>
      </c>
      <c r="M294" s="18">
        <f t="shared" ca="1" si="207"/>
        <v>2.1120312874853102E-3</v>
      </c>
      <c r="N294" s="18">
        <f t="shared" ca="1" si="207"/>
        <v>2.000639824219125E-3</v>
      </c>
      <c r="O294" s="18">
        <f t="shared" ca="1" si="207"/>
        <v>2.091516789788102E-3</v>
      </c>
      <c r="P294" s="18">
        <f t="shared" ca="1" si="207"/>
        <v>2.0004496858070909E-3</v>
      </c>
      <c r="Q294" s="18">
        <f t="shared" ca="1" si="207"/>
        <v>2.07735422122007E-3</v>
      </c>
      <c r="R294" s="18">
        <f t="shared" ca="1" si="207"/>
        <v>2.0003333401457787E-3</v>
      </c>
      <c r="S294" s="18">
        <f t="shared" ca="1" si="207"/>
        <v>2.0669884529761744E-3</v>
      </c>
      <c r="T294" s="18">
        <f t="shared" ca="1" si="207"/>
        <v>2.0002589411720825E-3</v>
      </c>
      <c r="U294" s="18">
        <f t="shared" ca="1" si="207"/>
        <v>2.0590752724788815E-3</v>
      </c>
      <c r="V294" s="18">
        <f t="shared" ca="1" si="207"/>
        <v>2.2225048969934129E-3</v>
      </c>
      <c r="W294" s="18">
        <f t="shared" ca="1" si="207"/>
        <v>2.05283211377806E-3</v>
      </c>
      <c r="X294" s="18">
        <f t="shared" ca="1" si="207"/>
        <v>2.0001685801289059E-3</v>
      </c>
      <c r="Y294" s="18">
        <f t="shared" ca="1" si="207"/>
        <v>2.1430455721754673E-3</v>
      </c>
      <c r="Z294" s="18">
        <f t="shared" ca="1" si="207"/>
        <v>2.1819993315286925E-3</v>
      </c>
      <c r="AA294" s="18">
        <f t="shared" ca="1" si="207"/>
        <v>2.2175662638048601E-3</v>
      </c>
      <c r="AB294" s="18">
        <f t="shared" ca="1" si="207"/>
        <v>2.1668175382775299E-3</v>
      </c>
      <c r="AC294" s="18">
        <f t="shared" ca="1" si="207"/>
        <v>2.200145091881385E-3</v>
      </c>
      <c r="AD294" s="18">
        <f t="shared" ca="1" si="207"/>
        <v>2.1539730282519151E-3</v>
      </c>
      <c r="AE294" s="18">
        <f t="shared" ca="1" si="207"/>
        <v>2.1853088138644042E-3</v>
      </c>
      <c r="AF294" s="18">
        <f t="shared" ca="1" si="207"/>
        <v>2.1072459667586746E-3</v>
      </c>
    </row>
    <row r="295" spans="4:32">
      <c r="D295" s="18">
        <f t="shared" si="168"/>
        <v>112.95</v>
      </c>
      <c r="E295" s="18">
        <f t="shared" ref="E295:AF295" ca="1" si="208">0.001/E$2/E213*E$3</f>
        <v>1.0084277132866625E-3</v>
      </c>
      <c r="F295" s="18">
        <f t="shared" ca="1" si="208"/>
        <v>2.0168235265083712E-3</v>
      </c>
      <c r="G295" s="18">
        <f t="shared" ca="1" si="208"/>
        <v>2.3459177097944926E-3</v>
      </c>
      <c r="H295" s="18">
        <f t="shared" ca="1" si="208"/>
        <v>2.256758478159723E-3</v>
      </c>
      <c r="I295" s="18">
        <f t="shared" ca="1" si="208"/>
        <v>2.2041956877003866E-3</v>
      </c>
      <c r="J295" s="18">
        <f t="shared" ca="1" si="208"/>
        <v>2.002264474543468E-3</v>
      </c>
      <c r="K295" s="18">
        <f t="shared" ca="1" si="208"/>
        <v>2.0016878057715331E-3</v>
      </c>
      <c r="L295" s="18">
        <f t="shared" ca="1" si="208"/>
        <v>2.0013076568766853E-3</v>
      </c>
      <c r="M295" s="18">
        <f t="shared" ca="1" si="208"/>
        <v>2.1123317756366793E-3</v>
      </c>
      <c r="N295" s="18">
        <f t="shared" ca="1" si="208"/>
        <v>2.0008501930457033E-3</v>
      </c>
      <c r="O295" s="18">
        <f t="shared" ca="1" si="208"/>
        <v>2.0917145065074659E-3</v>
      </c>
      <c r="P295" s="18">
        <f t="shared" ca="1" si="208"/>
        <v>2.0005968435724475E-3</v>
      </c>
      <c r="Q295" s="18">
        <f t="shared" ca="1" si="208"/>
        <v>2.0774938378840054E-3</v>
      </c>
      <c r="R295" s="18">
        <f t="shared" ca="1" si="208"/>
        <v>2.0004418877254248E-3</v>
      </c>
      <c r="S295" s="18">
        <f t="shared" ca="1" si="208"/>
        <v>2.0670921103680896E-3</v>
      </c>
      <c r="T295" s="18">
        <f t="shared" ca="1" si="208"/>
        <v>2.0003428836744613E-3</v>
      </c>
      <c r="U295" s="18">
        <f t="shared" ca="1" si="208"/>
        <v>2.0591559651211557E-3</v>
      </c>
      <c r="V295" s="18">
        <f t="shared" ca="1" si="208"/>
        <v>2.2225945368331986E-3</v>
      </c>
      <c r="W295" s="18">
        <f t="shared" ca="1" si="208"/>
        <v>2.0528961624083904E-3</v>
      </c>
      <c r="X295" s="18">
        <f t="shared" ca="1" si="208"/>
        <v>2.0002218574885658E-3</v>
      </c>
      <c r="Y295" s="18">
        <f t="shared" ca="1" si="208"/>
        <v>2.143104596499564E-3</v>
      </c>
      <c r="Z295" s="18">
        <f t="shared" ca="1" si="208"/>
        <v>2.1820563760735442E-3</v>
      </c>
      <c r="AA295" s="18">
        <f t="shared" ca="1" si="208"/>
        <v>2.217620749807905E-3</v>
      </c>
      <c r="AB295" s="18">
        <f t="shared" ca="1" si="208"/>
        <v>2.1668640331242253E-3</v>
      </c>
      <c r="AC295" s="18">
        <f t="shared" ca="1" si="208"/>
        <v>2.2001902189174387E-3</v>
      </c>
      <c r="AD295" s="18">
        <f t="shared" ca="1" si="208"/>
        <v>2.1540120461176391E-3</v>
      </c>
      <c r="AE295" s="18">
        <f t="shared" ca="1" si="208"/>
        <v>2.185346421027978E-3</v>
      </c>
      <c r="AF295" s="18">
        <f t="shared" ca="1" si="208"/>
        <v>2.1072770157664986E-3</v>
      </c>
    </row>
    <row r="296" spans="4:32">
      <c r="D296" s="18">
        <f t="shared" si="168"/>
        <v>142.19</v>
      </c>
      <c r="E296" s="18">
        <f t="shared" ref="E296:AF296" ca="1" si="209">0.001/E$2/E214*E$3</f>
        <v>1.0102560923435288E-3</v>
      </c>
      <c r="F296" s="18">
        <f t="shared" ca="1" si="209"/>
        <v>2.0204765540621237E-3</v>
      </c>
      <c r="G296" s="18">
        <f t="shared" ca="1" si="209"/>
        <v>2.3487742545204244E-3</v>
      </c>
      <c r="H296" s="18">
        <f t="shared" ca="1" si="209"/>
        <v>2.258361777278315E-3</v>
      </c>
      <c r="I296" s="18">
        <f t="shared" ca="1" si="209"/>
        <v>2.205217693799914E-3</v>
      </c>
      <c r="J296" s="18">
        <f t="shared" ca="1" si="209"/>
        <v>2.0028291829635491E-3</v>
      </c>
      <c r="K296" s="18">
        <f t="shared" ca="1" si="209"/>
        <v>2.0021131849761813E-3</v>
      </c>
      <c r="L296" s="18">
        <f t="shared" ca="1" si="209"/>
        <v>2.0016397802672223E-3</v>
      </c>
      <c r="M296" s="18">
        <f t="shared" ca="1" si="209"/>
        <v>2.1126430878370926E-3</v>
      </c>
      <c r="N296" s="18">
        <f t="shared" ca="1" si="209"/>
        <v>2.0010687637414325E-3</v>
      </c>
      <c r="O296" s="18">
        <f t="shared" ca="1" si="209"/>
        <v>2.0919219967531172E-3</v>
      </c>
      <c r="P296" s="18">
        <f t="shared" ca="1" si="209"/>
        <v>2.0007514257060709E-3</v>
      </c>
      <c r="Q296" s="18">
        <f t="shared" ca="1" si="209"/>
        <v>2.0776418791868438E-3</v>
      </c>
      <c r="R296" s="18">
        <f t="shared" ca="1" si="209"/>
        <v>2.0005569737487233E-3</v>
      </c>
      <c r="S296" s="18">
        <f t="shared" ca="1" si="209"/>
        <v>2.067203030937644E-3</v>
      </c>
      <c r="T296" s="18">
        <f t="shared" ca="1" si="209"/>
        <v>2.0004322026404959E-3</v>
      </c>
      <c r="U296" s="18">
        <f t="shared" ca="1" si="209"/>
        <v>2.0592425447690473E-3</v>
      </c>
      <c r="V296" s="18">
        <f t="shared" ca="1" si="209"/>
        <v>2.2226914744363606E-3</v>
      </c>
      <c r="W296" s="18">
        <f t="shared" ca="1" si="209"/>
        <v>2.0529653277375679E-3</v>
      </c>
      <c r="X296" s="18">
        <f t="shared" ca="1" si="209"/>
        <v>2.0002799155772249E-3</v>
      </c>
      <c r="Y296" s="18">
        <f t="shared" ca="1" si="209"/>
        <v>2.1431692977538848E-3</v>
      </c>
      <c r="Z296" s="18">
        <f t="shared" ca="1" si="209"/>
        <v>2.1821186993550737E-3</v>
      </c>
      <c r="AA296" s="18">
        <f t="shared" ca="1" si="209"/>
        <v>2.2176807659619819E-3</v>
      </c>
      <c r="AB296" s="18">
        <f t="shared" ca="1" si="209"/>
        <v>2.1669156780443205E-3</v>
      </c>
      <c r="AC296" s="18">
        <f t="shared" ca="1" si="209"/>
        <v>2.2002400689236233E-3</v>
      </c>
      <c r="AD296" s="18">
        <f t="shared" ca="1" si="209"/>
        <v>2.154055497175171E-3</v>
      </c>
      <c r="AE296" s="18">
        <f t="shared" ca="1" si="209"/>
        <v>2.1853886030106648E-3</v>
      </c>
      <c r="AF296" s="18">
        <f t="shared" ca="1" si="209"/>
        <v>2.1073122368985659E-3</v>
      </c>
    </row>
    <row r="297" spans="4:32">
      <c r="D297" s="18">
        <f t="shared" si="168"/>
        <v>179.01</v>
      </c>
      <c r="E297" s="18">
        <f t="shared" ref="E297:AF297" ca="1" si="210">0.001/E$2/E215*E$3</f>
        <v>1.0123851676305164E-3</v>
      </c>
      <c r="F297" s="18">
        <f t="shared" ca="1" si="210"/>
        <v>2.0247299900505175E-3</v>
      </c>
      <c r="G297" s="18">
        <f t="shared" ca="1" si="210"/>
        <v>2.352157954789063E-3</v>
      </c>
      <c r="H297" s="18">
        <f t="shared" ca="1" si="210"/>
        <v>2.2602935331573768E-3</v>
      </c>
      <c r="I297" s="18">
        <f t="shared" ca="1" si="210"/>
        <v>2.2064617303665813E-3</v>
      </c>
      <c r="J297" s="18">
        <f t="shared" ca="1" si="210"/>
        <v>2.0035230009832665E-3</v>
      </c>
      <c r="K297" s="18">
        <f t="shared" ca="1" si="210"/>
        <v>2.0026383191168321E-3</v>
      </c>
      <c r="L297" s="18">
        <f t="shared" ca="1" si="210"/>
        <v>2.0020511924718799E-3</v>
      </c>
      <c r="M297" s="18">
        <f t="shared" ca="1" si="210"/>
        <v>2.1130291710322355E-3</v>
      </c>
      <c r="N297" s="18">
        <f t="shared" ca="1" si="210"/>
        <v>2.0013406740766481E-3</v>
      </c>
      <c r="O297" s="18">
        <f t="shared" ca="1" si="210"/>
        <v>2.0921804113316583E-3</v>
      </c>
      <c r="P297" s="18">
        <f t="shared" ca="1" si="210"/>
        <v>2.0009443514963734E-3</v>
      </c>
      <c r="Q297" s="18">
        <f t="shared" ca="1" si="210"/>
        <v>2.0778268447711151E-3</v>
      </c>
      <c r="R297" s="18">
        <f t="shared" ca="1" si="210"/>
        <v>2.0007009554389105E-3</v>
      </c>
      <c r="S297" s="18">
        <f t="shared" ca="1" si="210"/>
        <v>2.067341878393132E-3</v>
      </c>
      <c r="T297" s="18">
        <f t="shared" ca="1" si="210"/>
        <v>2.0005440811744256E-3</v>
      </c>
      <c r="U297" s="18">
        <f t="shared" ca="1" si="210"/>
        <v>2.059350991178249E-3</v>
      </c>
      <c r="V297" s="18">
        <f t="shared" ca="1" si="210"/>
        <v>2.2228128982120492E-3</v>
      </c>
      <c r="W297" s="18">
        <f t="shared" ca="1" si="210"/>
        <v>2.053052091231453E-3</v>
      </c>
      <c r="X297" s="18">
        <f t="shared" ca="1" si="210"/>
        <v>2.0003527852770625E-3</v>
      </c>
      <c r="Y297" s="18">
        <f t="shared" ca="1" si="210"/>
        <v>2.1432504918430951E-3</v>
      </c>
      <c r="Z297" s="18">
        <f t="shared" ca="1" si="210"/>
        <v>2.1821969325351914E-3</v>
      </c>
      <c r="AA297" s="18">
        <f t="shared" ca="1" si="210"/>
        <v>2.2177561002045009E-3</v>
      </c>
      <c r="AB297" s="18">
        <f t="shared" ca="1" si="210"/>
        <v>2.1669805396711114E-3</v>
      </c>
      <c r="AC297" s="18">
        <f t="shared" ca="1" si="210"/>
        <v>2.2003026946971305E-3</v>
      </c>
      <c r="AD297" s="18">
        <f t="shared" ca="1" si="210"/>
        <v>2.1541100932728667E-3</v>
      </c>
      <c r="AE297" s="18">
        <f t="shared" ca="1" si="210"/>
        <v>2.185441597484765E-3</v>
      </c>
      <c r="AF297" s="18">
        <f t="shared" ca="1" si="210"/>
        <v>2.1073565291069543E-3</v>
      </c>
    </row>
    <row r="298" spans="4:32">
      <c r="D298" s="18">
        <f t="shared" si="168"/>
        <v>225.36</v>
      </c>
      <c r="E298" s="18">
        <f t="shared" ref="E298:AF298" ca="1" si="211">0.001/E$2/E216*E$3</f>
        <v>1.0148127463894994E-3</v>
      </c>
      <c r="F298" s="18">
        <f t="shared" ca="1" si="211"/>
        <v>2.0295818156795646E-3</v>
      </c>
      <c r="G298" s="18">
        <f t="shared" ca="1" si="211"/>
        <v>2.3560976828041875E-3</v>
      </c>
      <c r="H298" s="18">
        <f t="shared" ca="1" si="211"/>
        <v>2.2625915144885199E-3</v>
      </c>
      <c r="I298" s="18">
        <f t="shared" ca="1" si="211"/>
        <v>2.2079609726268078E-3</v>
      </c>
      <c r="J298" s="18">
        <f t="shared" ca="1" si="211"/>
        <v>2.0043687653171043E-3</v>
      </c>
      <c r="K298" s="18">
        <f t="shared" ca="1" si="211"/>
        <v>2.0032822337819091E-3</v>
      </c>
      <c r="L298" s="18">
        <f t="shared" ca="1" si="211"/>
        <v>2.0025574965593851E-3</v>
      </c>
      <c r="M298" s="18">
        <f t="shared" ca="1" si="211"/>
        <v>2.1135053673879312E-3</v>
      </c>
      <c r="N298" s="18">
        <f t="shared" ca="1" si="211"/>
        <v>2.001677422737368E-3</v>
      </c>
      <c r="O298" s="18">
        <f t="shared" ca="1" si="211"/>
        <v>2.0925008817784642E-3</v>
      </c>
      <c r="P298" s="18">
        <f t="shared" ca="1" si="211"/>
        <v>2.0011842751520461E-3</v>
      </c>
      <c r="Q298" s="18">
        <f t="shared" ca="1" si="211"/>
        <v>2.078056948885589E-3</v>
      </c>
      <c r="R298" s="18">
        <f t="shared" ca="1" si="211"/>
        <v>2.0008804556081944E-3</v>
      </c>
      <c r="S298" s="18">
        <f t="shared" ca="1" si="211"/>
        <v>2.0675151481795253E-3</v>
      </c>
      <c r="T298" s="18">
        <f t="shared" ca="1" si="211"/>
        <v>2.0006837037960306E-3</v>
      </c>
      <c r="U298" s="18">
        <f t="shared" ca="1" si="211"/>
        <v>2.0594864114767161E-3</v>
      </c>
      <c r="V298" s="18">
        <f t="shared" ca="1" si="211"/>
        <v>2.2229644620087264E-3</v>
      </c>
      <c r="W298" s="18">
        <f t="shared" ca="1" si="211"/>
        <v>2.0531606234683469E-3</v>
      </c>
      <c r="X298" s="18">
        <f t="shared" ca="1" si="211"/>
        <v>2.0004440026379633E-3</v>
      </c>
      <c r="Y298" s="18">
        <f t="shared" ca="1" si="211"/>
        <v>2.1433521082307671E-3</v>
      </c>
      <c r="Z298" s="18">
        <f t="shared" ca="1" si="211"/>
        <v>2.1822948722076364E-3</v>
      </c>
      <c r="AA298" s="18">
        <f t="shared" ca="1" si="211"/>
        <v>2.2178504264741884E-3</v>
      </c>
      <c r="AB298" s="18">
        <f t="shared" ca="1" si="211"/>
        <v>2.1670617919158025E-3</v>
      </c>
      <c r="AC298" s="18">
        <f t="shared" ca="1" si="211"/>
        <v>2.2003812047920223E-3</v>
      </c>
      <c r="AD298" s="18">
        <f t="shared" ca="1" si="211"/>
        <v>2.1541785415935639E-3</v>
      </c>
      <c r="AE298" s="18">
        <f t="shared" ca="1" si="211"/>
        <v>2.1855080356988112E-3</v>
      </c>
      <c r="AF298" s="18">
        <f t="shared" ca="1" si="211"/>
        <v>2.1074121136659962E-3</v>
      </c>
    </row>
    <row r="299" spans="4:32">
      <c r="D299" s="18">
        <f t="shared" si="168"/>
        <v>283.70999999999998</v>
      </c>
      <c r="E299" s="18">
        <f t="shared" ref="E299:AF299" ca="1" si="212">0.001/E$2/E217*E$3</f>
        <v>1.0175025585410502E-3</v>
      </c>
      <c r="F299" s="18">
        <f t="shared" ca="1" si="212"/>
        <v>2.0349577771443033E-3</v>
      </c>
      <c r="G299" s="18">
        <f t="shared" ca="1" si="212"/>
        <v>2.3605824332339378E-3</v>
      </c>
      <c r="H299" s="18">
        <f t="shared" ca="1" si="212"/>
        <v>2.2652789720242024E-3</v>
      </c>
      <c r="I299" s="18">
        <f t="shared" ca="1" si="212"/>
        <v>2.2097428727696849E-3</v>
      </c>
      <c r="J299" s="18">
        <f t="shared" ca="1" si="212"/>
        <v>2.0053890353920229E-3</v>
      </c>
      <c r="K299" s="18">
        <f t="shared" ca="1" si="212"/>
        <v>2.0040643859795893E-3</v>
      </c>
      <c r="L299" s="18">
        <f t="shared" ca="1" si="212"/>
        <v>2.0031757641555525E-3</v>
      </c>
      <c r="M299" s="18">
        <f t="shared" ca="1" si="212"/>
        <v>2.1140882063249572E-3</v>
      </c>
      <c r="N299" s="18">
        <f t="shared" ca="1" si="212"/>
        <v>2.0020916183190397E-3</v>
      </c>
      <c r="O299" s="18">
        <f t="shared" ca="1" si="212"/>
        <v>2.0928955767925213E-3</v>
      </c>
      <c r="P299" s="18">
        <f t="shared" ca="1" si="212"/>
        <v>2.0014807802956245E-3</v>
      </c>
      <c r="Q299" s="18">
        <f t="shared" ca="1" si="212"/>
        <v>2.0783417523647821E-3</v>
      </c>
      <c r="R299" s="18">
        <f t="shared" ca="1" si="212"/>
        <v>2.0011031824771165E-3</v>
      </c>
      <c r="S299" s="18">
        <f t="shared" ca="1" si="212"/>
        <v>2.0677302140577696E-3</v>
      </c>
      <c r="T299" s="18">
        <f t="shared" ca="1" si="212"/>
        <v>2.000857316190601E-3</v>
      </c>
      <c r="U299" s="18">
        <f t="shared" ca="1" si="212"/>
        <v>2.0596548670378939E-3</v>
      </c>
      <c r="V299" s="18">
        <f t="shared" ca="1" si="212"/>
        <v>2.2231529496435538E-3</v>
      </c>
      <c r="W299" s="18">
        <f t="shared" ca="1" si="212"/>
        <v>2.0532958975642375E-3</v>
      </c>
      <c r="X299" s="18">
        <f t="shared" ca="1" si="212"/>
        <v>2.0005578501412959E-3</v>
      </c>
      <c r="Y299" s="18">
        <f t="shared" ca="1" si="212"/>
        <v>2.1434788591288452E-3</v>
      </c>
      <c r="Z299" s="18">
        <f t="shared" ca="1" si="212"/>
        <v>2.1824170764122384E-3</v>
      </c>
      <c r="AA299" s="18">
        <f t="shared" ca="1" si="212"/>
        <v>2.2179681300782818E-3</v>
      </c>
      <c r="AB299" s="18">
        <f t="shared" ca="1" si="212"/>
        <v>2.1671632708850728E-3</v>
      </c>
      <c r="AC299" s="18">
        <f t="shared" ca="1" si="212"/>
        <v>2.2004793036508523E-3</v>
      </c>
      <c r="AD299" s="18">
        <f t="shared" ca="1" si="212"/>
        <v>2.1542641224456477E-3</v>
      </c>
      <c r="AE299" s="18">
        <f t="shared" ca="1" si="212"/>
        <v>2.1855910985055902E-3</v>
      </c>
      <c r="AF299" s="18">
        <f t="shared" ca="1" si="212"/>
        <v>2.1074817058789907E-3</v>
      </c>
    </row>
    <row r="300" spans="4:32">
      <c r="D300" s="18">
        <f t="shared" si="168"/>
        <v>357.17</v>
      </c>
      <c r="E300" s="18">
        <f t="shared" ref="E300:AF300" ca="1" si="213">0.001/E$2/E218*E$3</f>
        <v>1.0203674920186011E-3</v>
      </c>
      <c r="F300" s="18">
        <f t="shared" ca="1" si="213"/>
        <v>2.0406847314533125E-3</v>
      </c>
      <c r="G300" s="18">
        <f t="shared" ca="1" si="213"/>
        <v>2.3655294406190108E-3</v>
      </c>
      <c r="H300" s="18">
        <f t="shared" ca="1" si="213"/>
        <v>2.2683492829672896E-3</v>
      </c>
      <c r="I300" s="18">
        <f t="shared" ca="1" si="213"/>
        <v>2.2118218783660467E-3</v>
      </c>
      <c r="J300" s="18">
        <f t="shared" ca="1" si="213"/>
        <v>2.0066027002596265E-3</v>
      </c>
      <c r="K300" s="18">
        <f t="shared" ca="1" si="213"/>
        <v>2.0050023333567897E-3</v>
      </c>
      <c r="L300" s="18">
        <f t="shared" ca="1" si="213"/>
        <v>2.0039221894844195E-3</v>
      </c>
      <c r="M300" s="18">
        <f t="shared" ca="1" si="213"/>
        <v>2.1147940077699784E-3</v>
      </c>
      <c r="N300" s="18">
        <f t="shared" ca="1" si="213"/>
        <v>2.0025963931389308E-3</v>
      </c>
      <c r="O300" s="18">
        <f t="shared" ca="1" si="213"/>
        <v>2.0933777051564428E-3</v>
      </c>
      <c r="P300" s="18">
        <f t="shared" ca="1" si="213"/>
        <v>2.001844724397274E-3</v>
      </c>
      <c r="Q300" s="18">
        <f t="shared" ca="1" si="213"/>
        <v>2.0786916222034673E-3</v>
      </c>
      <c r="R300" s="18">
        <f t="shared" ca="1" si="213"/>
        <v>2.0013778009332754E-3</v>
      </c>
      <c r="S300" s="18">
        <f t="shared" ca="1" si="213"/>
        <v>2.0679956866142923E-3</v>
      </c>
      <c r="T300" s="18">
        <f t="shared" ca="1" si="213"/>
        <v>2.0010719434904178E-3</v>
      </c>
      <c r="U300" s="18">
        <f t="shared" ca="1" si="213"/>
        <v>2.0598631269630918E-3</v>
      </c>
      <c r="V300" s="18">
        <f t="shared" ca="1" si="213"/>
        <v>2.2233858914458187E-3</v>
      </c>
      <c r="W300" s="18">
        <f t="shared" ca="1" si="213"/>
        <v>2.0534636246099243E-3</v>
      </c>
      <c r="X300" s="18">
        <f t="shared" ca="1" si="213"/>
        <v>2.0006992119772963E-3</v>
      </c>
      <c r="Y300" s="18">
        <f t="shared" ca="1" si="213"/>
        <v>2.1436361731937614E-3</v>
      </c>
      <c r="Z300" s="18">
        <f t="shared" ca="1" si="213"/>
        <v>2.1825688573562782E-3</v>
      </c>
      <c r="AA300" s="18">
        <f t="shared" ca="1" si="213"/>
        <v>2.2181144323740504E-3</v>
      </c>
      <c r="AB300" s="18">
        <f t="shared" ca="1" si="213"/>
        <v>2.167289511540247E-3</v>
      </c>
      <c r="AC300" s="18">
        <f t="shared" ca="1" si="213"/>
        <v>2.2006013928241638E-3</v>
      </c>
      <c r="AD300" s="18">
        <f t="shared" ca="1" si="213"/>
        <v>2.154370682616515E-3</v>
      </c>
      <c r="AE300" s="18">
        <f t="shared" ca="1" si="213"/>
        <v>2.1856945383925564E-3</v>
      </c>
      <c r="AF300" s="18">
        <f t="shared" ca="1" si="213"/>
        <v>2.1075685313374204E-3</v>
      </c>
    </row>
    <row r="301" spans="4:32">
      <c r="D301" s="18">
        <f t="shared" si="168"/>
        <v>449.65</v>
      </c>
      <c r="E301" s="18">
        <f t="shared" ref="E301:AF301" ca="1" si="214">0.001/E$2/E219*E$3</f>
        <v>1.0232500325994879E-3</v>
      </c>
      <c r="F301" s="18">
        <f t="shared" ca="1" si="214"/>
        <v>2.0464500126265678E-3</v>
      </c>
      <c r="G301" s="18">
        <f t="shared" ca="1" si="214"/>
        <v>2.3707533420344652E-3</v>
      </c>
      <c r="H301" s="18">
        <f t="shared" ca="1" si="214"/>
        <v>2.2717472063688913E-3</v>
      </c>
      <c r="I301" s="18">
        <f t="shared" ca="1" si="214"/>
        <v>2.2141866402359532E-3</v>
      </c>
      <c r="J301" s="18">
        <f t="shared" ca="1" si="214"/>
        <v>2.0080173081847351E-3</v>
      </c>
      <c r="K301" s="18">
        <f t="shared" ca="1" si="214"/>
        <v>2.0061081616392297E-3</v>
      </c>
      <c r="L301" s="18">
        <f t="shared" ca="1" si="214"/>
        <v>2.004810037770578E-3</v>
      </c>
      <c r="M301" s="18">
        <f t="shared" ca="1" si="214"/>
        <v>2.1156371096476448E-3</v>
      </c>
      <c r="N301" s="18">
        <f t="shared" ca="1" si="214"/>
        <v>2.0032045542003043E-3</v>
      </c>
      <c r="O301" s="18">
        <f t="shared" ca="1" si="214"/>
        <v>2.0939594440420647E-3</v>
      </c>
      <c r="P301" s="18">
        <f t="shared" ca="1" si="214"/>
        <v>2.0022866391282623E-3</v>
      </c>
      <c r="Q301" s="18">
        <f t="shared" ca="1" si="214"/>
        <v>2.0791173899789915E-3</v>
      </c>
      <c r="R301" s="18">
        <f t="shared" ca="1" si="214"/>
        <v>2.0017132394401982E-3</v>
      </c>
      <c r="S301" s="18">
        <f t="shared" ca="1" si="214"/>
        <v>2.0683203835489259E-3</v>
      </c>
      <c r="T301" s="18">
        <f t="shared" ca="1" si="214"/>
        <v>2.0013350479087602E-3</v>
      </c>
      <c r="U301" s="18">
        <f t="shared" ca="1" si="214"/>
        <v>2.0601187913845526E-3</v>
      </c>
      <c r="V301" s="18">
        <f t="shared" ca="1" si="214"/>
        <v>2.2236717096458672E-3</v>
      </c>
      <c r="W301" s="18">
        <f t="shared" ca="1" si="214"/>
        <v>2.0536702353021186E-3</v>
      </c>
      <c r="X301" s="18">
        <f t="shared" ca="1" si="214"/>
        <v>2.0008736583013043E-3</v>
      </c>
      <c r="Y301" s="18">
        <f t="shared" ca="1" si="214"/>
        <v>2.1438302174376931E-3</v>
      </c>
      <c r="Z301" s="18">
        <f t="shared" ca="1" si="214"/>
        <v>2.1827562242537741E-3</v>
      </c>
      <c r="AA301" s="18">
        <f t="shared" ca="1" si="214"/>
        <v>2.2182950510799145E-3</v>
      </c>
      <c r="AB301" s="18">
        <f t="shared" ca="1" si="214"/>
        <v>2.1674455919010074E-3</v>
      </c>
      <c r="AC301" s="18">
        <f t="shared" ca="1" si="214"/>
        <v>2.2007525036223403E-3</v>
      </c>
      <c r="AD301" s="18">
        <f t="shared" ca="1" si="214"/>
        <v>2.1545027428669775E-3</v>
      </c>
      <c r="AE301" s="18">
        <f t="shared" ca="1" si="214"/>
        <v>2.1858227602102906E-3</v>
      </c>
      <c r="AF301" s="18">
        <f t="shared" ca="1" si="214"/>
        <v>2.1076763314722296E-3</v>
      </c>
    </row>
    <row r="302" spans="4:32">
      <c r="D302" s="18">
        <f t="shared" si="168"/>
        <v>566.07000000000005</v>
      </c>
      <c r="E302" s="18">
        <f t="shared" ref="E302:AF302" ca="1" si="215">0.001/E$2/E220*E$3</f>
        <v>1.0259164683449826E-3</v>
      </c>
      <c r="F302" s="18">
        <f t="shared" ca="1" si="215"/>
        <v>2.0517819597345214E-3</v>
      </c>
      <c r="G302" s="18">
        <f t="shared" ca="1" si="215"/>
        <v>2.3759335913926781E-3</v>
      </c>
      <c r="H302" s="18">
        <f t="shared" ca="1" si="215"/>
        <v>2.275340896712759E-3</v>
      </c>
      <c r="I302" s="18">
        <f t="shared" ca="1" si="215"/>
        <v>2.2167831035459808E-3</v>
      </c>
      <c r="J302" s="18">
        <f t="shared" ca="1" si="215"/>
        <v>2.0096225522415736E-3</v>
      </c>
      <c r="K302" s="18">
        <f t="shared" ca="1" si="215"/>
        <v>2.0073829613718439E-3</v>
      </c>
      <c r="L302" s="18">
        <f t="shared" ca="1" si="215"/>
        <v>2.0058455204285293E-3</v>
      </c>
      <c r="M302" s="18">
        <f t="shared" ca="1" si="215"/>
        <v>2.1166237860904455E-3</v>
      </c>
      <c r="N302" s="18">
        <f t="shared" ca="1" si="215"/>
        <v>2.0039246488634354E-3</v>
      </c>
      <c r="O302" s="18">
        <f t="shared" ca="1" si="215"/>
        <v>2.0946512179523652E-3</v>
      </c>
      <c r="P302" s="18">
        <f t="shared" ca="1" si="215"/>
        <v>2.0028158321058025E-3</v>
      </c>
      <c r="Q302" s="18">
        <f t="shared" ca="1" si="215"/>
        <v>2.0796280928251139E-3</v>
      </c>
      <c r="R302" s="18">
        <f t="shared" ca="1" si="215"/>
        <v>2.0021182163725794E-3</v>
      </c>
      <c r="S302" s="18">
        <f t="shared" ca="1" si="215"/>
        <v>2.0687129990577084E-3</v>
      </c>
      <c r="T302" s="18">
        <f t="shared" ca="1" si="215"/>
        <v>2.0016544315481447E-3</v>
      </c>
      <c r="U302" s="18">
        <f t="shared" ca="1" si="215"/>
        <v>2.0604293612933697E-3</v>
      </c>
      <c r="V302" s="18">
        <f t="shared" ca="1" si="215"/>
        <v>2.2240186298158088E-3</v>
      </c>
      <c r="W302" s="18">
        <f t="shared" ca="1" si="215"/>
        <v>2.0539224143325033E-3</v>
      </c>
      <c r="X302" s="18">
        <f t="shared" ca="1" si="215"/>
        <v>2.0010871062445409E-3</v>
      </c>
      <c r="Y302" s="18">
        <f t="shared" ca="1" si="215"/>
        <v>2.1440674362691488E-3</v>
      </c>
      <c r="Z302" s="18">
        <f t="shared" ca="1" si="215"/>
        <v>2.1829855665844861E-3</v>
      </c>
      <c r="AA302" s="18">
        <f t="shared" ca="1" si="215"/>
        <v>2.2185162700108759E-3</v>
      </c>
      <c r="AB302" s="18">
        <f t="shared" ca="1" si="215"/>
        <v>2.1676371743625561E-3</v>
      </c>
      <c r="AC302" s="18">
        <f t="shared" ca="1" si="215"/>
        <v>2.2009381548250581E-3</v>
      </c>
      <c r="AD302" s="18">
        <f t="shared" ca="1" si="215"/>
        <v>2.1546651830430799E-3</v>
      </c>
      <c r="AE302" s="18">
        <f t="shared" ca="1" si="215"/>
        <v>2.1859804881152163E-3</v>
      </c>
      <c r="AF302" s="18">
        <f t="shared" ca="1" si="215"/>
        <v>2.1078092978580403E-3</v>
      </c>
    </row>
    <row r="303" spans="4:32">
      <c r="D303" s="18">
        <f t="shared" si="168"/>
        <v>712.64</v>
      </c>
      <c r="E303" s="18">
        <f t="shared" ref="E303:AF303" ca="1" si="216">0.001/E$2/E221*E$3</f>
        <v>1.0280543543561029E-3</v>
      </c>
      <c r="F303" s="18">
        <f t="shared" ca="1" si="216"/>
        <v>2.0560633048719453E-3</v>
      </c>
      <c r="G303" s="18">
        <f t="shared" ca="1" si="216"/>
        <v>2.3805910053492007E-3</v>
      </c>
      <c r="H303" s="18">
        <f t="shared" ca="1" si="216"/>
        <v>2.2789017015116529E-3</v>
      </c>
      <c r="I303" s="18">
        <f t="shared" ca="1" si="216"/>
        <v>2.2194933542927587E-3</v>
      </c>
      <c r="J303" s="18">
        <f t="shared" ca="1" si="216"/>
        <v>2.0113761948730418E-3</v>
      </c>
      <c r="K303" s="18">
        <f t="shared" ca="1" si="216"/>
        <v>2.0088038764141088E-3</v>
      </c>
      <c r="L303" s="18">
        <f t="shared" ca="1" si="216"/>
        <v>2.007016735756624E-3</v>
      </c>
      <c r="M303" s="18">
        <f t="shared" ca="1" si="216"/>
        <v>2.1177493143876955E-3</v>
      </c>
      <c r="N303" s="18">
        <f t="shared" ca="1" si="216"/>
        <v>2.0047581151174552E-3</v>
      </c>
      <c r="O303" s="18">
        <f t="shared" ca="1" si="216"/>
        <v>2.0954553159932702E-3</v>
      </c>
      <c r="P303" s="18">
        <f t="shared" ca="1" si="216"/>
        <v>2.0034373634797552E-3</v>
      </c>
      <c r="Q303" s="18">
        <f t="shared" ca="1" si="216"/>
        <v>2.0802302762043716E-3</v>
      </c>
      <c r="R303" s="18">
        <f t="shared" ca="1" si="216"/>
        <v>2.0025989033014102E-3</v>
      </c>
      <c r="S303" s="18">
        <f t="shared" ca="1" si="216"/>
        <v>2.0691801839180634E-3</v>
      </c>
      <c r="T303" s="18">
        <f t="shared" ca="1" si="216"/>
        <v>2.0020364012536588E-3</v>
      </c>
      <c r="U303" s="18">
        <f t="shared" ca="1" si="216"/>
        <v>2.0608012916610821E-3</v>
      </c>
      <c r="V303" s="18">
        <f t="shared" ca="1" si="216"/>
        <v>2.2244337775811224E-3</v>
      </c>
      <c r="W303" s="18">
        <f t="shared" ca="1" si="216"/>
        <v>2.0542263876207655E-3</v>
      </c>
      <c r="X303" s="18">
        <f t="shared" ca="1" si="216"/>
        <v>2.0013453253822726E-3</v>
      </c>
      <c r="Y303" s="18">
        <f t="shared" ca="1" si="216"/>
        <v>2.1443540661881355E-3</v>
      </c>
      <c r="Z303" s="18">
        <f t="shared" ca="1" si="216"/>
        <v>2.1832628835154553E-3</v>
      </c>
      <c r="AA303" s="18">
        <f t="shared" ca="1" si="216"/>
        <v>2.2187842083846829E-3</v>
      </c>
      <c r="AB303" s="18">
        <f t="shared" ca="1" si="216"/>
        <v>2.1678697370346436E-3</v>
      </c>
      <c r="AC303" s="18">
        <f t="shared" ca="1" si="216"/>
        <v>2.2011638160119528E-3</v>
      </c>
      <c r="AD303" s="18">
        <f t="shared" ca="1" si="216"/>
        <v>2.1548630308871881E-3</v>
      </c>
      <c r="AE303" s="18">
        <f t="shared" ca="1" si="216"/>
        <v>2.1861727456033062E-3</v>
      </c>
      <c r="AF303" s="18">
        <f t="shared" ca="1" si="216"/>
        <v>2.1079718598281047E-3</v>
      </c>
    </row>
    <row r="304" spans="4:32">
      <c r="D304" s="18">
        <f t="shared" si="168"/>
        <v>897.16</v>
      </c>
      <c r="E304" s="18">
        <f t="shared" ref="E304:AF304" ca="1" si="217">0.001/E$2/E222*E$3</f>
        <v>1.0293240752828514E-3</v>
      </c>
      <c r="F304" s="18">
        <f t="shared" ca="1" si="217"/>
        <v>2.0586092930795076E-3</v>
      </c>
      <c r="G304" s="18">
        <f t="shared" ca="1" si="217"/>
        <v>2.3841302424162324E-3</v>
      </c>
      <c r="H304" s="18">
        <f t="shared" ca="1" si="217"/>
        <v>2.2820889850520745E-3</v>
      </c>
      <c r="I304" s="18">
        <f t="shared" ca="1" si="217"/>
        <v>2.2221203560712391E-3</v>
      </c>
      <c r="J304" s="18">
        <f t="shared" ca="1" si="217"/>
        <v>2.0131905227851834E-3</v>
      </c>
      <c r="K304" s="18">
        <f t="shared" ca="1" si="217"/>
        <v>2.010316811327904E-3</v>
      </c>
      <c r="L304" s="18">
        <f t="shared" ca="1" si="217"/>
        <v>2.0082910126600277E-3</v>
      </c>
      <c r="M304" s="18">
        <f t="shared" ca="1" si="217"/>
        <v>2.1189845364054881E-3</v>
      </c>
      <c r="N304" s="18">
        <f t="shared" ca="1" si="217"/>
        <v>2.0056924311134426E-3</v>
      </c>
      <c r="O304" s="18">
        <f t="shared" ca="1" si="217"/>
        <v>2.0963617611368928E-3</v>
      </c>
      <c r="P304" s="18">
        <f t="shared" ca="1" si="217"/>
        <v>2.0041479464527555E-3</v>
      </c>
      <c r="Q304" s="18">
        <f t="shared" ca="1" si="217"/>
        <v>2.0809214786391347E-3</v>
      </c>
      <c r="R304" s="18">
        <f t="shared" ca="1" si="217"/>
        <v>2.003156691089671E-3</v>
      </c>
      <c r="S304" s="18">
        <f t="shared" ca="1" si="217"/>
        <v>2.069724152037245E-3</v>
      </c>
      <c r="T304" s="18">
        <f t="shared" ca="1" si="217"/>
        <v>2.0024838219008267E-3</v>
      </c>
      <c r="U304" s="18">
        <f t="shared" ca="1" si="217"/>
        <v>2.0612383127176954E-3</v>
      </c>
      <c r="V304" s="18">
        <f t="shared" ca="1" si="217"/>
        <v>2.2249206947771607E-3</v>
      </c>
      <c r="W304" s="18">
        <f t="shared" ca="1" si="217"/>
        <v>2.0545860895834788E-3</v>
      </c>
      <c r="X304" s="18">
        <f t="shared" ca="1" si="217"/>
        <v>2.001652445582181E-3</v>
      </c>
      <c r="Y304" s="18">
        <f t="shared" ca="1" si="217"/>
        <v>2.1446947227554275E-3</v>
      </c>
      <c r="Z304" s="18">
        <f t="shared" ca="1" si="217"/>
        <v>2.1835930294853067E-3</v>
      </c>
      <c r="AA304" s="18">
        <f t="shared" ca="1" si="217"/>
        <v>2.2191036721508992E-3</v>
      </c>
      <c r="AB304" s="18">
        <f t="shared" ca="1" si="217"/>
        <v>2.1681479981469284E-3</v>
      </c>
      <c r="AC304" s="18">
        <f t="shared" ca="1" si="217"/>
        <v>2.2014342497233661E-3</v>
      </c>
      <c r="AD304" s="18">
        <f t="shared" ca="1" si="217"/>
        <v>2.155100846134119E-3</v>
      </c>
      <c r="AE304" s="18">
        <f t="shared" ca="1" si="217"/>
        <v>2.1864039515459319E-3</v>
      </c>
      <c r="AF304" s="18">
        <f t="shared" ca="1" si="217"/>
        <v>2.1081681051885546E-3</v>
      </c>
    </row>
    <row r="305" spans="4:32">
      <c r="D305" s="18">
        <f t="shared" si="168"/>
        <v>1129.5</v>
      </c>
      <c r="E305" s="18">
        <f t="shared" ref="E305:AF305" ca="1" si="218">0.001/E$2/E223*E$3</f>
        <v>1.0275296693082641E-3</v>
      </c>
      <c r="F305" s="18">
        <f t="shared" ca="1" si="218"/>
        <v>2.0550299198321136E-3</v>
      </c>
      <c r="G305" s="18">
        <f t="shared" ca="1" si="218"/>
        <v>2.3821379888080336E-3</v>
      </c>
      <c r="H305" s="18">
        <f t="shared" ca="1" si="218"/>
        <v>2.28168445068008E-3</v>
      </c>
      <c r="I305" s="18">
        <f t="shared" ca="1" si="218"/>
        <v>2.2222556270624699E-3</v>
      </c>
      <c r="J305" s="18">
        <f t="shared" ca="1" si="218"/>
        <v>2.0135221332535464E-3</v>
      </c>
      <c r="K305" s="18">
        <f t="shared" ca="1" si="218"/>
        <v>2.0106754738439202E-3</v>
      </c>
      <c r="L305" s="18">
        <f t="shared" ca="1" si="218"/>
        <v>2.008642716166238E-3</v>
      </c>
      <c r="M305" s="18">
        <f t="shared" ca="1" si="218"/>
        <v>2.119346103322432E-3</v>
      </c>
      <c r="N305" s="18">
        <f t="shared" ca="1" si="218"/>
        <v>2.0059998186794676E-3</v>
      </c>
      <c r="O305" s="18">
        <f t="shared" ca="1" si="218"/>
        <v>2.0966692678092958E-3</v>
      </c>
      <c r="P305" s="18">
        <f t="shared" ca="1" si="218"/>
        <v>2.0044067390467242E-3</v>
      </c>
      <c r="Q305" s="18">
        <f t="shared" ca="1" si="218"/>
        <v>2.0811777771554416E-3</v>
      </c>
      <c r="R305" s="18">
        <f t="shared" ca="1" si="218"/>
        <v>2.0033733561673726E-3</v>
      </c>
      <c r="S305" s="18">
        <f t="shared" ca="1" si="218"/>
        <v>2.0699380566129148E-3</v>
      </c>
      <c r="T305" s="18">
        <f t="shared" ca="1" si="218"/>
        <v>2.0026655254911374E-3</v>
      </c>
      <c r="U305" s="18">
        <f t="shared" ca="1" si="218"/>
        <v>2.061416969790791E-3</v>
      </c>
      <c r="V305" s="18">
        <f t="shared" ca="1" si="218"/>
        <v>2.2251187437883637E-3</v>
      </c>
      <c r="W305" s="18">
        <f t="shared" ca="1" si="218"/>
        <v>2.0547382794675485E-3</v>
      </c>
      <c r="X305" s="18">
        <f t="shared" ca="1" si="218"/>
        <v>2.0017847123258241E-3</v>
      </c>
      <c r="Y305" s="18">
        <f t="shared" ca="1" si="218"/>
        <v>2.1448407315542242E-3</v>
      </c>
      <c r="Z305" s="18">
        <f t="shared" ca="1" si="218"/>
        <v>2.1837355415834743E-3</v>
      </c>
      <c r="AA305" s="18">
        <f t="shared" ca="1" si="218"/>
        <v>2.2192423175284581E-3</v>
      </c>
      <c r="AB305" s="18">
        <f t="shared" ca="1" si="218"/>
        <v>2.1682705941497332E-3</v>
      </c>
      <c r="AC305" s="18">
        <f t="shared" ca="1" si="218"/>
        <v>2.2015540250906011E-3</v>
      </c>
      <c r="AD305" s="18">
        <f t="shared" ca="1" si="218"/>
        <v>2.1552072994998977E-3</v>
      </c>
      <c r="AE305" s="18">
        <f t="shared" ca="1" si="218"/>
        <v>2.1865079688130934E-3</v>
      </c>
      <c r="AF305" s="18">
        <f t="shared" ca="1" si="218"/>
        <v>2.1082575391436621E-3</v>
      </c>
    </row>
    <row r="306" spans="4:32">
      <c r="D306" s="18">
        <f t="shared" si="168"/>
        <v>1421.9</v>
      </c>
      <c r="E306" s="18">
        <f t="shared" ref="E306:AF306" ca="1" si="219">0.001/E$2/E224*E$3</f>
        <v>1.0237251295354825E-3</v>
      </c>
      <c r="F306" s="18">
        <f t="shared" ca="1" si="219"/>
        <v>2.0474291346509574E-3</v>
      </c>
      <c r="G306" s="18">
        <f t="shared" ca="1" si="219"/>
        <v>2.3761552471283577E-3</v>
      </c>
      <c r="H306" s="18">
        <f t="shared" ca="1" si="219"/>
        <v>2.2784069293229603E-3</v>
      </c>
      <c r="I306" s="18">
        <f t="shared" ca="1" si="219"/>
        <v>2.2202553612283215E-3</v>
      </c>
      <c r="J306" s="18">
        <f t="shared" ca="1" si="219"/>
        <v>2.0124950480234723E-3</v>
      </c>
      <c r="K306" s="18">
        <f t="shared" ca="1" si="219"/>
        <v>2.0099403633354425E-3</v>
      </c>
      <c r="L306" s="18">
        <f t="shared" ca="1" si="219"/>
        <v>2.0080967866462894E-3</v>
      </c>
      <c r="M306" s="18">
        <f t="shared" ca="1" si="219"/>
        <v>2.1188468441362181E-3</v>
      </c>
      <c r="N306" s="18">
        <f t="shared" ca="1" si="219"/>
        <v>2.0056724235454483E-3</v>
      </c>
      <c r="O306" s="18">
        <f t="shared" ca="1" si="219"/>
        <v>2.0963651226134552E-3</v>
      </c>
      <c r="P306" s="18">
        <f t="shared" ca="1" si="219"/>
        <v>2.004193592463354E-3</v>
      </c>
      <c r="Q306" s="18">
        <f t="shared" ca="1" si="219"/>
        <v>2.080977974316152E-3</v>
      </c>
      <c r="R306" s="18">
        <f t="shared" ca="1" si="219"/>
        <v>2.0032258980093574E-3</v>
      </c>
      <c r="S306" s="18">
        <f t="shared" ca="1" si="219"/>
        <v>2.0697982346013469E-3</v>
      </c>
      <c r="T306" s="18">
        <f t="shared" ca="1" si="219"/>
        <v>2.0025587026414231E-3</v>
      </c>
      <c r="U306" s="18">
        <f t="shared" ca="1" si="219"/>
        <v>2.0613152983149545E-3</v>
      </c>
      <c r="V306" s="18">
        <f t="shared" ca="1" si="219"/>
        <v>2.2250039118377487E-3</v>
      </c>
      <c r="W306" s="18">
        <f t="shared" ca="1" si="219"/>
        <v>2.0546615094831516E-3</v>
      </c>
      <c r="X306" s="18">
        <f t="shared" ca="1" si="219"/>
        <v>2.0017228439259305E-3</v>
      </c>
      <c r="Y306" s="18">
        <f t="shared" ca="1" si="219"/>
        <v>2.144770909824074E-3</v>
      </c>
      <c r="Z306" s="18">
        <f t="shared" ca="1" si="219"/>
        <v>2.1836695695056198E-3</v>
      </c>
      <c r="AA306" s="18">
        <f t="shared" ca="1" si="219"/>
        <v>2.2191795632596975E-3</v>
      </c>
      <c r="AB306" s="18">
        <f t="shared" ca="1" si="219"/>
        <v>2.1682183955745631E-3</v>
      </c>
      <c r="AC306" s="18">
        <f t="shared" ca="1" si="219"/>
        <v>2.2015042225007296E-3</v>
      </c>
      <c r="AD306" s="18">
        <f t="shared" ca="1" si="219"/>
        <v>2.155165369206269E-3</v>
      </c>
      <c r="AE306" s="18">
        <f t="shared" ca="1" si="219"/>
        <v>2.1864677743203991E-3</v>
      </c>
      <c r="AF306" s="18">
        <f t="shared" ca="1" si="219"/>
        <v>2.1082251328485469E-3</v>
      </c>
    </row>
    <row r="307" spans="4:32">
      <c r="D307" s="18">
        <f t="shared" si="168"/>
        <v>1790.1</v>
      </c>
      <c r="E307" s="18">
        <f t="shared" ref="E307:AF307" ca="1" si="220">0.001/E$2/E225*E$3</f>
        <v>1.0199927051680934E-3</v>
      </c>
      <c r="F307" s="18">
        <f t="shared" ca="1" si="220"/>
        <v>2.0399709242292677E-3</v>
      </c>
      <c r="G307" s="18">
        <f t="shared" ca="1" si="220"/>
        <v>2.370123057501063E-3</v>
      </c>
      <c r="H307" s="18">
        <f t="shared" ca="1" si="220"/>
        <v>2.2749962335950188E-3</v>
      </c>
      <c r="I307" s="18">
        <f t="shared" ca="1" si="220"/>
        <v>2.2181286877593692E-3</v>
      </c>
      <c r="J307" s="18">
        <f t="shared" ca="1" si="220"/>
        <v>2.0113811116322308E-3</v>
      </c>
      <c r="K307" s="18">
        <f t="shared" ca="1" si="220"/>
        <v>2.0091351877625074E-3</v>
      </c>
      <c r="L307" s="18">
        <f t="shared" ca="1" si="220"/>
        <v>2.0074945473754591E-3</v>
      </c>
      <c r="M307" s="18">
        <f t="shared" ca="1" si="220"/>
        <v>2.118294487938828E-3</v>
      </c>
      <c r="N307" s="18">
        <f t="shared" ca="1" si="220"/>
        <v>2.00530763408526E-3</v>
      </c>
      <c r="O307" s="18">
        <f t="shared" ca="1" si="220"/>
        <v>2.0960260301689142E-3</v>
      </c>
      <c r="P307" s="18">
        <f t="shared" ca="1" si="220"/>
        <v>2.0039544464255953E-3</v>
      </c>
      <c r="Q307" s="18">
        <f t="shared" ca="1" si="220"/>
        <v>2.0807534879782449E-3</v>
      </c>
      <c r="R307" s="18">
        <f t="shared" ca="1" si="220"/>
        <v>2.0030603377662413E-3</v>
      </c>
      <c r="S307" s="18">
        <f t="shared" ca="1" si="220"/>
        <v>2.0696415688552204E-3</v>
      </c>
      <c r="T307" s="18">
        <f t="shared" ca="1" si="220"/>
        <v>2.0024385864741935E-3</v>
      </c>
      <c r="U307" s="18">
        <f t="shared" ca="1" si="220"/>
        <v>2.0612009098409274E-3</v>
      </c>
      <c r="V307" s="18">
        <f t="shared" ca="1" si="220"/>
        <v>2.2248744068250779E-3</v>
      </c>
      <c r="W307" s="18">
        <f t="shared" ca="1" si="220"/>
        <v>2.0545751150087711E-3</v>
      </c>
      <c r="X307" s="18">
        <f t="shared" ca="1" si="220"/>
        <v>2.0016530674158445E-3</v>
      </c>
      <c r="Y307" s="18">
        <f t="shared" ca="1" si="220"/>
        <v>2.1446925398902286E-3</v>
      </c>
      <c r="Z307" s="18">
        <f t="shared" ca="1" si="220"/>
        <v>2.1835949725503762E-3</v>
      </c>
      <c r="AA307" s="18">
        <f t="shared" ca="1" si="220"/>
        <v>2.2191089657318938E-3</v>
      </c>
      <c r="AB307" s="18">
        <f t="shared" ca="1" si="220"/>
        <v>2.1681597043716016E-3</v>
      </c>
      <c r="AC307" s="18">
        <f t="shared" ca="1" si="220"/>
        <v>2.2014482446312648E-3</v>
      </c>
      <c r="AD307" s="18">
        <f t="shared" ca="1" si="220"/>
        <v>2.1551181531001213E-3</v>
      </c>
      <c r="AE307" s="18">
        <f t="shared" ca="1" si="220"/>
        <v>2.1864225328561463E-3</v>
      </c>
      <c r="AF307" s="18">
        <f t="shared" ca="1" si="220"/>
        <v>2.108188699269163E-3</v>
      </c>
    </row>
    <row r="308" spans="4:32">
      <c r="D308" s="18">
        <f t="shared" si="168"/>
        <v>2253.6</v>
      </c>
      <c r="E308" s="18">
        <f t="shared" ref="E308:AF308" ca="1" si="221">0.001/E$2/E226*E$3</f>
        <v>1.0164506801369395E-3</v>
      </c>
      <c r="F308" s="18">
        <f t="shared" ca="1" si="221"/>
        <v>2.0328919237968851E-3</v>
      </c>
      <c r="G308" s="18">
        <f t="shared" ca="1" si="221"/>
        <v>2.3642305039730154E-3</v>
      </c>
      <c r="H308" s="18">
        <f t="shared" ca="1" si="221"/>
        <v>2.2715442558869162E-3</v>
      </c>
      <c r="I308" s="18">
        <f t="shared" ca="1" si="221"/>
        <v>2.2159226572136394E-3</v>
      </c>
      <c r="J308" s="18">
        <f t="shared" ca="1" si="221"/>
        <v>2.0101966170879529E-3</v>
      </c>
      <c r="K308" s="18">
        <f t="shared" ca="1" si="221"/>
        <v>2.0082684974251667E-3</v>
      </c>
      <c r="L308" s="18">
        <f t="shared" ca="1" si="221"/>
        <v>2.0068401144703401E-3</v>
      </c>
      <c r="M308" s="18">
        <f t="shared" ca="1" si="221"/>
        <v>2.1176920015165755E-3</v>
      </c>
      <c r="N308" s="18">
        <f t="shared" ca="1" si="221"/>
        <v>2.0049061266657355E-3</v>
      </c>
      <c r="O308" s="18">
        <f t="shared" ca="1" si="221"/>
        <v>2.0956519493846061E-3</v>
      </c>
      <c r="P308" s="18">
        <f t="shared" ca="1" si="221"/>
        <v>2.0036896990383163E-3</v>
      </c>
      <c r="Q308" s="18">
        <f t="shared" ca="1" si="221"/>
        <v>2.0805039977846991E-3</v>
      </c>
      <c r="R308" s="18">
        <f t="shared" ca="1" si="221"/>
        <v>2.002875250675596E-3</v>
      </c>
      <c r="S308" s="18">
        <f t="shared" ca="1" si="221"/>
        <v>2.0694661813692515E-3</v>
      </c>
      <c r="T308" s="18">
        <f t="shared" ca="1" si="221"/>
        <v>2.0023040867043788E-3</v>
      </c>
      <c r="U308" s="18">
        <f t="shared" ca="1" si="221"/>
        <v>2.0610724628488675E-3</v>
      </c>
      <c r="V308" s="18">
        <f t="shared" ca="1" si="221"/>
        <v>2.2247293548318136E-3</v>
      </c>
      <c r="W308" s="18">
        <f t="shared" ca="1" si="221"/>
        <v>2.0544779234763001E-3</v>
      </c>
      <c r="X308" s="18">
        <f t="shared" ca="1" si="221"/>
        <v>2.0015746690457267E-3</v>
      </c>
      <c r="Y308" s="18">
        <f t="shared" ca="1" si="221"/>
        <v>2.1446042998096767E-3</v>
      </c>
      <c r="Z308" s="18">
        <f t="shared" ca="1" si="221"/>
        <v>2.183511158818856E-3</v>
      </c>
      <c r="AA308" s="18">
        <f t="shared" ca="1" si="221"/>
        <v>2.219029453053059E-3</v>
      </c>
      <c r="AB308" s="18">
        <f t="shared" ca="1" si="221"/>
        <v>2.1680935816131173E-3</v>
      </c>
      <c r="AC308" s="18">
        <f t="shared" ca="1" si="221"/>
        <v>2.2013852898212327E-3</v>
      </c>
      <c r="AD308" s="18">
        <f t="shared" ca="1" si="221"/>
        <v>2.1550649597405079E-3</v>
      </c>
      <c r="AE308" s="18">
        <f t="shared" ca="1" si="221"/>
        <v>2.1863716584650372E-3</v>
      </c>
      <c r="AF308" s="18">
        <f t="shared" ca="1" si="221"/>
        <v>2.1081477390112032E-3</v>
      </c>
    </row>
    <row r="309" spans="4:32">
      <c r="D309" s="18">
        <f t="shared" si="168"/>
        <v>2837.1</v>
      </c>
      <c r="E309" s="18">
        <f t="shared" ref="E309:AF309" ca="1" si="222">0.001/E$2/E227*E$3</f>
        <v>1.0132057437776628E-3</v>
      </c>
      <c r="F309" s="18">
        <f t="shared" ca="1" si="222"/>
        <v>2.0264056838602412E-3</v>
      </c>
      <c r="G309" s="18">
        <f t="shared" ca="1" si="222"/>
        <v>2.3586631661436592E-3</v>
      </c>
      <c r="H309" s="18">
        <f t="shared" ca="1" si="222"/>
        <v>2.2681540329670064E-3</v>
      </c>
      <c r="I309" s="18">
        <f t="shared" ca="1" si="222"/>
        <v>2.2136951780783853E-3</v>
      </c>
      <c r="J309" s="18">
        <f t="shared" ca="1" si="222"/>
        <v>2.0089659083329481E-3</v>
      </c>
      <c r="K309" s="18">
        <f t="shared" ca="1" si="222"/>
        <v>2.007355096588604E-3</v>
      </c>
      <c r="L309" s="18">
        <f t="shared" ca="1" si="222"/>
        <v>2.0061425016315191E-3</v>
      </c>
      <c r="M309" s="18">
        <f t="shared" ca="1" si="222"/>
        <v>2.1170463960126316E-3</v>
      </c>
      <c r="N309" s="18">
        <f t="shared" ca="1" si="222"/>
        <v>2.0044708336182794E-3</v>
      </c>
      <c r="O309" s="18">
        <f t="shared" ca="1" si="222"/>
        <v>2.095244422090799E-3</v>
      </c>
      <c r="P309" s="18">
        <f t="shared" ca="1" si="222"/>
        <v>2.0033989177914665E-3</v>
      </c>
      <c r="Q309" s="18">
        <f t="shared" ca="1" si="222"/>
        <v>2.0802294036905257E-3</v>
      </c>
      <c r="R309" s="18">
        <f t="shared" ca="1" si="222"/>
        <v>2.0026707764191701E-3</v>
      </c>
      <c r="S309" s="18">
        <f t="shared" ca="1" si="222"/>
        <v>2.0692717549947622E-3</v>
      </c>
      <c r="T309" s="18">
        <f t="shared" ca="1" si="222"/>
        <v>2.002154364973347E-3</v>
      </c>
      <c r="U309" s="18">
        <f t="shared" ca="1" si="222"/>
        <v>2.0609295580443971E-3</v>
      </c>
      <c r="V309" s="18">
        <f t="shared" ca="1" si="222"/>
        <v>2.2245678122436207E-3</v>
      </c>
      <c r="W309" s="18">
        <f t="shared" ca="1" si="222"/>
        <v>2.0543693983798828E-3</v>
      </c>
      <c r="X309" s="18">
        <f t="shared" ca="1" si="222"/>
        <v>2.0014869365149431E-3</v>
      </c>
      <c r="Y309" s="18">
        <f t="shared" ca="1" si="222"/>
        <v>2.1445054570989621E-3</v>
      </c>
      <c r="Z309" s="18">
        <f t="shared" ca="1" si="222"/>
        <v>2.1834173546604538E-3</v>
      </c>
      <c r="AA309" s="18">
        <f t="shared" ca="1" si="222"/>
        <v>2.2189404118899232E-3</v>
      </c>
      <c r="AB309" s="18">
        <f t="shared" ca="1" si="222"/>
        <v>2.1680194406581634E-3</v>
      </c>
      <c r="AC309" s="18">
        <f t="shared" ca="1" si="222"/>
        <v>2.201314544143618E-3</v>
      </c>
      <c r="AD309" s="18">
        <f t="shared" ca="1" si="222"/>
        <v>2.1550053281397716E-3</v>
      </c>
      <c r="AE309" s="18">
        <f t="shared" ca="1" si="222"/>
        <v>2.1863144296784339E-3</v>
      </c>
      <c r="AF309" s="18">
        <f t="shared" ca="1" si="222"/>
        <v>2.1081016301860325E-3</v>
      </c>
    </row>
    <row r="310" spans="4:32">
      <c r="D310" s="18">
        <f t="shared" si="168"/>
        <v>3571.7</v>
      </c>
      <c r="E310" s="18">
        <f t="shared" ref="E310:AF310" ca="1" si="223">0.001/E$2/E228*E$3</f>
        <v>1.0103379833615311E-3</v>
      </c>
      <c r="F310" s="18">
        <f t="shared" ca="1" si="223"/>
        <v>2.0206726238239151E-3</v>
      </c>
      <c r="G310" s="18">
        <f t="shared" ca="1" si="223"/>
        <v>2.3535867039780698E-3</v>
      </c>
      <c r="H310" s="18">
        <f t="shared" ca="1" si="223"/>
        <v>2.2649342852431374E-3</v>
      </c>
      <c r="I310" s="18">
        <f t="shared" ca="1" si="223"/>
        <v>2.21151486158839E-3</v>
      </c>
      <c r="J310" s="18">
        <f t="shared" ca="1" si="223"/>
        <v>2.0077214224102436E-3</v>
      </c>
      <c r="K310" s="18">
        <f t="shared" ca="1" si="223"/>
        <v>2.0064158776851937E-3</v>
      </c>
      <c r="L310" s="18">
        <f t="shared" ca="1" si="223"/>
        <v>2.0054153256650869E-3</v>
      </c>
      <c r="M310" s="18">
        <f t="shared" ca="1" si="223"/>
        <v>2.1163694346857604E-3</v>
      </c>
      <c r="N310" s="18">
        <f t="shared" ca="1" si="223"/>
        <v>2.0040077683540396E-3</v>
      </c>
      <c r="O310" s="18">
        <f t="shared" ca="1" si="223"/>
        <v>2.0948093090136406E-3</v>
      </c>
      <c r="P310" s="18">
        <f t="shared" ca="1" si="223"/>
        <v>2.00308483556449E-3</v>
      </c>
      <c r="Q310" s="18">
        <f t="shared" ca="1" si="223"/>
        <v>2.0799323265998483E-3</v>
      </c>
      <c r="R310" s="18">
        <f t="shared" ca="1" si="223"/>
        <v>2.0024478601025817E-3</v>
      </c>
      <c r="S310" s="18">
        <f t="shared" ca="1" si="223"/>
        <v>2.0690596177665027E-3</v>
      </c>
      <c r="T310" s="18">
        <f t="shared" ca="1" si="223"/>
        <v>2.0019898612084076E-3</v>
      </c>
      <c r="U310" s="18">
        <f t="shared" ca="1" si="223"/>
        <v>2.0607720526263779E-3</v>
      </c>
      <c r="V310" s="18">
        <f t="shared" ca="1" si="223"/>
        <v>2.2243902019355877E-3</v>
      </c>
      <c r="W310" s="18">
        <f t="shared" ca="1" si="223"/>
        <v>2.0542491296928049E-3</v>
      </c>
      <c r="X310" s="18">
        <f t="shared" ca="1" si="223"/>
        <v>2.0013893811205389E-3</v>
      </c>
      <c r="Y310" s="18">
        <f t="shared" ca="1" si="223"/>
        <v>2.1443958098582919E-3</v>
      </c>
      <c r="Z310" s="18">
        <f t="shared" ca="1" si="223"/>
        <v>2.1833130205305665E-3</v>
      </c>
      <c r="AA310" s="18">
        <f t="shared" ca="1" si="223"/>
        <v>2.2188412750715428E-3</v>
      </c>
      <c r="AB310" s="18">
        <f t="shared" ca="1" si="223"/>
        <v>2.1679367055137187E-3</v>
      </c>
      <c r="AC310" s="18">
        <f t="shared" ca="1" si="223"/>
        <v>2.2012355387415398E-3</v>
      </c>
      <c r="AD310" s="18">
        <f t="shared" ca="1" si="223"/>
        <v>2.1549385149917683E-3</v>
      </c>
      <c r="AE310" s="18">
        <f t="shared" ca="1" si="223"/>
        <v>2.1862504461536291E-3</v>
      </c>
      <c r="AF310" s="18">
        <f t="shared" ca="1" si="223"/>
        <v>2.1080499277409672E-3</v>
      </c>
    </row>
    <row r="311" spans="4:32">
      <c r="D311" s="18">
        <f t="shared" si="168"/>
        <v>4496.5</v>
      </c>
      <c r="E311" s="18">
        <f t="shared" ref="E311:AF311" ca="1" si="224">0.001/E$2/E229*E$3</f>
        <v>1.0078943491654592E-3</v>
      </c>
      <c r="F311" s="18">
        <f t="shared" ca="1" si="224"/>
        <v>2.0157873622639959E-3</v>
      </c>
      <c r="G311" s="18">
        <f t="shared" ca="1" si="224"/>
        <v>2.3491245779215736E-3</v>
      </c>
      <c r="H311" s="18">
        <f t="shared" ca="1" si="224"/>
        <v>2.2619831081717784E-3</v>
      </c>
      <c r="I311" s="18">
        <f t="shared" ca="1" si="224"/>
        <v>2.2094505360708725E-3</v>
      </c>
      <c r="J311" s="18">
        <f t="shared" ca="1" si="224"/>
        <v>2.0065010050141544E-3</v>
      </c>
      <c r="K311" s="18">
        <f t="shared" ca="1" si="224"/>
        <v>2.0054772681360501E-3</v>
      </c>
      <c r="L311" s="18">
        <f t="shared" ca="1" si="224"/>
        <v>2.0046774113709328E-3</v>
      </c>
      <c r="M311" s="18">
        <f t="shared" ca="1" si="224"/>
        <v>2.1156774674638448E-3</v>
      </c>
      <c r="N311" s="18">
        <f t="shared" ca="1" si="224"/>
        <v>2.0035264254032602E-3</v>
      </c>
      <c r="O311" s="18">
        <f t="shared" ca="1" si="224"/>
        <v>2.094354879225711E-3</v>
      </c>
      <c r="P311" s="18">
        <f t="shared" ca="1" si="224"/>
        <v>2.0027531416395958E-3</v>
      </c>
      <c r="Q311" s="18">
        <f t="shared" ca="1" si="224"/>
        <v>2.0796170264126973E-3</v>
      </c>
      <c r="R311" s="18">
        <f t="shared" ca="1" si="224"/>
        <v>2.002209006798527E-3</v>
      </c>
      <c r="S311" s="18">
        <f t="shared" ca="1" si="224"/>
        <v>2.0688311712197096E-3</v>
      </c>
      <c r="T311" s="18">
        <f t="shared" ca="1" si="224"/>
        <v>2.0018118142182432E-3</v>
      </c>
      <c r="U311" s="18">
        <f t="shared" ca="1" si="224"/>
        <v>2.0606012314104247E-3</v>
      </c>
      <c r="V311" s="18">
        <f t="shared" ca="1" si="224"/>
        <v>2.2241978004857795E-3</v>
      </c>
      <c r="W311" s="18">
        <f t="shared" ca="1" si="224"/>
        <v>2.0541177229274235E-3</v>
      </c>
      <c r="X311" s="18">
        <f t="shared" ca="1" si="224"/>
        <v>2.0012821908577771E-3</v>
      </c>
      <c r="Y311" s="18">
        <f t="shared" ca="1" si="224"/>
        <v>2.1442755850203496E-3</v>
      </c>
      <c r="Z311" s="18">
        <f t="shared" ca="1" si="224"/>
        <v>2.1831984445791972E-3</v>
      </c>
      <c r="AA311" s="18">
        <f t="shared" ca="1" si="224"/>
        <v>2.2187322441743736E-3</v>
      </c>
      <c r="AB311" s="18">
        <f t="shared" ca="1" si="224"/>
        <v>2.1678454067959878E-3</v>
      </c>
      <c r="AC311" s="18">
        <f t="shared" ca="1" si="224"/>
        <v>2.2011482533091536E-3</v>
      </c>
      <c r="AD311" s="18">
        <f t="shared" ca="1" si="224"/>
        <v>2.1548644973202343E-3</v>
      </c>
      <c r="AE311" s="18">
        <f t="shared" ca="1" si="224"/>
        <v>2.1861794074570463E-3</v>
      </c>
      <c r="AF311" s="18">
        <f t="shared" ca="1" si="224"/>
        <v>2.1079924291168882E-3</v>
      </c>
    </row>
    <row r="312" spans="4:32">
      <c r="D312" s="18">
        <f t="shared" si="168"/>
        <v>5660.7</v>
      </c>
      <c r="E312" s="18">
        <f t="shared" ref="E312:AF312" ca="1" si="225">0.001/E$2/E230*E$3</f>
        <v>1.0058854546685281E-3</v>
      </c>
      <c r="F312" s="18">
        <f t="shared" ca="1" si="225"/>
        <v>2.0117703368150624E-3</v>
      </c>
      <c r="G312" s="18">
        <f t="shared" ca="1" si="225"/>
        <v>2.3453430782655223E-3</v>
      </c>
      <c r="H312" s="18">
        <f t="shared" ca="1" si="225"/>
        <v>2.259374906522347E-3</v>
      </c>
      <c r="I312" s="18">
        <f t="shared" ca="1" si="225"/>
        <v>2.2075645907427572E-3</v>
      </c>
      <c r="J312" s="18">
        <f t="shared" ca="1" si="225"/>
        <v>2.0053433106142515E-3</v>
      </c>
      <c r="K312" s="18">
        <f t="shared" ca="1" si="225"/>
        <v>2.004568541788695E-3</v>
      </c>
      <c r="L312" s="18">
        <f t="shared" ca="1" si="225"/>
        <v>2.0039505874574863E-3</v>
      </c>
      <c r="M312" s="18">
        <f t="shared" ca="1" si="225"/>
        <v>2.1149905824078313E-3</v>
      </c>
      <c r="N312" s="18">
        <f t="shared" ca="1" si="225"/>
        <v>2.0030393959611288E-3</v>
      </c>
      <c r="O312" s="18">
        <f t="shared" ca="1" si="225"/>
        <v>2.0938924206176982E-3</v>
      </c>
      <c r="P312" s="18">
        <f t="shared" ca="1" si="225"/>
        <v>2.0024103608341703E-3</v>
      </c>
      <c r="Q312" s="18">
        <f t="shared" ca="1" si="225"/>
        <v>2.0792900413565693E-3</v>
      </c>
      <c r="R312" s="18">
        <f t="shared" ca="1" si="225"/>
        <v>2.0019582800666698E-3</v>
      </c>
      <c r="S312" s="18">
        <f t="shared" ca="1" si="225"/>
        <v>2.0685910293519807E-3</v>
      </c>
      <c r="T312" s="18">
        <f t="shared" ca="1" si="225"/>
        <v>2.0016225994420383E-3</v>
      </c>
      <c r="U312" s="18">
        <f t="shared" ca="1" si="225"/>
        <v>2.0604192218880617E-3</v>
      </c>
      <c r="V312" s="18">
        <f t="shared" ca="1" si="225"/>
        <v>2.2239931078520216E-3</v>
      </c>
      <c r="W312" s="18">
        <f t="shared" ca="1" si="225"/>
        <v>2.0539765012047061E-3</v>
      </c>
      <c r="X312" s="18">
        <f t="shared" ca="1" si="225"/>
        <v>2.001166341807567E-3</v>
      </c>
      <c r="Y312" s="18">
        <f t="shared" ca="1" si="225"/>
        <v>2.144145700695212E-3</v>
      </c>
      <c r="Z312" s="18">
        <f t="shared" ca="1" si="225"/>
        <v>2.1830744104778784E-3</v>
      </c>
      <c r="AA312" s="18">
        <f t="shared" ca="1" si="225"/>
        <v>2.2186139793914836E-3</v>
      </c>
      <c r="AB312" s="18">
        <f t="shared" ca="1" si="225"/>
        <v>2.1677459321686387E-3</v>
      </c>
      <c r="AC312" s="18">
        <f t="shared" ca="1" si="225"/>
        <v>2.2010529980546535E-3</v>
      </c>
      <c r="AD312" s="18">
        <f t="shared" ca="1" si="225"/>
        <v>2.1547834182782289E-3</v>
      </c>
      <c r="AE312" s="18">
        <f t="shared" ca="1" si="225"/>
        <v>2.186101488578493E-3</v>
      </c>
      <c r="AF312" s="18">
        <f t="shared" ca="1" si="225"/>
        <v>2.1079290540357652E-3</v>
      </c>
    </row>
    <row r="313" spans="4:32">
      <c r="D313" s="18">
        <f t="shared" si="168"/>
        <v>7126.4</v>
      </c>
      <c r="E313" s="18">
        <f t="shared" ref="E313:AF313" ca="1" si="226">0.001/E$2/E231*E$3</f>
        <v>1.0042892481813004E-3</v>
      </c>
      <c r="F313" s="18">
        <f t="shared" ca="1" si="226"/>
        <v>2.0085784963626008E-3</v>
      </c>
      <c r="G313" s="18">
        <f t="shared" ca="1" si="226"/>
        <v>2.3422510546136921E-3</v>
      </c>
      <c r="H313" s="18">
        <f t="shared" ca="1" si="226"/>
        <v>2.257152823009723E-3</v>
      </c>
      <c r="I313" s="18">
        <f t="shared" ca="1" si="226"/>
        <v>2.2059033746581712E-3</v>
      </c>
      <c r="J313" s="18">
        <f t="shared" ca="1" si="226"/>
        <v>2.0042833169062312E-3</v>
      </c>
      <c r="K313" s="18">
        <f t="shared" ca="1" si="226"/>
        <v>2.0037182846913146E-3</v>
      </c>
      <c r="L313" s="18">
        <f t="shared" ca="1" si="226"/>
        <v>2.0032578940035939E-3</v>
      </c>
      <c r="M313" s="18">
        <f t="shared" ca="1" si="226"/>
        <v>2.1143302957532992E-3</v>
      </c>
      <c r="N313" s="18">
        <f t="shared" ca="1" si="226"/>
        <v>2.0025611840162939E-3</v>
      </c>
      <c r="O313" s="18">
        <f t="shared" ca="1" si="226"/>
        <v>2.0934351309573342E-3</v>
      </c>
      <c r="P313" s="18">
        <f t="shared" ca="1" si="226"/>
        <v>2.0020661044429042E-3</v>
      </c>
      <c r="Q313" s="18">
        <f t="shared" ca="1" si="226"/>
        <v>2.0789597128717092E-3</v>
      </c>
      <c r="R313" s="18">
        <f t="shared" ca="1" si="226"/>
        <v>2.0017018893172529E-3</v>
      </c>
      <c r="S313" s="18">
        <f t="shared" ca="1" si="226"/>
        <v>2.0683442724845212E-3</v>
      </c>
      <c r="T313" s="18">
        <f t="shared" ca="1" si="226"/>
        <v>2.0014261605300885E-3</v>
      </c>
      <c r="U313" s="18">
        <f t="shared" ca="1" si="226"/>
        <v>2.0602297812551251E-3</v>
      </c>
      <c r="V313" s="18">
        <f t="shared" ca="1" si="226"/>
        <v>2.2237803239306807E-3</v>
      </c>
      <c r="W313" s="18">
        <f t="shared" ca="1" si="226"/>
        <v>2.0538277104261769E-3</v>
      </c>
      <c r="X313" s="18">
        <f t="shared" ca="1" si="226"/>
        <v>2.0010434267873495E-3</v>
      </c>
      <c r="Y313" s="18">
        <f t="shared" ca="1" si="226"/>
        <v>2.1440081463588974E-3</v>
      </c>
      <c r="Z313" s="18">
        <f t="shared" ca="1" si="226"/>
        <v>2.1829427984974845E-3</v>
      </c>
      <c r="AA313" s="18">
        <f t="shared" ca="1" si="226"/>
        <v>2.2184881788076083E-3</v>
      </c>
      <c r="AB313" s="18">
        <f t="shared" ca="1" si="226"/>
        <v>2.1676395238861431E-3</v>
      </c>
      <c r="AC313" s="18">
        <f t="shared" ca="1" si="226"/>
        <v>2.2009508931668535E-3</v>
      </c>
      <c r="AD313" s="18">
        <f t="shared" ca="1" si="226"/>
        <v>2.1546960918481326E-3</v>
      </c>
      <c r="AE313" s="18">
        <f t="shared" ca="1" si="226"/>
        <v>2.1860174202940745E-3</v>
      </c>
      <c r="AF313" s="18">
        <f t="shared" ca="1" si="226"/>
        <v>2.1078603685793129E-3</v>
      </c>
    </row>
    <row r="314" spans="4:32">
      <c r="D314" s="18">
        <f t="shared" si="168"/>
        <v>8971.6</v>
      </c>
      <c r="E314" s="18">
        <f t="shared" ref="E314:AF314" ca="1" si="227">0.001/E$2/E232*E$3</f>
        <v>1.0030611417600897E-3</v>
      </c>
      <c r="F314" s="18">
        <f t="shared" ca="1" si="227"/>
        <v>2.0061223906772982E-3</v>
      </c>
      <c r="G314" s="18">
        <f t="shared" ca="1" si="227"/>
        <v>2.3398076311206073E-3</v>
      </c>
      <c r="H314" s="18">
        <f t="shared" ca="1" si="227"/>
        <v>2.2553272045766626E-3</v>
      </c>
      <c r="I314" s="18">
        <f t="shared" ca="1" si="227"/>
        <v>2.204493277344659E-3</v>
      </c>
      <c r="J314" s="18">
        <f t="shared" ca="1" si="227"/>
        <v>2.0033476438246029E-3</v>
      </c>
      <c r="K314" s="18">
        <f t="shared" ca="1" si="227"/>
        <v>2.0029509339105898E-3</v>
      </c>
      <c r="L314" s="18">
        <f t="shared" ca="1" si="227"/>
        <v>2.0026205510542067E-3</v>
      </c>
      <c r="M314" s="18">
        <f t="shared" ca="1" si="227"/>
        <v>2.1137171808162142E-3</v>
      </c>
      <c r="N314" s="18">
        <f t="shared" ca="1" si="227"/>
        <v>2.0021071107301823E-3</v>
      </c>
      <c r="O314" s="18">
        <f t="shared" ca="1" si="227"/>
        <v>2.092997820301114E-3</v>
      </c>
      <c r="P314" s="18">
        <f t="shared" ca="1" si="227"/>
        <v>2.0017307291811661E-3</v>
      </c>
      <c r="Q314" s="18">
        <f t="shared" ca="1" si="227"/>
        <v>2.0786362811420728E-3</v>
      </c>
      <c r="R314" s="18">
        <f t="shared" ca="1" si="227"/>
        <v>2.0014470278252902E-3</v>
      </c>
      <c r="S314" s="18">
        <f t="shared" ca="1" si="227"/>
        <v>2.0680980091499781E-3</v>
      </c>
      <c r="T314" s="18">
        <f t="shared" ca="1" si="227"/>
        <v>2.0012277864767951E-3</v>
      </c>
      <c r="U314" s="18">
        <f t="shared" ca="1" si="227"/>
        <v>2.0600377220890511E-3</v>
      </c>
      <c r="V314" s="18">
        <f t="shared" ca="1" si="227"/>
        <v>2.2235652269579661E-3</v>
      </c>
      <c r="W314" s="18">
        <f t="shared" ca="1" si="227"/>
        <v>2.0536747946327469E-3</v>
      </c>
      <c r="X314" s="18">
        <f t="shared" ca="1" si="227"/>
        <v>2.0009161123485733E-3</v>
      </c>
      <c r="Y314" s="18">
        <f t="shared" ca="1" si="227"/>
        <v>2.1438659773472739E-3</v>
      </c>
      <c r="Z314" s="18">
        <f t="shared" ca="1" si="227"/>
        <v>2.1828062612303141E-3</v>
      </c>
      <c r="AA314" s="18">
        <f t="shared" ca="1" si="227"/>
        <v>2.2183572848697912E-3</v>
      </c>
      <c r="AB314" s="18">
        <f t="shared" ca="1" si="227"/>
        <v>2.1675280607572505E-3</v>
      </c>
      <c r="AC314" s="18">
        <f t="shared" ca="1" si="227"/>
        <v>2.2008436700473597E-3</v>
      </c>
      <c r="AD314" s="18">
        <f t="shared" ca="1" si="227"/>
        <v>2.1546038525357704E-3</v>
      </c>
      <c r="AE314" s="18">
        <f t="shared" ca="1" si="227"/>
        <v>2.1859284322435129E-3</v>
      </c>
      <c r="AF314" s="18">
        <f t="shared" ca="1" si="227"/>
        <v>2.1077871464973345E-3</v>
      </c>
    </row>
    <row r="315" spans="4:32">
      <c r="D315" s="18">
        <f t="shared" si="168"/>
        <v>11295</v>
      </c>
      <c r="E315" s="18">
        <f t="shared" ref="E315:AF315" ca="1" si="228">0.001/E$2/E233*E$3</f>
        <v>1.0021355084922725E-3</v>
      </c>
      <c r="F315" s="18">
        <f t="shared" ca="1" si="228"/>
        <v>2.0042710793789671E-3</v>
      </c>
      <c r="G315" s="18">
        <f t="shared" ca="1" si="228"/>
        <v>2.3379158710339978E-3</v>
      </c>
      <c r="H315" s="18">
        <f t="shared" ca="1" si="228"/>
        <v>2.2538548950646249E-3</v>
      </c>
      <c r="I315" s="18">
        <f t="shared" ca="1" si="228"/>
        <v>2.2033147030243098E-3</v>
      </c>
      <c r="J315" s="18">
        <f t="shared" ca="1" si="228"/>
        <v>2.0025296079348217E-3</v>
      </c>
      <c r="K315" s="18">
        <f t="shared" ca="1" si="228"/>
        <v>2.0022616403758699E-3</v>
      </c>
      <c r="L315" s="18">
        <f t="shared" ca="1" si="228"/>
        <v>2.0020339781993486E-3</v>
      </c>
      <c r="M315" s="18">
        <f t="shared" ca="1" si="228"/>
        <v>2.1131461851177529E-3</v>
      </c>
      <c r="N315" s="18">
        <f t="shared" ca="1" si="228"/>
        <v>2.0016710399636383E-3</v>
      </c>
      <c r="O315" s="18">
        <f t="shared" ca="1" si="228"/>
        <v>2.0925736448099124E-3</v>
      </c>
      <c r="P315" s="18">
        <f t="shared" ca="1" si="228"/>
        <v>2.0013969749814132E-3</v>
      </c>
      <c r="Q315" s="18">
        <f t="shared" ca="1" si="228"/>
        <v>2.0783114543257496E-3</v>
      </c>
      <c r="R315" s="18">
        <f t="shared" ca="1" si="228"/>
        <v>2.001185302062771E-3</v>
      </c>
      <c r="S315" s="18">
        <f t="shared" ca="1" si="228"/>
        <v>2.0678431520613203E-3</v>
      </c>
      <c r="T315" s="18">
        <f t="shared" ca="1" si="228"/>
        <v>2.0010184154894894E-3</v>
      </c>
      <c r="U315" s="18">
        <f t="shared" ca="1" si="228"/>
        <v>2.0598335451056998E-3</v>
      </c>
      <c r="V315" s="18">
        <f t="shared" ca="1" si="228"/>
        <v>2.223337446596879E-3</v>
      </c>
      <c r="W315" s="18">
        <f t="shared" ca="1" si="228"/>
        <v>2.0535084161919766E-3</v>
      </c>
      <c r="X315" s="18">
        <f t="shared" ca="1" si="228"/>
        <v>2.0007752374584732E-3</v>
      </c>
      <c r="Y315" s="18">
        <f t="shared" ca="1" si="228"/>
        <v>2.1437093338045761E-3</v>
      </c>
      <c r="Z315" s="18">
        <f t="shared" ca="1" si="228"/>
        <v>2.1826549258300108E-3</v>
      </c>
      <c r="AA315" s="18">
        <f t="shared" ca="1" si="228"/>
        <v>2.2182113500040707E-3</v>
      </c>
      <c r="AB315" s="18">
        <f t="shared" ca="1" si="228"/>
        <v>2.1674019828641531E-3</v>
      </c>
      <c r="AC315" s="18">
        <f t="shared" ca="1" si="228"/>
        <v>2.2007217363651113E-3</v>
      </c>
      <c r="AD315" s="18">
        <f t="shared" ca="1" si="228"/>
        <v>2.1544975801446129E-3</v>
      </c>
      <c r="AE315" s="18">
        <f t="shared" ca="1" si="228"/>
        <v>2.1858253984598885E-3</v>
      </c>
      <c r="AF315" s="18">
        <f t="shared" ca="1" si="228"/>
        <v>2.1077010471096968E-3</v>
      </c>
    </row>
    <row r="316" spans="4:32">
      <c r="D316" s="18">
        <f t="shared" si="168"/>
        <v>14219</v>
      </c>
      <c r="E316" s="18">
        <f t="shared" ref="E316:AF316" ca="1" si="229">0.001/E$2/E234*E$3</f>
        <v>1.001462649861328E-3</v>
      </c>
      <c r="F316" s="18">
        <f t="shared" ca="1" si="229"/>
        <v>2.0029253350722625E-3</v>
      </c>
      <c r="G316" s="18">
        <f t="shared" ca="1" si="229"/>
        <v>2.3365106166131715E-3</v>
      </c>
      <c r="H316" s="18">
        <f t="shared" ca="1" si="229"/>
        <v>2.2527240945730631E-3</v>
      </c>
      <c r="I316" s="18">
        <f t="shared" ca="1" si="229"/>
        <v>2.2023822164914534E-3</v>
      </c>
      <c r="J316" s="18">
        <f t="shared" ca="1" si="229"/>
        <v>2.0018575184524248E-3</v>
      </c>
      <c r="K316" s="18">
        <f t="shared" ca="1" si="229"/>
        <v>2.0016823486890115E-3</v>
      </c>
      <c r="L316" s="18">
        <f t="shared" ca="1" si="229"/>
        <v>2.0015307394060091E-3</v>
      </c>
      <c r="M316" s="18">
        <f t="shared" ca="1" si="229"/>
        <v>2.1126513839421894E-3</v>
      </c>
      <c r="N316" s="18">
        <f t="shared" ca="1" si="229"/>
        <v>2.0012832109354618E-3</v>
      </c>
      <c r="O316" s="18">
        <f t="shared" ca="1" si="229"/>
        <v>2.0921934048634596E-3</v>
      </c>
      <c r="P316" s="18">
        <f t="shared" ca="1" si="229"/>
        <v>2.0010911148029406E-3</v>
      </c>
      <c r="Q316" s="18">
        <f t="shared" ca="1" si="229"/>
        <v>2.07801171617867E-3</v>
      </c>
      <c r="R316" s="18">
        <f t="shared" ca="1" si="229"/>
        <v>2.0009391425452583E-3</v>
      </c>
      <c r="S316" s="18">
        <f t="shared" ca="1" si="229"/>
        <v>2.0676019159392364E-3</v>
      </c>
      <c r="T316" s="18">
        <f t="shared" ca="1" si="229"/>
        <v>2.0008169008853948E-3</v>
      </c>
      <c r="U316" s="18">
        <f t="shared" ca="1" si="229"/>
        <v>2.0596360612589481E-3</v>
      </c>
      <c r="V316" s="18">
        <f t="shared" ca="1" si="229"/>
        <v>2.2231177353010819E-3</v>
      </c>
      <c r="W316" s="18">
        <f t="shared" ca="1" si="229"/>
        <v>2.0533442367617551E-3</v>
      </c>
      <c r="X316" s="18">
        <f t="shared" ca="1" si="229"/>
        <v>2.0006344386410157E-3</v>
      </c>
      <c r="Y316" s="18">
        <f t="shared" ca="1" si="229"/>
        <v>2.1435533194137982E-3</v>
      </c>
      <c r="Z316" s="18">
        <f t="shared" ca="1" si="229"/>
        <v>2.1825034596981716E-3</v>
      </c>
      <c r="AA316" s="18">
        <f t="shared" ca="1" si="229"/>
        <v>2.2180645811960484E-3</v>
      </c>
      <c r="AB316" s="18">
        <f t="shared" ca="1" si="229"/>
        <v>2.1672738265775746E-3</v>
      </c>
      <c r="AC316" s="18">
        <f t="shared" ca="1" si="229"/>
        <v>2.2005972219989295E-3</v>
      </c>
      <c r="AD316" s="18">
        <f t="shared" ca="1" si="229"/>
        <v>2.1543879566223324E-3</v>
      </c>
      <c r="AE316" s="18">
        <f t="shared" ca="1" si="229"/>
        <v>2.1857186968286474E-3</v>
      </c>
      <c r="AF316" s="18">
        <f t="shared" ca="1" si="229"/>
        <v>2.107610789492083E-3</v>
      </c>
    </row>
    <row r="317" spans="4:32">
      <c r="D317" s="18">
        <f t="shared" si="168"/>
        <v>17901</v>
      </c>
      <c r="E317" s="18">
        <f t="shared" ref="E317:AF317" ca="1" si="230">0.001/E$2/E235*E$3</f>
        <v>1.0009889060864693E-3</v>
      </c>
      <c r="F317" s="18">
        <f t="shared" ca="1" si="230"/>
        <v>2.0019778318179225E-3</v>
      </c>
      <c r="G317" s="18">
        <f t="shared" ca="1" si="230"/>
        <v>2.3355049687285643E-3</v>
      </c>
      <c r="H317" s="18">
        <f t="shared" ca="1" si="230"/>
        <v>2.2518940100614677E-3</v>
      </c>
      <c r="I317" s="18">
        <f t="shared" ca="1" si="230"/>
        <v>2.2016821501137942E-3</v>
      </c>
      <c r="J317" s="18">
        <f t="shared" ca="1" si="230"/>
        <v>2.0013382607600477E-3</v>
      </c>
      <c r="K317" s="18">
        <f t="shared" ca="1" si="230"/>
        <v>2.0012270224257379E-3</v>
      </c>
      <c r="L317" s="18">
        <f t="shared" ca="1" si="230"/>
        <v>2.0011290341969321E-3</v>
      </c>
      <c r="M317" s="18">
        <f t="shared" ca="1" si="230"/>
        <v>2.1122534378576014E-3</v>
      </c>
      <c r="N317" s="18">
        <f t="shared" ca="1" si="230"/>
        <v>2.0009652667349765E-3</v>
      </c>
      <c r="O317" s="18">
        <f t="shared" ca="1" si="230"/>
        <v>2.0918796858394079E-3</v>
      </c>
      <c r="P317" s="18">
        <f t="shared" ca="1" si="230"/>
        <v>2.000834715597023E-3</v>
      </c>
      <c r="Q317" s="18">
        <f t="shared" ca="1" si="230"/>
        <v>2.0777592042789108E-3</v>
      </c>
      <c r="R317" s="18">
        <f t="shared" ca="1" si="230"/>
        <v>2.0007289242129009E-3</v>
      </c>
      <c r="S317" s="18">
        <f t="shared" ca="1" si="230"/>
        <v>2.0673950952474615E-3</v>
      </c>
      <c r="T317" s="18">
        <f t="shared" ca="1" si="230"/>
        <v>2.0006420797992626E-3</v>
      </c>
      <c r="U317" s="18">
        <f t="shared" ca="1" si="230"/>
        <v>2.0594641154477906E-3</v>
      </c>
      <c r="V317" s="18">
        <f t="shared" ca="1" si="230"/>
        <v>2.2229269672200472E-3</v>
      </c>
      <c r="W317" s="18">
        <f t="shared" ca="1" si="230"/>
        <v>2.0531995054531701E-3</v>
      </c>
      <c r="X317" s="18">
        <f t="shared" ca="1" si="230"/>
        <v>2.0005092359074686E-3</v>
      </c>
      <c r="Y317" s="18">
        <f t="shared" ca="1" si="230"/>
        <v>2.1434148791251964E-3</v>
      </c>
      <c r="Z317" s="18">
        <f t="shared" ca="1" si="230"/>
        <v>2.1823686537489938E-3</v>
      </c>
      <c r="AA317" s="18">
        <f t="shared" ca="1" si="230"/>
        <v>2.2179335155002164E-3</v>
      </c>
      <c r="AB317" s="18">
        <f t="shared" ca="1" si="230"/>
        <v>2.1671585943779919E-3</v>
      </c>
      <c r="AC317" s="18">
        <f t="shared" ca="1" si="230"/>
        <v>2.2004850167288105E-3</v>
      </c>
      <c r="AD317" s="18">
        <f t="shared" ca="1" si="230"/>
        <v>2.1542885510917012E-3</v>
      </c>
      <c r="AE317" s="18">
        <f t="shared" ca="1" si="230"/>
        <v>2.1856217094401529E-3</v>
      </c>
      <c r="AF317" s="18">
        <f t="shared" ca="1" si="230"/>
        <v>2.1075281913400671E-3</v>
      </c>
    </row>
    <row r="318" spans="4:32">
      <c r="D318" s="18">
        <f t="shared" si="168"/>
        <v>22536</v>
      </c>
      <c r="E318" s="18">
        <f t="shared" ref="E318:AF318" ca="1" si="231">0.001/E$2/E236*E$3</f>
        <v>1.0006611711060919E-3</v>
      </c>
      <c r="F318" s="18">
        <f t="shared" ca="1" si="231"/>
        <v>2.0013223636862975E-3</v>
      </c>
      <c r="G318" s="18">
        <f t="shared" ca="1" si="231"/>
        <v>2.3347991378812856E-3</v>
      </c>
      <c r="H318" s="18">
        <f t="shared" ca="1" si="231"/>
        <v>2.2512979958122705E-3</v>
      </c>
      <c r="I318" s="18">
        <f t="shared" ca="1" si="231"/>
        <v>2.2011689968317156E-3</v>
      </c>
      <c r="J318" s="18">
        <f t="shared" ca="1" si="231"/>
        <v>2.0009473075572274E-3</v>
      </c>
      <c r="K318" s="18">
        <f t="shared" ca="1" si="231"/>
        <v>2.0008785449847728E-3</v>
      </c>
      <c r="L318" s="18">
        <f t="shared" ca="1" si="231"/>
        <v>2.0008169713342234E-3</v>
      </c>
      <c r="M318" s="18">
        <f t="shared" ca="1" si="231"/>
        <v>2.1119420284919296E-3</v>
      </c>
      <c r="N318" s="18">
        <f t="shared" ca="1" si="231"/>
        <v>2.000711793729066E-3</v>
      </c>
      <c r="O318" s="18">
        <f t="shared" ca="1" si="231"/>
        <v>2.0916280159203678E-3</v>
      </c>
      <c r="P318" s="18">
        <f t="shared" ca="1" si="231"/>
        <v>2.000625660826465E-3</v>
      </c>
      <c r="Q318" s="18">
        <f t="shared" ca="1" si="231"/>
        <v>2.0775522604218007E-3</v>
      </c>
      <c r="R318" s="18">
        <f t="shared" ca="1" si="231"/>
        <v>2.0005542680855419E-3</v>
      </c>
      <c r="S318" s="18">
        <f t="shared" ca="1" si="231"/>
        <v>2.0672224301325672E-3</v>
      </c>
      <c r="T318" s="18">
        <f t="shared" ca="1" si="231"/>
        <v>2.0004944585854186E-3</v>
      </c>
      <c r="U318" s="18">
        <f t="shared" ca="1" si="231"/>
        <v>2.0593183089033973E-3</v>
      </c>
      <c r="V318" s="18">
        <f t="shared" ca="1" si="231"/>
        <v>2.2227655627864188E-3</v>
      </c>
      <c r="W318" s="18">
        <f t="shared" ca="1" si="231"/>
        <v>2.053075041158365E-3</v>
      </c>
      <c r="X318" s="18">
        <f t="shared" ca="1" si="231"/>
        <v>2.0004006035284146E-3</v>
      </c>
      <c r="Y318" s="18">
        <f t="shared" ca="1" si="231"/>
        <v>2.1432950625505302E-3</v>
      </c>
      <c r="Z318" s="18">
        <f t="shared" ca="1" si="231"/>
        <v>2.1822515562818137E-3</v>
      </c>
      <c r="AA318" s="18">
        <f t="shared" ca="1" si="231"/>
        <v>2.2178193355024871E-3</v>
      </c>
      <c r="AB318" s="18">
        <f t="shared" ca="1" si="231"/>
        <v>2.1670574469232358E-3</v>
      </c>
      <c r="AC318" s="18">
        <f t="shared" ca="1" si="231"/>
        <v>2.2003862095944069E-3</v>
      </c>
      <c r="AD318" s="18">
        <f t="shared" ca="1" si="231"/>
        <v>2.1542004326783591E-3</v>
      </c>
      <c r="AE318" s="18">
        <f t="shared" ca="1" si="231"/>
        <v>2.1855355399579097E-3</v>
      </c>
      <c r="AF318" s="18">
        <f t="shared" ca="1" si="231"/>
        <v>2.1074542117832133E-3</v>
      </c>
    </row>
    <row r="319" spans="4:32">
      <c r="D319" s="18">
        <f t="shared" si="168"/>
        <v>28371</v>
      </c>
      <c r="E319" s="18">
        <f t="shared" ref="E319:AF319" ca="1" si="232">0.001/E$2/E237*E$3</f>
        <v>1.0004378150251212E-3</v>
      </c>
      <c r="F319" s="18">
        <f t="shared" ca="1" si="232"/>
        <v>2.0008756416195332E-3</v>
      </c>
      <c r="G319" s="18">
        <f t="shared" ca="1" si="232"/>
        <v>2.3343119784670595E-3</v>
      </c>
      <c r="H319" s="18">
        <f t="shared" ca="1" si="232"/>
        <v>2.2508782260413016E-3</v>
      </c>
      <c r="I319" s="18">
        <f t="shared" ca="1" si="232"/>
        <v>2.2008008172146299E-3</v>
      </c>
      <c r="J319" s="18">
        <f t="shared" ca="1" si="232"/>
        <v>2.0006598292327225E-3</v>
      </c>
      <c r="K319" s="18">
        <f t="shared" ca="1" si="232"/>
        <v>2.0006183691043374E-3</v>
      </c>
      <c r="L319" s="18">
        <f t="shared" ca="1" si="232"/>
        <v>2.0005806791424459E-3</v>
      </c>
      <c r="M319" s="18">
        <f t="shared" ca="1" si="232"/>
        <v>2.111704585766992E-3</v>
      </c>
      <c r="N319" s="18">
        <f t="shared" ca="1" si="232"/>
        <v>2.0005149525479183E-3</v>
      </c>
      <c r="O319" s="18">
        <f t="shared" ca="1" si="232"/>
        <v>2.0914314538524269E-3</v>
      </c>
      <c r="P319" s="18">
        <f t="shared" ca="1" si="232"/>
        <v>2.0004597773628659E-3</v>
      </c>
      <c r="Q319" s="18">
        <f t="shared" ca="1" si="232"/>
        <v>2.0773871819684594E-3</v>
      </c>
      <c r="R319" s="18">
        <f t="shared" ca="1" si="232"/>
        <v>2.0004130179935901E-3</v>
      </c>
      <c r="S319" s="18">
        <f t="shared" ca="1" si="232"/>
        <v>2.0670821802852134E-3</v>
      </c>
      <c r="T319" s="18">
        <f t="shared" ca="1" si="232"/>
        <v>2.0003730458804012E-3</v>
      </c>
      <c r="U319" s="18">
        <f t="shared" ca="1" si="232"/>
        <v>2.0591979467932293E-3</v>
      </c>
      <c r="V319" s="18">
        <f t="shared" ca="1" si="232"/>
        <v>2.2226326380447962E-3</v>
      </c>
      <c r="W319" s="18">
        <f t="shared" ca="1" si="232"/>
        <v>2.0529708408914523E-3</v>
      </c>
      <c r="X319" s="18">
        <f t="shared" ca="1" si="232"/>
        <v>2.0003087525692167E-3</v>
      </c>
      <c r="Y319" s="18">
        <f t="shared" ca="1" si="232"/>
        <v>2.1431939990227363E-3</v>
      </c>
      <c r="Z319" s="18">
        <f t="shared" ca="1" si="232"/>
        <v>2.1821524676706745E-3</v>
      </c>
      <c r="AA319" s="18">
        <f t="shared" ca="1" si="232"/>
        <v>2.2177223695620482E-3</v>
      </c>
      <c r="AB319" s="18">
        <f t="shared" ca="1" si="232"/>
        <v>2.1669708322548621E-3</v>
      </c>
      <c r="AC319" s="18">
        <f t="shared" ca="1" si="232"/>
        <v>2.2003013604355369E-3</v>
      </c>
      <c r="AD319" s="18">
        <f t="shared" ca="1" si="232"/>
        <v>2.1541242167212073E-3</v>
      </c>
      <c r="AE319" s="18">
        <f t="shared" ca="1" si="232"/>
        <v>2.1854607817481018E-3</v>
      </c>
      <c r="AF319" s="18">
        <f t="shared" ca="1" si="232"/>
        <v>2.1073895005158331E-3</v>
      </c>
    </row>
    <row r="320" spans="4:32">
      <c r="D320" s="18">
        <f t="shared" ref="D320:D334" si="233">D74</f>
        <v>35717</v>
      </c>
      <c r="E320" s="18">
        <f t="shared" ref="E320:AF320" ca="1" si="234">0.001/E$2/E238*E$3</f>
        <v>1.0002875327072306E-3</v>
      </c>
      <c r="F320" s="18">
        <f t="shared" ca="1" si="234"/>
        <v>2.0005750715712161E-3</v>
      </c>
      <c r="G320" s="18">
        <f t="shared" ca="1" si="234"/>
        <v>2.3339806118922385E-3</v>
      </c>
      <c r="H320" s="18">
        <f t="shared" ca="1" si="234"/>
        <v>2.2505876074101977E-3</v>
      </c>
      <c r="I320" s="18">
        <f t="shared" ca="1" si="234"/>
        <v>2.200541675882912E-3</v>
      </c>
      <c r="J320" s="18">
        <f t="shared" ca="1" si="234"/>
        <v>2.0004529588068714E-3</v>
      </c>
      <c r="K320" s="18">
        <f t="shared" ca="1" si="234"/>
        <v>2.0004285209158116E-3</v>
      </c>
      <c r="L320" s="18">
        <f t="shared" ca="1" si="234"/>
        <v>2.0004059942454965E-3</v>
      </c>
      <c r="M320" s="18">
        <f t="shared" ca="1" si="234"/>
        <v>2.1115279097554287E-3</v>
      </c>
      <c r="N320" s="18">
        <f t="shared" ca="1" si="234"/>
        <v>2.0003659715293913E-3</v>
      </c>
      <c r="O320" s="18">
        <f t="shared" ca="1" si="234"/>
        <v>2.0912817973436229E-3</v>
      </c>
      <c r="P320" s="18">
        <f t="shared" ca="1" si="234"/>
        <v>2.0003315816150527E-3</v>
      </c>
      <c r="Q320" s="18">
        <f t="shared" ca="1" si="234"/>
        <v>2.0772589768389576E-3</v>
      </c>
      <c r="R320" s="18">
        <f t="shared" ca="1" si="234"/>
        <v>2.0003018093951914E-3</v>
      </c>
      <c r="S320" s="18">
        <f t="shared" ca="1" si="234"/>
        <v>2.0669712767523883E-3</v>
      </c>
      <c r="T320" s="18">
        <f t="shared" ca="1" si="234"/>
        <v>2.0002758948174568E-3</v>
      </c>
      <c r="U320" s="18">
        <f t="shared" ca="1" si="234"/>
        <v>2.0591012334358759E-3</v>
      </c>
      <c r="V320" s="18">
        <f t="shared" ca="1" si="234"/>
        <v>2.2225260961795837E-3</v>
      </c>
      <c r="W320" s="18">
        <f t="shared" ca="1" si="234"/>
        <v>2.0528859007167095E-3</v>
      </c>
      <c r="X320" s="18">
        <f t="shared" ca="1" si="234"/>
        <v>2.0002331518403568E-3</v>
      </c>
      <c r="Y320" s="18">
        <f t="shared" ca="1" si="234"/>
        <v>2.1431110245042637E-3</v>
      </c>
      <c r="Z320" s="18">
        <f t="shared" ca="1" si="234"/>
        <v>2.1820708216059325E-3</v>
      </c>
      <c r="AA320" s="18">
        <f t="shared" ca="1" si="234"/>
        <v>2.2176421835778961E-3</v>
      </c>
      <c r="AB320" s="18">
        <f t="shared" ca="1" si="234"/>
        <v>2.166898626627852E-3</v>
      </c>
      <c r="AC320" s="18">
        <f t="shared" ca="1" si="234"/>
        <v>2.2002303911518701E-3</v>
      </c>
      <c r="AD320" s="18">
        <f t="shared" ca="1" si="234"/>
        <v>2.1540599791299159E-3</v>
      </c>
      <c r="AE320" s="18">
        <f t="shared" ca="1" si="234"/>
        <v>2.1853975953289757E-3</v>
      </c>
      <c r="AF320" s="18">
        <f t="shared" ca="1" si="234"/>
        <v>2.1073343006382441E-3</v>
      </c>
    </row>
    <row r="321" spans="4:32">
      <c r="D321" s="18">
        <f t="shared" si="233"/>
        <v>44965</v>
      </c>
      <c r="E321" s="18">
        <f t="shared" ref="E321:AF321" ca="1" si="235">0.001/E$2/E239*E$3</f>
        <v>1.0001875273683821E-3</v>
      </c>
      <c r="F321" s="18">
        <f t="shared" ca="1" si="235"/>
        <v>2.0003750579792993E-3</v>
      </c>
      <c r="G321" s="18">
        <f t="shared" ca="1" si="235"/>
        <v>2.333758031051581E-3</v>
      </c>
      <c r="H321" s="18">
        <f t="shared" ca="1" si="235"/>
        <v>2.2503893867152672E-3</v>
      </c>
      <c r="I321" s="18">
        <f t="shared" ca="1" si="235"/>
        <v>2.2003623535949619E-3</v>
      </c>
      <c r="J321" s="18">
        <f t="shared" ca="1" si="235"/>
        <v>2.0003069694706924E-3</v>
      </c>
      <c r="K321" s="18">
        <f t="shared" ca="1" si="235"/>
        <v>2.0002928487386322E-3</v>
      </c>
      <c r="L321" s="18">
        <f t="shared" ca="1" si="235"/>
        <v>2.0002796742015607E-3</v>
      </c>
      <c r="M321" s="18">
        <f t="shared" ca="1" si="235"/>
        <v>2.1113993884164209E-3</v>
      </c>
      <c r="N321" s="18">
        <f t="shared" ca="1" si="235"/>
        <v>2.0002558642349742E-3</v>
      </c>
      <c r="O321" s="18">
        <f t="shared" ca="1" si="235"/>
        <v>2.0911706133438096E-3</v>
      </c>
      <c r="P321" s="18">
        <f t="shared" ca="1" si="235"/>
        <v>2.0002349672477815E-3</v>
      </c>
      <c r="Q321" s="18">
        <f t="shared" ca="1" si="235"/>
        <v>2.0771618816285906E-3</v>
      </c>
      <c r="R321" s="18">
        <f t="shared" ca="1" si="235"/>
        <v>2.0002165225747053E-3</v>
      </c>
      <c r="S321" s="18">
        <f t="shared" ca="1" si="235"/>
        <v>2.0668858553009721E-3</v>
      </c>
      <c r="T321" s="18">
        <f t="shared" ca="1" si="235"/>
        <v>2.0002001738815564E-3</v>
      </c>
      <c r="U321" s="18">
        <f t="shared" ca="1" si="235"/>
        <v>2.0590255706608618E-3</v>
      </c>
      <c r="V321" s="18">
        <f t="shared" ca="1" si="235"/>
        <v>2.2224429407222443E-3</v>
      </c>
      <c r="W321" s="18">
        <f t="shared" ca="1" si="235"/>
        <v>2.0528185034407072E-3</v>
      </c>
      <c r="X321" s="18">
        <f t="shared" ca="1" si="235"/>
        <v>2.0001725835297737E-3</v>
      </c>
      <c r="Y321" s="18">
        <f t="shared" ca="1" si="235"/>
        <v>2.1430447227223548E-3</v>
      </c>
      <c r="Z321" s="18">
        <f t="shared" ca="1" si="235"/>
        <v>2.1820053391170889E-3</v>
      </c>
      <c r="AA321" s="18">
        <f t="shared" ca="1" si="235"/>
        <v>2.2175776473327062E-3</v>
      </c>
      <c r="AB321" s="18">
        <f t="shared" ca="1" si="235"/>
        <v>2.1668400221981875E-3</v>
      </c>
      <c r="AC321" s="18">
        <f t="shared" ca="1" si="235"/>
        <v>2.2001725994639158E-3</v>
      </c>
      <c r="AD321" s="18">
        <f t="shared" ca="1" si="235"/>
        <v>2.154007268649465E-3</v>
      </c>
      <c r="AE321" s="18">
        <f t="shared" ca="1" si="235"/>
        <v>2.1853455952172201E-3</v>
      </c>
      <c r="AF321" s="18">
        <f t="shared" ca="1" si="235"/>
        <v>2.1072884511555124E-3</v>
      </c>
    </row>
    <row r="322" spans="4:32">
      <c r="D322" s="18">
        <f t="shared" si="233"/>
        <v>56607</v>
      </c>
      <c r="E322" s="18">
        <f t="shared" ref="E322:AF322" ca="1" si="236">0.001/E$2/E240*E$3</f>
        <v>1.0001215951394109E-3</v>
      </c>
      <c r="F322" s="18">
        <f t="shared" ca="1" si="236"/>
        <v>2.0002431928182293E-3</v>
      </c>
      <c r="G322" s="18">
        <f t="shared" ca="1" si="236"/>
        <v>2.3336101154992749E-3</v>
      </c>
      <c r="H322" s="18">
        <f t="shared" ca="1" si="236"/>
        <v>2.2502559214901867E-3</v>
      </c>
      <c r="I322" s="18">
        <f t="shared" ca="1" si="236"/>
        <v>2.2002400934998632E-3</v>
      </c>
      <c r="J322" s="18">
        <f t="shared" ca="1" si="236"/>
        <v>2.0002057031122166E-3</v>
      </c>
      <c r="K322" s="18">
        <f t="shared" ca="1" si="236"/>
        <v>2.0001976872554617E-3</v>
      </c>
      <c r="L322" s="18">
        <f t="shared" ca="1" si="236"/>
        <v>2.0001901298251166E-3</v>
      </c>
      <c r="M322" s="18">
        <f t="shared" ca="1" si="236"/>
        <v>2.111307788544463E-3</v>
      </c>
      <c r="N322" s="18">
        <f t="shared" ca="1" si="236"/>
        <v>2.000176257308495E-3</v>
      </c>
      <c r="O322" s="18">
        <f t="shared" ca="1" si="236"/>
        <v>2.091089834920774E-3</v>
      </c>
      <c r="P322" s="18">
        <f t="shared" ca="1" si="236"/>
        <v>2.0001638448567511E-3</v>
      </c>
      <c r="Q322" s="18">
        <f t="shared" ca="1" si="236"/>
        <v>2.0770901073986739E-3</v>
      </c>
      <c r="R322" s="18">
        <f t="shared" ca="1" si="236"/>
        <v>2.0001527031145395E-3</v>
      </c>
      <c r="S322" s="18">
        <f t="shared" ca="1" si="236"/>
        <v>2.0668216771640522E-3</v>
      </c>
      <c r="T322" s="18">
        <f t="shared" ca="1" si="236"/>
        <v>2.0001426604278638E-3</v>
      </c>
      <c r="U322" s="18">
        <f t="shared" ca="1" si="236"/>
        <v>2.0589678928429602E-3</v>
      </c>
      <c r="V322" s="18">
        <f t="shared" ca="1" si="236"/>
        <v>2.222379678490823E-3</v>
      </c>
      <c r="W322" s="18">
        <f t="shared" ca="1" si="236"/>
        <v>2.052766425120926E-3</v>
      </c>
      <c r="X322" s="18">
        <f t="shared" ca="1" si="236"/>
        <v>2.0001253371653171E-3</v>
      </c>
      <c r="Y322" s="18">
        <f t="shared" ca="1" si="236"/>
        <v>2.1429931296800125E-3</v>
      </c>
      <c r="Z322" s="18">
        <f t="shared" ca="1" si="236"/>
        <v>2.1819541986262733E-3</v>
      </c>
      <c r="AA322" s="18">
        <f t="shared" ca="1" si="236"/>
        <v>2.2175270679427555E-3</v>
      </c>
      <c r="AB322" s="18">
        <f t="shared" ca="1" si="236"/>
        <v>2.1667937194113935E-3</v>
      </c>
      <c r="AC322" s="18">
        <f t="shared" ca="1" si="236"/>
        <v>2.200126794357004E-3</v>
      </c>
      <c r="AD322" s="18">
        <f t="shared" ca="1" si="236"/>
        <v>2.1539651694337933E-3</v>
      </c>
      <c r="AE322" s="18">
        <f t="shared" ca="1" si="236"/>
        <v>2.1853039375830077E-3</v>
      </c>
      <c r="AF322" s="18">
        <f t="shared" ca="1" si="236"/>
        <v>2.1072513817100825E-3</v>
      </c>
    </row>
    <row r="323" spans="4:32">
      <c r="D323" s="18">
        <f t="shared" si="233"/>
        <v>71264</v>
      </c>
      <c r="E323" s="18">
        <f t="shared" ref="E323:AF323" ca="1" si="237">0.001/E$2/E241*E$3</f>
        <v>1.0000784594924163E-3</v>
      </c>
      <c r="F323" s="18">
        <f t="shared" ca="1" si="237"/>
        <v>2.0001569203010015E-3</v>
      </c>
      <c r="G323" s="18">
        <f t="shared" ca="1" si="237"/>
        <v>2.3335126922168765E-3</v>
      </c>
      <c r="H323" s="18">
        <f t="shared" ca="1" si="237"/>
        <v>2.2501670285677679E-3</v>
      </c>
      <c r="I323" s="18">
        <f t="shared" ca="1" si="237"/>
        <v>2.2001577857006381E-3</v>
      </c>
      <c r="J323" s="18">
        <f t="shared" ca="1" si="237"/>
        <v>2.0001365020094865E-3</v>
      </c>
      <c r="K323" s="18">
        <f t="shared" ca="1" si="237"/>
        <v>2.0001320212835174E-3</v>
      </c>
      <c r="L323" s="18">
        <f t="shared" ca="1" si="237"/>
        <v>2.0001277547186274E-3</v>
      </c>
      <c r="M323" s="18">
        <f t="shared" ca="1" si="237"/>
        <v>2.1112436827921545E-3</v>
      </c>
      <c r="N323" s="18">
        <f t="shared" ca="1" si="237"/>
        <v>2.0001198229731296E-3</v>
      </c>
      <c r="O323" s="18">
        <f t="shared" ca="1" si="237"/>
        <v>2.0910323228437583E-3</v>
      </c>
      <c r="P323" s="18">
        <f t="shared" ca="1" si="237"/>
        <v>2.0001126076253802E-3</v>
      </c>
      <c r="Q323" s="18">
        <f t="shared" ca="1" si="237"/>
        <v>2.0770381818650263E-3</v>
      </c>
      <c r="R323" s="18">
        <f t="shared" ca="1" si="237"/>
        <v>2.0001060224904689E-3</v>
      </c>
      <c r="S323" s="18">
        <f t="shared" ca="1" si="237"/>
        <v>2.0667745655072352E-3</v>
      </c>
      <c r="T323" s="18">
        <f t="shared" ca="1" si="237"/>
        <v>2.0001000007876025E-3</v>
      </c>
      <c r="U323" s="18">
        <f t="shared" ca="1" si="237"/>
        <v>2.0589249626358445E-3</v>
      </c>
      <c r="V323" s="18">
        <f t="shared" ca="1" si="237"/>
        <v>2.2223326971562885E-3</v>
      </c>
      <c r="W323" s="18">
        <f t="shared" ca="1" si="237"/>
        <v>2.052727163410067E-3</v>
      </c>
      <c r="X323" s="18">
        <f t="shared" ca="1" si="237"/>
        <v>2.0000894002591848E-3</v>
      </c>
      <c r="Y323" s="18">
        <f t="shared" ca="1" si="237"/>
        <v>2.1429539804298497E-3</v>
      </c>
      <c r="Z323" s="18">
        <f t="shared" ca="1" si="237"/>
        <v>2.1819152663456864E-3</v>
      </c>
      <c r="AA323" s="18">
        <f t="shared" ca="1" si="237"/>
        <v>2.2174884360514858E-3</v>
      </c>
      <c r="AB323" s="18">
        <f t="shared" ca="1" si="237"/>
        <v>2.1667580720585288E-3</v>
      </c>
      <c r="AC323" s="18">
        <f t="shared" ca="1" si="237"/>
        <v>2.200091417632014E-3</v>
      </c>
      <c r="AD323" s="18">
        <f t="shared" ca="1" si="237"/>
        <v>2.1539324172193419E-3</v>
      </c>
      <c r="AE323" s="18">
        <f t="shared" ca="1" si="237"/>
        <v>2.1852714345324729E-3</v>
      </c>
      <c r="AF323" s="18">
        <f t="shared" ca="1" si="237"/>
        <v>2.1072221927198966E-3</v>
      </c>
    </row>
    <row r="324" spans="4:32">
      <c r="D324" s="18">
        <f t="shared" si="233"/>
        <v>89716</v>
      </c>
      <c r="E324" s="18">
        <f t="shared" ref="E324:AF324" ca="1" si="238">0.001/E$2/E242*E$3</f>
        <v>1.0000504222054194E-3</v>
      </c>
      <c r="F324" s="18">
        <f t="shared" ca="1" si="238"/>
        <v>2.0001008450888963E-3</v>
      </c>
      <c r="G324" s="18">
        <f t="shared" ca="1" si="238"/>
        <v>2.3334490110617271E-3</v>
      </c>
      <c r="H324" s="18">
        <f t="shared" ca="1" si="238"/>
        <v>2.2501083739425946E-3</v>
      </c>
      <c r="I324" s="18">
        <f t="shared" ca="1" si="238"/>
        <v>2.200102977045015E-3</v>
      </c>
      <c r="J324" s="18">
        <f t="shared" ca="1" si="238"/>
        <v>2.000089826467758E-3</v>
      </c>
      <c r="K324" s="18">
        <f t="shared" ca="1" si="238"/>
        <v>2.0000873544453674E-3</v>
      </c>
      <c r="L324" s="18">
        <f t="shared" ca="1" si="238"/>
        <v>2.0000849816846932E-3</v>
      </c>
      <c r="M324" s="18">
        <f t="shared" ca="1" si="238"/>
        <v>2.111199537726054E-3</v>
      </c>
      <c r="N324" s="18">
        <f t="shared" ca="1" si="238"/>
        <v>2.0000805198392324E-3</v>
      </c>
      <c r="O324" s="18">
        <f t="shared" ca="1" si="238"/>
        <v>2.090992112838432E-3</v>
      </c>
      <c r="P324" s="18">
        <f t="shared" ca="1" si="238"/>
        <v>2.0000763988968426E-3</v>
      </c>
      <c r="Q324" s="18">
        <f t="shared" ca="1" si="238"/>
        <v>2.0770013585387926E-3</v>
      </c>
      <c r="R324" s="18">
        <f t="shared" ca="1" si="238"/>
        <v>2.0000725864102974E-3</v>
      </c>
      <c r="S324" s="18">
        <f t="shared" ca="1" si="238"/>
        <v>2.0667407037316919E-3</v>
      </c>
      <c r="T324" s="18">
        <f t="shared" ca="1" si="238"/>
        <v>2.000069052345726E-3</v>
      </c>
      <c r="U324" s="18">
        <f t="shared" ca="1" si="238"/>
        <v>2.0588937207869679E-3</v>
      </c>
      <c r="V324" s="18">
        <f t="shared" ca="1" si="238"/>
        <v>2.222298571358276E-3</v>
      </c>
      <c r="W324" s="18">
        <f t="shared" ca="1" si="238"/>
        <v>2.0526982555935532E-3</v>
      </c>
      <c r="X324" s="18">
        <f t="shared" ca="1" si="238"/>
        <v>2.0000627189094298E-3</v>
      </c>
      <c r="Y324" s="18">
        <f t="shared" ca="1" si="238"/>
        <v>2.14292497684411E-3</v>
      </c>
      <c r="Z324" s="18">
        <f t="shared" ca="1" si="238"/>
        <v>2.1818863347630858E-3</v>
      </c>
      <c r="AA324" s="18">
        <f t="shared" ca="1" si="238"/>
        <v>2.2174596371613039E-3</v>
      </c>
      <c r="AB324" s="18">
        <f t="shared" ca="1" si="238"/>
        <v>2.1667313001055922E-3</v>
      </c>
      <c r="AC324" s="18">
        <f t="shared" ca="1" si="238"/>
        <v>2.2000647741363239E-3</v>
      </c>
      <c r="AD324" s="18">
        <f t="shared" ca="1" si="238"/>
        <v>2.1539075734773117E-3</v>
      </c>
      <c r="AE324" s="18">
        <f t="shared" ca="1" si="238"/>
        <v>2.1852467140706061E-3</v>
      </c>
      <c r="AF324" s="18">
        <f t="shared" ca="1" si="238"/>
        <v>2.1071998007706791E-3</v>
      </c>
    </row>
    <row r="325" spans="4:32">
      <c r="D325" s="18">
        <f t="shared" si="233"/>
        <v>112950</v>
      </c>
      <c r="E325" s="18">
        <f t="shared" ref="E325:AF325" ca="1" si="239">0.001/E$2/E243*E$3</f>
        <v>1.0000323036692762E-3</v>
      </c>
      <c r="F325" s="18">
        <f t="shared" ca="1" si="239"/>
        <v>2.0000646078021538E-3</v>
      </c>
      <c r="G325" s="18">
        <f t="shared" ca="1" si="239"/>
        <v>2.3334076710648799E-3</v>
      </c>
      <c r="H325" s="18">
        <f t="shared" ca="1" si="239"/>
        <v>2.2500700049377458E-3</v>
      </c>
      <c r="I325" s="18">
        <f t="shared" ca="1" si="239"/>
        <v>2.2000668566613001E-3</v>
      </c>
      <c r="J325" s="18">
        <f t="shared" ca="1" si="239"/>
        <v>2.0000587408028833E-3</v>
      </c>
      <c r="K325" s="18">
        <f t="shared" ca="1" si="239"/>
        <v>2.0000573991469789E-3</v>
      </c>
      <c r="L325" s="18">
        <f t="shared" ca="1" si="239"/>
        <v>2.0000561029378931E-3</v>
      </c>
      <c r="M325" s="18">
        <f t="shared" ca="1" si="239"/>
        <v>2.1111696293527977E-3</v>
      </c>
      <c r="N325" s="18">
        <f t="shared" ca="1" si="239"/>
        <v>2.0000536381520806E-3</v>
      </c>
      <c r="O325" s="18">
        <f t="shared" ca="1" si="239"/>
        <v>2.090964522904277E-3</v>
      </c>
      <c r="P325" s="18">
        <f t="shared" ca="1" si="239"/>
        <v>2.0000513322999884E-3</v>
      </c>
      <c r="Q325" s="18">
        <f t="shared" ca="1" si="239"/>
        <v>2.0769757876566361E-3</v>
      </c>
      <c r="R325" s="18">
        <f t="shared" ca="1" si="239"/>
        <v>2.0000491720050368E-3</v>
      </c>
      <c r="S325" s="18">
        <f t="shared" ca="1" si="239"/>
        <v>2.0667169248594639E-3</v>
      </c>
      <c r="T325" s="18">
        <f t="shared" ca="1" si="239"/>
        <v>2.0000471452689041E-3</v>
      </c>
      <c r="U325" s="18">
        <f t="shared" ca="1" si="239"/>
        <v>2.0588715456006297E-3</v>
      </c>
      <c r="V325" s="18">
        <f t="shared" ca="1" si="239"/>
        <v>2.2222743889893527E-3</v>
      </c>
      <c r="W325" s="18">
        <f t="shared" ca="1" si="239"/>
        <v>2.0526775294677493E-3</v>
      </c>
      <c r="X325" s="18">
        <f t="shared" ca="1" si="239"/>
        <v>2.0000434516708895E-3</v>
      </c>
      <c r="Y325" s="18">
        <f t="shared" ca="1" si="239"/>
        <v>2.1429040716679239E-3</v>
      </c>
      <c r="Z325" s="18">
        <f t="shared" ca="1" si="239"/>
        <v>2.1818654257368883E-3</v>
      </c>
      <c r="AA325" s="18">
        <f t="shared" ca="1" si="239"/>
        <v>2.2174387683400786E-3</v>
      </c>
      <c r="AB325" s="18">
        <f t="shared" ca="1" si="239"/>
        <v>2.166711774659521E-3</v>
      </c>
      <c r="AC325" s="18">
        <f t="shared" ca="1" si="239"/>
        <v>2.2000452924192514E-3</v>
      </c>
      <c r="AD325" s="18">
        <f t="shared" ca="1" si="239"/>
        <v>2.1538892990831098E-3</v>
      </c>
      <c r="AE325" s="18">
        <f t="shared" ca="1" si="239"/>
        <v>2.185228484705187E-3</v>
      </c>
      <c r="AF325" s="18">
        <f t="shared" ca="1" si="239"/>
        <v>2.1071831625279307E-3</v>
      </c>
    </row>
    <row r="326" spans="4:32">
      <c r="D326" s="18">
        <f t="shared" si="233"/>
        <v>142190</v>
      </c>
      <c r="E326" s="18">
        <f t="shared" ref="E326:AF326" ca="1" si="240">0.001/E$2/E244*E$3</f>
        <v>1.0000206444510168E-3</v>
      </c>
      <c r="F326" s="18">
        <f t="shared" ca="1" si="240"/>
        <v>2.0000412891388805E-3</v>
      </c>
      <c r="G326" s="18">
        <f t="shared" ca="1" si="240"/>
        <v>2.3333809636760265E-3</v>
      </c>
      <c r="H326" s="18">
        <f t="shared" ca="1" si="240"/>
        <v>2.2500450513706768E-3</v>
      </c>
      <c r="I326" s="18">
        <f t="shared" ca="1" si="240"/>
        <v>2.2000432115119031E-3</v>
      </c>
      <c r="J326" s="18">
        <f t="shared" ca="1" si="240"/>
        <v>2.0000382014069978E-3</v>
      </c>
      <c r="K326" s="18">
        <f t="shared" ca="1" si="240"/>
        <v>2.0000374836919204E-3</v>
      </c>
      <c r="L326" s="18">
        <f t="shared" ca="1" si="240"/>
        <v>2.0000367860149282E-3</v>
      </c>
      <c r="M326" s="18">
        <f t="shared" ca="1" si="240"/>
        <v>2.1111495614800856E-3</v>
      </c>
      <c r="N326" s="18">
        <f t="shared" ca="1" si="240"/>
        <v>2.0000354473817244E-3</v>
      </c>
      <c r="O326" s="18">
        <f t="shared" ca="1" si="240"/>
        <v>2.090945797035196E-3</v>
      </c>
      <c r="P326" s="18">
        <f t="shared" ca="1" si="240"/>
        <v>2.0000341809562404E-3</v>
      </c>
      <c r="Q326" s="18">
        <f t="shared" ca="1" si="240"/>
        <v>2.0769582427689649E-3</v>
      </c>
      <c r="R326" s="18">
        <f t="shared" ca="1" si="240"/>
        <v>2.0000329807839928E-3</v>
      </c>
      <c r="S326" s="18">
        <f t="shared" ca="1" si="240"/>
        <v>2.0667004374908832E-3</v>
      </c>
      <c r="T326" s="18">
        <f t="shared" ca="1" si="240"/>
        <v>2.0000318431323437E-3</v>
      </c>
      <c r="U326" s="18">
        <f t="shared" ca="1" si="240"/>
        <v>2.0588560175471863E-3</v>
      </c>
      <c r="V326" s="18">
        <f t="shared" ca="1" si="240"/>
        <v>2.2222574803742101E-3</v>
      </c>
      <c r="W326" s="18">
        <f t="shared" ca="1" si="240"/>
        <v>2.0526628761855488E-3</v>
      </c>
      <c r="X326" s="18">
        <f t="shared" ca="1" si="240"/>
        <v>2.0000297375649769E-3</v>
      </c>
      <c r="Y326" s="18">
        <f t="shared" ca="1" si="240"/>
        <v>2.1428892192750034E-3</v>
      </c>
      <c r="Z326" s="18">
        <f t="shared" ca="1" si="240"/>
        <v>2.1818505317864291E-3</v>
      </c>
      <c r="AA326" s="18">
        <f t="shared" ca="1" si="240"/>
        <v>2.2174238644203444E-3</v>
      </c>
      <c r="AB326" s="18">
        <f t="shared" ca="1" si="240"/>
        <v>2.1666977457391024E-3</v>
      </c>
      <c r="AC326" s="18">
        <f t="shared" ca="1" si="240"/>
        <v>2.2000312605547205E-3</v>
      </c>
      <c r="AD326" s="18">
        <f t="shared" ca="1" si="240"/>
        <v>2.1538760586077297E-3</v>
      </c>
      <c r="AE326" s="18">
        <f t="shared" ca="1" si="240"/>
        <v>2.1852152468954701E-3</v>
      </c>
      <c r="AF326" s="18">
        <f t="shared" ca="1" si="240"/>
        <v>2.1071709901065989E-3</v>
      </c>
    </row>
    <row r="327" spans="4:32">
      <c r="D327" s="18">
        <f t="shared" si="233"/>
        <v>179010</v>
      </c>
      <c r="E327" s="18">
        <f t="shared" ref="E327:AF327" ca="1" si="241">0.001/E$2/E245*E$3</f>
        <v>1.0000131598733347E-3</v>
      </c>
      <c r="F327" s="18">
        <f t="shared" ca="1" si="241"/>
        <v>2.0000263198672111E-3</v>
      </c>
      <c r="G327" s="18">
        <f t="shared" ca="1" si="241"/>
        <v>2.3333637597725046E-3</v>
      </c>
      <c r="H327" s="18">
        <f t="shared" ca="1" si="241"/>
        <v>2.2500288828182688E-3</v>
      </c>
      <c r="I327" s="18">
        <f t="shared" ca="1" si="241"/>
        <v>2.2000278020011259E-3</v>
      </c>
      <c r="J327" s="18">
        <f t="shared" ca="1" si="241"/>
        <v>2.0000247047255205E-3</v>
      </c>
      <c r="K327" s="18">
        <f t="shared" ca="1" si="241"/>
        <v>2.0000243241993349E-3</v>
      </c>
      <c r="L327" s="18">
        <f t="shared" ca="1" si="241"/>
        <v>2.0000239523978165E-3</v>
      </c>
      <c r="M327" s="18">
        <f t="shared" ca="1" si="241"/>
        <v>2.1111361910731005E-3</v>
      </c>
      <c r="N327" s="18">
        <f t="shared" ca="1" si="241"/>
        <v>2.0000232338199895E-3</v>
      </c>
      <c r="O327" s="18">
        <f t="shared" ca="1" si="241"/>
        <v>2.0909331904060097E-3</v>
      </c>
      <c r="P327" s="18">
        <f t="shared" ca="1" si="241"/>
        <v>2.000022547100147E-3</v>
      </c>
      <c r="Q327" s="18">
        <f t="shared" ca="1" si="241"/>
        <v>2.0769463113754489E-3</v>
      </c>
      <c r="R327" s="18">
        <f t="shared" ca="1" si="241"/>
        <v>2.0000218903825158E-3</v>
      </c>
      <c r="S327" s="18">
        <f t="shared" ca="1" si="241"/>
        <v>2.0666891164537625E-3</v>
      </c>
      <c r="T327" s="18">
        <f t="shared" ca="1" si="241"/>
        <v>2.0000212619445076E-3</v>
      </c>
      <c r="U327" s="18">
        <f t="shared" ca="1" si="241"/>
        <v>2.058845254763169E-3</v>
      </c>
      <c r="V327" s="18">
        <f t="shared" ca="1" si="241"/>
        <v>2.222245778437177E-3</v>
      </c>
      <c r="W327" s="18">
        <f t="shared" ca="1" si="241"/>
        <v>2.0526526285834581E-3</v>
      </c>
      <c r="X327" s="18">
        <f t="shared" ca="1" si="241"/>
        <v>2.0000200838170652E-3</v>
      </c>
      <c r="Y327" s="18">
        <f t="shared" ca="1" si="241"/>
        <v>2.1428787824815808E-3</v>
      </c>
      <c r="Z327" s="18">
        <f t="shared" ca="1" si="241"/>
        <v>2.1818400402492753E-3</v>
      </c>
      <c r="AA327" s="18">
        <f t="shared" ca="1" si="241"/>
        <v>2.2174133396136494E-3</v>
      </c>
      <c r="AB327" s="18">
        <f t="shared" ca="1" si="241"/>
        <v>2.1666877800832758E-3</v>
      </c>
      <c r="AC327" s="18">
        <f t="shared" ca="1" si="241"/>
        <v>2.2000212690020276E-3</v>
      </c>
      <c r="AD327" s="18">
        <f t="shared" ca="1" si="241"/>
        <v>2.153866576072797E-3</v>
      </c>
      <c r="AE327" s="18">
        <f t="shared" ca="1" si="241"/>
        <v>2.185205744799829E-3</v>
      </c>
      <c r="AF327" s="18">
        <f t="shared" ca="1" si="241"/>
        <v>2.1071621890266863E-3</v>
      </c>
    </row>
    <row r="328" spans="4:32">
      <c r="D328" s="18">
        <f t="shared" si="233"/>
        <v>225360</v>
      </c>
      <c r="E328" s="18">
        <f t="shared" ref="E328:AF328" ca="1" si="242">0.001/E$2/E246*E$3</f>
        <v>1.0000083726129103E-3</v>
      </c>
      <c r="F328" s="18">
        <f t="shared" ca="1" si="242"/>
        <v>2.0000167452716992E-3</v>
      </c>
      <c r="G328" s="18">
        <f t="shared" ca="1" si="242"/>
        <v>2.3333527247755099E-3</v>
      </c>
      <c r="H328" s="18">
        <f t="shared" ca="1" si="242"/>
        <v>2.2500184619536475E-3</v>
      </c>
      <c r="I328" s="18">
        <f t="shared" ca="1" si="242"/>
        <v>2.2000178230788614E-3</v>
      </c>
      <c r="J328" s="18">
        <f t="shared" ca="1" si="242"/>
        <v>2.0000159044693917E-3</v>
      </c>
      <c r="K328" s="18">
        <f t="shared" ca="1" si="242"/>
        <v>2.000015704167787E-3</v>
      </c>
      <c r="L328" s="18">
        <f t="shared" ca="1" si="242"/>
        <v>2.0000155076536751E-3</v>
      </c>
      <c r="M328" s="18">
        <f t="shared" ca="1" si="242"/>
        <v>2.1111273726494096E-3</v>
      </c>
      <c r="N328" s="18">
        <f t="shared" ca="1" si="242"/>
        <v>2.0000151253481051E-3</v>
      </c>
      <c r="O328" s="18">
        <f t="shared" ca="1" si="242"/>
        <v>2.0909248020150261E-3</v>
      </c>
      <c r="P328" s="18">
        <f t="shared" ca="1" si="242"/>
        <v>2.0000147571340894E-3</v>
      </c>
      <c r="Q328" s="18">
        <f t="shared" ca="1" si="242"/>
        <v>2.0769383047451176E-3</v>
      </c>
      <c r="R328" s="18">
        <f t="shared" ca="1" si="242"/>
        <v>2.0000144022040622E-3</v>
      </c>
      <c r="S328" s="18">
        <f t="shared" ca="1" si="242"/>
        <v>2.0666814564801175E-3</v>
      </c>
      <c r="T328" s="18">
        <f t="shared" ca="1" si="242"/>
        <v>2.0000140599266279E-3</v>
      </c>
      <c r="U328" s="18">
        <f t="shared" ca="1" si="242"/>
        <v>2.0588379142516492E-3</v>
      </c>
      <c r="V328" s="18">
        <f t="shared" ca="1" si="242"/>
        <v>2.2222378070404641E-3</v>
      </c>
      <c r="W328" s="18">
        <f t="shared" ca="1" si="242"/>
        <v>2.0526455849358811E-3</v>
      </c>
      <c r="X328" s="18">
        <f t="shared" ca="1" si="242"/>
        <v>2.0000134109867474E-3</v>
      </c>
      <c r="Y328" s="18">
        <f t="shared" ca="1" si="242"/>
        <v>2.1428715790635421E-3</v>
      </c>
      <c r="Z328" s="18">
        <f t="shared" ca="1" si="242"/>
        <v>2.1818327835687918E-3</v>
      </c>
      <c r="AA328" s="18">
        <f t="shared" ca="1" si="242"/>
        <v>2.2174060444697329E-3</v>
      </c>
      <c r="AB328" s="18">
        <f t="shared" ca="1" si="242"/>
        <v>2.1666808366441982E-3</v>
      </c>
      <c r="AC328" s="18">
        <f t="shared" ca="1" si="242"/>
        <v>2.2000142932190703E-3</v>
      </c>
      <c r="AD328" s="18">
        <f t="shared" ca="1" si="242"/>
        <v>2.1538599223282226E-3</v>
      </c>
      <c r="AE328" s="18">
        <f t="shared" ca="1" si="242"/>
        <v>2.1851990639259835E-3</v>
      </c>
      <c r="AF328" s="18">
        <f t="shared" ca="1" si="242"/>
        <v>2.1071559610710924E-3</v>
      </c>
    </row>
    <row r="329" spans="4:32">
      <c r="D329" s="18">
        <f t="shared" si="233"/>
        <v>283710</v>
      </c>
      <c r="E329" s="18">
        <f t="shared" ref="E329:AF329" ca="1" si="243">0.001/E$2/E247*E$3</f>
        <v>1.000005318370707E-3</v>
      </c>
      <c r="F329" s="18">
        <f t="shared" ca="1" si="243"/>
        <v>2.0000106367723826E-3</v>
      </c>
      <c r="G329" s="18">
        <f t="shared" ca="1" si="243"/>
        <v>2.333345668322676E-3</v>
      </c>
      <c r="H329" s="18">
        <f t="shared" ca="1" si="243"/>
        <v>2.2500117720102514E-3</v>
      </c>
      <c r="I329" s="18">
        <f t="shared" ca="1" si="243"/>
        <v>2.2000113918391501E-3</v>
      </c>
      <c r="J329" s="18">
        <f t="shared" ca="1" si="243"/>
        <v>2.0000102008029524E-3</v>
      </c>
      <c r="K329" s="18">
        <f t="shared" ca="1" si="243"/>
        <v>2.0000100959970679E-3</v>
      </c>
      <c r="L329" s="18">
        <f t="shared" ca="1" si="243"/>
        <v>2.0000099927699366E-3</v>
      </c>
      <c r="M329" s="18">
        <f t="shared" ca="1" si="243"/>
        <v>2.1111216024108886E-3</v>
      </c>
      <c r="N329" s="18">
        <f t="shared" ca="1" si="243"/>
        <v>2.0000097910775425E-3</v>
      </c>
      <c r="O329" s="18">
        <f t="shared" ca="1" si="243"/>
        <v>2.0909192730660352E-3</v>
      </c>
      <c r="P329" s="18">
        <f t="shared" ca="1" si="243"/>
        <v>2.000009595430491E-3</v>
      </c>
      <c r="Q329" s="18">
        <f t="shared" ca="1" si="243"/>
        <v>2.0769329897384675E-3</v>
      </c>
      <c r="R329" s="18">
        <f t="shared" ca="1" si="243"/>
        <v>2.0000094055895772E-3</v>
      </c>
      <c r="S329" s="18">
        <f t="shared" ca="1" si="243"/>
        <v>2.0666763360753047E-3</v>
      </c>
      <c r="T329" s="18">
        <f t="shared" ca="1" si="243"/>
        <v>2.0000092212648164E-3</v>
      </c>
      <c r="U329" s="18">
        <f t="shared" ca="1" si="243"/>
        <v>2.0588329740163004E-3</v>
      </c>
      <c r="V329" s="18">
        <f t="shared" ca="1" si="243"/>
        <v>2.22223244796481E-3</v>
      </c>
      <c r="W329" s="18">
        <f t="shared" ca="1" si="243"/>
        <v>2.0526408130451144E-3</v>
      </c>
      <c r="X329" s="18">
        <f t="shared" ca="1" si="243"/>
        <v>2.00000886868329E-3</v>
      </c>
      <c r="Y329" s="18">
        <f t="shared" ca="1" si="243"/>
        <v>2.1428666817534204E-3</v>
      </c>
      <c r="Z329" s="18">
        <f t="shared" ca="1" si="243"/>
        <v>2.1818278412029644E-3</v>
      </c>
      <c r="AA329" s="18">
        <f t="shared" ca="1" si="243"/>
        <v>2.2174010666236926E-3</v>
      </c>
      <c r="AB329" s="18">
        <f t="shared" ca="1" si="243"/>
        <v>2.1666760776135985E-3</v>
      </c>
      <c r="AC329" s="18">
        <f t="shared" ca="1" si="243"/>
        <v>2.2000095035857072E-3</v>
      </c>
      <c r="AD329" s="18">
        <f t="shared" ca="1" si="243"/>
        <v>2.1538553338265333E-3</v>
      </c>
      <c r="AE329" s="18">
        <f t="shared" ca="1" si="243"/>
        <v>2.1851944488110505E-3</v>
      </c>
      <c r="AF329" s="18">
        <f t="shared" ca="1" si="243"/>
        <v>2.107151634777637E-3</v>
      </c>
    </row>
    <row r="330" spans="4:32">
      <c r="D330" s="18">
        <f t="shared" si="233"/>
        <v>357170</v>
      </c>
      <c r="E330" s="18">
        <f t="shared" ref="E330:AF330" ca="1" si="244">0.001/E$2/E248*E$3</f>
        <v>1.0000033738747827E-3</v>
      </c>
      <c r="F330" s="18">
        <f t="shared" ca="1" si="244"/>
        <v>2.0000067477613007E-3</v>
      </c>
      <c r="G330" s="18">
        <f t="shared" ca="1" si="244"/>
        <v>2.3333411673702648E-3</v>
      </c>
      <c r="H330" s="18">
        <f t="shared" ca="1" si="244"/>
        <v>2.2500074911390778E-3</v>
      </c>
      <c r="I330" s="18">
        <f t="shared" ca="1" si="244"/>
        <v>2.2000072633811358E-3</v>
      </c>
      <c r="J330" s="18">
        <f t="shared" ca="1" si="244"/>
        <v>2.0000065224495232E-3</v>
      </c>
      <c r="K330" s="18">
        <f t="shared" ca="1" si="244"/>
        <v>2.0000064678849057E-3</v>
      </c>
      <c r="L330" s="18">
        <f t="shared" ca="1" si="244"/>
        <v>2.0000064140021398E-3</v>
      </c>
      <c r="M330" s="18">
        <f t="shared" ca="1" si="244"/>
        <v>2.1111178518108792E-3</v>
      </c>
      <c r="N330" s="18">
        <f t="shared" ca="1" si="244"/>
        <v>2.0000063082371432E-3</v>
      </c>
      <c r="O330" s="18">
        <f t="shared" ca="1" si="244"/>
        <v>2.0909156574746603E-3</v>
      </c>
      <c r="P330" s="18">
        <f t="shared" ca="1" si="244"/>
        <v>2.0000062050667938E-3</v>
      </c>
      <c r="Q330" s="18">
        <f t="shared" ca="1" si="244"/>
        <v>2.0769294932933857E-3</v>
      </c>
      <c r="R330" s="18">
        <f t="shared" ca="1" si="244"/>
        <v>2.0000061044069106E-3</v>
      </c>
      <c r="S330" s="18">
        <f t="shared" ca="1" si="244"/>
        <v>2.0666729480985908E-3</v>
      </c>
      <c r="T330" s="18">
        <f t="shared" ca="1" si="244"/>
        <v>2.0000060061766988E-3</v>
      </c>
      <c r="U330" s="18">
        <f t="shared" ca="1" si="244"/>
        <v>2.058829686619643E-3</v>
      </c>
      <c r="V330" s="18">
        <f t="shared" ca="1" si="244"/>
        <v>2.2222288849607038E-3</v>
      </c>
      <c r="W330" s="18">
        <f t="shared" ca="1" si="244"/>
        <v>2.0526376199101071E-3</v>
      </c>
      <c r="X330" s="18">
        <f t="shared" ca="1" si="244"/>
        <v>2.0000058166980794E-3</v>
      </c>
      <c r="Y330" s="18">
        <f t="shared" ca="1" si="244"/>
        <v>2.1428633948724456E-3</v>
      </c>
      <c r="Z330" s="18">
        <f t="shared" ca="1" si="244"/>
        <v>2.1818245189132246E-3</v>
      </c>
      <c r="AA330" s="18">
        <f t="shared" ca="1" si="244"/>
        <v>2.2173977152472189E-3</v>
      </c>
      <c r="AB330" s="18">
        <f t="shared" ca="1" si="244"/>
        <v>2.1666728615340938E-3</v>
      </c>
      <c r="AC330" s="18">
        <f t="shared" ca="1" si="244"/>
        <v>2.2000062618356595E-3</v>
      </c>
      <c r="AD330" s="18">
        <f t="shared" ca="1" si="244"/>
        <v>2.1538522166226776E-3</v>
      </c>
      <c r="AE330" s="18">
        <f t="shared" ca="1" si="244"/>
        <v>2.1851913089076204E-3</v>
      </c>
      <c r="AF330" s="18">
        <f t="shared" ca="1" si="244"/>
        <v>2.1071486771963278E-3</v>
      </c>
    </row>
    <row r="331" spans="4:32">
      <c r="D331" s="18">
        <f t="shared" si="233"/>
        <v>449640</v>
      </c>
      <c r="E331" s="18">
        <f t="shared" ref="E331:AF331" ca="1" si="245">0.001/E$2/E249*E$3</f>
        <v>1.0000021381816181E-3</v>
      </c>
      <c r="F331" s="18">
        <f t="shared" ca="1" si="245"/>
        <v>2.0000042763691573E-3</v>
      </c>
      <c r="G331" s="18">
        <f t="shared" ca="1" si="245"/>
        <v>2.3333383027424751E-3</v>
      </c>
      <c r="H331" s="18">
        <f t="shared" ca="1" si="245"/>
        <v>2.2500047594716547E-3</v>
      </c>
      <c r="I331" s="18">
        <f t="shared" ca="1" si="245"/>
        <v>2.200004622105736E-3</v>
      </c>
      <c r="J331" s="18">
        <f t="shared" ca="1" si="245"/>
        <v>2.0000041602268297E-3</v>
      </c>
      <c r="K331" s="18">
        <f t="shared" ca="1" si="245"/>
        <v>2.0000041319296201E-3</v>
      </c>
      <c r="L331" s="18">
        <f t="shared" ca="1" si="245"/>
        <v>2.000004103918286E-3</v>
      </c>
      <c r="M331" s="18">
        <f t="shared" ca="1" si="245"/>
        <v>2.111115427593875E-3</v>
      </c>
      <c r="N331" s="18">
        <f t="shared" ca="1" si="245"/>
        <v>2.0000040487434382E-3</v>
      </c>
      <c r="O331" s="18">
        <f t="shared" ca="1" si="245"/>
        <v>2.0909133088422619E-3</v>
      </c>
      <c r="P331" s="18">
        <f t="shared" ca="1" si="245"/>
        <v>2.0000039946916673E-3</v>
      </c>
      <c r="Q331" s="18">
        <f t="shared" ca="1" si="245"/>
        <v>2.0769272108796212E-3</v>
      </c>
      <c r="R331" s="18">
        <f t="shared" ca="1" si="245"/>
        <v>2.0000039416976589E-3</v>
      </c>
      <c r="S331" s="18">
        <f t="shared" ca="1" si="245"/>
        <v>2.0666707258034443E-3</v>
      </c>
      <c r="T331" s="18">
        <f t="shared" ca="1" si="245"/>
        <v>2.0000038897512351E-3</v>
      </c>
      <c r="U331" s="18">
        <f t="shared" ca="1" si="245"/>
        <v>2.0588275199957891E-3</v>
      </c>
      <c r="V331" s="18">
        <f t="shared" ca="1" si="245"/>
        <v>2.2222265384666453E-3</v>
      </c>
      <c r="W331" s="18">
        <f t="shared" ca="1" si="245"/>
        <v>2.0526355055621179E-3</v>
      </c>
      <c r="X331" s="18">
        <f t="shared" ca="1" si="245"/>
        <v>2.0000037889087705E-3</v>
      </c>
      <c r="Y331" s="18">
        <f t="shared" ca="1" si="245"/>
        <v>2.1428612130041809E-3</v>
      </c>
      <c r="Z331" s="18">
        <f t="shared" ca="1" si="245"/>
        <v>2.1818223106878621E-3</v>
      </c>
      <c r="AA331" s="18">
        <f t="shared" ca="1" si="245"/>
        <v>2.2173954847483687E-3</v>
      </c>
      <c r="AB331" s="18">
        <f t="shared" ca="1" si="245"/>
        <v>2.1666707142359554E-3</v>
      </c>
      <c r="AC331" s="18">
        <f t="shared" ca="1" si="245"/>
        <v>2.2000040946171173E-3</v>
      </c>
      <c r="AD331" s="18">
        <f t="shared" ca="1" si="245"/>
        <v>2.1538501261158228E-3</v>
      </c>
      <c r="AE331" s="18">
        <f t="shared" ca="1" si="245"/>
        <v>2.1851892005409742E-3</v>
      </c>
      <c r="AF331" s="18">
        <f t="shared" ca="1" si="245"/>
        <v>2.107146683122319E-3</v>
      </c>
    </row>
    <row r="332" spans="4:32">
      <c r="D332" s="18">
        <f t="shared" si="233"/>
        <v>566070</v>
      </c>
      <c r="E332" s="18">
        <f t="shared" ref="E332:AF332" ca="1" si="246">0.001/E$2/E250*E$3</f>
        <v>1.0000013538243378E-3</v>
      </c>
      <c r="F332" s="18">
        <f t="shared" ca="1" si="246"/>
        <v>2.0000027076526529E-3</v>
      </c>
      <c r="G332" s="18">
        <f t="shared" ca="1" si="246"/>
        <v>2.3333364821686766E-3</v>
      </c>
      <c r="H332" s="18">
        <f t="shared" ca="1" si="246"/>
        <v>2.2500030197131612E-3</v>
      </c>
      <c r="I332" s="18">
        <f t="shared" ca="1" si="246"/>
        <v>2.2000029363544917E-3</v>
      </c>
      <c r="J332" s="18">
        <f t="shared" ca="1" si="246"/>
        <v>2.0000026479197065E-3</v>
      </c>
      <c r="K332" s="18">
        <f t="shared" ca="1" si="246"/>
        <v>2.0000026332936544E-3</v>
      </c>
      <c r="L332" s="18">
        <f t="shared" ca="1" si="246"/>
        <v>2.000002618791288E-3</v>
      </c>
      <c r="M332" s="18">
        <f t="shared" ca="1" si="246"/>
        <v>2.1111138673815377E-3</v>
      </c>
      <c r="N332" s="18">
        <f t="shared" ca="1" si="246"/>
        <v>2.0000025901436712E-3</v>
      </c>
      <c r="O332" s="18">
        <f t="shared" ca="1" si="246"/>
        <v>2.0909117910514483E-3</v>
      </c>
      <c r="P332" s="18">
        <f t="shared" ca="1" si="246"/>
        <v>2.0000025619544195E-3</v>
      </c>
      <c r="Q332" s="18">
        <f t="shared" ca="1" si="246"/>
        <v>2.076925729912609E-3</v>
      </c>
      <c r="R332" s="18">
        <f t="shared" ca="1" si="246"/>
        <v>2.0000025342318674E-3</v>
      </c>
      <c r="S332" s="18">
        <f t="shared" ca="1" si="246"/>
        <v>2.0666692780569196E-3</v>
      </c>
      <c r="T332" s="18">
        <f t="shared" ca="1" si="246"/>
        <v>2.0000025069568657E-3</v>
      </c>
      <c r="U332" s="18">
        <f t="shared" ca="1" si="246"/>
        <v>2.0588261029589171E-3</v>
      </c>
      <c r="V332" s="18">
        <f t="shared" ca="1" si="246"/>
        <v>2.2222250047301637E-3</v>
      </c>
      <c r="W332" s="18">
        <f t="shared" ca="1" si="246"/>
        <v>2.0526341173341491E-3</v>
      </c>
      <c r="X332" s="18">
        <f t="shared" ca="1" si="246"/>
        <v>2.0000024537114411E-3</v>
      </c>
      <c r="Y332" s="18">
        <f t="shared" ca="1" si="246"/>
        <v>2.1428597774489815E-3</v>
      </c>
      <c r="Z332" s="18">
        <f t="shared" ca="1" si="246"/>
        <v>2.1818208562190042E-3</v>
      </c>
      <c r="AA332" s="18">
        <f t="shared" ca="1" si="246"/>
        <v>2.2173940139859072E-3</v>
      </c>
      <c r="AB332" s="18">
        <f t="shared" ca="1" si="246"/>
        <v>2.166669294551607E-3</v>
      </c>
      <c r="AC332" s="18">
        <f t="shared" ca="1" si="246"/>
        <v>2.2000026602076615E-3</v>
      </c>
      <c r="AD332" s="18">
        <f t="shared" ca="1" si="246"/>
        <v>2.1538487388124724E-3</v>
      </c>
      <c r="AE332" s="18">
        <f t="shared" ca="1" si="246"/>
        <v>2.1851877999010546E-3</v>
      </c>
      <c r="AF332" s="18">
        <f t="shared" ca="1" si="246"/>
        <v>2.1071453538833197E-3</v>
      </c>
    </row>
    <row r="333" spans="4:32">
      <c r="D333" s="18">
        <f t="shared" si="233"/>
        <v>712640</v>
      </c>
      <c r="E333" s="18">
        <f t="shared" ref="E333:AF333" ca="1" si="247">0.001/E$2/E251*E$3</f>
        <v>1.0000008566308284E-3</v>
      </c>
      <c r="F333" s="18">
        <f t="shared" ca="1" si="247"/>
        <v>2.0000017132631581E-3</v>
      </c>
      <c r="G333" s="18">
        <f t="shared" ca="1" si="247"/>
        <v>2.3333353269724454E-3</v>
      </c>
      <c r="H333" s="18">
        <f t="shared" ca="1" si="247"/>
        <v>2.2500019138947331E-3</v>
      </c>
      <c r="I333" s="18">
        <f t="shared" ca="1" si="247"/>
        <v>2.2000018630179991E-3</v>
      </c>
      <c r="J333" s="18">
        <f t="shared" ca="1" si="247"/>
        <v>2.0000016825954094E-3</v>
      </c>
      <c r="K333" s="18">
        <f t="shared" ca="1" si="247"/>
        <v>2.0000016750552005E-3</v>
      </c>
      <c r="L333" s="18">
        <f t="shared" ca="1" si="247"/>
        <v>2.0000016675665237E-3</v>
      </c>
      <c r="M333" s="18">
        <f t="shared" ca="1" si="247"/>
        <v>2.1111128671829804E-3</v>
      </c>
      <c r="N333" s="18">
        <f t="shared" ca="1" si="247"/>
        <v>2.0000016527437891E-3</v>
      </c>
      <c r="O333" s="18">
        <f t="shared" ca="1" si="247"/>
        <v>2.0909108147690128E-3</v>
      </c>
      <c r="P333" s="18">
        <f t="shared" ca="1" si="247"/>
        <v>2.0000016381131361E-3</v>
      </c>
      <c r="Q333" s="18">
        <f t="shared" ca="1" si="247"/>
        <v>2.0769247741357286E-3</v>
      </c>
      <c r="R333" s="18">
        <f t="shared" ca="1" si="247"/>
        <v>2.0000016236805178E-3</v>
      </c>
      <c r="S333" s="18">
        <f t="shared" ca="1" si="247"/>
        <v>2.0666683406545439E-3</v>
      </c>
      <c r="T333" s="18">
        <f t="shared" ca="1" si="247"/>
        <v>2.0000016094332434E-3</v>
      </c>
      <c r="U333" s="18">
        <f t="shared" ca="1" si="247"/>
        <v>2.0588251824443489E-3</v>
      </c>
      <c r="V333" s="18">
        <f t="shared" ca="1" si="247"/>
        <v>2.2222240089128549E-3</v>
      </c>
      <c r="W333" s="18">
        <f t="shared" ca="1" si="247"/>
        <v>2.0526332126357297E-3</v>
      </c>
      <c r="X333" s="18">
        <f t="shared" ca="1" si="247"/>
        <v>2.000001581499997E-3</v>
      </c>
      <c r="Y333" s="18">
        <f t="shared" ca="1" si="247"/>
        <v>2.1428588402785912E-3</v>
      </c>
      <c r="Z333" s="18">
        <f t="shared" ca="1" si="247"/>
        <v>2.1818199058422998E-3</v>
      </c>
      <c r="AA333" s="18">
        <f t="shared" ca="1" si="247"/>
        <v>2.2173930520749778E-3</v>
      </c>
      <c r="AB333" s="18">
        <f t="shared" ca="1" si="247"/>
        <v>2.1666683639909885E-3</v>
      </c>
      <c r="AC333" s="18">
        <f t="shared" ca="1" si="247"/>
        <v>2.2000017191553312E-3</v>
      </c>
      <c r="AD333" s="18">
        <f t="shared" ca="1" si="247"/>
        <v>2.1538478266610139E-3</v>
      </c>
      <c r="AE333" s="18">
        <f t="shared" ca="1" si="247"/>
        <v>2.1851868781792723E-3</v>
      </c>
      <c r="AF333" s="18">
        <f t="shared" ca="1" si="247"/>
        <v>2.1071444766218657E-3</v>
      </c>
    </row>
    <row r="334" spans="4:32">
      <c r="D334" s="18">
        <f t="shared" si="233"/>
        <v>897160</v>
      </c>
      <c r="E334" s="18">
        <f t="shared" ref="E334:AF334" ca="1" si="248">0.001/E$2/E252*E$3</f>
        <v>1.0000005417341131E-3</v>
      </c>
      <c r="F334" s="18">
        <f t="shared" ca="1" si="248"/>
        <v>2.0000010834692328E-3</v>
      </c>
      <c r="G334" s="18">
        <f t="shared" ca="1" si="248"/>
        <v>2.3333345947368477E-3</v>
      </c>
      <c r="H334" s="18">
        <f t="shared" ca="1" si="248"/>
        <v>2.2500012119787719E-3</v>
      </c>
      <c r="I334" s="18">
        <f t="shared" ca="1" si="248"/>
        <v>2.2000011807666955E-3</v>
      </c>
      <c r="J334" s="18">
        <f t="shared" ca="1" si="248"/>
        <v>2.0000010677459338E-3</v>
      </c>
      <c r="K334" s="18">
        <f t="shared" ca="1" si="248"/>
        <v>2.0000010638674863E-3</v>
      </c>
      <c r="L334" s="18">
        <f t="shared" ca="1" si="248"/>
        <v>2.0000010600111067E-3</v>
      </c>
      <c r="M334" s="18">
        <f t="shared" ca="1" si="248"/>
        <v>2.1111122278783096E-3</v>
      </c>
      <c r="N334" s="18">
        <f t="shared" ca="1" si="248"/>
        <v>2.0000010523633961E-3</v>
      </c>
      <c r="O334" s="18">
        <f t="shared" ca="1" si="248"/>
        <v>2.0909101890345854E-3</v>
      </c>
      <c r="P334" s="18">
        <f t="shared" ca="1" si="248"/>
        <v>2.0000010447957695E-3</v>
      </c>
      <c r="Q334" s="18">
        <f t="shared" ca="1" si="248"/>
        <v>2.0769241598790579E-3</v>
      </c>
      <c r="R334" s="18">
        <f t="shared" ca="1" si="248"/>
        <v>2.0000010373094792E-3</v>
      </c>
      <c r="S334" s="18">
        <f t="shared" ca="1" si="248"/>
        <v>2.0666677365726326E-3</v>
      </c>
      <c r="T334" s="18">
        <f t="shared" ca="1" si="248"/>
        <v>2.0000010299033645E-3</v>
      </c>
      <c r="U334" s="18">
        <f t="shared" ca="1" si="248"/>
        <v>2.0588245876592961E-3</v>
      </c>
      <c r="V334" s="18">
        <f t="shared" ca="1" si="248"/>
        <v>2.2222233657433138E-3</v>
      </c>
      <c r="W334" s="18">
        <f t="shared" ca="1" si="248"/>
        <v>2.0526326265176953E-3</v>
      </c>
      <c r="X334" s="18">
        <f t="shared" ca="1" si="248"/>
        <v>2.0000010153294E-3</v>
      </c>
      <c r="Y334" s="18">
        <f t="shared" ca="1" si="248"/>
        <v>2.1428582322553769E-3</v>
      </c>
      <c r="Z334" s="18">
        <f t="shared" ca="1" si="248"/>
        <v>2.1818192887979393E-3</v>
      </c>
      <c r="AA334" s="18">
        <f t="shared" ca="1" si="248"/>
        <v>2.2173924270705312E-3</v>
      </c>
      <c r="AB334" s="18">
        <f t="shared" ca="1" si="248"/>
        <v>2.1666677582447458E-3</v>
      </c>
      <c r="AC334" s="18">
        <f t="shared" ca="1" si="248"/>
        <v>2.2000011061253889E-3</v>
      </c>
      <c r="AD334" s="18">
        <f t="shared" ca="1" si="248"/>
        <v>2.1538472313697432E-3</v>
      </c>
      <c r="AE334" s="18">
        <f t="shared" ca="1" si="248"/>
        <v>2.1851862761963583E-3</v>
      </c>
      <c r="AF334" s="18">
        <f t="shared" ca="1" si="248"/>
        <v>2.1071439023205743E-3</v>
      </c>
    </row>
    <row r="335" spans="4:32">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row>
    <row r="336" spans="4:32">
      <c r="D336" s="18" t="s">
        <v>374</v>
      </c>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row>
    <row r="337" spans="4:32">
      <c r="D337" s="18">
        <f>D9</f>
        <v>1.1294999999999999E-2</v>
      </c>
      <c r="E337" s="18">
        <f t="shared" ref="E337:AF337" ca="1" si="249">E$4*E173^E$5/(E91^E$6)*E255</f>
        <v>6.6709271334380556E-4</v>
      </c>
      <c r="F337" s="18">
        <f t="shared" ca="1" si="249"/>
        <v>3.4783313185391597E-5</v>
      </c>
      <c r="G337" s="18">
        <f t="shared" ca="1" si="249"/>
        <v>5.6354713266211459E-8</v>
      </c>
      <c r="H337" s="18">
        <f t="shared" ca="1" si="249"/>
        <v>7.0267249051379379E-9</v>
      </c>
      <c r="I337" s="18">
        <f t="shared" ca="1" si="249"/>
        <v>1.5607282153819254E-8</v>
      </c>
      <c r="J337" s="18">
        <f t="shared" ca="1" si="249"/>
        <v>5.4348673891779187E-8</v>
      </c>
      <c r="K337" s="18">
        <f t="shared" ca="1" si="249"/>
        <v>6.2319503171168623E-9</v>
      </c>
      <c r="L337" s="18">
        <f t="shared" ca="1" si="249"/>
        <v>3.0731708898048107E-8</v>
      </c>
      <c r="M337" s="18">
        <f t="shared" ca="1" si="249"/>
        <v>4.2791116018517355E-10</v>
      </c>
      <c r="N337" s="18">
        <f t="shared" ca="1" si="249"/>
        <v>2.2160352777847601E-9</v>
      </c>
      <c r="O337" s="18">
        <f t="shared" ca="1" si="249"/>
        <v>3.2528403383923029E-10</v>
      </c>
      <c r="P337" s="18">
        <f t="shared" ca="1" si="249"/>
        <v>2.4788922291683436E-9</v>
      </c>
      <c r="Q337" s="18">
        <f t="shared" ca="1" si="249"/>
        <v>3.1669627440477697E-10</v>
      </c>
      <c r="R337" s="18">
        <f t="shared" ca="1" si="249"/>
        <v>1.5627762579188555E-9</v>
      </c>
      <c r="S337" s="18">
        <f t="shared" ca="1" si="249"/>
        <v>2.9454781312136462E-11</v>
      </c>
      <c r="T337" s="18">
        <f t="shared" ca="1" si="249"/>
        <v>1.92174214069932E-10</v>
      </c>
      <c r="U337" s="18">
        <f t="shared" ca="1" si="249"/>
        <v>1.2134243937542967E-11</v>
      </c>
      <c r="V337" s="18">
        <f t="shared" ca="1" si="249"/>
        <v>3.3651170296279996E-11</v>
      </c>
      <c r="W337" s="18">
        <f t="shared" ca="1" si="249"/>
        <v>9.4610097873871486E-12</v>
      </c>
      <c r="X337" s="18">
        <f t="shared" ca="1" si="249"/>
        <v>6.2524213462658482E-11</v>
      </c>
      <c r="Y337" s="18">
        <f t="shared" ca="1" si="249"/>
        <v>5.7194973016019609E-12</v>
      </c>
      <c r="Z337" s="18">
        <f t="shared" ca="1" si="249"/>
        <v>1.5244890479047318E-11</v>
      </c>
      <c r="AA337" s="18">
        <f t="shared" ca="1" si="249"/>
        <v>9.6585072388644395E-12</v>
      </c>
      <c r="AB337" s="18">
        <f t="shared" ca="1" si="249"/>
        <v>2.1808635076459597E-11</v>
      </c>
      <c r="AC337" s="18">
        <f t="shared" ca="1" si="249"/>
        <v>2.7126452842754289E-11</v>
      </c>
      <c r="AD337" s="18">
        <f t="shared" ca="1" si="249"/>
        <v>4.435925478743701E-10</v>
      </c>
      <c r="AE337" s="18">
        <f t="shared" ca="1" si="249"/>
        <v>4.7095957761639199E-12</v>
      </c>
      <c r="AF337" s="18">
        <f t="shared" ca="1" si="249"/>
        <v>2.135461565460938E-11</v>
      </c>
    </row>
    <row r="338" spans="4:32">
      <c r="D338" s="18">
        <f t="shared" ref="D338:D401" si="250">D10</f>
        <v>1.4219000000000001E-2</v>
      </c>
      <c r="E338" s="18">
        <f t="shared" ref="E338:AF338" ca="1" si="251">E$4*E174^E$5/(E92^E$6)*E256</f>
        <v>6.6709258557583456E-4</v>
      </c>
      <c r="F338" s="18">
        <f t="shared" ca="1" si="251"/>
        <v>3.4783306457290746E-5</v>
      </c>
      <c r="G338" s="18">
        <f t="shared" ca="1" si="251"/>
        <v>5.635470454787518E-8</v>
      </c>
      <c r="H338" s="18">
        <f t="shared" ca="1" si="251"/>
        <v>7.0267240441853243E-9</v>
      </c>
      <c r="I338" s="18">
        <f t="shared" ca="1" si="251"/>
        <v>1.5607280702208569E-8</v>
      </c>
      <c r="J338" s="18">
        <f t="shared" ca="1" si="251"/>
        <v>5.4348670264933814E-8</v>
      </c>
      <c r="K338" s="18">
        <f t="shared" ca="1" si="251"/>
        <v>6.2319499405935864E-9</v>
      </c>
      <c r="L338" s="18">
        <f t="shared" ca="1" si="251"/>
        <v>3.0731707370044352E-8</v>
      </c>
      <c r="M338" s="18">
        <f t="shared" ca="1" si="251"/>
        <v>4.2791113929311025E-10</v>
      </c>
      <c r="N338" s="18">
        <f t="shared" ca="1" si="251"/>
        <v>2.2160351875112092E-9</v>
      </c>
      <c r="O338" s="18">
        <f t="shared" ca="1" si="251"/>
        <v>3.2528402044002023E-10</v>
      </c>
      <c r="P338" s="18">
        <f t="shared" ca="1" si="251"/>
        <v>2.4788921442888102E-9</v>
      </c>
      <c r="Q338" s="18">
        <f t="shared" ca="1" si="251"/>
        <v>3.166962633966218E-10</v>
      </c>
      <c r="R338" s="18">
        <f t="shared" ca="1" si="251"/>
        <v>1.5627762115583464E-9</v>
      </c>
      <c r="S338" s="18">
        <f t="shared" ca="1" si="251"/>
        <v>2.9454780367249153E-11</v>
      </c>
      <c r="T338" s="18">
        <f t="shared" ca="1" si="251"/>
        <v>1.9217420888173301E-10</v>
      </c>
      <c r="U338" s="18">
        <f t="shared" ca="1" si="251"/>
        <v>1.2134243574843515E-11</v>
      </c>
      <c r="V338" s="18">
        <f t="shared" ca="1" si="251"/>
        <v>3.3651169267350782E-11</v>
      </c>
      <c r="W338" s="18">
        <f t="shared" ca="1" si="251"/>
        <v>9.4610095266758704E-12</v>
      </c>
      <c r="X338" s="18">
        <f t="shared" ca="1" si="251"/>
        <v>6.2524211967488567E-11</v>
      </c>
      <c r="Y338" s="18">
        <f t="shared" ca="1" si="251"/>
        <v>5.7194971487155707E-12</v>
      </c>
      <c r="Z338" s="18">
        <f t="shared" ca="1" si="251"/>
        <v>1.5244890085060998E-11</v>
      </c>
      <c r="AA338" s="18">
        <f t="shared" ca="1" si="251"/>
        <v>9.6585069930299787E-12</v>
      </c>
      <c r="AB338" s="18">
        <f t="shared" ca="1" si="251"/>
        <v>2.1808634550209075E-11</v>
      </c>
      <c r="AC338" s="18">
        <f t="shared" ca="1" si="251"/>
        <v>2.7126452250826903E-11</v>
      </c>
      <c r="AD338" s="18">
        <f t="shared" ca="1" si="251"/>
        <v>4.4359253885367089E-10</v>
      </c>
      <c r="AE338" s="18">
        <f t="shared" ca="1" si="251"/>
        <v>4.7095956799176323E-12</v>
      </c>
      <c r="AF338" s="18">
        <f t="shared" ca="1" si="251"/>
        <v>2.1354615237068216E-11</v>
      </c>
    </row>
    <row r="339" spans="4:32">
      <c r="D339" s="18">
        <f t="shared" si="250"/>
        <v>1.7901E-2</v>
      </c>
      <c r="E339" s="18">
        <f t="shared" ref="E339:AF339" ca="1" si="252">E$4*E175^E$5/(E93^E$6)*E257</f>
        <v>6.6709242468611688E-4</v>
      </c>
      <c r="F339" s="18">
        <f t="shared" ca="1" si="252"/>
        <v>3.4783297985040393E-5</v>
      </c>
      <c r="G339" s="18">
        <f t="shared" ca="1" si="252"/>
        <v>5.6354693569452834E-8</v>
      </c>
      <c r="H339" s="18">
        <f t="shared" ca="1" si="252"/>
        <v>7.0267229600447801E-9</v>
      </c>
      <c r="I339" s="18">
        <f t="shared" ca="1" si="252"/>
        <v>1.5607278874291448E-8</v>
      </c>
      <c r="J339" s="18">
        <f t="shared" ca="1" si="252"/>
        <v>5.4348665697887414E-8</v>
      </c>
      <c r="K339" s="18">
        <f t="shared" ca="1" si="252"/>
        <v>6.2319494664627326E-9</v>
      </c>
      <c r="L339" s="18">
        <f t="shared" ca="1" si="252"/>
        <v>3.073170544593049E-8</v>
      </c>
      <c r="M339" s="18">
        <f t="shared" ca="1" si="252"/>
        <v>4.2791111298511632E-10</v>
      </c>
      <c r="N339" s="18">
        <f t="shared" ca="1" si="252"/>
        <v>2.2160350738357158E-9</v>
      </c>
      <c r="O339" s="18">
        <f t="shared" ca="1" si="252"/>
        <v>3.2528400356728011E-10</v>
      </c>
      <c r="P339" s="18">
        <f t="shared" ca="1" si="252"/>
        <v>2.4788920374056091E-9</v>
      </c>
      <c r="Q339" s="18">
        <f t="shared" ca="1" si="252"/>
        <v>3.1669624953477945E-10</v>
      </c>
      <c r="R339" s="18">
        <f t="shared" ca="1" si="252"/>
        <v>1.5627761531796317E-9</v>
      </c>
      <c r="S339" s="18">
        <f t="shared" ca="1" si="252"/>
        <v>2.9454779177414995E-11</v>
      </c>
      <c r="T339" s="18">
        <f t="shared" ca="1" si="252"/>
        <v>1.9217420234857683E-10</v>
      </c>
      <c r="U339" s="18">
        <f t="shared" ca="1" si="252"/>
        <v>1.2134243118120066E-11</v>
      </c>
      <c r="V339" s="18">
        <f t="shared" ca="1" si="252"/>
        <v>3.3651167971688461E-11</v>
      </c>
      <c r="W339" s="18">
        <f t="shared" ca="1" si="252"/>
        <v>9.4610091983794028E-12</v>
      </c>
      <c r="X339" s="18">
        <f t="shared" ca="1" si="252"/>
        <v>6.252421008471995E-11</v>
      </c>
      <c r="Y339" s="18">
        <f t="shared" ca="1" si="252"/>
        <v>5.7194969561958521E-12</v>
      </c>
      <c r="Z339" s="18">
        <f t="shared" ca="1" si="252"/>
        <v>1.5244889588940048E-11</v>
      </c>
      <c r="AA339" s="18">
        <f t="shared" ca="1" si="252"/>
        <v>9.6585066834668773E-12</v>
      </c>
      <c r="AB339" s="18">
        <f t="shared" ca="1" si="252"/>
        <v>2.1808633887536731E-11</v>
      </c>
      <c r="AC339" s="18">
        <f t="shared" ca="1" si="252"/>
        <v>2.7126451505451726E-11</v>
      </c>
      <c r="AD339" s="18">
        <f t="shared" ca="1" si="252"/>
        <v>4.4359252749450163E-10</v>
      </c>
      <c r="AE339" s="18">
        <f t="shared" ca="1" si="252"/>
        <v>4.7095955587210766E-12</v>
      </c>
      <c r="AF339" s="18">
        <f t="shared" ca="1" si="252"/>
        <v>2.1354614711286166E-11</v>
      </c>
    </row>
    <row r="340" spans="4:32">
      <c r="D340" s="18">
        <f t="shared" si="250"/>
        <v>2.2536E-2</v>
      </c>
      <c r="E340" s="18">
        <f t="shared" ref="E340:AF340" ca="1" si="253">E$4*E176^E$5/(E94^E$6)*E258</f>
        <v>6.6709222215391667E-4</v>
      </c>
      <c r="F340" s="18">
        <f t="shared" ca="1" si="253"/>
        <v>3.4783287319949193E-5</v>
      </c>
      <c r="G340" s="18">
        <f t="shared" ca="1" si="253"/>
        <v>5.6354679749525662E-8</v>
      </c>
      <c r="H340" s="18">
        <f t="shared" ca="1" si="253"/>
        <v>7.0267215953000263E-9</v>
      </c>
      <c r="I340" s="18">
        <f t="shared" ca="1" si="253"/>
        <v>1.5607276573260888E-8</v>
      </c>
      <c r="J340" s="18">
        <f t="shared" ca="1" si="253"/>
        <v>5.4348659948768307E-8</v>
      </c>
      <c r="K340" s="18">
        <f t="shared" ca="1" si="253"/>
        <v>6.2319488696142227E-9</v>
      </c>
      <c r="L340" s="18">
        <f t="shared" ca="1" si="253"/>
        <v>3.0731703023804632E-8</v>
      </c>
      <c r="M340" s="18">
        <f t="shared" ca="1" si="253"/>
        <v>4.2791107986791454E-10</v>
      </c>
      <c r="N340" s="18">
        <f t="shared" ca="1" si="253"/>
        <v>2.2160349307379664E-9</v>
      </c>
      <c r="O340" s="18">
        <f t="shared" ca="1" si="253"/>
        <v>3.252839823274268E-10</v>
      </c>
      <c r="P340" s="18">
        <f t="shared" ca="1" si="253"/>
        <v>2.4788919028581957E-9</v>
      </c>
      <c r="Q340" s="18">
        <f t="shared" ca="1" si="253"/>
        <v>3.16696232085122E-10</v>
      </c>
      <c r="R340" s="18">
        <f t="shared" ca="1" si="253"/>
        <v>1.5627760796909465E-9</v>
      </c>
      <c r="S340" s="18">
        <f t="shared" ca="1" si="253"/>
        <v>2.9454777679620112E-11</v>
      </c>
      <c r="T340" s="18">
        <f t="shared" ca="1" si="253"/>
        <v>1.9217419412446571E-10</v>
      </c>
      <c r="U340" s="18">
        <f t="shared" ca="1" si="253"/>
        <v>1.2134242543184419E-11</v>
      </c>
      <c r="V340" s="18">
        <f t="shared" ca="1" si="253"/>
        <v>3.3651166340674008E-11</v>
      </c>
      <c r="W340" s="18">
        <f t="shared" ca="1" si="253"/>
        <v>9.461008785111041E-12</v>
      </c>
      <c r="X340" s="18">
        <f t="shared" ca="1" si="253"/>
        <v>6.2524207714640544E-11</v>
      </c>
      <c r="Y340" s="18">
        <f t="shared" ca="1" si="253"/>
        <v>5.7194967138468881E-12</v>
      </c>
      <c r="Z340" s="18">
        <f t="shared" ca="1" si="253"/>
        <v>1.5244888964409823E-11</v>
      </c>
      <c r="AA340" s="18">
        <f t="shared" ca="1" si="253"/>
        <v>9.6585062937805834E-12</v>
      </c>
      <c r="AB340" s="18">
        <f t="shared" ca="1" si="253"/>
        <v>2.1808633053346961E-11</v>
      </c>
      <c r="AC340" s="18">
        <f t="shared" ca="1" si="253"/>
        <v>2.7126450567153718E-11</v>
      </c>
      <c r="AD340" s="18">
        <f t="shared" ca="1" si="253"/>
        <v>4.4359251319527559E-10</v>
      </c>
      <c r="AE340" s="18">
        <f t="shared" ca="1" si="253"/>
        <v>4.7095954061556025E-12</v>
      </c>
      <c r="AF340" s="18">
        <f t="shared" ca="1" si="253"/>
        <v>2.1354614049417757E-11</v>
      </c>
    </row>
    <row r="341" spans="4:32">
      <c r="D341" s="18">
        <f t="shared" si="250"/>
        <v>2.8371E-2</v>
      </c>
      <c r="E341" s="18">
        <f t="shared" ref="E341:AF341" ca="1" si="254">E$4*E177^E$5/(E95^E$6)*E259</f>
        <v>6.6709196718631343E-4</v>
      </c>
      <c r="F341" s="18">
        <f t="shared" ca="1" si="254"/>
        <v>3.4783273893675727E-5</v>
      </c>
      <c r="G341" s="18">
        <f t="shared" ca="1" si="254"/>
        <v>5.6354662351630093E-8</v>
      </c>
      <c r="H341" s="18">
        <f t="shared" ca="1" si="254"/>
        <v>7.0267198772237943E-9</v>
      </c>
      <c r="I341" s="18">
        <f t="shared" ca="1" si="254"/>
        <v>1.5607273676494953E-8</v>
      </c>
      <c r="J341" s="18">
        <f t="shared" ca="1" si="254"/>
        <v>5.4348652711205239E-8</v>
      </c>
      <c r="K341" s="18">
        <f t="shared" ca="1" si="254"/>
        <v>6.2319481182419398E-9</v>
      </c>
      <c r="L341" s="18">
        <f t="shared" ca="1" si="254"/>
        <v>3.0731699974591649E-8</v>
      </c>
      <c r="M341" s="18">
        <f t="shared" ca="1" si="254"/>
        <v>4.2791103817668523E-10</v>
      </c>
      <c r="N341" s="18">
        <f t="shared" ca="1" si="254"/>
        <v>2.2160347505922759E-9</v>
      </c>
      <c r="O341" s="18">
        <f t="shared" ca="1" si="254"/>
        <v>3.2528395558858386E-10</v>
      </c>
      <c r="P341" s="18">
        <f t="shared" ca="1" si="254"/>
        <v>2.4788917334765197E-9</v>
      </c>
      <c r="Q341" s="18">
        <f t="shared" ca="1" si="254"/>
        <v>3.1669621011775751E-10</v>
      </c>
      <c r="R341" s="18">
        <f t="shared" ca="1" si="254"/>
        <v>1.5627759871760773E-9</v>
      </c>
      <c r="S341" s="18">
        <f t="shared" ca="1" si="254"/>
        <v>2.9454775794046745E-11</v>
      </c>
      <c r="T341" s="18">
        <f t="shared" ca="1" si="254"/>
        <v>1.9217418377113585E-10</v>
      </c>
      <c r="U341" s="18">
        <f t="shared" ca="1" si="254"/>
        <v>1.2134241819398161E-11</v>
      </c>
      <c r="V341" s="18">
        <f t="shared" ca="1" si="254"/>
        <v>3.3651164287390735E-11</v>
      </c>
      <c r="W341" s="18">
        <f t="shared" ca="1" si="254"/>
        <v>9.4610082648476893E-12</v>
      </c>
      <c r="X341" s="18">
        <f t="shared" ca="1" si="254"/>
        <v>6.2524204730948467E-11</v>
      </c>
      <c r="Y341" s="18">
        <f t="shared" ca="1" si="254"/>
        <v>5.7194964087538965E-12</v>
      </c>
      <c r="Z341" s="18">
        <f t="shared" ca="1" si="254"/>
        <v>1.524488817818888E-11</v>
      </c>
      <c r="AA341" s="18">
        <f t="shared" ca="1" si="254"/>
        <v>9.6585058032046793E-12</v>
      </c>
      <c r="AB341" s="18">
        <f t="shared" ca="1" si="254"/>
        <v>2.1808632003185904E-11</v>
      </c>
      <c r="AC341" s="18">
        <f t="shared" ca="1" si="254"/>
        <v>2.7126449385930701E-11</v>
      </c>
      <c r="AD341" s="18">
        <f t="shared" ca="1" si="254"/>
        <v>4.4359249519398488E-10</v>
      </c>
      <c r="AE341" s="18">
        <f t="shared" ca="1" si="254"/>
        <v>4.7095952140909915E-12</v>
      </c>
      <c r="AF341" s="18">
        <f t="shared" ca="1" si="254"/>
        <v>2.1354613216191792E-11</v>
      </c>
    </row>
    <row r="342" spans="4:32">
      <c r="D342" s="18">
        <f t="shared" si="250"/>
        <v>3.5716999999999999E-2</v>
      </c>
      <c r="E342" s="18">
        <f t="shared" ref="E342:AF342" ca="1" si="255">E$4*E178^E$5/(E96^E$6)*E260</f>
        <v>6.6709164619387074E-4</v>
      </c>
      <c r="F342" s="18">
        <f t="shared" ca="1" si="255"/>
        <v>3.4783256990617225E-5</v>
      </c>
      <c r="G342" s="18">
        <f t="shared" ca="1" si="255"/>
        <v>5.6354640448480303E-8</v>
      </c>
      <c r="H342" s="18">
        <f t="shared" ca="1" si="255"/>
        <v>7.0267177142446068E-9</v>
      </c>
      <c r="I342" s="18">
        <f t="shared" ca="1" si="255"/>
        <v>1.5607270029599178E-8</v>
      </c>
      <c r="J342" s="18">
        <f t="shared" ca="1" si="255"/>
        <v>5.4348643599443842E-8</v>
      </c>
      <c r="K342" s="18">
        <f t="shared" ca="1" si="255"/>
        <v>6.2319471722985415E-9</v>
      </c>
      <c r="L342" s="18">
        <f t="shared" ca="1" si="255"/>
        <v>3.0731696135771569E-8</v>
      </c>
      <c r="M342" s="18">
        <f t="shared" ca="1" si="255"/>
        <v>4.2791098568932757E-10</v>
      </c>
      <c r="N342" s="18">
        <f t="shared" ca="1" si="255"/>
        <v>2.2160345237970569E-9</v>
      </c>
      <c r="O342" s="18">
        <f t="shared" ca="1" si="255"/>
        <v>3.2528392192559941E-10</v>
      </c>
      <c r="P342" s="18">
        <f t="shared" ca="1" si="255"/>
        <v>2.4788915202326984E-9</v>
      </c>
      <c r="Q342" s="18">
        <f t="shared" ca="1" si="255"/>
        <v>3.166961824618463E-10</v>
      </c>
      <c r="R342" s="18">
        <f t="shared" ca="1" si="255"/>
        <v>1.5627758707040641E-9</v>
      </c>
      <c r="S342" s="18">
        <f t="shared" ca="1" si="255"/>
        <v>2.9454773420195746E-11</v>
      </c>
      <c r="T342" s="18">
        <f t="shared" ca="1" si="255"/>
        <v>1.9217417073676513E-10</v>
      </c>
      <c r="U342" s="18">
        <f t="shared" ca="1" si="255"/>
        <v>1.2134240908184223E-11</v>
      </c>
      <c r="V342" s="18">
        <f t="shared" ca="1" si="255"/>
        <v>3.3651161702400475E-11</v>
      </c>
      <c r="W342" s="18">
        <f t="shared" ca="1" si="255"/>
        <v>9.4610076098597947E-12</v>
      </c>
      <c r="X342" s="18">
        <f t="shared" ca="1" si="255"/>
        <v>6.2524200974615865E-11</v>
      </c>
      <c r="Y342" s="18">
        <f t="shared" ca="1" si="255"/>
        <v>5.7194960246556931E-12</v>
      </c>
      <c r="Z342" s="18">
        <f t="shared" ca="1" si="255"/>
        <v>1.5244887188372575E-11</v>
      </c>
      <c r="AA342" s="18">
        <f t="shared" ca="1" si="255"/>
        <v>9.6585051855919406E-12</v>
      </c>
      <c r="AB342" s="18">
        <f t="shared" ca="1" si="255"/>
        <v>2.1808630681080875E-11</v>
      </c>
      <c r="AC342" s="18">
        <f t="shared" ca="1" si="255"/>
        <v>2.7126447898824614E-11</v>
      </c>
      <c r="AD342" s="18">
        <f t="shared" ca="1" si="255"/>
        <v>4.435924725311793E-10</v>
      </c>
      <c r="AE342" s="18">
        <f t="shared" ca="1" si="255"/>
        <v>4.7095949722903966E-12</v>
      </c>
      <c r="AF342" s="18">
        <f t="shared" ca="1" si="255"/>
        <v>2.1354612167198236E-11</v>
      </c>
    </row>
    <row r="343" spans="4:32">
      <c r="D343" s="18">
        <f t="shared" si="250"/>
        <v>4.4964999999999998E-2</v>
      </c>
      <c r="E343" s="18">
        <f t="shared" ref="E343:AF343" ca="1" si="256">E$4*E179^E$5/(E97^E$6)*E261</f>
        <v>6.6709124209151532E-4</v>
      </c>
      <c r="F343" s="18">
        <f t="shared" ca="1" si="256"/>
        <v>3.4783235711095311E-5</v>
      </c>
      <c r="G343" s="18">
        <f t="shared" ca="1" si="256"/>
        <v>5.6354612874261813E-8</v>
      </c>
      <c r="H343" s="18">
        <f t="shared" ca="1" si="256"/>
        <v>7.0267149912358998E-9</v>
      </c>
      <c r="I343" s="18">
        <f t="shared" ca="1" si="256"/>
        <v>1.5607265438463883E-8</v>
      </c>
      <c r="J343" s="18">
        <f t="shared" ca="1" si="256"/>
        <v>5.4348632128500861E-8</v>
      </c>
      <c r="K343" s="18">
        <f t="shared" ca="1" si="256"/>
        <v>6.2319459814351026E-9</v>
      </c>
      <c r="L343" s="18">
        <f t="shared" ca="1" si="256"/>
        <v>3.0731691303018835E-8</v>
      </c>
      <c r="M343" s="18">
        <f t="shared" ca="1" si="256"/>
        <v>4.2791091961214208E-10</v>
      </c>
      <c r="N343" s="18">
        <f t="shared" ca="1" si="256"/>
        <v>2.2160342382808798E-9</v>
      </c>
      <c r="O343" s="18">
        <f t="shared" ca="1" si="256"/>
        <v>3.2528387954672369E-10</v>
      </c>
      <c r="P343" s="18">
        <f t="shared" ca="1" si="256"/>
        <v>2.4788912517765849E-9</v>
      </c>
      <c r="Q343" s="18">
        <f t="shared" ca="1" si="256"/>
        <v>3.1669614764536862E-10</v>
      </c>
      <c r="R343" s="18">
        <f t="shared" ca="1" si="256"/>
        <v>1.5627757240755481E-9</v>
      </c>
      <c r="S343" s="18">
        <f t="shared" ca="1" si="256"/>
        <v>2.9454770431716076E-11</v>
      </c>
      <c r="T343" s="18">
        <f t="shared" ca="1" si="256"/>
        <v>1.921741543275826E-10</v>
      </c>
      <c r="U343" s="18">
        <f t="shared" ca="1" si="256"/>
        <v>1.2134239761042179E-11</v>
      </c>
      <c r="V343" s="18">
        <f t="shared" ca="1" si="256"/>
        <v>3.3651158448114173E-11</v>
      </c>
      <c r="W343" s="18">
        <f t="shared" ca="1" si="256"/>
        <v>9.4610067852848544E-12</v>
      </c>
      <c r="X343" s="18">
        <f t="shared" ca="1" si="256"/>
        <v>6.2524196245707771E-11</v>
      </c>
      <c r="Y343" s="18">
        <f t="shared" ca="1" si="256"/>
        <v>5.719495541108232E-12</v>
      </c>
      <c r="Z343" s="18">
        <f t="shared" ca="1" si="256"/>
        <v>1.5244885942276655E-11</v>
      </c>
      <c r="AA343" s="18">
        <f t="shared" ca="1" si="256"/>
        <v>9.6585044080692065E-12</v>
      </c>
      <c r="AB343" s="18">
        <f t="shared" ca="1" si="256"/>
        <v>2.1808629016661266E-11</v>
      </c>
      <c r="AC343" s="18">
        <f t="shared" ca="1" si="256"/>
        <v>2.7126446026682615E-11</v>
      </c>
      <c r="AD343" s="18">
        <f t="shared" ca="1" si="256"/>
        <v>4.4359244400060436E-10</v>
      </c>
      <c r="AE343" s="18">
        <f t="shared" ca="1" si="256"/>
        <v>4.7095946678836588E-12</v>
      </c>
      <c r="AF343" s="18">
        <f t="shared" ca="1" si="256"/>
        <v>2.1354610846603151E-11</v>
      </c>
    </row>
    <row r="344" spans="4:32">
      <c r="D344" s="18">
        <f t="shared" si="250"/>
        <v>5.6606999999999998E-2</v>
      </c>
      <c r="E344" s="18">
        <f t="shared" ref="E344:AF344" ca="1" si="257">E$4*E180^E$5/(E98^E$6)*E262</f>
        <v>6.6709073338095759E-4</v>
      </c>
      <c r="F344" s="18">
        <f t="shared" ca="1" si="257"/>
        <v>3.4783208923037157E-5</v>
      </c>
      <c r="G344" s="18">
        <f t="shared" ca="1" si="257"/>
        <v>5.6354578162019941E-8</v>
      </c>
      <c r="H344" s="18">
        <f t="shared" ca="1" si="257"/>
        <v>7.0267115633326622E-9</v>
      </c>
      <c r="I344" s="18">
        <f t="shared" ca="1" si="257"/>
        <v>1.5607259658838686E-8</v>
      </c>
      <c r="J344" s="18">
        <f t="shared" ca="1" si="257"/>
        <v>5.4348617688116344E-8</v>
      </c>
      <c r="K344" s="18">
        <f t="shared" ca="1" si="257"/>
        <v>6.2319444822971368E-9</v>
      </c>
      <c r="L344" s="18">
        <f t="shared" ca="1" si="257"/>
        <v>3.0731685219228434E-8</v>
      </c>
      <c r="M344" s="18">
        <f t="shared" ca="1" si="257"/>
        <v>4.2791083642979148E-10</v>
      </c>
      <c r="N344" s="18">
        <f t="shared" ca="1" si="257"/>
        <v>2.2160338788541222E-9</v>
      </c>
      <c r="O344" s="18">
        <f t="shared" ca="1" si="257"/>
        <v>3.2528382619737368E-10</v>
      </c>
      <c r="P344" s="18">
        <f t="shared" ca="1" si="257"/>
        <v>2.4788909138261699E-9</v>
      </c>
      <c r="Q344" s="18">
        <f t="shared" ca="1" si="257"/>
        <v>3.1669610381606908E-10</v>
      </c>
      <c r="R344" s="18">
        <f t="shared" ca="1" si="257"/>
        <v>1.5627755394898143E-9</v>
      </c>
      <c r="S344" s="18">
        <f t="shared" ca="1" si="257"/>
        <v>2.9454766669618866E-11</v>
      </c>
      <c r="T344" s="18">
        <f t="shared" ca="1" si="257"/>
        <v>1.921741336706116E-10</v>
      </c>
      <c r="U344" s="18">
        <f t="shared" ca="1" si="257"/>
        <v>1.2134238316943349E-11</v>
      </c>
      <c r="V344" s="18">
        <f t="shared" ca="1" si="257"/>
        <v>3.3651154351401894E-11</v>
      </c>
      <c r="W344" s="18">
        <f t="shared" ca="1" si="257"/>
        <v>9.4610057472550264E-12</v>
      </c>
      <c r="X344" s="18">
        <f t="shared" ca="1" si="257"/>
        <v>6.2524190292642926E-11</v>
      </c>
      <c r="Y344" s="18">
        <f t="shared" ca="1" si="257"/>
        <v>5.7194949323864514E-12</v>
      </c>
      <c r="Z344" s="18">
        <f t="shared" ca="1" si="257"/>
        <v>1.5244884373608088E-11</v>
      </c>
      <c r="AA344" s="18">
        <f t="shared" ca="1" si="257"/>
        <v>9.6585034292717659E-12</v>
      </c>
      <c r="AB344" s="18">
        <f t="shared" ca="1" si="257"/>
        <v>2.1808626921379012E-11</v>
      </c>
      <c r="AC344" s="18">
        <f t="shared" ca="1" si="257"/>
        <v>2.7126443669905418E-11</v>
      </c>
      <c r="AD344" s="18">
        <f t="shared" ca="1" si="257"/>
        <v>4.4359240808441338E-10</v>
      </c>
      <c r="AE344" s="18">
        <f t="shared" ca="1" si="257"/>
        <v>4.7095942846761843E-12</v>
      </c>
      <c r="AF344" s="18">
        <f t="shared" ca="1" si="257"/>
        <v>2.1354609184149983E-11</v>
      </c>
    </row>
    <row r="345" spans="4:32">
      <c r="D345" s="18">
        <f t="shared" si="250"/>
        <v>7.1263999999999994E-2</v>
      </c>
      <c r="E345" s="18">
        <f t="shared" ref="E345:AF345" ca="1" si="258">E$4*E181^E$5/(E99^E$6)*E263</f>
        <v>6.6709009292726502E-4</v>
      </c>
      <c r="F345" s="18">
        <f t="shared" ca="1" si="258"/>
        <v>3.4783175197551598E-5</v>
      </c>
      <c r="G345" s="18">
        <f t="shared" ca="1" si="258"/>
        <v>5.6354534460177702E-8</v>
      </c>
      <c r="H345" s="18">
        <f t="shared" ca="1" si="258"/>
        <v>7.0267072476875033E-9</v>
      </c>
      <c r="I345" s="18">
        <f t="shared" ca="1" si="258"/>
        <v>1.5607252382432702E-8</v>
      </c>
      <c r="J345" s="18">
        <f t="shared" ca="1" si="258"/>
        <v>5.4348599508024634E-8</v>
      </c>
      <c r="K345" s="18">
        <f t="shared" ca="1" si="258"/>
        <v>6.2319425949189379E-9</v>
      </c>
      <c r="L345" s="18">
        <f t="shared" ca="1" si="258"/>
        <v>3.0731677559883954E-8</v>
      </c>
      <c r="M345" s="18">
        <f t="shared" ca="1" si="258"/>
        <v>4.279107317052267E-10</v>
      </c>
      <c r="N345" s="18">
        <f t="shared" ca="1" si="258"/>
        <v>2.2160334263445293E-9</v>
      </c>
      <c r="O345" s="18">
        <f t="shared" ca="1" si="258"/>
        <v>3.2528375903183419E-10</v>
      </c>
      <c r="P345" s="18">
        <f t="shared" ca="1" si="258"/>
        <v>2.4788904883547442E-9</v>
      </c>
      <c r="Q345" s="18">
        <f t="shared" ca="1" si="258"/>
        <v>3.1669604863604083E-10</v>
      </c>
      <c r="R345" s="18">
        <f t="shared" ca="1" si="258"/>
        <v>1.5627753071008176E-9</v>
      </c>
      <c r="S345" s="18">
        <f t="shared" ca="1" si="258"/>
        <v>2.9454761933229388E-11</v>
      </c>
      <c r="T345" s="18">
        <f t="shared" ca="1" si="258"/>
        <v>1.9217410766398141E-10</v>
      </c>
      <c r="U345" s="18">
        <f t="shared" ca="1" si="258"/>
        <v>1.2134236498857745E-11</v>
      </c>
      <c r="V345" s="18">
        <f t="shared" ca="1" si="258"/>
        <v>3.365114919374E-11</v>
      </c>
      <c r="W345" s="18">
        <f t="shared" ca="1" si="258"/>
        <v>9.4610044404004255E-12</v>
      </c>
      <c r="X345" s="18">
        <f t="shared" ca="1" si="258"/>
        <v>6.2524182797877524E-11</v>
      </c>
      <c r="Y345" s="18">
        <f t="shared" ca="1" si="258"/>
        <v>5.7194941660203747E-12</v>
      </c>
      <c r="Z345" s="18">
        <f t="shared" ca="1" si="258"/>
        <v>1.5244882398692096E-11</v>
      </c>
      <c r="AA345" s="18">
        <f t="shared" ca="1" si="258"/>
        <v>9.6585021969893325E-12</v>
      </c>
      <c r="AB345" s="18">
        <f t="shared" ca="1" si="258"/>
        <v>2.18086242834691E-11</v>
      </c>
      <c r="AC345" s="18">
        <f t="shared" ca="1" si="258"/>
        <v>2.7126440702779516E-11</v>
      </c>
      <c r="AD345" s="18">
        <f t="shared" ca="1" si="258"/>
        <v>4.4359236286679152E-10</v>
      </c>
      <c r="AE345" s="18">
        <f t="shared" ca="1" si="258"/>
        <v>4.7095938022271964E-12</v>
      </c>
      <c r="AF345" s="18">
        <f t="shared" ca="1" si="258"/>
        <v>2.1354607091161462E-11</v>
      </c>
    </row>
    <row r="346" spans="4:32">
      <c r="D346" s="18">
        <f t="shared" si="250"/>
        <v>8.9716000000000004E-2</v>
      </c>
      <c r="E346" s="18">
        <f t="shared" ref="E346:AF346" ca="1" si="259">E$4*E182^E$5/(E100^E$6)*E264</f>
        <v>6.6708928664807956E-4</v>
      </c>
      <c r="F346" s="18">
        <f t="shared" ca="1" si="259"/>
        <v>3.4783132739904526E-5</v>
      </c>
      <c r="G346" s="18">
        <f t="shared" ca="1" si="259"/>
        <v>5.6354479443091081E-8</v>
      </c>
      <c r="H346" s="18">
        <f t="shared" ca="1" si="259"/>
        <v>7.026701814637678E-9</v>
      </c>
      <c r="I346" s="18">
        <f t="shared" ca="1" si="259"/>
        <v>1.5607243222021338E-8</v>
      </c>
      <c r="J346" s="18">
        <f t="shared" ca="1" si="259"/>
        <v>5.4348576620743486E-8</v>
      </c>
      <c r="K346" s="18">
        <f t="shared" ca="1" si="259"/>
        <v>6.2319402188606526E-9</v>
      </c>
      <c r="L346" s="18">
        <f t="shared" ca="1" si="259"/>
        <v>3.0731667917380751E-8</v>
      </c>
      <c r="M346" s="18">
        <f t="shared" ca="1" si="259"/>
        <v>4.2791059986535977E-10</v>
      </c>
      <c r="N346" s="18">
        <f t="shared" ca="1" si="259"/>
        <v>2.2160328566710403E-9</v>
      </c>
      <c r="O346" s="18">
        <f t="shared" ca="1" si="259"/>
        <v>3.2528367447577483E-10</v>
      </c>
      <c r="P346" s="18">
        <f t="shared" ca="1" si="259"/>
        <v>2.4788899527201308E-9</v>
      </c>
      <c r="Q346" s="18">
        <f t="shared" ca="1" si="259"/>
        <v>3.1669597916878051E-10</v>
      </c>
      <c r="R346" s="18">
        <f t="shared" ca="1" si="259"/>
        <v>1.5627750145415847E-9</v>
      </c>
      <c r="S346" s="18">
        <f t="shared" ca="1" si="259"/>
        <v>2.9454755970492184E-11</v>
      </c>
      <c r="T346" s="18">
        <f t="shared" ca="1" si="259"/>
        <v>1.9217407492370593E-10</v>
      </c>
      <c r="U346" s="18">
        <f t="shared" ca="1" si="259"/>
        <v>1.2134234210032752E-11</v>
      </c>
      <c r="V346" s="18">
        <f t="shared" ca="1" si="259"/>
        <v>3.3651142700654305E-11</v>
      </c>
      <c r="W346" s="18">
        <f t="shared" ca="1" si="259"/>
        <v>9.4610027951745556E-12</v>
      </c>
      <c r="X346" s="18">
        <f t="shared" ca="1" si="259"/>
        <v>6.2524173362564578E-11</v>
      </c>
      <c r="Y346" s="18">
        <f t="shared" ca="1" si="259"/>
        <v>5.7194932012265115E-12</v>
      </c>
      <c r="Z346" s="18">
        <f t="shared" ca="1" si="259"/>
        <v>1.5244879912430127E-11</v>
      </c>
      <c r="AA346" s="18">
        <f t="shared" ca="1" si="259"/>
        <v>9.6585006456439062E-12</v>
      </c>
      <c r="AB346" s="18">
        <f t="shared" ca="1" si="259"/>
        <v>2.1808620962550308E-11</v>
      </c>
      <c r="AC346" s="18">
        <f t="shared" ca="1" si="259"/>
        <v>2.7126436967404217E-11</v>
      </c>
      <c r="AD346" s="18">
        <f t="shared" ca="1" si="259"/>
        <v>4.4359230594140629E-10</v>
      </c>
      <c r="AE346" s="18">
        <f t="shared" ca="1" si="259"/>
        <v>4.7095931948622715E-12</v>
      </c>
      <c r="AF346" s="18">
        <f t="shared" ca="1" si="259"/>
        <v>2.1354604456255414E-11</v>
      </c>
    </row>
    <row r="347" spans="4:32">
      <c r="D347" s="18">
        <f t="shared" si="250"/>
        <v>0.11294999999999999</v>
      </c>
      <c r="E347" s="18">
        <f t="shared" ref="E347:AF347" ca="1" si="260">E$4*E183^E$5/(E101^E$6)*E265</f>
        <v>6.6708827141635969E-4</v>
      </c>
      <c r="F347" s="18">
        <f t="shared" ca="1" si="260"/>
        <v>3.4783079279080793E-5</v>
      </c>
      <c r="G347" s="18">
        <f t="shared" ca="1" si="260"/>
        <v>5.6354410167940449E-8</v>
      </c>
      <c r="H347" s="18">
        <f t="shared" ca="1" si="260"/>
        <v>7.0266949735726004E-9</v>
      </c>
      <c r="I347" s="18">
        <f t="shared" ca="1" si="260"/>
        <v>1.5607231687618104E-8</v>
      </c>
      <c r="J347" s="18">
        <f t="shared" ca="1" si="260"/>
        <v>5.434854780203827E-8</v>
      </c>
      <c r="K347" s="18">
        <f t="shared" ca="1" si="260"/>
        <v>6.23193722702741E-9</v>
      </c>
      <c r="L347" s="18">
        <f t="shared" ca="1" si="260"/>
        <v>3.0731655775942907E-8</v>
      </c>
      <c r="M347" s="18">
        <f t="shared" ca="1" si="260"/>
        <v>4.2791043385809753E-10</v>
      </c>
      <c r="N347" s="18">
        <f t="shared" ca="1" si="260"/>
        <v>2.2160321393618801E-9</v>
      </c>
      <c r="O347" s="18">
        <f t="shared" ca="1" si="260"/>
        <v>3.2528356800630335E-10</v>
      </c>
      <c r="P347" s="18">
        <f t="shared" ca="1" si="260"/>
        <v>2.4788892782712633E-9</v>
      </c>
      <c r="Q347" s="18">
        <f t="shared" ca="1" si="260"/>
        <v>3.1669589169849167E-10</v>
      </c>
      <c r="R347" s="18">
        <f t="shared" ca="1" si="260"/>
        <v>1.5627746461631271E-9</v>
      </c>
      <c r="S347" s="18">
        <f t="shared" ca="1" si="260"/>
        <v>2.9454748462460886E-11</v>
      </c>
      <c r="T347" s="18">
        <f t="shared" ca="1" si="260"/>
        <v>1.921740336985064E-10</v>
      </c>
      <c r="U347" s="18">
        <f t="shared" ca="1" si="260"/>
        <v>1.2134231328039204E-11</v>
      </c>
      <c r="V347" s="18">
        <f t="shared" ca="1" si="260"/>
        <v>3.3651134524829953E-11</v>
      </c>
      <c r="W347" s="18">
        <f t="shared" ca="1" si="260"/>
        <v>9.4610007235743112E-12</v>
      </c>
      <c r="X347" s="18">
        <f t="shared" ca="1" si="260"/>
        <v>6.2524161482009063E-11</v>
      </c>
      <c r="Y347" s="18">
        <f t="shared" ca="1" si="260"/>
        <v>5.7194919863980494E-12</v>
      </c>
      <c r="Z347" s="18">
        <f t="shared" ca="1" si="260"/>
        <v>1.5244876781832039E-11</v>
      </c>
      <c r="AA347" s="18">
        <f t="shared" ca="1" si="260"/>
        <v>9.6584986922539251E-12</v>
      </c>
      <c r="AB347" s="18">
        <f t="shared" ca="1" si="260"/>
        <v>2.1808616780987005E-11</v>
      </c>
      <c r="AC347" s="18">
        <f t="shared" ca="1" si="260"/>
        <v>2.7126432263974032E-11</v>
      </c>
      <c r="AD347" s="18">
        <f t="shared" ca="1" si="260"/>
        <v>4.4359223426331154E-10</v>
      </c>
      <c r="AE347" s="18">
        <f t="shared" ca="1" si="260"/>
        <v>4.7095924300934904E-12</v>
      </c>
      <c r="AF347" s="18">
        <f t="shared" ca="1" si="260"/>
        <v>2.1354601138490574E-11</v>
      </c>
    </row>
    <row r="348" spans="4:32">
      <c r="D348" s="18">
        <f t="shared" si="250"/>
        <v>0.14219000000000001</v>
      </c>
      <c r="E348" s="18">
        <f t="shared" ref="E348:AF348" ca="1" si="261">E$4*E184^E$5/(E102^E$6)*E266</f>
        <v>6.6708699374975783E-4</v>
      </c>
      <c r="F348" s="18">
        <f t="shared" ca="1" si="261"/>
        <v>3.4783011998767752E-5</v>
      </c>
      <c r="G348" s="18">
        <f t="shared" ca="1" si="261"/>
        <v>5.6354322985294406E-8</v>
      </c>
      <c r="H348" s="18">
        <f t="shared" ca="1" si="261"/>
        <v>7.0266863641015327E-9</v>
      </c>
      <c r="I348" s="18">
        <f t="shared" ca="1" si="261"/>
        <v>1.5607217171582367E-8</v>
      </c>
      <c r="J348" s="18">
        <f t="shared" ca="1" si="261"/>
        <v>5.4348511533713838E-8</v>
      </c>
      <c r="K348" s="18">
        <f t="shared" ca="1" si="261"/>
        <v>6.231933461806623E-9</v>
      </c>
      <c r="L348" s="18">
        <f t="shared" ca="1" si="261"/>
        <v>3.0731640495947013E-8</v>
      </c>
      <c r="M348" s="18">
        <f t="shared" ca="1" si="261"/>
        <v>4.2791022493800157E-10</v>
      </c>
      <c r="N348" s="18">
        <f t="shared" ca="1" si="261"/>
        <v>2.2160312366284011E-9</v>
      </c>
      <c r="O348" s="18">
        <f t="shared" ca="1" si="261"/>
        <v>3.2528343401449044E-10</v>
      </c>
      <c r="P348" s="18">
        <f t="shared" ca="1" si="261"/>
        <v>2.4788884294773994E-9</v>
      </c>
      <c r="Q348" s="18">
        <f t="shared" ca="1" si="261"/>
        <v>3.1669578161713936E-10</v>
      </c>
      <c r="R348" s="18">
        <f t="shared" ca="1" si="261"/>
        <v>1.5627741825588336E-9</v>
      </c>
      <c r="S348" s="18">
        <f t="shared" ca="1" si="261"/>
        <v>2.9454739013603626E-11</v>
      </c>
      <c r="T348" s="18">
        <f t="shared" ca="1" si="261"/>
        <v>1.921739818165915E-10</v>
      </c>
      <c r="U348" s="18">
        <f t="shared" ca="1" si="261"/>
        <v>1.2134227701050266E-11</v>
      </c>
      <c r="V348" s="18">
        <f t="shared" ca="1" si="261"/>
        <v>3.3651124235555167E-11</v>
      </c>
      <c r="W348" s="18">
        <f t="shared" ca="1" si="261"/>
        <v>9.4609981164652642E-12</v>
      </c>
      <c r="X348" s="18">
        <f t="shared" ca="1" si="261"/>
        <v>6.2524146530328481E-11</v>
      </c>
      <c r="Y348" s="18">
        <f t="shared" ca="1" si="261"/>
        <v>5.719490457536322E-12</v>
      </c>
      <c r="Z348" s="18">
        <f t="shared" ca="1" si="261"/>
        <v>1.5244872841974006E-11</v>
      </c>
      <c r="AA348" s="18">
        <f t="shared" ca="1" si="261"/>
        <v>9.6584962339124534E-12</v>
      </c>
      <c r="AB348" s="18">
        <f t="shared" ca="1" si="261"/>
        <v>2.1808611518488957E-11</v>
      </c>
      <c r="AC348" s="18">
        <f t="shared" ca="1" si="261"/>
        <v>2.7126426344706633E-11</v>
      </c>
      <c r="AD348" s="18">
        <f t="shared" ca="1" si="261"/>
        <v>4.4359214405641895E-10</v>
      </c>
      <c r="AE348" s="18">
        <f t="shared" ca="1" si="261"/>
        <v>4.7095914676318467E-12</v>
      </c>
      <c r="AF348" s="18">
        <f t="shared" ca="1" si="261"/>
        <v>2.1354596963082984E-11</v>
      </c>
    </row>
    <row r="349" spans="4:32">
      <c r="D349" s="18">
        <f t="shared" si="250"/>
        <v>0.17901</v>
      </c>
      <c r="E349" s="18">
        <f t="shared" ref="E349:AF349" ca="1" si="262">E$4*E185^E$5/(E103^E$6)*E267</f>
        <v>6.6708538487337675E-4</v>
      </c>
      <c r="F349" s="18">
        <f t="shared" ca="1" si="262"/>
        <v>3.4782927277367033E-5</v>
      </c>
      <c r="G349" s="18">
        <f t="shared" ca="1" si="262"/>
        <v>5.6354213202208742E-8</v>
      </c>
      <c r="H349" s="18">
        <f t="shared" ca="1" si="262"/>
        <v>7.0266755227833754E-9</v>
      </c>
      <c r="I349" s="18">
        <f t="shared" ca="1" si="262"/>
        <v>1.56071988925234E-8</v>
      </c>
      <c r="J349" s="18">
        <f t="shared" ca="1" si="262"/>
        <v>5.4348465863456205E-8</v>
      </c>
      <c r="K349" s="18">
        <f t="shared" ca="1" si="262"/>
        <v>6.2319287205172212E-9</v>
      </c>
      <c r="L349" s="18">
        <f t="shared" ca="1" si="262"/>
        <v>3.073162125487252E-8</v>
      </c>
      <c r="M349" s="18">
        <f t="shared" ca="1" si="262"/>
        <v>4.2790996185892578E-10</v>
      </c>
      <c r="N349" s="18">
        <f t="shared" ca="1" si="262"/>
        <v>2.2160300998765093E-9</v>
      </c>
      <c r="O349" s="18">
        <f t="shared" ca="1" si="262"/>
        <v>3.2528326528755849E-10</v>
      </c>
      <c r="P349" s="18">
        <f t="shared" ca="1" si="262"/>
        <v>2.4788873606479373E-9</v>
      </c>
      <c r="Q349" s="18">
        <f t="shared" ca="1" si="262"/>
        <v>3.1669564299903954E-10</v>
      </c>
      <c r="R349" s="18">
        <f t="shared" ca="1" si="262"/>
        <v>1.5627735987728491E-9</v>
      </c>
      <c r="S349" s="18">
        <f t="shared" ca="1" si="262"/>
        <v>2.945472711528773E-11</v>
      </c>
      <c r="T349" s="18">
        <f t="shared" ca="1" si="262"/>
        <v>1.9217391648515074E-10</v>
      </c>
      <c r="U349" s="18">
        <f t="shared" ca="1" si="262"/>
        <v>1.2134223133824788E-11</v>
      </c>
      <c r="V349" s="18">
        <f t="shared" ca="1" si="262"/>
        <v>3.3651111278957165E-11</v>
      </c>
      <c r="W349" s="18">
        <f t="shared" ca="1" si="262"/>
        <v>9.4609948335064528E-12</v>
      </c>
      <c r="X349" s="18">
        <f t="shared" ca="1" si="262"/>
        <v>6.2524127702672074E-11</v>
      </c>
      <c r="Y349" s="18">
        <f t="shared" ca="1" si="262"/>
        <v>5.7194885323425627E-12</v>
      </c>
      <c r="Z349" s="18">
        <f t="shared" ca="1" si="262"/>
        <v>1.5244867880773026E-11</v>
      </c>
      <c r="AA349" s="18">
        <f t="shared" ca="1" si="262"/>
        <v>9.6584931382866748E-12</v>
      </c>
      <c r="AB349" s="18">
        <f t="shared" ca="1" si="262"/>
        <v>2.1808604891775459E-11</v>
      </c>
      <c r="AC349" s="18">
        <f t="shared" ca="1" si="262"/>
        <v>2.7126418890966743E-11</v>
      </c>
      <c r="AD349" s="18">
        <f t="shared" ca="1" si="262"/>
        <v>4.4359203046487655E-10</v>
      </c>
      <c r="AE349" s="18">
        <f t="shared" ca="1" si="262"/>
        <v>4.7095902556678925E-12</v>
      </c>
      <c r="AF349" s="18">
        <f t="shared" ca="1" si="262"/>
        <v>2.1354591705269677E-11</v>
      </c>
    </row>
    <row r="350" spans="4:32">
      <c r="D350" s="18">
        <f t="shared" si="250"/>
        <v>0.22536</v>
      </c>
      <c r="E350" s="18">
        <f t="shared" ref="E350:AF350" ca="1" si="263">E$4*E186^E$5/(E104^E$6)*E268</f>
        <v>6.6708335958432375E-4</v>
      </c>
      <c r="F350" s="18">
        <f t="shared" ca="1" si="263"/>
        <v>3.4782820628202822E-5</v>
      </c>
      <c r="G350" s="18">
        <f t="shared" ca="1" si="263"/>
        <v>5.6354075004738524E-8</v>
      </c>
      <c r="H350" s="18">
        <f t="shared" ca="1" si="263"/>
        <v>7.0266618754739331E-9</v>
      </c>
      <c r="I350" s="18">
        <f t="shared" ca="1" si="263"/>
        <v>1.5607175882396207E-8</v>
      </c>
      <c r="J350" s="18">
        <f t="shared" ca="1" si="263"/>
        <v>5.4348408372589719E-8</v>
      </c>
      <c r="K350" s="18">
        <f t="shared" ca="1" si="263"/>
        <v>6.2319227520623401E-9</v>
      </c>
      <c r="L350" s="18">
        <f t="shared" ca="1" si="263"/>
        <v>3.0731597033717285E-8</v>
      </c>
      <c r="M350" s="18">
        <f t="shared" ca="1" si="263"/>
        <v>4.2790963068826724E-10</v>
      </c>
      <c r="N350" s="18">
        <f t="shared" ca="1" si="263"/>
        <v>2.2160286689039558E-9</v>
      </c>
      <c r="O350" s="18">
        <f t="shared" ca="1" si="263"/>
        <v>3.252830528897572E-10</v>
      </c>
      <c r="P350" s="18">
        <f t="shared" ca="1" si="263"/>
        <v>2.4788860151777417E-9</v>
      </c>
      <c r="Q350" s="18">
        <f t="shared" ca="1" si="263"/>
        <v>3.1669546850298728E-10</v>
      </c>
      <c r="R350" s="18">
        <f t="shared" ca="1" si="263"/>
        <v>1.5627728638878778E-9</v>
      </c>
      <c r="S350" s="18">
        <f t="shared" ca="1" si="263"/>
        <v>2.9454712137379034E-11</v>
      </c>
      <c r="T350" s="18">
        <f t="shared" ca="1" si="263"/>
        <v>1.9217383424423017E-10</v>
      </c>
      <c r="U350" s="18">
        <f t="shared" ca="1" si="263"/>
        <v>1.2134217384482564E-11</v>
      </c>
      <c r="V350" s="18">
        <f t="shared" ca="1" si="263"/>
        <v>3.3651094968855067E-11</v>
      </c>
      <c r="W350" s="18">
        <f t="shared" ca="1" si="263"/>
        <v>9.4609907008323219E-12</v>
      </c>
      <c r="X350" s="18">
        <f t="shared" ca="1" si="263"/>
        <v>6.2524104001925791E-11</v>
      </c>
      <c r="Y350" s="18">
        <f t="shared" ca="1" si="263"/>
        <v>5.7194861088584198E-12</v>
      </c>
      <c r="Z350" s="18">
        <f t="shared" ca="1" si="263"/>
        <v>1.5244861635483773E-11</v>
      </c>
      <c r="AA350" s="18">
        <f t="shared" ca="1" si="263"/>
        <v>9.6584892414320979E-12</v>
      </c>
      <c r="AB350" s="18">
        <f t="shared" ca="1" si="263"/>
        <v>2.1808596549895212E-11</v>
      </c>
      <c r="AC350" s="18">
        <f t="shared" ca="1" si="263"/>
        <v>2.7126409508003663E-11</v>
      </c>
      <c r="AD350" s="18">
        <f t="shared" ca="1" si="263"/>
        <v>4.435918874728646E-10</v>
      </c>
      <c r="AE350" s="18">
        <f t="shared" ca="1" si="263"/>
        <v>4.7095887300158899E-12</v>
      </c>
      <c r="AF350" s="18">
        <f t="shared" ca="1" si="263"/>
        <v>2.1354585086596304E-11</v>
      </c>
    </row>
    <row r="351" spans="4:32">
      <c r="D351" s="18">
        <f t="shared" si="250"/>
        <v>0.28371000000000002</v>
      </c>
      <c r="E351" s="18">
        <f t="shared" ref="E351:AF351" ca="1" si="264">E$4*E187^E$5/(E105^E$6)*E269</f>
        <v>6.6708080996052282E-4</v>
      </c>
      <c r="F351" s="18">
        <f t="shared" ca="1" si="264"/>
        <v>3.4782686368237372E-5</v>
      </c>
      <c r="G351" s="18">
        <f t="shared" ca="1" si="264"/>
        <v>5.6353901028640753E-8</v>
      </c>
      <c r="H351" s="18">
        <f t="shared" ca="1" si="264"/>
        <v>7.0266446949305458E-9</v>
      </c>
      <c r="I351" s="18">
        <f t="shared" ca="1" si="264"/>
        <v>1.5607146915019033E-8</v>
      </c>
      <c r="J351" s="18">
        <f t="shared" ca="1" si="264"/>
        <v>5.4348335997474293E-8</v>
      </c>
      <c r="K351" s="18">
        <f t="shared" ca="1" si="264"/>
        <v>6.2319152383873498E-9</v>
      </c>
      <c r="L351" s="18">
        <f t="shared" ca="1" si="264"/>
        <v>3.0731566541749952E-8</v>
      </c>
      <c r="M351" s="18">
        <f t="shared" ca="1" si="264"/>
        <v>4.2790921377812358E-10</v>
      </c>
      <c r="N351" s="18">
        <f t="shared" ca="1" si="264"/>
        <v>2.2160268674548734E-9</v>
      </c>
      <c r="O351" s="18">
        <f t="shared" ca="1" si="264"/>
        <v>3.2528278550249949E-10</v>
      </c>
      <c r="P351" s="18">
        <f t="shared" ca="1" si="264"/>
        <v>2.4788843213671817E-9</v>
      </c>
      <c r="Q351" s="18">
        <f t="shared" ca="1" si="264"/>
        <v>3.1669524883015133E-10</v>
      </c>
      <c r="R351" s="18">
        <f t="shared" ca="1" si="264"/>
        <v>1.5627719387420993E-9</v>
      </c>
      <c r="S351" s="18">
        <f t="shared" ca="1" si="264"/>
        <v>2.9454693281709063E-11</v>
      </c>
      <c r="T351" s="18">
        <f t="shared" ca="1" si="264"/>
        <v>1.9217373071123084E-10</v>
      </c>
      <c r="U351" s="18">
        <f t="shared" ca="1" si="264"/>
        <v>1.2134210146642666E-11</v>
      </c>
      <c r="V351" s="18">
        <f t="shared" ca="1" si="264"/>
        <v>3.3651074436087533E-11</v>
      </c>
      <c r="W351" s="18">
        <f t="shared" ca="1" si="264"/>
        <v>9.4609854982136008E-12</v>
      </c>
      <c r="X351" s="18">
        <f t="shared" ca="1" si="264"/>
        <v>6.252407416508154E-11</v>
      </c>
      <c r="Y351" s="18">
        <f t="shared" ca="1" si="264"/>
        <v>5.7194830579369865E-12</v>
      </c>
      <c r="Z351" s="18">
        <f t="shared" ca="1" si="264"/>
        <v>1.5244853773295977E-11</v>
      </c>
      <c r="AA351" s="18">
        <f t="shared" ca="1" si="264"/>
        <v>9.6584843356861237E-12</v>
      </c>
      <c r="AB351" s="18">
        <f t="shared" ca="1" si="264"/>
        <v>2.1808586048310968E-11</v>
      </c>
      <c r="AC351" s="18">
        <f t="shared" ca="1" si="264"/>
        <v>2.7126397695800868E-11</v>
      </c>
      <c r="AD351" s="18">
        <f t="shared" ca="1" si="264"/>
        <v>4.4359170746035662E-10</v>
      </c>
      <c r="AE351" s="18">
        <f t="shared" ca="1" si="264"/>
        <v>4.7095868093740563E-12</v>
      </c>
      <c r="AF351" s="18">
        <f t="shared" ca="1" si="264"/>
        <v>2.1354576754354657E-11</v>
      </c>
    </row>
    <row r="352" spans="4:32">
      <c r="D352" s="18">
        <f t="shared" si="250"/>
        <v>0.35716999999999999</v>
      </c>
      <c r="E352" s="18">
        <f t="shared" ref="E352:AF352" ca="1" si="265">E$4*E188^E$5/(E106^E$6)*E270</f>
        <v>6.6707760011886592E-4</v>
      </c>
      <c r="F352" s="18">
        <f t="shared" ca="1" si="265"/>
        <v>3.4782517342041405E-5</v>
      </c>
      <c r="G352" s="18">
        <f t="shared" ca="1" si="265"/>
        <v>5.6353682001669437E-8</v>
      </c>
      <c r="H352" s="18">
        <f t="shared" ca="1" si="265"/>
        <v>7.0266230654859911E-9</v>
      </c>
      <c r="I352" s="18">
        <f t="shared" ca="1" si="265"/>
        <v>1.5607110446509025E-8</v>
      </c>
      <c r="J352" s="18">
        <f t="shared" ca="1" si="265"/>
        <v>5.4348244880677549E-8</v>
      </c>
      <c r="K352" s="18">
        <f t="shared" ca="1" si="265"/>
        <v>6.2319057790290985E-9</v>
      </c>
      <c r="L352" s="18">
        <f t="shared" ca="1" si="265"/>
        <v>3.0731528153806839E-8</v>
      </c>
      <c r="M352" s="18">
        <f t="shared" ca="1" si="265"/>
        <v>4.2790868890797289E-10</v>
      </c>
      <c r="N352" s="18">
        <f t="shared" ca="1" si="265"/>
        <v>2.2160245995151317E-9</v>
      </c>
      <c r="O352" s="18">
        <f t="shared" ca="1" si="265"/>
        <v>3.2528244887450832E-10</v>
      </c>
      <c r="P352" s="18">
        <f t="shared" ca="1" si="265"/>
        <v>2.4788821889388551E-9</v>
      </c>
      <c r="Q352" s="18">
        <f t="shared" ca="1" si="265"/>
        <v>3.1669497227232142E-10</v>
      </c>
      <c r="R352" s="18">
        <f t="shared" ca="1" si="265"/>
        <v>1.5627707740266576E-9</v>
      </c>
      <c r="S352" s="18">
        <f t="shared" ca="1" si="265"/>
        <v>2.945466954330011E-11</v>
      </c>
      <c r="T352" s="18">
        <f t="shared" ca="1" si="265"/>
        <v>1.9217360036799459E-10</v>
      </c>
      <c r="U352" s="18">
        <f t="shared" ca="1" si="265"/>
        <v>1.2134201034539126E-11</v>
      </c>
      <c r="V352" s="18">
        <f t="shared" ca="1" si="265"/>
        <v>3.3651048586289746E-11</v>
      </c>
      <c r="W352" s="18">
        <f t="shared" ca="1" si="265"/>
        <v>9.4609789483583213E-12</v>
      </c>
      <c r="X352" s="18">
        <f t="shared" ca="1" si="265"/>
        <v>6.2524036601877252E-11</v>
      </c>
      <c r="Y352" s="18">
        <f t="shared" ca="1" si="265"/>
        <v>5.7194792169685348E-12</v>
      </c>
      <c r="Z352" s="18">
        <f t="shared" ca="1" si="265"/>
        <v>1.5244843875166282E-11</v>
      </c>
      <c r="AA352" s="18">
        <f t="shared" ca="1" si="265"/>
        <v>9.6584781595795229E-12</v>
      </c>
      <c r="AB352" s="18">
        <f t="shared" ca="1" si="265"/>
        <v>2.1808572827302945E-11</v>
      </c>
      <c r="AC352" s="18">
        <f t="shared" ca="1" si="265"/>
        <v>2.7126382824784083E-11</v>
      </c>
      <c r="AD352" s="18">
        <f t="shared" ca="1" si="265"/>
        <v>4.4359148083292889E-10</v>
      </c>
      <c r="AE352" s="18">
        <f t="shared" ca="1" si="265"/>
        <v>4.7095843913747332E-12</v>
      </c>
      <c r="AF352" s="18">
        <f t="shared" ca="1" si="265"/>
        <v>2.1354566264447178E-11</v>
      </c>
    </row>
    <row r="353" spans="4:32">
      <c r="D353" s="18">
        <f t="shared" si="250"/>
        <v>0.44964999999999999</v>
      </c>
      <c r="E353" s="18">
        <f t="shared" ref="E353:AF353" ca="1" si="266">E$4*E189^E$5/(E107^E$6)*E271</f>
        <v>6.6707355922648512E-4</v>
      </c>
      <c r="F353" s="18">
        <f t="shared" ca="1" si="266"/>
        <v>3.4782304553777969E-5</v>
      </c>
      <c r="G353" s="18">
        <f t="shared" ca="1" si="266"/>
        <v>5.635340626665902E-8</v>
      </c>
      <c r="H353" s="18">
        <f t="shared" ca="1" si="266"/>
        <v>7.0265958359488865E-9</v>
      </c>
      <c r="I353" s="18">
        <f t="shared" ca="1" si="266"/>
        <v>1.5607064535865236E-8</v>
      </c>
      <c r="J353" s="18">
        <f t="shared" ca="1" si="266"/>
        <v>5.4348130172542213E-8</v>
      </c>
      <c r="K353" s="18">
        <f t="shared" ca="1" si="266"/>
        <v>6.2318938705151819E-9</v>
      </c>
      <c r="L353" s="18">
        <f t="shared" ca="1" si="266"/>
        <v>3.0731479826688489E-8</v>
      </c>
      <c r="M353" s="18">
        <f t="shared" ca="1" si="266"/>
        <v>4.2790802814156022E-10</v>
      </c>
      <c r="N353" s="18">
        <f t="shared" ca="1" si="266"/>
        <v>2.2160217443730444E-9</v>
      </c>
      <c r="O353" s="18">
        <f t="shared" ca="1" si="266"/>
        <v>3.2528202508867367E-10</v>
      </c>
      <c r="P353" s="18">
        <f t="shared" ca="1" si="266"/>
        <v>2.4788795043934022E-9</v>
      </c>
      <c r="Q353" s="18">
        <f t="shared" ca="1" si="266"/>
        <v>3.1669462410959533E-10</v>
      </c>
      <c r="R353" s="18">
        <f t="shared" ca="1" si="266"/>
        <v>1.5627693077489558E-9</v>
      </c>
      <c r="S353" s="18">
        <f t="shared" ca="1" si="266"/>
        <v>2.9454639658663916E-11</v>
      </c>
      <c r="T353" s="18">
        <f t="shared" ca="1" si="266"/>
        <v>1.9217343627692687E-10</v>
      </c>
      <c r="U353" s="18">
        <f t="shared" ca="1" si="266"/>
        <v>1.2134189563175348E-11</v>
      </c>
      <c r="V353" s="18">
        <f t="shared" ca="1" si="266"/>
        <v>3.3651016043592961E-11</v>
      </c>
      <c r="W353" s="18">
        <f t="shared" ca="1" si="266"/>
        <v>9.4609707026465291E-12</v>
      </c>
      <c r="X353" s="18">
        <f t="shared" ca="1" si="266"/>
        <v>6.2523989312986225E-11</v>
      </c>
      <c r="Y353" s="18">
        <f t="shared" ca="1" si="266"/>
        <v>5.7194743815152261E-12</v>
      </c>
      <c r="Z353" s="18">
        <f t="shared" ca="1" si="266"/>
        <v>1.5244831414260569E-11</v>
      </c>
      <c r="AA353" s="18">
        <f t="shared" ca="1" si="266"/>
        <v>9.6584703843850349E-12</v>
      </c>
      <c r="AB353" s="18">
        <f t="shared" ca="1" si="266"/>
        <v>2.1808556183174323E-11</v>
      </c>
      <c r="AC353" s="18">
        <f t="shared" ca="1" si="266"/>
        <v>2.7126364103432582E-11</v>
      </c>
      <c r="AD353" s="18">
        <f t="shared" ca="1" si="266"/>
        <v>4.435911955281643E-10</v>
      </c>
      <c r="AE353" s="18">
        <f t="shared" ca="1" si="266"/>
        <v>4.7095813473181276E-12</v>
      </c>
      <c r="AF353" s="18">
        <f t="shared" ca="1" si="266"/>
        <v>2.1354553058540442E-11</v>
      </c>
    </row>
    <row r="354" spans="4:32">
      <c r="D354" s="18">
        <f t="shared" si="250"/>
        <v>0.56606999999999996</v>
      </c>
      <c r="E354" s="18">
        <f t="shared" ref="E354:AF354" ca="1" si="267">E$4*E190^E$5/(E108^E$6)*E272</f>
        <v>6.6706847232880296E-4</v>
      </c>
      <c r="F354" s="18">
        <f t="shared" ca="1" si="267"/>
        <v>3.4782036684220589E-5</v>
      </c>
      <c r="G354" s="18">
        <f t="shared" ca="1" si="267"/>
        <v>5.635305915561247E-8</v>
      </c>
      <c r="H354" s="18">
        <f t="shared" ca="1" si="267"/>
        <v>7.0265615577883173E-9</v>
      </c>
      <c r="I354" s="18">
        <f t="shared" ca="1" si="267"/>
        <v>1.5607006740737635E-8</v>
      </c>
      <c r="J354" s="18">
        <f t="shared" ca="1" si="267"/>
        <v>5.4347985770749984E-8</v>
      </c>
      <c r="K354" s="18">
        <f t="shared" ca="1" si="267"/>
        <v>6.2318788793261602E-9</v>
      </c>
      <c r="L354" s="18">
        <f t="shared" ca="1" si="267"/>
        <v>3.0731418989432599E-8</v>
      </c>
      <c r="M354" s="18">
        <f t="shared" ca="1" si="267"/>
        <v>4.2790719632663815E-10</v>
      </c>
      <c r="N354" s="18">
        <f t="shared" ca="1" si="267"/>
        <v>2.2160181501366533E-9</v>
      </c>
      <c r="O354" s="18">
        <f t="shared" ca="1" si="267"/>
        <v>3.2528149159982558E-10</v>
      </c>
      <c r="P354" s="18">
        <f t="shared" ca="1" si="267"/>
        <v>2.4788761249139761E-9</v>
      </c>
      <c r="Q354" s="18">
        <f t="shared" ca="1" si="267"/>
        <v>3.1669418581984724E-10</v>
      </c>
      <c r="R354" s="18">
        <f t="shared" ca="1" si="267"/>
        <v>1.5627674619033612E-9</v>
      </c>
      <c r="S354" s="18">
        <f t="shared" ca="1" si="267"/>
        <v>2.9454602037946264E-11</v>
      </c>
      <c r="T354" s="18">
        <f t="shared" ca="1" si="267"/>
        <v>1.9217322970840587E-10</v>
      </c>
      <c r="U354" s="18">
        <f t="shared" ca="1" si="267"/>
        <v>1.2134175122277117E-11</v>
      </c>
      <c r="V354" s="18">
        <f t="shared" ca="1" si="267"/>
        <v>3.3650975076732727E-11</v>
      </c>
      <c r="W354" s="18">
        <f t="shared" ca="1" si="267"/>
        <v>9.4609603224074446E-12</v>
      </c>
      <c r="X354" s="18">
        <f t="shared" ca="1" si="267"/>
        <v>6.2523929782641597E-11</v>
      </c>
      <c r="Y354" s="18">
        <f t="shared" ca="1" si="267"/>
        <v>5.7194682943314119E-12</v>
      </c>
      <c r="Z354" s="18">
        <f t="shared" ca="1" si="267"/>
        <v>1.5244815727659532E-11</v>
      </c>
      <c r="AA354" s="18">
        <f t="shared" ca="1" si="267"/>
        <v>9.6584605964629001E-12</v>
      </c>
      <c r="AB354" s="18">
        <f t="shared" ca="1" si="267"/>
        <v>2.1808535230458022E-11</v>
      </c>
      <c r="AC354" s="18">
        <f t="shared" ca="1" si="267"/>
        <v>2.7126340535770151E-11</v>
      </c>
      <c r="AD354" s="18">
        <f t="shared" ca="1" si="267"/>
        <v>4.4359083636783502E-10</v>
      </c>
      <c r="AE354" s="18">
        <f t="shared" ca="1" si="267"/>
        <v>4.7095775152602561E-12</v>
      </c>
      <c r="AF354" s="18">
        <f t="shared" ca="1" si="267"/>
        <v>2.135453643407928E-11</v>
      </c>
    </row>
    <row r="355" spans="4:32">
      <c r="D355" s="18">
        <f t="shared" si="250"/>
        <v>0.71264000000000005</v>
      </c>
      <c r="E355" s="18">
        <f t="shared" ref="E355:AF355" ca="1" si="268">E$4*E191^E$5/(E109^E$6)*E273</f>
        <v>6.6706206812138804E-4</v>
      </c>
      <c r="F355" s="18">
        <f t="shared" ca="1" si="268"/>
        <v>3.4781699446836975E-5</v>
      </c>
      <c r="G355" s="18">
        <f t="shared" ca="1" si="268"/>
        <v>5.6352622155211813E-8</v>
      </c>
      <c r="H355" s="18">
        <f t="shared" ca="1" si="268"/>
        <v>7.0265184027184631E-9</v>
      </c>
      <c r="I355" s="18">
        <f t="shared" ca="1" si="268"/>
        <v>1.5606933978459248E-8</v>
      </c>
      <c r="J355" s="18">
        <f t="shared" ca="1" si="268"/>
        <v>5.4347803973084974E-8</v>
      </c>
      <c r="K355" s="18">
        <f t="shared" ca="1" si="268"/>
        <v>6.2318600058461594E-9</v>
      </c>
      <c r="L355" s="18">
        <f t="shared" ca="1" si="268"/>
        <v>3.0731342397014853E-8</v>
      </c>
      <c r="M355" s="18">
        <f t="shared" ca="1" si="268"/>
        <v>4.2790614909462956E-10</v>
      </c>
      <c r="N355" s="18">
        <f t="shared" ca="1" si="268"/>
        <v>2.2160136250901449E-9</v>
      </c>
      <c r="O355" s="18">
        <f t="shared" ca="1" si="268"/>
        <v>3.2528081995178775E-10</v>
      </c>
      <c r="P355" s="18">
        <f t="shared" ca="1" si="268"/>
        <v>2.4788718702390444E-9</v>
      </c>
      <c r="Q355" s="18">
        <f t="shared" ca="1" si="268"/>
        <v>3.1669363402469345E-10</v>
      </c>
      <c r="R355" s="18">
        <f t="shared" ca="1" si="268"/>
        <v>1.5627651380321014E-9</v>
      </c>
      <c r="S355" s="18">
        <f t="shared" ca="1" si="268"/>
        <v>2.9454554674452871E-11</v>
      </c>
      <c r="T355" s="18">
        <f t="shared" ca="1" si="268"/>
        <v>1.9217296964400312E-10</v>
      </c>
      <c r="U355" s="18">
        <f t="shared" ca="1" si="268"/>
        <v>1.2134156941563669E-11</v>
      </c>
      <c r="V355" s="18">
        <f t="shared" ca="1" si="268"/>
        <v>3.3650923500529216E-11</v>
      </c>
      <c r="W355" s="18">
        <f t="shared" ca="1" si="268"/>
        <v>9.4609472539558374E-12</v>
      </c>
      <c r="X355" s="18">
        <f t="shared" ca="1" si="268"/>
        <v>6.2523854835468842E-11</v>
      </c>
      <c r="Y355" s="18">
        <f t="shared" ca="1" si="268"/>
        <v>5.7194606307247008E-12</v>
      </c>
      <c r="Z355" s="18">
        <f t="shared" ca="1" si="268"/>
        <v>1.5244795978634102E-11</v>
      </c>
      <c r="AA355" s="18">
        <f t="shared" ca="1" si="268"/>
        <v>9.6584482737215347E-12</v>
      </c>
      <c r="AB355" s="18">
        <f t="shared" ca="1" si="268"/>
        <v>2.1808508851527021E-11</v>
      </c>
      <c r="AC355" s="18">
        <f t="shared" ca="1" si="268"/>
        <v>2.7126310864685741E-11</v>
      </c>
      <c r="AD355" s="18">
        <f t="shared" ca="1" si="268"/>
        <v>4.4359038419412696E-10</v>
      </c>
      <c r="AE355" s="18">
        <f t="shared" ca="1" si="268"/>
        <v>4.7095726907970079E-12</v>
      </c>
      <c r="AF355" s="18">
        <f t="shared" ca="1" si="268"/>
        <v>2.1354515504305063E-11</v>
      </c>
    </row>
    <row r="356" spans="4:32">
      <c r="D356" s="18">
        <f t="shared" si="250"/>
        <v>0.89715999999999996</v>
      </c>
      <c r="E356" s="18">
        <f t="shared" ref="E356:AF356" ca="1" si="269">E$4*E192^E$5/(E110^E$6)*E274</f>
        <v>6.6705400585174751E-4</v>
      </c>
      <c r="F356" s="18">
        <f t="shared" ca="1" si="269"/>
        <v>3.4781274898057955E-5</v>
      </c>
      <c r="G356" s="18">
        <f t="shared" ca="1" si="269"/>
        <v>5.6352072012909726E-8</v>
      </c>
      <c r="H356" s="18">
        <f t="shared" ca="1" si="269"/>
        <v>7.0264640744101845E-9</v>
      </c>
      <c r="I356" s="18">
        <f t="shared" ca="1" si="269"/>
        <v>1.5606842377169611E-8</v>
      </c>
      <c r="J356" s="18">
        <f t="shared" ca="1" si="269"/>
        <v>5.4347575105427946E-8</v>
      </c>
      <c r="K356" s="18">
        <f t="shared" ca="1" si="269"/>
        <v>6.2318362457418147E-9</v>
      </c>
      <c r="L356" s="18">
        <f t="shared" ca="1" si="269"/>
        <v>3.0731245973610349E-8</v>
      </c>
      <c r="M356" s="18">
        <f t="shared" ca="1" si="269"/>
        <v>4.2790483071756522E-10</v>
      </c>
      <c r="N356" s="18">
        <f t="shared" ca="1" si="269"/>
        <v>2.2160079284335492E-9</v>
      </c>
      <c r="O356" s="18">
        <f t="shared" ca="1" si="269"/>
        <v>3.2527997440286708E-10</v>
      </c>
      <c r="P356" s="18">
        <f t="shared" ca="1" si="269"/>
        <v>2.4788665139551497E-9</v>
      </c>
      <c r="Q356" s="18">
        <f t="shared" ca="1" si="269"/>
        <v>3.1669293936023813E-10</v>
      </c>
      <c r="R356" s="18">
        <f t="shared" ca="1" si="269"/>
        <v>1.5627622124693354E-9</v>
      </c>
      <c r="S356" s="18">
        <f t="shared" ca="1" si="269"/>
        <v>2.9454495047718818E-11</v>
      </c>
      <c r="T356" s="18">
        <f t="shared" ca="1" si="269"/>
        <v>1.9217264224423961E-10</v>
      </c>
      <c r="U356" s="18">
        <f t="shared" ca="1" si="269"/>
        <v>1.2134134053539682E-11</v>
      </c>
      <c r="V356" s="18">
        <f t="shared" ca="1" si="269"/>
        <v>3.3650858570332314E-11</v>
      </c>
      <c r="W356" s="18">
        <f t="shared" ca="1" si="269"/>
        <v>9.4609308018462427E-12</v>
      </c>
      <c r="X356" s="18">
        <f t="shared" ca="1" si="269"/>
        <v>6.2523760483098933E-11</v>
      </c>
      <c r="Y356" s="18">
        <f t="shared" ca="1" si="269"/>
        <v>5.7194509828714317E-12</v>
      </c>
      <c r="Z356" s="18">
        <f t="shared" ca="1" si="269"/>
        <v>1.5244771116226658E-11</v>
      </c>
      <c r="AA356" s="18">
        <f t="shared" ca="1" si="269"/>
        <v>9.6584327603979079E-12</v>
      </c>
      <c r="AB356" s="18">
        <f t="shared" ca="1" si="269"/>
        <v>2.1808475642607106E-11</v>
      </c>
      <c r="AC356" s="18">
        <f t="shared" ca="1" si="269"/>
        <v>2.712627351120774E-11</v>
      </c>
      <c r="AD356" s="18">
        <f t="shared" ca="1" si="269"/>
        <v>4.4358981494421413E-10</v>
      </c>
      <c r="AE356" s="18">
        <f t="shared" ca="1" si="269"/>
        <v>4.7095666171902972E-12</v>
      </c>
      <c r="AF356" s="18">
        <f t="shared" ca="1" si="269"/>
        <v>2.1354489155420241E-11</v>
      </c>
    </row>
    <row r="357" spans="4:32">
      <c r="D357" s="18">
        <f t="shared" si="250"/>
        <v>1.1294999999999999</v>
      </c>
      <c r="E357" s="18">
        <f t="shared" ref="E357:AF357" ca="1" si="270">E$4*E193^E$5/(E111^E$6)*E275</f>
        <v>6.6704385436236805E-4</v>
      </c>
      <c r="F357" s="18">
        <f t="shared" ca="1" si="270"/>
        <v>3.4780740333716616E-5</v>
      </c>
      <c r="G357" s="18">
        <f t="shared" ca="1" si="270"/>
        <v>5.6351379306682431E-8</v>
      </c>
      <c r="H357" s="18">
        <f t="shared" ca="1" si="270"/>
        <v>7.0263956672307139E-9</v>
      </c>
      <c r="I357" s="18">
        <f t="shared" ca="1" si="270"/>
        <v>1.5606727037613644E-8</v>
      </c>
      <c r="J357" s="18">
        <f t="shared" ca="1" si="270"/>
        <v>5.4347286926548405E-8</v>
      </c>
      <c r="K357" s="18">
        <f t="shared" ca="1" si="270"/>
        <v>6.2318063281684275E-9</v>
      </c>
      <c r="L357" s="18">
        <f t="shared" ca="1" si="270"/>
        <v>3.0731124561812131E-8</v>
      </c>
      <c r="M357" s="18">
        <f t="shared" ca="1" si="270"/>
        <v>4.2790317067917536E-10</v>
      </c>
      <c r="N357" s="18">
        <f t="shared" ca="1" si="270"/>
        <v>2.2160007554660691E-9</v>
      </c>
      <c r="O357" s="18">
        <f t="shared" ca="1" si="270"/>
        <v>3.2527890972664632E-10</v>
      </c>
      <c r="P357" s="18">
        <f t="shared" ca="1" si="270"/>
        <v>2.4788597695651589E-9</v>
      </c>
      <c r="Q357" s="18">
        <f t="shared" ca="1" si="270"/>
        <v>3.1669206467025837E-10</v>
      </c>
      <c r="R357" s="18">
        <f t="shared" ca="1" si="270"/>
        <v>1.562758528731661E-9</v>
      </c>
      <c r="S357" s="18">
        <f t="shared" ca="1" si="270"/>
        <v>2.9454419968416995E-11</v>
      </c>
      <c r="T357" s="18">
        <f t="shared" ca="1" si="270"/>
        <v>1.921722299970001E-10</v>
      </c>
      <c r="U357" s="18">
        <f t="shared" ca="1" si="270"/>
        <v>1.213410523396246E-11</v>
      </c>
      <c r="V357" s="18">
        <f t="shared" ca="1" si="270"/>
        <v>3.3650776813135916E-11</v>
      </c>
      <c r="W357" s="18">
        <f t="shared" ca="1" si="270"/>
        <v>9.4609100860801134E-12</v>
      </c>
      <c r="X357" s="18">
        <f t="shared" ca="1" si="270"/>
        <v>6.2523641678748476E-11</v>
      </c>
      <c r="Y357" s="18">
        <f t="shared" ca="1" si="270"/>
        <v>5.7194388347220862E-12</v>
      </c>
      <c r="Z357" s="18">
        <f t="shared" ca="1" si="270"/>
        <v>1.5244739810582028E-11</v>
      </c>
      <c r="AA357" s="18">
        <f t="shared" ca="1" si="270"/>
        <v>9.6584132267059288E-12</v>
      </c>
      <c r="AB357" s="18">
        <f t="shared" ca="1" si="270"/>
        <v>2.1808433827396833E-11</v>
      </c>
      <c r="AC357" s="18">
        <f t="shared" ca="1" si="270"/>
        <v>2.7126226477343443E-11</v>
      </c>
      <c r="AD357" s="18">
        <f t="shared" ca="1" si="270"/>
        <v>4.4358909816955409E-10</v>
      </c>
      <c r="AE357" s="18">
        <f t="shared" ca="1" si="270"/>
        <v>4.7095589695697441E-12</v>
      </c>
      <c r="AF357" s="18">
        <f t="shared" ca="1" si="270"/>
        <v>2.1354455978051318E-11</v>
      </c>
    </row>
    <row r="358" spans="4:32">
      <c r="D358" s="18">
        <f t="shared" si="250"/>
        <v>1.4218999999999999</v>
      </c>
      <c r="E358" s="18">
        <f t="shared" ref="E358:AF358" ca="1" si="271">E$4*E194^E$5/(E112^E$6)*E276</f>
        <v>6.6703107900787251E-4</v>
      </c>
      <c r="F358" s="18">
        <f t="shared" ca="1" si="271"/>
        <v>3.4780067600131495E-5</v>
      </c>
      <c r="G358" s="18">
        <f t="shared" ca="1" si="271"/>
        <v>5.6350507551959866E-8</v>
      </c>
      <c r="H358" s="18">
        <f t="shared" ca="1" si="271"/>
        <v>7.0263095780197537E-9</v>
      </c>
      <c r="I358" s="18">
        <f t="shared" ca="1" si="271"/>
        <v>1.5606581884348501E-8</v>
      </c>
      <c r="J358" s="18">
        <f t="shared" ca="1" si="271"/>
        <v>5.434692425625068E-8</v>
      </c>
      <c r="K358" s="18">
        <f t="shared" ca="1" si="271"/>
        <v>6.2317686771629039E-9</v>
      </c>
      <c r="L358" s="18">
        <f t="shared" ca="1" si="271"/>
        <v>3.0730971765940838E-8</v>
      </c>
      <c r="M358" s="18">
        <f t="shared" ca="1" si="271"/>
        <v>4.2790108153247548E-10</v>
      </c>
      <c r="N358" s="18">
        <f t="shared" ca="1" si="271"/>
        <v>2.2159917283280686E-9</v>
      </c>
      <c r="O358" s="18">
        <f t="shared" ca="1" si="271"/>
        <v>3.2527756983781497E-10</v>
      </c>
      <c r="P358" s="18">
        <f t="shared" ca="1" si="271"/>
        <v>2.4788512817829178E-9</v>
      </c>
      <c r="Q358" s="18">
        <f t="shared" ca="1" si="271"/>
        <v>3.1669096387717845E-10</v>
      </c>
      <c r="R358" s="18">
        <f t="shared" ca="1" si="271"/>
        <v>1.5627538927630438E-9</v>
      </c>
      <c r="S358" s="18">
        <f t="shared" ca="1" si="271"/>
        <v>2.9454325481446324E-11</v>
      </c>
      <c r="T358" s="18">
        <f t="shared" ca="1" si="271"/>
        <v>1.9217171118537524E-10</v>
      </c>
      <c r="U358" s="18">
        <f t="shared" ca="1" si="271"/>
        <v>1.2134068964640592E-11</v>
      </c>
      <c r="V358" s="18">
        <f t="shared" ca="1" si="271"/>
        <v>3.3650673922044311E-11</v>
      </c>
      <c r="W358" s="18">
        <f t="shared" ca="1" si="271"/>
        <v>9.4608840153642064E-12</v>
      </c>
      <c r="X358" s="18">
        <f t="shared" ca="1" si="271"/>
        <v>6.2523492163853604E-11</v>
      </c>
      <c r="Y358" s="18">
        <f t="shared" ca="1" si="271"/>
        <v>5.7194235463193846E-12</v>
      </c>
      <c r="Z358" s="18">
        <f t="shared" ca="1" si="271"/>
        <v>1.5244700412535379E-11</v>
      </c>
      <c r="AA358" s="18">
        <f t="shared" ca="1" si="271"/>
        <v>9.658388643620561E-12</v>
      </c>
      <c r="AB358" s="18">
        <f t="shared" ca="1" si="271"/>
        <v>2.1808381203088291E-11</v>
      </c>
      <c r="AC358" s="18">
        <f t="shared" ca="1" si="271"/>
        <v>2.7126167285361073E-11</v>
      </c>
      <c r="AD358" s="18">
        <f t="shared" ca="1" si="271"/>
        <v>4.4358819611057588E-10</v>
      </c>
      <c r="AE358" s="18">
        <f t="shared" ca="1" si="271"/>
        <v>4.7095493450599933E-12</v>
      </c>
      <c r="AF358" s="18">
        <f t="shared" ca="1" si="271"/>
        <v>2.1354414224417862E-11</v>
      </c>
    </row>
    <row r="359" spans="4:32">
      <c r="D359" s="18">
        <f t="shared" si="250"/>
        <v>1.7901</v>
      </c>
      <c r="E359" s="18">
        <f t="shared" ref="E359:AF359" ca="1" si="272">E$4*E195^E$5/(E113^E$6)*E277</f>
        <v>6.6701499232315134E-4</v>
      </c>
      <c r="F359" s="18">
        <f t="shared" ca="1" si="272"/>
        <v>3.4779220496369597E-5</v>
      </c>
      <c r="G359" s="18">
        <f t="shared" ca="1" si="272"/>
        <v>5.6349409834824097E-8</v>
      </c>
      <c r="H359" s="18">
        <f t="shared" ca="1" si="272"/>
        <v>7.0262011735569325E-9</v>
      </c>
      <c r="I359" s="18">
        <f t="shared" ca="1" si="272"/>
        <v>1.5606399105001608E-8</v>
      </c>
      <c r="J359" s="18">
        <f t="shared" ca="1" si="272"/>
        <v>5.4346467574197496E-8</v>
      </c>
      <c r="K359" s="18">
        <f t="shared" ca="1" si="272"/>
        <v>6.2317212661749168E-9</v>
      </c>
      <c r="L359" s="18">
        <f t="shared" ca="1" si="272"/>
        <v>3.0730779361676813E-8</v>
      </c>
      <c r="M359" s="18">
        <f t="shared" ca="1" si="272"/>
        <v>4.2789845082772558E-10</v>
      </c>
      <c r="N359" s="18">
        <f t="shared" ca="1" si="272"/>
        <v>2.2159803611208884E-9</v>
      </c>
      <c r="O359" s="18">
        <f t="shared" ca="1" si="272"/>
        <v>3.2527588261495598E-10</v>
      </c>
      <c r="P359" s="18">
        <f t="shared" ca="1" si="272"/>
        <v>2.4788405937362119E-9</v>
      </c>
      <c r="Q359" s="18">
        <f t="shared" ca="1" si="272"/>
        <v>3.1668957772859193E-10</v>
      </c>
      <c r="R359" s="18">
        <f t="shared" ca="1" si="272"/>
        <v>1.5627480550209867E-9</v>
      </c>
      <c r="S359" s="18">
        <f t="shared" ca="1" si="272"/>
        <v>2.9454206500827453E-11</v>
      </c>
      <c r="T359" s="18">
        <f t="shared" ca="1" si="272"/>
        <v>1.9217105788290351E-10</v>
      </c>
      <c r="U359" s="18">
        <f t="shared" ca="1" si="272"/>
        <v>1.2134023293285631E-11</v>
      </c>
      <c r="V359" s="18">
        <f t="shared" ca="1" si="272"/>
        <v>3.3650544358691265E-11</v>
      </c>
      <c r="W359" s="18">
        <f t="shared" ca="1" si="272"/>
        <v>9.4608511863699868E-12</v>
      </c>
      <c r="X359" s="18">
        <f t="shared" ca="1" si="272"/>
        <v>6.2523303890318076E-11</v>
      </c>
      <c r="Y359" s="18">
        <f t="shared" ca="1" si="272"/>
        <v>5.7194042947217461E-12</v>
      </c>
      <c r="Z359" s="18">
        <f t="shared" ca="1" si="272"/>
        <v>1.5244650801371647E-11</v>
      </c>
      <c r="AA359" s="18">
        <f t="shared" ca="1" si="272"/>
        <v>9.6583576878847209E-12</v>
      </c>
      <c r="AB359" s="18">
        <f t="shared" ca="1" si="272"/>
        <v>2.1808314937016785E-11</v>
      </c>
      <c r="AC359" s="18">
        <f t="shared" ca="1" si="272"/>
        <v>2.7126092749059569E-11</v>
      </c>
      <c r="AD359" s="18">
        <f t="shared" ca="1" si="272"/>
        <v>4.4358706021090919E-10</v>
      </c>
      <c r="AE359" s="18">
        <f t="shared" ca="1" si="272"/>
        <v>4.709537225589418E-12</v>
      </c>
      <c r="AF359" s="18">
        <f t="shared" ca="1" si="272"/>
        <v>2.1354361646986408E-11</v>
      </c>
    </row>
    <row r="360" spans="4:32">
      <c r="D360" s="18">
        <f t="shared" si="250"/>
        <v>2.2536</v>
      </c>
      <c r="E360" s="18">
        <f t="shared" ref="E360:AF360" ca="1" si="273">E$4*E196^E$5/(E114^E$6)*E278</f>
        <v>6.6699474272741914E-4</v>
      </c>
      <c r="F360" s="18">
        <f t="shared" ca="1" si="273"/>
        <v>3.4778154179439362E-5</v>
      </c>
      <c r="G360" s="18">
        <f t="shared" ca="1" si="273"/>
        <v>5.6348028040340201E-8</v>
      </c>
      <c r="H360" s="18">
        <f t="shared" ca="1" si="273"/>
        <v>7.0260647142795282E-9</v>
      </c>
      <c r="I360" s="18">
        <f t="shared" ca="1" si="273"/>
        <v>1.5606169021546684E-8</v>
      </c>
      <c r="J360" s="18">
        <f t="shared" ca="1" si="273"/>
        <v>5.4345892698057191E-8</v>
      </c>
      <c r="K360" s="18">
        <f t="shared" ca="1" si="273"/>
        <v>6.2316615846464761E-9</v>
      </c>
      <c r="L360" s="18">
        <f t="shared" ca="1" si="273"/>
        <v>3.0730537160394311E-8</v>
      </c>
      <c r="M360" s="18">
        <f t="shared" ca="1" si="273"/>
        <v>4.2789513925743247E-10</v>
      </c>
      <c r="N360" s="18">
        <f t="shared" ca="1" si="273"/>
        <v>2.2159660518896347E-9</v>
      </c>
      <c r="O360" s="18">
        <f t="shared" ca="1" si="273"/>
        <v>3.2527375871055493E-10</v>
      </c>
      <c r="P360" s="18">
        <f t="shared" ca="1" si="273"/>
        <v>2.4788271394271533E-9</v>
      </c>
      <c r="Q360" s="18">
        <f t="shared" ca="1" si="273"/>
        <v>3.1668783281944917E-10</v>
      </c>
      <c r="R360" s="18">
        <f t="shared" ca="1" si="273"/>
        <v>1.5627407063579399E-9</v>
      </c>
      <c r="S360" s="18">
        <f t="shared" ca="1" si="273"/>
        <v>2.9454056725764645E-11</v>
      </c>
      <c r="T360" s="18">
        <f t="shared" ca="1" si="273"/>
        <v>1.9217023549261486E-10</v>
      </c>
      <c r="U360" s="18">
        <f t="shared" ca="1" si="273"/>
        <v>1.2133965801289314E-11</v>
      </c>
      <c r="V360" s="18">
        <f t="shared" ca="1" si="273"/>
        <v>3.3650381261831164E-11</v>
      </c>
      <c r="W360" s="18">
        <f t="shared" ca="1" si="273"/>
        <v>9.4608098605697456E-12</v>
      </c>
      <c r="X360" s="18">
        <f t="shared" ca="1" si="273"/>
        <v>6.2523066887657112E-11</v>
      </c>
      <c r="Y360" s="18">
        <f t="shared" ca="1" si="273"/>
        <v>5.7193800604192896E-12</v>
      </c>
      <c r="Z360" s="18">
        <f t="shared" ca="1" si="273"/>
        <v>1.5244588349819236E-11</v>
      </c>
      <c r="AA360" s="18">
        <f t="shared" ca="1" si="273"/>
        <v>9.6583187201662086E-12</v>
      </c>
      <c r="AB360" s="18">
        <f t="shared" ca="1" si="273"/>
        <v>2.1808231519900324E-11</v>
      </c>
      <c r="AC360" s="18">
        <f t="shared" ca="1" si="273"/>
        <v>2.7125998921168675E-11</v>
      </c>
      <c r="AD360" s="18">
        <f t="shared" ca="1" si="273"/>
        <v>4.4358563031575944E-10</v>
      </c>
      <c r="AE360" s="18">
        <f t="shared" ca="1" si="273"/>
        <v>4.7095219693371888E-12</v>
      </c>
      <c r="AF360" s="18">
        <f t="shared" ca="1" si="273"/>
        <v>2.135429546136465E-11</v>
      </c>
    </row>
    <row r="361" spans="4:32">
      <c r="D361" s="18">
        <f t="shared" si="250"/>
        <v>2.8371</v>
      </c>
      <c r="E361" s="18">
        <f t="shared" ref="E361:AF361" ca="1" si="274">E$4*E197^E$5/(E115^E$6)*E279</f>
        <v>6.6696925171103711E-4</v>
      </c>
      <c r="F361" s="18">
        <f t="shared" ca="1" si="274"/>
        <v>3.477681185666817E-5</v>
      </c>
      <c r="G361" s="18">
        <f t="shared" ca="1" si="274"/>
        <v>5.6346288564974979E-8</v>
      </c>
      <c r="H361" s="18">
        <f t="shared" ca="1" si="274"/>
        <v>7.0258929307430733E-9</v>
      </c>
      <c r="I361" s="18">
        <f t="shared" ca="1" si="274"/>
        <v>1.5605879376012188E-8</v>
      </c>
      <c r="J361" s="18">
        <f t="shared" ca="1" si="274"/>
        <v>5.4345168998449287E-8</v>
      </c>
      <c r="K361" s="18">
        <f t="shared" ca="1" si="274"/>
        <v>6.2315864526835432E-9</v>
      </c>
      <c r="L361" s="18">
        <f t="shared" ca="1" si="274"/>
        <v>3.0730232256997438E-8</v>
      </c>
      <c r="M361" s="18">
        <f t="shared" ca="1" si="274"/>
        <v>4.2789097037202369E-10</v>
      </c>
      <c r="N361" s="18">
        <f t="shared" ca="1" si="274"/>
        <v>2.2159480381820364E-9</v>
      </c>
      <c r="O361" s="18">
        <f t="shared" ca="1" si="274"/>
        <v>3.2527108495465456E-10</v>
      </c>
      <c r="P361" s="18">
        <f t="shared" ca="1" si="274"/>
        <v>2.4788102019441368E-9</v>
      </c>
      <c r="Q361" s="18">
        <f t="shared" ca="1" si="274"/>
        <v>3.1668563617249725E-10</v>
      </c>
      <c r="R361" s="18">
        <f t="shared" ca="1" si="274"/>
        <v>1.5627314551960147E-9</v>
      </c>
      <c r="S361" s="18">
        <f t="shared" ca="1" si="274"/>
        <v>2.9453868175444002E-11</v>
      </c>
      <c r="T361" s="18">
        <f t="shared" ca="1" si="274"/>
        <v>1.921692001925976E-10</v>
      </c>
      <c r="U361" s="18">
        <f t="shared" ca="1" si="274"/>
        <v>1.2133893425150184E-11</v>
      </c>
      <c r="V361" s="18">
        <f t="shared" ca="1" si="274"/>
        <v>3.3650175940754397E-11</v>
      </c>
      <c r="W361" s="18">
        <f t="shared" ca="1" si="274"/>
        <v>9.4607578358740284E-12</v>
      </c>
      <c r="X361" s="18">
        <f t="shared" ca="1" si="274"/>
        <v>6.2522768526822171E-11</v>
      </c>
      <c r="Y361" s="18">
        <f t="shared" ca="1" si="274"/>
        <v>5.7193495520589398E-12</v>
      </c>
      <c r="Z361" s="18">
        <f t="shared" ca="1" si="274"/>
        <v>1.5244509730065588E-11</v>
      </c>
      <c r="AA361" s="18">
        <f t="shared" ca="1" si="274"/>
        <v>9.6582696640175739E-12</v>
      </c>
      <c r="AB361" s="18">
        <f t="shared" ca="1" si="274"/>
        <v>2.1808126506730107E-11</v>
      </c>
      <c r="AC361" s="18">
        <f t="shared" ca="1" si="274"/>
        <v>2.7125880801897066E-11</v>
      </c>
      <c r="AD361" s="18">
        <f t="shared" ca="1" si="274"/>
        <v>4.4358383023026416E-10</v>
      </c>
      <c r="AE361" s="18">
        <f t="shared" ca="1" si="274"/>
        <v>4.7095027633431701E-12</v>
      </c>
      <c r="AF361" s="18">
        <f t="shared" ca="1" si="274"/>
        <v>2.135421214070931E-11</v>
      </c>
    </row>
    <row r="362" spans="4:32">
      <c r="D362" s="18">
        <f t="shared" si="250"/>
        <v>3.5716999999999999</v>
      </c>
      <c r="E362" s="18">
        <f t="shared" ref="E362:AF362" ca="1" si="275">E$4*E198^E$5/(E116^E$6)*E280</f>
        <v>6.669371615700124E-4</v>
      </c>
      <c r="F362" s="18">
        <f t="shared" ca="1" si="275"/>
        <v>3.477512203352954E-5</v>
      </c>
      <c r="G362" s="18">
        <f t="shared" ca="1" si="275"/>
        <v>5.6344098747922452E-8</v>
      </c>
      <c r="H362" s="18">
        <f t="shared" ca="1" si="275"/>
        <v>7.0256766710025813E-9</v>
      </c>
      <c r="I362" s="18">
        <f t="shared" ca="1" si="275"/>
        <v>1.5605514735665166E-8</v>
      </c>
      <c r="J362" s="18">
        <f t="shared" ca="1" si="275"/>
        <v>5.4344257912179078E-8</v>
      </c>
      <c r="K362" s="18">
        <f t="shared" ca="1" si="275"/>
        <v>6.2314918666880911E-9</v>
      </c>
      <c r="L362" s="18">
        <f t="shared" ca="1" si="275"/>
        <v>3.0729848403363114E-8</v>
      </c>
      <c r="M362" s="18">
        <f t="shared" ca="1" si="275"/>
        <v>4.278857220128607E-10</v>
      </c>
      <c r="N362" s="18">
        <f t="shared" ca="1" si="275"/>
        <v>2.2159253600259361E-9</v>
      </c>
      <c r="O362" s="18">
        <f t="shared" ca="1" si="275"/>
        <v>3.2526771885966109E-10</v>
      </c>
      <c r="P362" s="18">
        <f t="shared" ca="1" si="275"/>
        <v>2.4787888786477527E-9</v>
      </c>
      <c r="Q362" s="18">
        <f t="shared" ca="1" si="275"/>
        <v>3.1668287072323482E-10</v>
      </c>
      <c r="R362" s="18">
        <f t="shared" ca="1" si="275"/>
        <v>1.5627198085104445E-9</v>
      </c>
      <c r="S362" s="18">
        <f t="shared" ca="1" si="275"/>
        <v>2.9453630801463665E-11</v>
      </c>
      <c r="T362" s="18">
        <f t="shared" ca="1" si="275"/>
        <v>1.9216789680775282E-10</v>
      </c>
      <c r="U362" s="18">
        <f t="shared" ca="1" si="275"/>
        <v>1.2133802307696507E-11</v>
      </c>
      <c r="V362" s="18">
        <f t="shared" ca="1" si="275"/>
        <v>3.3649917453232807E-11</v>
      </c>
      <c r="W362" s="18">
        <f t="shared" ca="1" si="275"/>
        <v>9.4606923396850104E-12</v>
      </c>
      <c r="X362" s="18">
        <f t="shared" ca="1" si="275"/>
        <v>6.2522392906836495E-11</v>
      </c>
      <c r="Y362" s="18">
        <f t="shared" ca="1" si="275"/>
        <v>5.7193111437281248E-12</v>
      </c>
      <c r="Z362" s="18">
        <f t="shared" ca="1" si="275"/>
        <v>1.5244410752135621E-11</v>
      </c>
      <c r="AA362" s="18">
        <f t="shared" ca="1" si="275"/>
        <v>9.6582079050291514E-12</v>
      </c>
      <c r="AB362" s="18">
        <f t="shared" ca="1" si="275"/>
        <v>2.18079943008859E-11</v>
      </c>
      <c r="AC362" s="18">
        <f t="shared" ca="1" si="275"/>
        <v>2.7125732096096951E-11</v>
      </c>
      <c r="AD362" s="18">
        <f t="shared" ca="1" si="275"/>
        <v>4.435815640187136E-10</v>
      </c>
      <c r="AE362" s="18">
        <f t="shared" ca="1" si="275"/>
        <v>4.7094785840226723E-12</v>
      </c>
      <c r="AF362" s="18">
        <f t="shared" ca="1" si="275"/>
        <v>2.1354107244426396E-11</v>
      </c>
    </row>
    <row r="363" spans="4:32">
      <c r="D363" s="18">
        <f t="shared" si="250"/>
        <v>4.4965000000000002</v>
      </c>
      <c r="E363" s="18">
        <f t="shared" ref="E363:AF363" ca="1" si="276">E$4*E199^E$5/(E117^E$6)*E281</f>
        <v>6.6689676576128505E-4</v>
      </c>
      <c r="F363" s="18">
        <f t="shared" ca="1" si="276"/>
        <v>3.4772994846338391E-5</v>
      </c>
      <c r="G363" s="18">
        <f t="shared" ca="1" si="276"/>
        <v>5.6341342115202924E-8</v>
      </c>
      <c r="H363" s="18">
        <f t="shared" ca="1" si="276"/>
        <v>7.0254044306328894E-9</v>
      </c>
      <c r="I363" s="18">
        <f t="shared" ca="1" si="276"/>
        <v>1.5605055700153153E-8</v>
      </c>
      <c r="J363" s="18">
        <f t="shared" ca="1" si="276"/>
        <v>5.4343110960303038E-8</v>
      </c>
      <c r="K363" s="18">
        <f t="shared" ca="1" si="276"/>
        <v>6.2313727935733214E-9</v>
      </c>
      <c r="L363" s="18">
        <f t="shared" ca="1" si="276"/>
        <v>3.0729365173063777E-8</v>
      </c>
      <c r="M363" s="18">
        <f t="shared" ca="1" si="276"/>
        <v>4.2787911489134038E-10</v>
      </c>
      <c r="N363" s="18">
        <f t="shared" ca="1" si="276"/>
        <v>2.2158968105724878E-9</v>
      </c>
      <c r="O363" s="18">
        <f t="shared" ca="1" si="276"/>
        <v>3.2526348129438387E-10</v>
      </c>
      <c r="P363" s="18">
        <f t="shared" ca="1" si="276"/>
        <v>2.4787620347572906E-9</v>
      </c>
      <c r="Q363" s="18">
        <f t="shared" ca="1" si="276"/>
        <v>3.16679389300491E-10</v>
      </c>
      <c r="R363" s="18">
        <f t="shared" ca="1" si="276"/>
        <v>1.5627051464765933E-9</v>
      </c>
      <c r="S363" s="18">
        <f t="shared" ca="1" si="276"/>
        <v>2.9453331971124117E-11</v>
      </c>
      <c r="T363" s="18">
        <f t="shared" ca="1" si="276"/>
        <v>1.9216625597238148E-10</v>
      </c>
      <c r="U363" s="18">
        <f t="shared" ca="1" si="276"/>
        <v>1.2133687599735401E-11</v>
      </c>
      <c r="V363" s="18">
        <f t="shared" ca="1" si="276"/>
        <v>3.3649592042835223E-11</v>
      </c>
      <c r="W363" s="18">
        <f t="shared" ca="1" si="276"/>
        <v>9.4606098863135152E-12</v>
      </c>
      <c r="X363" s="18">
        <f t="shared" ca="1" si="276"/>
        <v>6.2521920037037326E-11</v>
      </c>
      <c r="Y363" s="18">
        <f t="shared" ca="1" si="276"/>
        <v>5.7192627913401759E-12</v>
      </c>
      <c r="Z363" s="18">
        <f t="shared" ca="1" si="276"/>
        <v>1.5244286148413989E-11</v>
      </c>
      <c r="AA363" s="18">
        <f t="shared" ca="1" si="276"/>
        <v>9.6581301563772526E-12</v>
      </c>
      <c r="AB363" s="18">
        <f t="shared" ca="1" si="276"/>
        <v>2.1807827866312058E-11</v>
      </c>
      <c r="AC363" s="18">
        <f t="shared" ca="1" si="276"/>
        <v>2.7125544889505932E-11</v>
      </c>
      <c r="AD363" s="18">
        <f t="shared" ca="1" si="276"/>
        <v>4.4357871107051081E-10</v>
      </c>
      <c r="AE363" s="18">
        <f t="shared" ca="1" si="276"/>
        <v>4.709448144522786E-12</v>
      </c>
      <c r="AF363" s="18">
        <f t="shared" ca="1" si="276"/>
        <v>2.1353975189785024E-11</v>
      </c>
    </row>
    <row r="364" spans="4:32">
      <c r="D364" s="18">
        <f t="shared" si="250"/>
        <v>5.6607000000000003</v>
      </c>
      <c r="E364" s="18">
        <f t="shared" ref="E364:AF364" ca="1" si="277">E$4*E200^E$5/(E118^E$6)*E282</f>
        <v>6.6684591756802319E-4</v>
      </c>
      <c r="F364" s="18">
        <f t="shared" ca="1" si="277"/>
        <v>3.4770317252837974E-5</v>
      </c>
      <c r="G364" s="18">
        <f t="shared" ca="1" si="277"/>
        <v>5.6337872141594035E-8</v>
      </c>
      <c r="H364" s="18">
        <f t="shared" ca="1" si="277"/>
        <v>7.0250617361907721E-9</v>
      </c>
      <c r="I364" s="18">
        <f t="shared" ca="1" si="277"/>
        <v>1.560447786127862E-8</v>
      </c>
      <c r="J364" s="18">
        <f t="shared" ca="1" si="277"/>
        <v>5.4341667147572695E-8</v>
      </c>
      <c r="K364" s="18">
        <f t="shared" ca="1" si="277"/>
        <v>6.2312229007388638E-9</v>
      </c>
      <c r="L364" s="18">
        <f t="shared" ca="1" si="277"/>
        <v>3.0728756865297444E-8</v>
      </c>
      <c r="M364" s="18">
        <f t="shared" ca="1" si="277"/>
        <v>4.2787079760202769E-10</v>
      </c>
      <c r="N364" s="18">
        <f t="shared" ca="1" si="277"/>
        <v>2.215860871326345E-9</v>
      </c>
      <c r="O364" s="18">
        <f t="shared" ca="1" si="277"/>
        <v>3.2525814687035161E-10</v>
      </c>
      <c r="P364" s="18">
        <f t="shared" ca="1" si="277"/>
        <v>2.4787282424416806E-9</v>
      </c>
      <c r="Q364" s="18">
        <f t="shared" ca="1" si="277"/>
        <v>3.1667500672710681E-10</v>
      </c>
      <c r="R364" s="18">
        <f t="shared" ca="1" si="277"/>
        <v>1.5626866891983415E-9</v>
      </c>
      <c r="S364" s="18">
        <f t="shared" ca="1" si="277"/>
        <v>2.9452955789338591E-11</v>
      </c>
      <c r="T364" s="18">
        <f t="shared" ca="1" si="277"/>
        <v>1.9216419040650774E-10</v>
      </c>
      <c r="U364" s="18">
        <f t="shared" ca="1" si="277"/>
        <v>1.213354319974927E-11</v>
      </c>
      <c r="V364" s="18">
        <f t="shared" ca="1" si="277"/>
        <v>3.3649182400496413E-11</v>
      </c>
      <c r="W364" s="18">
        <f t="shared" ca="1" si="277"/>
        <v>9.4605060898597886E-12</v>
      </c>
      <c r="X364" s="18">
        <f t="shared" ca="1" si="277"/>
        <v>6.2521324763875365E-11</v>
      </c>
      <c r="Y364" s="18">
        <f t="shared" ca="1" si="277"/>
        <v>5.71920192290202E-12</v>
      </c>
      <c r="Z364" s="18">
        <f t="shared" ca="1" si="277"/>
        <v>1.5244129290860374E-11</v>
      </c>
      <c r="AA364" s="18">
        <f t="shared" ca="1" si="277"/>
        <v>9.6580322823745731E-12</v>
      </c>
      <c r="AB364" s="18">
        <f t="shared" ca="1" si="277"/>
        <v>2.1807618349786497E-11</v>
      </c>
      <c r="AC364" s="18">
        <f t="shared" ca="1" si="277"/>
        <v>2.7125309223854516E-11</v>
      </c>
      <c r="AD364" s="18">
        <f t="shared" ca="1" si="277"/>
        <v>4.4357511962479631E-10</v>
      </c>
      <c r="AE364" s="18">
        <f t="shared" ca="1" si="277"/>
        <v>4.7094098256335922E-12</v>
      </c>
      <c r="AF364" s="18">
        <f t="shared" ca="1" si="277"/>
        <v>2.1353808952186102E-11</v>
      </c>
    </row>
    <row r="365" spans="4:32">
      <c r="D365" s="18">
        <f t="shared" si="250"/>
        <v>7.1264000000000003</v>
      </c>
      <c r="E365" s="18">
        <f t="shared" ref="E365:AF365" ca="1" si="278">E$4*E201^E$5/(E119^E$6)*E283</f>
        <v>6.6678190843205481E-4</v>
      </c>
      <c r="F365" s="18">
        <f t="shared" ca="1" si="278"/>
        <v>3.4766946625588414E-5</v>
      </c>
      <c r="G365" s="18">
        <f t="shared" ca="1" si="278"/>
        <v>5.6333503939332173E-8</v>
      </c>
      <c r="H365" s="18">
        <f t="shared" ca="1" si="278"/>
        <v>7.024630323634932E-9</v>
      </c>
      <c r="I365" s="18">
        <f t="shared" ca="1" si="278"/>
        <v>1.5603750416638442E-8</v>
      </c>
      <c r="J365" s="18">
        <f t="shared" ca="1" si="278"/>
        <v>5.4339849496132757E-8</v>
      </c>
      <c r="K365" s="18">
        <f t="shared" ca="1" si="278"/>
        <v>6.2310341961407539E-9</v>
      </c>
      <c r="L365" s="18">
        <f t="shared" ca="1" si="278"/>
        <v>3.0727991043810737E-8</v>
      </c>
      <c r="M365" s="18">
        <f t="shared" ca="1" si="278"/>
        <v>4.2786032664481536E-10</v>
      </c>
      <c r="N365" s="18">
        <f t="shared" ca="1" si="278"/>
        <v>2.2158156258028265E-9</v>
      </c>
      <c r="O365" s="18">
        <f t="shared" ca="1" si="278"/>
        <v>3.2525143112608321E-10</v>
      </c>
      <c r="P365" s="18">
        <f t="shared" ca="1" si="278"/>
        <v>2.478685699620974E-9</v>
      </c>
      <c r="Q365" s="18">
        <f t="shared" ca="1" si="278"/>
        <v>3.1666948928924687E-10</v>
      </c>
      <c r="R365" s="18">
        <f t="shared" ca="1" si="278"/>
        <v>1.5626634523523033E-9</v>
      </c>
      <c r="S365" s="18">
        <f t="shared" ca="1" si="278"/>
        <v>2.9452482194649774E-11</v>
      </c>
      <c r="T365" s="18">
        <f t="shared" ca="1" si="278"/>
        <v>1.9216158995161923E-10</v>
      </c>
      <c r="U365" s="18">
        <f t="shared" ca="1" si="278"/>
        <v>1.2133361406873058E-11</v>
      </c>
      <c r="V365" s="18">
        <f t="shared" ca="1" si="278"/>
        <v>3.3648666680085392E-11</v>
      </c>
      <c r="W365" s="18">
        <f t="shared" ca="1" si="278"/>
        <v>9.4603754147533938E-12</v>
      </c>
      <c r="X365" s="18">
        <f t="shared" ca="1" si="278"/>
        <v>6.2520575340148103E-11</v>
      </c>
      <c r="Y365" s="18">
        <f t="shared" ca="1" si="278"/>
        <v>5.7191252922232015E-12</v>
      </c>
      <c r="Z365" s="18">
        <f t="shared" ca="1" si="278"/>
        <v>1.5243931814008596E-11</v>
      </c>
      <c r="AA365" s="18">
        <f t="shared" ca="1" si="278"/>
        <v>9.6579090632324537E-12</v>
      </c>
      <c r="AB365" s="18">
        <f t="shared" ca="1" si="278"/>
        <v>2.1807354577336713E-11</v>
      </c>
      <c r="AC365" s="18">
        <f t="shared" ca="1" si="278"/>
        <v>2.7125012530401066E-11</v>
      </c>
      <c r="AD365" s="18">
        <f t="shared" ca="1" si="278"/>
        <v>4.435705981374723E-10</v>
      </c>
      <c r="AE365" s="18">
        <f t="shared" ca="1" si="278"/>
        <v>4.7093615836790598E-12</v>
      </c>
      <c r="AF365" s="18">
        <f t="shared" ca="1" si="278"/>
        <v>2.1353599665558668E-11</v>
      </c>
    </row>
    <row r="366" spans="4:32">
      <c r="D366" s="18">
        <f t="shared" si="250"/>
        <v>8.9716000000000005</v>
      </c>
      <c r="E366" s="18">
        <f t="shared" ref="E366:AF366" ca="1" si="279">E$4*E202^E$5/(E120^E$6)*E284</f>
        <v>6.6670133793352189E-4</v>
      </c>
      <c r="F366" s="18">
        <f t="shared" ca="1" si="279"/>
        <v>3.4762703905651395E-5</v>
      </c>
      <c r="G366" s="18">
        <f t="shared" ca="1" si="279"/>
        <v>5.632800537163575E-8</v>
      </c>
      <c r="H366" s="18">
        <f t="shared" ca="1" si="279"/>
        <v>7.0240872594789954E-9</v>
      </c>
      <c r="I366" s="18">
        <f t="shared" ca="1" si="279"/>
        <v>1.560283468606557E-8</v>
      </c>
      <c r="J366" s="18">
        <f t="shared" ca="1" si="279"/>
        <v>5.4337561334965236E-8</v>
      </c>
      <c r="K366" s="18">
        <f t="shared" ca="1" si="279"/>
        <v>6.2307966429622458E-9</v>
      </c>
      <c r="L366" s="18">
        <f t="shared" ca="1" si="279"/>
        <v>3.0727026972513959E-8</v>
      </c>
      <c r="M366" s="18">
        <f t="shared" ca="1" si="279"/>
        <v>4.278471450340885E-10</v>
      </c>
      <c r="N366" s="18">
        <f t="shared" ca="1" si="279"/>
        <v>2.215758667068437E-9</v>
      </c>
      <c r="O366" s="18">
        <f t="shared" ca="1" si="279"/>
        <v>3.2524297680351716E-10</v>
      </c>
      <c r="P366" s="18">
        <f t="shared" ca="1" si="279"/>
        <v>2.4786321430081157E-9</v>
      </c>
      <c r="Q366" s="18">
        <f t="shared" ca="1" si="279"/>
        <v>3.166625434588102E-10</v>
      </c>
      <c r="R366" s="18">
        <f t="shared" ca="1" si="279"/>
        <v>1.5626341996829321E-9</v>
      </c>
      <c r="S366" s="18">
        <f t="shared" ca="1" si="279"/>
        <v>2.945188599109E-11</v>
      </c>
      <c r="T366" s="18">
        <f t="shared" ca="1" si="279"/>
        <v>1.9215831625375569E-10</v>
      </c>
      <c r="U366" s="18">
        <f t="shared" ca="1" si="279"/>
        <v>1.2133132549230578E-11</v>
      </c>
      <c r="V366" s="18">
        <f t="shared" ca="1" si="279"/>
        <v>3.3648017444083693E-11</v>
      </c>
      <c r="W366" s="18">
        <f t="shared" ca="1" si="279"/>
        <v>9.4602109085711658E-12</v>
      </c>
      <c r="X366" s="18">
        <f t="shared" ca="1" si="279"/>
        <v>6.25196318925248E-11</v>
      </c>
      <c r="Y366" s="18">
        <f t="shared" ca="1" si="279"/>
        <v>5.7190288222305523E-12</v>
      </c>
      <c r="Z366" s="18">
        <f t="shared" ca="1" si="279"/>
        <v>1.5243683211175553E-11</v>
      </c>
      <c r="AA366" s="18">
        <f t="shared" ca="1" si="279"/>
        <v>9.6577539431052811E-12</v>
      </c>
      <c r="AB366" s="18">
        <f t="shared" ca="1" si="279"/>
        <v>2.1807022514858397E-11</v>
      </c>
      <c r="AC366" s="18">
        <f t="shared" ca="1" si="279"/>
        <v>2.7124639023183364E-11</v>
      </c>
      <c r="AD366" s="18">
        <f t="shared" ca="1" si="279"/>
        <v>4.4356490603415242E-10</v>
      </c>
      <c r="AE366" s="18">
        <f t="shared" ca="1" si="279"/>
        <v>4.7093008518560312E-12</v>
      </c>
      <c r="AF366" s="18">
        <f t="shared" ca="1" si="279"/>
        <v>2.1353336194326697E-11</v>
      </c>
    </row>
    <row r="367" spans="4:32">
      <c r="D367" s="18">
        <f t="shared" si="250"/>
        <v>11.295</v>
      </c>
      <c r="E367" s="18">
        <f t="shared" ref="E367:AF367" ca="1" si="280">E$4*E203^E$5/(E121^E$6)*E285</f>
        <v>8.6233708188411323E-4</v>
      </c>
      <c r="F367" s="18">
        <f t="shared" ca="1" si="280"/>
        <v>4.5087978094855743E-5</v>
      </c>
      <c r="G367" s="18">
        <f t="shared" ca="1" si="280"/>
        <v>7.3433581544181224E-8</v>
      </c>
      <c r="H367" s="18">
        <f t="shared" ca="1" si="280"/>
        <v>9.3602916577727816E-9</v>
      </c>
      <c r="I367" s="18">
        <f t="shared" ca="1" si="280"/>
        <v>2.0646036361641412E-8</v>
      </c>
      <c r="J367" s="18">
        <f t="shared" ca="1" si="280"/>
        <v>7.0477428847668044E-8</v>
      </c>
      <c r="K367" s="18">
        <f t="shared" ca="1" si="280"/>
        <v>8.1741390459831296E-9</v>
      </c>
      <c r="L367" s="18">
        <f t="shared" ca="1" si="280"/>
        <v>3.9574264725706078E-8</v>
      </c>
      <c r="M367" s="18">
        <f t="shared" ca="1" si="280"/>
        <v>5.5712551974895691E-10</v>
      </c>
      <c r="N367" s="18">
        <f t="shared" ca="1" si="280"/>
        <v>2.8702883886636133E-9</v>
      </c>
      <c r="O367" s="18">
        <f t="shared" ca="1" si="280"/>
        <v>4.2238026284440019E-10</v>
      </c>
      <c r="P367" s="18">
        <f t="shared" ca="1" si="280"/>
        <v>3.1797250393852699E-9</v>
      </c>
      <c r="Q367" s="18">
        <f t="shared" ca="1" si="280"/>
        <v>4.0699369067638637E-10</v>
      </c>
      <c r="R367" s="18">
        <f t="shared" ca="1" si="280"/>
        <v>1.9904858412365828E-9</v>
      </c>
      <c r="S367" s="18">
        <f t="shared" ca="1" si="280"/>
        <v>3.8125314784542151E-11</v>
      </c>
      <c r="T367" s="18">
        <f t="shared" ca="1" si="280"/>
        <v>2.4536249157075244E-10</v>
      </c>
      <c r="U367" s="18">
        <f t="shared" ca="1" si="280"/>
        <v>1.5823869992638808E-11</v>
      </c>
      <c r="V367" s="18">
        <f t="shared" ca="1" si="280"/>
        <v>4.3427149647020502E-11</v>
      </c>
      <c r="W367" s="18">
        <f t="shared" ca="1" si="280"/>
        <v>1.2361828710349948E-11</v>
      </c>
      <c r="X367" s="18">
        <f t="shared" ca="1" si="280"/>
        <v>7.935829844916393E-11</v>
      </c>
      <c r="Y367" s="18">
        <f t="shared" ca="1" si="280"/>
        <v>7.3607605977500241E-12</v>
      </c>
      <c r="Z367" s="18">
        <f t="shared" ca="1" si="280"/>
        <v>1.9689946310772464E-11</v>
      </c>
      <c r="AA367" s="18">
        <f t="shared" ca="1" si="280"/>
        <v>1.2366440371399513E-11</v>
      </c>
      <c r="AB367" s="18">
        <f t="shared" ca="1" si="280"/>
        <v>2.7686442877497484E-11</v>
      </c>
      <c r="AC367" s="18">
        <f t="shared" ca="1" si="280"/>
        <v>3.4116573624869845E-11</v>
      </c>
      <c r="AD367" s="18">
        <f t="shared" ca="1" si="280"/>
        <v>5.5063417769306916E-10</v>
      </c>
      <c r="AE367" s="18">
        <f t="shared" ca="1" si="280"/>
        <v>5.8242947732297801E-12</v>
      </c>
      <c r="AF367" s="18">
        <f t="shared" ca="1" si="280"/>
        <v>2.6299011345855934E-11</v>
      </c>
    </row>
    <row r="368" spans="4:32">
      <c r="D368" s="18">
        <f t="shared" si="250"/>
        <v>14.218999999999999</v>
      </c>
      <c r="E368" s="18">
        <f t="shared" ref="E368:AF368" ca="1" si="281">E$4*E204^E$5/(E122^E$6)*E286</f>
        <v>1.4004259430219236E-3</v>
      </c>
      <c r="F368" s="18">
        <f t="shared" ca="1" si="281"/>
        <v>7.3610853770732072E-5</v>
      </c>
      <c r="G368" s="18">
        <f t="shared" ca="1" si="281"/>
        <v>1.2109124893104224E-7</v>
      </c>
      <c r="H368" s="18">
        <f t="shared" ca="1" si="281"/>
        <v>1.6095758617802746E-8</v>
      </c>
      <c r="I368" s="18">
        <f t="shared" ca="1" si="281"/>
        <v>3.503572478149533E-8</v>
      </c>
      <c r="J368" s="18">
        <f t="shared" ca="1" si="281"/>
        <v>1.1516260678059773E-7</v>
      </c>
      <c r="K368" s="18">
        <f t="shared" ca="1" si="281"/>
        <v>1.3648075013389326E-8</v>
      </c>
      <c r="L368" s="18">
        <f t="shared" ca="1" si="281"/>
        <v>6.3828713408242577E-8</v>
      </c>
      <c r="M368" s="18">
        <f t="shared" ca="1" si="281"/>
        <v>9.1749173773854425E-10</v>
      </c>
      <c r="N368" s="18">
        <f t="shared" ca="1" si="281"/>
        <v>4.6808826010714517E-9</v>
      </c>
      <c r="O368" s="18">
        <f t="shared" ca="1" si="281"/>
        <v>6.9218890013443311E-10</v>
      </c>
      <c r="P368" s="18">
        <f t="shared" ca="1" si="281"/>
        <v>5.0919103497955819E-9</v>
      </c>
      <c r="Q368" s="18">
        <f t="shared" ca="1" si="281"/>
        <v>6.5395136328316956E-10</v>
      </c>
      <c r="R368" s="18">
        <f t="shared" ca="1" si="281"/>
        <v>3.1451095631507121E-9</v>
      </c>
      <c r="S368" s="18">
        <f t="shared" ca="1" si="281"/>
        <v>6.2113001221367038E-11</v>
      </c>
      <c r="T368" s="18">
        <f t="shared" ca="1" si="281"/>
        <v>3.894296234229676E-10</v>
      </c>
      <c r="U368" s="18">
        <f t="shared" ca="1" si="281"/>
        <v>2.6147245861490776E-11</v>
      </c>
      <c r="V368" s="18">
        <f t="shared" ca="1" si="281"/>
        <v>7.0339201145948921E-11</v>
      </c>
      <c r="W368" s="18">
        <f t="shared" ca="1" si="281"/>
        <v>2.0498863002694137E-11</v>
      </c>
      <c r="X368" s="18">
        <f t="shared" ca="1" si="281"/>
        <v>1.2456927773336562E-10</v>
      </c>
      <c r="Y368" s="18">
        <f t="shared" ca="1" si="281"/>
        <v>1.1859479253870137E-11</v>
      </c>
      <c r="Z368" s="18">
        <f t="shared" ca="1" si="281"/>
        <v>3.1947621717408537E-11</v>
      </c>
      <c r="AA368" s="18">
        <f t="shared" ca="1" si="281"/>
        <v>1.9735897805001543E-11</v>
      </c>
      <c r="AB368" s="18">
        <f t="shared" ca="1" si="281"/>
        <v>4.3478597406105445E-11</v>
      </c>
      <c r="AC368" s="18">
        <f t="shared" ca="1" si="281"/>
        <v>5.2641157657784422E-11</v>
      </c>
      <c r="AD368" s="18">
        <f t="shared" ca="1" si="281"/>
        <v>8.2858746140270309E-10</v>
      </c>
      <c r="AE368" s="18">
        <f t="shared" ca="1" si="281"/>
        <v>8.7035593387754509E-12</v>
      </c>
      <c r="AF368" s="18">
        <f t="shared" ca="1" si="281"/>
        <v>3.8989600405570895E-11</v>
      </c>
    </row>
    <row r="369" spans="4:32">
      <c r="D369" s="18">
        <f t="shared" si="250"/>
        <v>17.901</v>
      </c>
      <c r="E369" s="18">
        <f t="shared" ref="E369:AF369" ca="1" si="282">E$4*E205^E$5/(E123^E$6)*E287</f>
        <v>2.2683040414610799E-3</v>
      </c>
      <c r="F369" s="18">
        <f t="shared" ca="1" si="282"/>
        <v>1.1984412181909234E-4</v>
      </c>
      <c r="G369" s="18">
        <f t="shared" ca="1" si="282"/>
        <v>1.9923766856168037E-7</v>
      </c>
      <c r="H369" s="18">
        <f t="shared" ca="1" si="282"/>
        <v>2.7626782146028953E-8</v>
      </c>
      <c r="I369" s="18">
        <f t="shared" ca="1" si="282"/>
        <v>5.9373523471619623E-8</v>
      </c>
      <c r="J369" s="18">
        <f t="shared" ca="1" si="282"/>
        <v>1.8801070893914418E-7</v>
      </c>
      <c r="K369" s="18">
        <f t="shared" ca="1" si="282"/>
        <v>2.2768569045001876E-8</v>
      </c>
      <c r="L369" s="18">
        <f t="shared" ca="1" si="282"/>
        <v>1.0285685633145589E-7</v>
      </c>
      <c r="M369" s="18">
        <f t="shared" ca="1" si="282"/>
        <v>1.5101636574655563E-9</v>
      </c>
      <c r="N369" s="18">
        <f t="shared" ca="1" si="282"/>
        <v>7.6288165885063712E-9</v>
      </c>
      <c r="O369" s="18">
        <f t="shared" ca="1" si="282"/>
        <v>1.1337029728637139E-9</v>
      </c>
      <c r="P369" s="18">
        <f t="shared" ca="1" si="282"/>
        <v>8.1497162291054044E-9</v>
      </c>
      <c r="Q369" s="18">
        <f t="shared" ca="1" si="282"/>
        <v>1.0504062652446278E-9</v>
      </c>
      <c r="R369" s="18">
        <f t="shared" ca="1" si="282"/>
        <v>4.9676698147123518E-9</v>
      </c>
      <c r="S369" s="18">
        <f t="shared" ca="1" si="282"/>
        <v>1.0113220573349052E-10</v>
      </c>
      <c r="T369" s="18">
        <f t="shared" ca="1" si="282"/>
        <v>6.1782333087002421E-10</v>
      </c>
      <c r="U369" s="18">
        <f t="shared" ca="1" si="282"/>
        <v>4.3188074468981656E-11</v>
      </c>
      <c r="V369" s="18">
        <f t="shared" ca="1" si="282"/>
        <v>1.1390755927943741E-10</v>
      </c>
      <c r="W369" s="18">
        <f t="shared" ca="1" si="282"/>
        <v>3.3977019509434599E-11</v>
      </c>
      <c r="X369" s="18">
        <f t="shared" ca="1" si="282"/>
        <v>1.9547945005367284E-10</v>
      </c>
      <c r="Y369" s="18">
        <f t="shared" ca="1" si="282"/>
        <v>1.9105813449048268E-11</v>
      </c>
      <c r="Z369" s="18">
        <f t="shared" ca="1" si="282"/>
        <v>5.181004641441867E-11</v>
      </c>
      <c r="AA369" s="18">
        <f t="shared" ca="1" si="282"/>
        <v>3.148332510690957E-11</v>
      </c>
      <c r="AB369" s="18">
        <f t="shared" ca="1" si="282"/>
        <v>6.8258562794078734E-11</v>
      </c>
      <c r="AC369" s="18">
        <f t="shared" ca="1" si="282"/>
        <v>8.1197490970688513E-11</v>
      </c>
      <c r="AD369" s="18">
        <f t="shared" ca="1" si="282"/>
        <v>1.2467048248929096E-9</v>
      </c>
      <c r="AE369" s="18">
        <f t="shared" ca="1" si="282"/>
        <v>1.3003460256098833E-11</v>
      </c>
      <c r="AF369" s="18">
        <f t="shared" ca="1" si="282"/>
        <v>5.7791915165275723E-11</v>
      </c>
    </row>
    <row r="370" spans="4:32">
      <c r="D370" s="18">
        <f t="shared" si="250"/>
        <v>22.536000000000001</v>
      </c>
      <c r="E370" s="18">
        <f t="shared" ref="E370:AF370" ca="1" si="283">E$4*E206^E$5/(E124^E$6)*E288</f>
        <v>3.6614492660451306E-3</v>
      </c>
      <c r="F370" s="18">
        <f t="shared" ca="1" si="283"/>
        <v>1.9444999676069218E-4</v>
      </c>
      <c r="G370" s="18">
        <f t="shared" ca="1" si="283"/>
        <v>3.2694022265990018E-7</v>
      </c>
      <c r="H370" s="18">
        <f t="shared" ca="1" si="283"/>
        <v>4.7317458959197652E-8</v>
      </c>
      <c r="I370" s="18">
        <f t="shared" ca="1" si="283"/>
        <v>1.0044836018214073E-7</v>
      </c>
      <c r="J370" s="18">
        <f t="shared" ca="1" si="283"/>
        <v>3.0658115549498508E-7</v>
      </c>
      <c r="K370" s="18">
        <f t="shared" ca="1" si="283"/>
        <v>3.7943622931106662E-8</v>
      </c>
      <c r="L370" s="18">
        <f t="shared" ca="1" si="283"/>
        <v>1.6562006949131464E-7</v>
      </c>
      <c r="M370" s="18">
        <f t="shared" ca="1" si="283"/>
        <v>2.4830396698861759E-9</v>
      </c>
      <c r="N370" s="18">
        <f t="shared" ca="1" si="283"/>
        <v>1.2425047563470289E-8</v>
      </c>
      <c r="O370" s="18">
        <f t="shared" ca="1" si="283"/>
        <v>1.8554521140108844E-9</v>
      </c>
      <c r="P370" s="18">
        <f t="shared" ca="1" si="283"/>
        <v>1.3037939241933241E-8</v>
      </c>
      <c r="Q370" s="18">
        <f t="shared" ca="1" si="283"/>
        <v>1.6862431646566736E-9</v>
      </c>
      <c r="R370" s="18">
        <f t="shared" ca="1" si="283"/>
        <v>7.8430817014599662E-9</v>
      </c>
      <c r="S370" s="18">
        <f t="shared" ca="1" si="283"/>
        <v>1.645995113231063E-10</v>
      </c>
      <c r="T370" s="18">
        <f t="shared" ca="1" si="283"/>
        <v>9.797513072679857E-10</v>
      </c>
      <c r="U370" s="18">
        <f t="shared" ca="1" si="283"/>
        <v>7.1304287238605277E-11</v>
      </c>
      <c r="V370" s="18">
        <f t="shared" ca="1" si="283"/>
        <v>1.8434619831765721E-10</v>
      </c>
      <c r="W370" s="18">
        <f t="shared" ca="1" si="283"/>
        <v>5.6298432455954951E-11</v>
      </c>
      <c r="X370" s="18">
        <f t="shared" ca="1" si="283"/>
        <v>3.0663313108743484E-10</v>
      </c>
      <c r="Y370" s="18">
        <f t="shared" ca="1" si="283"/>
        <v>3.0764243679172506E-11</v>
      </c>
      <c r="Z370" s="18">
        <f t="shared" ca="1" si="283"/>
        <v>8.4011501527307552E-11</v>
      </c>
      <c r="AA370" s="18">
        <f t="shared" ca="1" si="283"/>
        <v>5.0212354035536974E-11</v>
      </c>
      <c r="AB370" s="18">
        <f t="shared" ca="1" si="283"/>
        <v>1.071288081296276E-10</v>
      </c>
      <c r="AC370" s="18">
        <f t="shared" ca="1" si="283"/>
        <v>1.2521296471230374E-10</v>
      </c>
      <c r="AD370" s="18">
        <f t="shared" ca="1" si="283"/>
        <v>1.8752087561394414E-9</v>
      </c>
      <c r="AE370" s="18">
        <f t="shared" ca="1" si="283"/>
        <v>1.9423444465420881E-11</v>
      </c>
      <c r="AF370" s="18">
        <f t="shared" ca="1" si="283"/>
        <v>8.5641655509304532E-11</v>
      </c>
    </row>
    <row r="371" spans="4:32">
      <c r="D371" s="18">
        <f t="shared" si="250"/>
        <v>28.370999999999999</v>
      </c>
      <c r="E371" s="18">
        <f t="shared" ref="E371:AF371" ca="1" si="284">E$4*E207^E$5/(E125^E$6)*E289</f>
        <v>5.8870945759634096E-3</v>
      </c>
      <c r="F371" s="18">
        <f t="shared" ca="1" si="284"/>
        <v>3.1427374246856688E-4</v>
      </c>
      <c r="G371" s="18">
        <f t="shared" ca="1" si="284"/>
        <v>5.3464353017647177E-7</v>
      </c>
      <c r="H371" s="18">
        <f t="shared" ca="1" si="284"/>
        <v>8.0826329065431867E-8</v>
      </c>
      <c r="I371" s="18">
        <f t="shared" ca="1" si="284"/>
        <v>1.6959561245339397E-7</v>
      </c>
      <c r="J371" s="18">
        <f t="shared" ca="1" si="284"/>
        <v>4.9920964914485437E-7</v>
      </c>
      <c r="K371" s="18">
        <f t="shared" ca="1" si="284"/>
        <v>6.3149224221344596E-8</v>
      </c>
      <c r="L371" s="18">
        <f t="shared" ca="1" si="284"/>
        <v>2.664079941731538E-7</v>
      </c>
      <c r="M371" s="18">
        <f t="shared" ca="1" si="284"/>
        <v>4.0786129262918848E-9</v>
      </c>
      <c r="N371" s="18">
        <f t="shared" ca="1" si="284"/>
        <v>2.0221340882077492E-8</v>
      </c>
      <c r="O371" s="18">
        <f t="shared" ca="1" si="284"/>
        <v>3.0340383312249215E-9</v>
      </c>
      <c r="P371" s="18">
        <f t="shared" ca="1" si="284"/>
        <v>2.0839229651120588E-8</v>
      </c>
      <c r="Q371" s="18">
        <f t="shared" ca="1" si="284"/>
        <v>2.7048206748445752E-9</v>
      </c>
      <c r="R371" s="18">
        <f t="shared" ca="1" si="284"/>
        <v>1.2375288434372069E-8</v>
      </c>
      <c r="S371" s="18">
        <f t="shared" ca="1" si="284"/>
        <v>2.6775596964476636E-10</v>
      </c>
      <c r="T371" s="18">
        <f t="shared" ca="1" si="284"/>
        <v>1.5530129869887785E-9</v>
      </c>
      <c r="U371" s="18">
        <f t="shared" ca="1" si="284"/>
        <v>1.1766469524021319E-10</v>
      </c>
      <c r="V371" s="18">
        <f t="shared" ca="1" si="284"/>
        <v>2.9821474352259937E-10</v>
      </c>
      <c r="W371" s="18">
        <f t="shared" ca="1" si="284"/>
        <v>9.3228374337105648E-11</v>
      </c>
      <c r="X371" s="18">
        <f t="shared" ca="1" si="284"/>
        <v>4.8083984478024572E-10</v>
      </c>
      <c r="Y371" s="18">
        <f t="shared" ca="1" si="284"/>
        <v>4.9515819235639397E-11</v>
      </c>
      <c r="Z371" s="18">
        <f t="shared" ca="1" si="284"/>
        <v>1.3615069914464901E-10</v>
      </c>
      <c r="AA371" s="18">
        <f t="shared" ca="1" si="284"/>
        <v>8.0039184485355187E-11</v>
      </c>
      <c r="AB371" s="18">
        <f t="shared" ca="1" si="284"/>
        <v>1.6807126845430884E-10</v>
      </c>
      <c r="AC371" s="18">
        <f t="shared" ca="1" si="284"/>
        <v>1.9300703330484462E-10</v>
      </c>
      <c r="AD371" s="18">
        <f t="shared" ca="1" si="284"/>
        <v>2.8196814611355203E-9</v>
      </c>
      <c r="AE371" s="18">
        <f t="shared" ca="1" si="284"/>
        <v>2.900457602990398E-11</v>
      </c>
      <c r="AF371" s="18">
        <f t="shared" ca="1" si="284"/>
        <v>1.268819503211954E-10</v>
      </c>
    </row>
    <row r="372" spans="4:32">
      <c r="D372" s="18">
        <f t="shared" si="250"/>
        <v>35.716999999999999</v>
      </c>
      <c r="E372" s="18">
        <f t="shared" ref="E372:AF372" ca="1" si="285">E$4*E208^E$5/(E126^E$6)*E290</f>
        <v>9.4201275725548806E-3</v>
      </c>
      <c r="F372" s="18">
        <f t="shared" ca="1" si="285"/>
        <v>5.0533343182324855E-4</v>
      </c>
      <c r="G372" s="18">
        <f t="shared" ca="1" si="285"/>
        <v>8.7093752233053793E-7</v>
      </c>
      <c r="H372" s="18">
        <f t="shared" ca="1" si="285"/>
        <v>1.3761297391530138E-7</v>
      </c>
      <c r="I372" s="18">
        <f t="shared" ca="1" si="285"/>
        <v>2.8565116182747876E-7</v>
      </c>
      <c r="J372" s="18">
        <f t="shared" ca="1" si="285"/>
        <v>8.1145548895908649E-7</v>
      </c>
      <c r="K372" s="18">
        <f t="shared" ca="1" si="285"/>
        <v>1.0494045988727536E-7</v>
      </c>
      <c r="L372" s="18">
        <f t="shared" ca="1" si="285"/>
        <v>4.2796894440018974E-7</v>
      </c>
      <c r="M372" s="18">
        <f t="shared" ca="1" si="285"/>
        <v>6.6911556455855622E-9</v>
      </c>
      <c r="N372" s="18">
        <f t="shared" ca="1" si="285"/>
        <v>3.2871133117307925E-8</v>
      </c>
      <c r="O372" s="18">
        <f t="shared" ca="1" si="285"/>
        <v>4.956327174848144E-9</v>
      </c>
      <c r="P372" s="18">
        <f t="shared" ca="1" si="285"/>
        <v>3.328373266021004E-8</v>
      </c>
      <c r="Q372" s="18">
        <f t="shared" ca="1" si="285"/>
        <v>4.335843373979054E-9</v>
      </c>
      <c r="R372" s="18">
        <f t="shared" ca="1" si="285"/>
        <v>1.9509579401537784E-8</v>
      </c>
      <c r="S372" s="18">
        <f t="shared" ca="1" si="285"/>
        <v>4.3520771807451535E-10</v>
      </c>
      <c r="T372" s="18">
        <f t="shared" ca="1" si="285"/>
        <v>2.4601164644806818E-9</v>
      </c>
      <c r="U372" s="18">
        <f t="shared" ca="1" si="285"/>
        <v>1.9401672131206552E-10</v>
      </c>
      <c r="V372" s="18">
        <f t="shared" ca="1" si="285"/>
        <v>4.8217444658564635E-10</v>
      </c>
      <c r="W372" s="18">
        <f t="shared" ca="1" si="285"/>
        <v>1.5430816489254495E-10</v>
      </c>
      <c r="X372" s="18">
        <f t="shared" ca="1" si="285"/>
        <v>7.5359457890884952E-10</v>
      </c>
      <c r="Y372" s="18">
        <f t="shared" ca="1" si="285"/>
        <v>7.964023056113742E-11</v>
      </c>
      <c r="Z372" s="18">
        <f t="shared" ca="1" si="285"/>
        <v>2.2048911411657371E-10</v>
      </c>
      <c r="AA372" s="18">
        <f t="shared" ca="1" si="285"/>
        <v>1.2752450817064894E-10</v>
      </c>
      <c r="AB372" s="18">
        <f t="shared" ca="1" si="285"/>
        <v>2.6359350341125753E-10</v>
      </c>
      <c r="AC372" s="18">
        <f t="shared" ca="1" si="285"/>
        <v>2.9740086896283439E-10</v>
      </c>
      <c r="AD372" s="18">
        <f t="shared" ca="1" si="285"/>
        <v>4.2382336963039731E-9</v>
      </c>
      <c r="AE372" s="18">
        <f t="shared" ca="1" si="285"/>
        <v>4.3298521841194992E-11</v>
      </c>
      <c r="AF372" s="18">
        <f t="shared" ca="1" si="285"/>
        <v>1.8791560197016785E-10</v>
      </c>
    </row>
    <row r="373" spans="4:32">
      <c r="D373" s="18">
        <f t="shared" si="250"/>
        <v>44.965000000000003</v>
      </c>
      <c r="E373" s="18">
        <f t="shared" ref="E373:AF373" ca="1" si="286">E$4*E209^E$5/(E127^E$6)*E291</f>
        <v>1.4983493483723269E-2</v>
      </c>
      <c r="F373" s="18">
        <f t="shared" ca="1" si="286"/>
        <v>8.0781594901842702E-4</v>
      </c>
      <c r="G373" s="18">
        <f t="shared" ca="1" si="286"/>
        <v>1.4118870812906566E-6</v>
      </c>
      <c r="H373" s="18">
        <f t="shared" ca="1" si="286"/>
        <v>2.3339440196506003E-7</v>
      </c>
      <c r="I373" s="18">
        <f t="shared" ca="1" si="286"/>
        <v>4.7962358936576783E-7</v>
      </c>
      <c r="J373" s="18">
        <f t="shared" ca="1" si="286"/>
        <v>1.3161522379116341E-6</v>
      </c>
      <c r="K373" s="18">
        <f t="shared" ca="1" si="286"/>
        <v>1.740331359136524E-7</v>
      </c>
      <c r="L373" s="18">
        <f t="shared" ca="1" si="286"/>
        <v>6.8642855707104748E-7</v>
      </c>
      <c r="M373" s="18">
        <f t="shared" ca="1" si="286"/>
        <v>1.0959468690496722E-8</v>
      </c>
      <c r="N373" s="18">
        <f t="shared" ca="1" si="286"/>
        <v>5.336483839190663E-8</v>
      </c>
      <c r="O373" s="18">
        <f t="shared" ca="1" si="286"/>
        <v>8.0866674360166298E-9</v>
      </c>
      <c r="P373" s="18">
        <f t="shared" ca="1" si="286"/>
        <v>5.3103803716332346E-8</v>
      </c>
      <c r="Q373" s="18">
        <f t="shared" ca="1" si="286"/>
        <v>6.9428612000792283E-9</v>
      </c>
      <c r="R373" s="18">
        <f t="shared" ca="1" si="286"/>
        <v>3.0732767448822453E-8</v>
      </c>
      <c r="S373" s="18">
        <f t="shared" ca="1" si="286"/>
        <v>7.0672437588224413E-10</v>
      </c>
      <c r="T373" s="18">
        <f t="shared" ca="1" si="286"/>
        <v>3.8940306107715209E-9</v>
      </c>
      <c r="U373" s="18">
        <f t="shared" ca="1" si="286"/>
        <v>3.1966074953476342E-10</v>
      </c>
      <c r="V373" s="18">
        <f t="shared" ca="1" si="286"/>
        <v>7.7875653889707522E-10</v>
      </c>
      <c r="W373" s="18">
        <f t="shared" ca="1" si="286"/>
        <v>2.5521186260670368E-10</v>
      </c>
      <c r="X373" s="18">
        <f t="shared" ca="1" si="286"/>
        <v>1.1802238183651862E-9</v>
      </c>
      <c r="Y373" s="18">
        <f t="shared" ca="1" si="286"/>
        <v>1.2805071979701612E-10</v>
      </c>
      <c r="Z373" s="18">
        <f t="shared" ca="1" si="286"/>
        <v>3.5690806903052364E-10</v>
      </c>
      <c r="AA373" s="18">
        <f t="shared" ca="1" si="286"/>
        <v>2.0308533529675649E-10</v>
      </c>
      <c r="AB373" s="18">
        <f t="shared" ca="1" si="286"/>
        <v>4.1309997236427381E-10</v>
      </c>
      <c r="AC373" s="18">
        <f t="shared" ca="1" si="286"/>
        <v>4.5805292226891342E-10</v>
      </c>
      <c r="AD373" s="18">
        <f t="shared" ca="1" si="286"/>
        <v>6.3681407684594301E-9</v>
      </c>
      <c r="AE373" s="18">
        <f t="shared" ca="1" si="286"/>
        <v>6.4602762589519712E-11</v>
      </c>
      <c r="AF373" s="18">
        <f t="shared" ca="1" si="286"/>
        <v>2.7819943575093482E-10</v>
      </c>
    </row>
    <row r="374" spans="4:32">
      <c r="D374" s="18">
        <f t="shared" si="250"/>
        <v>56.606999999999999</v>
      </c>
      <c r="E374" s="18">
        <f t="shared" ref="E374:AF374" ca="1" si="287">E$4*E210^E$5/(E128^E$6)*E292</f>
        <v>2.3664284536827163E-2</v>
      </c>
      <c r="F374" s="18">
        <f t="shared" ca="1" si="287"/>
        <v>1.2819531580433054E-3</v>
      </c>
      <c r="G374" s="18">
        <f t="shared" ca="1" si="287"/>
        <v>2.2751005215131568E-6</v>
      </c>
      <c r="H374" s="18">
        <f t="shared" ca="1" si="287"/>
        <v>3.9387403137268156E-7</v>
      </c>
      <c r="I374" s="18">
        <f t="shared" ca="1" si="287"/>
        <v>8.0230870551042095E-7</v>
      </c>
      <c r="J374" s="18">
        <f t="shared" ca="1" si="287"/>
        <v>2.1290479609714076E-6</v>
      </c>
      <c r="K374" s="18">
        <f t="shared" ca="1" si="287"/>
        <v>2.8794007098805066E-7</v>
      </c>
      <c r="L374" s="18">
        <f t="shared" ca="1" si="287"/>
        <v>1.0987795495590996E-6</v>
      </c>
      <c r="M374" s="18">
        <f t="shared" ca="1" si="287"/>
        <v>1.7916745319993621E-8</v>
      </c>
      <c r="N374" s="18">
        <f t="shared" ca="1" si="287"/>
        <v>8.6493509626912747E-8</v>
      </c>
      <c r="O374" s="18">
        <f t="shared" ca="1" si="287"/>
        <v>1.3173212502630295E-8</v>
      </c>
      <c r="P374" s="18">
        <f t="shared" ca="1" si="287"/>
        <v>8.4612202425204751E-8</v>
      </c>
      <c r="Q374" s="18">
        <f t="shared" ca="1" si="287"/>
        <v>1.1103309387094369E-8</v>
      </c>
      <c r="R374" s="18">
        <f t="shared" ca="1" si="287"/>
        <v>4.8360760687721371E-8</v>
      </c>
      <c r="S374" s="18">
        <f t="shared" ca="1" si="287"/>
        <v>1.1463774112409791E-9</v>
      </c>
      <c r="T374" s="18">
        <f t="shared" ca="1" si="287"/>
        <v>6.1576100586272814E-9</v>
      </c>
      <c r="U374" s="18">
        <f t="shared" ca="1" si="287"/>
        <v>5.2614220885271417E-10</v>
      </c>
      <c r="V374" s="18">
        <f t="shared" ca="1" si="287"/>
        <v>1.256675898188188E-9</v>
      </c>
      <c r="W374" s="18">
        <f t="shared" ca="1" si="287"/>
        <v>4.2163402280365258E-10</v>
      </c>
      <c r="X374" s="18">
        <f t="shared" ca="1" si="287"/>
        <v>1.8474620047091665E-9</v>
      </c>
      <c r="Y374" s="18">
        <f t="shared" ca="1" si="287"/>
        <v>2.0565996683582453E-10</v>
      </c>
      <c r="Z374" s="18">
        <f t="shared" ca="1" si="287"/>
        <v>5.7730424992314424E-10</v>
      </c>
      <c r="AA374" s="18">
        <f t="shared" ca="1" si="287"/>
        <v>3.2313919146308914E-10</v>
      </c>
      <c r="AB374" s="18">
        <f t="shared" ca="1" si="287"/>
        <v>6.4695275835318609E-10</v>
      </c>
      <c r="AC374" s="18">
        <f t="shared" ca="1" si="287"/>
        <v>7.0494415022079935E-10</v>
      </c>
      <c r="AD374" s="18">
        <f t="shared" ca="1" si="287"/>
        <v>9.5611565121795982E-9</v>
      </c>
      <c r="AE374" s="18">
        <f t="shared" ca="1" si="287"/>
        <v>9.6339194769519985E-11</v>
      </c>
      <c r="AF374" s="18">
        <f t="shared" ca="1" si="287"/>
        <v>4.1162466444314772E-10</v>
      </c>
    </row>
    <row r="375" spans="4:32">
      <c r="D375" s="18">
        <f t="shared" si="250"/>
        <v>71.263999999999996</v>
      </c>
      <c r="E375" s="18">
        <f t="shared" ref="E375:AF375" ca="1" si="288">E$4*E211^E$5/(E129^E$6)*E293</f>
        <v>3.7050037473831531E-2</v>
      </c>
      <c r="F375" s="18">
        <f t="shared" ca="1" si="288"/>
        <v>2.0163958159088867E-3</v>
      </c>
      <c r="G375" s="18">
        <f t="shared" ca="1" si="288"/>
        <v>3.6383566455267104E-6</v>
      </c>
      <c r="H375" s="18">
        <f t="shared" ca="1" si="288"/>
        <v>6.6070136550418012E-7</v>
      </c>
      <c r="I375" s="18">
        <f t="shared" ca="1" si="288"/>
        <v>1.3357468144585677E-6</v>
      </c>
      <c r="J375" s="18">
        <f t="shared" ca="1" si="288"/>
        <v>3.4326286300137823E-6</v>
      </c>
      <c r="K375" s="18">
        <f t="shared" ca="1" si="288"/>
        <v>4.749814673874467E-7</v>
      </c>
      <c r="L375" s="18">
        <f t="shared" ca="1" si="288"/>
        <v>1.7545695247161451E-6</v>
      </c>
      <c r="M375" s="18">
        <f t="shared" ca="1" si="288"/>
        <v>2.9217208177311097E-8</v>
      </c>
      <c r="N375" s="18">
        <f t="shared" ca="1" si="288"/>
        <v>1.3991058327197146E-7</v>
      </c>
      <c r="O375" s="18">
        <f t="shared" ca="1" si="288"/>
        <v>2.1419293149456775E-8</v>
      </c>
      <c r="P375" s="18">
        <f t="shared" ca="1" si="288"/>
        <v>1.3460261716671752E-7</v>
      </c>
      <c r="Q375" s="18">
        <f t="shared" ca="1" si="288"/>
        <v>1.7728484364449138E-8</v>
      </c>
      <c r="R375" s="18">
        <f t="shared" ca="1" si="288"/>
        <v>7.5994741707757331E-8</v>
      </c>
      <c r="S375" s="18">
        <f t="shared" ca="1" si="288"/>
        <v>1.8569624570234129E-9</v>
      </c>
      <c r="T375" s="18">
        <f t="shared" ca="1" si="288"/>
        <v>9.7251993680276496E-9</v>
      </c>
      <c r="U375" s="18">
        <f t="shared" ca="1" si="288"/>
        <v>8.6490220085920228E-10</v>
      </c>
      <c r="V375" s="18">
        <f t="shared" ca="1" si="288"/>
        <v>2.025340990299465E-9</v>
      </c>
      <c r="W375" s="18">
        <f t="shared" ca="1" si="288"/>
        <v>6.9588521904484604E-10</v>
      </c>
      <c r="X375" s="18">
        <f t="shared" ca="1" si="288"/>
        <v>2.8888646357090447E-9</v>
      </c>
      <c r="Y375" s="18">
        <f t="shared" ca="1" si="288"/>
        <v>3.3002153233663883E-10</v>
      </c>
      <c r="Z375" s="18">
        <f t="shared" ca="1" si="288"/>
        <v>9.3281654178257793E-10</v>
      </c>
      <c r="AA375" s="18">
        <f t="shared" ca="1" si="288"/>
        <v>5.1368813296338546E-10</v>
      </c>
      <c r="AB375" s="18">
        <f t="shared" ca="1" si="288"/>
        <v>1.0125525028809658E-9</v>
      </c>
      <c r="AC375" s="18">
        <f t="shared" ca="1" si="288"/>
        <v>1.0841867952981966E-9</v>
      </c>
      <c r="AD375" s="18">
        <f t="shared" ca="1" si="288"/>
        <v>1.4346888166616478E-8</v>
      </c>
      <c r="AE375" s="18">
        <f t="shared" ca="1" si="288"/>
        <v>1.435537728695154E-10</v>
      </c>
      <c r="AF375" s="18">
        <f t="shared" ca="1" si="288"/>
        <v>6.0870901319630612E-10</v>
      </c>
    </row>
    <row r="376" spans="4:32">
      <c r="D376" s="18">
        <f t="shared" si="250"/>
        <v>89.716999999999999</v>
      </c>
      <c r="E376" s="18">
        <f t="shared" ref="E376:AF376" ca="1" si="289">E$4*E212^E$5/(E130^E$6)*E294</f>
        <v>5.7391687968414172E-2</v>
      </c>
      <c r="F376" s="18">
        <f t="shared" ca="1" si="289"/>
        <v>3.1371262045439617E-3</v>
      </c>
      <c r="G376" s="18">
        <f t="shared" ca="1" si="289"/>
        <v>5.7673180099741152E-6</v>
      </c>
      <c r="H376" s="18">
        <f t="shared" ca="1" si="289"/>
        <v>1.0999453651030693E-6</v>
      </c>
      <c r="I376" s="18">
        <f t="shared" ca="1" si="289"/>
        <v>2.2108934506473272E-6</v>
      </c>
      <c r="J376" s="18">
        <f t="shared" ca="1" si="289"/>
        <v>5.5116385893435998E-6</v>
      </c>
      <c r="K376" s="18">
        <f t="shared" ca="1" si="289"/>
        <v>7.804726931747965E-7</v>
      </c>
      <c r="L376" s="18">
        <f t="shared" ca="1" si="289"/>
        <v>2.7932265407860181E-6</v>
      </c>
      <c r="M376" s="18">
        <f t="shared" ca="1" si="289"/>
        <v>4.7503116070990873E-8</v>
      </c>
      <c r="N376" s="18">
        <f t="shared" ca="1" si="289"/>
        <v>2.2572139485841023E-7</v>
      </c>
      <c r="O376" s="18">
        <f t="shared" ca="1" si="289"/>
        <v>3.4739199106783695E-8</v>
      </c>
      <c r="P376" s="18">
        <f t="shared" ca="1" si="289"/>
        <v>2.1367599666596893E-7</v>
      </c>
      <c r="Q376" s="18">
        <f t="shared" ca="1" si="289"/>
        <v>2.8251801451907016E-8</v>
      </c>
      <c r="R376" s="18">
        <f t="shared" ca="1" si="289"/>
        <v>1.1921938848462927E-7</v>
      </c>
      <c r="S376" s="18">
        <f t="shared" ca="1" si="289"/>
        <v>3.0026885289252107E-9</v>
      </c>
      <c r="T376" s="18">
        <f t="shared" ca="1" si="289"/>
        <v>1.533726753108981E-8</v>
      </c>
      <c r="U376" s="18">
        <f t="shared" ca="1" si="289"/>
        <v>1.4194937614917721E-9</v>
      </c>
      <c r="V376" s="18">
        <f t="shared" ca="1" si="289"/>
        <v>3.2590636865402135E-9</v>
      </c>
      <c r="W376" s="18">
        <f t="shared" ca="1" si="289"/>
        <v>1.1468968772765082E-9</v>
      </c>
      <c r="X376" s="18">
        <f t="shared" ca="1" si="289"/>
        <v>4.5120103905010956E-9</v>
      </c>
      <c r="Y376" s="18">
        <f t="shared" ca="1" si="289"/>
        <v>5.289123610357767E-10</v>
      </c>
      <c r="Z376" s="18">
        <f t="shared" ca="1" si="289"/>
        <v>1.5053772285052525E-9</v>
      </c>
      <c r="AA376" s="18">
        <f t="shared" ca="1" si="289"/>
        <v>8.1566257397499185E-10</v>
      </c>
      <c r="AB376" s="18">
        <f t="shared" ca="1" si="289"/>
        <v>1.5829634701245755E-9</v>
      </c>
      <c r="AC376" s="18">
        <f t="shared" ca="1" si="289"/>
        <v>1.6657439606090102E-9</v>
      </c>
      <c r="AD376" s="18">
        <f t="shared" ca="1" si="289"/>
        <v>2.1509641461959825E-8</v>
      </c>
      <c r="AE376" s="18">
        <f t="shared" ca="1" si="289"/>
        <v>2.1375311421945139E-10</v>
      </c>
      <c r="AF376" s="18">
        <f t="shared" ca="1" si="289"/>
        <v>8.9958776987858621E-10</v>
      </c>
    </row>
    <row r="377" spans="4:32">
      <c r="D377" s="18">
        <f t="shared" si="250"/>
        <v>112.95</v>
      </c>
      <c r="E377" s="18">
        <f t="shared" ref="E377:AF377" ca="1" si="290">E$4*E213^E$5/(E131^E$6)*E295</f>
        <v>8.1168217000654699E-2</v>
      </c>
      <c r="F377" s="18">
        <f t="shared" ca="1" si="290"/>
        <v>4.4520747568754897E-3</v>
      </c>
      <c r="G377" s="18">
        <f t="shared" ca="1" si="290"/>
        <v>8.3318119659980832E-6</v>
      </c>
      <c r="H377" s="18">
        <f t="shared" ca="1" si="290"/>
        <v>1.658084679170191E-6</v>
      </c>
      <c r="I377" s="18">
        <f t="shared" ca="1" si="290"/>
        <v>3.3220173976356178E-6</v>
      </c>
      <c r="J377" s="18">
        <f t="shared" ca="1" si="290"/>
        <v>8.1006996895615306E-6</v>
      </c>
      <c r="K377" s="18">
        <f t="shared" ca="1" si="290"/>
        <v>1.1706386712675242E-6</v>
      </c>
      <c r="L377" s="18">
        <f t="shared" ca="1" si="290"/>
        <v>4.0863411458631171E-6</v>
      </c>
      <c r="M377" s="18">
        <f t="shared" ca="1" si="290"/>
        <v>7.0732632316110172E-8</v>
      </c>
      <c r="N377" s="18">
        <f t="shared" ca="1" si="290"/>
        <v>3.3410145963947573E-7</v>
      </c>
      <c r="O377" s="18">
        <f t="shared" ca="1" si="290"/>
        <v>5.1816965263316291E-8</v>
      </c>
      <c r="P377" s="18">
        <f t="shared" ca="1" si="290"/>
        <v>3.130955942788646E-7</v>
      </c>
      <c r="Q377" s="18">
        <f t="shared" ca="1" si="290"/>
        <v>4.1661158773251423E-8</v>
      </c>
      <c r="R377" s="18">
        <f t="shared" ca="1" si="290"/>
        <v>1.7343620902779947E-7</v>
      </c>
      <c r="S377" s="18">
        <f t="shared" ca="1" si="290"/>
        <v>4.4947083573208119E-9</v>
      </c>
      <c r="T377" s="18">
        <f t="shared" ca="1" si="290"/>
        <v>2.2436486320318065E-8</v>
      </c>
      <c r="U377" s="18">
        <f t="shared" ca="1" si="290"/>
        <v>2.1538408635688246E-9</v>
      </c>
      <c r="V377" s="18">
        <f t="shared" ca="1" si="290"/>
        <v>4.8785986384082446E-9</v>
      </c>
      <c r="W377" s="18">
        <f t="shared" ca="1" si="290"/>
        <v>1.7500725457114872E-9</v>
      </c>
      <c r="X377" s="18">
        <f t="shared" ca="1" si="290"/>
        <v>6.5999638343277196E-9</v>
      </c>
      <c r="Y377" s="18">
        <f t="shared" ca="1" si="290"/>
        <v>7.9268789531839506E-10</v>
      </c>
      <c r="Z377" s="18">
        <f t="shared" ca="1" si="290"/>
        <v>2.2665648154642846E-9</v>
      </c>
      <c r="AA377" s="18">
        <f t="shared" ca="1" si="290"/>
        <v>1.2149894614456535E-9</v>
      </c>
      <c r="AB377" s="18">
        <f t="shared" ca="1" si="290"/>
        <v>2.3336648629791263E-9</v>
      </c>
      <c r="AC377" s="18">
        <f t="shared" ca="1" si="290"/>
        <v>2.4139066095738866E-9</v>
      </c>
      <c r="AD377" s="18">
        <f t="shared" ca="1" si="290"/>
        <v>3.0602512633544106E-8</v>
      </c>
      <c r="AE377" s="18">
        <f t="shared" ca="1" si="290"/>
        <v>3.0308767902290039E-10</v>
      </c>
      <c r="AF377" s="18">
        <f t="shared" ca="1" si="290"/>
        <v>1.2716326460304704E-9</v>
      </c>
    </row>
    <row r="378" spans="4:32">
      <c r="D378" s="18">
        <f t="shared" si="250"/>
        <v>142.19</v>
      </c>
      <c r="E378" s="18">
        <f t="shared" ref="E378:AF378" ca="1" si="291">E$4*E214^E$5/(E132^E$6)*E296</f>
        <v>0.10599731690353661</v>
      </c>
      <c r="F378" s="18">
        <f t="shared" ca="1" si="291"/>
        <v>5.8295999180865829E-3</v>
      </c>
      <c r="G378" s="18">
        <f t="shared" ca="1" si="291"/>
        <v>1.1094455630250572E-5</v>
      </c>
      <c r="H378" s="18">
        <f t="shared" ca="1" si="291"/>
        <v>2.2898667862609978E-6</v>
      </c>
      <c r="I378" s="18">
        <f t="shared" ca="1" si="291"/>
        <v>4.5822714579479072E-6</v>
      </c>
      <c r="J378" s="18">
        <f t="shared" ca="1" si="291"/>
        <v>1.1009745080342529E-5</v>
      </c>
      <c r="K378" s="18">
        <f t="shared" ca="1" si="291"/>
        <v>1.6191522697529918E-6</v>
      </c>
      <c r="L378" s="18">
        <f t="shared" ca="1" si="291"/>
        <v>5.5453022903465234E-6</v>
      </c>
      <c r="M378" s="18">
        <f t="shared" ca="1" si="291"/>
        <v>9.7403484424756792E-8</v>
      </c>
      <c r="N378" s="18">
        <f t="shared" ca="1" si="291"/>
        <v>4.5807180650681556E-7</v>
      </c>
      <c r="O378" s="18">
        <f t="shared" ca="1" si="291"/>
        <v>7.1741427944162064E-8</v>
      </c>
      <c r="P378" s="18">
        <f t="shared" ca="1" si="291"/>
        <v>4.2721367798646095E-7</v>
      </c>
      <c r="Q378" s="18">
        <f t="shared" ca="1" si="291"/>
        <v>5.7331270885481175E-8</v>
      </c>
      <c r="R378" s="18">
        <f t="shared" ca="1" si="291"/>
        <v>2.3594008344508068E-7</v>
      </c>
      <c r="S378" s="18">
        <f t="shared" ca="1" si="291"/>
        <v>6.2811642490894491E-9</v>
      </c>
      <c r="T378" s="18">
        <f t="shared" ca="1" si="291"/>
        <v>3.0701239335526464E-8</v>
      </c>
      <c r="U378" s="18">
        <f t="shared" ca="1" si="291"/>
        <v>3.0475345128555893E-9</v>
      </c>
      <c r="V378" s="18">
        <f t="shared" ca="1" si="291"/>
        <v>6.8465675764304665E-9</v>
      </c>
      <c r="W378" s="18">
        <f t="shared" ca="1" si="291"/>
        <v>2.4935787021934795E-9</v>
      </c>
      <c r="X378" s="18">
        <f t="shared" ca="1" si="291"/>
        <v>9.10638122326259E-9</v>
      </c>
      <c r="Y378" s="18">
        <f t="shared" ca="1" si="291"/>
        <v>1.1191204195135499E-9</v>
      </c>
      <c r="Z378" s="18">
        <f t="shared" ca="1" si="291"/>
        <v>3.2080854059694569E-9</v>
      </c>
      <c r="AA378" s="18">
        <f t="shared" ca="1" si="291"/>
        <v>1.709588892805213E-9</v>
      </c>
      <c r="AB378" s="18">
        <f t="shared" ca="1" si="291"/>
        <v>3.2650445543061661E-9</v>
      </c>
      <c r="AC378" s="18">
        <f t="shared" ca="1" si="291"/>
        <v>3.3203765619564696E-9</v>
      </c>
      <c r="AD378" s="18">
        <f t="shared" ca="1" si="291"/>
        <v>4.1553115974787282E-8</v>
      </c>
      <c r="AE378" s="18">
        <f t="shared" ca="1" si="291"/>
        <v>4.1140171819021423E-10</v>
      </c>
      <c r="AF378" s="18">
        <f t="shared" ca="1" si="291"/>
        <v>1.7277566517169234E-9</v>
      </c>
    </row>
    <row r="379" spans="4:32">
      <c r="D379" s="18">
        <f t="shared" si="250"/>
        <v>179.01</v>
      </c>
      <c r="E379" s="18">
        <f t="shared" ref="E379:AF379" ca="1" si="292">E$4*E215^E$5/(E133^E$6)*E297</f>
        <v>0.13691896163437248</v>
      </c>
      <c r="F379" s="18">
        <f t="shared" ca="1" si="292"/>
        <v>7.5485399641971656E-3</v>
      </c>
      <c r="G379" s="18">
        <f t="shared" ca="1" si="292"/>
        <v>1.4634450831093805E-5</v>
      </c>
      <c r="H379" s="18">
        <f t="shared" ca="1" si="292"/>
        <v>3.1370685909186892E-6</v>
      </c>
      <c r="I379" s="18">
        <f t="shared" ca="1" si="292"/>
        <v>6.2804767880711536E-6</v>
      </c>
      <c r="J379" s="18">
        <f t="shared" ca="1" si="292"/>
        <v>1.4893631522356266E-5</v>
      </c>
      <c r="K379" s="18">
        <f t="shared" ca="1" si="292"/>
        <v>2.2301692060285981E-6</v>
      </c>
      <c r="L379" s="18">
        <f t="shared" ca="1" si="292"/>
        <v>7.4997225388700839E-6</v>
      </c>
      <c r="M379" s="18">
        <f t="shared" ca="1" si="292"/>
        <v>1.3366525223263052E-7</v>
      </c>
      <c r="N379" s="18">
        <f t="shared" ca="1" si="292"/>
        <v>6.2617979830480536E-7</v>
      </c>
      <c r="O379" s="18">
        <f t="shared" ca="1" si="292"/>
        <v>9.9043814732670751E-8</v>
      </c>
      <c r="P379" s="18">
        <f t="shared" ca="1" si="292"/>
        <v>5.8149601668845325E-7</v>
      </c>
      <c r="Q379" s="18">
        <f t="shared" ca="1" si="292"/>
        <v>7.8715083140200891E-8</v>
      </c>
      <c r="R379" s="18">
        <f t="shared" ca="1" si="292"/>
        <v>3.2030820592336484E-7</v>
      </c>
      <c r="S379" s="18">
        <f t="shared" ca="1" si="292"/>
        <v>8.7587846744290912E-9</v>
      </c>
      <c r="T379" s="18">
        <f t="shared" ca="1" si="292"/>
        <v>4.1935745287874193E-8</v>
      </c>
      <c r="U379" s="18">
        <f t="shared" ca="1" si="292"/>
        <v>4.30357715703376E-9</v>
      </c>
      <c r="V379" s="18">
        <f t="shared" ca="1" si="292"/>
        <v>9.5902019598037157E-9</v>
      </c>
      <c r="W379" s="18">
        <f t="shared" ca="1" si="292"/>
        <v>3.546667503798502E-9</v>
      </c>
      <c r="X379" s="18">
        <f t="shared" ca="1" si="292"/>
        <v>1.2545724249038142E-8</v>
      </c>
      <c r="Y379" s="18">
        <f t="shared" ca="1" si="292"/>
        <v>1.5774260336610372E-9</v>
      </c>
      <c r="Z379" s="18">
        <f t="shared" ca="1" si="292"/>
        <v>4.5335370269804105E-9</v>
      </c>
      <c r="AA379" s="18">
        <f t="shared" ca="1" si="292"/>
        <v>2.4018189029532531E-9</v>
      </c>
      <c r="AB379" s="18">
        <f t="shared" ca="1" si="292"/>
        <v>4.5618564366164215E-9</v>
      </c>
      <c r="AC379" s="18">
        <f t="shared" ca="1" si="292"/>
        <v>4.5612497094149106E-9</v>
      </c>
      <c r="AD379" s="18">
        <f t="shared" ca="1" si="292"/>
        <v>5.6355599229676729E-8</v>
      </c>
      <c r="AE379" s="18">
        <f t="shared" ca="1" si="292"/>
        <v>5.5777859869023992E-10</v>
      </c>
      <c r="AF379" s="18">
        <f t="shared" ca="1" si="292"/>
        <v>2.3449344955973741E-9</v>
      </c>
    </row>
    <row r="380" spans="4:32">
      <c r="D380" s="18">
        <f t="shared" si="250"/>
        <v>225.36</v>
      </c>
      <c r="E380" s="18">
        <f t="shared" ref="E380:AF380" ca="1" si="293">E$4*E216^E$5/(E134^E$6)*E298</f>
        <v>0.17448247472434683</v>
      </c>
      <c r="F380" s="18">
        <f t="shared" ca="1" si="293"/>
        <v>9.6413583901684714E-3</v>
      </c>
      <c r="G380" s="18">
        <f t="shared" ca="1" si="293"/>
        <v>1.907679320409529E-5</v>
      </c>
      <c r="H380" s="18">
        <f t="shared" ca="1" si="293"/>
        <v>4.2546430492915992E-6</v>
      </c>
      <c r="I380" s="18">
        <f t="shared" ca="1" si="293"/>
        <v>8.5400524636580106E-6</v>
      </c>
      <c r="J380" s="18">
        <f t="shared" ca="1" si="293"/>
        <v>2.0030096181965793E-5</v>
      </c>
      <c r="K380" s="18">
        <f t="shared" ca="1" si="293"/>
        <v>3.0556174546753927E-6</v>
      </c>
      <c r="L380" s="18">
        <f t="shared" ca="1" si="293"/>
        <v>1.0097859479576019E-5</v>
      </c>
      <c r="M380" s="18">
        <f t="shared" ca="1" si="293"/>
        <v>1.826349980726918E-7</v>
      </c>
      <c r="N380" s="18">
        <f t="shared" ca="1" si="293"/>
        <v>8.5289578151619931E-7</v>
      </c>
      <c r="O380" s="18">
        <f t="shared" ca="1" si="293"/>
        <v>1.3625995902318773E-7</v>
      </c>
      <c r="P380" s="18">
        <f t="shared" ca="1" si="293"/>
        <v>7.8917712444321711E-7</v>
      </c>
      <c r="Q380" s="18">
        <f t="shared" ca="1" si="293"/>
        <v>1.0774703745855181E-7</v>
      </c>
      <c r="R380" s="18">
        <f t="shared" ca="1" si="293"/>
        <v>4.3371928895124437E-7</v>
      </c>
      <c r="S380" s="18">
        <f t="shared" ca="1" si="293"/>
        <v>1.2181674254808685E-8</v>
      </c>
      <c r="T380" s="18">
        <f t="shared" ca="1" si="293"/>
        <v>5.7142206656173325E-8</v>
      </c>
      <c r="U380" s="18">
        <f t="shared" ca="1" si="293"/>
        <v>6.0620825312135187E-9</v>
      </c>
      <c r="V380" s="18">
        <f t="shared" ca="1" si="293"/>
        <v>1.3398969143596769E-8</v>
      </c>
      <c r="W380" s="18">
        <f t="shared" ca="1" si="293"/>
        <v>5.0329312679182937E-9</v>
      </c>
      <c r="X380" s="18">
        <f t="shared" ca="1" si="293"/>
        <v>1.7250363181753457E-8</v>
      </c>
      <c r="Y380" s="18">
        <f t="shared" ca="1" si="293"/>
        <v>2.2187341892210611E-9</v>
      </c>
      <c r="Z380" s="18">
        <f t="shared" ca="1" si="293"/>
        <v>6.3932596356366636E-9</v>
      </c>
      <c r="AA380" s="18">
        <f t="shared" ca="1" si="293"/>
        <v>3.3676643351149238E-9</v>
      </c>
      <c r="AB380" s="18">
        <f t="shared" ca="1" si="293"/>
        <v>6.361924851751546E-9</v>
      </c>
      <c r="AC380" s="18">
        <f t="shared" ca="1" si="293"/>
        <v>6.2556051210483979E-9</v>
      </c>
      <c r="AD380" s="18">
        <f t="shared" ca="1" si="293"/>
        <v>7.6313870000383278E-8</v>
      </c>
      <c r="AE380" s="18">
        <f t="shared" ca="1" si="293"/>
        <v>7.5510957258847245E-10</v>
      </c>
      <c r="AF380" s="18">
        <f t="shared" ca="1" si="293"/>
        <v>3.1780443984833305E-9</v>
      </c>
    </row>
    <row r="381" spans="4:32">
      <c r="D381" s="18">
        <f t="shared" si="250"/>
        <v>283.70999999999998</v>
      </c>
      <c r="E381" s="18">
        <f t="shared" ref="E381:AF381" ca="1" si="294">E$4*E217^E$5/(E135^E$6)*E299</f>
        <v>0.21862367815698075</v>
      </c>
      <c r="F381" s="18">
        <f t="shared" ca="1" si="294"/>
        <v>1.2104404157599204E-2</v>
      </c>
      <c r="G381" s="18">
        <f t="shared" ca="1" si="294"/>
        <v>2.4502872760849675E-5</v>
      </c>
      <c r="H381" s="18">
        <f t="shared" ca="1" si="294"/>
        <v>5.6974538419118477E-6</v>
      </c>
      <c r="I381" s="18">
        <f t="shared" ca="1" si="294"/>
        <v>1.1495311052547981E-5</v>
      </c>
      <c r="J381" s="18">
        <f t="shared" ca="1" si="294"/>
        <v>2.6738935751593176E-5</v>
      </c>
      <c r="K381" s="18">
        <f t="shared" ca="1" si="294"/>
        <v>4.1580023609521979E-6</v>
      </c>
      <c r="L381" s="18">
        <f t="shared" ca="1" si="294"/>
        <v>1.3520159226227543E-5</v>
      </c>
      <c r="M381" s="18">
        <f t="shared" ca="1" si="294"/>
        <v>2.4815349422534161E-7</v>
      </c>
      <c r="N381" s="18">
        <f t="shared" ca="1" si="294"/>
        <v>1.1561853883896582E-6</v>
      </c>
      <c r="O381" s="18">
        <f t="shared" ca="1" si="294"/>
        <v>1.8657540796535769E-7</v>
      </c>
      <c r="P381" s="18">
        <f t="shared" ca="1" si="294"/>
        <v>1.066715827775231E-6</v>
      </c>
      <c r="Q381" s="18">
        <f t="shared" ca="1" si="294"/>
        <v>1.4692206253719828E-7</v>
      </c>
      <c r="R381" s="18">
        <f t="shared" ca="1" si="294"/>
        <v>5.853346923929751E-7</v>
      </c>
      <c r="S381" s="18">
        <f t="shared" ca="1" si="294"/>
        <v>1.688020428084979E-8</v>
      </c>
      <c r="T381" s="18">
        <f t="shared" ca="1" si="294"/>
        <v>7.763469124980841E-8</v>
      </c>
      <c r="U381" s="18">
        <f t="shared" ca="1" si="294"/>
        <v>8.5121539465656774E-9</v>
      </c>
      <c r="V381" s="18">
        <f t="shared" ca="1" si="294"/>
        <v>1.8661795408943079E-8</v>
      </c>
      <c r="W381" s="18">
        <f t="shared" ca="1" si="294"/>
        <v>7.1210062920155135E-9</v>
      </c>
      <c r="X381" s="18">
        <f t="shared" ca="1" si="294"/>
        <v>2.3662764175806703E-8</v>
      </c>
      <c r="Y381" s="18">
        <f t="shared" ca="1" si="294"/>
        <v>3.1123885844188713E-9</v>
      </c>
      <c r="Z381" s="18">
        <f t="shared" ca="1" si="294"/>
        <v>8.9918302114737288E-9</v>
      </c>
      <c r="AA381" s="18">
        <f t="shared" ca="1" si="294"/>
        <v>4.7096564735366097E-9</v>
      </c>
      <c r="AB381" s="18">
        <f t="shared" ca="1" si="294"/>
        <v>8.8513626648904388E-9</v>
      </c>
      <c r="AC381" s="18">
        <f t="shared" ca="1" si="294"/>
        <v>8.5602809941601798E-9</v>
      </c>
      <c r="AD381" s="18">
        <f t="shared" ca="1" si="294"/>
        <v>1.0313851360512018E-7</v>
      </c>
      <c r="AE381" s="18">
        <f t="shared" ca="1" si="294"/>
        <v>1.0202815460620917E-9</v>
      </c>
      <c r="AF381" s="18">
        <f t="shared" ca="1" si="294"/>
        <v>4.2995437483375711E-9</v>
      </c>
    </row>
    <row r="382" spans="4:32">
      <c r="D382" s="18">
        <f t="shared" si="250"/>
        <v>357.17</v>
      </c>
      <c r="E382" s="18">
        <f t="shared" ref="E382:AF382" ca="1" si="295">E$4*E218^E$5/(E136^E$6)*E300</f>
        <v>0.26821174811722143</v>
      </c>
      <c r="F382" s="18">
        <f t="shared" ca="1" si="295"/>
        <v>1.4875221393457663E-2</v>
      </c>
      <c r="G382" s="18">
        <f t="shared" ca="1" si="295"/>
        <v>3.0890653559701147E-5</v>
      </c>
      <c r="H382" s="18">
        <f t="shared" ca="1" si="295"/>
        <v>7.5069825512588679E-6</v>
      </c>
      <c r="I382" s="18">
        <f t="shared" ca="1" si="295"/>
        <v>1.5273770022043183E-5</v>
      </c>
      <c r="J382" s="18">
        <f t="shared" ca="1" si="295"/>
        <v>3.5357653567259354E-5</v>
      </c>
      <c r="K382" s="18">
        <f t="shared" ca="1" si="295"/>
        <v>5.6075812680833147E-6</v>
      </c>
      <c r="L382" s="18">
        <f t="shared" ca="1" si="295"/>
        <v>1.796876246468181E-5</v>
      </c>
      <c r="M382" s="18">
        <f t="shared" ca="1" si="295"/>
        <v>3.3470332429026388E-7</v>
      </c>
      <c r="N382" s="18">
        <f t="shared" ca="1" si="295"/>
        <v>1.5575339367527622E-6</v>
      </c>
      <c r="O382" s="18">
        <f t="shared" ca="1" si="295"/>
        <v>2.5392975324817997E-7</v>
      </c>
      <c r="P382" s="18">
        <f t="shared" ca="1" si="295"/>
        <v>1.4346236145481213E-6</v>
      </c>
      <c r="Q382" s="18">
        <f t="shared" ca="1" si="295"/>
        <v>1.993187774003318E-7</v>
      </c>
      <c r="R382" s="18">
        <f t="shared" ca="1" si="295"/>
        <v>7.865416890117702E-7</v>
      </c>
      <c r="S382" s="18">
        <f t="shared" ca="1" si="295"/>
        <v>2.3285623509239523E-8</v>
      </c>
      <c r="T382" s="18">
        <f t="shared" ca="1" si="295"/>
        <v>1.0506476162577741E-7</v>
      </c>
      <c r="U382" s="18">
        <f t="shared" ca="1" si="295"/>
        <v>1.1900215581476117E-8</v>
      </c>
      <c r="V382" s="18">
        <f t="shared" ca="1" si="295"/>
        <v>2.5879182301679583E-8</v>
      </c>
      <c r="W382" s="18">
        <f t="shared" ca="1" si="295"/>
        <v>1.0035638115533458E-8</v>
      </c>
      <c r="X382" s="18">
        <f t="shared" ca="1" si="295"/>
        <v>3.23507214816127E-8</v>
      </c>
      <c r="Y382" s="18">
        <f t="shared" ca="1" si="295"/>
        <v>4.3501341444103475E-9</v>
      </c>
      <c r="Z382" s="18">
        <f t="shared" ca="1" si="295"/>
        <v>1.260226793825893E-8</v>
      </c>
      <c r="AA382" s="18">
        <f t="shared" ca="1" si="295"/>
        <v>6.5652219023050289E-9</v>
      </c>
      <c r="AB382" s="18">
        <f t="shared" ca="1" si="295"/>
        <v>1.2277633063309566E-8</v>
      </c>
      <c r="AC382" s="18">
        <f t="shared" ca="1" si="295"/>
        <v>1.1680446145794652E-8</v>
      </c>
      <c r="AD382" s="18">
        <f t="shared" ca="1" si="295"/>
        <v>1.3902232785249306E-7</v>
      </c>
      <c r="AE382" s="18">
        <f t="shared" ca="1" si="295"/>
        <v>1.3750136128973448E-9</v>
      </c>
      <c r="AF382" s="18">
        <f t="shared" ca="1" si="295"/>
        <v>5.8032063042624562E-9</v>
      </c>
    </row>
    <row r="383" spans="4:32">
      <c r="D383" s="18">
        <f t="shared" si="250"/>
        <v>449.65</v>
      </c>
      <c r="E383" s="18">
        <f t="shared" ref="E383:AF383" ca="1" si="296">E$4*E219^E$5/(E137^E$6)*E301</f>
        <v>0.32049066257591052</v>
      </c>
      <c r="F383" s="18">
        <f t="shared" ca="1" si="296"/>
        <v>1.7800671670527651E-2</v>
      </c>
      <c r="G383" s="18">
        <f t="shared" ca="1" si="296"/>
        <v>3.8042794738361667E-5</v>
      </c>
      <c r="H383" s="18">
        <f t="shared" ca="1" si="296"/>
        <v>9.6903445186605435E-6</v>
      </c>
      <c r="I383" s="18">
        <f t="shared" ca="1" si="296"/>
        <v>1.9958903277006433E-5</v>
      </c>
      <c r="J383" s="18">
        <f t="shared" ca="1" si="296"/>
        <v>4.6171230306427408E-5</v>
      </c>
      <c r="K383" s="18">
        <f t="shared" ca="1" si="296"/>
        <v>7.475181981785849E-6</v>
      </c>
      <c r="L383" s="18">
        <f t="shared" ca="1" si="296"/>
        <v>2.3652613703317602E-5</v>
      </c>
      <c r="M383" s="18">
        <f t="shared" ca="1" si="296"/>
        <v>4.4718197391852948E-7</v>
      </c>
      <c r="N383" s="18">
        <f t="shared" ca="1" si="296"/>
        <v>2.0815096203170161E-6</v>
      </c>
      <c r="O383" s="18">
        <f t="shared" ca="1" si="296"/>
        <v>3.427951499186093E-7</v>
      </c>
      <c r="P383" s="18">
        <f t="shared" ca="1" si="296"/>
        <v>1.9162756010434499E-6</v>
      </c>
      <c r="Q383" s="18">
        <f t="shared" ca="1" si="296"/>
        <v>2.68621742619484E-7</v>
      </c>
      <c r="R383" s="18">
        <f t="shared" ca="1" si="296"/>
        <v>1.0507142272719204E-6</v>
      </c>
      <c r="S383" s="18">
        <f t="shared" ca="1" si="296"/>
        <v>3.1922965866349341E-8</v>
      </c>
      <c r="T383" s="18">
        <f t="shared" ca="1" si="296"/>
        <v>1.4142616656972392E-7</v>
      </c>
      <c r="U383" s="18">
        <f t="shared" ca="1" si="296"/>
        <v>1.6544382283423943E-8</v>
      </c>
      <c r="V383" s="18">
        <f t="shared" ca="1" si="296"/>
        <v>3.5689826672140795E-8</v>
      </c>
      <c r="W383" s="18">
        <f t="shared" ca="1" si="296"/>
        <v>1.4070872350221802E-8</v>
      </c>
      <c r="X383" s="18">
        <f t="shared" ca="1" si="296"/>
        <v>4.4036416859232649E-8</v>
      </c>
      <c r="Y383" s="18">
        <f t="shared" ca="1" si="296"/>
        <v>6.0514760562090926E-9</v>
      </c>
      <c r="Z383" s="18">
        <f t="shared" ca="1" si="296"/>
        <v>1.75810192234806E-8</v>
      </c>
      <c r="AA383" s="18">
        <f t="shared" ca="1" si="296"/>
        <v>9.1102306427154655E-9</v>
      </c>
      <c r="AB383" s="18">
        <f t="shared" ca="1" si="296"/>
        <v>1.6958927667975555E-8</v>
      </c>
      <c r="AC383" s="18">
        <f t="shared" ca="1" si="296"/>
        <v>1.5877479305990312E-8</v>
      </c>
      <c r="AD383" s="18">
        <f t="shared" ca="1" si="296"/>
        <v>1.8676393310523049E-7</v>
      </c>
      <c r="AE383" s="18">
        <f t="shared" ca="1" si="296"/>
        <v>1.8470113412058901E-9</v>
      </c>
      <c r="AF383" s="18">
        <f t="shared" ca="1" si="296"/>
        <v>7.808079864282113E-9</v>
      </c>
    </row>
    <row r="384" spans="4:32">
      <c r="D384" s="18">
        <f t="shared" si="250"/>
        <v>566.07000000000005</v>
      </c>
      <c r="E384" s="18">
        <f t="shared" ref="E384:AF384" ca="1" si="297">E$4*E220^E$5/(E138^E$6)*E302</f>
        <v>0.37077175773330406</v>
      </c>
      <c r="F384" s="18">
        <f t="shared" ca="1" si="297"/>
        <v>2.0615531109780622E-2</v>
      </c>
      <c r="G384" s="18">
        <f t="shared" ca="1" si="297"/>
        <v>4.5504741125222034E-5</v>
      </c>
      <c r="H384" s="18">
        <f t="shared" ca="1" si="297"/>
        <v>1.2186759511691973E-5</v>
      </c>
      <c r="I384" s="18">
        <f t="shared" ca="1" si="297"/>
        <v>2.5530102547633885E-5</v>
      </c>
      <c r="J384" s="18">
        <f t="shared" ca="1" si="297"/>
        <v>5.9324764629059779E-5</v>
      </c>
      <c r="K384" s="18">
        <f t="shared" ca="1" si="297"/>
        <v>9.8176994222909099E-6</v>
      </c>
      <c r="L384" s="18">
        <f t="shared" ca="1" si="297"/>
        <v>3.0751646531093044E-5</v>
      </c>
      <c r="M384" s="18">
        <f t="shared" ca="1" si="297"/>
        <v>5.898930162759784E-7</v>
      </c>
      <c r="N384" s="18">
        <f t="shared" ca="1" si="297"/>
        <v>2.7519634940359138E-6</v>
      </c>
      <c r="O384" s="18">
        <f t="shared" ca="1" si="297"/>
        <v>4.580161092566776E-7</v>
      </c>
      <c r="P384" s="18">
        <f t="shared" ca="1" si="297"/>
        <v>2.5367850837368409E-6</v>
      </c>
      <c r="Q384" s="18">
        <f t="shared" ca="1" si="297"/>
        <v>3.5876439620390579E-7</v>
      </c>
      <c r="R384" s="18">
        <f t="shared" ca="1" si="297"/>
        <v>1.3929318071757448E-6</v>
      </c>
      <c r="S384" s="18">
        <f t="shared" ca="1" si="297"/>
        <v>4.3410663862644783E-8</v>
      </c>
      <c r="T384" s="18">
        <f t="shared" ca="1" si="297"/>
        <v>1.8907679882102501E-7</v>
      </c>
      <c r="U384" s="18">
        <f t="shared" ca="1" si="297"/>
        <v>2.2829204513715207E-8</v>
      </c>
      <c r="V384" s="18">
        <f t="shared" ca="1" si="297"/>
        <v>4.8853137100280225E-8</v>
      </c>
      <c r="W384" s="18">
        <f t="shared" ca="1" si="297"/>
        <v>1.9594493090196245E-8</v>
      </c>
      <c r="X384" s="18">
        <f t="shared" ca="1" si="297"/>
        <v>5.9598212228774808E-8</v>
      </c>
      <c r="Y384" s="18">
        <f t="shared" ca="1" si="297"/>
        <v>8.3648674777005424E-9</v>
      </c>
      <c r="Z384" s="18">
        <f t="shared" ca="1" si="297"/>
        <v>2.437604294469394E-8</v>
      </c>
      <c r="AA384" s="18">
        <f t="shared" ca="1" si="297"/>
        <v>1.2567212415826231E-8</v>
      </c>
      <c r="AB384" s="18">
        <f t="shared" ca="1" si="297"/>
        <v>2.3299185853586853E-8</v>
      </c>
      <c r="AC384" s="18">
        <f t="shared" ca="1" si="297"/>
        <v>2.1474451220049888E-8</v>
      </c>
      <c r="AD384" s="18">
        <f t="shared" ca="1" si="297"/>
        <v>2.4974471963920053E-7</v>
      </c>
      <c r="AE384" s="18">
        <f t="shared" ca="1" si="297"/>
        <v>2.4696193215681871E-9</v>
      </c>
      <c r="AF384" s="18">
        <f t="shared" ca="1" si="297"/>
        <v>1.046129227949079E-8</v>
      </c>
    </row>
    <row r="385" spans="4:32">
      <c r="D385" s="18">
        <f t="shared" si="250"/>
        <v>712.64</v>
      </c>
      <c r="E385" s="18">
        <f t="shared" ref="E385:AF385" ca="1" si="298">E$4*E221^E$5/(E139^E$6)*E303</f>
        <v>0.41230931885520072</v>
      </c>
      <c r="F385" s="18">
        <f t="shared" ca="1" si="298"/>
        <v>2.2945280994280684E-2</v>
      </c>
      <c r="G385" s="18">
        <f t="shared" ca="1" si="298"/>
        <v>5.2498514088712136E-5</v>
      </c>
      <c r="H385" s="18">
        <f t="shared" ca="1" si="298"/>
        <v>1.4833640911347657E-5</v>
      </c>
      <c r="I385" s="18">
        <f t="shared" ca="1" si="298"/>
        <v>3.1777024065262577E-5</v>
      </c>
      <c r="J385" s="18">
        <f t="shared" ca="1" si="298"/>
        <v>7.4646180325656442E-5</v>
      </c>
      <c r="K385" s="18">
        <f t="shared" ca="1" si="298"/>
        <v>1.2642751528684428E-5</v>
      </c>
      <c r="L385" s="18">
        <f t="shared" ca="1" si="298"/>
        <v>3.9316602193697788E-5</v>
      </c>
      <c r="M385" s="18">
        <f t="shared" ca="1" si="298"/>
        <v>7.6560081264408735E-7</v>
      </c>
      <c r="N385" s="18">
        <f t="shared" ca="1" si="298"/>
        <v>3.5875789961052957E-6</v>
      </c>
      <c r="O385" s="18">
        <f t="shared" ca="1" si="298"/>
        <v>6.0350174052799119E-7</v>
      </c>
      <c r="P385" s="18">
        <f t="shared" ca="1" si="298"/>
        <v>3.3185843192116632E-6</v>
      </c>
      <c r="Q385" s="18">
        <f t="shared" ca="1" si="298"/>
        <v>4.7367946805220187E-7</v>
      </c>
      <c r="R385" s="18">
        <f t="shared" ca="1" si="298"/>
        <v>1.8277679080616188E-6</v>
      </c>
      <c r="S385" s="18">
        <f t="shared" ca="1" si="298"/>
        <v>5.8400413235109535E-8</v>
      </c>
      <c r="T385" s="18">
        <f t="shared" ca="1" si="298"/>
        <v>2.5046355102443843E-7</v>
      </c>
      <c r="U385" s="18">
        <f t="shared" ca="1" si="298"/>
        <v>3.1188471192230464E-8</v>
      </c>
      <c r="V385" s="18">
        <f t="shared" ca="1" si="298"/>
        <v>6.621571551521507E-8</v>
      </c>
      <c r="W385" s="18">
        <f t="shared" ca="1" si="298"/>
        <v>2.7040286511533925E-8</v>
      </c>
      <c r="X385" s="18">
        <f t="shared" ca="1" si="298"/>
        <v>8.0048472962790979E-8</v>
      </c>
      <c r="Y385" s="18">
        <f t="shared" ca="1" si="298"/>
        <v>1.1466199415429708E-8</v>
      </c>
      <c r="Z385" s="18">
        <f t="shared" ca="1" si="298"/>
        <v>3.3514593829765372E-8</v>
      </c>
      <c r="AA385" s="18">
        <f t="shared" ca="1" si="298"/>
        <v>1.7200292528039819E-8</v>
      </c>
      <c r="AB385" s="18">
        <f t="shared" ca="1" si="298"/>
        <v>3.1774241625794391E-8</v>
      </c>
      <c r="AC385" s="18">
        <f t="shared" ca="1" si="298"/>
        <v>2.8846694780156852E-8</v>
      </c>
      <c r="AD385" s="18">
        <f t="shared" ca="1" si="298"/>
        <v>3.3190339813764687E-7</v>
      </c>
      <c r="AE385" s="18">
        <f t="shared" ca="1" si="298"/>
        <v>3.2823273110288257E-9</v>
      </c>
      <c r="AF385" s="18">
        <f t="shared" ca="1" si="298"/>
        <v>1.3937266855417415E-8</v>
      </c>
    </row>
    <row r="386" spans="4:32">
      <c r="D386" s="18">
        <f t="shared" si="250"/>
        <v>897.16</v>
      </c>
      <c r="E386" s="18">
        <f t="shared" ref="E386:AF386" ca="1" si="299">E$4*E222^E$5/(E140^E$6)*E304</f>
        <v>0.43746245487799318</v>
      </c>
      <c r="F386" s="18">
        <f t="shared" ca="1" si="299"/>
        <v>2.4358190394163131E-2</v>
      </c>
      <c r="G386" s="18">
        <f t="shared" ca="1" si="299"/>
        <v>5.7979743808733554E-5</v>
      </c>
      <c r="H386" s="18">
        <f t="shared" ca="1" si="299"/>
        <v>1.7337853467442949E-5</v>
      </c>
      <c r="I386" s="18">
        <f t="shared" ca="1" si="299"/>
        <v>3.8216432318752555E-5</v>
      </c>
      <c r="J386" s="18">
        <f t="shared" ca="1" si="299"/>
        <v>9.1434618131023288E-5</v>
      </c>
      <c r="K386" s="18">
        <f t="shared" ca="1" si="299"/>
        <v>1.587420895371285E-5</v>
      </c>
      <c r="L386" s="18">
        <f t="shared" ca="1" si="299"/>
        <v>4.9206059915565933E-5</v>
      </c>
      <c r="M386" s="18">
        <f t="shared" ca="1" si="299"/>
        <v>9.7254210089867617E-7</v>
      </c>
      <c r="N386" s="18">
        <f t="shared" ca="1" si="299"/>
        <v>4.5916103632743987E-6</v>
      </c>
      <c r="O386" s="18">
        <f t="shared" ca="1" si="299"/>
        <v>7.8078395629342527E-7</v>
      </c>
      <c r="P386" s="18">
        <f t="shared" ca="1" si="299"/>
        <v>4.2738488533119035E-6</v>
      </c>
      <c r="Q386" s="18">
        <f t="shared" ca="1" si="299"/>
        <v>6.1572916734135355E-7</v>
      </c>
      <c r="R386" s="18">
        <f t="shared" ca="1" si="299"/>
        <v>2.3662871834710116E-6</v>
      </c>
      <c r="S386" s="18">
        <f t="shared" ca="1" si="299"/>
        <v>7.7463239393447205E-8</v>
      </c>
      <c r="T386" s="18">
        <f t="shared" ca="1" si="299"/>
        <v>3.276917279267116E-7</v>
      </c>
      <c r="U386" s="18">
        <f t="shared" ca="1" si="299"/>
        <v>4.2053893675652079E-8</v>
      </c>
      <c r="V386" s="18">
        <f t="shared" ca="1" si="299"/>
        <v>8.8576759881305924E-8</v>
      </c>
      <c r="W386" s="18">
        <f t="shared" ca="1" si="299"/>
        <v>3.6855840994691024E-8</v>
      </c>
      <c r="X386" s="18">
        <f t="shared" ca="1" si="299"/>
        <v>1.0640226336380072E-7</v>
      </c>
      <c r="Y386" s="18">
        <f t="shared" ca="1" si="299"/>
        <v>1.5542227422088949E-8</v>
      </c>
      <c r="Z386" s="18">
        <f t="shared" ca="1" si="299"/>
        <v>4.5575064237806621E-8</v>
      </c>
      <c r="AA386" s="18">
        <f t="shared" ca="1" si="299"/>
        <v>2.3294264361110608E-8</v>
      </c>
      <c r="AB386" s="18">
        <f t="shared" ca="1" si="299"/>
        <v>4.2910181892548693E-8</v>
      </c>
      <c r="AC386" s="18">
        <f t="shared" ca="1" si="299"/>
        <v>3.8399436326278605E-8</v>
      </c>
      <c r="AD386" s="18">
        <f t="shared" ca="1" si="299"/>
        <v>4.3748718925501505E-7</v>
      </c>
      <c r="AE386" s="18">
        <f t="shared" ca="1" si="299"/>
        <v>4.327100646900758E-9</v>
      </c>
      <c r="AF386" s="18">
        <f t="shared" ca="1" si="299"/>
        <v>1.8426435582416578E-8</v>
      </c>
    </row>
    <row r="387" spans="4:32">
      <c r="D387" s="18">
        <f t="shared" si="250"/>
        <v>1129.5</v>
      </c>
      <c r="E387" s="18">
        <f t="shared" ref="E387:AF387" ca="1" si="300">E$4*E223^E$5/(E141^E$6)*E305</f>
        <v>0.40201877718433515</v>
      </c>
      <c r="F387" s="18">
        <f t="shared" ca="1" si="300"/>
        <v>2.2377544827583168E-2</v>
      </c>
      <c r="G387" s="18">
        <f t="shared" ca="1" si="300"/>
        <v>5.4877257521216906E-5</v>
      </c>
      <c r="H387" s="18">
        <f t="shared" ca="1" si="300"/>
        <v>1.7013271752755662E-5</v>
      </c>
      <c r="I387" s="18">
        <f t="shared" ca="1" si="300"/>
        <v>3.8557686774503353E-5</v>
      </c>
      <c r="J387" s="18">
        <f t="shared" ca="1" si="300"/>
        <v>9.459867622631067E-5</v>
      </c>
      <c r="K387" s="18">
        <f t="shared" ca="1" si="300"/>
        <v>1.6671697586308186E-5</v>
      </c>
      <c r="L387" s="18">
        <f t="shared" ca="1" si="300"/>
        <v>5.2031599435784169E-5</v>
      </c>
      <c r="M387" s="18">
        <f t="shared" ca="1" si="300"/>
        <v>1.0356881778393348E-6</v>
      </c>
      <c r="N387" s="18">
        <f t="shared" ca="1" si="300"/>
        <v>4.9361717251202822E-6</v>
      </c>
      <c r="O387" s="18">
        <f t="shared" ca="1" si="300"/>
        <v>8.4386622624402592E-7</v>
      </c>
      <c r="P387" s="18">
        <f t="shared" ca="1" si="300"/>
        <v>4.636519694028911E-6</v>
      </c>
      <c r="Q387" s="18">
        <f t="shared" ca="1" si="300"/>
        <v>6.7091275075972046E-7</v>
      </c>
      <c r="R387" s="18">
        <f t="shared" ca="1" si="300"/>
        <v>2.5843350657114713E-6</v>
      </c>
      <c r="S387" s="18">
        <f t="shared" ca="1" si="300"/>
        <v>8.539418941111394E-8</v>
      </c>
      <c r="T387" s="18">
        <f t="shared" ca="1" si="300"/>
        <v>3.6053638149709698E-7</v>
      </c>
      <c r="U387" s="18">
        <f t="shared" ca="1" si="300"/>
        <v>4.6795450984458115E-8</v>
      </c>
      <c r="V387" s="18">
        <f t="shared" ca="1" si="300"/>
        <v>9.8238332499941817E-8</v>
      </c>
      <c r="W387" s="18">
        <f t="shared" ca="1" si="300"/>
        <v>4.1312346580595475E-8</v>
      </c>
      <c r="X387" s="18">
        <f t="shared" ca="1" si="300"/>
        <v>1.1836715959392718E-7</v>
      </c>
      <c r="Y387" s="18">
        <f t="shared" ca="1" si="300"/>
        <v>1.7408567641796419E-8</v>
      </c>
      <c r="Z387" s="18">
        <f t="shared" ca="1" si="300"/>
        <v>5.1146448558271432E-8</v>
      </c>
      <c r="AA387" s="18">
        <f t="shared" ca="1" si="300"/>
        <v>2.6115926108100052E-8</v>
      </c>
      <c r="AB387" s="18">
        <f t="shared" ca="1" si="300"/>
        <v>4.813062980196867E-8</v>
      </c>
      <c r="AC387" s="18">
        <f t="shared" ca="1" si="300"/>
        <v>4.2855689420262464E-8</v>
      </c>
      <c r="AD387" s="18">
        <f t="shared" ca="1" si="300"/>
        <v>4.8690521413356896E-7</v>
      </c>
      <c r="AE387" s="18">
        <f t="shared" ca="1" si="300"/>
        <v>4.8185439074743008E-9</v>
      </c>
      <c r="AF387" s="18">
        <f t="shared" ca="1" si="300"/>
        <v>2.0566978920744306E-8</v>
      </c>
    </row>
    <row r="388" spans="4:32">
      <c r="D388" s="18">
        <f t="shared" si="250"/>
        <v>1421.9</v>
      </c>
      <c r="E388" s="18">
        <f t="shared" ref="E388:AF388" ca="1" si="301">E$4*E224^E$5/(E142^E$6)*E306</f>
        <v>0.32931962273783294</v>
      </c>
      <c r="F388" s="18">
        <f t="shared" ca="1" si="301"/>
        <v>1.8310016355364861E-2</v>
      </c>
      <c r="G388" s="18">
        <f t="shared" ca="1" si="301"/>
        <v>4.5831677010992306E-5</v>
      </c>
      <c r="H388" s="18">
        <f t="shared" ca="1" si="301"/>
        <v>1.4456076354368444E-5</v>
      </c>
      <c r="I388" s="18">
        <f t="shared" ca="1" si="301"/>
        <v>3.3607351905036088E-5</v>
      </c>
      <c r="J388" s="18">
        <f t="shared" ca="1" si="301"/>
        <v>8.4892765197070258E-5</v>
      </c>
      <c r="K388" s="18">
        <f t="shared" ca="1" si="301"/>
        <v>1.5049826956677565E-5</v>
      </c>
      <c r="L388" s="18">
        <f t="shared" ca="1" si="301"/>
        <v>4.7662927828673259E-5</v>
      </c>
      <c r="M388" s="18">
        <f t="shared" ca="1" si="301"/>
        <v>9.4879152731094907E-7</v>
      </c>
      <c r="N388" s="18">
        <f t="shared" ca="1" si="301"/>
        <v>4.5694188812971798E-6</v>
      </c>
      <c r="O388" s="18">
        <f t="shared" ca="1" si="301"/>
        <v>7.8146575650122278E-7</v>
      </c>
      <c r="P388" s="18">
        <f t="shared" ca="1" si="301"/>
        <v>4.3372683307946686E-6</v>
      </c>
      <c r="Q388" s="18">
        <f t="shared" ca="1" si="301"/>
        <v>6.2778121257265407E-7</v>
      </c>
      <c r="R388" s="18">
        <f t="shared" ca="1" si="301"/>
        <v>2.435421288093474E-6</v>
      </c>
      <c r="S388" s="18">
        <f t="shared" ca="1" si="301"/>
        <v>8.018330503898066E-8</v>
      </c>
      <c r="T388" s="18">
        <f t="shared" ca="1" si="301"/>
        <v>3.4112832087462042E-7</v>
      </c>
      <c r="U388" s="18">
        <f t="shared" ca="1" si="301"/>
        <v>4.4076553804400209E-8</v>
      </c>
      <c r="V388" s="18">
        <f t="shared" ca="1" si="301"/>
        <v>9.2598068478715257E-8</v>
      </c>
      <c r="W388" s="18">
        <f t="shared" ca="1" si="301"/>
        <v>3.9042591461651617E-8</v>
      </c>
      <c r="X388" s="18">
        <f t="shared" ca="1" si="301"/>
        <v>1.1272661482108091E-7</v>
      </c>
      <c r="Y388" s="18">
        <f t="shared" ca="1" si="301"/>
        <v>1.6507504445756212E-8</v>
      </c>
      <c r="Z388" s="18">
        <f t="shared" ca="1" si="301"/>
        <v>4.8541025912736223E-8</v>
      </c>
      <c r="AA388" s="18">
        <f t="shared" ca="1" si="301"/>
        <v>2.482606034705692E-8</v>
      </c>
      <c r="AB388" s="18">
        <f t="shared" ca="1" si="301"/>
        <v>4.5885429056328139E-8</v>
      </c>
      <c r="AC388" s="18">
        <f t="shared" ca="1" si="301"/>
        <v>4.0986827730510499E-8</v>
      </c>
      <c r="AD388" s="18">
        <f t="shared" ca="1" si="301"/>
        <v>4.6728995568325467E-7</v>
      </c>
      <c r="AE388" s="18">
        <f t="shared" ca="1" si="301"/>
        <v>4.6271530794883832E-9</v>
      </c>
      <c r="AF388" s="18">
        <f t="shared" ca="1" si="301"/>
        <v>1.9784894404623484E-8</v>
      </c>
    </row>
    <row r="389" spans="4:32">
      <c r="D389" s="18">
        <f t="shared" si="250"/>
        <v>1790.1</v>
      </c>
      <c r="E389" s="18">
        <f t="shared" ref="E389:AF389" ca="1" si="302">E$4*E225^E$5/(E143^E$6)*E307</f>
        <v>0.26158459710202558</v>
      </c>
      <c r="F389" s="18">
        <f t="shared" ca="1" si="302"/>
        <v>1.4522200189302267E-2</v>
      </c>
      <c r="G389" s="18">
        <f t="shared" ca="1" si="302"/>
        <v>3.7159220212205162E-5</v>
      </c>
      <c r="H389" s="18">
        <f t="shared" ca="1" si="302"/>
        <v>1.1939471823170276E-5</v>
      </c>
      <c r="I389" s="18">
        <f t="shared" ca="1" si="302"/>
        <v>2.8579027486561474E-5</v>
      </c>
      <c r="J389" s="18">
        <f t="shared" ca="1" si="302"/>
        <v>7.4690433673242924E-5</v>
      </c>
      <c r="K389" s="18">
        <f t="shared" ca="1" si="302"/>
        <v>1.333146842845464E-5</v>
      </c>
      <c r="L389" s="18">
        <f t="shared" ca="1" si="302"/>
        <v>4.2958750594672311E-5</v>
      </c>
      <c r="M389" s="18">
        <f t="shared" ca="1" si="302"/>
        <v>8.5520946643179687E-7</v>
      </c>
      <c r="N389" s="18">
        <f t="shared" ca="1" si="302"/>
        <v>4.169996380821521E-6</v>
      </c>
      <c r="O389" s="18">
        <f t="shared" ca="1" si="302"/>
        <v>7.1357519831327584E-7</v>
      </c>
      <c r="P389" s="18">
        <f t="shared" ca="1" si="302"/>
        <v>4.0076787080344268E-6</v>
      </c>
      <c r="Q389" s="18">
        <f t="shared" ca="1" si="302"/>
        <v>5.8027496048971674E-7</v>
      </c>
      <c r="R389" s="18">
        <f t="shared" ca="1" si="302"/>
        <v>2.2708576351254666E-6</v>
      </c>
      <c r="S389" s="18">
        <f t="shared" ca="1" si="302"/>
        <v>7.4465018850663037E-8</v>
      </c>
      <c r="T389" s="18">
        <f t="shared" ca="1" si="302"/>
        <v>3.1964313919789175E-7</v>
      </c>
      <c r="U389" s="18">
        <f t="shared" ca="1" si="302"/>
        <v>4.108259521173876E-8</v>
      </c>
      <c r="V389" s="18">
        <f t="shared" ca="1" si="302"/>
        <v>8.6364421852635644E-8</v>
      </c>
      <c r="W389" s="18">
        <f t="shared" ca="1" si="302"/>
        <v>3.6541246978896788E-8</v>
      </c>
      <c r="X389" s="18">
        <f t="shared" ca="1" si="302"/>
        <v>1.0645768235628086E-7</v>
      </c>
      <c r="Y389" s="18">
        <f t="shared" ca="1" si="302"/>
        <v>1.55148504612308E-8</v>
      </c>
      <c r="Z389" s="18">
        <f t="shared" ca="1" si="302"/>
        <v>4.5649593916817022E-8</v>
      </c>
      <c r="AA389" s="18">
        <f t="shared" ca="1" si="302"/>
        <v>2.3400099535002754E-8</v>
      </c>
      <c r="AB389" s="18">
        <f t="shared" ca="1" si="302"/>
        <v>4.3400673597441452E-8</v>
      </c>
      <c r="AC389" s="18">
        <f t="shared" ca="1" si="302"/>
        <v>3.8913287035659724E-8</v>
      </c>
      <c r="AD389" s="18">
        <f t="shared" ca="1" si="302"/>
        <v>4.4543504722474842E-7</v>
      </c>
      <c r="AE389" s="18">
        <f t="shared" ca="1" si="302"/>
        <v>4.4139628201596956E-9</v>
      </c>
      <c r="AF389" s="18">
        <f t="shared" ca="1" si="302"/>
        <v>1.8914345827065979E-8</v>
      </c>
    </row>
    <row r="390" spans="4:32">
      <c r="D390" s="18">
        <f t="shared" si="250"/>
        <v>2253.6</v>
      </c>
      <c r="E390" s="18">
        <f t="shared" ref="E390:AF390" ca="1" si="303">E$4*E226^E$5/(E144^E$6)*E308</f>
        <v>0.20106695509114583</v>
      </c>
      <c r="F390" s="18">
        <f t="shared" ca="1" si="303"/>
        <v>1.1141175231711683E-2</v>
      </c>
      <c r="G390" s="18">
        <f t="shared" ca="1" si="303"/>
        <v>2.9175299120640513E-5</v>
      </c>
      <c r="H390" s="18">
        <f t="shared" ca="1" si="303"/>
        <v>9.5549356503841143E-6</v>
      </c>
      <c r="I390" s="18">
        <f t="shared" ca="1" si="303"/>
        <v>2.363705594508448E-5</v>
      </c>
      <c r="J390" s="18">
        <f t="shared" ca="1" si="303"/>
        <v>6.4236262229342136E-5</v>
      </c>
      <c r="K390" s="18">
        <f t="shared" ca="1" si="303"/>
        <v>1.1553299668170305E-5</v>
      </c>
      <c r="L390" s="18">
        <f t="shared" ca="1" si="303"/>
        <v>3.7991279023790492E-5</v>
      </c>
      <c r="M390" s="18">
        <f t="shared" ca="1" si="303"/>
        <v>7.5634515864075594E-7</v>
      </c>
      <c r="N390" s="18">
        <f t="shared" ca="1" si="303"/>
        <v>3.742098630422617E-6</v>
      </c>
      <c r="O390" s="18">
        <f t="shared" ca="1" si="303"/>
        <v>6.408154790823496E-7</v>
      </c>
      <c r="P390" s="18">
        <f t="shared" ca="1" si="303"/>
        <v>3.6507178402002695E-6</v>
      </c>
      <c r="Q390" s="18">
        <f t="shared" ca="1" si="303"/>
        <v>5.2870532115396756E-7</v>
      </c>
      <c r="R390" s="18">
        <f t="shared" ca="1" si="303"/>
        <v>2.0903014068181766E-6</v>
      </c>
      <c r="S390" s="18">
        <f t="shared" ca="1" si="303"/>
        <v>6.8218806886869709E-8</v>
      </c>
      <c r="T390" s="18">
        <f t="shared" ca="1" si="303"/>
        <v>2.9602364172290969E-7</v>
      </c>
      <c r="U390" s="18">
        <f t="shared" ca="1" si="303"/>
        <v>3.7804757596800249E-8</v>
      </c>
      <c r="V390" s="18">
        <f t="shared" ca="1" si="303"/>
        <v>7.954697447468072E-8</v>
      </c>
      <c r="W390" s="18">
        <f t="shared" ca="1" si="303"/>
        <v>3.3795790308499199E-8</v>
      </c>
      <c r="X390" s="18">
        <f t="shared" ca="1" si="303"/>
        <v>9.9534304596721676E-8</v>
      </c>
      <c r="Y390" s="18">
        <f t="shared" ca="1" si="303"/>
        <v>1.4421412881091799E-8</v>
      </c>
      <c r="Z390" s="18">
        <f t="shared" ca="1" si="303"/>
        <v>4.2471544548300545E-8</v>
      </c>
      <c r="AA390" s="18">
        <f t="shared" ca="1" si="303"/>
        <v>2.1826613063332025E-8</v>
      </c>
      <c r="AB390" s="18">
        <f t="shared" ca="1" si="303"/>
        <v>4.0652762339082301E-8</v>
      </c>
      <c r="AC390" s="18">
        <f t="shared" ca="1" si="303"/>
        <v>3.6616353251573191E-8</v>
      </c>
      <c r="AD390" s="18">
        <f t="shared" ca="1" si="303"/>
        <v>4.211168240310289E-7</v>
      </c>
      <c r="AE390" s="18">
        <f t="shared" ca="1" si="303"/>
        <v>4.1771247178119332E-9</v>
      </c>
      <c r="AF390" s="18">
        <f t="shared" ca="1" si="303"/>
        <v>1.7946936064582267E-8</v>
      </c>
    </row>
    <row r="391" spans="4:32">
      <c r="D391" s="18">
        <f t="shared" si="250"/>
        <v>2837.1</v>
      </c>
      <c r="E391" s="18">
        <f t="shared" ref="E391:AF391" ca="1" si="304">E$4*E227^E$5/(E145^E$6)*E309</f>
        <v>0.14935671074427948</v>
      </c>
      <c r="F391" s="18">
        <f t="shared" ca="1" si="304"/>
        <v>8.2563374393760693E-3</v>
      </c>
      <c r="G391" s="18">
        <f t="shared" ca="1" si="304"/>
        <v>2.2135682790417719E-5</v>
      </c>
      <c r="H391" s="18">
        <f t="shared" ca="1" si="304"/>
        <v>7.3871179924261914E-6</v>
      </c>
      <c r="I391" s="18">
        <f t="shared" ca="1" si="304"/>
        <v>1.8953351170099089E-5</v>
      </c>
      <c r="J391" s="18">
        <f t="shared" ca="1" si="304"/>
        <v>5.3837739148779143E-5</v>
      </c>
      <c r="K391" s="18">
        <f t="shared" ca="1" si="304"/>
        <v>9.7644787636115193E-6</v>
      </c>
      <c r="L391" s="18">
        <f t="shared" ca="1" si="304"/>
        <v>3.2872369241398172E-5</v>
      </c>
      <c r="M391" s="18">
        <f t="shared" ca="1" si="304"/>
        <v>6.5433728120603627E-7</v>
      </c>
      <c r="N391" s="18">
        <f t="shared" ca="1" si="304"/>
        <v>3.2928027744085174E-6</v>
      </c>
      <c r="O391" s="18">
        <f t="shared" ca="1" si="304"/>
        <v>5.6421978557487535E-7</v>
      </c>
      <c r="P391" s="18">
        <f t="shared" ca="1" si="304"/>
        <v>3.268698281122266E-6</v>
      </c>
      <c r="Q391" s="18">
        <f t="shared" ca="1" si="304"/>
        <v>4.7350674800021612E-7</v>
      </c>
      <c r="R391" s="18">
        <f t="shared" ca="1" si="304"/>
        <v>1.8952098500525923E-6</v>
      </c>
      <c r="S391" s="18">
        <f t="shared" ca="1" si="304"/>
        <v>6.1493261846434916E-8</v>
      </c>
      <c r="T391" s="18">
        <f t="shared" ca="1" si="304"/>
        <v>2.7029673626346525E-7</v>
      </c>
      <c r="U391" s="18">
        <f t="shared" ca="1" si="304"/>
        <v>3.4265553361064017E-8</v>
      </c>
      <c r="V391" s="18">
        <f t="shared" ca="1" si="304"/>
        <v>7.2165587325525187E-8</v>
      </c>
      <c r="W391" s="18">
        <f t="shared" ca="1" si="304"/>
        <v>3.0818062261314282E-8</v>
      </c>
      <c r="X391" s="18">
        <f t="shared" ca="1" si="304"/>
        <v>9.1942049965555153E-8</v>
      </c>
      <c r="Y391" s="18">
        <f t="shared" ca="1" si="304"/>
        <v>1.3227875628299071E-8</v>
      </c>
      <c r="Z391" s="18">
        <f t="shared" ca="1" si="304"/>
        <v>3.9005554673543291E-8</v>
      </c>
      <c r="AA391" s="18">
        <f t="shared" ca="1" si="304"/>
        <v>2.0106553057621655E-8</v>
      </c>
      <c r="AB391" s="18">
        <f t="shared" ca="1" si="304"/>
        <v>3.7638164149629179E-8</v>
      </c>
      <c r="AC391" s="18">
        <f t="shared" ca="1" si="304"/>
        <v>3.4080722703431981E-8</v>
      </c>
      <c r="AD391" s="18">
        <f t="shared" ca="1" si="304"/>
        <v>3.9424891849335949E-7</v>
      </c>
      <c r="AE391" s="18">
        <f t="shared" ca="1" si="304"/>
        <v>3.914478274721955E-9</v>
      </c>
      <c r="AF391" s="18">
        <f t="shared" ca="1" si="304"/>
        <v>1.6872640927109807E-8</v>
      </c>
    </row>
    <row r="392" spans="4:32">
      <c r="D392" s="18">
        <f t="shared" si="250"/>
        <v>3571.7</v>
      </c>
      <c r="E392" s="18">
        <f t="shared" ref="E392:AF392" ca="1" si="305">E$4*E228^E$5/(E146^E$6)*E310</f>
        <v>0.10714843611729648</v>
      </c>
      <c r="F392" s="18">
        <f t="shared" ca="1" si="305"/>
        <v>5.9062371619566486E-3</v>
      </c>
      <c r="G392" s="18">
        <f t="shared" ca="1" si="305"/>
        <v>1.6207825658741178E-5</v>
      </c>
      <c r="H392" s="18">
        <f t="shared" ca="1" si="305"/>
        <v>5.5047304962960631E-6</v>
      </c>
      <c r="I392" s="18">
        <f t="shared" ca="1" si="305"/>
        <v>1.4694846939010469E-5</v>
      </c>
      <c r="J392" s="18">
        <f t="shared" ca="1" si="305"/>
        <v>4.3845958781785659E-5</v>
      </c>
      <c r="K392" s="18">
        <f t="shared" ca="1" si="305"/>
        <v>8.0228705574132044E-6</v>
      </c>
      <c r="L392" s="18">
        <f t="shared" ca="1" si="305"/>
        <v>2.7744943593681751E-5</v>
      </c>
      <c r="M392" s="18">
        <f t="shared" ca="1" si="305"/>
        <v>5.5203845728579021E-7</v>
      </c>
      <c r="N392" s="18">
        <f t="shared" ca="1" si="305"/>
        <v>2.8325500514350454E-6</v>
      </c>
      <c r="O392" s="18">
        <f t="shared" ca="1" si="305"/>
        <v>4.8568179427998112E-7</v>
      </c>
      <c r="P392" s="18">
        <f t="shared" ca="1" si="305"/>
        <v>2.868551244700075E-6</v>
      </c>
      <c r="Q392" s="18">
        <f t="shared" ca="1" si="305"/>
        <v>4.1572535539521643E-7</v>
      </c>
      <c r="R392" s="18">
        <f t="shared" ca="1" si="305"/>
        <v>1.6880296633794287E-6</v>
      </c>
      <c r="S392" s="18">
        <f t="shared" ca="1" si="305"/>
        <v>5.4403473484896765E-8</v>
      </c>
      <c r="T392" s="18">
        <f t="shared" ca="1" si="305"/>
        <v>2.4274815534199866E-7</v>
      </c>
      <c r="U392" s="18">
        <f t="shared" ca="1" si="305"/>
        <v>3.0500549638571166E-8</v>
      </c>
      <c r="V392" s="18">
        <f t="shared" ca="1" si="305"/>
        <v>6.4316405056437426E-8</v>
      </c>
      <c r="W392" s="18">
        <f t="shared" ca="1" si="305"/>
        <v>2.7629682704759518E-8</v>
      </c>
      <c r="X392" s="18">
        <f t="shared" ca="1" si="305"/>
        <v>8.3699524806214875E-8</v>
      </c>
      <c r="Y392" s="18">
        <f t="shared" ca="1" si="305"/>
        <v>1.1943750286309262E-8</v>
      </c>
      <c r="Z392" s="18">
        <f t="shared" ca="1" si="305"/>
        <v>3.5266612193686355E-8</v>
      </c>
      <c r="AA392" s="18">
        <f t="shared" ca="1" si="305"/>
        <v>1.8245259076461974E-8</v>
      </c>
      <c r="AB392" s="18">
        <f t="shared" ca="1" si="305"/>
        <v>3.4359697788228642E-8</v>
      </c>
      <c r="AC392" s="18">
        <f t="shared" ca="1" si="305"/>
        <v>3.1307979758077337E-8</v>
      </c>
      <c r="AD392" s="18">
        <f t="shared" ca="1" si="305"/>
        <v>3.6465715205260162E-7</v>
      </c>
      <c r="AE392" s="18">
        <f t="shared" ca="1" si="305"/>
        <v>3.6257286587034311E-9</v>
      </c>
      <c r="AF392" s="18">
        <f t="shared" ca="1" si="305"/>
        <v>1.5687171251419607E-8</v>
      </c>
    </row>
    <row r="393" spans="4:32">
      <c r="D393" s="18">
        <f t="shared" si="250"/>
        <v>4496.5</v>
      </c>
      <c r="E393" s="18">
        <f t="shared" ref="E393:AF393" ca="1" si="306">E$4*E229^E$5/(E147^E$6)*E311</f>
        <v>7.4259847366781012E-2</v>
      </c>
      <c r="F393" s="18">
        <f t="shared" ca="1" si="306"/>
        <v>4.0798488717868134E-3</v>
      </c>
      <c r="G393" s="18">
        <f t="shared" ca="1" si="306"/>
        <v>1.1448103912457489E-5</v>
      </c>
      <c r="H393" s="18">
        <f t="shared" ca="1" si="306"/>
        <v>3.947833354455964E-6</v>
      </c>
      <c r="I393" s="18">
        <f t="shared" ca="1" si="306"/>
        <v>1.0991708441492073E-5</v>
      </c>
      <c r="J393" s="18">
        <f t="shared" ca="1" si="306"/>
        <v>3.4610949636803874E-5</v>
      </c>
      <c r="K393" s="18">
        <f t="shared" ca="1" si="306"/>
        <v>6.3897754715594304E-6</v>
      </c>
      <c r="L393" s="18">
        <f t="shared" ca="1" si="306"/>
        <v>2.277861970292584E-5</v>
      </c>
      <c r="M393" s="18">
        <f t="shared" ca="1" si="306"/>
        <v>4.5279431886210496E-7</v>
      </c>
      <c r="N393" s="18">
        <f t="shared" ca="1" si="306"/>
        <v>2.3748815375239951E-6</v>
      </c>
      <c r="O393" s="18">
        <f t="shared" ca="1" si="306"/>
        <v>4.0746478202115471E-7</v>
      </c>
      <c r="P393" s="18">
        <f t="shared" ca="1" si="306"/>
        <v>2.4609905463493744E-6</v>
      </c>
      <c r="Q393" s="18">
        <f t="shared" ca="1" si="306"/>
        <v>3.5673654590178517E-7</v>
      </c>
      <c r="R393" s="18">
        <f t="shared" ca="1" si="306"/>
        <v>1.4728045767636309E-6</v>
      </c>
      <c r="S393" s="18">
        <f t="shared" ca="1" si="306"/>
        <v>4.70729487472341E-8</v>
      </c>
      <c r="T393" s="18">
        <f t="shared" ca="1" si="306"/>
        <v>2.1382463310987517E-7</v>
      </c>
      <c r="U393" s="18">
        <f t="shared" ca="1" si="306"/>
        <v>2.658478305300579E-8</v>
      </c>
      <c r="V393" s="18">
        <f t="shared" ca="1" si="306"/>
        <v>5.6142338659784353E-8</v>
      </c>
      <c r="W393" s="18">
        <f t="shared" ca="1" si="306"/>
        <v>2.4284893200290662E-8</v>
      </c>
      <c r="X393" s="18">
        <f t="shared" ca="1" si="306"/>
        <v>7.4895995639762165E-8</v>
      </c>
      <c r="Y393" s="18">
        <f t="shared" ca="1" si="306"/>
        <v>1.0585729784769823E-8</v>
      </c>
      <c r="Z393" s="18">
        <f t="shared" ca="1" si="306"/>
        <v>3.1306506189444284E-8</v>
      </c>
      <c r="AA393" s="18">
        <f t="shared" ca="1" si="306"/>
        <v>1.6266019157212039E-8</v>
      </c>
      <c r="AB393" s="18">
        <f t="shared" ca="1" si="306"/>
        <v>3.0850439507806019E-8</v>
      </c>
      <c r="AC393" s="18">
        <f t="shared" ca="1" si="306"/>
        <v>2.8319860813665067E-8</v>
      </c>
      <c r="AD393" s="18">
        <f t="shared" ca="1" si="306"/>
        <v>3.3253264155383511E-7</v>
      </c>
      <c r="AE393" s="18">
        <f t="shared" ca="1" si="306"/>
        <v>3.3114485320154128E-9</v>
      </c>
      <c r="AF393" s="18">
        <f t="shared" ca="1" si="306"/>
        <v>1.4393516131709922E-8</v>
      </c>
    </row>
    <row r="394" spans="4:32">
      <c r="D394" s="18">
        <f t="shared" si="250"/>
        <v>5660.7</v>
      </c>
      <c r="E394" s="18">
        <f t="shared" ref="E394:AF394" ca="1" si="307">E$4*E230^E$5/(E148^E$6)*E312</f>
        <v>4.9777916924626998E-2</v>
      </c>
      <c r="F394" s="18">
        <f t="shared" ca="1" si="307"/>
        <v>2.7243477228544571E-3</v>
      </c>
      <c r="G394" s="18">
        <f t="shared" ca="1" si="307"/>
        <v>7.80370060970658E-6</v>
      </c>
      <c r="H394" s="18">
        <f t="shared" ca="1" si="307"/>
        <v>2.7230804630798017E-6</v>
      </c>
      <c r="I394" s="18">
        <f t="shared" ca="1" si="307"/>
        <v>7.9214333381801136E-6</v>
      </c>
      <c r="J394" s="18">
        <f t="shared" ca="1" si="307"/>
        <v>2.6427252541228438E-5</v>
      </c>
      <c r="K394" s="18">
        <f t="shared" ca="1" si="307"/>
        <v>4.9208722086751858E-6</v>
      </c>
      <c r="L394" s="18">
        <f t="shared" ca="1" si="307"/>
        <v>1.8144250706056665E-5</v>
      </c>
      <c r="M394" s="18">
        <f t="shared" ca="1" si="307"/>
        <v>3.6008699420638635E-7</v>
      </c>
      <c r="N394" s="18">
        <f t="shared" ca="1" si="307"/>
        <v>1.935157786737853E-6</v>
      </c>
      <c r="O394" s="18">
        <f t="shared" ca="1" si="307"/>
        <v>3.321644494667435E-7</v>
      </c>
      <c r="P394" s="18">
        <f t="shared" ca="1" si="307"/>
        <v>2.0573063421396013E-6</v>
      </c>
      <c r="Q394" s="18">
        <f t="shared" ca="1" si="307"/>
        <v>2.9828707885347034E-7</v>
      </c>
      <c r="R394" s="18">
        <f t="shared" ca="1" si="307"/>
        <v>1.2549578014386138E-6</v>
      </c>
      <c r="S394" s="18">
        <f t="shared" ca="1" si="307"/>
        <v>3.9727367950462701E-8</v>
      </c>
      <c r="T394" s="18">
        <f t="shared" ca="1" si="307"/>
        <v>1.8416905451441287E-7</v>
      </c>
      <c r="U394" s="18">
        <f t="shared" ca="1" si="307"/>
        <v>2.2613621751435255E-8</v>
      </c>
      <c r="V394" s="18">
        <f t="shared" ca="1" si="307"/>
        <v>4.7841121446718242E-8</v>
      </c>
      <c r="W394" s="18">
        <f t="shared" ca="1" si="307"/>
        <v>2.0858735602714635E-8</v>
      </c>
      <c r="X394" s="18">
        <f t="shared" ca="1" si="307"/>
        <v>6.5694504553107824E-8</v>
      </c>
      <c r="Y394" s="18">
        <f t="shared" ca="1" si="307"/>
        <v>9.1799103813450453E-9</v>
      </c>
      <c r="Z394" s="18">
        <f t="shared" ca="1" si="307"/>
        <v>2.719880662062491E-8</v>
      </c>
      <c r="AA394" s="18">
        <f t="shared" ca="1" si="307"/>
        <v>1.420292253133222E-8</v>
      </c>
      <c r="AB394" s="18">
        <f t="shared" ca="1" si="307"/>
        <v>2.7162120261447652E-8</v>
      </c>
      <c r="AC394" s="18">
        <f t="shared" ca="1" si="307"/>
        <v>2.5153324245053872E-8</v>
      </c>
      <c r="AD394" s="18">
        <f t="shared" ca="1" si="307"/>
        <v>2.9817697623328238E-7</v>
      </c>
      <c r="AE394" s="18">
        <f t="shared" ca="1" si="307"/>
        <v>2.9747400705324662E-9</v>
      </c>
      <c r="AF394" s="18">
        <f t="shared" ca="1" si="307"/>
        <v>1.2999201399988695E-8</v>
      </c>
    </row>
    <row r="395" spans="4:32">
      <c r="D395" s="18">
        <f t="shared" si="250"/>
        <v>7126.4</v>
      </c>
      <c r="E395" s="18">
        <f t="shared" ref="E395:AF395" ca="1" si="308">E$4*E231^E$5/(E149^E$6)*E313</f>
        <v>3.2329770575625701E-2</v>
      </c>
      <c r="F395" s="18">
        <f t="shared" ca="1" si="308"/>
        <v>1.7618850773896224E-3</v>
      </c>
      <c r="G395" s="18">
        <f t="shared" ca="1" si="308"/>
        <v>5.140340762104623E-6</v>
      </c>
      <c r="H395" s="18">
        <f t="shared" ca="1" si="308"/>
        <v>1.807060971428979E-6</v>
      </c>
      <c r="I395" s="18">
        <f t="shared" ca="1" si="308"/>
        <v>5.4972495777262996E-6</v>
      </c>
      <c r="J395" s="18">
        <f t="shared" ca="1" si="308"/>
        <v>1.9492712010237616E-5</v>
      </c>
      <c r="K395" s="18">
        <f t="shared" ca="1" si="308"/>
        <v>3.6575113093526414E-6</v>
      </c>
      <c r="L395" s="18">
        <f t="shared" ca="1" si="308"/>
        <v>1.3993489309071955E-5</v>
      </c>
      <c r="M395" s="18">
        <f t="shared" ca="1" si="308"/>
        <v>2.7699872156953084E-7</v>
      </c>
      <c r="N395" s="18">
        <f t="shared" ca="1" si="308"/>
        <v>1.5284998939403275E-6</v>
      </c>
      <c r="O395" s="18">
        <f t="shared" ca="1" si="308"/>
        <v>2.6234820686337657E-7</v>
      </c>
      <c r="P395" s="18">
        <f t="shared" ca="1" si="308"/>
        <v>1.6714415522351954E-6</v>
      </c>
      <c r="Q395" s="18">
        <f t="shared" ca="1" si="308"/>
        <v>2.4229580254480599E-7</v>
      </c>
      <c r="R395" s="18">
        <f t="shared" ca="1" si="308"/>
        <v>1.0414742107107686E-6</v>
      </c>
      <c r="S395" s="18">
        <f t="shared" ca="1" si="308"/>
        <v>3.2590586320440694E-8</v>
      </c>
      <c r="T395" s="18">
        <f t="shared" ca="1" si="308"/>
        <v>1.5464919446892899E-7</v>
      </c>
      <c r="U395" s="18">
        <f t="shared" ca="1" si="308"/>
        <v>1.8713145475758329E-8</v>
      </c>
      <c r="V395" s="18">
        <f t="shared" ca="1" si="308"/>
        <v>3.9670075386711011E-8</v>
      </c>
      <c r="W395" s="18">
        <f t="shared" ca="1" si="308"/>
        <v>1.744710743447953E-8</v>
      </c>
      <c r="X395" s="18">
        <f t="shared" ca="1" si="308"/>
        <v>5.6309037012612003E-8</v>
      </c>
      <c r="Y395" s="18">
        <f t="shared" ca="1" si="308"/>
        <v>7.7640747156347706E-9</v>
      </c>
      <c r="Z395" s="18">
        <f t="shared" ca="1" si="308"/>
        <v>2.3054057861050076E-8</v>
      </c>
      <c r="AA395" s="18">
        <f t="shared" ca="1" si="308"/>
        <v>1.2108897895120784E-8</v>
      </c>
      <c r="AB395" s="18">
        <f t="shared" ca="1" si="308"/>
        <v>2.3380696240243814E-8</v>
      </c>
      <c r="AC395" s="18">
        <f t="shared" ca="1" si="308"/>
        <v>2.1874715738085668E-8</v>
      </c>
      <c r="AD395" s="18">
        <f t="shared" ca="1" si="308"/>
        <v>2.6220648602904473E-7</v>
      </c>
      <c r="AE395" s="18">
        <f t="shared" ca="1" si="308"/>
        <v>2.6214053453936108E-9</v>
      </c>
      <c r="AF395" s="18">
        <f t="shared" ca="1" si="308"/>
        <v>1.152747652098286E-8</v>
      </c>
    </row>
    <row r="396" spans="4:32">
      <c r="D396" s="18">
        <f t="shared" si="250"/>
        <v>8971.6</v>
      </c>
      <c r="E396" s="18">
        <f t="shared" ref="E396:AF396" ca="1" si="309">E$4*E232^E$5/(E150^E$6)*E314</f>
        <v>2.0394785819755561E-2</v>
      </c>
      <c r="F396" s="18">
        <f t="shared" ca="1" si="309"/>
        <v>1.1062330237741288E-3</v>
      </c>
      <c r="G396" s="18">
        <f t="shared" ca="1" si="309"/>
        <v>3.2785961038588133E-6</v>
      </c>
      <c r="H396" s="18">
        <f t="shared" ca="1" si="309"/>
        <v>1.1553073042435703E-6</v>
      </c>
      <c r="I396" s="18">
        <f t="shared" ca="1" si="309"/>
        <v>3.6755171231579405E-6</v>
      </c>
      <c r="J396" s="18">
        <f t="shared" ca="1" si="309"/>
        <v>1.3882182982652673E-5</v>
      </c>
      <c r="K396" s="18">
        <f t="shared" ca="1" si="309"/>
        <v>2.6210331939803441E-6</v>
      </c>
      <c r="L396" s="18">
        <f t="shared" ca="1" si="309"/>
        <v>1.0434927151271563E-5</v>
      </c>
      <c r="M396" s="18">
        <f t="shared" ca="1" si="309"/>
        <v>2.0577455290314524E-7</v>
      </c>
      <c r="N396" s="18">
        <f t="shared" ca="1" si="309"/>
        <v>1.1680071406157465E-6</v>
      </c>
      <c r="O396" s="18">
        <f t="shared" ca="1" si="309"/>
        <v>2.0034355470764759E-7</v>
      </c>
      <c r="P396" s="18">
        <f t="shared" ca="1" si="309"/>
        <v>1.3164022201995508E-6</v>
      </c>
      <c r="Q396" s="18">
        <f t="shared" ca="1" si="309"/>
        <v>1.9074180398131586E-7</v>
      </c>
      <c r="R396" s="18">
        <f t="shared" ca="1" si="309"/>
        <v>8.3949466045184546E-7</v>
      </c>
      <c r="S396" s="18">
        <f t="shared" ca="1" si="309"/>
        <v>2.5916986832577214E-8</v>
      </c>
      <c r="T396" s="18">
        <f t="shared" ca="1" si="309"/>
        <v>1.2626435191910066E-7</v>
      </c>
      <c r="U396" s="18">
        <f t="shared" ca="1" si="309"/>
        <v>1.5017264623368338E-8</v>
      </c>
      <c r="V396" s="18">
        <f t="shared" ca="1" si="309"/>
        <v>3.1919265197114888E-8</v>
      </c>
      <c r="W396" s="18">
        <f t="shared" ca="1" si="309"/>
        <v>1.4165088357030923E-8</v>
      </c>
      <c r="X396" s="18">
        <f t="shared" ca="1" si="309"/>
        <v>4.7026368928299047E-8</v>
      </c>
      <c r="Y396" s="18">
        <f t="shared" ca="1" si="309"/>
        <v>6.384430216593948E-9</v>
      </c>
      <c r="Z396" s="18">
        <f t="shared" ca="1" si="309"/>
        <v>1.900049504897664E-8</v>
      </c>
      <c r="AA396" s="18">
        <f t="shared" ca="1" si="309"/>
        <v>1.0046682201332489E-8</v>
      </c>
      <c r="AB396" s="18">
        <f t="shared" ca="1" si="309"/>
        <v>1.9612275675336228E-8</v>
      </c>
      <c r="AC396" s="18">
        <f t="shared" ca="1" si="309"/>
        <v>1.8569166583235655E-8</v>
      </c>
      <c r="AD396" s="18">
        <f t="shared" ca="1" si="309"/>
        <v>2.2545625462619428E-7</v>
      </c>
      <c r="AE396" s="18">
        <f t="shared" ca="1" si="309"/>
        <v>2.2594182687914271E-9</v>
      </c>
      <c r="AF396" s="18">
        <f t="shared" ca="1" si="309"/>
        <v>1.0006654191330009E-8</v>
      </c>
    </row>
    <row r="397" spans="4:32">
      <c r="D397" s="18">
        <f t="shared" si="250"/>
        <v>11295</v>
      </c>
      <c r="E397" s="18">
        <f t="shared" ref="E397:AF397" ca="1" si="310">E$4*E233^E$5/(E151^E$6)*E315</f>
        <v>1.2466437816570973E-2</v>
      </c>
      <c r="F397" s="18">
        <f t="shared" ca="1" si="310"/>
        <v>6.727096122239926E-4</v>
      </c>
      <c r="G397" s="18">
        <f t="shared" ca="1" si="310"/>
        <v>2.016807310621914E-6</v>
      </c>
      <c r="H397" s="18">
        <f t="shared" ca="1" si="310"/>
        <v>7.066015035443995E-7</v>
      </c>
      <c r="I397" s="18">
        <f t="shared" ca="1" si="310"/>
        <v>2.3458021882042509E-6</v>
      </c>
      <c r="J397" s="18">
        <f t="shared" ca="1" si="310"/>
        <v>9.4361587866664673E-6</v>
      </c>
      <c r="K397" s="18">
        <f t="shared" ca="1" si="310"/>
        <v>1.7857846800687152E-6</v>
      </c>
      <c r="L397" s="18">
        <f t="shared" ca="1" si="310"/>
        <v>7.4149698846580207E-6</v>
      </c>
      <c r="M397" s="18">
        <f t="shared" ca="1" si="310"/>
        <v>1.4528626725527684E-7</v>
      </c>
      <c r="N397" s="18">
        <f t="shared" ca="1" si="310"/>
        <v>8.4842426590696586E-7</v>
      </c>
      <c r="O397" s="18">
        <f t="shared" ca="1" si="310"/>
        <v>1.4518157217315139E-7</v>
      </c>
      <c r="P397" s="18">
        <f t="shared" ca="1" si="310"/>
        <v>9.8611360881493166E-7</v>
      </c>
      <c r="Q397" s="18">
        <f t="shared" ca="1" si="310"/>
        <v>1.4259789609066896E-7</v>
      </c>
      <c r="R397" s="18">
        <f t="shared" ca="1" si="310"/>
        <v>6.4394995601998992E-7</v>
      </c>
      <c r="S397" s="18">
        <f t="shared" ca="1" si="310"/>
        <v>1.9527949267189001E-8</v>
      </c>
      <c r="T397" s="18">
        <f t="shared" ca="1" si="310"/>
        <v>9.8023765969702151E-8</v>
      </c>
      <c r="U397" s="18">
        <f t="shared" ca="1" si="310"/>
        <v>1.1396347072845179E-8</v>
      </c>
      <c r="V397" s="18">
        <f t="shared" ca="1" si="310"/>
        <v>2.4317590457006179E-8</v>
      </c>
      <c r="W397" s="18">
        <f t="shared" ca="1" si="310"/>
        <v>1.0870416723631706E-8</v>
      </c>
      <c r="X397" s="18">
        <f t="shared" ca="1" si="310"/>
        <v>3.7320496130578042E-8</v>
      </c>
      <c r="Y397" s="18">
        <f t="shared" ca="1" si="310"/>
        <v>4.9700588750951632E-9</v>
      </c>
      <c r="Z397" s="18">
        <f t="shared" ca="1" si="310"/>
        <v>1.4821376978353871E-8</v>
      </c>
      <c r="AA397" s="18">
        <f t="shared" ca="1" si="310"/>
        <v>7.8978975025975748E-9</v>
      </c>
      <c r="AB397" s="18">
        <f t="shared" ca="1" si="310"/>
        <v>1.5604710829711431E-8</v>
      </c>
      <c r="AC397" s="18">
        <f t="shared" ca="1" si="310"/>
        <v>1.4995232032150903E-8</v>
      </c>
      <c r="AD397" s="18">
        <f t="shared" ca="1" si="310"/>
        <v>1.8483583166299688E-7</v>
      </c>
      <c r="AE397" s="18">
        <f t="shared" ca="1" si="310"/>
        <v>1.8570623945676672E-9</v>
      </c>
      <c r="AF397" s="18">
        <f t="shared" ca="1" si="310"/>
        <v>8.2870286330861897E-9</v>
      </c>
    </row>
    <row r="398" spans="4:32">
      <c r="D398" s="18">
        <f t="shared" si="250"/>
        <v>14219</v>
      </c>
      <c r="E398" s="18">
        <f t="shared" ref="E398:AF398" ca="1" si="311">E$4*E234^E$5/(E152^E$6)*E316</f>
        <v>7.4286098013760533E-3</v>
      </c>
      <c r="F398" s="18">
        <f t="shared" ca="1" si="311"/>
        <v>3.9865980385994247E-4</v>
      </c>
      <c r="G398" s="18">
        <f t="shared" ca="1" si="311"/>
        <v>1.2046165078072291E-6</v>
      </c>
      <c r="H398" s="18">
        <f t="shared" ca="1" si="311"/>
        <v>4.1665073351590286E-7</v>
      </c>
      <c r="I398" s="18">
        <f t="shared" ca="1" si="311"/>
        <v>1.4400185350933371E-6</v>
      </c>
      <c r="J398" s="18">
        <f t="shared" ca="1" si="311"/>
        <v>6.1649093245654195E-6</v>
      </c>
      <c r="K398" s="18">
        <f t="shared" ca="1" si="311"/>
        <v>1.1651798487319515E-6</v>
      </c>
      <c r="L398" s="18">
        <f t="shared" ca="1" si="311"/>
        <v>5.0537672786488229E-6</v>
      </c>
      <c r="M398" s="18">
        <f t="shared" ca="1" si="311"/>
        <v>9.8147136149936216E-8</v>
      </c>
      <c r="N398" s="18">
        <f t="shared" ca="1" si="311"/>
        <v>5.8947044599009392E-7</v>
      </c>
      <c r="O398" s="18">
        <f t="shared" ca="1" si="311"/>
        <v>1.0048343550451179E-7</v>
      </c>
      <c r="P398" s="18">
        <f t="shared" ca="1" si="311"/>
        <v>7.0660789584084208E-7</v>
      </c>
      <c r="Q398" s="18">
        <f t="shared" ca="1" si="311"/>
        <v>1.0184394390608389E-7</v>
      </c>
      <c r="R398" s="18">
        <f t="shared" ca="1" si="311"/>
        <v>4.7256736050360244E-7</v>
      </c>
      <c r="S398" s="18">
        <f t="shared" ca="1" si="311"/>
        <v>1.4020598874708848E-8</v>
      </c>
      <c r="T398" s="18">
        <f t="shared" ca="1" si="311"/>
        <v>7.2719932065574522E-8</v>
      </c>
      <c r="U398" s="18">
        <f t="shared" ca="1" si="311"/>
        <v>8.2251610413521858E-9</v>
      </c>
      <c r="V398" s="18">
        <f t="shared" ca="1" si="311"/>
        <v>1.7637283559822308E-8</v>
      </c>
      <c r="W398" s="18">
        <f t="shared" ca="1" si="311"/>
        <v>7.9256162902319592E-9</v>
      </c>
      <c r="X398" s="18">
        <f t="shared" ca="1" si="311"/>
        <v>2.827663537310888E-8</v>
      </c>
      <c r="Y398" s="18">
        <f t="shared" ca="1" si="311"/>
        <v>3.681433082175503E-9</v>
      </c>
      <c r="Z398" s="18">
        <f t="shared" ca="1" si="311"/>
        <v>1.0997523254000695E-8</v>
      </c>
      <c r="AA398" s="18">
        <f t="shared" ca="1" si="311"/>
        <v>5.9110551597490036E-9</v>
      </c>
      <c r="AB398" s="18">
        <f t="shared" ca="1" si="311"/>
        <v>1.1833509408266971E-8</v>
      </c>
      <c r="AC398" s="18">
        <f t="shared" ca="1" si="311"/>
        <v>1.1569644184378136E-8</v>
      </c>
      <c r="AD398" s="18">
        <f t="shared" ca="1" si="311"/>
        <v>1.4507227140687561E-7</v>
      </c>
      <c r="AE398" s="18">
        <f t="shared" ca="1" si="311"/>
        <v>1.4613651296717246E-9</v>
      </c>
      <c r="AF398" s="18">
        <f t="shared" ca="1" si="311"/>
        <v>6.57212552509254E-9</v>
      </c>
    </row>
    <row r="399" spans="4:32">
      <c r="D399" s="18">
        <f t="shared" si="250"/>
        <v>17901</v>
      </c>
      <c r="E399" s="18">
        <f t="shared" ref="E399:AF399" ca="1" si="312">E$4*E235^E$5/(E153^E$6)*E317</f>
        <v>4.3477740385969568E-3</v>
      </c>
      <c r="F399" s="18">
        <f t="shared" ca="1" si="312"/>
        <v>2.3198758209808034E-4</v>
      </c>
      <c r="G399" s="18">
        <f t="shared" ca="1" si="312"/>
        <v>7.0491731875837872E-7</v>
      </c>
      <c r="H399" s="18">
        <f t="shared" ca="1" si="312"/>
        <v>2.3959204265292025E-7</v>
      </c>
      <c r="I399" s="18">
        <f t="shared" ca="1" si="312"/>
        <v>8.610294815480822E-7</v>
      </c>
      <c r="J399" s="18">
        <f t="shared" ca="1" si="312"/>
        <v>3.9227716825049463E-6</v>
      </c>
      <c r="K399" s="18">
        <f t="shared" ca="1" si="312"/>
        <v>7.3881968231024207E-7</v>
      </c>
      <c r="L399" s="18">
        <f t="shared" ca="1" si="312"/>
        <v>3.3518006902265275E-6</v>
      </c>
      <c r="M399" s="18">
        <f t="shared" ca="1" si="312"/>
        <v>6.4423031666371567E-8</v>
      </c>
      <c r="N399" s="18">
        <f t="shared" ca="1" si="312"/>
        <v>3.9803569686107817E-7</v>
      </c>
      <c r="O399" s="18">
        <f t="shared" ca="1" si="312"/>
        <v>6.7525603390197805E-8</v>
      </c>
      <c r="P399" s="18">
        <f t="shared" ca="1" si="312"/>
        <v>4.9231185516739917E-7</v>
      </c>
      <c r="Q399" s="18">
        <f t="shared" ca="1" si="312"/>
        <v>7.0679175722816274E-8</v>
      </c>
      <c r="R399" s="18">
        <f t="shared" ca="1" si="312"/>
        <v>3.3741103052077092E-7</v>
      </c>
      <c r="S399" s="18">
        <f t="shared" ca="1" si="312"/>
        <v>9.772965375895793E-9</v>
      </c>
      <c r="T399" s="18">
        <f t="shared" ca="1" si="312"/>
        <v>5.248179041352468E-8</v>
      </c>
      <c r="U399" s="18">
        <f t="shared" ca="1" si="312"/>
        <v>5.7589870432607516E-9</v>
      </c>
      <c r="V399" s="18">
        <f t="shared" ca="1" si="312"/>
        <v>1.2419668363101767E-8</v>
      </c>
      <c r="W399" s="18">
        <f t="shared" ca="1" si="312"/>
        <v>5.6074891500782105E-9</v>
      </c>
      <c r="X399" s="18">
        <f t="shared" ca="1" si="312"/>
        <v>2.0856170721034033E-8</v>
      </c>
      <c r="Y399" s="18">
        <f t="shared" ca="1" si="312"/>
        <v>2.6490042434332211E-9</v>
      </c>
      <c r="Z399" s="18">
        <f t="shared" ca="1" si="312"/>
        <v>7.9273500010872341E-9</v>
      </c>
      <c r="AA399" s="18">
        <f t="shared" ca="1" si="312"/>
        <v>4.3002451044537456E-9</v>
      </c>
      <c r="AB399" s="18">
        <f t="shared" ca="1" si="312"/>
        <v>8.7311997046924018E-9</v>
      </c>
      <c r="AC399" s="18">
        <f t="shared" ca="1" si="312"/>
        <v>8.700339612121312E-9</v>
      </c>
      <c r="AD399" s="18">
        <f t="shared" ca="1" si="312"/>
        <v>1.1113570914449931E-7</v>
      </c>
      <c r="AE399" s="18">
        <f t="shared" ca="1" si="312"/>
        <v>1.1226011645732626E-9</v>
      </c>
      <c r="AF399" s="18">
        <f t="shared" ca="1" si="312"/>
        <v>5.0912355964862217E-9</v>
      </c>
    </row>
    <row r="400" spans="4:32">
      <c r="D400" s="18">
        <f t="shared" si="250"/>
        <v>22536</v>
      </c>
      <c r="E400" s="18">
        <f t="shared" ref="E400:AF400" ca="1" si="313">E$4*E236^E$5/(E154^E$6)*E318</f>
        <v>2.5055333334172165E-3</v>
      </c>
      <c r="F400" s="18">
        <f t="shared" ca="1" si="313"/>
        <v>1.3289739399463887E-4</v>
      </c>
      <c r="G400" s="18">
        <f t="shared" ca="1" si="313"/>
        <v>4.0519088613318008E-7</v>
      </c>
      <c r="H400" s="18">
        <f t="shared" ca="1" si="313"/>
        <v>1.3474040925339618E-7</v>
      </c>
      <c r="I400" s="18">
        <f t="shared" ca="1" si="313"/>
        <v>5.0271703988530163E-7</v>
      </c>
      <c r="J400" s="18">
        <f t="shared" ca="1" si="313"/>
        <v>2.4358514048232302E-6</v>
      </c>
      <c r="K400" s="18">
        <f t="shared" ca="1" si="313"/>
        <v>4.5607936124880804E-7</v>
      </c>
      <c r="L400" s="18">
        <f t="shared" ca="1" si="313"/>
        <v>2.1662071906505795E-6</v>
      </c>
      <c r="M400" s="18">
        <f t="shared" ca="1" si="313"/>
        <v>4.1141817809047454E-8</v>
      </c>
      <c r="N400" s="18">
        <f t="shared" ca="1" si="313"/>
        <v>2.6147823718017825E-7</v>
      </c>
      <c r="O400" s="18">
        <f t="shared" ca="1" si="313"/>
        <v>4.4100133324052509E-8</v>
      </c>
      <c r="P400" s="18">
        <f t="shared" ca="1" si="313"/>
        <v>3.3366488208569746E-7</v>
      </c>
      <c r="Q400" s="18">
        <f t="shared" ca="1" si="313"/>
        <v>4.7679007165332373E-8</v>
      </c>
      <c r="R400" s="18">
        <f t="shared" ca="1" si="313"/>
        <v>2.3441735287764144E-7</v>
      </c>
      <c r="S400" s="18">
        <f t="shared" ca="1" si="313"/>
        <v>6.6119152450486402E-9</v>
      </c>
      <c r="T400" s="18">
        <f t="shared" ca="1" si="313"/>
        <v>3.6840335384808142E-8</v>
      </c>
      <c r="U400" s="18">
        <f t="shared" ca="1" si="313"/>
        <v>3.9100194300278469E-9</v>
      </c>
      <c r="V400" s="18">
        <f t="shared" ca="1" si="313"/>
        <v>8.4860521099594208E-9</v>
      </c>
      <c r="W400" s="18">
        <f t="shared" ca="1" si="313"/>
        <v>3.8459273809893548E-9</v>
      </c>
      <c r="X400" s="18">
        <f t="shared" ca="1" si="313"/>
        <v>1.4960319592435214E-8</v>
      </c>
      <c r="Y400" s="18">
        <f t="shared" ca="1" si="313"/>
        <v>1.8499330792968751E-9</v>
      </c>
      <c r="Z400" s="18">
        <f t="shared" ca="1" si="313"/>
        <v>5.5448167142620228E-9</v>
      </c>
      <c r="AA400" s="18">
        <f t="shared" ca="1" si="313"/>
        <v>3.0379027322518172E-9</v>
      </c>
      <c r="AB400" s="18">
        <f t="shared" ca="1" si="313"/>
        <v>6.261101680744955E-9</v>
      </c>
      <c r="AC400" s="18">
        <f t="shared" ca="1" si="313"/>
        <v>6.3683714969600447E-9</v>
      </c>
      <c r="AD400" s="18">
        <f t="shared" ca="1" si="313"/>
        <v>8.2989523242561683E-8</v>
      </c>
      <c r="AE400" s="18">
        <f t="shared" ca="1" si="313"/>
        <v>8.4078882062798246E-10</v>
      </c>
      <c r="AF400" s="18">
        <f t="shared" ca="1" si="313"/>
        <v>3.8468564561979148E-9</v>
      </c>
    </row>
    <row r="401" spans="4:32">
      <c r="D401" s="18">
        <f t="shared" si="250"/>
        <v>28371</v>
      </c>
      <c r="E401" s="18">
        <f t="shared" ref="E401:AF401" ca="1" si="314">E$4*E237^E$5/(E155^E$6)*E319</f>
        <v>1.4247915222377603E-3</v>
      </c>
      <c r="F401" s="18">
        <f t="shared" ca="1" si="314"/>
        <v>7.5111404960132396E-5</v>
      </c>
      <c r="G401" s="18">
        <f t="shared" ca="1" si="314"/>
        <v>2.293129105399335E-7</v>
      </c>
      <c r="H401" s="18">
        <f t="shared" ca="1" si="314"/>
        <v>7.4295276016426272E-8</v>
      </c>
      <c r="I401" s="18">
        <f t="shared" ca="1" si="314"/>
        <v>2.8730844553230252E-7</v>
      </c>
      <c r="J401" s="18">
        <f t="shared" ca="1" si="314"/>
        <v>1.4791142406062119E-6</v>
      </c>
      <c r="K401" s="18">
        <f t="shared" ca="1" si="314"/>
        <v>2.7464399376738189E-7</v>
      </c>
      <c r="L401" s="18">
        <f t="shared" ca="1" si="314"/>
        <v>1.3664957738787541E-6</v>
      </c>
      <c r="M401" s="18">
        <f t="shared" ca="1" si="314"/>
        <v>2.5604629006177333E-8</v>
      </c>
      <c r="N401" s="18">
        <f t="shared" ca="1" si="314"/>
        <v>1.6729626120117616E-7</v>
      </c>
      <c r="O401" s="18">
        <f t="shared" ca="1" si="314"/>
        <v>2.8023883141811598E-8</v>
      </c>
      <c r="P401" s="18">
        <f t="shared" ca="1" si="314"/>
        <v>2.2017259311314889E-7</v>
      </c>
      <c r="Q401" s="18">
        <f t="shared" ca="1" si="314"/>
        <v>3.1285648629625669E-8</v>
      </c>
      <c r="R401" s="18">
        <f t="shared" ca="1" si="314"/>
        <v>1.585338457290587E-7</v>
      </c>
      <c r="S401" s="18">
        <f t="shared" ca="1" si="314"/>
        <v>4.3439540664219705E-9</v>
      </c>
      <c r="T401" s="18">
        <f t="shared" ca="1" si="314"/>
        <v>2.5151167092686016E-8</v>
      </c>
      <c r="U401" s="18">
        <f t="shared" ca="1" si="314"/>
        <v>2.5743207012563993E-9</v>
      </c>
      <c r="V401" s="18">
        <f t="shared" ca="1" si="314"/>
        <v>5.626855800641424E-9</v>
      </c>
      <c r="W401" s="18">
        <f t="shared" ca="1" si="314"/>
        <v>2.5566480956371534E-9</v>
      </c>
      <c r="X401" s="18">
        <f t="shared" ca="1" si="314"/>
        <v>1.0430767010582872E-8</v>
      </c>
      <c r="Y401" s="18">
        <f t="shared" ca="1" si="314"/>
        <v>1.2530893227757494E-9</v>
      </c>
      <c r="Z401" s="18">
        <f t="shared" ca="1" si="314"/>
        <v>3.7616052562848653E-9</v>
      </c>
      <c r="AA401" s="18">
        <f t="shared" ca="1" si="314"/>
        <v>2.0826269680194093E-9</v>
      </c>
      <c r="AB401" s="18">
        <f t="shared" ca="1" si="314"/>
        <v>4.3594251814631143E-9</v>
      </c>
      <c r="AC401" s="18">
        <f t="shared" ca="1" si="314"/>
        <v>4.5337317434645196E-9</v>
      </c>
      <c r="AD401" s="18">
        <f t="shared" ca="1" si="314"/>
        <v>6.0353597720535465E-8</v>
      </c>
      <c r="AE401" s="18">
        <f t="shared" ca="1" si="314"/>
        <v>6.1327804039633318E-10</v>
      </c>
      <c r="AF401" s="18">
        <f t="shared" ca="1" si="314"/>
        <v>2.8318573349042559E-9</v>
      </c>
    </row>
    <row r="402" spans="4:32">
      <c r="D402" s="18">
        <f t="shared" ref="D402:D416" si="315">D74</f>
        <v>35717</v>
      </c>
      <c r="E402" s="18">
        <f t="shared" ref="E402:AF402" ca="1" si="316">E$4*E238^E$5/(E156^E$6)*E320</f>
        <v>8.0105189656815587E-4</v>
      </c>
      <c r="F402" s="18">
        <f t="shared" ca="1" si="316"/>
        <v>4.1965440431262243E-5</v>
      </c>
      <c r="G402" s="18">
        <f t="shared" ca="1" si="316"/>
        <v>1.2805326382904513E-7</v>
      </c>
      <c r="H402" s="18">
        <f t="shared" ca="1" si="316"/>
        <v>4.0268174531142719E-8</v>
      </c>
      <c r="I402" s="18">
        <f t="shared" ca="1" si="316"/>
        <v>1.6112592067493066E-7</v>
      </c>
      <c r="J402" s="18">
        <f t="shared" ca="1" si="316"/>
        <v>8.8026635550193615E-7</v>
      </c>
      <c r="K402" s="18">
        <f t="shared" ca="1" si="316"/>
        <v>1.6169664808491676E-7</v>
      </c>
      <c r="L402" s="18">
        <f t="shared" ca="1" si="316"/>
        <v>8.4304476973700432E-7</v>
      </c>
      <c r="M402" s="18">
        <f t="shared" ca="1" si="316"/>
        <v>1.5559753198314814E-8</v>
      </c>
      <c r="N402" s="18">
        <f t="shared" ca="1" si="316"/>
        <v>1.0443610941410025E-7</v>
      </c>
      <c r="O402" s="18">
        <f t="shared" ca="1" si="316"/>
        <v>1.7353735964957012E-8</v>
      </c>
      <c r="P402" s="18">
        <f t="shared" ca="1" si="316"/>
        <v>1.4163679184894943E-7</v>
      </c>
      <c r="Q402" s="18">
        <f t="shared" ca="1" si="316"/>
        <v>1.999538080626725E-8</v>
      </c>
      <c r="R402" s="18">
        <f t="shared" ca="1" si="316"/>
        <v>1.0446241380053406E-7</v>
      </c>
      <c r="S402" s="18">
        <f t="shared" ca="1" si="316"/>
        <v>2.7739204528064675E-9</v>
      </c>
      <c r="T402" s="18">
        <f t="shared" ca="1" si="316"/>
        <v>1.6713292651212832E-8</v>
      </c>
      <c r="U402" s="18">
        <f t="shared" ca="1" si="316"/>
        <v>1.644583614701789E-9</v>
      </c>
      <c r="V402" s="18">
        <f t="shared" ca="1" si="316"/>
        <v>3.6232016954282677E-9</v>
      </c>
      <c r="W402" s="18">
        <f t="shared" ca="1" si="316"/>
        <v>1.6476454321866963E-9</v>
      </c>
      <c r="X402" s="18">
        <f t="shared" ca="1" si="316"/>
        <v>7.0697768735650867E-9</v>
      </c>
      <c r="Y402" s="18">
        <f t="shared" ca="1" si="316"/>
        <v>8.2345277060319687E-10</v>
      </c>
      <c r="Z402" s="18">
        <f t="shared" ca="1" si="316"/>
        <v>2.4750849827558403E-9</v>
      </c>
      <c r="AA402" s="18">
        <f t="shared" ca="1" si="316"/>
        <v>1.3854134646953418E-9</v>
      </c>
      <c r="AB402" s="18">
        <f t="shared" ca="1" si="316"/>
        <v>2.9469958759869379E-9</v>
      </c>
      <c r="AC402" s="18">
        <f t="shared" ca="1" si="316"/>
        <v>3.1384000430028377E-9</v>
      </c>
      <c r="AD402" s="18">
        <f t="shared" ca="1" si="316"/>
        <v>4.2726791671153854E-8</v>
      </c>
      <c r="AE402" s="18">
        <f t="shared" ca="1" si="316"/>
        <v>4.3547715926807243E-10</v>
      </c>
      <c r="AF402" s="18">
        <f t="shared" ca="1" si="316"/>
        <v>2.0295728204815219E-9</v>
      </c>
    </row>
    <row r="403" spans="4:32">
      <c r="D403" s="18">
        <f t="shared" si="315"/>
        <v>44965</v>
      </c>
      <c r="E403" s="18">
        <f t="shared" ref="E403:AF403" ca="1" si="317">E$4*E239^E$5/(E157^E$6)*E321</f>
        <v>4.4607540786173482E-4</v>
      </c>
      <c r="F403" s="18">
        <f t="shared" ca="1" si="317"/>
        <v>2.3220161408223726E-5</v>
      </c>
      <c r="G403" s="18">
        <f t="shared" ca="1" si="317"/>
        <v>7.0699337423149121E-8</v>
      </c>
      <c r="H403" s="18">
        <f t="shared" ca="1" si="317"/>
        <v>2.1504638716658632E-8</v>
      </c>
      <c r="I403" s="18">
        <f t="shared" ca="1" si="317"/>
        <v>8.8884220534781512E-8</v>
      </c>
      <c r="J403" s="18">
        <f t="shared" ca="1" si="317"/>
        <v>5.1462593073812998E-7</v>
      </c>
      <c r="K403" s="18">
        <f t="shared" ca="1" si="317"/>
        <v>9.329565158937043E-8</v>
      </c>
      <c r="L403" s="18">
        <f t="shared" ca="1" si="317"/>
        <v>5.0976369977435996E-7</v>
      </c>
      <c r="M403" s="18">
        <f t="shared" ca="1" si="317"/>
        <v>9.2534003473530068E-9</v>
      </c>
      <c r="N403" s="18">
        <f t="shared" ca="1" si="317"/>
        <v>6.3735380071251005E-8</v>
      </c>
      <c r="O403" s="18">
        <f t="shared" ca="1" si="317"/>
        <v>1.0494161136003391E-8</v>
      </c>
      <c r="P403" s="18">
        <f t="shared" ca="1" si="317"/>
        <v>8.8977522057346504E-8</v>
      </c>
      <c r="Q403" s="18">
        <f t="shared" ca="1" si="317"/>
        <v>1.2466778504959635E-8</v>
      </c>
      <c r="R403" s="18">
        <f t="shared" ca="1" si="317"/>
        <v>6.7167540450973095E-8</v>
      </c>
      <c r="S403" s="18">
        <f t="shared" ca="1" si="317"/>
        <v>1.724277530308518E-9</v>
      </c>
      <c r="T403" s="18">
        <f t="shared" ca="1" si="317"/>
        <v>1.0821519174071191E-8</v>
      </c>
      <c r="U403" s="18">
        <f t="shared" ca="1" si="317"/>
        <v>1.0206693103042593E-9</v>
      </c>
      <c r="V403" s="18">
        <f t="shared" ca="1" si="317"/>
        <v>2.2683627950981611E-9</v>
      </c>
      <c r="W403" s="18">
        <f t="shared" ca="1" si="317"/>
        <v>1.0303475158176437E-9</v>
      </c>
      <c r="X403" s="18">
        <f t="shared" ca="1" si="317"/>
        <v>4.6610769497102842E-9</v>
      </c>
      <c r="Y403" s="18">
        <f t="shared" ca="1" si="317"/>
        <v>5.2537586153188066E-10</v>
      </c>
      <c r="Z403" s="18">
        <f t="shared" ca="1" si="317"/>
        <v>1.5806136969251535E-9</v>
      </c>
      <c r="AA403" s="18">
        <f t="shared" ca="1" si="317"/>
        <v>8.9484696677309937E-10</v>
      </c>
      <c r="AB403" s="18">
        <f t="shared" ca="1" si="317"/>
        <v>1.9348218325096662E-9</v>
      </c>
      <c r="AC403" s="18">
        <f t="shared" ca="1" si="317"/>
        <v>2.1129659824006956E-9</v>
      </c>
      <c r="AD403" s="18">
        <f t="shared" ca="1" si="317"/>
        <v>2.9448969836761559E-8</v>
      </c>
      <c r="AE403" s="18">
        <f t="shared" ca="1" si="317"/>
        <v>3.0104829369411354E-10</v>
      </c>
      <c r="AF403" s="18">
        <f t="shared" ca="1" si="317"/>
        <v>1.4160303156017675E-9</v>
      </c>
    </row>
    <row r="404" spans="4:32">
      <c r="D404" s="18">
        <f t="shared" si="315"/>
        <v>56607</v>
      </c>
      <c r="E404" s="18">
        <f t="shared" ref="E404:AF404" ca="1" si="318">E$4*E240^E$5/(E158^E$6)*E322</f>
        <v>2.4642131156662008E-4</v>
      </c>
      <c r="F404" s="18">
        <f t="shared" ca="1" si="318"/>
        <v>1.2744464362665885E-5</v>
      </c>
      <c r="G404" s="18">
        <f t="shared" ca="1" si="318"/>
        <v>3.8661998839664467E-8</v>
      </c>
      <c r="H404" s="18">
        <f t="shared" ca="1" si="318"/>
        <v>1.1340418665989512E-8</v>
      </c>
      <c r="I404" s="18">
        <f t="shared" ca="1" si="318"/>
        <v>4.834196513594118E-8</v>
      </c>
      <c r="J404" s="18">
        <f t="shared" ca="1" si="318"/>
        <v>2.9621391719515316E-7</v>
      </c>
      <c r="K404" s="18">
        <f t="shared" ca="1" si="318"/>
        <v>5.288021775955797E-8</v>
      </c>
      <c r="L404" s="18">
        <f t="shared" ca="1" si="318"/>
        <v>3.0278467568486508E-7</v>
      </c>
      <c r="M404" s="18">
        <f t="shared" ca="1" si="318"/>
        <v>5.3976744262353568E-9</v>
      </c>
      <c r="N404" s="18">
        <f t="shared" ca="1" si="318"/>
        <v>3.8109648450917641E-8</v>
      </c>
      <c r="O404" s="18">
        <f t="shared" ca="1" si="318"/>
        <v>6.2106888299155462E-9</v>
      </c>
      <c r="P404" s="18">
        <f t="shared" ca="1" si="318"/>
        <v>5.4693435943963098E-8</v>
      </c>
      <c r="Q404" s="18">
        <f t="shared" ca="1" si="318"/>
        <v>7.5991225394359202E-9</v>
      </c>
      <c r="R404" s="18">
        <f t="shared" ca="1" si="318"/>
        <v>4.221593490601257E-8</v>
      </c>
      <c r="S404" s="18">
        <f t="shared" ca="1" si="318"/>
        <v>1.0452692391253109E-9</v>
      </c>
      <c r="T404" s="18">
        <f t="shared" ca="1" si="318"/>
        <v>6.8388444471252464E-9</v>
      </c>
      <c r="U404" s="18">
        <f t="shared" ca="1" si="318"/>
        <v>6.1651411137275573E-10</v>
      </c>
      <c r="V404" s="18">
        <f t="shared" ca="1" si="318"/>
        <v>1.3831211194431746E-9</v>
      </c>
      <c r="W404" s="18">
        <f t="shared" ca="1" si="318"/>
        <v>6.2621968039823355E-10</v>
      </c>
      <c r="X404" s="18">
        <f t="shared" ca="1" si="318"/>
        <v>2.992922624848303E-9</v>
      </c>
      <c r="Y404" s="18">
        <f t="shared" ca="1" si="318"/>
        <v>3.2587622053107294E-10</v>
      </c>
      <c r="Z404" s="18">
        <f t="shared" ca="1" si="318"/>
        <v>9.8088550640550833E-10</v>
      </c>
      <c r="AA404" s="18">
        <f t="shared" ca="1" si="318"/>
        <v>5.6182048111888792E-10</v>
      </c>
      <c r="AB404" s="18">
        <f t="shared" ca="1" si="318"/>
        <v>1.2349444018457535E-9</v>
      </c>
      <c r="AC404" s="18">
        <f t="shared" ca="1" si="318"/>
        <v>1.3848727785171087E-9</v>
      </c>
      <c r="AD404" s="18">
        <f t="shared" ca="1" si="318"/>
        <v>1.9775047396364742E-8</v>
      </c>
      <c r="AE404" s="18">
        <f t="shared" ca="1" si="318"/>
        <v>2.0273695342476284E-10</v>
      </c>
      <c r="AF404" s="18">
        <f t="shared" ca="1" si="318"/>
        <v>9.6221574579195531E-10</v>
      </c>
    </row>
    <row r="405" spans="4:32">
      <c r="D405" s="18">
        <f t="shared" si="315"/>
        <v>71264</v>
      </c>
      <c r="E405" s="18">
        <f t="shared" ref="E405:AF405" ca="1" si="319">E$4*E241^E$5/(E159^E$6)*E323</f>
        <v>1.352163470531424E-4</v>
      </c>
      <c r="F405" s="18">
        <f t="shared" ca="1" si="319"/>
        <v>6.9473974094911715E-6</v>
      </c>
      <c r="G405" s="18">
        <f t="shared" ca="1" si="319"/>
        <v>2.0972478999802431E-8</v>
      </c>
      <c r="H405" s="18">
        <f t="shared" ca="1" si="319"/>
        <v>5.9165116499676432E-9</v>
      </c>
      <c r="I405" s="18">
        <f t="shared" ca="1" si="319"/>
        <v>2.5973889938486581E-8</v>
      </c>
      <c r="J405" s="18">
        <f t="shared" ca="1" si="319"/>
        <v>1.6820826784483636E-7</v>
      </c>
      <c r="K405" s="18">
        <f t="shared" ca="1" si="319"/>
        <v>2.9509629397687747E-8</v>
      </c>
      <c r="L405" s="18">
        <f t="shared" ca="1" si="319"/>
        <v>1.7702898209201393E-7</v>
      </c>
      <c r="M405" s="18">
        <f t="shared" ca="1" si="319"/>
        <v>3.0952753843516113E-9</v>
      </c>
      <c r="N405" s="18">
        <f t="shared" ca="1" si="319"/>
        <v>2.2374566184042324E-8</v>
      </c>
      <c r="O405" s="18">
        <f t="shared" ca="1" si="319"/>
        <v>3.6053972846016519E-9</v>
      </c>
      <c r="P405" s="18">
        <f t="shared" ca="1" si="319"/>
        <v>3.2967757914971269E-8</v>
      </c>
      <c r="Q405" s="18">
        <f t="shared" ca="1" si="319"/>
        <v>4.5375948592698142E-9</v>
      </c>
      <c r="R405" s="18">
        <f t="shared" ca="1" si="319"/>
        <v>2.5986727025961717E-8</v>
      </c>
      <c r="S405" s="18">
        <f t="shared" ca="1" si="319"/>
        <v>6.1928213591069727E-10</v>
      </c>
      <c r="T405" s="18">
        <f t="shared" ca="1" si="319"/>
        <v>4.2259184949812857E-9</v>
      </c>
      <c r="U405" s="18">
        <f t="shared" ca="1" si="319"/>
        <v>3.6312117005181974E-10</v>
      </c>
      <c r="V405" s="18">
        <f t="shared" ca="1" si="319"/>
        <v>8.2304981436719801E-10</v>
      </c>
      <c r="W405" s="18">
        <f t="shared" ca="1" si="319"/>
        <v>3.7054085462390939E-10</v>
      </c>
      <c r="X405" s="18">
        <f t="shared" ca="1" si="319"/>
        <v>1.8744278805261962E-9</v>
      </c>
      <c r="Y405" s="18">
        <f t="shared" ca="1" si="319"/>
        <v>1.9683450471913934E-10</v>
      </c>
      <c r="Z405" s="18">
        <f t="shared" ca="1" si="319"/>
        <v>5.9251932724494226E-10</v>
      </c>
      <c r="AA405" s="18">
        <f t="shared" ca="1" si="319"/>
        <v>3.4343148374827459E-10</v>
      </c>
      <c r="AB405" s="18">
        <f t="shared" ca="1" si="319"/>
        <v>7.6737182903132155E-10</v>
      </c>
      <c r="AC405" s="18">
        <f t="shared" ca="1" si="319"/>
        <v>8.8467803406420005E-10</v>
      </c>
      <c r="AD405" s="18">
        <f t="shared" ca="1" si="319"/>
        <v>1.2951473223543277E-8</v>
      </c>
      <c r="AE405" s="18">
        <f t="shared" ca="1" si="319"/>
        <v>1.3314161543551566E-10</v>
      </c>
      <c r="AF405" s="18">
        <f t="shared" ca="1" si="319"/>
        <v>6.3733043977581731E-10</v>
      </c>
    </row>
    <row r="406" spans="4:32">
      <c r="D406" s="18">
        <f t="shared" si="315"/>
        <v>89716</v>
      </c>
      <c r="E406" s="18">
        <f t="shared" ref="E406:AF406" ca="1" si="320">E$4*E242^E$5/(E160^E$6)*E324</f>
        <v>7.3785491337603943E-5</v>
      </c>
      <c r="F406" s="18">
        <f t="shared" ca="1" si="320"/>
        <v>3.7660471903346635E-6</v>
      </c>
      <c r="G406" s="18">
        <f t="shared" ca="1" si="320"/>
        <v>1.1300634998582637E-8</v>
      </c>
      <c r="H406" s="18">
        <f t="shared" ca="1" si="320"/>
        <v>3.0591373542485248E-9</v>
      </c>
      <c r="I406" s="18">
        <f t="shared" ca="1" si="320"/>
        <v>1.3812630925945242E-8</v>
      </c>
      <c r="J406" s="18">
        <f t="shared" ca="1" si="320"/>
        <v>9.4420984052089526E-8</v>
      </c>
      <c r="K406" s="18">
        <f t="shared" ca="1" si="320"/>
        <v>1.6248375422970347E-8</v>
      </c>
      <c r="L406" s="18">
        <f t="shared" ca="1" si="320"/>
        <v>1.0210288686847979E-7</v>
      </c>
      <c r="M406" s="18">
        <f t="shared" ca="1" si="320"/>
        <v>1.7488277767672848E-9</v>
      </c>
      <c r="N406" s="18">
        <f t="shared" ca="1" si="320"/>
        <v>1.2927883106528246E-8</v>
      </c>
      <c r="O406" s="18">
        <f t="shared" ca="1" si="320"/>
        <v>2.0577463396825187E-9</v>
      </c>
      <c r="P406" s="18">
        <f t="shared" ca="1" si="320"/>
        <v>1.9527919590714959E-8</v>
      </c>
      <c r="Q406" s="18">
        <f t="shared" ca="1" si="320"/>
        <v>2.6603757090501563E-9</v>
      </c>
      <c r="R406" s="18">
        <f t="shared" ca="1" si="320"/>
        <v>1.5700717852577117E-8</v>
      </c>
      <c r="S406" s="18">
        <f t="shared" ca="1" si="320"/>
        <v>3.5937667292084868E-10</v>
      </c>
      <c r="T406" s="18">
        <f t="shared" ca="1" si="320"/>
        <v>2.5586693463783659E-9</v>
      </c>
      <c r="U406" s="18">
        <f t="shared" ca="1" si="320"/>
        <v>2.0903755381711676E-10</v>
      </c>
      <c r="V406" s="18">
        <f t="shared" ca="1" si="320"/>
        <v>4.7903814267806105E-10</v>
      </c>
      <c r="W406" s="18">
        <f t="shared" ca="1" si="320"/>
        <v>2.1395483576696525E-10</v>
      </c>
      <c r="X406" s="18">
        <f t="shared" ca="1" si="320"/>
        <v>1.1472778723902195E-9</v>
      </c>
      <c r="Y406" s="18">
        <f t="shared" ca="1" si="320"/>
        <v>1.1602119362342473E-10</v>
      </c>
      <c r="Z406" s="18">
        <f t="shared" ca="1" si="320"/>
        <v>3.491278692138723E-10</v>
      </c>
      <c r="AA406" s="18">
        <f t="shared" ca="1" si="320"/>
        <v>2.0480212409519574E-10</v>
      </c>
      <c r="AB406" s="18">
        <f t="shared" ca="1" si="320"/>
        <v>4.6507252464822181E-10</v>
      </c>
      <c r="AC406" s="18">
        <f t="shared" ca="1" si="320"/>
        <v>5.5182689619561458E-10</v>
      </c>
      <c r="AD406" s="18">
        <f t="shared" ca="1" si="320"/>
        <v>8.2858707830486927E-9</v>
      </c>
      <c r="AE406" s="18">
        <f t="shared" ca="1" si="320"/>
        <v>8.5397785188530079E-11</v>
      </c>
      <c r="AF406" s="18">
        <f t="shared" ca="1" si="320"/>
        <v>4.1208158324620005E-10</v>
      </c>
    </row>
    <row r="407" spans="4:32">
      <c r="D407" s="18">
        <f t="shared" si="315"/>
        <v>112950</v>
      </c>
      <c r="E407" s="18">
        <f t="shared" ref="E407:AF407" ca="1" si="321">E$4*E243^E$5/(E161^E$6)*E325</f>
        <v>4.0092511718832782E-5</v>
      </c>
      <c r="F407" s="18">
        <f t="shared" ca="1" si="321"/>
        <v>2.0327306539511025E-6</v>
      </c>
      <c r="G407" s="18">
        <f t="shared" ca="1" si="321"/>
        <v>6.058134838415852E-9</v>
      </c>
      <c r="H407" s="18">
        <f t="shared" ca="1" si="321"/>
        <v>1.5710086087643981E-9</v>
      </c>
      <c r="I407" s="18">
        <f t="shared" ca="1" si="321"/>
        <v>7.2887042199582626E-9</v>
      </c>
      <c r="J407" s="18">
        <f t="shared" ca="1" si="321"/>
        <v>5.254333648428014E-8</v>
      </c>
      <c r="K407" s="18">
        <f t="shared" ca="1" si="321"/>
        <v>8.8569619885590588E-9</v>
      </c>
      <c r="L407" s="18">
        <f t="shared" ca="1" si="321"/>
        <v>5.8289238474896999E-8</v>
      </c>
      <c r="M407" s="18">
        <f t="shared" ca="1" si="321"/>
        <v>9.7714750672698565E-10</v>
      </c>
      <c r="N407" s="18">
        <f t="shared" ca="1" si="321"/>
        <v>7.3801222946670887E-9</v>
      </c>
      <c r="O407" s="18">
        <f t="shared" ca="1" si="321"/>
        <v>1.1595411097903388E-9</v>
      </c>
      <c r="P407" s="18">
        <f t="shared" ca="1" si="321"/>
        <v>1.1416333221132306E-8</v>
      </c>
      <c r="Q407" s="18">
        <f t="shared" ca="1" si="321"/>
        <v>1.5383807121440522E-9</v>
      </c>
      <c r="R407" s="18">
        <f t="shared" ca="1" si="321"/>
        <v>9.3534871127922398E-9</v>
      </c>
      <c r="S407" s="18">
        <f t="shared" ca="1" si="321"/>
        <v>2.0532947772909881E-10</v>
      </c>
      <c r="T407" s="18">
        <f t="shared" ca="1" si="321"/>
        <v>1.5256107909067786E-9</v>
      </c>
      <c r="U407" s="18">
        <f t="shared" ca="1" si="321"/>
        <v>1.1827490629603641E-10</v>
      </c>
      <c r="V407" s="18">
        <f t="shared" ca="1" si="321"/>
        <v>2.7419303712823329E-10</v>
      </c>
      <c r="W407" s="18">
        <f t="shared" ca="1" si="321"/>
        <v>1.2127380813251714E-10</v>
      </c>
      <c r="X407" s="18">
        <f t="shared" ca="1" si="321"/>
        <v>6.9010607674038542E-10</v>
      </c>
      <c r="Y407" s="18">
        <f t="shared" ca="1" si="321"/>
        <v>6.7132742048761339E-11</v>
      </c>
      <c r="Z407" s="18">
        <f t="shared" ca="1" si="321"/>
        <v>2.0187411812802384E-10</v>
      </c>
      <c r="AA407" s="18">
        <f t="shared" ca="1" si="321"/>
        <v>1.1986491030849436E-10</v>
      </c>
      <c r="AB407" s="18">
        <f t="shared" ca="1" si="321"/>
        <v>2.76574632615831E-10</v>
      </c>
      <c r="AC407" s="18">
        <f t="shared" ca="1" si="321"/>
        <v>3.3802106277252739E-10</v>
      </c>
      <c r="AD407" s="18">
        <f t="shared" ca="1" si="321"/>
        <v>5.2078189238433467E-9</v>
      </c>
      <c r="AE407" s="18">
        <f t="shared" ca="1" si="321"/>
        <v>5.3801242355275227E-11</v>
      </c>
      <c r="AF407" s="18">
        <f t="shared" ca="1" si="321"/>
        <v>2.6159635399201575E-10</v>
      </c>
    </row>
    <row r="408" spans="4:32">
      <c r="D408" s="18">
        <f t="shared" si="315"/>
        <v>142190</v>
      </c>
      <c r="E408" s="18">
        <f t="shared" ref="E408:AF408" ca="1" si="322">E$4*E244^E$5/(E162^E$6)*E326</f>
        <v>2.1710743455674963E-5</v>
      </c>
      <c r="F408" s="18">
        <f t="shared" ca="1" si="322"/>
        <v>1.0933897616272351E-6</v>
      </c>
      <c r="G408" s="18">
        <f t="shared" ca="1" si="322"/>
        <v>3.2341362880202069E-9</v>
      </c>
      <c r="H408" s="18">
        <f t="shared" ca="1" si="322"/>
        <v>8.0218451163164813E-10</v>
      </c>
      <c r="I408" s="18">
        <f t="shared" ca="1" si="322"/>
        <v>3.8206180093985508E-9</v>
      </c>
      <c r="J408" s="18">
        <f t="shared" ca="1" si="322"/>
        <v>2.9017284996500277E-8</v>
      </c>
      <c r="K408" s="18">
        <f t="shared" ca="1" si="322"/>
        <v>4.7849509104712351E-9</v>
      </c>
      <c r="L408" s="18">
        <f t="shared" ca="1" si="322"/>
        <v>3.2971259514268945E-8</v>
      </c>
      <c r="M408" s="18">
        <f t="shared" ca="1" si="322"/>
        <v>5.4050391266729537E-10</v>
      </c>
      <c r="N408" s="18">
        <f t="shared" ca="1" si="322"/>
        <v>4.1669803939247345E-9</v>
      </c>
      <c r="O408" s="18">
        <f t="shared" ca="1" si="322"/>
        <v>6.4577396421817361E-10</v>
      </c>
      <c r="P408" s="18">
        <f t="shared" ca="1" si="322"/>
        <v>6.5934876377634235E-9</v>
      </c>
      <c r="Q408" s="18">
        <f t="shared" ca="1" si="322"/>
        <v>8.782492588785638E-10</v>
      </c>
      <c r="R408" s="18">
        <f t="shared" ca="1" si="322"/>
        <v>5.4989593913519967E-9</v>
      </c>
      <c r="S408" s="18">
        <f t="shared" ca="1" si="322"/>
        <v>1.1560007250807633E-10</v>
      </c>
      <c r="T408" s="18">
        <f t="shared" ca="1" si="322"/>
        <v>8.9645166590416457E-10</v>
      </c>
      <c r="U408" s="18">
        <f t="shared" ca="1" si="322"/>
        <v>6.5827436574186531E-11</v>
      </c>
      <c r="V408" s="18">
        <f t="shared" ca="1" si="322"/>
        <v>1.5446075082216493E-10</v>
      </c>
      <c r="W408" s="18">
        <f t="shared" ca="1" si="322"/>
        <v>6.7519502248754988E-11</v>
      </c>
      <c r="X408" s="18">
        <f t="shared" ca="1" si="322"/>
        <v>4.0813942140738541E-10</v>
      </c>
      <c r="Y408" s="18">
        <f t="shared" ca="1" si="322"/>
        <v>3.8153887510425278E-11</v>
      </c>
      <c r="Z408" s="18">
        <f t="shared" ca="1" si="322"/>
        <v>1.1460431659911758E-10</v>
      </c>
      <c r="AA408" s="18">
        <f t="shared" ca="1" si="322"/>
        <v>6.8879380491136398E-11</v>
      </c>
      <c r="AB408" s="18">
        <f t="shared" ca="1" si="322"/>
        <v>1.6144951411409598E-10</v>
      </c>
      <c r="AC408" s="18">
        <f t="shared" ca="1" si="322"/>
        <v>2.0339426350924567E-10</v>
      </c>
      <c r="AD408" s="18">
        <f t="shared" ca="1" si="322"/>
        <v>3.2160391719369627E-9</v>
      </c>
      <c r="AE408" s="18">
        <f t="shared" ca="1" si="322"/>
        <v>3.3297518426727084E-11</v>
      </c>
      <c r="AF408" s="18">
        <f t="shared" ca="1" si="322"/>
        <v>1.63043046164645E-10</v>
      </c>
    </row>
    <row r="409" spans="4:32">
      <c r="D409" s="18">
        <f t="shared" si="315"/>
        <v>179010</v>
      </c>
      <c r="E409" s="18">
        <f t="shared" ref="E409:AF409" ca="1" si="323">E$4*E245^E$5/(E163^E$6)*E327</f>
        <v>1.1715821605526525E-5</v>
      </c>
      <c r="F409" s="18">
        <f t="shared" ca="1" si="323"/>
        <v>5.860571121582131E-7</v>
      </c>
      <c r="G409" s="18">
        <f t="shared" ca="1" si="323"/>
        <v>1.7192215396718347E-9</v>
      </c>
      <c r="H409" s="18">
        <f t="shared" ca="1" si="323"/>
        <v>4.0724224108439566E-10</v>
      </c>
      <c r="I409" s="18">
        <f t="shared" ca="1" si="323"/>
        <v>1.9892329320191253E-9</v>
      </c>
      <c r="J409" s="18">
        <f t="shared" ca="1" si="323"/>
        <v>1.5901133089738771E-8</v>
      </c>
      <c r="K409" s="18">
        <f t="shared" ca="1" si="323"/>
        <v>2.561573594287603E-9</v>
      </c>
      <c r="L409" s="18">
        <f t="shared" ca="1" si="323"/>
        <v>1.847519277527761E-8</v>
      </c>
      <c r="M409" s="18">
        <f t="shared" ca="1" si="323"/>
        <v>2.9590102039721314E-10</v>
      </c>
      <c r="N409" s="18">
        <f t="shared" ca="1" si="323"/>
        <v>2.3261918790564151E-9</v>
      </c>
      <c r="O409" s="18">
        <f t="shared" ca="1" si="323"/>
        <v>3.5530953191066325E-10</v>
      </c>
      <c r="P409" s="18">
        <f t="shared" ca="1" si="323"/>
        <v>3.75996620109606E-9</v>
      </c>
      <c r="Q409" s="18">
        <f t="shared" ca="1" si="323"/>
        <v>4.9469549136662772E-10</v>
      </c>
      <c r="R409" s="18">
        <f t="shared" ca="1" si="323"/>
        <v>3.1881121234879559E-9</v>
      </c>
      <c r="S409" s="18">
        <f t="shared" ca="1" si="323"/>
        <v>6.408001258322408E-11</v>
      </c>
      <c r="T409" s="18">
        <f t="shared" ca="1" si="323"/>
        <v>5.186164171286161E-10</v>
      </c>
      <c r="U409" s="18">
        <f t="shared" ca="1" si="323"/>
        <v>3.5997802854494953E-11</v>
      </c>
      <c r="V409" s="18">
        <f t="shared" ca="1" si="323"/>
        <v>8.5550670527809128E-11</v>
      </c>
      <c r="W409" s="18">
        <f t="shared" ca="1" si="323"/>
        <v>3.6875377561831231E-11</v>
      </c>
      <c r="X409" s="18">
        <f t="shared" ca="1" si="323"/>
        <v>2.3698738012897275E-10</v>
      </c>
      <c r="Y409" s="18">
        <f t="shared" ca="1" si="323"/>
        <v>2.126683844713919E-11</v>
      </c>
      <c r="Z409" s="18">
        <f t="shared" ca="1" si="323"/>
        <v>6.3778486321424476E-11</v>
      </c>
      <c r="AA409" s="18">
        <f t="shared" ca="1" si="323"/>
        <v>3.8799781375430617E-11</v>
      </c>
      <c r="AB409" s="18">
        <f t="shared" ca="1" si="323"/>
        <v>9.2344403562168711E-11</v>
      </c>
      <c r="AC409" s="18">
        <f t="shared" ca="1" si="323"/>
        <v>1.2000793365145744E-10</v>
      </c>
      <c r="AD409" s="18">
        <f t="shared" ca="1" si="323"/>
        <v>1.9476500604708538E-9</v>
      </c>
      <c r="AE409" s="18">
        <f t="shared" ca="1" si="323"/>
        <v>2.0204283504521634E-11</v>
      </c>
      <c r="AF409" s="18">
        <f t="shared" ca="1" si="323"/>
        <v>9.9549214327089632E-11</v>
      </c>
    </row>
    <row r="410" spans="4:32">
      <c r="D410" s="18">
        <f t="shared" si="315"/>
        <v>225360</v>
      </c>
      <c r="E410" s="18">
        <f t="shared" ref="E410:AF410" ca="1" si="324">E$4*E246^E$5/(E164^E$6)*E328</f>
        <v>6.3055056403236836E-6</v>
      </c>
      <c r="F410" s="18">
        <f t="shared" ca="1" si="324"/>
        <v>3.1328578351040858E-7</v>
      </c>
      <c r="G410" s="18">
        <f t="shared" ca="1" si="324"/>
        <v>9.10922663553928E-10</v>
      </c>
      <c r="H410" s="18">
        <f t="shared" ca="1" si="324"/>
        <v>2.0580504080039052E-10</v>
      </c>
      <c r="I410" s="18">
        <f t="shared" ca="1" si="324"/>
        <v>1.0301769518991638E-9</v>
      </c>
      <c r="J410" s="18">
        <f t="shared" ca="1" si="324"/>
        <v>8.6594627632673825E-9</v>
      </c>
      <c r="K410" s="18">
        <f t="shared" ca="1" si="324"/>
        <v>1.3612143823614372E-9</v>
      </c>
      <c r="L410" s="18">
        <f t="shared" ca="1" si="324"/>
        <v>1.0273246092279474E-8</v>
      </c>
      <c r="M410" s="18">
        <f t="shared" ca="1" si="324"/>
        <v>1.6063409012874835E-10</v>
      </c>
      <c r="N410" s="18">
        <f t="shared" ca="1" si="324"/>
        <v>1.2864561929894178E-9</v>
      </c>
      <c r="O410" s="18">
        <f t="shared" ca="1" si="324"/>
        <v>1.93540392712289E-10</v>
      </c>
      <c r="P410" s="18">
        <f t="shared" ca="1" si="324"/>
        <v>2.1216198832726278E-9</v>
      </c>
      <c r="Q410" s="18">
        <f t="shared" ca="1" si="324"/>
        <v>2.7555025926350383E-10</v>
      </c>
      <c r="R410" s="18">
        <f t="shared" ca="1" si="324"/>
        <v>1.8268770421247353E-9</v>
      </c>
      <c r="S410" s="18">
        <f t="shared" ca="1" si="324"/>
        <v>3.506071326999438E-11</v>
      </c>
      <c r="T410" s="18">
        <f t="shared" ca="1" si="324"/>
        <v>2.9611731182486529E-10</v>
      </c>
      <c r="U410" s="18">
        <f t="shared" ca="1" si="324"/>
        <v>1.9394894922168045E-11</v>
      </c>
      <c r="V410" s="18">
        <f t="shared" ca="1" si="324"/>
        <v>4.6709040456023923E-11</v>
      </c>
      <c r="W410" s="18">
        <f t="shared" ca="1" si="324"/>
        <v>1.981166749097146E-11</v>
      </c>
      <c r="X410" s="18">
        <f t="shared" ca="1" si="324"/>
        <v>1.3546218075278886E-10</v>
      </c>
      <c r="Y410" s="18">
        <f t="shared" ca="1" si="324"/>
        <v>1.1658640244930979E-11</v>
      </c>
      <c r="Z410" s="18">
        <f t="shared" ca="1" si="324"/>
        <v>3.489250408130607E-11</v>
      </c>
      <c r="AA410" s="18">
        <f t="shared" ca="1" si="324"/>
        <v>2.1485451717309087E-11</v>
      </c>
      <c r="AB410" s="18">
        <f t="shared" ca="1" si="324"/>
        <v>5.1898419160334824E-11</v>
      </c>
      <c r="AC410" s="18">
        <f t="shared" ca="1" si="324"/>
        <v>6.9618841560235571E-11</v>
      </c>
      <c r="AD410" s="18">
        <f t="shared" ca="1" si="324"/>
        <v>1.1597445785727711E-9</v>
      </c>
      <c r="AE410" s="18">
        <f t="shared" ca="1" si="324"/>
        <v>1.2050984991100024E-11</v>
      </c>
      <c r="AF410" s="18">
        <f t="shared" ca="1" si="324"/>
        <v>5.9699771039208634E-11</v>
      </c>
    </row>
    <row r="411" spans="4:32">
      <c r="D411" s="18">
        <f t="shared" si="315"/>
        <v>283710</v>
      </c>
      <c r="E411" s="18">
        <f t="shared" ref="E411:AF411" ca="1" si="325">E$4*E247^E$5/(E165^E$6)*E329</f>
        <v>3.3862464739444724E-6</v>
      </c>
      <c r="F411" s="18">
        <f t="shared" ca="1" si="325"/>
        <v>1.671027319856494E-7</v>
      </c>
      <c r="G411" s="18">
        <f t="shared" ca="1" si="325"/>
        <v>4.8134799819618717E-10</v>
      </c>
      <c r="H411" s="18">
        <f t="shared" ca="1" si="325"/>
        <v>1.0361749095155637E-10</v>
      </c>
      <c r="I411" s="18">
        <f t="shared" ca="1" si="325"/>
        <v>5.3115229273589216E-10</v>
      </c>
      <c r="J411" s="18">
        <f t="shared" ca="1" si="325"/>
        <v>4.6915001468459936E-9</v>
      </c>
      <c r="K411" s="18">
        <f t="shared" ca="1" si="325"/>
        <v>7.1892414606716648E-10</v>
      </c>
      <c r="L411" s="18">
        <f t="shared" ca="1" si="325"/>
        <v>5.676075108364733E-9</v>
      </c>
      <c r="M411" s="18">
        <f t="shared" ca="1" si="325"/>
        <v>8.659083279232327E-11</v>
      </c>
      <c r="N411" s="18">
        <f t="shared" ca="1" si="325"/>
        <v>7.0590994543659902E-10</v>
      </c>
      <c r="O411" s="18">
        <f t="shared" ca="1" si="325"/>
        <v>1.0454232693515651E-10</v>
      </c>
      <c r="P411" s="18">
        <f t="shared" ca="1" si="325"/>
        <v>1.1865992920559367E-9</v>
      </c>
      <c r="Q411" s="18">
        <f t="shared" ca="1" si="325"/>
        <v>1.5204856145308358E-10</v>
      </c>
      <c r="R411" s="18">
        <f t="shared" ca="1" si="325"/>
        <v>1.0365819962496594E-9</v>
      </c>
      <c r="S411" s="18">
        <f t="shared" ca="1" si="325"/>
        <v>1.897273850411696E-11</v>
      </c>
      <c r="T411" s="18">
        <f t="shared" ca="1" si="325"/>
        <v>1.6720127470278617E-10</v>
      </c>
      <c r="U411" s="18">
        <f t="shared" ca="1" si="325"/>
        <v>1.0318303812347617E-11</v>
      </c>
      <c r="V411" s="18">
        <f t="shared" ca="1" si="325"/>
        <v>2.5194084327016618E-11</v>
      </c>
      <c r="W411" s="18">
        <f t="shared" ca="1" si="325"/>
        <v>1.0495952438269625E-11</v>
      </c>
      <c r="X411" s="18">
        <f t="shared" ca="1" si="325"/>
        <v>7.6396081802223548E-11</v>
      </c>
      <c r="Y411" s="18">
        <f t="shared" ca="1" si="325"/>
        <v>6.3011064068641224E-12</v>
      </c>
      <c r="Z411" s="18">
        <f t="shared" ca="1" si="325"/>
        <v>1.8812574574231974E-11</v>
      </c>
      <c r="AA411" s="18">
        <f t="shared" ca="1" si="325"/>
        <v>1.1724375265904841E-11</v>
      </c>
      <c r="AB411" s="18">
        <f t="shared" ca="1" si="325"/>
        <v>2.8729451221403913E-11</v>
      </c>
      <c r="AC411" s="18">
        <f t="shared" ca="1" si="325"/>
        <v>3.980210219110784E-11</v>
      </c>
      <c r="AD411" s="18">
        <f t="shared" ca="1" si="325"/>
        <v>6.805582989104758E-10</v>
      </c>
      <c r="AE411" s="18">
        <f t="shared" ca="1" si="325"/>
        <v>7.081929708929618E-12</v>
      </c>
      <c r="AF411" s="18">
        <f t="shared" ca="1" si="325"/>
        <v>3.5247861009779802E-11</v>
      </c>
    </row>
    <row r="412" spans="4:32">
      <c r="D412" s="18">
        <f t="shared" si="315"/>
        <v>357170</v>
      </c>
      <c r="E412" s="18">
        <f t="shared" ref="E412:AF412" ca="1" si="326">E$4*E248^E$5/(E166^E$6)*E330</f>
        <v>1.815262915015887E-6</v>
      </c>
      <c r="F412" s="18">
        <f t="shared" ca="1" si="326"/>
        <v>8.8969119324891282E-8</v>
      </c>
      <c r="G412" s="18">
        <f t="shared" ca="1" si="326"/>
        <v>2.537900767910589E-10</v>
      </c>
      <c r="H412" s="18">
        <f t="shared" ca="1" si="326"/>
        <v>5.2008393865179758E-11</v>
      </c>
      <c r="I412" s="18">
        <f t="shared" ca="1" si="326"/>
        <v>2.7286474671797019E-10</v>
      </c>
      <c r="J412" s="18">
        <f t="shared" ca="1" si="326"/>
        <v>2.5309543541693E-9</v>
      </c>
      <c r="K412" s="18">
        <f t="shared" ca="1" si="326"/>
        <v>3.7778139474851716E-10</v>
      </c>
      <c r="L412" s="18">
        <f t="shared" ca="1" si="326"/>
        <v>3.1195904673514237E-9</v>
      </c>
      <c r="M412" s="18">
        <f t="shared" ca="1" si="326"/>
        <v>4.6406460462596883E-11</v>
      </c>
      <c r="N412" s="18">
        <f t="shared" ca="1" si="326"/>
        <v>3.8483747260760079E-10</v>
      </c>
      <c r="O412" s="18">
        <f t="shared" ca="1" si="326"/>
        <v>5.607652643309949E-11</v>
      </c>
      <c r="P412" s="18">
        <f t="shared" ca="1" si="326"/>
        <v>6.5875850437717246E-10</v>
      </c>
      <c r="Q412" s="18">
        <f t="shared" ca="1" si="326"/>
        <v>8.3242781786368139E-11</v>
      </c>
      <c r="R412" s="18">
        <f t="shared" ca="1" si="326"/>
        <v>5.8332021732824773E-10</v>
      </c>
      <c r="S412" s="18">
        <f t="shared" ca="1" si="326"/>
        <v>1.0172402940305656E-11</v>
      </c>
      <c r="T412" s="18">
        <f t="shared" ca="1" si="326"/>
        <v>9.352980503178414E-11</v>
      </c>
      <c r="U412" s="18">
        <f t="shared" ca="1" si="326"/>
        <v>5.4313802222338098E-12</v>
      </c>
      <c r="V412" s="18">
        <f t="shared" ca="1" si="326"/>
        <v>1.3450818951305052E-11</v>
      </c>
      <c r="W412" s="18">
        <f t="shared" ca="1" si="326"/>
        <v>5.4952065794284051E-12</v>
      </c>
      <c r="X412" s="18">
        <f t="shared" ca="1" si="326"/>
        <v>4.2595524549737477E-11</v>
      </c>
      <c r="Y412" s="18">
        <f t="shared" ca="1" si="326"/>
        <v>3.3647530941770887E-12</v>
      </c>
      <c r="Z412" s="18">
        <f t="shared" ca="1" si="326"/>
        <v>1.0017884323429547E-11</v>
      </c>
      <c r="AA412" s="18">
        <f t="shared" ca="1" si="326"/>
        <v>6.3186116059261024E-12</v>
      </c>
      <c r="AB412" s="18">
        <f t="shared" ca="1" si="326"/>
        <v>1.5700534758948554E-11</v>
      </c>
      <c r="AC412" s="18">
        <f t="shared" ca="1" si="326"/>
        <v>2.2474107302481975E-11</v>
      </c>
      <c r="AD412" s="18">
        <f t="shared" ca="1" si="326"/>
        <v>3.9440497178899998E-10</v>
      </c>
      <c r="AE412" s="18">
        <f t="shared" ca="1" si="326"/>
        <v>4.1092407406363821E-12</v>
      </c>
      <c r="AF412" s="18">
        <f t="shared" ca="1" si="326"/>
        <v>2.0533900482690269E-11</v>
      </c>
    </row>
    <row r="413" spans="4:32">
      <c r="D413" s="18">
        <f t="shared" si="315"/>
        <v>449640</v>
      </c>
      <c r="E413" s="18">
        <f t="shared" ref="E413:AF413" ca="1" si="327">E$4*E249^E$5/(E167^E$6)*E331</f>
        <v>9.7177243421313669E-7</v>
      </c>
      <c r="F413" s="18">
        <f t="shared" ca="1" si="327"/>
        <v>4.7303469322487973E-8</v>
      </c>
      <c r="G413" s="18">
        <f t="shared" ca="1" si="327"/>
        <v>1.335812593952916E-10</v>
      </c>
      <c r="H413" s="18">
        <f t="shared" ca="1" si="327"/>
        <v>2.604152295206568E-11</v>
      </c>
      <c r="I413" s="18">
        <f t="shared" ca="1" si="327"/>
        <v>1.3977391011599186E-10</v>
      </c>
      <c r="J413" s="18">
        <f t="shared" ca="1" si="327"/>
        <v>1.3607544040080383E-9</v>
      </c>
      <c r="K413" s="18">
        <f t="shared" ca="1" si="327"/>
        <v>1.9771110712330392E-10</v>
      </c>
      <c r="L413" s="18">
        <f t="shared" ca="1" si="327"/>
        <v>1.7072309302300996E-9</v>
      </c>
      <c r="M413" s="18">
        <f t="shared" ca="1" si="327"/>
        <v>2.4753630421749425E-11</v>
      </c>
      <c r="N413" s="18">
        <f t="shared" ca="1" si="327"/>
        <v>2.0869255198234647E-10</v>
      </c>
      <c r="O413" s="18">
        <f t="shared" ca="1" si="327"/>
        <v>2.9909076456452602E-11</v>
      </c>
      <c r="P413" s="18">
        <f t="shared" ca="1" si="327"/>
        <v>3.6351460701239359E-10</v>
      </c>
      <c r="Q413" s="18">
        <f t="shared" ca="1" si="327"/>
        <v>4.5281245333779538E-11</v>
      </c>
      <c r="R413" s="18">
        <f t="shared" ca="1" si="327"/>
        <v>3.2603230558440656E-10</v>
      </c>
      <c r="S413" s="18">
        <f t="shared" ca="1" si="327"/>
        <v>5.4127323534536748E-12</v>
      </c>
      <c r="T413" s="18">
        <f t="shared" ca="1" si="327"/>
        <v>5.1915186531018507E-11</v>
      </c>
      <c r="U413" s="18">
        <f t="shared" ca="1" si="327"/>
        <v>2.8339382465098574E-12</v>
      </c>
      <c r="V413" s="18">
        <f t="shared" ca="1" si="327"/>
        <v>7.1208026335756682E-12</v>
      </c>
      <c r="W413" s="18">
        <f t="shared" ca="1" si="327"/>
        <v>2.848893745494183E-12</v>
      </c>
      <c r="X413" s="18">
        <f t="shared" ca="1" si="327"/>
        <v>2.3524999800221494E-11</v>
      </c>
      <c r="Y413" s="18">
        <f t="shared" ca="1" si="327"/>
        <v>1.7788337094075218E-12</v>
      </c>
      <c r="Z413" s="18">
        <f t="shared" ca="1" si="327"/>
        <v>5.2798141756335423E-12</v>
      </c>
      <c r="AA413" s="18">
        <f t="shared" ca="1" si="327"/>
        <v>3.3700928376897158E-12</v>
      </c>
      <c r="AB413" s="18">
        <f t="shared" ca="1" si="327"/>
        <v>8.4883758845978234E-12</v>
      </c>
      <c r="AC413" s="18">
        <f t="shared" ca="1" si="327"/>
        <v>1.2558393091775196E-11</v>
      </c>
      <c r="AD413" s="18">
        <f t="shared" ca="1" si="327"/>
        <v>2.2618602669186572E-10</v>
      </c>
      <c r="AE413" s="18">
        <f t="shared" ca="1" si="327"/>
        <v>2.3590350605881182E-12</v>
      </c>
      <c r="AF413" s="18">
        <f t="shared" ca="1" si="327"/>
        <v>1.1827686666405678E-11</v>
      </c>
    </row>
    <row r="414" spans="4:32">
      <c r="D414" s="18">
        <f t="shared" si="315"/>
        <v>566070</v>
      </c>
      <c r="E414" s="18">
        <f t="shared" ref="E414:AF414" ca="1" si="328">E$4*E250^E$5/(E168^E$6)*E332</f>
        <v>5.1957022657069518E-7</v>
      </c>
      <c r="F414" s="18">
        <f t="shared" ca="1" si="328"/>
        <v>2.5118608714757422E-8</v>
      </c>
      <c r="G414" s="18">
        <f t="shared" ca="1" si="328"/>
        <v>7.0201733905979853E-11</v>
      </c>
      <c r="H414" s="18">
        <f t="shared" ca="1" si="328"/>
        <v>1.3011813365451132E-11</v>
      </c>
      <c r="I414" s="18">
        <f t="shared" ca="1" si="328"/>
        <v>7.1420088466197129E-11</v>
      </c>
      <c r="J414" s="18">
        <f t="shared" ca="1" si="328"/>
        <v>7.2946994564742127E-10</v>
      </c>
      <c r="K414" s="18">
        <f t="shared" ca="1" si="328"/>
        <v>1.0311272141158343E-10</v>
      </c>
      <c r="L414" s="18">
        <f t="shared" ca="1" si="328"/>
        <v>9.3091639637507496E-10</v>
      </c>
      <c r="M414" s="18">
        <f t="shared" ca="1" si="328"/>
        <v>1.315104044354082E-11</v>
      </c>
      <c r="N414" s="18">
        <f t="shared" ca="1" si="328"/>
        <v>1.1266586718049879E-10</v>
      </c>
      <c r="O414" s="18">
        <f t="shared" ca="1" si="328"/>
        <v>1.5875629218497928E-11</v>
      </c>
      <c r="P414" s="18">
        <f t="shared" ca="1" si="328"/>
        <v>1.995682566981121E-10</v>
      </c>
      <c r="Q414" s="18">
        <f t="shared" ca="1" si="328"/>
        <v>2.449773014709845E-11</v>
      </c>
      <c r="R414" s="18">
        <f t="shared" ca="1" si="328"/>
        <v>1.8118318266343424E-10</v>
      </c>
      <c r="S414" s="18">
        <f t="shared" ca="1" si="328"/>
        <v>2.8616090618157712E-12</v>
      </c>
      <c r="T414" s="18">
        <f t="shared" ca="1" si="328"/>
        <v>2.8628251732258242E-11</v>
      </c>
      <c r="U414" s="18">
        <f t="shared" ca="1" si="328"/>
        <v>1.4676911650029636E-12</v>
      </c>
      <c r="V414" s="18">
        <f t="shared" ca="1" si="328"/>
        <v>3.7428182403562694E-12</v>
      </c>
      <c r="W414" s="18">
        <f t="shared" ca="1" si="328"/>
        <v>1.4647037595733241E-12</v>
      </c>
      <c r="X414" s="18">
        <f t="shared" ca="1" si="328"/>
        <v>1.2888234288841607E-11</v>
      </c>
      <c r="Y414" s="18">
        <f t="shared" ca="1" si="328"/>
        <v>9.3244722322644959E-13</v>
      </c>
      <c r="Z414" s="18">
        <f t="shared" ca="1" si="328"/>
        <v>2.7583872386302421E-12</v>
      </c>
      <c r="AA414" s="18">
        <f t="shared" ca="1" si="328"/>
        <v>1.7816880170484169E-12</v>
      </c>
      <c r="AB414" s="18">
        <f t="shared" ca="1" si="328"/>
        <v>4.5473717990930438E-12</v>
      </c>
      <c r="AC414" s="18">
        <f t="shared" ca="1" si="328"/>
        <v>6.9556320376961956E-12</v>
      </c>
      <c r="AD414" s="18">
        <f t="shared" ca="1" si="328"/>
        <v>1.2856075264808201E-10</v>
      </c>
      <c r="AE414" s="18">
        <f t="shared" ca="1" si="328"/>
        <v>1.3419960424533464E-12</v>
      </c>
      <c r="AF414" s="18">
        <f t="shared" ca="1" si="328"/>
        <v>6.7474515901293111E-12</v>
      </c>
    </row>
    <row r="415" spans="4:32">
      <c r="D415" s="18">
        <f t="shared" si="315"/>
        <v>712640</v>
      </c>
      <c r="E415" s="18">
        <f t="shared" ref="E415:AF415" ca="1" si="329">E$4*E251^E$5/(E169^E$6)*E333</f>
        <v>2.7754378194171825E-7</v>
      </c>
      <c r="F415" s="18">
        <f t="shared" ca="1" si="329"/>
        <v>1.3326036464495156E-8</v>
      </c>
      <c r="G415" s="18">
        <f t="shared" ca="1" si="329"/>
        <v>3.6851774309846222E-11</v>
      </c>
      <c r="H415" s="18">
        <f t="shared" ca="1" si="329"/>
        <v>6.4910612794427826E-12</v>
      </c>
      <c r="I415" s="18">
        <f t="shared" ca="1" si="329"/>
        <v>3.6423822886025613E-11</v>
      </c>
      <c r="J415" s="18">
        <f t="shared" ca="1" si="329"/>
        <v>3.9016747330261787E-10</v>
      </c>
      <c r="K415" s="18">
        <f t="shared" ca="1" si="329"/>
        <v>5.3630677190400469E-11</v>
      </c>
      <c r="L415" s="18">
        <f t="shared" ca="1" si="329"/>
        <v>5.0615910654742247E-10</v>
      </c>
      <c r="M415" s="18">
        <f t="shared" ca="1" si="329"/>
        <v>6.9648448307882307E-12</v>
      </c>
      <c r="N415" s="18">
        <f t="shared" ca="1" si="329"/>
        <v>6.0607918698486119E-11</v>
      </c>
      <c r="O415" s="18">
        <f t="shared" ca="1" si="329"/>
        <v>8.3945028102405778E-12</v>
      </c>
      <c r="P415" s="18">
        <f t="shared" ca="1" si="329"/>
        <v>1.0911506781523914E-10</v>
      </c>
      <c r="Q415" s="18">
        <f t="shared" ca="1" si="329"/>
        <v>1.319584490522185E-11</v>
      </c>
      <c r="R415" s="18">
        <f t="shared" ca="1" si="329"/>
        <v>1.0022320264704601E-10</v>
      </c>
      <c r="S415" s="18">
        <f t="shared" ca="1" si="329"/>
        <v>1.5050576115131017E-12</v>
      </c>
      <c r="T415" s="18">
        <f t="shared" ca="1" si="329"/>
        <v>1.5703375556691232E-11</v>
      </c>
      <c r="U415" s="18">
        <f t="shared" ca="1" si="329"/>
        <v>7.5554288683706813E-13</v>
      </c>
      <c r="V415" s="18">
        <f t="shared" ca="1" si="329"/>
        <v>1.9559250625359817E-12</v>
      </c>
      <c r="W415" s="18">
        <f t="shared" ca="1" si="329"/>
        <v>7.4796750447240014E-13</v>
      </c>
      <c r="X415" s="18">
        <f t="shared" ca="1" si="329"/>
        <v>7.0145362115632167E-12</v>
      </c>
      <c r="Y415" s="18">
        <f t="shared" ca="1" si="329"/>
        <v>4.8540362677934578E-13</v>
      </c>
      <c r="Z415" s="18">
        <f t="shared" ca="1" si="329"/>
        <v>1.4308176771670163E-12</v>
      </c>
      <c r="AA415" s="18">
        <f t="shared" ca="1" si="329"/>
        <v>9.3516585275371068E-13</v>
      </c>
      <c r="AB415" s="18">
        <f t="shared" ca="1" si="329"/>
        <v>2.4179079903227641E-12</v>
      </c>
      <c r="AC415" s="18">
        <f t="shared" ca="1" si="329"/>
        <v>3.8245850213284521E-12</v>
      </c>
      <c r="AD415" s="18">
        <f t="shared" ca="1" si="329"/>
        <v>7.2537809343408734E-11</v>
      </c>
      <c r="AE415" s="18">
        <f t="shared" ca="1" si="329"/>
        <v>7.5774031511976051E-13</v>
      </c>
      <c r="AF415" s="18">
        <f t="shared" ca="1" si="329"/>
        <v>3.8187624520138326E-12</v>
      </c>
    </row>
    <row r="416" spans="4:32">
      <c r="D416" s="18">
        <f t="shared" si="315"/>
        <v>897160</v>
      </c>
      <c r="E416" s="18">
        <f t="shared" ref="E416:AF416" ca="1" si="330">E$4*E252^E$5/(E170^E$6)*E334</f>
        <v>1.481464894894329E-7</v>
      </c>
      <c r="F416" s="18">
        <f t="shared" ca="1" si="330"/>
        <v>7.064408675144288E-9</v>
      </c>
      <c r="G416" s="18">
        <f t="shared" ca="1" si="330"/>
        <v>1.9326855427220543E-11</v>
      </c>
      <c r="H416" s="18">
        <f t="shared" ca="1" si="330"/>
        <v>3.233857849252497E-12</v>
      </c>
      <c r="I416" s="18">
        <f t="shared" ca="1" si="330"/>
        <v>1.8546734119689262E-11</v>
      </c>
      <c r="J416" s="18">
        <f t="shared" ca="1" si="330"/>
        <v>2.082979581680286E-10</v>
      </c>
      <c r="K416" s="18">
        <f t="shared" ca="1" si="330"/>
        <v>2.7831970735128001E-11</v>
      </c>
      <c r="L416" s="18">
        <f t="shared" ca="1" si="330"/>
        <v>2.745642751415869E-10</v>
      </c>
      <c r="M416" s="18">
        <f t="shared" ca="1" si="330"/>
        <v>3.6790396309456412E-12</v>
      </c>
      <c r="N416" s="18">
        <f t="shared" ca="1" si="330"/>
        <v>3.2508327898200281E-11</v>
      </c>
      <c r="O416" s="18">
        <f t="shared" ca="1" si="330"/>
        <v>4.4247441831192498E-12</v>
      </c>
      <c r="P416" s="18">
        <f t="shared" ca="1" si="330"/>
        <v>5.9458386972052824E-11</v>
      </c>
      <c r="Q416" s="18">
        <f t="shared" ca="1" si="330"/>
        <v>7.0825340744085178E-12</v>
      </c>
      <c r="R416" s="18">
        <f t="shared" ca="1" si="330"/>
        <v>5.5228185729023799E-11</v>
      </c>
      <c r="S416" s="18">
        <f t="shared" ca="1" si="330"/>
        <v>7.8819874300458627E-13</v>
      </c>
      <c r="T416" s="18">
        <f t="shared" ca="1" si="330"/>
        <v>8.5761146123198929E-12</v>
      </c>
      <c r="U416" s="18">
        <f t="shared" ca="1" si="330"/>
        <v>3.8700647220350876E-13</v>
      </c>
      <c r="V416" s="18">
        <f t="shared" ca="1" si="330"/>
        <v>1.0172505835633791E-12</v>
      </c>
      <c r="W416" s="18">
        <f t="shared" ca="1" si="330"/>
        <v>3.798213540000424E-13</v>
      </c>
      <c r="X416" s="18">
        <f t="shared" ca="1" si="330"/>
        <v>3.796985338572775E-12</v>
      </c>
      <c r="Y416" s="18">
        <f t="shared" ca="1" si="330"/>
        <v>2.512394219099695E-13</v>
      </c>
      <c r="Z416" s="18">
        <f t="shared" ca="1" si="330"/>
        <v>7.3780412612926169E-13</v>
      </c>
      <c r="AA416" s="18">
        <f t="shared" ca="1" si="330"/>
        <v>4.8792514363830067E-13</v>
      </c>
      <c r="AB416" s="18">
        <f t="shared" ca="1" si="330"/>
        <v>1.2776707951985528E-12</v>
      </c>
      <c r="AC416" s="18">
        <f t="shared" ca="1" si="330"/>
        <v>2.0903296281272438E-12</v>
      </c>
      <c r="AD416" s="18">
        <f t="shared" ca="1" si="330"/>
        <v>4.0679149370905346E-11</v>
      </c>
      <c r="AE416" s="18">
        <f t="shared" ca="1" si="330"/>
        <v>4.2519112873229696E-13</v>
      </c>
      <c r="AF416" s="18">
        <f t="shared" ca="1" si="330"/>
        <v>2.1469866842788266E-12</v>
      </c>
    </row>
    <row r="417" spans="4:32">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row>
    <row r="418" spans="4:32">
      <c r="D418" s="18" t="s">
        <v>381</v>
      </c>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row>
    <row r="419" spans="4:32">
      <c r="D419" s="18">
        <f>D9</f>
        <v>1.1294999999999999E-2</v>
      </c>
      <c r="E419" s="18">
        <f t="shared" ref="E419:AF419" ca="1" si="331">E337*(E91/(E91+$B$3*0.001))^(0.02*$B$4+4.7)</f>
        <v>6.2821318578560584E-4</v>
      </c>
      <c r="F419" s="18">
        <f t="shared" ca="1" si="331"/>
        <v>3.3752762476594325E-5</v>
      </c>
      <c r="G419" s="18">
        <f t="shared" ca="1" si="331"/>
        <v>5.52239203245362E-8</v>
      </c>
      <c r="H419" s="18">
        <f t="shared" ca="1" si="331"/>
        <v>6.9193484744091842E-9</v>
      </c>
      <c r="I419" s="18">
        <f t="shared" ca="1" si="331"/>
        <v>1.541615913841802E-8</v>
      </c>
      <c r="J419" s="18">
        <f t="shared" ca="1" si="331"/>
        <v>5.3784730027183724E-8</v>
      </c>
      <c r="K419" s="18">
        <f t="shared" ca="1" si="331"/>
        <v>6.1759911121591247E-9</v>
      </c>
      <c r="L419" s="18">
        <f t="shared" ca="1" si="331"/>
        <v>3.0488484122550484E-8</v>
      </c>
      <c r="M419" s="18">
        <f t="shared" ca="1" si="331"/>
        <v>4.24893130003451E-10</v>
      </c>
      <c r="N419" s="18">
        <f t="shared" ca="1" si="331"/>
        <v>2.2019650989359658E-9</v>
      </c>
      <c r="O419" s="18">
        <f t="shared" ca="1" si="331"/>
        <v>3.2334224785106783E-10</v>
      </c>
      <c r="P419" s="18">
        <f t="shared" ca="1" si="331"/>
        <v>2.4653616199395062E-9</v>
      </c>
      <c r="Q419" s="18">
        <f t="shared" ca="1" si="331"/>
        <v>3.1504891763839006E-10</v>
      </c>
      <c r="R419" s="18">
        <f t="shared" ca="1" si="331"/>
        <v>1.5552719415899583E-9</v>
      </c>
      <c r="S419" s="18">
        <f t="shared" ca="1" si="331"/>
        <v>2.9318532334094761E-11</v>
      </c>
      <c r="T419" s="18">
        <f t="shared" ca="1" si="331"/>
        <v>1.9134965200241792E-10</v>
      </c>
      <c r="U419" s="18">
        <f t="shared" ca="1" si="331"/>
        <v>1.2083656225338181E-11</v>
      </c>
      <c r="V419" s="18">
        <f t="shared" ca="1" si="331"/>
        <v>3.3515025582905164E-11</v>
      </c>
      <c r="W419" s="18">
        <f t="shared" ca="1" si="331"/>
        <v>9.4251272137522895E-12</v>
      </c>
      <c r="X419" s="18">
        <f t="shared" ca="1" si="331"/>
        <v>6.2291654818561763E-11</v>
      </c>
      <c r="Y419" s="18">
        <f t="shared" ca="1" si="331"/>
        <v>5.6987960105922126E-12</v>
      </c>
      <c r="Z419" s="18">
        <f t="shared" ca="1" si="331"/>
        <v>1.5192840304996804E-11</v>
      </c>
      <c r="AA419" s="18">
        <f t="shared" ca="1" si="331"/>
        <v>9.6260062743254592E-12</v>
      </c>
      <c r="AB419" s="18">
        <f t="shared" ca="1" si="331"/>
        <v>2.1736198722972031E-11</v>
      </c>
      <c r="AC419" s="18">
        <f t="shared" ca="1" si="331"/>
        <v>2.7041807928651689E-11</v>
      </c>
      <c r="AD419" s="18">
        <f t="shared" ca="1" si="331"/>
        <v>4.4221982842041111E-10</v>
      </c>
      <c r="AE419" s="18">
        <f t="shared" ca="1" si="331"/>
        <v>4.695159316507455E-12</v>
      </c>
      <c r="AF419" s="18">
        <f t="shared" ca="1" si="331"/>
        <v>2.1289666177375821E-11</v>
      </c>
    </row>
    <row r="420" spans="4:32">
      <c r="D420" s="18">
        <f t="shared" ref="D420:D483" si="332">D10</f>
        <v>1.4219000000000001E-2</v>
      </c>
      <c r="E420" s="18">
        <f t="shared" ref="E420:AF420" ca="1" si="333">E338*(E92/(E92+$B$3*0.001))^(0.02*$B$4+4.7)</f>
        <v>6.2821306808803832E-4</v>
      </c>
      <c r="F420" s="18">
        <f t="shared" ca="1" si="333"/>
        <v>3.375275601855658E-5</v>
      </c>
      <c r="G420" s="18">
        <f t="shared" ca="1" si="333"/>
        <v>5.5223911842453146E-8</v>
      </c>
      <c r="H420" s="18">
        <f t="shared" ca="1" si="333"/>
        <v>6.919347630888263E-9</v>
      </c>
      <c r="I420" s="18">
        <f t="shared" ca="1" si="333"/>
        <v>1.5416157710545993E-8</v>
      </c>
      <c r="J420" s="18">
        <f t="shared" ca="1" si="333"/>
        <v>5.3784726451524439E-8</v>
      </c>
      <c r="K420" s="18">
        <f t="shared" ca="1" si="333"/>
        <v>6.1759907401805312E-9</v>
      </c>
      <c r="L420" s="18">
        <f t="shared" ca="1" si="333"/>
        <v>3.0488482611098256E-8</v>
      </c>
      <c r="M420" s="18">
        <f t="shared" ca="1" si="333"/>
        <v>4.2489310931077411E-10</v>
      </c>
      <c r="N420" s="18">
        <f t="shared" ca="1" si="333"/>
        <v>2.2019650094424806E-9</v>
      </c>
      <c r="O420" s="18">
        <f t="shared" ca="1" si="333"/>
        <v>3.2334223455991E-10</v>
      </c>
      <c r="P420" s="18">
        <f t="shared" ca="1" si="333"/>
        <v>2.4653615356943166E-9</v>
      </c>
      <c r="Q420" s="18">
        <f t="shared" ca="1" si="333"/>
        <v>3.150489067081047E-10</v>
      </c>
      <c r="R420" s="18">
        <f t="shared" ca="1" si="333"/>
        <v>1.5552718955355234E-9</v>
      </c>
      <c r="S420" s="18">
        <f t="shared" ca="1" si="333"/>
        <v>2.931853139508649E-11</v>
      </c>
      <c r="T420" s="18">
        <f t="shared" ca="1" si="333"/>
        <v>1.9134964684467358E-10</v>
      </c>
      <c r="U420" s="18">
        <f t="shared" ca="1" si="333"/>
        <v>1.2083655864653628E-11</v>
      </c>
      <c r="V420" s="18">
        <f t="shared" ca="1" si="333"/>
        <v>3.3515024559556143E-11</v>
      </c>
      <c r="W420" s="18">
        <f t="shared" ca="1" si="333"/>
        <v>9.4251269543532816E-12</v>
      </c>
      <c r="X420" s="18">
        <f t="shared" ca="1" si="333"/>
        <v>6.2291653330956414E-11</v>
      </c>
      <c r="Y420" s="18">
        <f t="shared" ca="1" si="333"/>
        <v>5.6987958584451036E-12</v>
      </c>
      <c r="Z420" s="18">
        <f t="shared" ca="1" si="333"/>
        <v>1.5192839912804645E-11</v>
      </c>
      <c r="AA420" s="18">
        <f t="shared" ca="1" si="333"/>
        <v>9.6260060295990489E-12</v>
      </c>
      <c r="AB420" s="18">
        <f t="shared" ca="1" si="333"/>
        <v>2.1736198199073067E-11</v>
      </c>
      <c r="AC420" s="18">
        <f t="shared" ca="1" si="333"/>
        <v>2.7041807339244202E-11</v>
      </c>
      <c r="AD420" s="18">
        <f t="shared" ca="1" si="333"/>
        <v>4.4221981943822181E-10</v>
      </c>
      <c r="AE420" s="18">
        <f t="shared" ca="1" si="333"/>
        <v>4.6951592206681718E-12</v>
      </c>
      <c r="AF420" s="18">
        <f t="shared" ca="1" si="333"/>
        <v>2.1289665761586611E-11</v>
      </c>
    </row>
    <row r="421" spans="4:32">
      <c r="D421" s="18">
        <f t="shared" si="332"/>
        <v>1.7901E-2</v>
      </c>
      <c r="E421" s="18">
        <f t="shared" ref="E421:AF421" ca="1" si="334">E339*(E93/(E93+$B$3*0.001))^(0.02*$B$4+4.7)</f>
        <v>6.2821291987930961E-4</v>
      </c>
      <c r="F421" s="18">
        <f t="shared" ca="1" si="334"/>
        <v>3.3752747886378713E-5</v>
      </c>
      <c r="G421" s="18">
        <f t="shared" ca="1" si="334"/>
        <v>5.5223901161528816E-8</v>
      </c>
      <c r="H421" s="18">
        <f t="shared" ca="1" si="334"/>
        <v>6.9193465686982931E-9</v>
      </c>
      <c r="I421" s="18">
        <f t="shared" ca="1" si="334"/>
        <v>1.5416155912521383E-8</v>
      </c>
      <c r="J421" s="18">
        <f t="shared" ca="1" si="334"/>
        <v>5.3784721948933283E-8</v>
      </c>
      <c r="K421" s="18">
        <f t="shared" ca="1" si="334"/>
        <v>6.1759902717725E-9</v>
      </c>
      <c r="L421" s="18">
        <f t="shared" ca="1" si="334"/>
        <v>3.0488480707826645E-8</v>
      </c>
      <c r="M421" s="18">
        <f t="shared" ca="1" si="334"/>
        <v>4.2489308325385467E-10</v>
      </c>
      <c r="N421" s="18">
        <f t="shared" ca="1" si="334"/>
        <v>2.2019648967492729E-9</v>
      </c>
      <c r="O421" s="18">
        <f t="shared" ca="1" si="334"/>
        <v>3.2334221782323302E-10</v>
      </c>
      <c r="P421" s="18">
        <f t="shared" ca="1" si="334"/>
        <v>2.4653614296099031E-9</v>
      </c>
      <c r="Q421" s="18">
        <f t="shared" ca="1" si="334"/>
        <v>3.1504889294431851E-10</v>
      </c>
      <c r="R421" s="18">
        <f t="shared" ca="1" si="334"/>
        <v>1.5552718375422279E-9</v>
      </c>
      <c r="S421" s="18">
        <f t="shared" ca="1" si="334"/>
        <v>2.9318530212655411E-11</v>
      </c>
      <c r="T421" s="18">
        <f t="shared" ca="1" si="334"/>
        <v>1.9134964034986699E-10</v>
      </c>
      <c r="U421" s="18">
        <f t="shared" ca="1" si="334"/>
        <v>1.2083655410467404E-11</v>
      </c>
      <c r="V421" s="18">
        <f t="shared" ca="1" si="334"/>
        <v>3.3515023270920579E-11</v>
      </c>
      <c r="W421" s="18">
        <f t="shared" ca="1" si="334"/>
        <v>9.4251266277092672E-12</v>
      </c>
      <c r="X421" s="18">
        <f t="shared" ca="1" si="334"/>
        <v>6.229165145771335E-11</v>
      </c>
      <c r="Y421" s="18">
        <f t="shared" ca="1" si="334"/>
        <v>5.698795666856313E-12</v>
      </c>
      <c r="Z421" s="18">
        <f t="shared" ca="1" si="334"/>
        <v>1.5192839418942975E-11</v>
      </c>
      <c r="AA421" s="18">
        <f t="shared" ca="1" si="334"/>
        <v>9.6260057214312444E-12</v>
      </c>
      <c r="AB421" s="18">
        <f t="shared" ca="1" si="334"/>
        <v>2.1736197539361874E-11</v>
      </c>
      <c r="AC421" s="18">
        <f t="shared" ca="1" si="334"/>
        <v>2.7041806597042174E-11</v>
      </c>
      <c r="AD421" s="18">
        <f t="shared" ca="1" si="334"/>
        <v>4.4221980812754525E-10</v>
      </c>
      <c r="AE421" s="18">
        <f t="shared" ca="1" si="334"/>
        <v>4.6951590999841255E-12</v>
      </c>
      <c r="AF421" s="18">
        <f t="shared" ca="1" si="334"/>
        <v>2.1289665238010661E-11</v>
      </c>
    </row>
    <row r="422" spans="4:32">
      <c r="D422" s="18">
        <f t="shared" si="332"/>
        <v>2.2536E-2</v>
      </c>
      <c r="E422" s="18">
        <f t="shared" ref="E422:AF422" ca="1" si="335">E340*(E94/(E94+$B$3*0.001))^(0.02*$B$4+4.7)</f>
        <v>6.2821273331026967E-4</v>
      </c>
      <c r="F422" s="18">
        <f t="shared" ca="1" si="335"/>
        <v>3.3752737649379667E-5</v>
      </c>
      <c r="G422" s="18">
        <f t="shared" ca="1" si="335"/>
        <v>5.522388771609993E-8</v>
      </c>
      <c r="H422" s="18">
        <f t="shared" ca="1" si="335"/>
        <v>6.9193452315855036E-9</v>
      </c>
      <c r="I422" s="18">
        <f t="shared" ca="1" si="335"/>
        <v>1.5416153649120317E-8</v>
      </c>
      <c r="J422" s="18">
        <f t="shared" ca="1" si="335"/>
        <v>5.3784716280952137E-8</v>
      </c>
      <c r="K422" s="18">
        <f t="shared" ca="1" si="335"/>
        <v>6.175989682128031E-9</v>
      </c>
      <c r="L422" s="18">
        <f t="shared" ca="1" si="335"/>
        <v>3.048847831193756E-8</v>
      </c>
      <c r="M422" s="18">
        <f t="shared" ca="1" si="335"/>
        <v>4.2489305045271187E-10</v>
      </c>
      <c r="N422" s="18">
        <f t="shared" ca="1" si="335"/>
        <v>2.2019647548880509E-9</v>
      </c>
      <c r="O422" s="18">
        <f t="shared" ca="1" si="335"/>
        <v>3.2334219675465977E-10</v>
      </c>
      <c r="P422" s="18">
        <f t="shared" ca="1" si="335"/>
        <v>2.4653612960680241E-9</v>
      </c>
      <c r="Q422" s="18">
        <f t="shared" ca="1" si="335"/>
        <v>3.1504887561809708E-10</v>
      </c>
      <c r="R422" s="18">
        <f t="shared" ca="1" si="335"/>
        <v>1.5552717645387189E-9</v>
      </c>
      <c r="S422" s="18">
        <f t="shared" ca="1" si="335"/>
        <v>2.9318528724179732E-11</v>
      </c>
      <c r="T422" s="18">
        <f t="shared" ca="1" si="335"/>
        <v>1.9134963217403134E-10</v>
      </c>
      <c r="U422" s="18">
        <f t="shared" ca="1" si="335"/>
        <v>1.2083654838725679E-11</v>
      </c>
      <c r="V422" s="18">
        <f t="shared" ca="1" si="335"/>
        <v>3.3515021648751608E-11</v>
      </c>
      <c r="W422" s="18">
        <f t="shared" ca="1" si="335"/>
        <v>9.4251262165210515E-12</v>
      </c>
      <c r="X422" s="18">
        <f t="shared" ca="1" si="335"/>
        <v>6.2291649099625013E-11</v>
      </c>
      <c r="Y422" s="18">
        <f t="shared" ca="1" si="335"/>
        <v>5.6987954256792248E-12</v>
      </c>
      <c r="Z422" s="18">
        <f t="shared" ca="1" si="335"/>
        <v>1.519283879725677E-11</v>
      </c>
      <c r="AA422" s="18">
        <f t="shared" ca="1" si="335"/>
        <v>9.626005333501391E-12</v>
      </c>
      <c r="AB422" s="18">
        <f t="shared" ca="1" si="335"/>
        <v>2.1736196708899681E-11</v>
      </c>
      <c r="AC422" s="18">
        <f t="shared" ca="1" si="335"/>
        <v>2.7041805662738625E-11</v>
      </c>
      <c r="AD422" s="18">
        <f t="shared" ca="1" si="335"/>
        <v>4.4221979388936322E-10</v>
      </c>
      <c r="AE422" s="18">
        <f t="shared" ca="1" si="335"/>
        <v>4.6951589480638135E-12</v>
      </c>
      <c r="AF422" s="18">
        <f t="shared" ca="1" si="335"/>
        <v>2.1289664578919369E-11</v>
      </c>
    </row>
    <row r="423" spans="4:32">
      <c r="D423" s="18">
        <f t="shared" si="332"/>
        <v>2.8371E-2</v>
      </c>
      <c r="E423" s="18">
        <f t="shared" ref="E423:AF423" ca="1" si="336">E341*(E95/(E95+$B$3*0.001))^(0.02*$B$4+4.7)</f>
        <v>6.282124984386718E-4</v>
      </c>
      <c r="F423" s="18">
        <f t="shared" ca="1" si="336"/>
        <v>3.375272476203094E-5</v>
      </c>
      <c r="G423" s="18">
        <f t="shared" ca="1" si="336"/>
        <v>5.5223870789659935E-8</v>
      </c>
      <c r="H423" s="18">
        <f t="shared" ca="1" si="336"/>
        <v>6.9193435482951254E-9</v>
      </c>
      <c r="I423" s="18">
        <f t="shared" ca="1" si="336"/>
        <v>1.5416150799726126E-8</v>
      </c>
      <c r="J423" s="18">
        <f t="shared" ca="1" si="336"/>
        <v>5.3784709145533606E-8</v>
      </c>
      <c r="K423" s="18">
        <f t="shared" ca="1" si="336"/>
        <v>6.175988939824905E-9</v>
      </c>
      <c r="L423" s="18">
        <f t="shared" ca="1" si="336"/>
        <v>3.0488475295754031E-8</v>
      </c>
      <c r="M423" s="18">
        <f t="shared" ca="1" si="336"/>
        <v>4.2489300915936936E-10</v>
      </c>
      <c r="N423" s="18">
        <f t="shared" ca="1" si="336"/>
        <v>2.2019645762990238E-9</v>
      </c>
      <c r="O423" s="18">
        <f t="shared" ca="1" si="336"/>
        <v>3.2334217023144109E-10</v>
      </c>
      <c r="P423" s="18">
        <f t="shared" ca="1" si="336"/>
        <v>2.4653611279522148E-9</v>
      </c>
      <c r="Q423" s="18">
        <f t="shared" ca="1" si="336"/>
        <v>3.1504885380612596E-10</v>
      </c>
      <c r="R423" s="18">
        <f t="shared" ca="1" si="336"/>
        <v>1.555271672634637E-9</v>
      </c>
      <c r="S423" s="18">
        <f t="shared" ca="1" si="336"/>
        <v>2.9318526850338294E-11</v>
      </c>
      <c r="T423" s="18">
        <f t="shared" ca="1" si="336"/>
        <v>1.9134962188147551E-10</v>
      </c>
      <c r="U423" s="18">
        <f t="shared" ca="1" si="336"/>
        <v>1.2083654118960249E-11</v>
      </c>
      <c r="V423" s="18">
        <f t="shared" ca="1" si="336"/>
        <v>3.3515019606603898E-11</v>
      </c>
      <c r="W423" s="18">
        <f t="shared" ca="1" si="336"/>
        <v>9.4251256988764001E-12</v>
      </c>
      <c r="X423" s="18">
        <f t="shared" ca="1" si="336"/>
        <v>6.2291646131028452E-11</v>
      </c>
      <c r="Y423" s="18">
        <f t="shared" ca="1" si="336"/>
        <v>5.6987951220615123E-12</v>
      </c>
      <c r="Z423" s="18">
        <f t="shared" ca="1" si="336"/>
        <v>1.5192838014616186E-11</v>
      </c>
      <c r="AA423" s="18">
        <f t="shared" ca="1" si="336"/>
        <v>9.6260048451366618E-12</v>
      </c>
      <c r="AB423" s="18">
        <f t="shared" ca="1" si="336"/>
        <v>2.1736195663431265E-11</v>
      </c>
      <c r="AC423" s="18">
        <f t="shared" ca="1" si="336"/>
        <v>2.704180448654422E-11</v>
      </c>
      <c r="AD423" s="18">
        <f t="shared" ca="1" si="336"/>
        <v>4.422197759649209E-10</v>
      </c>
      <c r="AE423" s="18">
        <f t="shared" ca="1" si="336"/>
        <v>4.6951587568113962E-12</v>
      </c>
      <c r="AF423" s="18">
        <f t="shared" ca="1" si="336"/>
        <v>2.1289663749189498E-11</v>
      </c>
    </row>
    <row r="424" spans="4:32">
      <c r="D424" s="18">
        <f t="shared" si="332"/>
        <v>3.5716999999999999E-2</v>
      </c>
      <c r="E424" s="18">
        <f t="shared" ref="E424:AF424" ca="1" si="337">E342*(E96/(E96+$B$3*0.001))^(0.02*$B$4+4.7)</f>
        <v>6.2821220274616855E-4</v>
      </c>
      <c r="F424" s="18">
        <f t="shared" ca="1" si="337"/>
        <v>3.3752708537453716E-5</v>
      </c>
      <c r="G424" s="18">
        <f t="shared" ca="1" si="337"/>
        <v>5.5223849480050907E-8</v>
      </c>
      <c r="H424" s="18">
        <f t="shared" ca="1" si="337"/>
        <v>6.9193414291097326E-9</v>
      </c>
      <c r="I424" s="18">
        <f t="shared" ca="1" si="337"/>
        <v>1.5416147212469196E-8</v>
      </c>
      <c r="J424" s="18">
        <f t="shared" ca="1" si="337"/>
        <v>5.3784700162367506E-8</v>
      </c>
      <c r="K424" s="18">
        <f t="shared" ca="1" si="337"/>
        <v>6.1759880052991685E-9</v>
      </c>
      <c r="L424" s="18">
        <f t="shared" ca="1" si="337"/>
        <v>3.0488471498516526E-8</v>
      </c>
      <c r="M424" s="18">
        <f t="shared" ca="1" si="337"/>
        <v>4.248929571729328E-10</v>
      </c>
      <c r="N424" s="18">
        <f t="shared" ca="1" si="337"/>
        <v>2.2019643514635731E-9</v>
      </c>
      <c r="O424" s="18">
        <f t="shared" ca="1" si="337"/>
        <v>3.2334213683991768E-10</v>
      </c>
      <c r="P424" s="18">
        <f t="shared" ca="1" si="337"/>
        <v>2.465360916302062E-9</v>
      </c>
      <c r="Q424" s="18">
        <f t="shared" ca="1" si="337"/>
        <v>3.1504882634584778E-10</v>
      </c>
      <c r="R424" s="18">
        <f t="shared" ca="1" si="337"/>
        <v>1.5552715569315781E-9</v>
      </c>
      <c r="S424" s="18">
        <f t="shared" ca="1" si="337"/>
        <v>2.931852449125727E-11</v>
      </c>
      <c r="T424" s="18">
        <f t="shared" ca="1" si="337"/>
        <v>1.9134960892361638E-10</v>
      </c>
      <c r="U424" s="18">
        <f t="shared" ca="1" si="337"/>
        <v>1.2083653212808353E-11</v>
      </c>
      <c r="V424" s="18">
        <f t="shared" ca="1" si="337"/>
        <v>3.3515017035632799E-11</v>
      </c>
      <c r="W424" s="18">
        <f t="shared" ca="1" si="337"/>
        <v>9.4251250471853292E-12</v>
      </c>
      <c r="X424" s="18">
        <f t="shared" ca="1" si="337"/>
        <v>6.2291642393700416E-11</v>
      </c>
      <c r="Y424" s="18">
        <f t="shared" ca="1" si="337"/>
        <v>5.6987947398206113E-12</v>
      </c>
      <c r="Z424" s="18">
        <f t="shared" ca="1" si="337"/>
        <v>1.5192837029307378E-11</v>
      </c>
      <c r="AA424" s="18">
        <f t="shared" ca="1" si="337"/>
        <v>9.6260042303076896E-12</v>
      </c>
      <c r="AB424" s="18">
        <f t="shared" ca="1" si="337"/>
        <v>2.1736194347234063E-11</v>
      </c>
      <c r="AC424" s="18">
        <f t="shared" ca="1" si="337"/>
        <v>2.7041803005768914E-11</v>
      </c>
      <c r="AD424" s="18">
        <f t="shared" ca="1" si="337"/>
        <v>4.4221975339886386E-10</v>
      </c>
      <c r="AE424" s="18">
        <f t="shared" ca="1" si="337"/>
        <v>4.6951585160333176E-12</v>
      </c>
      <c r="AF424" s="18">
        <f t="shared" ca="1" si="337"/>
        <v>2.1289662704597374E-11</v>
      </c>
    </row>
    <row r="425" spans="4:32">
      <c r="D425" s="18">
        <f t="shared" si="332"/>
        <v>4.4964999999999998E-2</v>
      </c>
      <c r="E425" s="18">
        <f t="shared" ref="E425:AF425" ca="1" si="338">E343*(E97/(E97+$B$3*0.001))^(0.02*$B$4+4.7)</f>
        <v>6.2821183049429285E-4</v>
      </c>
      <c r="F425" s="18">
        <f t="shared" ca="1" si="338"/>
        <v>3.3752688112082212E-5</v>
      </c>
      <c r="G425" s="18">
        <f t="shared" ca="1" si="338"/>
        <v>5.5223822653050115E-8</v>
      </c>
      <c r="H425" s="18">
        <f t="shared" ca="1" si="338"/>
        <v>6.9193387612337176E-9</v>
      </c>
      <c r="I425" s="18">
        <f t="shared" ca="1" si="338"/>
        <v>1.5416142696414193E-8</v>
      </c>
      <c r="J425" s="18">
        <f t="shared" ca="1" si="338"/>
        <v>5.378468885331524E-8</v>
      </c>
      <c r="K425" s="18">
        <f t="shared" ca="1" si="338"/>
        <v>6.1759868288096023E-9</v>
      </c>
      <c r="L425" s="18">
        <f t="shared" ca="1" si="338"/>
        <v>3.0488466718112783E-8</v>
      </c>
      <c r="M425" s="18">
        <f t="shared" ca="1" si="338"/>
        <v>4.2489289172636494E-10</v>
      </c>
      <c r="N425" s="18">
        <f t="shared" ca="1" si="338"/>
        <v>2.20196406841458E-9</v>
      </c>
      <c r="O425" s="18">
        <f t="shared" ca="1" si="338"/>
        <v>3.2334209480278874E-10</v>
      </c>
      <c r="P425" s="18">
        <f t="shared" ca="1" si="338"/>
        <v>2.4653606498522433E-9</v>
      </c>
      <c r="Q425" s="18">
        <f t="shared" ca="1" si="338"/>
        <v>3.1504879177565589E-10</v>
      </c>
      <c r="R425" s="18">
        <f t="shared" ca="1" si="338"/>
        <v>1.5552714112711105E-9</v>
      </c>
      <c r="S425" s="18">
        <f t="shared" ca="1" si="338"/>
        <v>2.9318521521371734E-11</v>
      </c>
      <c r="T425" s="18">
        <f t="shared" ca="1" si="338"/>
        <v>1.9134959261075564E-10</v>
      </c>
      <c r="U425" s="18">
        <f t="shared" ca="1" si="338"/>
        <v>1.2083652072038993E-11</v>
      </c>
      <c r="V425" s="18">
        <f t="shared" ca="1" si="338"/>
        <v>3.3515013798995455E-11</v>
      </c>
      <c r="W425" s="18">
        <f t="shared" ca="1" si="338"/>
        <v>9.4251242267608144E-12</v>
      </c>
      <c r="X425" s="18">
        <f t="shared" ca="1" si="338"/>
        <v>6.2291637688717435E-11</v>
      </c>
      <c r="Y425" s="18">
        <f t="shared" ca="1" si="338"/>
        <v>5.6987942586113442E-12</v>
      </c>
      <c r="Z425" s="18">
        <f t="shared" ca="1" si="338"/>
        <v>1.5192835788886034E-11</v>
      </c>
      <c r="AA425" s="18">
        <f t="shared" ca="1" si="338"/>
        <v>9.6260034562894904E-12</v>
      </c>
      <c r="AB425" s="18">
        <f t="shared" ca="1" si="338"/>
        <v>2.1736192690251922E-11</v>
      </c>
      <c r="AC425" s="18">
        <f t="shared" ca="1" si="338"/>
        <v>2.7041801141596852E-11</v>
      </c>
      <c r="AD425" s="18">
        <f t="shared" ca="1" si="338"/>
        <v>4.4221972499008734E-10</v>
      </c>
      <c r="AE425" s="18">
        <f t="shared" ca="1" si="338"/>
        <v>4.6951582129138409E-12</v>
      </c>
      <c r="AF425" s="18">
        <f t="shared" ca="1" si="338"/>
        <v>2.1289661389543316E-11</v>
      </c>
    </row>
    <row r="426" spans="4:32">
      <c r="D426" s="18">
        <f t="shared" si="332"/>
        <v>5.6606999999999998E-2</v>
      </c>
      <c r="E426" s="18">
        <f t="shared" ref="E426:AF426" ca="1" si="339">E344*(E98/(E98+$B$3*0.001))^(0.02*$B$4+4.7)</f>
        <v>6.2821136187919864E-4</v>
      </c>
      <c r="F426" s="18">
        <f t="shared" ca="1" si="339"/>
        <v>3.3752662399284354E-5</v>
      </c>
      <c r="G426" s="18">
        <f t="shared" ca="1" si="339"/>
        <v>5.5223788881454875E-8</v>
      </c>
      <c r="H426" s="18">
        <f t="shared" ca="1" si="339"/>
        <v>6.9193354027351455E-9</v>
      </c>
      <c r="I426" s="18">
        <f t="shared" ca="1" si="339"/>
        <v>1.5416137011305022E-8</v>
      </c>
      <c r="J426" s="18">
        <f t="shared" ca="1" si="339"/>
        <v>5.3784674616729457E-8</v>
      </c>
      <c r="K426" s="18">
        <f t="shared" ca="1" si="339"/>
        <v>6.1759853477664217E-9</v>
      </c>
      <c r="L426" s="18">
        <f t="shared" ca="1" si="339"/>
        <v>3.0488460700222751E-8</v>
      </c>
      <c r="M426" s="18">
        <f t="shared" ca="1" si="339"/>
        <v>4.2489280933787777E-10</v>
      </c>
      <c r="N426" s="18">
        <f t="shared" ca="1" si="339"/>
        <v>2.2019637120936776E-9</v>
      </c>
      <c r="O426" s="18">
        <f t="shared" ca="1" si="339"/>
        <v>3.2334204188365205E-10</v>
      </c>
      <c r="P426" s="18">
        <f t="shared" ca="1" si="339"/>
        <v>2.4653603144274861E-9</v>
      </c>
      <c r="Q426" s="18">
        <f t="shared" ca="1" si="339"/>
        <v>3.1504874825639713E-10</v>
      </c>
      <c r="R426" s="18">
        <f t="shared" ca="1" si="339"/>
        <v>1.5552712279040216E-9</v>
      </c>
      <c r="S426" s="18">
        <f t="shared" ca="1" si="339"/>
        <v>2.9318517782682094E-11</v>
      </c>
      <c r="T426" s="18">
        <f t="shared" ca="1" si="339"/>
        <v>1.9134957207504103E-10</v>
      </c>
      <c r="U426" s="18">
        <f t="shared" ca="1" si="339"/>
        <v>1.2083650635962533E-11</v>
      </c>
      <c r="V426" s="18">
        <f t="shared" ca="1" si="339"/>
        <v>3.3515009724500866E-11</v>
      </c>
      <c r="W426" s="18">
        <f t="shared" ca="1" si="339"/>
        <v>9.4251231939558195E-12</v>
      </c>
      <c r="X426" s="18">
        <f t="shared" ca="1" si="339"/>
        <v>6.2291631765771167E-11</v>
      </c>
      <c r="Y426" s="18">
        <f t="shared" ca="1" si="339"/>
        <v>5.6987936528330349E-12</v>
      </c>
      <c r="Z426" s="18">
        <f t="shared" ca="1" si="339"/>
        <v>1.5192834227360988E-11</v>
      </c>
      <c r="AA426" s="18">
        <f t="shared" ca="1" si="339"/>
        <v>9.626002481903795E-12</v>
      </c>
      <c r="AB426" s="18">
        <f t="shared" ca="1" si="339"/>
        <v>2.1736190604332438E-11</v>
      </c>
      <c r="AC426" s="18">
        <f t="shared" ca="1" si="339"/>
        <v>2.7041798794852732E-11</v>
      </c>
      <c r="AD426" s="18">
        <f t="shared" ca="1" si="339"/>
        <v>4.42219689227224E-10</v>
      </c>
      <c r="AE426" s="18">
        <f t="shared" ca="1" si="339"/>
        <v>4.6951578313268593E-12</v>
      </c>
      <c r="AF426" s="18">
        <f t="shared" ca="1" si="339"/>
        <v>2.1289659734065568E-11</v>
      </c>
    </row>
    <row r="427" spans="4:32">
      <c r="D427" s="18">
        <f t="shared" si="332"/>
        <v>7.1263999999999994E-2</v>
      </c>
      <c r="E427" s="18">
        <f t="shared" ref="E427:AF427" ca="1" si="340">E345*(E99/(E99+$B$3*0.001))^(0.02*$B$4+4.7)</f>
        <v>6.2821077190466305E-4</v>
      </c>
      <c r="F427" s="18">
        <f t="shared" ca="1" si="340"/>
        <v>3.3752630027523802E-5</v>
      </c>
      <c r="G427" s="18">
        <f t="shared" ca="1" si="340"/>
        <v>5.5223746363862872E-8</v>
      </c>
      <c r="H427" s="18">
        <f t="shared" ca="1" si="340"/>
        <v>6.9193311744687233E-9</v>
      </c>
      <c r="I427" s="18">
        <f t="shared" ca="1" si="340"/>
        <v>1.5416129853892387E-8</v>
      </c>
      <c r="J427" s="18">
        <f t="shared" ca="1" si="340"/>
        <v>5.3784656693215329E-8</v>
      </c>
      <c r="K427" s="18">
        <f t="shared" ca="1" si="340"/>
        <v>6.1759834831691152E-9</v>
      </c>
      <c r="L427" s="18">
        <f t="shared" ca="1" si="340"/>
        <v>3.0488453123845233E-8</v>
      </c>
      <c r="M427" s="18">
        <f t="shared" ca="1" si="340"/>
        <v>4.2489270561276777E-10</v>
      </c>
      <c r="N427" s="18">
        <f t="shared" ca="1" si="340"/>
        <v>2.2019632634942811E-9</v>
      </c>
      <c r="O427" s="18">
        <f t="shared" ca="1" si="340"/>
        <v>3.2334197525974097E-10</v>
      </c>
      <c r="P427" s="18">
        <f t="shared" ca="1" si="340"/>
        <v>2.4653598921358031E-9</v>
      </c>
      <c r="Q427" s="18">
        <f t="shared" ca="1" si="340"/>
        <v>3.150486934667029E-10</v>
      </c>
      <c r="R427" s="18">
        <f t="shared" ca="1" si="340"/>
        <v>1.5552709970492686E-9</v>
      </c>
      <c r="S427" s="18">
        <f t="shared" ca="1" si="340"/>
        <v>2.9318513075762154E-11</v>
      </c>
      <c r="T427" s="18">
        <f t="shared" ca="1" si="340"/>
        <v>1.9134954622106955E-10</v>
      </c>
      <c r="U427" s="18">
        <f t="shared" ca="1" si="340"/>
        <v>1.2083648827976882E-11</v>
      </c>
      <c r="V427" s="18">
        <f t="shared" ca="1" si="340"/>
        <v>3.3515004594810485E-11</v>
      </c>
      <c r="W427" s="18">
        <f t="shared" ca="1" si="340"/>
        <v>9.4251218936791543E-12</v>
      </c>
      <c r="X427" s="18">
        <f t="shared" ca="1" si="340"/>
        <v>6.2291624308924332E-11</v>
      </c>
      <c r="Y427" s="18">
        <f t="shared" ca="1" si="340"/>
        <v>5.6987928901727169E-12</v>
      </c>
      <c r="Z427" s="18">
        <f t="shared" ca="1" si="340"/>
        <v>1.5192832261438521E-11</v>
      </c>
      <c r="AA427" s="18">
        <f t="shared" ca="1" si="340"/>
        <v>9.6260012551756355E-12</v>
      </c>
      <c r="AB427" s="18">
        <f t="shared" ca="1" si="340"/>
        <v>2.1736187978210021E-11</v>
      </c>
      <c r="AC427" s="18">
        <f t="shared" ca="1" si="340"/>
        <v>2.7041795840358246E-11</v>
      </c>
      <c r="AD427" s="18">
        <f t="shared" ca="1" si="340"/>
        <v>4.4221964420263839E-10</v>
      </c>
      <c r="AE427" s="18">
        <f t="shared" ca="1" si="340"/>
        <v>4.6951573509180308E-12</v>
      </c>
      <c r="AF427" s="18">
        <f t="shared" ca="1" si="340"/>
        <v>2.128965764985893E-11</v>
      </c>
    </row>
    <row r="428" spans="4:32">
      <c r="D428" s="18">
        <f t="shared" si="332"/>
        <v>8.9716000000000004E-2</v>
      </c>
      <c r="E428" s="18">
        <f t="shared" ref="E428:AF428" ca="1" si="341">E346*(E100/(E100+$B$3*0.001))^(0.02*$B$4+4.7)</f>
        <v>6.2821002917461219E-4</v>
      </c>
      <c r="F428" s="18">
        <f t="shared" ca="1" si="341"/>
        <v>3.3752589274105916E-5</v>
      </c>
      <c r="G428" s="18">
        <f t="shared" ca="1" si="341"/>
        <v>5.5223692837651137E-8</v>
      </c>
      <c r="H428" s="18">
        <f t="shared" ca="1" si="341"/>
        <v>6.9193258514216706E-9</v>
      </c>
      <c r="I428" s="18">
        <f t="shared" ca="1" si="341"/>
        <v>1.5416120843284074E-8</v>
      </c>
      <c r="J428" s="18">
        <f t="shared" ca="1" si="341"/>
        <v>5.3784634128944842E-8</v>
      </c>
      <c r="K428" s="18">
        <f t="shared" ca="1" si="341"/>
        <v>6.1759811357901512E-9</v>
      </c>
      <c r="L428" s="18">
        <f t="shared" ca="1" si="341"/>
        <v>3.0488443585790795E-8</v>
      </c>
      <c r="M428" s="18">
        <f t="shared" ca="1" si="341"/>
        <v>4.2489257503113437E-10</v>
      </c>
      <c r="N428" s="18">
        <f t="shared" ca="1" si="341"/>
        <v>2.2019626987434173E-9</v>
      </c>
      <c r="O428" s="18">
        <f t="shared" ca="1" si="341"/>
        <v>3.233418913855484E-10</v>
      </c>
      <c r="P428" s="18">
        <f t="shared" ca="1" si="341"/>
        <v>2.4653593605042314E-9</v>
      </c>
      <c r="Q428" s="18">
        <f t="shared" ca="1" si="341"/>
        <v>3.1504862449084173E-10</v>
      </c>
      <c r="R428" s="18">
        <f t="shared" ca="1" si="341"/>
        <v>1.5552707064215255E-9</v>
      </c>
      <c r="S428" s="18">
        <f t="shared" ca="1" si="341"/>
        <v>2.931850715012477E-11</v>
      </c>
      <c r="T428" s="18">
        <f t="shared" ca="1" si="341"/>
        <v>1.9134951367297927E-10</v>
      </c>
      <c r="U428" s="18">
        <f t="shared" ca="1" si="341"/>
        <v>1.2083646551866939E-11</v>
      </c>
      <c r="V428" s="18">
        <f t="shared" ca="1" si="341"/>
        <v>3.3514998136938702E-11</v>
      </c>
      <c r="W428" s="18">
        <f t="shared" ca="1" si="341"/>
        <v>9.4251202567343818E-12</v>
      </c>
      <c r="X428" s="18">
        <f t="shared" ca="1" si="341"/>
        <v>6.2291614921347849E-11</v>
      </c>
      <c r="Y428" s="18">
        <f t="shared" ca="1" si="341"/>
        <v>5.6987919300441103E-12</v>
      </c>
      <c r="Z428" s="18">
        <f t="shared" ca="1" si="341"/>
        <v>1.5192829786498677E-11</v>
      </c>
      <c r="AA428" s="18">
        <f t="shared" ca="1" si="341"/>
        <v>9.6259997108225947E-12</v>
      </c>
      <c r="AB428" s="18">
        <f t="shared" ca="1" si="341"/>
        <v>2.1736184672130762E-11</v>
      </c>
      <c r="AC428" s="18">
        <f t="shared" ca="1" si="341"/>
        <v>2.7041792120884894E-11</v>
      </c>
      <c r="AD428" s="18">
        <f t="shared" ca="1" si="341"/>
        <v>4.4221958752027008E-10</v>
      </c>
      <c r="AE428" s="18">
        <f t="shared" ca="1" si="341"/>
        <v>4.6951567461215025E-12</v>
      </c>
      <c r="AF428" s="18">
        <f t="shared" ca="1" si="341"/>
        <v>2.1289655026008581E-11</v>
      </c>
    </row>
    <row r="429" spans="4:32">
      <c r="D429" s="18">
        <f t="shared" si="332"/>
        <v>0.11294999999999999</v>
      </c>
      <c r="E429" s="18">
        <f t="shared" ref="E429:AF429" ca="1" si="342">E347*(E101/(E101+$B$3*0.001))^(0.02*$B$4+4.7)</f>
        <v>6.2820909396116395E-4</v>
      </c>
      <c r="F429" s="18">
        <f t="shared" ca="1" si="342"/>
        <v>3.3752537959172453E-5</v>
      </c>
      <c r="G429" s="18">
        <f t="shared" ca="1" si="342"/>
        <v>5.5223625439745322E-8</v>
      </c>
      <c r="H429" s="18">
        <f t="shared" ca="1" si="342"/>
        <v>6.9193191488673604E-9</v>
      </c>
      <c r="I429" s="18">
        <f t="shared" ca="1" si="342"/>
        <v>1.5416109497506465E-8</v>
      </c>
      <c r="J429" s="18">
        <f t="shared" ca="1" si="342"/>
        <v>5.3784605716960991E-8</v>
      </c>
      <c r="K429" s="18">
        <f t="shared" ca="1" si="342"/>
        <v>6.1759781800687033E-9</v>
      </c>
      <c r="L429" s="18">
        <f t="shared" ca="1" si="342"/>
        <v>3.048843157587046E-8</v>
      </c>
      <c r="M429" s="18">
        <f t="shared" ca="1" si="342"/>
        <v>4.2489241060818729E-10</v>
      </c>
      <c r="N429" s="18">
        <f t="shared" ca="1" si="342"/>
        <v>2.2019619876326216E-9</v>
      </c>
      <c r="O429" s="18">
        <f t="shared" ca="1" si="342"/>
        <v>3.2334178577465514E-10</v>
      </c>
      <c r="P429" s="18">
        <f t="shared" ca="1" si="342"/>
        <v>2.465358691095827E-9</v>
      </c>
      <c r="Q429" s="18">
        <f t="shared" ca="1" si="342"/>
        <v>3.1504853763930245E-10</v>
      </c>
      <c r="R429" s="18">
        <f t="shared" ca="1" si="342"/>
        <v>1.5552703404751206E-9</v>
      </c>
      <c r="S429" s="18">
        <f t="shared" ca="1" si="342"/>
        <v>2.9318499688807999E-11</v>
      </c>
      <c r="T429" s="18">
        <f t="shared" ca="1" si="342"/>
        <v>1.9134947268977136E-10</v>
      </c>
      <c r="U429" s="18">
        <f t="shared" ca="1" si="342"/>
        <v>1.208364368588364E-11</v>
      </c>
      <c r="V429" s="18">
        <f t="shared" ca="1" si="342"/>
        <v>3.3514990005454262E-11</v>
      </c>
      <c r="W429" s="18">
        <f t="shared" ca="1" si="342"/>
        <v>9.4251181955613516E-12</v>
      </c>
      <c r="X429" s="18">
        <f t="shared" ca="1" si="342"/>
        <v>6.2291603100900047E-11</v>
      </c>
      <c r="Y429" s="18">
        <f t="shared" ca="1" si="342"/>
        <v>5.6987907210899457E-12</v>
      </c>
      <c r="Z429" s="18">
        <f t="shared" ca="1" si="342"/>
        <v>1.5192826670156944E-11</v>
      </c>
      <c r="AA429" s="18">
        <f t="shared" ca="1" si="342"/>
        <v>9.6259977662371417E-12</v>
      </c>
      <c r="AB429" s="18">
        <f t="shared" ca="1" si="342"/>
        <v>2.1736180509252777E-11</v>
      </c>
      <c r="AC429" s="18">
        <f t="shared" ca="1" si="342"/>
        <v>2.7041787437477772E-11</v>
      </c>
      <c r="AD429" s="18">
        <f t="shared" ca="1" si="342"/>
        <v>4.422195161481723E-10</v>
      </c>
      <c r="AE429" s="18">
        <f t="shared" ca="1" si="342"/>
        <v>4.6951559845867414E-12</v>
      </c>
      <c r="AF429" s="18">
        <f t="shared" ca="1" si="342"/>
        <v>2.1289651722164616E-11</v>
      </c>
    </row>
    <row r="430" spans="4:32">
      <c r="D430" s="18">
        <f t="shared" si="332"/>
        <v>0.14219000000000001</v>
      </c>
      <c r="E430" s="18">
        <f t="shared" ref="E430:AF430" ca="1" si="343">E348*(E102/(E102+$B$3*0.001))^(0.02*$B$4+4.7)</f>
        <v>6.2820791699729796E-4</v>
      </c>
      <c r="F430" s="18">
        <f t="shared" ca="1" si="343"/>
        <v>3.3752473379455309E-5</v>
      </c>
      <c r="G430" s="18">
        <f t="shared" ca="1" si="343"/>
        <v>5.5223540619607206E-8</v>
      </c>
      <c r="H430" s="18">
        <f t="shared" ca="1" si="343"/>
        <v>6.9193107137118392E-9</v>
      </c>
      <c r="I430" s="18">
        <f t="shared" ca="1" si="343"/>
        <v>1.5416095218855854E-8</v>
      </c>
      <c r="J430" s="18">
        <f t="shared" ca="1" si="343"/>
        <v>5.3784569960495088E-8</v>
      </c>
      <c r="K430" s="18">
        <f t="shared" ca="1" si="343"/>
        <v>6.1759744602945823E-9</v>
      </c>
      <c r="L430" s="18">
        <f t="shared" ca="1" si="343"/>
        <v>3.0488416461389297E-8</v>
      </c>
      <c r="M430" s="18">
        <f t="shared" ca="1" si="343"/>
        <v>4.2489220368195094E-10</v>
      </c>
      <c r="N430" s="18">
        <f t="shared" ca="1" si="343"/>
        <v>2.2019610926997821E-9</v>
      </c>
      <c r="O430" s="18">
        <f t="shared" ca="1" si="343"/>
        <v>3.2334165286336277E-10</v>
      </c>
      <c r="P430" s="18">
        <f t="shared" ca="1" si="343"/>
        <v>2.4653578486453859E-9</v>
      </c>
      <c r="Q430" s="18">
        <f t="shared" ca="1" si="343"/>
        <v>3.1504842833664623E-10</v>
      </c>
      <c r="R430" s="18">
        <f t="shared" ca="1" si="343"/>
        <v>1.5552698799315649E-9</v>
      </c>
      <c r="S430" s="18">
        <f t="shared" ca="1" si="343"/>
        <v>2.9318490298740992E-11</v>
      </c>
      <c r="T430" s="18">
        <f t="shared" ca="1" si="343"/>
        <v>1.9134942111240282E-10</v>
      </c>
      <c r="U430" s="18">
        <f t="shared" ca="1" si="343"/>
        <v>1.2083640079043608E-11</v>
      </c>
      <c r="V430" s="18">
        <f t="shared" ca="1" si="343"/>
        <v>3.3514979771981229E-11</v>
      </c>
      <c r="W430" s="18">
        <f t="shared" ca="1" si="343"/>
        <v>9.4251156015749612E-12</v>
      </c>
      <c r="X430" s="18">
        <f t="shared" ca="1" si="343"/>
        <v>6.2291588224865093E-11</v>
      </c>
      <c r="Y430" s="18">
        <f t="shared" ca="1" si="343"/>
        <v>5.6987891996210197E-12</v>
      </c>
      <c r="Z430" s="18">
        <f t="shared" ca="1" si="343"/>
        <v>1.5192822748240536E-11</v>
      </c>
      <c r="AA430" s="18">
        <f t="shared" ca="1" si="343"/>
        <v>9.6259953189761696E-12</v>
      </c>
      <c r="AB430" s="18">
        <f t="shared" ca="1" si="343"/>
        <v>2.1736175270270201E-11</v>
      </c>
      <c r="AC430" s="18">
        <f t="shared" ca="1" si="343"/>
        <v>2.7041781543409387E-11</v>
      </c>
      <c r="AD430" s="18">
        <f t="shared" ca="1" si="343"/>
        <v>4.4221942632637685E-10</v>
      </c>
      <c r="AE430" s="18">
        <f t="shared" ca="1" si="343"/>
        <v>4.6951550261951139E-12</v>
      </c>
      <c r="AF430" s="18">
        <f t="shared" ca="1" si="343"/>
        <v>2.128964756427644E-11</v>
      </c>
    </row>
    <row r="431" spans="4:32">
      <c r="D431" s="18">
        <f t="shared" si="332"/>
        <v>0.17901</v>
      </c>
      <c r="E431" s="18">
        <f t="shared" ref="E431:AF431" ca="1" si="344">E349*(E103/(E103+$B$3*0.001))^(0.02*$B$4+4.7)</f>
        <v>6.2820643492874761E-4</v>
      </c>
      <c r="F431" s="18">
        <f t="shared" ca="1" si="344"/>
        <v>3.3752392058723802E-5</v>
      </c>
      <c r="G431" s="18">
        <f t="shared" ca="1" si="344"/>
        <v>5.5223433811462804E-8</v>
      </c>
      <c r="H431" s="18">
        <f t="shared" ca="1" si="344"/>
        <v>6.9193000918972327E-9</v>
      </c>
      <c r="I431" s="18">
        <f t="shared" ca="1" si="344"/>
        <v>1.5416077238719754E-8</v>
      </c>
      <c r="J431" s="18">
        <f t="shared" ca="1" si="344"/>
        <v>5.3784524934786238E-8</v>
      </c>
      <c r="K431" s="18">
        <f t="shared" ca="1" si="344"/>
        <v>6.1759697762331055E-9</v>
      </c>
      <c r="L431" s="18">
        <f t="shared" ca="1" si="344"/>
        <v>3.0488397428736366E-8</v>
      </c>
      <c r="M431" s="18">
        <f t="shared" ca="1" si="344"/>
        <v>4.2489194311360882E-10</v>
      </c>
      <c r="N431" s="18">
        <f t="shared" ca="1" si="344"/>
        <v>2.2019599657707126E-9</v>
      </c>
      <c r="O431" s="18">
        <f t="shared" ca="1" si="344"/>
        <v>3.2334148549705778E-10</v>
      </c>
      <c r="P431" s="18">
        <f t="shared" ca="1" si="344"/>
        <v>2.4653567878037704E-9</v>
      </c>
      <c r="Q431" s="18">
        <f t="shared" ca="1" si="344"/>
        <v>3.1504829069910627E-10</v>
      </c>
      <c r="R431" s="18">
        <f t="shared" ca="1" si="344"/>
        <v>1.5552692999997623E-9</v>
      </c>
      <c r="S431" s="18">
        <f t="shared" ca="1" si="344"/>
        <v>2.9318478474455712E-11</v>
      </c>
      <c r="T431" s="18">
        <f t="shared" ca="1" si="344"/>
        <v>1.9134935616445711E-10</v>
      </c>
      <c r="U431" s="18">
        <f t="shared" ca="1" si="344"/>
        <v>1.2083635537190307E-11</v>
      </c>
      <c r="V431" s="18">
        <f t="shared" ca="1" si="344"/>
        <v>3.3514966885650669E-11</v>
      </c>
      <c r="W431" s="18">
        <f t="shared" ca="1" si="344"/>
        <v>9.425112335140627E-12</v>
      </c>
      <c r="X431" s="18">
        <f t="shared" ca="1" si="344"/>
        <v>6.2291569492464143E-11</v>
      </c>
      <c r="Y431" s="18">
        <f t="shared" ca="1" si="344"/>
        <v>5.6987872837365231E-12</v>
      </c>
      <c r="Z431" s="18">
        <f t="shared" ca="1" si="344"/>
        <v>1.5192817809632243E-11</v>
      </c>
      <c r="AA431" s="18">
        <f t="shared" ca="1" si="344"/>
        <v>9.6259922373033204E-12</v>
      </c>
      <c r="AB431" s="18">
        <f t="shared" ca="1" si="344"/>
        <v>2.173616867316817E-11</v>
      </c>
      <c r="AC431" s="18">
        <f t="shared" ca="1" si="344"/>
        <v>2.7041774121400957E-11</v>
      </c>
      <c r="AD431" s="18">
        <f t="shared" ca="1" si="344"/>
        <v>4.4221931321976153E-10</v>
      </c>
      <c r="AE431" s="18">
        <f t="shared" ca="1" si="344"/>
        <v>4.695153819356257E-12</v>
      </c>
      <c r="AF431" s="18">
        <f t="shared" ca="1" si="344"/>
        <v>2.1289642328524169E-11</v>
      </c>
    </row>
    <row r="432" spans="4:32">
      <c r="D432" s="18">
        <f t="shared" si="332"/>
        <v>0.22536</v>
      </c>
      <c r="E432" s="18">
        <f t="shared" ref="E432:AF432" ca="1" si="345">E350*(E104/(E104+$B$3*0.001))^(0.02*$B$4+4.7)</f>
        <v>6.2820456926803629E-4</v>
      </c>
      <c r="F432" s="18">
        <f t="shared" ca="1" si="345"/>
        <v>3.3752289690392712E-5</v>
      </c>
      <c r="G432" s="18">
        <f t="shared" ca="1" si="345"/>
        <v>5.5223299358914108E-8</v>
      </c>
      <c r="H432" s="18">
        <f t="shared" ca="1" si="345"/>
        <v>6.9192867209039329E-9</v>
      </c>
      <c r="I432" s="18">
        <f t="shared" ca="1" si="345"/>
        <v>1.5416054604883818E-8</v>
      </c>
      <c r="J432" s="18">
        <f t="shared" ca="1" si="345"/>
        <v>5.378446825529365E-8</v>
      </c>
      <c r="K432" s="18">
        <f t="shared" ca="1" si="345"/>
        <v>6.1759638798181557E-9</v>
      </c>
      <c r="L432" s="18">
        <f t="shared" ca="1" si="345"/>
        <v>3.0488373469947436E-8</v>
      </c>
      <c r="M432" s="18">
        <f t="shared" ca="1" si="345"/>
        <v>4.2489161510352499E-10</v>
      </c>
      <c r="N432" s="18">
        <f t="shared" ca="1" si="345"/>
        <v>2.2019585471633773E-9</v>
      </c>
      <c r="O432" s="18">
        <f t="shared" ca="1" si="345"/>
        <v>3.2334127481204832E-10</v>
      </c>
      <c r="P432" s="18">
        <f t="shared" ca="1" si="345"/>
        <v>2.4653554523888815E-9</v>
      </c>
      <c r="Q432" s="18">
        <f t="shared" ca="1" si="345"/>
        <v>3.1504811743740802E-10</v>
      </c>
      <c r="R432" s="18">
        <f t="shared" ca="1" si="345"/>
        <v>1.5552685699665356E-9</v>
      </c>
      <c r="S432" s="18">
        <f t="shared" ca="1" si="345"/>
        <v>2.931846358973865E-11</v>
      </c>
      <c r="T432" s="18">
        <f t="shared" ca="1" si="345"/>
        <v>1.9134927440628989E-10</v>
      </c>
      <c r="U432" s="18">
        <f t="shared" ca="1" si="345"/>
        <v>1.2083629819787227E-11</v>
      </c>
      <c r="V432" s="18">
        <f t="shared" ca="1" si="345"/>
        <v>3.351495066400302E-11</v>
      </c>
      <c r="W432" s="18">
        <f t="shared" ca="1" si="345"/>
        <v>9.4251082232679333E-12</v>
      </c>
      <c r="X432" s="18">
        <f t="shared" ca="1" si="345"/>
        <v>6.22915459116279E-11</v>
      </c>
      <c r="Y432" s="18">
        <f t="shared" ca="1" si="345"/>
        <v>5.6987848719711215E-12</v>
      </c>
      <c r="Z432" s="18">
        <f t="shared" ca="1" si="345"/>
        <v>1.5192811592783249E-11</v>
      </c>
      <c r="AA432" s="18">
        <f t="shared" ca="1" si="345"/>
        <v>9.6259883580130562E-12</v>
      </c>
      <c r="AB432" s="18">
        <f t="shared" ca="1" si="345"/>
        <v>2.1736160368563596E-11</v>
      </c>
      <c r="AC432" s="18">
        <f t="shared" ca="1" si="345"/>
        <v>2.7041764778382267E-11</v>
      </c>
      <c r="AD432" s="18">
        <f t="shared" ca="1" si="345"/>
        <v>4.4221917083818876E-10</v>
      </c>
      <c r="AE432" s="18">
        <f t="shared" ca="1" si="345"/>
        <v>4.6951523001558641E-12</v>
      </c>
      <c r="AF432" s="18">
        <f t="shared" ca="1" si="345"/>
        <v>2.1289635737621801E-11</v>
      </c>
    </row>
    <row r="433" spans="4:32">
      <c r="D433" s="18">
        <f t="shared" si="332"/>
        <v>0.28371000000000002</v>
      </c>
      <c r="E433" s="18">
        <f t="shared" ref="E433:AF433" ca="1" si="346">E351*(E105/(E105+$B$3*0.001))^(0.02*$B$4+4.7)</f>
        <v>6.2820222059912156E-4</v>
      </c>
      <c r="F433" s="18">
        <f t="shared" ca="1" si="346"/>
        <v>3.3752160819534696E-5</v>
      </c>
      <c r="G433" s="18">
        <f t="shared" ca="1" si="346"/>
        <v>5.5223130097274567E-8</v>
      </c>
      <c r="H433" s="18">
        <f t="shared" ca="1" si="346"/>
        <v>6.9192698882135876E-9</v>
      </c>
      <c r="I433" s="18">
        <f t="shared" ca="1" si="346"/>
        <v>1.541602611121827E-8</v>
      </c>
      <c r="J433" s="18">
        <f t="shared" ca="1" si="346"/>
        <v>5.3784396901614494E-8</v>
      </c>
      <c r="K433" s="18">
        <f t="shared" ca="1" si="346"/>
        <v>6.1759564568340458E-9</v>
      </c>
      <c r="L433" s="18">
        <f t="shared" ca="1" si="346"/>
        <v>3.0488343308272441E-8</v>
      </c>
      <c r="M433" s="18">
        <f t="shared" ca="1" si="346"/>
        <v>4.2489120217222193E-10</v>
      </c>
      <c r="N433" s="18">
        <f t="shared" ca="1" si="346"/>
        <v>2.2019567612808438E-9</v>
      </c>
      <c r="O433" s="18">
        <f t="shared" ca="1" si="346"/>
        <v>3.2334100958102097E-10</v>
      </c>
      <c r="P433" s="18">
        <f t="shared" ca="1" si="346"/>
        <v>2.4653537712369291E-9</v>
      </c>
      <c r="Q433" s="18">
        <f t="shared" ca="1" si="346"/>
        <v>3.1504789931849816E-10</v>
      </c>
      <c r="R433" s="18">
        <f t="shared" ca="1" si="346"/>
        <v>1.5552676509286103E-9</v>
      </c>
      <c r="S433" s="18">
        <f t="shared" ca="1" si="346"/>
        <v>2.9318444851387499E-11</v>
      </c>
      <c r="T433" s="18">
        <f t="shared" ca="1" si="346"/>
        <v>1.9134917148102823E-10</v>
      </c>
      <c r="U433" s="18">
        <f t="shared" ca="1" si="346"/>
        <v>1.208362262215547E-11</v>
      </c>
      <c r="V433" s="18">
        <f t="shared" ca="1" si="346"/>
        <v>3.3514930242590669E-11</v>
      </c>
      <c r="W433" s="18">
        <f t="shared" ca="1" si="346"/>
        <v>9.4251030468361202E-12</v>
      </c>
      <c r="X433" s="18">
        <f t="shared" ca="1" si="346"/>
        <v>6.2291516225738256E-11</v>
      </c>
      <c r="Y433" s="18">
        <f t="shared" ca="1" si="346"/>
        <v>5.6987818358023979E-12</v>
      </c>
      <c r="Z433" s="18">
        <f t="shared" ca="1" si="346"/>
        <v>1.5192803766398861E-11</v>
      </c>
      <c r="AA433" s="18">
        <f t="shared" ca="1" si="346"/>
        <v>9.6259834743787734E-12</v>
      </c>
      <c r="AB433" s="18">
        <f t="shared" ca="1" si="346"/>
        <v>2.1736149913905663E-11</v>
      </c>
      <c r="AC433" s="18">
        <f t="shared" ca="1" si="346"/>
        <v>2.7041753016465416E-11</v>
      </c>
      <c r="AD433" s="18">
        <f t="shared" ca="1" si="346"/>
        <v>4.4221899159416171E-10</v>
      </c>
      <c r="AE433" s="18">
        <f t="shared" ca="1" si="346"/>
        <v>4.6951503876359489E-12</v>
      </c>
      <c r="AF433" s="18">
        <f t="shared" ca="1" si="346"/>
        <v>2.1289627440341052E-11</v>
      </c>
    </row>
    <row r="434" spans="4:32">
      <c r="D434" s="18">
        <f t="shared" si="332"/>
        <v>0.35716999999999999</v>
      </c>
      <c r="E434" s="18">
        <f t="shared" ref="E434:AF434" ca="1" si="347">E352*(E106/(E106+$B$3*0.001))^(0.02*$B$4+4.7)</f>
        <v>6.2819926374866751E-4</v>
      </c>
      <c r="F434" s="18">
        <f t="shared" ca="1" si="347"/>
        <v>3.3751998577929522E-5</v>
      </c>
      <c r="G434" s="18">
        <f t="shared" ca="1" si="347"/>
        <v>5.5222917005556782E-8</v>
      </c>
      <c r="H434" s="18">
        <f t="shared" ca="1" si="347"/>
        <v>6.9192486966982131E-9</v>
      </c>
      <c r="I434" s="18">
        <f t="shared" ca="1" si="347"/>
        <v>1.5415990239087597E-8</v>
      </c>
      <c r="J434" s="18">
        <f t="shared" ca="1" si="347"/>
        <v>5.3784307070756264E-8</v>
      </c>
      <c r="K434" s="18">
        <f t="shared" ca="1" si="347"/>
        <v>6.1759471116512309E-9</v>
      </c>
      <c r="L434" s="18">
        <f t="shared" ca="1" si="347"/>
        <v>3.0488305336151592E-8</v>
      </c>
      <c r="M434" s="18">
        <f t="shared" ca="1" si="347"/>
        <v>4.2489068231124122E-10</v>
      </c>
      <c r="N434" s="18">
        <f t="shared" ca="1" si="347"/>
        <v>2.2019545129386508E-9</v>
      </c>
      <c r="O434" s="18">
        <f t="shared" ca="1" si="347"/>
        <v>3.2334067566762161E-10</v>
      </c>
      <c r="P434" s="18">
        <f t="shared" ca="1" si="347"/>
        <v>2.4653516547451961E-9</v>
      </c>
      <c r="Q434" s="18">
        <f t="shared" ca="1" si="347"/>
        <v>3.1504762471698815E-10</v>
      </c>
      <c r="R434" s="18">
        <f t="shared" ca="1" si="347"/>
        <v>1.5552664939026696E-9</v>
      </c>
      <c r="S434" s="18">
        <f t="shared" ca="1" si="347"/>
        <v>2.9318421260677435E-11</v>
      </c>
      <c r="T434" s="18">
        <f t="shared" ca="1" si="347"/>
        <v>1.9134904190290522E-10</v>
      </c>
      <c r="U434" s="18">
        <f t="shared" ca="1" si="347"/>
        <v>1.2083613560672102E-11</v>
      </c>
      <c r="V434" s="18">
        <f t="shared" ca="1" si="347"/>
        <v>3.3514904532983846E-11</v>
      </c>
      <c r="W434" s="18">
        <f t="shared" ca="1" si="347"/>
        <v>9.4250965299489335E-12</v>
      </c>
      <c r="X434" s="18">
        <f t="shared" ca="1" si="347"/>
        <v>6.2291478852578818E-11</v>
      </c>
      <c r="Y434" s="18">
        <f t="shared" ca="1" si="347"/>
        <v>5.6987780134069168E-12</v>
      </c>
      <c r="Z434" s="18">
        <f t="shared" ca="1" si="347"/>
        <v>1.5192793913343992E-11</v>
      </c>
      <c r="AA434" s="18">
        <f t="shared" ca="1" si="347"/>
        <v>9.6259773261097616E-12</v>
      </c>
      <c r="AB434" s="18">
        <f t="shared" ca="1" si="347"/>
        <v>2.1736136751975684E-11</v>
      </c>
      <c r="AC434" s="18">
        <f t="shared" ca="1" si="347"/>
        <v>2.7041738208756272E-11</v>
      </c>
      <c r="AD434" s="18">
        <f t="shared" ca="1" si="347"/>
        <v>4.422187659342159E-10</v>
      </c>
      <c r="AE434" s="18">
        <f t="shared" ca="1" si="347"/>
        <v>4.6951479798617487E-12</v>
      </c>
      <c r="AF434" s="18">
        <f t="shared" ca="1" si="347"/>
        <v>2.1289616994447718E-11</v>
      </c>
    </row>
    <row r="435" spans="4:32">
      <c r="D435" s="18">
        <f t="shared" si="332"/>
        <v>0.44964999999999999</v>
      </c>
      <c r="E435" s="18">
        <f t="shared" ref="E435:AF435" ca="1" si="348">E353*(E107/(E107+$B$3*0.001))^(0.02*$B$4+4.7)</f>
        <v>6.2819554134809917E-4</v>
      </c>
      <c r="F435" s="18">
        <f t="shared" ca="1" si="348"/>
        <v>3.3751794330818456E-5</v>
      </c>
      <c r="G435" s="18">
        <f t="shared" ca="1" si="348"/>
        <v>5.5222648742478633E-8</v>
      </c>
      <c r="H435" s="18">
        <f t="shared" ca="1" si="348"/>
        <v>6.9192220184741809E-9</v>
      </c>
      <c r="I435" s="18">
        <f t="shared" ca="1" si="348"/>
        <v>1.5415945079232222E-8</v>
      </c>
      <c r="J435" s="18">
        <f t="shared" ca="1" si="348"/>
        <v>5.378419398150474E-8</v>
      </c>
      <c r="K435" s="18">
        <f t="shared" ca="1" si="348"/>
        <v>6.1759353468742328E-9</v>
      </c>
      <c r="L435" s="18">
        <f t="shared" ca="1" si="348"/>
        <v>3.0488257532517419E-8</v>
      </c>
      <c r="M435" s="18">
        <f t="shared" ca="1" si="348"/>
        <v>4.2489002785094025E-10</v>
      </c>
      <c r="N435" s="18">
        <f t="shared" ca="1" si="348"/>
        <v>2.2019516824681902E-9</v>
      </c>
      <c r="O435" s="18">
        <f t="shared" ca="1" si="348"/>
        <v>3.2334025529922441E-10</v>
      </c>
      <c r="P435" s="18">
        <f t="shared" ca="1" si="348"/>
        <v>2.4653489902625461E-9</v>
      </c>
      <c r="Q435" s="18">
        <f t="shared" ca="1" si="348"/>
        <v>3.1504727901710103E-10</v>
      </c>
      <c r="R435" s="18">
        <f t="shared" ca="1" si="348"/>
        <v>1.5552650373053936E-9</v>
      </c>
      <c r="S435" s="18">
        <f t="shared" ca="1" si="348"/>
        <v>2.9318391561981516E-11</v>
      </c>
      <c r="T435" s="18">
        <f t="shared" ca="1" si="348"/>
        <v>1.9134887877504986E-10</v>
      </c>
      <c r="U435" s="18">
        <f t="shared" ca="1" si="348"/>
        <v>1.208360215303479E-11</v>
      </c>
      <c r="V435" s="18">
        <f t="shared" ca="1" si="348"/>
        <v>3.3514872166775493E-11</v>
      </c>
      <c r="W435" s="18">
        <f t="shared" ca="1" si="348"/>
        <v>9.4250883257411563E-12</v>
      </c>
      <c r="X435" s="18">
        <f t="shared" ca="1" si="348"/>
        <v>6.229143180293806E-11</v>
      </c>
      <c r="Y435" s="18">
        <f t="shared" ca="1" si="348"/>
        <v>5.6987732013353956E-12</v>
      </c>
      <c r="Z435" s="18">
        <f t="shared" ca="1" si="348"/>
        <v>1.5192781509183648E-11</v>
      </c>
      <c r="AA435" s="18">
        <f t="shared" ca="1" si="348"/>
        <v>9.6259695859604264E-12</v>
      </c>
      <c r="AB435" s="18">
        <f t="shared" ca="1" si="348"/>
        <v>2.1736120182221288E-11</v>
      </c>
      <c r="AC435" s="18">
        <f t="shared" ca="1" si="348"/>
        <v>2.7041719567103753E-11</v>
      </c>
      <c r="AD435" s="18">
        <f t="shared" ca="1" si="348"/>
        <v>4.4221848184742901E-10</v>
      </c>
      <c r="AE435" s="18">
        <f t="shared" ca="1" si="348"/>
        <v>4.6951449486777059E-12</v>
      </c>
      <c r="AF435" s="18">
        <f t="shared" ca="1" si="348"/>
        <v>2.1289603843951058E-11</v>
      </c>
    </row>
    <row r="436" spans="4:32">
      <c r="D436" s="18">
        <f t="shared" si="332"/>
        <v>0.56606999999999996</v>
      </c>
      <c r="E436" s="18">
        <f t="shared" ref="E436:AF436" ca="1" si="349">E354*(E108/(E108+$B$3*0.001))^(0.02*$B$4+4.7)</f>
        <v>6.281908553844777E-4</v>
      </c>
      <c r="F436" s="18">
        <f t="shared" ca="1" si="349"/>
        <v>3.375153721330674E-5</v>
      </c>
      <c r="G436" s="18">
        <f t="shared" ca="1" si="349"/>
        <v>5.5222311037510781E-8</v>
      </c>
      <c r="H436" s="18">
        <f t="shared" ca="1" si="349"/>
        <v>6.9191884343383032E-9</v>
      </c>
      <c r="I436" s="18">
        <f t="shared" ca="1" si="349"/>
        <v>1.5415888229241971E-8</v>
      </c>
      <c r="J436" s="18">
        <f t="shared" ca="1" si="349"/>
        <v>5.3784051617663248E-8</v>
      </c>
      <c r="K436" s="18">
        <f t="shared" ca="1" si="349"/>
        <v>6.1759205366301826E-9</v>
      </c>
      <c r="L436" s="18">
        <f t="shared" ca="1" si="349"/>
        <v>3.0488197354256345E-8</v>
      </c>
      <c r="M436" s="18">
        <f t="shared" ca="1" si="349"/>
        <v>4.2488920397454869E-10</v>
      </c>
      <c r="N436" s="18">
        <f t="shared" ca="1" si="349"/>
        <v>2.2019481192900116E-9</v>
      </c>
      <c r="O436" s="18">
        <f t="shared" ca="1" si="349"/>
        <v>3.233397261124641E-10</v>
      </c>
      <c r="P436" s="18">
        <f t="shared" ca="1" si="349"/>
        <v>2.4653456360394642E-9</v>
      </c>
      <c r="Q436" s="18">
        <f t="shared" ca="1" si="349"/>
        <v>3.1504684382773258E-10</v>
      </c>
      <c r="R436" s="18">
        <f t="shared" ca="1" si="349"/>
        <v>1.5552632036461413E-9</v>
      </c>
      <c r="S436" s="18">
        <f t="shared" ca="1" si="349"/>
        <v>2.9318354175337437E-11</v>
      </c>
      <c r="T436" s="18">
        <f t="shared" ca="1" si="349"/>
        <v>1.9134867341908281E-10</v>
      </c>
      <c r="U436" s="18">
        <f t="shared" ca="1" si="349"/>
        <v>1.2083587792359556E-11</v>
      </c>
      <c r="V436" s="18">
        <f t="shared" ca="1" si="349"/>
        <v>3.3514831422090284E-11</v>
      </c>
      <c r="W436" s="18">
        <f t="shared" ca="1" si="349"/>
        <v>9.4250779977500224E-12</v>
      </c>
      <c r="X436" s="18">
        <f t="shared" ca="1" si="349"/>
        <v>6.2291372573777234E-11</v>
      </c>
      <c r="Y436" s="18">
        <f t="shared" ca="1" si="349"/>
        <v>5.6987671435860895E-12</v>
      </c>
      <c r="Z436" s="18">
        <f t="shared" ca="1" si="349"/>
        <v>1.519276589401735E-11</v>
      </c>
      <c r="AA436" s="18">
        <f t="shared" ca="1" si="349"/>
        <v>9.625959842155401E-12</v>
      </c>
      <c r="AB436" s="18">
        <f t="shared" ca="1" si="349"/>
        <v>2.1736099323132094E-11</v>
      </c>
      <c r="AC436" s="18">
        <f t="shared" ca="1" si="349"/>
        <v>2.704169609977156E-11</v>
      </c>
      <c r="AD436" s="18">
        <f t="shared" ca="1" si="349"/>
        <v>4.4221812422036937E-10</v>
      </c>
      <c r="AE436" s="18">
        <f t="shared" ca="1" si="349"/>
        <v>4.695141132824654E-12</v>
      </c>
      <c r="AF436" s="18">
        <f t="shared" ca="1" si="349"/>
        <v>2.1289587289243708E-11</v>
      </c>
    </row>
    <row r="437" spans="4:32">
      <c r="D437" s="18">
        <f t="shared" si="332"/>
        <v>0.71264000000000005</v>
      </c>
      <c r="E437" s="18">
        <f t="shared" ref="E437:AF437" ca="1" si="350">E355*(E109/(E109+$B$3*0.001))^(0.02*$B$4+4.7)</f>
        <v>6.2818495593601963E-4</v>
      </c>
      <c r="F437" s="18">
        <f t="shared" ca="1" si="350"/>
        <v>3.3751213512289997E-5</v>
      </c>
      <c r="G437" s="18">
        <f t="shared" ca="1" si="350"/>
        <v>5.522188587899822E-8</v>
      </c>
      <c r="H437" s="18">
        <f t="shared" ca="1" si="350"/>
        <v>6.9191461530210109E-9</v>
      </c>
      <c r="I437" s="18">
        <f t="shared" ca="1" si="350"/>
        <v>1.5415816656860605E-8</v>
      </c>
      <c r="J437" s="18">
        <f t="shared" ca="1" si="350"/>
        <v>5.3783872385716231E-8</v>
      </c>
      <c r="K437" s="18">
        <f t="shared" ca="1" si="350"/>
        <v>6.175901890954533E-9</v>
      </c>
      <c r="L437" s="18">
        <f t="shared" ca="1" si="350"/>
        <v>3.0488121591494089E-8</v>
      </c>
      <c r="M437" s="18">
        <f t="shared" ca="1" si="350"/>
        <v>4.2488816673692332E-10</v>
      </c>
      <c r="N437" s="18">
        <f t="shared" ca="1" si="350"/>
        <v>2.2019436333449271E-9</v>
      </c>
      <c r="O437" s="18">
        <f t="shared" ca="1" si="350"/>
        <v>3.2333905988063488E-10</v>
      </c>
      <c r="P437" s="18">
        <f t="shared" ca="1" si="350"/>
        <v>2.4653414131615806E-9</v>
      </c>
      <c r="Q437" s="18">
        <f t="shared" ca="1" si="350"/>
        <v>3.1504629593587189E-10</v>
      </c>
      <c r="R437" s="18">
        <f t="shared" ca="1" si="350"/>
        <v>1.5552608951171602E-9</v>
      </c>
      <c r="S437" s="18">
        <f t="shared" ca="1" si="350"/>
        <v>2.9318307106536359E-11</v>
      </c>
      <c r="T437" s="18">
        <f t="shared" ca="1" si="350"/>
        <v>1.9134841488125343E-10</v>
      </c>
      <c r="U437" s="18">
        <f t="shared" ca="1" si="350"/>
        <v>1.2083569712644722E-11</v>
      </c>
      <c r="V437" s="18">
        <f t="shared" ca="1" si="350"/>
        <v>3.3514780125599165E-11</v>
      </c>
      <c r="W437" s="18">
        <f t="shared" ca="1" si="350"/>
        <v>9.425064995077194E-12</v>
      </c>
      <c r="X437" s="18">
        <f t="shared" ca="1" si="350"/>
        <v>6.2291298005786967E-11</v>
      </c>
      <c r="Y437" s="18">
        <f t="shared" ca="1" si="350"/>
        <v>5.6987595170366506E-12</v>
      </c>
      <c r="Z437" s="18">
        <f t="shared" ca="1" si="350"/>
        <v>1.5192746234926386E-11</v>
      </c>
      <c r="AA437" s="18">
        <f t="shared" ca="1" si="350"/>
        <v>9.6259475749563218E-12</v>
      </c>
      <c r="AB437" s="18">
        <f t="shared" ca="1" si="350"/>
        <v>2.1736073062075173E-11</v>
      </c>
      <c r="AC437" s="18">
        <f t="shared" ca="1" si="350"/>
        <v>2.7041666555000318E-11</v>
      </c>
      <c r="AD437" s="18">
        <f t="shared" ca="1" si="350"/>
        <v>4.422176739770083E-10</v>
      </c>
      <c r="AE437" s="18">
        <f t="shared" ca="1" si="350"/>
        <v>4.6951363287628527E-12</v>
      </c>
      <c r="AF437" s="18">
        <f t="shared" ca="1" si="350"/>
        <v>2.1289566447287748E-11</v>
      </c>
    </row>
    <row r="438" spans="4:32">
      <c r="D438" s="18">
        <f t="shared" si="332"/>
        <v>0.89715999999999996</v>
      </c>
      <c r="E438" s="18">
        <f t="shared" ref="E438:AF438" ca="1" si="351">E356*(E110/(E110+$B$3*0.001))^(0.02*$B$4+4.7)</f>
        <v>6.2817752910604343E-4</v>
      </c>
      <c r="F438" s="18">
        <f t="shared" ca="1" si="351"/>
        <v>3.3750806004402896E-5</v>
      </c>
      <c r="G438" s="18">
        <f t="shared" ca="1" si="351"/>
        <v>5.52213506444711E-8</v>
      </c>
      <c r="H438" s="18">
        <f t="shared" ca="1" si="351"/>
        <v>6.9190929246852686E-9</v>
      </c>
      <c r="I438" s="18">
        <f t="shared" ca="1" si="351"/>
        <v>1.541572655354372E-8</v>
      </c>
      <c r="J438" s="18">
        <f t="shared" ca="1" si="351"/>
        <v>5.3783646748073631E-8</v>
      </c>
      <c r="K438" s="18">
        <f t="shared" ca="1" si="351"/>
        <v>6.175878417636132E-9</v>
      </c>
      <c r="L438" s="18">
        <f t="shared" ca="1" si="351"/>
        <v>3.0488026212554921E-8</v>
      </c>
      <c r="M438" s="18">
        <f t="shared" ca="1" si="351"/>
        <v>4.2488686094193516E-10</v>
      </c>
      <c r="N438" s="18">
        <f t="shared" ca="1" si="351"/>
        <v>2.2019379859137272E-9</v>
      </c>
      <c r="O438" s="18">
        <f t="shared" ca="1" si="351"/>
        <v>3.2333822115026394E-10</v>
      </c>
      <c r="P438" s="18">
        <f t="shared" ca="1" si="351"/>
        <v>2.4653360969075105E-9</v>
      </c>
      <c r="Q438" s="18">
        <f t="shared" ca="1" si="351"/>
        <v>3.1504560618533651E-10</v>
      </c>
      <c r="R438" s="18">
        <f t="shared" ca="1" si="351"/>
        <v>1.5552579888690495E-9</v>
      </c>
      <c r="S438" s="18">
        <f t="shared" ca="1" si="351"/>
        <v>2.9318247850795415E-11</v>
      </c>
      <c r="T438" s="18">
        <f t="shared" ca="1" si="351"/>
        <v>1.9134808940331943E-10</v>
      </c>
      <c r="U438" s="18">
        <f t="shared" ca="1" si="351"/>
        <v>1.208354695176961E-11</v>
      </c>
      <c r="V438" s="18">
        <f t="shared" ca="1" si="351"/>
        <v>3.3514715547536959E-11</v>
      </c>
      <c r="W438" s="18">
        <f t="shared" ca="1" si="351"/>
        <v>9.4250486257776521E-12</v>
      </c>
      <c r="X438" s="18">
        <f t="shared" ca="1" si="351"/>
        <v>6.2291204130776618E-11</v>
      </c>
      <c r="Y438" s="18">
        <f t="shared" ca="1" si="351"/>
        <v>5.6987499158354254E-12</v>
      </c>
      <c r="Z438" s="18">
        <f t="shared" ca="1" si="351"/>
        <v>1.519272148573902E-11</v>
      </c>
      <c r="AA438" s="18">
        <f t="shared" ca="1" si="351"/>
        <v>9.6259321315558474E-12</v>
      </c>
      <c r="AB438" s="18">
        <f t="shared" ca="1" si="351"/>
        <v>2.1736040001549021E-11</v>
      </c>
      <c r="AC438" s="18">
        <f t="shared" ca="1" si="351"/>
        <v>2.7041629360540236E-11</v>
      </c>
      <c r="AD438" s="18">
        <f t="shared" ca="1" si="351"/>
        <v>4.4221710715724395E-10</v>
      </c>
      <c r="AE438" s="18">
        <f t="shared" ca="1" si="351"/>
        <v>4.6951302808398908E-12</v>
      </c>
      <c r="AF438" s="18">
        <f t="shared" ca="1" si="351"/>
        <v>2.1289540208958913E-11</v>
      </c>
    </row>
    <row r="439" spans="4:32">
      <c r="D439" s="18">
        <f t="shared" si="332"/>
        <v>1.1294999999999999</v>
      </c>
      <c r="E439" s="18">
        <f t="shared" ref="E439:AF439" ca="1" si="352">E357*(E111/(E111+$B$3*0.001))^(0.02*$B$4+4.7)</f>
        <v>6.2816817771744798E-4</v>
      </c>
      <c r="F439" s="18">
        <f t="shared" ca="1" si="352"/>
        <v>3.37502928967451E-5</v>
      </c>
      <c r="G439" s="18">
        <f t="shared" ca="1" si="352"/>
        <v>5.5220676709148627E-8</v>
      </c>
      <c r="H439" s="18">
        <f t="shared" ca="1" si="352"/>
        <v>6.9190259025260241E-9</v>
      </c>
      <c r="I439" s="18">
        <f t="shared" ca="1" si="352"/>
        <v>1.5415613100152543E-8</v>
      </c>
      <c r="J439" s="18">
        <f t="shared" ca="1" si="352"/>
        <v>5.3783362636262148E-8</v>
      </c>
      <c r="K439" s="18">
        <f t="shared" ca="1" si="352"/>
        <v>6.1758488611691915E-9</v>
      </c>
      <c r="L439" s="18">
        <f t="shared" ca="1" si="352"/>
        <v>3.0487906115896413E-8</v>
      </c>
      <c r="M439" s="18">
        <f t="shared" ca="1" si="352"/>
        <v>4.24885216746284E-10</v>
      </c>
      <c r="N439" s="18">
        <f t="shared" ca="1" si="352"/>
        <v>2.2019308749285319E-9</v>
      </c>
      <c r="O439" s="18">
        <f t="shared" ca="1" si="352"/>
        <v>3.2333716505963789E-10</v>
      </c>
      <c r="P439" s="18">
        <f t="shared" ca="1" si="352"/>
        <v>2.4653294029212181E-9</v>
      </c>
      <c r="Q439" s="18">
        <f t="shared" ca="1" si="352"/>
        <v>3.1504473768273644E-10</v>
      </c>
      <c r="R439" s="18">
        <f t="shared" ca="1" si="352"/>
        <v>1.5552543294515051E-9</v>
      </c>
      <c r="S439" s="18">
        <f t="shared" ca="1" si="352"/>
        <v>2.9318173238631061E-11</v>
      </c>
      <c r="T439" s="18">
        <f t="shared" ca="1" si="352"/>
        <v>1.9134767957596056E-10</v>
      </c>
      <c r="U439" s="18">
        <f t="shared" ca="1" si="352"/>
        <v>1.2083518292292462E-11</v>
      </c>
      <c r="V439" s="18">
        <f t="shared" ca="1" si="352"/>
        <v>3.3514634233732486E-11</v>
      </c>
      <c r="W439" s="18">
        <f t="shared" ca="1" si="352"/>
        <v>9.4250280142821917E-12</v>
      </c>
      <c r="X439" s="18">
        <f t="shared" ca="1" si="352"/>
        <v>6.2291085927495932E-11</v>
      </c>
      <c r="Y439" s="18">
        <f t="shared" ca="1" si="352"/>
        <v>5.6987378264282303E-12</v>
      </c>
      <c r="Z439" s="18">
        <f t="shared" ca="1" si="352"/>
        <v>1.5192690322656022E-11</v>
      </c>
      <c r="AA439" s="18">
        <f t="shared" ca="1" si="352"/>
        <v>9.6259126859079694E-12</v>
      </c>
      <c r="AB439" s="18">
        <f t="shared" ca="1" si="352"/>
        <v>2.173599837318953E-11</v>
      </c>
      <c r="AC439" s="18">
        <f t="shared" ca="1" si="352"/>
        <v>2.7041582526904211E-11</v>
      </c>
      <c r="AD439" s="18">
        <f t="shared" ca="1" si="352"/>
        <v>4.4221639344251907E-10</v>
      </c>
      <c r="AE439" s="18">
        <f t="shared" ca="1" si="352"/>
        <v>4.6951226655591771E-12</v>
      </c>
      <c r="AF439" s="18">
        <f t="shared" ca="1" si="352"/>
        <v>2.1289507170797227E-11</v>
      </c>
    </row>
    <row r="440" spans="4:32">
      <c r="D440" s="18">
        <f t="shared" si="332"/>
        <v>1.4218999999999999</v>
      </c>
      <c r="E440" s="18">
        <f t="shared" ref="E440:AF440" ca="1" si="353">E358*(E112/(E112+$B$3*0.001))^(0.02*$B$4+4.7)</f>
        <v>6.2815640926050802E-4</v>
      </c>
      <c r="F440" s="18">
        <f t="shared" ca="1" si="353"/>
        <v>3.3749647165602993E-5</v>
      </c>
      <c r="G440" s="18">
        <f t="shared" ca="1" si="353"/>
        <v>5.5219828577059816E-8</v>
      </c>
      <c r="H440" s="18">
        <f t="shared" ca="1" si="353"/>
        <v>6.9189415563320082E-9</v>
      </c>
      <c r="I440" s="18">
        <f t="shared" ca="1" si="353"/>
        <v>1.541547032059356E-8</v>
      </c>
      <c r="J440" s="18">
        <f t="shared" ca="1" si="353"/>
        <v>5.3783005084318739E-8</v>
      </c>
      <c r="K440" s="18">
        <f t="shared" ca="1" si="353"/>
        <v>6.1758116646121394E-9</v>
      </c>
      <c r="L440" s="18">
        <f t="shared" ca="1" si="353"/>
        <v>3.0487754975116236E-8</v>
      </c>
      <c r="M440" s="18">
        <f t="shared" ca="1" si="353"/>
        <v>4.2488314753752933E-10</v>
      </c>
      <c r="N440" s="18">
        <f t="shared" ca="1" si="353"/>
        <v>2.2019219257947741E-9</v>
      </c>
      <c r="O440" s="18">
        <f t="shared" ca="1" si="353"/>
        <v>3.2333583597571376E-10</v>
      </c>
      <c r="P440" s="18">
        <f t="shared" ca="1" si="353"/>
        <v>2.4653209785717136E-9</v>
      </c>
      <c r="Q440" s="18">
        <f t="shared" ca="1" si="353"/>
        <v>3.1504364467643495E-10</v>
      </c>
      <c r="R440" s="18">
        <f t="shared" ca="1" si="353"/>
        <v>1.555249724089639E-9</v>
      </c>
      <c r="S440" s="18">
        <f t="shared" ca="1" si="353"/>
        <v>2.9318079339550259E-11</v>
      </c>
      <c r="T440" s="18">
        <f t="shared" ca="1" si="353"/>
        <v>1.9134716380974394E-10</v>
      </c>
      <c r="U440" s="18">
        <f t="shared" ca="1" si="353"/>
        <v>1.208348222445571E-11</v>
      </c>
      <c r="V440" s="18">
        <f t="shared" ca="1" si="353"/>
        <v>3.3514531900647228E-11</v>
      </c>
      <c r="W440" s="18">
        <f t="shared" ca="1" si="353"/>
        <v>9.4250020747904433E-12</v>
      </c>
      <c r="X440" s="18">
        <f t="shared" ca="1" si="353"/>
        <v>6.2290937169044856E-11</v>
      </c>
      <c r="Y440" s="18">
        <f t="shared" ca="1" si="353"/>
        <v>5.6987226119522563E-12</v>
      </c>
      <c r="Z440" s="18">
        <f t="shared" ca="1" si="353"/>
        <v>1.519265110402256E-11</v>
      </c>
      <c r="AA440" s="18">
        <f t="shared" ca="1" si="353"/>
        <v>9.6258882136257145E-12</v>
      </c>
      <c r="AB440" s="18">
        <f t="shared" ca="1" si="353"/>
        <v>2.173594598403194E-11</v>
      </c>
      <c r="AC440" s="18">
        <f t="shared" ca="1" si="353"/>
        <v>2.7041523586908382E-11</v>
      </c>
      <c r="AD440" s="18">
        <f t="shared" ca="1" si="353"/>
        <v>4.422154952344586E-10</v>
      </c>
      <c r="AE440" s="18">
        <f t="shared" ca="1" si="353"/>
        <v>4.6951130817489985E-12</v>
      </c>
      <c r="AF440" s="18">
        <f t="shared" ca="1" si="353"/>
        <v>2.1289465592355588E-11</v>
      </c>
    </row>
    <row r="441" spans="4:32">
      <c r="D441" s="18">
        <f t="shared" si="332"/>
        <v>1.7901</v>
      </c>
      <c r="E441" s="18">
        <f t="shared" ref="E441:AF441" ca="1" si="354">E359*(E113/(E113+$B$3*0.001))^(0.02*$B$4+4.7)</f>
        <v>6.2814159044833045E-4</v>
      </c>
      <c r="F441" s="18">
        <f t="shared" ca="1" si="354"/>
        <v>3.3748834062959855E-5</v>
      </c>
      <c r="G441" s="18">
        <f t="shared" ca="1" si="354"/>
        <v>5.5218760605460119E-8</v>
      </c>
      <c r="H441" s="18">
        <f t="shared" ca="1" si="354"/>
        <v>6.9188353466850764E-9</v>
      </c>
      <c r="I441" s="18">
        <f t="shared" ca="1" si="354"/>
        <v>1.541529053024546E-8</v>
      </c>
      <c r="J441" s="18">
        <f t="shared" ca="1" si="354"/>
        <v>5.3782554847387281E-8</v>
      </c>
      <c r="K441" s="18">
        <f t="shared" ca="1" si="354"/>
        <v>6.1757648258744814E-9</v>
      </c>
      <c r="L441" s="18">
        <f t="shared" ca="1" si="354"/>
        <v>3.0487564654978756E-8</v>
      </c>
      <c r="M441" s="18">
        <f t="shared" ca="1" si="354"/>
        <v>4.2488054193908001E-10</v>
      </c>
      <c r="N441" s="18">
        <f t="shared" ca="1" si="354"/>
        <v>2.2019106568124049E-9</v>
      </c>
      <c r="O441" s="18">
        <f t="shared" ca="1" si="354"/>
        <v>3.2333416235865245E-10</v>
      </c>
      <c r="P441" s="18">
        <f t="shared" ca="1" si="354"/>
        <v>2.4653103704011258E-9</v>
      </c>
      <c r="Q441" s="18">
        <f t="shared" ca="1" si="354"/>
        <v>3.1504226833315751E-10</v>
      </c>
      <c r="R441" s="18">
        <f t="shared" ca="1" si="354"/>
        <v>1.555243924888417E-9</v>
      </c>
      <c r="S441" s="18">
        <f t="shared" ca="1" si="354"/>
        <v>2.9317961099217705E-11</v>
      </c>
      <c r="T441" s="18">
        <f t="shared" ca="1" si="354"/>
        <v>1.9134651434213326E-10</v>
      </c>
      <c r="U441" s="18">
        <f t="shared" ca="1" si="354"/>
        <v>1.2083436806816216E-11</v>
      </c>
      <c r="V441" s="18">
        <f t="shared" ca="1" si="354"/>
        <v>3.3514403039950637E-11</v>
      </c>
      <c r="W441" s="18">
        <f t="shared" ca="1" si="354"/>
        <v>9.4249694110372802E-12</v>
      </c>
      <c r="X441" s="18">
        <f t="shared" ca="1" si="354"/>
        <v>6.2290749848044587E-11</v>
      </c>
      <c r="Y441" s="18">
        <f t="shared" ca="1" si="354"/>
        <v>5.6987034534451918E-12</v>
      </c>
      <c r="Z441" s="18">
        <f t="shared" ca="1" si="354"/>
        <v>1.5192601718780891E-11</v>
      </c>
      <c r="AA441" s="18">
        <f t="shared" ca="1" si="354"/>
        <v>9.6258573974162396E-12</v>
      </c>
      <c r="AB441" s="18">
        <f t="shared" ca="1" si="354"/>
        <v>2.1735880014069112E-11</v>
      </c>
      <c r="AC441" s="18">
        <f t="shared" ca="1" si="354"/>
        <v>2.704144936791552E-11</v>
      </c>
      <c r="AD441" s="18">
        <f t="shared" ca="1" si="354"/>
        <v>4.4221436418397839E-10</v>
      </c>
      <c r="AE441" s="18">
        <f t="shared" ca="1" si="354"/>
        <v>4.6951010135284992E-12</v>
      </c>
      <c r="AF441" s="18">
        <f t="shared" ca="1" si="354"/>
        <v>2.1289413235530754E-11</v>
      </c>
    </row>
    <row r="442" spans="4:32">
      <c r="D442" s="18">
        <f t="shared" si="332"/>
        <v>2.2536</v>
      </c>
      <c r="E442" s="18">
        <f t="shared" ref="E442:AF442" ca="1" si="355">E360*(E114/(E114+$B$3*0.001))^(0.02*$B$4+4.7)</f>
        <v>6.2812293680992635E-4</v>
      </c>
      <c r="F442" s="18">
        <f t="shared" ca="1" si="355"/>
        <v>3.3747810545528327E-5</v>
      </c>
      <c r="G442" s="18">
        <f t="shared" ca="1" si="355"/>
        <v>5.5217416254048148E-8</v>
      </c>
      <c r="H442" s="18">
        <f t="shared" ca="1" si="355"/>
        <v>6.9187016502210266E-9</v>
      </c>
      <c r="I442" s="18">
        <f t="shared" ca="1" si="355"/>
        <v>1.5415064209338849E-8</v>
      </c>
      <c r="J442" s="18">
        <f t="shared" ca="1" si="355"/>
        <v>5.3781988084405881E-8</v>
      </c>
      <c r="K442" s="18">
        <f t="shared" ca="1" si="355"/>
        <v>6.1757058646995949E-9</v>
      </c>
      <c r="L442" s="18">
        <f t="shared" ca="1" si="355"/>
        <v>3.0487325077218172E-8</v>
      </c>
      <c r="M442" s="18">
        <f t="shared" ca="1" si="355"/>
        <v>4.2487726197289455E-10</v>
      </c>
      <c r="N442" s="18">
        <f t="shared" ca="1" si="355"/>
        <v>2.2018964712279345E-9</v>
      </c>
      <c r="O442" s="18">
        <f t="shared" ca="1" si="355"/>
        <v>3.2333205558142222E-10</v>
      </c>
      <c r="P442" s="18">
        <f t="shared" ca="1" si="355"/>
        <v>2.4652970166414082E-9</v>
      </c>
      <c r="Q442" s="18">
        <f t="shared" ca="1" si="355"/>
        <v>3.1504053576709518E-10</v>
      </c>
      <c r="R442" s="18">
        <f t="shared" ca="1" si="355"/>
        <v>1.5552366247412439E-9</v>
      </c>
      <c r="S442" s="18">
        <f t="shared" ca="1" si="355"/>
        <v>2.9317812256039922E-11</v>
      </c>
      <c r="T442" s="18">
        <f t="shared" ca="1" si="355"/>
        <v>1.9134569677923791E-10</v>
      </c>
      <c r="U442" s="18">
        <f t="shared" ca="1" si="355"/>
        <v>1.2083379634201452E-11</v>
      </c>
      <c r="V442" s="18">
        <f t="shared" ca="1" si="355"/>
        <v>3.3514240827606779E-11</v>
      </c>
      <c r="W442" s="18">
        <f t="shared" ca="1" si="355"/>
        <v>9.4249282932455482E-12</v>
      </c>
      <c r="X442" s="18">
        <f t="shared" ca="1" si="355"/>
        <v>6.2290514044453434E-11</v>
      </c>
      <c r="Y442" s="18">
        <f t="shared" ca="1" si="355"/>
        <v>5.6986793363268876E-12</v>
      </c>
      <c r="Z442" s="18">
        <f t="shared" ca="1" si="355"/>
        <v>1.519253955162348E-11</v>
      </c>
      <c r="AA442" s="18">
        <f t="shared" ca="1" si="355"/>
        <v>9.6258186053361824E-12</v>
      </c>
      <c r="AB442" s="18">
        <f t="shared" ca="1" si="355"/>
        <v>2.1735796969700007E-11</v>
      </c>
      <c r="AC442" s="18">
        <f t="shared" ca="1" si="355"/>
        <v>2.7041355939459089E-11</v>
      </c>
      <c r="AD442" s="18">
        <f t="shared" ca="1" si="355"/>
        <v>4.4221294039308319E-10</v>
      </c>
      <c r="AE442" s="18">
        <f t="shared" ca="1" si="355"/>
        <v>4.6950858217909035E-12</v>
      </c>
      <c r="AF442" s="18">
        <f t="shared" ca="1" si="355"/>
        <v>2.1289347327613156E-11</v>
      </c>
    </row>
    <row r="443" spans="4:32">
      <c r="D443" s="18">
        <f t="shared" si="332"/>
        <v>2.8371</v>
      </c>
      <c r="E443" s="18">
        <f t="shared" ref="E443:AF443" ca="1" si="356">E361*(E115/(E115+$B$3*0.001))^(0.02*$B$4+4.7)</f>
        <v>6.2809945482562748E-4</v>
      </c>
      <c r="F443" s="18">
        <f t="shared" ca="1" si="356"/>
        <v>3.3746522099833844E-5</v>
      </c>
      <c r="G443" s="18">
        <f t="shared" ca="1" si="356"/>
        <v>5.5215723913529398E-8</v>
      </c>
      <c r="H443" s="18">
        <f t="shared" ca="1" si="356"/>
        <v>6.9185333446633664E-9</v>
      </c>
      <c r="I443" s="18">
        <f t="shared" ca="1" si="356"/>
        <v>1.541477930034328E-8</v>
      </c>
      <c r="J443" s="18">
        <f t="shared" ca="1" si="356"/>
        <v>5.3781274598240972E-8</v>
      </c>
      <c r="K443" s="18">
        <f t="shared" ca="1" si="356"/>
        <v>6.1756316395729427E-9</v>
      </c>
      <c r="L443" s="18">
        <f t="shared" ca="1" si="356"/>
        <v>3.0487023476521087E-8</v>
      </c>
      <c r="M443" s="18">
        <f t="shared" ca="1" si="356"/>
        <v>4.2487313287329255E-10</v>
      </c>
      <c r="N443" s="18">
        <f t="shared" ca="1" si="356"/>
        <v>2.201878613177274E-9</v>
      </c>
      <c r="O443" s="18">
        <f t="shared" ca="1" si="356"/>
        <v>3.2332940338664113E-10</v>
      </c>
      <c r="P443" s="18">
        <f t="shared" ca="1" si="356"/>
        <v>2.4652802057385751E-9</v>
      </c>
      <c r="Q443" s="18">
        <f t="shared" ca="1" si="356"/>
        <v>3.1503835465867673E-10</v>
      </c>
      <c r="R443" s="18">
        <f t="shared" ca="1" si="356"/>
        <v>1.5552274346553695E-9</v>
      </c>
      <c r="S443" s="18">
        <f t="shared" ca="1" si="356"/>
        <v>2.9317624878857642E-11</v>
      </c>
      <c r="T443" s="18">
        <f t="shared" ca="1" si="356"/>
        <v>1.9134466755637357E-10</v>
      </c>
      <c r="U443" s="18">
        <f t="shared" ca="1" si="356"/>
        <v>1.2083307660128067E-11</v>
      </c>
      <c r="V443" s="18">
        <f t="shared" ca="1" si="356"/>
        <v>3.351403662003699E-11</v>
      </c>
      <c r="W443" s="18">
        <f t="shared" ca="1" si="356"/>
        <v>9.424876530409538E-12</v>
      </c>
      <c r="X443" s="18">
        <f t="shared" ca="1" si="356"/>
        <v>6.2290217193115978E-11</v>
      </c>
      <c r="Y443" s="18">
        <f t="shared" ca="1" si="356"/>
        <v>5.6986489754884534E-12</v>
      </c>
      <c r="Z443" s="18">
        <f t="shared" ca="1" si="356"/>
        <v>1.5192461289891837E-11</v>
      </c>
      <c r="AA443" s="18">
        <f t="shared" ca="1" si="356"/>
        <v>9.6257697702970436E-12</v>
      </c>
      <c r="AB443" s="18">
        <f t="shared" ca="1" si="356"/>
        <v>2.1735692425777887E-11</v>
      </c>
      <c r="AC443" s="18">
        <f t="shared" ca="1" si="356"/>
        <v>2.704123832303199E-11</v>
      </c>
      <c r="AD443" s="18">
        <f t="shared" ca="1" si="356"/>
        <v>4.4221114799218302E-10</v>
      </c>
      <c r="AE443" s="18">
        <f t="shared" ca="1" si="356"/>
        <v>4.695066697013812E-12</v>
      </c>
      <c r="AF443" s="18">
        <f t="shared" ca="1" si="356"/>
        <v>2.1289264356557321E-11</v>
      </c>
    </row>
    <row r="444" spans="4:32">
      <c r="D444" s="18">
        <f t="shared" si="332"/>
        <v>3.5716999999999999</v>
      </c>
      <c r="E444" s="18">
        <f t="shared" ref="E444:AF444" ca="1" si="357">E362*(E116/(E116+$B$3*0.001))^(0.02*$B$4+4.7)</f>
        <v>6.2806989377761874E-4</v>
      </c>
      <c r="F444" s="18">
        <f t="shared" ca="1" si="357"/>
        <v>3.3744900100419127E-5</v>
      </c>
      <c r="G444" s="18">
        <f t="shared" ca="1" si="357"/>
        <v>5.5213593433582223E-8</v>
      </c>
      <c r="H444" s="18">
        <f t="shared" ca="1" si="357"/>
        <v>6.9183214633404523E-9</v>
      </c>
      <c r="I444" s="18">
        <f t="shared" ca="1" si="357"/>
        <v>1.5414420622874578E-8</v>
      </c>
      <c r="J444" s="18">
        <f t="shared" ca="1" si="357"/>
        <v>5.3780376369898663E-8</v>
      </c>
      <c r="K444" s="18">
        <f t="shared" ca="1" si="357"/>
        <v>6.175538195216911E-9</v>
      </c>
      <c r="L444" s="18">
        <f t="shared" ca="1" si="357"/>
        <v>3.0486643780754785E-8</v>
      </c>
      <c r="M444" s="18">
        <f t="shared" ca="1" si="357"/>
        <v>4.2486793460171244E-10</v>
      </c>
      <c r="N444" s="18">
        <f t="shared" ca="1" si="357"/>
        <v>2.2018561309830909E-9</v>
      </c>
      <c r="O444" s="18">
        <f t="shared" ca="1" si="357"/>
        <v>3.2332606443568835E-10</v>
      </c>
      <c r="P444" s="18">
        <f t="shared" ca="1" si="357"/>
        <v>2.4652590417987519E-9</v>
      </c>
      <c r="Q444" s="18">
        <f t="shared" ca="1" si="357"/>
        <v>3.1503560877145855E-10</v>
      </c>
      <c r="R444" s="18">
        <f t="shared" ca="1" si="357"/>
        <v>1.555215864860873E-9</v>
      </c>
      <c r="S444" s="18">
        <f t="shared" ca="1" si="357"/>
        <v>2.9317388981787151E-11</v>
      </c>
      <c r="T444" s="18">
        <f t="shared" ca="1" si="357"/>
        <v>1.9134337182230735E-10</v>
      </c>
      <c r="U444" s="18">
        <f t="shared" ca="1" si="357"/>
        <v>1.2083217048851225E-11</v>
      </c>
      <c r="V444" s="18">
        <f t="shared" ca="1" si="357"/>
        <v>3.3513779534353848E-11</v>
      </c>
      <c r="W444" s="18">
        <f t="shared" ca="1" si="357"/>
        <v>9.4248113638866129E-12</v>
      </c>
      <c r="X444" s="18">
        <f t="shared" ca="1" si="357"/>
        <v>6.2289843473501491E-11</v>
      </c>
      <c r="Y444" s="18">
        <f t="shared" ca="1" si="357"/>
        <v>5.6986107528791594E-12</v>
      </c>
      <c r="Z444" s="18">
        <f t="shared" ca="1" si="357"/>
        <v>1.5192362762690938E-11</v>
      </c>
      <c r="AA444" s="18">
        <f t="shared" ca="1" si="357"/>
        <v>9.6257082896727543E-12</v>
      </c>
      <c r="AB444" s="18">
        <f t="shared" ca="1" si="357"/>
        <v>2.1735560810690302E-11</v>
      </c>
      <c r="AC444" s="18">
        <f t="shared" ca="1" si="357"/>
        <v>2.7041090250284908E-11</v>
      </c>
      <c r="AD444" s="18">
        <f t="shared" ca="1" si="357"/>
        <v>4.422088914551103E-10</v>
      </c>
      <c r="AE444" s="18">
        <f t="shared" ca="1" si="357"/>
        <v>4.6950426199409109E-12</v>
      </c>
      <c r="AF444" s="18">
        <f t="shared" ca="1" si="357"/>
        <v>2.1289159900400912E-11</v>
      </c>
    </row>
    <row r="445" spans="4:32">
      <c r="D445" s="18">
        <f t="shared" si="332"/>
        <v>4.4965000000000002</v>
      </c>
      <c r="E445" s="18">
        <f t="shared" ref="E445:AF445" ca="1" si="358">E363*(E117/(E117+$B$3*0.001))^(0.02*$B$4+4.7)</f>
        <v>6.2803268158905022E-4</v>
      </c>
      <c r="F445" s="18">
        <f t="shared" ca="1" si="358"/>
        <v>3.3742858289594876E-5</v>
      </c>
      <c r="G445" s="18">
        <f t="shared" ca="1" si="358"/>
        <v>5.5210911495731312E-8</v>
      </c>
      <c r="H445" s="18">
        <f t="shared" ca="1" si="358"/>
        <v>6.9180547347159452E-9</v>
      </c>
      <c r="I445" s="18">
        <f t="shared" ca="1" si="358"/>
        <v>1.5413969093796605E-8</v>
      </c>
      <c r="J445" s="18">
        <f t="shared" ca="1" si="358"/>
        <v>5.3779245604551366E-8</v>
      </c>
      <c r="K445" s="18">
        <f t="shared" ca="1" si="358"/>
        <v>6.1754205592891166E-9</v>
      </c>
      <c r="L445" s="18">
        <f t="shared" ca="1" si="358"/>
        <v>3.0486165784735377E-8</v>
      </c>
      <c r="M445" s="18">
        <f t="shared" ca="1" si="358"/>
        <v>4.2486139053478117E-10</v>
      </c>
      <c r="N445" s="18">
        <f t="shared" ca="1" si="358"/>
        <v>2.2018278282244036E-9</v>
      </c>
      <c r="O445" s="18">
        <f t="shared" ca="1" si="358"/>
        <v>3.2332186104180952E-10</v>
      </c>
      <c r="P445" s="18">
        <f t="shared" ca="1" si="358"/>
        <v>2.4652323985214934E-9</v>
      </c>
      <c r="Q445" s="18">
        <f t="shared" ca="1" si="358"/>
        <v>3.1503215197527536E-10</v>
      </c>
      <c r="R445" s="18">
        <f t="shared" ca="1" si="358"/>
        <v>1.5552012996250299E-9</v>
      </c>
      <c r="S445" s="18">
        <f t="shared" ca="1" si="358"/>
        <v>2.9317092010725053E-11</v>
      </c>
      <c r="T445" s="18">
        <f t="shared" ca="1" si="358"/>
        <v>1.9134174061849866E-10</v>
      </c>
      <c r="U445" s="18">
        <f t="shared" ca="1" si="358"/>
        <v>1.2083102978115444E-11</v>
      </c>
      <c r="V445" s="18">
        <f t="shared" ca="1" si="358"/>
        <v>3.3513455888727981E-11</v>
      </c>
      <c r="W445" s="18">
        <f t="shared" ca="1" si="358"/>
        <v>9.4247293255318032E-12</v>
      </c>
      <c r="X445" s="18">
        <f t="shared" ca="1" si="358"/>
        <v>6.2289372996082827E-11</v>
      </c>
      <c r="Y445" s="18">
        <f t="shared" ca="1" si="358"/>
        <v>5.6985626342961128E-12</v>
      </c>
      <c r="Z445" s="18">
        <f t="shared" ca="1" si="358"/>
        <v>1.5192238726392575E-11</v>
      </c>
      <c r="AA445" s="18">
        <f t="shared" ca="1" si="358"/>
        <v>9.6256308914537845E-12</v>
      </c>
      <c r="AB445" s="18">
        <f t="shared" ca="1" si="358"/>
        <v>2.1735395119821036E-11</v>
      </c>
      <c r="AC445" s="18">
        <f t="shared" ca="1" si="358"/>
        <v>2.7040903840646201E-11</v>
      </c>
      <c r="AD445" s="18">
        <f t="shared" ca="1" si="358"/>
        <v>4.422060506861429E-10</v>
      </c>
      <c r="AE445" s="18">
        <f t="shared" ca="1" si="358"/>
        <v>4.6950123091608891E-12</v>
      </c>
      <c r="AF445" s="18">
        <f t="shared" ca="1" si="358"/>
        <v>2.1289028399836615E-11</v>
      </c>
    </row>
    <row r="446" spans="4:32">
      <c r="D446" s="18">
        <f t="shared" si="332"/>
        <v>5.6607000000000003</v>
      </c>
      <c r="E446" s="18">
        <f t="shared" ref="E446:AF446" ca="1" si="359">E364*(E118/(E118+$B$3*0.001))^(0.02*$B$4+4.7)</f>
        <v>6.2798584067953484E-4</v>
      </c>
      <c r="F446" s="18">
        <f t="shared" ca="1" si="359"/>
        <v>3.3740288160838418E-5</v>
      </c>
      <c r="G446" s="18">
        <f t="shared" ca="1" si="359"/>
        <v>5.5207535544157518E-8</v>
      </c>
      <c r="H446" s="18">
        <f t="shared" ca="1" si="359"/>
        <v>6.9177189783250755E-9</v>
      </c>
      <c r="I446" s="18">
        <f t="shared" ca="1" si="359"/>
        <v>1.5413400703997437E-8</v>
      </c>
      <c r="J446" s="18">
        <f t="shared" ca="1" si="359"/>
        <v>5.3777822167668084E-8</v>
      </c>
      <c r="K446" s="18">
        <f t="shared" ca="1" si="359"/>
        <v>6.175272475615622E-9</v>
      </c>
      <c r="L446" s="18">
        <f t="shared" ca="1" si="359"/>
        <v>3.0485564066026727E-8</v>
      </c>
      <c r="M446" s="18">
        <f t="shared" ca="1" si="359"/>
        <v>4.248531526204325E-10</v>
      </c>
      <c r="N446" s="18">
        <f t="shared" ca="1" si="359"/>
        <v>2.2017921995263146E-9</v>
      </c>
      <c r="O446" s="18">
        <f t="shared" ca="1" si="359"/>
        <v>3.2331656963393804E-10</v>
      </c>
      <c r="P446" s="18">
        <f t="shared" ca="1" si="359"/>
        <v>2.4651988587458069E-9</v>
      </c>
      <c r="Q446" s="18">
        <f t="shared" ca="1" si="359"/>
        <v>3.1502780040278807E-10</v>
      </c>
      <c r="R446" s="18">
        <f t="shared" ca="1" si="359"/>
        <v>1.5551829642003147E-9</v>
      </c>
      <c r="S446" s="18">
        <f t="shared" ca="1" si="359"/>
        <v>2.931671816947681E-11</v>
      </c>
      <c r="T446" s="18">
        <f t="shared" ca="1" si="359"/>
        <v>1.9133968717727622E-10</v>
      </c>
      <c r="U446" s="18">
        <f t="shared" ca="1" si="359"/>
        <v>1.208295938029684E-11</v>
      </c>
      <c r="V446" s="18">
        <f t="shared" ca="1" si="359"/>
        <v>3.3513048467960847E-11</v>
      </c>
      <c r="W446" s="18">
        <f t="shared" ca="1" si="359"/>
        <v>9.4246260515202802E-12</v>
      </c>
      <c r="X446" s="18">
        <f t="shared" ca="1" si="359"/>
        <v>6.228878073456494E-11</v>
      </c>
      <c r="Y446" s="18">
        <f t="shared" ca="1" si="359"/>
        <v>5.6985020601824851E-12</v>
      </c>
      <c r="Z446" s="18">
        <f t="shared" ca="1" si="359"/>
        <v>1.5192082583138277E-11</v>
      </c>
      <c r="AA446" s="18">
        <f t="shared" ca="1" si="359"/>
        <v>9.6255334585927361E-12</v>
      </c>
      <c r="AB446" s="18">
        <f t="shared" ca="1" si="359"/>
        <v>2.1735186539506822E-11</v>
      </c>
      <c r="AC446" s="18">
        <f t="shared" ca="1" si="359"/>
        <v>2.7040669178238047E-11</v>
      </c>
      <c r="AD446" s="18">
        <f t="shared" ca="1" si="359"/>
        <v>4.4220247457226738E-10</v>
      </c>
      <c r="AE446" s="18">
        <f t="shared" ca="1" si="359"/>
        <v>4.6949741523107712E-12</v>
      </c>
      <c r="AF446" s="18">
        <f t="shared" ca="1" si="359"/>
        <v>2.1288862859738335E-11</v>
      </c>
    </row>
    <row r="447" spans="4:32">
      <c r="D447" s="18">
        <f t="shared" si="332"/>
        <v>7.1264000000000003</v>
      </c>
      <c r="E447" s="18">
        <f t="shared" ref="E447:AF447" ca="1" si="360">E365*(E119/(E119+$B$3*0.001))^(0.02*$B$4+4.7)</f>
        <v>6.2792687587343108E-4</v>
      </c>
      <c r="F447" s="18">
        <f t="shared" ca="1" si="360"/>
        <v>3.3737052808964842E-5</v>
      </c>
      <c r="G447" s="18">
        <f t="shared" ca="1" si="360"/>
        <v>5.5203285699361418E-8</v>
      </c>
      <c r="H447" s="18">
        <f t="shared" ca="1" si="360"/>
        <v>6.9172962998150136E-9</v>
      </c>
      <c r="I447" s="18">
        <f t="shared" ca="1" si="360"/>
        <v>1.5412685154685305E-8</v>
      </c>
      <c r="J447" s="18">
        <f t="shared" ca="1" si="360"/>
        <v>5.3776030167607559E-8</v>
      </c>
      <c r="K447" s="18">
        <f t="shared" ca="1" si="360"/>
        <v>6.1750860486034015E-9</v>
      </c>
      <c r="L447" s="18">
        <f t="shared" ca="1" si="360"/>
        <v>3.0484806539683829E-8</v>
      </c>
      <c r="M447" s="18">
        <f t="shared" ca="1" si="360"/>
        <v>4.2484278159065832E-10</v>
      </c>
      <c r="N447" s="18">
        <f t="shared" ca="1" si="360"/>
        <v>2.201747344963041E-9</v>
      </c>
      <c r="O447" s="18">
        <f t="shared" ca="1" si="360"/>
        <v>3.233099080442807E-10</v>
      </c>
      <c r="P447" s="18">
        <f t="shared" ca="1" si="360"/>
        <v>2.4651566338583197E-9</v>
      </c>
      <c r="Q447" s="18">
        <f t="shared" ca="1" si="360"/>
        <v>3.1502232199326732E-10</v>
      </c>
      <c r="R447" s="18">
        <f t="shared" ca="1" si="360"/>
        <v>1.5551598807613882E-9</v>
      </c>
      <c r="S447" s="18">
        <f t="shared" ca="1" si="360"/>
        <v>2.9316247521396652E-11</v>
      </c>
      <c r="T447" s="18">
        <f t="shared" ca="1" si="360"/>
        <v>1.9133710198671215E-10</v>
      </c>
      <c r="U447" s="18">
        <f t="shared" ca="1" si="360"/>
        <v>1.2082778597307776E-11</v>
      </c>
      <c r="V447" s="18">
        <f t="shared" ca="1" si="360"/>
        <v>3.3512535544390837E-11</v>
      </c>
      <c r="W447" s="18">
        <f t="shared" ca="1" si="360"/>
        <v>9.4244960341426656E-12</v>
      </c>
      <c r="X447" s="18">
        <f t="shared" ca="1" si="360"/>
        <v>6.2288035102355531E-11</v>
      </c>
      <c r="Y447" s="18">
        <f t="shared" ca="1" si="360"/>
        <v>5.6984258000437666E-12</v>
      </c>
      <c r="Z447" s="18">
        <f t="shared" ca="1" si="360"/>
        <v>1.5191886005554849E-11</v>
      </c>
      <c r="AA447" s="18">
        <f t="shared" ca="1" si="360"/>
        <v>9.6254107948267288E-12</v>
      </c>
      <c r="AB447" s="18">
        <f t="shared" ca="1" si="360"/>
        <v>2.1734923945703155E-11</v>
      </c>
      <c r="AC447" s="18">
        <f t="shared" ca="1" si="360"/>
        <v>2.7040373747822478E-11</v>
      </c>
      <c r="AD447" s="18">
        <f t="shared" ca="1" si="360"/>
        <v>4.42197972387052E-10</v>
      </c>
      <c r="AE447" s="18">
        <f t="shared" ca="1" si="360"/>
        <v>4.6949261143562719E-12</v>
      </c>
      <c r="AF447" s="18">
        <f t="shared" ca="1" si="360"/>
        <v>2.1288654451233968E-11</v>
      </c>
    </row>
    <row r="448" spans="4:32">
      <c r="D448" s="18">
        <f t="shared" si="332"/>
        <v>8.9716000000000005</v>
      </c>
      <c r="E448" s="18">
        <f t="shared" ref="E448:AF448" ca="1" si="361">E366*(E120/(E120+$B$3*0.001))^(0.02*$B$4+4.7)</f>
        <v>6.2785265460592505E-4</v>
      </c>
      <c r="F448" s="18">
        <f t="shared" ca="1" si="361"/>
        <v>3.3732980358030387E-5</v>
      </c>
      <c r="G448" s="18">
        <f t="shared" ca="1" si="361"/>
        <v>5.5197936112088394E-8</v>
      </c>
      <c r="H448" s="18">
        <f t="shared" ca="1" si="361"/>
        <v>6.916764229869736E-9</v>
      </c>
      <c r="I448" s="18">
        <f t="shared" ca="1" si="361"/>
        <v>1.5411784398067733E-8</v>
      </c>
      <c r="J448" s="18">
        <f t="shared" ca="1" si="361"/>
        <v>5.377377429739075E-8</v>
      </c>
      <c r="K448" s="18">
        <f t="shared" ca="1" si="361"/>
        <v>6.1748513625590887E-9</v>
      </c>
      <c r="L448" s="18">
        <f t="shared" ca="1" si="361"/>
        <v>3.0483852910803864E-8</v>
      </c>
      <c r="M448" s="18">
        <f t="shared" ca="1" si="361"/>
        <v>4.2482972577471026E-10</v>
      </c>
      <c r="N448" s="18">
        <f t="shared" ca="1" si="361"/>
        <v>2.2016908783970206E-9</v>
      </c>
      <c r="O448" s="18">
        <f t="shared" ca="1" si="361"/>
        <v>3.2330152189536599E-10</v>
      </c>
      <c r="P448" s="18">
        <f t="shared" ca="1" si="361"/>
        <v>2.4651034774846623E-9</v>
      </c>
      <c r="Q448" s="18">
        <f t="shared" ca="1" si="361"/>
        <v>3.1501542529474953E-10</v>
      </c>
      <c r="R448" s="18">
        <f t="shared" ca="1" si="361"/>
        <v>1.5551308212137187E-9</v>
      </c>
      <c r="S448" s="18">
        <f t="shared" ca="1" si="361"/>
        <v>2.9315655027269445E-11</v>
      </c>
      <c r="T448" s="18">
        <f t="shared" ca="1" si="361"/>
        <v>1.9133384750491188E-10</v>
      </c>
      <c r="U448" s="18">
        <f t="shared" ca="1" si="361"/>
        <v>1.2082551010997253E-11</v>
      </c>
      <c r="V448" s="18">
        <f t="shared" ca="1" si="361"/>
        <v>3.3511889829287578E-11</v>
      </c>
      <c r="W448" s="18">
        <f t="shared" ca="1" si="361"/>
        <v>9.4243323559673987E-12</v>
      </c>
      <c r="X448" s="18">
        <f t="shared" ca="1" si="361"/>
        <v>6.2287096427841093E-11</v>
      </c>
      <c r="Y448" s="18">
        <f t="shared" ca="1" si="361"/>
        <v>5.6983297965198944E-12</v>
      </c>
      <c r="Z448" s="18">
        <f t="shared" ca="1" si="361"/>
        <v>1.519163853480167E-11</v>
      </c>
      <c r="AA448" s="18">
        <f t="shared" ca="1" si="361"/>
        <v>9.6252563738570893E-12</v>
      </c>
      <c r="AB448" s="18">
        <f t="shared" ca="1" si="361"/>
        <v>2.1734593367012478E-11</v>
      </c>
      <c r="AC448" s="18">
        <f t="shared" ca="1" si="361"/>
        <v>2.7040001830635305E-11</v>
      </c>
      <c r="AD448" s="18">
        <f t="shared" ca="1" si="361"/>
        <v>4.421923045830628E-10</v>
      </c>
      <c r="AE448" s="18">
        <f t="shared" ca="1" si="361"/>
        <v>4.6948656393478674E-12</v>
      </c>
      <c r="AF448" s="18">
        <f t="shared" ca="1" si="361"/>
        <v>2.128839208546773E-11</v>
      </c>
    </row>
    <row r="449" spans="4:32">
      <c r="D449" s="18">
        <f t="shared" si="332"/>
        <v>11.295</v>
      </c>
      <c r="E449" s="18">
        <f t="shared" ref="E449:AF449" ca="1" si="362">E367*(E121/(E121+$B$3*0.001))^(0.02*$B$4+4.7)</f>
        <v>8.073285519125138E-4</v>
      </c>
      <c r="F449" s="18">
        <f t="shared" ca="1" si="362"/>
        <v>4.3623413602826771E-5</v>
      </c>
      <c r="G449" s="18">
        <f t="shared" ca="1" si="362"/>
        <v>7.1816919721381192E-8</v>
      </c>
      <c r="H449" s="18">
        <f t="shared" ca="1" si="362"/>
        <v>9.2032921610384815E-9</v>
      </c>
      <c r="I449" s="18">
        <f t="shared" ca="1" si="362"/>
        <v>2.0368342703339708E-8</v>
      </c>
      <c r="J449" s="18">
        <f t="shared" ca="1" si="362"/>
        <v>6.9674405595729686E-8</v>
      </c>
      <c r="K449" s="18">
        <f t="shared" ca="1" si="362"/>
        <v>8.0935580793410742E-9</v>
      </c>
      <c r="L449" s="18">
        <f t="shared" ca="1" si="362"/>
        <v>3.9230459563085777E-8</v>
      </c>
      <c r="M449" s="18">
        <f t="shared" ca="1" si="362"/>
        <v>5.5281246107439923E-10</v>
      </c>
      <c r="N449" s="18">
        <f t="shared" ca="1" si="362"/>
        <v>2.8502807629536377E-9</v>
      </c>
      <c r="O449" s="18">
        <f t="shared" ca="1" si="362"/>
        <v>4.1961688910152877E-10</v>
      </c>
      <c r="P449" s="18">
        <f t="shared" ca="1" si="362"/>
        <v>3.1606983241652064E-9</v>
      </c>
      <c r="Q449" s="18">
        <f t="shared" ca="1" si="362"/>
        <v>4.0467663230051706E-10</v>
      </c>
      <c r="R449" s="18">
        <f t="shared" ca="1" si="362"/>
        <v>1.9800204882566481E-9</v>
      </c>
      <c r="S449" s="18">
        <f t="shared" ca="1" si="362"/>
        <v>3.7932537826221493E-11</v>
      </c>
      <c r="T449" s="18">
        <f t="shared" ca="1" si="362"/>
        <v>2.44210659260566E-10</v>
      </c>
      <c r="U449" s="18">
        <f t="shared" ca="1" si="362"/>
        <v>1.5751812344000803E-11</v>
      </c>
      <c r="V449" s="18">
        <f t="shared" ca="1" si="362"/>
        <v>4.3235516463715112E-11</v>
      </c>
      <c r="W449" s="18">
        <f t="shared" ca="1" si="362"/>
        <v>1.2310658093794162E-11</v>
      </c>
      <c r="X449" s="18">
        <f t="shared" ca="1" si="362"/>
        <v>7.9036657167398035E-11</v>
      </c>
      <c r="Y449" s="18">
        <f t="shared" ca="1" si="362"/>
        <v>7.3317624030754495E-12</v>
      </c>
      <c r="Z449" s="18">
        <f t="shared" ca="1" si="362"/>
        <v>1.9616726503420647E-11</v>
      </c>
      <c r="AA449" s="18">
        <f t="shared" ca="1" si="362"/>
        <v>1.2321185630846525E-11</v>
      </c>
      <c r="AB449" s="18">
        <f t="shared" ca="1" si="362"/>
        <v>2.7586584746006207E-11</v>
      </c>
      <c r="AC449" s="18">
        <f t="shared" ca="1" si="362"/>
        <v>3.4000844124439864E-11</v>
      </c>
      <c r="AD449" s="18">
        <f t="shared" ca="1" si="362"/>
        <v>5.4878453237170761E-10</v>
      </c>
      <c r="AE449" s="18">
        <f t="shared" ca="1" si="362"/>
        <v>5.8049423902234387E-12</v>
      </c>
      <c r="AF449" s="18">
        <f t="shared" ca="1" si="362"/>
        <v>2.6212444792100327E-11</v>
      </c>
    </row>
    <row r="450" spans="4:32">
      <c r="D450" s="18">
        <f t="shared" si="332"/>
        <v>14.218999999999999</v>
      </c>
      <c r="E450" s="18">
        <f t="shared" ref="E450:AF450" ca="1" si="363">E368*(E122/(E122+$B$3*0.001))^(0.02*$B$4+4.7)</f>
        <v>1.2945746909205822E-3</v>
      </c>
      <c r="F450" s="18">
        <f t="shared" ca="1" si="363"/>
        <v>7.0767290584316709E-5</v>
      </c>
      <c r="G450" s="18">
        <f t="shared" ca="1" si="363"/>
        <v>1.1791586995141279E-7</v>
      </c>
      <c r="H450" s="18">
        <f t="shared" ca="1" si="363"/>
        <v>1.577388151014138E-8</v>
      </c>
      <c r="I450" s="18">
        <f t="shared" ca="1" si="363"/>
        <v>3.4473164214969041E-8</v>
      </c>
      <c r="J450" s="18">
        <f t="shared" ca="1" si="363"/>
        <v>1.1359695733753439E-7</v>
      </c>
      <c r="K450" s="18">
        <f t="shared" ca="1" si="363"/>
        <v>1.3487598831456588E-8</v>
      </c>
      <c r="L450" s="18">
        <f t="shared" ca="1" si="363"/>
        <v>6.3167445365778101E-8</v>
      </c>
      <c r="M450" s="18">
        <f t="shared" ca="1" si="363"/>
        <v>9.0902179874584466E-10</v>
      </c>
      <c r="N450" s="18">
        <f t="shared" ca="1" si="363"/>
        <v>4.6419591955352378E-9</v>
      </c>
      <c r="O450" s="18">
        <f t="shared" ca="1" si="363"/>
        <v>6.8680397527744204E-10</v>
      </c>
      <c r="P450" s="18">
        <f t="shared" ca="1" si="363"/>
        <v>5.0556608277868597E-9</v>
      </c>
      <c r="Q450" s="18">
        <f t="shared" ca="1" si="363"/>
        <v>6.4953589236025835E-10</v>
      </c>
      <c r="R450" s="18">
        <f t="shared" ca="1" si="363"/>
        <v>3.1254818612827001E-9</v>
      </c>
      <c r="S450" s="18">
        <f t="shared" ca="1" si="363"/>
        <v>6.1741352108737225E-11</v>
      </c>
      <c r="T450" s="18">
        <f t="shared" ca="1" si="363"/>
        <v>3.8726283033064498E-10</v>
      </c>
      <c r="U450" s="18">
        <f t="shared" ca="1" si="363"/>
        <v>2.600654832614726E-11</v>
      </c>
      <c r="V450" s="18">
        <f t="shared" ca="1" si="363"/>
        <v>6.997344982932279E-11</v>
      </c>
      <c r="W450" s="18">
        <f t="shared" ca="1" si="363"/>
        <v>2.0398749422480818E-11</v>
      </c>
      <c r="X450" s="18">
        <f t="shared" ca="1" si="363"/>
        <v>1.2397539574771627E-10</v>
      </c>
      <c r="Y450" s="18">
        <f t="shared" ca="1" si="363"/>
        <v>1.1804640942953056E-11</v>
      </c>
      <c r="Z450" s="18">
        <f t="shared" ca="1" si="363"/>
        <v>3.1807999333268374E-11</v>
      </c>
      <c r="AA450" s="18">
        <f t="shared" ca="1" si="363"/>
        <v>1.965125944587802E-11</v>
      </c>
      <c r="AB450" s="18">
        <f t="shared" ca="1" si="363"/>
        <v>4.3295340958850492E-11</v>
      </c>
      <c r="AC450" s="18">
        <f t="shared" ca="1" si="363"/>
        <v>5.243203539903444E-11</v>
      </c>
      <c r="AD450" s="18">
        <f t="shared" ca="1" si="363"/>
        <v>8.2533733214816185E-10</v>
      </c>
      <c r="AE450" s="18">
        <f t="shared" ca="1" si="363"/>
        <v>8.6698786845333222E-12</v>
      </c>
      <c r="AF450" s="18">
        <f t="shared" ca="1" si="363"/>
        <v>3.884057974405542E-11</v>
      </c>
    </row>
    <row r="451" spans="4:32">
      <c r="D451" s="18">
        <f t="shared" si="332"/>
        <v>17.901</v>
      </c>
      <c r="E451" s="18">
        <f t="shared" ref="E451:AF451" ca="1" si="364">E369*(E123/(E123+$B$3*0.001))^(0.02*$B$4+4.7)</f>
        <v>2.0656125147707439E-3</v>
      </c>
      <c r="F451" s="18">
        <f t="shared" ca="1" si="364"/>
        <v>1.1434751220928805E-4</v>
      </c>
      <c r="G451" s="18">
        <f t="shared" ca="1" si="364"/>
        <v>1.9302212021788655E-7</v>
      </c>
      <c r="H451" s="18">
        <f t="shared" ca="1" si="364"/>
        <v>2.6968722078640708E-8</v>
      </c>
      <c r="I451" s="18">
        <f t="shared" ca="1" si="364"/>
        <v>5.8236275014410463E-8</v>
      </c>
      <c r="J451" s="18">
        <f t="shared" ca="1" si="364"/>
        <v>1.8496265613444081E-7</v>
      </c>
      <c r="K451" s="18">
        <f t="shared" ca="1" si="364"/>
        <v>2.2449411149164477E-8</v>
      </c>
      <c r="L451" s="18">
        <f t="shared" ca="1" si="364"/>
        <v>1.015867716044671E-7</v>
      </c>
      <c r="M451" s="18">
        <f t="shared" ca="1" si="364"/>
        <v>1.4935450207437365E-9</v>
      </c>
      <c r="N451" s="18">
        <f t="shared" ca="1" si="364"/>
        <v>7.5531700705374093E-9</v>
      </c>
      <c r="O451" s="18">
        <f t="shared" ca="1" si="364"/>
        <v>1.1232189622287477E-9</v>
      </c>
      <c r="P451" s="18">
        <f t="shared" ca="1" si="364"/>
        <v>8.0807125899836641E-9</v>
      </c>
      <c r="Q451" s="18">
        <f t="shared" ca="1" si="364"/>
        <v>1.0419967950292528E-9</v>
      </c>
      <c r="R451" s="18">
        <f t="shared" ca="1" si="364"/>
        <v>4.9308807621858987E-9</v>
      </c>
      <c r="S451" s="18">
        <f t="shared" ca="1" si="364"/>
        <v>1.0041636654705631E-10</v>
      </c>
      <c r="T451" s="18">
        <f t="shared" ca="1" si="364"/>
        <v>6.1374998871296707E-10</v>
      </c>
      <c r="U451" s="18">
        <f t="shared" ca="1" si="364"/>
        <v>4.2913524667286525E-11</v>
      </c>
      <c r="V451" s="18">
        <f t="shared" ca="1" si="364"/>
        <v>1.1320971752439371E-10</v>
      </c>
      <c r="W451" s="18">
        <f t="shared" ca="1" si="364"/>
        <v>3.3781280596428552E-11</v>
      </c>
      <c r="X451" s="18">
        <f t="shared" ca="1" si="364"/>
        <v>1.9438342191188262E-10</v>
      </c>
      <c r="Y451" s="18">
        <f t="shared" ca="1" si="364"/>
        <v>1.9002129994245069E-11</v>
      </c>
      <c r="Z451" s="18">
        <f t="shared" ca="1" si="364"/>
        <v>5.1543997790234866E-11</v>
      </c>
      <c r="AA451" s="18">
        <f t="shared" ca="1" si="364"/>
        <v>3.1325130942789452E-11</v>
      </c>
      <c r="AB451" s="18">
        <f t="shared" ca="1" si="364"/>
        <v>6.7922408650776027E-11</v>
      </c>
      <c r="AC451" s="18">
        <f t="shared" ca="1" si="364"/>
        <v>8.081980026399442E-11</v>
      </c>
      <c r="AD451" s="18">
        <f t="shared" ca="1" si="364"/>
        <v>1.2409950383872348E-9</v>
      </c>
      <c r="AE451" s="18">
        <f t="shared" ca="1" si="364"/>
        <v>1.2944862970118689E-11</v>
      </c>
      <c r="AF451" s="18">
        <f t="shared" ca="1" si="364"/>
        <v>5.7535469433338394E-11</v>
      </c>
    </row>
    <row r="452" spans="4:32">
      <c r="D452" s="18">
        <f t="shared" si="332"/>
        <v>22.536000000000001</v>
      </c>
      <c r="E452" s="18">
        <f t="shared" ref="E452:AF452" ca="1" si="365">E370*(E124/(E124+$B$3*0.001))^(0.02*$B$4+4.7)</f>
        <v>3.2757130262471641E-3</v>
      </c>
      <c r="F452" s="18">
        <f t="shared" ca="1" si="365"/>
        <v>1.8388218080601001E-4</v>
      </c>
      <c r="G452" s="18">
        <f t="shared" ca="1" si="365"/>
        <v>3.1482402442048642E-7</v>
      </c>
      <c r="H452" s="18">
        <f t="shared" ca="1" si="365"/>
        <v>4.597644149526964E-8</v>
      </c>
      <c r="I452" s="18">
        <f t="shared" ca="1" si="365"/>
        <v>9.8155293120340762E-8</v>
      </c>
      <c r="J452" s="18">
        <f t="shared" ca="1" si="365"/>
        <v>3.0065828376425725E-7</v>
      </c>
      <c r="K452" s="18">
        <f t="shared" ca="1" si="365"/>
        <v>3.7309940742447303E-8</v>
      </c>
      <c r="L452" s="18">
        <f t="shared" ca="1" si="365"/>
        <v>1.6318377656273907E-7</v>
      </c>
      <c r="M452" s="18">
        <f t="shared" ca="1" si="365"/>
        <v>2.4504860120552809E-9</v>
      </c>
      <c r="N452" s="18">
        <f t="shared" ca="1" si="365"/>
        <v>1.2278190023207287E-8</v>
      </c>
      <c r="O452" s="18">
        <f t="shared" ca="1" si="365"/>
        <v>1.8350644643957936E-9</v>
      </c>
      <c r="P452" s="18">
        <f t="shared" ca="1" si="365"/>
        <v>1.2906686093368766E-8</v>
      </c>
      <c r="Q452" s="18">
        <f t="shared" ca="1" si="365"/>
        <v>1.6702415894437649E-9</v>
      </c>
      <c r="R452" s="18">
        <f t="shared" ca="1" si="365"/>
        <v>7.7741750792288482E-9</v>
      </c>
      <c r="S452" s="18">
        <f t="shared" ca="1" si="365"/>
        <v>1.6322159992530277E-10</v>
      </c>
      <c r="T452" s="18">
        <f t="shared" ca="1" si="365"/>
        <v>9.7209913772732548E-10</v>
      </c>
      <c r="U452" s="18">
        <f t="shared" ca="1" si="365"/>
        <v>7.076890616866044E-11</v>
      </c>
      <c r="V452" s="18">
        <f t="shared" ca="1" si="365"/>
        <v>1.8301598960617714E-10</v>
      </c>
      <c r="W452" s="18">
        <f t="shared" ca="1" si="365"/>
        <v>5.5915933989710827E-11</v>
      </c>
      <c r="X452" s="18">
        <f t="shared" ca="1" si="365"/>
        <v>3.0461164195984793E-10</v>
      </c>
      <c r="Y452" s="18">
        <f t="shared" ca="1" si="365"/>
        <v>3.0568356204528812E-11</v>
      </c>
      <c r="Z452" s="18">
        <f t="shared" ca="1" si="365"/>
        <v>8.3504667947387386E-11</v>
      </c>
      <c r="AA452" s="18">
        <f t="shared" ca="1" si="365"/>
        <v>4.9916786973389613E-11</v>
      </c>
      <c r="AB452" s="18">
        <f t="shared" ca="1" si="365"/>
        <v>1.0651248418248248E-10</v>
      </c>
      <c r="AC452" s="18">
        <f t="shared" ca="1" si="365"/>
        <v>1.2453110959702039E-10</v>
      </c>
      <c r="AD452" s="18">
        <f t="shared" ca="1" si="365"/>
        <v>1.8651829590215185E-9</v>
      </c>
      <c r="AE452" s="18">
        <f t="shared" ca="1" si="365"/>
        <v>1.9321534351374192E-11</v>
      </c>
      <c r="AF452" s="18">
        <f t="shared" ca="1" si="365"/>
        <v>8.520051100949313E-11</v>
      </c>
    </row>
    <row r="453" spans="4:32">
      <c r="D453" s="18">
        <f t="shared" si="332"/>
        <v>28.370999999999999</v>
      </c>
      <c r="E453" s="18">
        <f t="shared" ref="E453:AF453" ca="1" si="366">E371*(E125/(E125+$B$3*0.001))^(0.02*$B$4+4.7)</f>
        <v>5.158185156001526E-3</v>
      </c>
      <c r="F453" s="18">
        <f t="shared" ca="1" si="366"/>
        <v>2.9408051557944259E-4</v>
      </c>
      <c r="G453" s="18">
        <f t="shared" ca="1" si="366"/>
        <v>5.111491110798153E-7</v>
      </c>
      <c r="H453" s="18">
        <f t="shared" ca="1" si="366"/>
        <v>7.8104496130483952E-8</v>
      </c>
      <c r="I453" s="18">
        <f t="shared" ca="1" si="366"/>
        <v>1.6498633468779805E-7</v>
      </c>
      <c r="J453" s="18">
        <f t="shared" ca="1" si="366"/>
        <v>4.8772699125436503E-7</v>
      </c>
      <c r="K453" s="18">
        <f t="shared" ca="1" si="366"/>
        <v>6.1893663439018758E-8</v>
      </c>
      <c r="L453" s="18">
        <f t="shared" ca="1" si="366"/>
        <v>2.6174244421577819E-7</v>
      </c>
      <c r="M453" s="18">
        <f t="shared" ca="1" si="366"/>
        <v>4.0149450050416937E-9</v>
      </c>
      <c r="N453" s="18">
        <f t="shared" ca="1" si="366"/>
        <v>1.9936591125299993E-8</v>
      </c>
      <c r="O453" s="18">
        <f t="shared" ca="1" si="366"/>
        <v>2.9944459187086227E-9</v>
      </c>
      <c r="P453" s="18">
        <f t="shared" ca="1" si="366"/>
        <v>2.0589923942491773E-8</v>
      </c>
      <c r="Q453" s="18">
        <f t="shared" ca="1" si="366"/>
        <v>2.6744105051605406E-9</v>
      </c>
      <c r="R453" s="18">
        <f t="shared" ca="1" si="366"/>
        <v>1.224635273197969E-8</v>
      </c>
      <c r="S453" s="18">
        <f t="shared" ca="1" si="366"/>
        <v>2.6510588198669037E-10</v>
      </c>
      <c r="T453" s="18">
        <f t="shared" ca="1" si="366"/>
        <v>1.5386482336507927E-9</v>
      </c>
      <c r="U453" s="18">
        <f t="shared" ca="1" si="366"/>
        <v>1.1662151963806635E-10</v>
      </c>
      <c r="V453" s="18">
        <f t="shared" ca="1" si="366"/>
        <v>2.9568087811530454E-10</v>
      </c>
      <c r="W453" s="18">
        <f t="shared" ca="1" si="366"/>
        <v>9.2481596471672335E-11</v>
      </c>
      <c r="X453" s="18">
        <f t="shared" ca="1" si="366"/>
        <v>4.771134299587758E-10</v>
      </c>
      <c r="Y453" s="18">
        <f t="shared" ca="1" si="366"/>
        <v>4.9145975618612756E-11</v>
      </c>
      <c r="Z453" s="18">
        <f t="shared" ca="1" si="366"/>
        <v>1.351859707118025E-10</v>
      </c>
      <c r="AA453" s="18">
        <f t="shared" ca="1" si="366"/>
        <v>7.9487405032320515E-11</v>
      </c>
      <c r="AB453" s="18">
        <f t="shared" ca="1" si="366"/>
        <v>1.6694192408678755E-10</v>
      </c>
      <c r="AC453" s="18">
        <f t="shared" ca="1" si="366"/>
        <v>1.9177686630905876E-10</v>
      </c>
      <c r="AD453" s="18">
        <f t="shared" ca="1" si="366"/>
        <v>2.8020860935371673E-9</v>
      </c>
      <c r="AE453" s="18">
        <f t="shared" ca="1" si="366"/>
        <v>2.8827421984814451E-11</v>
      </c>
      <c r="AF453" s="18">
        <f t="shared" ca="1" si="366"/>
        <v>1.2612338184577874E-10</v>
      </c>
    </row>
    <row r="454" spans="4:32">
      <c r="D454" s="18">
        <f t="shared" si="332"/>
        <v>35.716999999999999</v>
      </c>
      <c r="E454" s="18">
        <f t="shared" ref="E454:AF454" ca="1" si="367">E372*(E126/(E126+$B$3*0.001))^(0.02*$B$4+4.7)</f>
        <v>8.0544182444975392E-3</v>
      </c>
      <c r="F454" s="18">
        <f t="shared" ca="1" si="367"/>
        <v>4.6705286934366924E-4</v>
      </c>
      <c r="G454" s="18">
        <f t="shared" ca="1" si="367"/>
        <v>8.256472453910092E-7</v>
      </c>
      <c r="H454" s="18">
        <f t="shared" ca="1" si="367"/>
        <v>1.3211548309117645E-7</v>
      </c>
      <c r="I454" s="18">
        <f t="shared" ca="1" si="367"/>
        <v>2.7642022312953823E-7</v>
      </c>
      <c r="J454" s="18">
        <f t="shared" ca="1" si="367"/>
        <v>7.8925565296123011E-7</v>
      </c>
      <c r="K454" s="18">
        <f t="shared" ca="1" si="367"/>
        <v>1.0245861920920753E-7</v>
      </c>
      <c r="L454" s="18">
        <f t="shared" ca="1" si="367"/>
        <v>4.1905308586592946E-7</v>
      </c>
      <c r="M454" s="18">
        <f t="shared" ca="1" si="367"/>
        <v>6.5668781734675162E-9</v>
      </c>
      <c r="N454" s="18">
        <f t="shared" ca="1" si="367"/>
        <v>3.232003198895893E-8</v>
      </c>
      <c r="O454" s="18">
        <f t="shared" ca="1" si="367"/>
        <v>4.879560049632492E-9</v>
      </c>
      <c r="P454" s="18">
        <f t="shared" ca="1" si="367"/>
        <v>3.2810773596073819E-8</v>
      </c>
      <c r="Q454" s="18">
        <f t="shared" ca="1" si="367"/>
        <v>4.2781124866170265E-9</v>
      </c>
      <c r="R454" s="18">
        <f t="shared" ca="1" si="367"/>
        <v>1.9268648915714421E-8</v>
      </c>
      <c r="S454" s="18">
        <f t="shared" ca="1" si="367"/>
        <v>4.3011729068142961E-10</v>
      </c>
      <c r="T454" s="18">
        <f t="shared" ca="1" si="367"/>
        <v>2.4331785804827289E-9</v>
      </c>
      <c r="U454" s="18">
        <f t="shared" ca="1" si="367"/>
        <v>1.9198651387539508E-10</v>
      </c>
      <c r="V454" s="18">
        <f t="shared" ca="1" si="367"/>
        <v>4.7735168809737891E-10</v>
      </c>
      <c r="W454" s="18">
        <f t="shared" ca="1" si="367"/>
        <v>1.5285130342222088E-10</v>
      </c>
      <c r="X454" s="18">
        <f t="shared" ca="1" si="367"/>
        <v>7.4673136614805643E-10</v>
      </c>
      <c r="Y454" s="18">
        <f t="shared" ca="1" si="367"/>
        <v>7.8942691647965235E-11</v>
      </c>
      <c r="Z454" s="18">
        <f t="shared" ca="1" si="367"/>
        <v>2.1865477410822161E-10</v>
      </c>
      <c r="AA454" s="18">
        <f t="shared" ca="1" si="367"/>
        <v>1.2649516055574631E-10</v>
      </c>
      <c r="AB454" s="18">
        <f t="shared" ca="1" si="367"/>
        <v>2.6152523846741441E-10</v>
      </c>
      <c r="AC454" s="18">
        <f t="shared" ca="1" si="367"/>
        <v>2.9518274993422023E-10</v>
      </c>
      <c r="AD454" s="18">
        <f t="shared" ca="1" si="367"/>
        <v>4.2073725918921706E-9</v>
      </c>
      <c r="AE454" s="18">
        <f t="shared" ca="1" si="367"/>
        <v>4.2990724578701039E-11</v>
      </c>
      <c r="AF454" s="18">
        <f t="shared" ca="1" si="367"/>
        <v>1.8661193808473665E-10</v>
      </c>
    </row>
    <row r="455" spans="4:32">
      <c r="D455" s="18">
        <f t="shared" si="332"/>
        <v>44.965000000000003</v>
      </c>
      <c r="E455" s="18">
        <f t="shared" ref="E455:AF455" ca="1" si="368">E373*(E127/(E127+$B$3*0.001))^(0.02*$B$4+4.7)</f>
        <v>1.245094654415738E-2</v>
      </c>
      <c r="F455" s="18">
        <f t="shared" ca="1" si="368"/>
        <v>7.3589757576069574E-4</v>
      </c>
      <c r="G455" s="18">
        <f t="shared" ca="1" si="368"/>
        <v>1.3252187265154532E-6</v>
      </c>
      <c r="H455" s="18">
        <f t="shared" ca="1" si="368"/>
        <v>2.2235416441239175E-7</v>
      </c>
      <c r="I455" s="18">
        <f t="shared" ca="1" si="368"/>
        <v>4.6122367426776197E-7</v>
      </c>
      <c r="J455" s="18">
        <f t="shared" ca="1" si="368"/>
        <v>1.2733787775983855E-6</v>
      </c>
      <c r="K455" s="18">
        <f t="shared" ca="1" si="368"/>
        <v>1.6914274599795677E-7</v>
      </c>
      <c r="L455" s="18">
        <f t="shared" ca="1" si="368"/>
        <v>6.6943308385804749E-7</v>
      </c>
      <c r="M455" s="18">
        <f t="shared" ca="1" si="368"/>
        <v>1.0717489329757043E-8</v>
      </c>
      <c r="N455" s="18">
        <f t="shared" ca="1" si="368"/>
        <v>5.2300442643250181E-8</v>
      </c>
      <c r="O455" s="18">
        <f t="shared" ca="1" si="368"/>
        <v>7.9381049001947432E-9</v>
      </c>
      <c r="P455" s="18">
        <f t="shared" ca="1" si="368"/>
        <v>5.2208059484512192E-8</v>
      </c>
      <c r="Q455" s="18">
        <f t="shared" ca="1" si="368"/>
        <v>6.833449788980712E-9</v>
      </c>
      <c r="R455" s="18">
        <f t="shared" ca="1" si="368"/>
        <v>3.0283138569388344E-8</v>
      </c>
      <c r="S455" s="18">
        <f t="shared" ca="1" si="368"/>
        <v>6.9696048057190296E-10</v>
      </c>
      <c r="T455" s="18">
        <f t="shared" ca="1" si="368"/>
        <v>3.8435773646208E-9</v>
      </c>
      <c r="U455" s="18">
        <f t="shared" ca="1" si="368"/>
        <v>3.1571441053946025E-10</v>
      </c>
      <c r="V455" s="18">
        <f t="shared" ca="1" si="368"/>
        <v>7.6959220369210785E-10</v>
      </c>
      <c r="W455" s="18">
        <f t="shared" ca="1" si="368"/>
        <v>2.5237299908192816E-10</v>
      </c>
      <c r="X455" s="18">
        <f t="shared" ca="1" si="368"/>
        <v>1.1675973788660523E-9</v>
      </c>
      <c r="Y455" s="18">
        <f t="shared" ca="1" si="368"/>
        <v>1.2673586808081279E-10</v>
      </c>
      <c r="Z455" s="18">
        <f t="shared" ca="1" si="368"/>
        <v>3.5342280057382907E-10</v>
      </c>
      <c r="AA455" s="18">
        <f t="shared" ca="1" si="368"/>
        <v>2.0116652641767421E-10</v>
      </c>
      <c r="AB455" s="18">
        <f t="shared" ca="1" si="368"/>
        <v>4.093163591678789E-10</v>
      </c>
      <c r="AC455" s="18">
        <f t="shared" ca="1" si="368"/>
        <v>4.5405631006969652E-10</v>
      </c>
      <c r="AD455" s="18">
        <f t="shared" ca="1" si="368"/>
        <v>6.3140449350944392E-9</v>
      </c>
      <c r="AE455" s="18">
        <f t="shared" ca="1" si="368"/>
        <v>6.4068417271262975E-11</v>
      </c>
      <c r="AF455" s="18">
        <f t="shared" ca="1" si="368"/>
        <v>2.7596038652014575E-10</v>
      </c>
    </row>
    <row r="456" spans="4:32">
      <c r="D456" s="18">
        <f t="shared" si="332"/>
        <v>56.606999999999999</v>
      </c>
      <c r="E456" s="18">
        <f t="shared" ref="E456:AF456" ca="1" si="369">E374*(E128/(E128+$B$3*0.001))^(0.02*$B$4+4.7)</f>
        <v>1.9024175776836683E-2</v>
      </c>
      <c r="F456" s="18">
        <f t="shared" ca="1" si="369"/>
        <v>1.1483304288651395E-3</v>
      </c>
      <c r="G456" s="18">
        <f t="shared" ca="1" si="369"/>
        <v>2.1107328598949384E-6</v>
      </c>
      <c r="H456" s="18">
        <f t="shared" ca="1" si="369"/>
        <v>3.7186391915118069E-7</v>
      </c>
      <c r="I456" s="18">
        <f t="shared" ca="1" si="369"/>
        <v>7.6583725048323787E-7</v>
      </c>
      <c r="J456" s="18">
        <f t="shared" ca="1" si="369"/>
        <v>2.0469783814415166E-6</v>
      </c>
      <c r="K456" s="18">
        <f t="shared" ca="1" si="369"/>
        <v>2.7833856586436745E-7</v>
      </c>
      <c r="L456" s="18">
        <f t="shared" ca="1" si="369"/>
        <v>1.0664847545632185E-6</v>
      </c>
      <c r="M456" s="18">
        <f t="shared" ca="1" si="369"/>
        <v>1.7446964653712734E-8</v>
      </c>
      <c r="N456" s="18">
        <f t="shared" ca="1" si="369"/>
        <v>8.4443030477003256E-8</v>
      </c>
      <c r="O456" s="18">
        <f t="shared" ca="1" si="369"/>
        <v>1.2886411275989881E-8</v>
      </c>
      <c r="P456" s="18">
        <f t="shared" ca="1" si="369"/>
        <v>8.2919352945370835E-8</v>
      </c>
      <c r="Q456" s="18">
        <f t="shared" ca="1" si="369"/>
        <v>1.0896363856805622E-8</v>
      </c>
      <c r="R456" s="18">
        <f t="shared" ca="1" si="369"/>
        <v>4.7523086398154927E-8</v>
      </c>
      <c r="S456" s="18">
        <f t="shared" ca="1" si="369"/>
        <v>1.127681086034824E-9</v>
      </c>
      <c r="T456" s="18">
        <f t="shared" ca="1" si="369"/>
        <v>6.0632619987984435E-9</v>
      </c>
      <c r="U456" s="18">
        <f t="shared" ca="1" si="369"/>
        <v>5.1848302169112316E-10</v>
      </c>
      <c r="V456" s="18">
        <f t="shared" ca="1" si="369"/>
        <v>1.239284879156469E-9</v>
      </c>
      <c r="W456" s="18">
        <f t="shared" ca="1" si="369"/>
        <v>4.1611117875489363E-10</v>
      </c>
      <c r="X456" s="18">
        <f t="shared" ca="1" si="369"/>
        <v>1.8242522369117713E-9</v>
      </c>
      <c r="Y456" s="18">
        <f t="shared" ca="1" si="369"/>
        <v>2.0318552975998309E-10</v>
      </c>
      <c r="Z456" s="18">
        <f t="shared" ca="1" si="369"/>
        <v>5.706896794108605E-10</v>
      </c>
      <c r="AA456" s="18">
        <f t="shared" ca="1" si="369"/>
        <v>3.1956694255431768E-10</v>
      </c>
      <c r="AB456" s="18">
        <f t="shared" ca="1" si="369"/>
        <v>6.400385217898983E-10</v>
      </c>
      <c r="AC456" s="18">
        <f t="shared" ca="1" si="369"/>
        <v>6.9775150087407933E-10</v>
      </c>
      <c r="AD456" s="18">
        <f t="shared" ca="1" si="369"/>
        <v>9.466443415091764E-9</v>
      </c>
      <c r="AE456" s="18">
        <f t="shared" ca="1" si="369"/>
        <v>9.541232274763504E-11</v>
      </c>
      <c r="AF456" s="18">
        <f t="shared" ca="1" si="369"/>
        <v>4.077825138800172E-10</v>
      </c>
    </row>
    <row r="457" spans="4:32">
      <c r="D457" s="18">
        <f t="shared" si="332"/>
        <v>71.263999999999996</v>
      </c>
      <c r="E457" s="18">
        <f t="shared" ref="E457:AF457" ca="1" si="370">E375*(E129/(E129+$B$3*0.001))^(0.02*$B$4+4.7)</f>
        <v>2.8670329404434251E-2</v>
      </c>
      <c r="F457" s="18">
        <f t="shared" ca="1" si="370"/>
        <v>1.7714105735444831E-3</v>
      </c>
      <c r="G457" s="18">
        <f t="shared" ca="1" si="370"/>
        <v>3.3300962699810988E-6</v>
      </c>
      <c r="H457" s="18">
        <f t="shared" ca="1" si="370"/>
        <v>6.1720430518846075E-7</v>
      </c>
      <c r="I457" s="18">
        <f t="shared" ca="1" si="370"/>
        <v>1.2639603445636708E-6</v>
      </c>
      <c r="J457" s="18">
        <f t="shared" ca="1" si="370"/>
        <v>3.2759670393068754E-6</v>
      </c>
      <c r="K457" s="18">
        <f t="shared" ca="1" si="370"/>
        <v>4.5621605901331535E-7</v>
      </c>
      <c r="L457" s="18">
        <f t="shared" ca="1" si="370"/>
        <v>1.6934366028853722E-6</v>
      </c>
      <c r="M457" s="18">
        <f t="shared" ca="1" si="370"/>
        <v>2.8308654655741271E-8</v>
      </c>
      <c r="N457" s="18">
        <f t="shared" ca="1" si="370"/>
        <v>1.3597272683059935E-7</v>
      </c>
      <c r="O457" s="18">
        <f t="shared" ca="1" si="370"/>
        <v>2.086720994492001E-8</v>
      </c>
      <c r="P457" s="18">
        <f t="shared" ca="1" si="370"/>
        <v>1.3141131412075374E-7</v>
      </c>
      <c r="Q457" s="18">
        <f t="shared" ca="1" si="370"/>
        <v>1.7338026159206021E-8</v>
      </c>
      <c r="R457" s="18">
        <f t="shared" ca="1" si="370"/>
        <v>7.4437535270411816E-8</v>
      </c>
      <c r="S457" s="18">
        <f t="shared" ca="1" si="370"/>
        <v>1.8212377741286352E-9</v>
      </c>
      <c r="T457" s="18">
        <f t="shared" ca="1" si="370"/>
        <v>9.5491037058059724E-9</v>
      </c>
      <c r="U457" s="18">
        <f t="shared" ca="1" si="370"/>
        <v>8.5006540810438118E-10</v>
      </c>
      <c r="V457" s="18">
        <f t="shared" ca="1" si="370"/>
        <v>1.9924007719678443E-9</v>
      </c>
      <c r="W457" s="18">
        <f t="shared" ca="1" si="370"/>
        <v>6.8515720370072559E-10</v>
      </c>
      <c r="X457" s="18">
        <f t="shared" ca="1" si="370"/>
        <v>2.8462700920052166E-9</v>
      </c>
      <c r="Y457" s="18">
        <f t="shared" ca="1" si="370"/>
        <v>3.2537103905712108E-10</v>
      </c>
      <c r="Z457" s="18">
        <f t="shared" ca="1" si="370"/>
        <v>9.2028269276304499E-10</v>
      </c>
      <c r="AA457" s="18">
        <f t="shared" ca="1" si="370"/>
        <v>5.0704694166853345E-10</v>
      </c>
      <c r="AB457" s="18">
        <f t="shared" ca="1" si="370"/>
        <v>9.9992983872078006E-10</v>
      </c>
      <c r="AC457" s="18">
        <f t="shared" ca="1" si="370"/>
        <v>1.0712559266318181E-9</v>
      </c>
      <c r="AD457" s="18">
        <f t="shared" ca="1" si="370"/>
        <v>1.4181215218894842E-8</v>
      </c>
      <c r="AE457" s="18">
        <f t="shared" ca="1" si="370"/>
        <v>1.4194796606422767E-10</v>
      </c>
      <c r="AF457" s="18">
        <f t="shared" ca="1" si="370"/>
        <v>6.0212172298060027E-10</v>
      </c>
    </row>
    <row r="458" spans="4:32">
      <c r="D458" s="18">
        <f t="shared" si="332"/>
        <v>89.716999999999999</v>
      </c>
      <c r="E458" s="18">
        <f t="shared" ref="E458:AF458" ca="1" si="371">E376*(E130/(E130+$B$3*0.001))^(0.02*$B$4+4.7)</f>
        <v>4.2516785172432348E-2</v>
      </c>
      <c r="F458" s="18">
        <f t="shared" ca="1" si="371"/>
        <v>2.6951591209090488E-3</v>
      </c>
      <c r="G458" s="18">
        <f t="shared" ca="1" si="371"/>
        <v>5.1966177225618514E-6</v>
      </c>
      <c r="H458" s="18">
        <f t="shared" ca="1" si="371"/>
        <v>1.0149131117801602E-6</v>
      </c>
      <c r="I458" s="18">
        <f t="shared" ca="1" si="371"/>
        <v>2.0708032178254834E-6</v>
      </c>
      <c r="J458" s="18">
        <f t="shared" ca="1" si="371"/>
        <v>5.214470590105016E-6</v>
      </c>
      <c r="K458" s="18">
        <f t="shared" ca="1" si="371"/>
        <v>7.440114556776805E-7</v>
      </c>
      <c r="L458" s="18">
        <f t="shared" ca="1" si="371"/>
        <v>2.6780509714564529E-6</v>
      </c>
      <c r="M458" s="18">
        <f t="shared" ca="1" si="371"/>
        <v>4.5753924820002792E-8</v>
      </c>
      <c r="N458" s="18">
        <f t="shared" ca="1" si="371"/>
        <v>2.1818952437787611E-7</v>
      </c>
      <c r="O458" s="18">
        <f t="shared" ca="1" si="371"/>
        <v>3.3680521638107055E-8</v>
      </c>
      <c r="P458" s="18">
        <f t="shared" ca="1" si="371"/>
        <v>2.0767955914314836E-7</v>
      </c>
      <c r="Q458" s="18">
        <f t="shared" ca="1" si="371"/>
        <v>2.7517298434791157E-8</v>
      </c>
      <c r="R458" s="18">
        <f t="shared" ca="1" si="371"/>
        <v>1.1633221050637429E-7</v>
      </c>
      <c r="S458" s="18">
        <f t="shared" ca="1" si="371"/>
        <v>2.9346087445533776E-9</v>
      </c>
      <c r="T458" s="18">
        <f t="shared" ca="1" si="371"/>
        <v>1.5009347945819535E-8</v>
      </c>
      <c r="U458" s="18">
        <f t="shared" ca="1" si="371"/>
        <v>1.3908220005092562E-9</v>
      </c>
      <c r="V458" s="18">
        <f t="shared" ca="1" si="371"/>
        <v>3.1968175477318759E-9</v>
      </c>
      <c r="W458" s="18">
        <f t="shared" ca="1" si="371"/>
        <v>1.1261019029435436E-9</v>
      </c>
      <c r="X458" s="18">
        <f t="shared" ca="1" si="371"/>
        <v>4.4339824568670049E-9</v>
      </c>
      <c r="Y458" s="18">
        <f t="shared" ca="1" si="371"/>
        <v>5.2018871773098395E-10</v>
      </c>
      <c r="Z458" s="18">
        <f t="shared" ca="1" si="371"/>
        <v>1.4816711879907914E-9</v>
      </c>
      <c r="AA458" s="18">
        <f t="shared" ca="1" si="371"/>
        <v>8.0333711870346876E-10</v>
      </c>
      <c r="AB458" s="18">
        <f t="shared" ca="1" si="371"/>
        <v>1.5599584574609677E-9</v>
      </c>
      <c r="AC458" s="18">
        <f t="shared" ca="1" si="371"/>
        <v>1.642533359661279E-9</v>
      </c>
      <c r="AD458" s="18">
        <f t="shared" ca="1" si="371"/>
        <v>2.1220232474402251E-8</v>
      </c>
      <c r="AE458" s="18">
        <f t="shared" ca="1" si="371"/>
        <v>2.1097422757007712E-10</v>
      </c>
      <c r="AF458" s="18">
        <f t="shared" ca="1" si="371"/>
        <v>8.8830538074748238E-10</v>
      </c>
    </row>
    <row r="459" spans="4:32">
      <c r="D459" s="18">
        <f t="shared" si="332"/>
        <v>112.95</v>
      </c>
      <c r="E459" s="18">
        <f t="shared" ref="E459:AF459" ca="1" si="372">E377*(E131/(E131+$B$3*0.001))^(0.02*$B$4+4.7)</f>
        <v>5.7791661463028339E-2</v>
      </c>
      <c r="F459" s="18">
        <f t="shared" ca="1" si="372"/>
        <v>3.7476562288181405E-3</v>
      </c>
      <c r="G459" s="18">
        <f t="shared" ca="1" si="372"/>
        <v>7.399333739878641E-6</v>
      </c>
      <c r="H459" s="18">
        <f t="shared" ca="1" si="372"/>
        <v>1.5123146102589394E-6</v>
      </c>
      <c r="I459" s="18">
        <f t="shared" ca="1" si="372"/>
        <v>3.0817231562966561E-6</v>
      </c>
      <c r="J459" s="18">
        <f t="shared" ca="1" si="372"/>
        <v>7.6008529454471049E-6</v>
      </c>
      <c r="K459" s="18">
        <f t="shared" ca="1" si="372"/>
        <v>1.107965534218479E-6</v>
      </c>
      <c r="L459" s="18">
        <f t="shared" ca="1" si="372"/>
        <v>3.8930441054607843E-6</v>
      </c>
      <c r="M459" s="18">
        <f t="shared" ca="1" si="372"/>
        <v>6.7742638392110964E-8</v>
      </c>
      <c r="N459" s="18">
        <f t="shared" ca="1" si="372"/>
        <v>3.21288961281818E-7</v>
      </c>
      <c r="O459" s="18">
        <f t="shared" ca="1" si="372"/>
        <v>5.0003939500631914E-8</v>
      </c>
      <c r="P459" s="18">
        <f t="shared" ca="1" si="372"/>
        <v>3.0299843865039038E-7</v>
      </c>
      <c r="Q459" s="18">
        <f t="shared" ca="1" si="372"/>
        <v>4.0417806784650892E-8</v>
      </c>
      <c r="R459" s="18">
        <f t="shared" ca="1" si="372"/>
        <v>1.6861072043701346E-7</v>
      </c>
      <c r="S459" s="18">
        <f t="shared" ca="1" si="372"/>
        <v>4.3777642613778401E-9</v>
      </c>
      <c r="T459" s="18">
        <f t="shared" ca="1" si="372"/>
        <v>2.1885522596466246E-8</v>
      </c>
      <c r="U459" s="18">
        <f t="shared" ca="1" si="372"/>
        <v>2.1039363906013437E-9</v>
      </c>
      <c r="V459" s="18">
        <f t="shared" ca="1" si="372"/>
        <v>4.771839303751976E-9</v>
      </c>
      <c r="W459" s="18">
        <f t="shared" ca="1" si="372"/>
        <v>1.7136820902037828E-9</v>
      </c>
      <c r="X459" s="18">
        <f t="shared" ca="1" si="372"/>
        <v>6.4692250175101005E-9</v>
      </c>
      <c r="Y459" s="18">
        <f t="shared" ca="1" si="372"/>
        <v>7.7772644013368017E-10</v>
      </c>
      <c r="Z459" s="18">
        <f t="shared" ca="1" si="372"/>
        <v>2.2256916398064073E-9</v>
      </c>
      <c r="AA459" s="18">
        <f t="shared" ca="1" si="372"/>
        <v>1.1939915790763502E-9</v>
      </c>
      <c r="AB459" s="18">
        <f t="shared" ca="1" si="372"/>
        <v>2.2949222341056051E-9</v>
      </c>
      <c r="AC459" s="18">
        <f t="shared" ca="1" si="372"/>
        <v>2.375439670909137E-9</v>
      </c>
      <c r="AD459" s="18">
        <f t="shared" ca="1" si="372"/>
        <v>3.0132219515124372E-8</v>
      </c>
      <c r="AE459" s="18">
        <f t="shared" ca="1" si="372"/>
        <v>2.9859271698101784E-10</v>
      </c>
      <c r="AF459" s="18">
        <f t="shared" ca="1" si="372"/>
        <v>1.2534595918464398E-9</v>
      </c>
    </row>
    <row r="460" spans="4:32">
      <c r="D460" s="18">
        <f t="shared" si="332"/>
        <v>142.19</v>
      </c>
      <c r="E460" s="18">
        <f t="shared" ref="E460:AF460" ca="1" si="373">E378*(E132/(E132+$B$3*0.001))^(0.02*$B$4+4.7)</f>
        <v>7.2942333221484301E-2</v>
      </c>
      <c r="F460" s="18">
        <f t="shared" ca="1" si="373"/>
        <v>4.8217572033235137E-3</v>
      </c>
      <c r="G460" s="18">
        <f t="shared" ca="1" si="373"/>
        <v>9.7286999261539216E-6</v>
      </c>
      <c r="H460" s="18">
        <f t="shared" ca="1" si="373"/>
        <v>2.0672359250413416E-6</v>
      </c>
      <c r="I460" s="18">
        <f t="shared" ca="1" si="373"/>
        <v>4.2144500018898838E-6</v>
      </c>
      <c r="J460" s="18">
        <f t="shared" ca="1" si="373"/>
        <v>1.0253644433464591E-5</v>
      </c>
      <c r="K460" s="18">
        <f t="shared" ca="1" si="373"/>
        <v>1.522519401680447E-6</v>
      </c>
      <c r="L460" s="18">
        <f t="shared" ca="1" si="373"/>
        <v>5.2525420994252085E-6</v>
      </c>
      <c r="M460" s="18">
        <f t="shared" ca="1" si="373"/>
        <v>9.2804584626037792E-8</v>
      </c>
      <c r="N460" s="18">
        <f t="shared" ca="1" si="373"/>
        <v>4.3842996033690423E-7</v>
      </c>
      <c r="O460" s="18">
        <f t="shared" ca="1" si="373"/>
        <v>6.8933469411663194E-8</v>
      </c>
      <c r="P460" s="18">
        <f t="shared" ca="1" si="373"/>
        <v>4.1179052030771118E-7</v>
      </c>
      <c r="Q460" s="18">
        <f t="shared" ca="1" si="373"/>
        <v>5.5415252995994905E-8</v>
      </c>
      <c r="R460" s="18">
        <f t="shared" ca="1" si="373"/>
        <v>2.2858493283145754E-7</v>
      </c>
      <c r="S460" s="18">
        <f t="shared" ca="1" si="373"/>
        <v>6.0980134086007283E-9</v>
      </c>
      <c r="T460" s="18">
        <f t="shared" ca="1" si="373"/>
        <v>2.9856303634783147E-8</v>
      </c>
      <c r="U460" s="18">
        <f t="shared" ca="1" si="373"/>
        <v>2.9683921820873006E-9</v>
      </c>
      <c r="V460" s="18">
        <f t="shared" ca="1" si="373"/>
        <v>6.6786306489129419E-9</v>
      </c>
      <c r="W460" s="18">
        <f t="shared" ca="1" si="373"/>
        <v>2.4354315521740095E-9</v>
      </c>
      <c r="X460" s="18">
        <f t="shared" ca="1" si="373"/>
        <v>8.9040509267924507E-9</v>
      </c>
      <c r="Y460" s="18">
        <f t="shared" ca="1" si="373"/>
        <v>1.0954289200341971E-9</v>
      </c>
      <c r="Z460" s="18">
        <f t="shared" ca="1" si="373"/>
        <v>3.143189455647141E-9</v>
      </c>
      <c r="AA460" s="18">
        <f t="shared" ca="1" si="373"/>
        <v>1.6764447748200761E-9</v>
      </c>
      <c r="AB460" s="18">
        <f t="shared" ca="1" si="373"/>
        <v>3.2042324870307454E-9</v>
      </c>
      <c r="AC460" s="18">
        <f t="shared" ca="1" si="373"/>
        <v>3.2610030040479799E-9</v>
      </c>
      <c r="AD460" s="18">
        <f t="shared" ca="1" si="373"/>
        <v>4.0836564948655643E-8</v>
      </c>
      <c r="AE460" s="18">
        <f t="shared" ca="1" si="373"/>
        <v>4.0455597564824393E-10</v>
      </c>
      <c r="AF460" s="18">
        <f t="shared" ca="1" si="373"/>
        <v>1.7000414121170688E-9</v>
      </c>
    </row>
    <row r="461" spans="4:32">
      <c r="D461" s="18">
        <f t="shared" si="332"/>
        <v>179.01</v>
      </c>
      <c r="E461" s="18">
        <f t="shared" ref="E461:AF461" ca="1" si="374">E379*(E133/(E133+$B$3*0.001))^(0.02*$B$4+4.7)</f>
        <v>9.0902171712875443E-2</v>
      </c>
      <c r="F461" s="18">
        <f t="shared" ca="1" si="374"/>
        <v>6.1287760777084879E-3</v>
      </c>
      <c r="G461" s="18">
        <f t="shared" ca="1" si="374"/>
        <v>1.2660095105696643E-5</v>
      </c>
      <c r="H461" s="18">
        <f t="shared" ca="1" si="374"/>
        <v>2.8007698248836304E-6</v>
      </c>
      <c r="I461" s="18">
        <f t="shared" ca="1" si="374"/>
        <v>5.7224227562840716E-6</v>
      </c>
      <c r="J461" s="18">
        <f t="shared" ca="1" si="374"/>
        <v>1.375759462532855E-5</v>
      </c>
      <c r="K461" s="18">
        <f t="shared" ca="1" si="374"/>
        <v>2.0820613721171091E-6</v>
      </c>
      <c r="L461" s="18">
        <f t="shared" ca="1" si="374"/>
        <v>7.0585149986229155E-6</v>
      </c>
      <c r="M461" s="18">
        <f t="shared" ca="1" si="374"/>
        <v>1.2662693992531769E-7</v>
      </c>
      <c r="N461" s="18">
        <f t="shared" ca="1" si="374"/>
        <v>5.9619836939396934E-7</v>
      </c>
      <c r="O461" s="18">
        <f t="shared" ca="1" si="374"/>
        <v>9.4712820988266934E-8</v>
      </c>
      <c r="P461" s="18">
        <f t="shared" ca="1" si="374"/>
        <v>5.5802234720808471E-7</v>
      </c>
      <c r="Q461" s="18">
        <f t="shared" ca="1" si="374"/>
        <v>7.577233240278141E-8</v>
      </c>
      <c r="R461" s="18">
        <f t="shared" ca="1" si="374"/>
        <v>3.0913148593182439E-7</v>
      </c>
      <c r="S461" s="18">
        <f t="shared" ca="1" si="374"/>
        <v>8.4728325275023876E-9</v>
      </c>
      <c r="T461" s="18">
        <f t="shared" ca="1" si="374"/>
        <v>4.0643390907365834E-8</v>
      </c>
      <c r="U461" s="18">
        <f t="shared" ca="1" si="374"/>
        <v>4.1784185990870421E-9</v>
      </c>
      <c r="V461" s="18">
        <f t="shared" ca="1" si="374"/>
        <v>9.3267456124036623E-9</v>
      </c>
      <c r="W461" s="18">
        <f t="shared" ca="1" si="374"/>
        <v>3.4539898366016721E-9</v>
      </c>
      <c r="X461" s="18">
        <f t="shared" ca="1" si="374"/>
        <v>1.2233292169998849E-8</v>
      </c>
      <c r="Y461" s="18">
        <f t="shared" ca="1" si="374"/>
        <v>1.539997249263088E-9</v>
      </c>
      <c r="Z461" s="18">
        <f t="shared" ca="1" si="374"/>
        <v>4.4307314234561304E-9</v>
      </c>
      <c r="AA461" s="18">
        <f t="shared" ca="1" si="374"/>
        <v>2.3496180924867129E-9</v>
      </c>
      <c r="AB461" s="18">
        <f t="shared" ca="1" si="374"/>
        <v>4.4665931344685852E-9</v>
      </c>
      <c r="AC461" s="18">
        <f t="shared" ca="1" si="374"/>
        <v>4.4697830970662931E-9</v>
      </c>
      <c r="AD461" s="18">
        <f t="shared" ca="1" si="374"/>
        <v>5.5265761702205447E-8</v>
      </c>
      <c r="AE461" s="18">
        <f t="shared" ca="1" si="374"/>
        <v>5.4737054856408457E-10</v>
      </c>
      <c r="AF461" s="18">
        <f t="shared" ca="1" si="374"/>
        <v>2.3027352428121437E-9</v>
      </c>
    </row>
    <row r="462" spans="4:32">
      <c r="D462" s="18">
        <f t="shared" si="332"/>
        <v>225.36</v>
      </c>
      <c r="E462" s="18">
        <f t="shared" ref="E462:AF462" ca="1" si="375">E380*(E134/(E134+$B$3*0.001))^(0.02*$B$4+4.7)</f>
        <v>0.11161943678254145</v>
      </c>
      <c r="F462" s="18">
        <f t="shared" ca="1" si="375"/>
        <v>7.6785718908024703E-3</v>
      </c>
      <c r="G462" s="18">
        <f t="shared" ca="1" si="375"/>
        <v>1.6268654453935832E-5</v>
      </c>
      <c r="H462" s="18">
        <f t="shared" ca="1" si="375"/>
        <v>3.7535323263198336E-6</v>
      </c>
      <c r="I462" s="18">
        <f t="shared" ca="1" si="375"/>
        <v>7.7025918468021783E-6</v>
      </c>
      <c r="J462" s="18">
        <f t="shared" ca="1" si="375"/>
        <v>1.8337391944608507E-5</v>
      </c>
      <c r="K462" s="18">
        <f t="shared" ca="1" si="375"/>
        <v>2.8302973167918858E-6</v>
      </c>
      <c r="L462" s="18">
        <f t="shared" ca="1" si="375"/>
        <v>9.4372020802428299E-6</v>
      </c>
      <c r="M462" s="18">
        <f t="shared" ca="1" si="375"/>
        <v>1.7192939366902956E-7</v>
      </c>
      <c r="N462" s="18">
        <f t="shared" ca="1" si="375"/>
        <v>8.0737006101315275E-7</v>
      </c>
      <c r="O462" s="18">
        <f t="shared" ca="1" si="375"/>
        <v>1.2961312689757669E-7</v>
      </c>
      <c r="P462" s="18">
        <f t="shared" ca="1" si="375"/>
        <v>7.5360328600420756E-7</v>
      </c>
      <c r="Q462" s="18">
        <f t="shared" ca="1" si="375"/>
        <v>1.0324709518079696E-7</v>
      </c>
      <c r="R462" s="18">
        <f t="shared" ca="1" si="375"/>
        <v>4.1679985179158142E-7</v>
      </c>
      <c r="S462" s="18">
        <f t="shared" ca="1" si="375"/>
        <v>1.1736891446127136E-8</v>
      </c>
      <c r="T462" s="18">
        <f t="shared" ca="1" si="375"/>
        <v>5.5172494542003272E-8</v>
      </c>
      <c r="U462" s="18">
        <f t="shared" ca="1" si="375"/>
        <v>5.8648513872851319E-9</v>
      </c>
      <c r="V462" s="18">
        <f t="shared" ca="1" si="375"/>
        <v>1.2987155119578836E-8</v>
      </c>
      <c r="W462" s="18">
        <f t="shared" ca="1" si="375"/>
        <v>4.8856933468275181E-9</v>
      </c>
      <c r="X462" s="18">
        <f t="shared" ca="1" si="375"/>
        <v>1.6769280696133858E-8</v>
      </c>
      <c r="Y462" s="18">
        <f t="shared" ca="1" si="375"/>
        <v>2.15977898188058E-9</v>
      </c>
      <c r="Z462" s="18">
        <f t="shared" ca="1" si="375"/>
        <v>6.2308778113896256E-9</v>
      </c>
      <c r="AA462" s="18">
        <f t="shared" ca="1" si="375"/>
        <v>3.2856804603603415E-9</v>
      </c>
      <c r="AB462" s="18">
        <f t="shared" ca="1" si="375"/>
        <v>6.2130874681312759E-9</v>
      </c>
      <c r="AC462" s="18">
        <f t="shared" ca="1" si="375"/>
        <v>6.1150331549831961E-9</v>
      </c>
      <c r="AD462" s="18">
        <f t="shared" ca="1" si="375"/>
        <v>7.4660025667673542E-8</v>
      </c>
      <c r="AE462" s="18">
        <f t="shared" ca="1" si="375"/>
        <v>7.3932013463789442E-10</v>
      </c>
      <c r="AF462" s="18">
        <f t="shared" ca="1" si="375"/>
        <v>3.1139264567294947E-9</v>
      </c>
    </row>
    <row r="463" spans="4:32">
      <c r="D463" s="18">
        <f t="shared" si="332"/>
        <v>283.70999999999998</v>
      </c>
      <c r="E463" s="18">
        <f t="shared" ref="E463:AF463" ca="1" si="376">E381*(E135/(E135+$B$3*0.001))^(0.02*$B$4+4.7)</f>
        <v>0.13470263311658645</v>
      </c>
      <c r="F463" s="18">
        <f t="shared" ca="1" si="376"/>
        <v>9.4535262224690348E-3</v>
      </c>
      <c r="G463" s="18">
        <f t="shared" ca="1" si="376"/>
        <v>2.0588341512147067E-5</v>
      </c>
      <c r="H463" s="18">
        <f t="shared" ca="1" si="376"/>
        <v>4.9634106307074779E-6</v>
      </c>
      <c r="I463" s="18">
        <f t="shared" ca="1" si="376"/>
        <v>1.025585275725404E-5</v>
      </c>
      <c r="J463" s="18">
        <f t="shared" ca="1" si="376"/>
        <v>2.4243045205376702E-5</v>
      </c>
      <c r="K463" s="18">
        <f t="shared" ca="1" si="376"/>
        <v>3.8184783802363687E-6</v>
      </c>
      <c r="L463" s="18">
        <f t="shared" ca="1" si="376"/>
        <v>1.2538792013212541E-5</v>
      </c>
      <c r="M463" s="18">
        <f t="shared" ca="1" si="376"/>
        <v>2.3199742682438294E-7</v>
      </c>
      <c r="N463" s="18">
        <f t="shared" ca="1" si="376"/>
        <v>1.0875235574244283E-6</v>
      </c>
      <c r="O463" s="18">
        <f t="shared" ca="1" si="376"/>
        <v>1.7644234267307425E-7</v>
      </c>
      <c r="P463" s="18">
        <f t="shared" ca="1" si="376"/>
        <v>1.01311628222901E-6</v>
      </c>
      <c r="Q463" s="18">
        <f t="shared" ca="1" si="376"/>
        <v>1.4007849353924204E-7</v>
      </c>
      <c r="R463" s="18">
        <f t="shared" ca="1" si="376"/>
        <v>5.5984524571060086E-7</v>
      </c>
      <c r="S463" s="18">
        <f t="shared" ca="1" si="376"/>
        <v>1.6191932706905026E-8</v>
      </c>
      <c r="T463" s="18">
        <f t="shared" ca="1" si="376"/>
        <v>7.4645305475089768E-8</v>
      </c>
      <c r="U463" s="18">
        <f t="shared" ca="1" si="376"/>
        <v>8.2027209443002345E-9</v>
      </c>
      <c r="V463" s="18">
        <f t="shared" ca="1" si="376"/>
        <v>1.802090715577318E-8</v>
      </c>
      <c r="W463" s="18">
        <f t="shared" ca="1" si="376"/>
        <v>6.8880468584290063E-9</v>
      </c>
      <c r="X463" s="18">
        <f t="shared" ca="1" si="376"/>
        <v>2.2924536282144672E-8</v>
      </c>
      <c r="Y463" s="18">
        <f t="shared" ca="1" si="376"/>
        <v>3.0198762527306404E-9</v>
      </c>
      <c r="Z463" s="18">
        <f t="shared" ca="1" si="376"/>
        <v>8.7363037195092455E-9</v>
      </c>
      <c r="AA463" s="18">
        <f t="shared" ca="1" si="376"/>
        <v>4.5813656708365602E-9</v>
      </c>
      <c r="AB463" s="18">
        <f t="shared" ca="1" si="376"/>
        <v>8.6195977475484803E-9</v>
      </c>
      <c r="AC463" s="18">
        <f t="shared" ca="1" si="376"/>
        <v>8.3449298179322338E-9</v>
      </c>
      <c r="AD463" s="18">
        <f t="shared" ca="1" si="376"/>
        <v>1.0063592634283182E-7</v>
      </c>
      <c r="AE463" s="18">
        <f t="shared" ca="1" si="376"/>
        <v>9.9639547620376823E-10</v>
      </c>
      <c r="AF463" s="18">
        <f t="shared" ca="1" si="376"/>
        <v>4.2023734278561327E-9</v>
      </c>
    </row>
    <row r="464" spans="4:32">
      <c r="D464" s="18">
        <f t="shared" si="332"/>
        <v>357.17</v>
      </c>
      <c r="E464" s="18">
        <f t="shared" ref="E464:AF464" ca="1" si="377">E382*(E136/(E136+$B$3*0.001))^(0.02*$B$4+4.7)</f>
        <v>0.15928894251965536</v>
      </c>
      <c r="F464" s="18">
        <f t="shared" ca="1" si="377"/>
        <v>1.1396482681097544E-2</v>
      </c>
      <c r="G464" s="18">
        <f t="shared" ca="1" si="377"/>
        <v>2.5569488711857148E-5</v>
      </c>
      <c r="H464" s="18">
        <f t="shared" ca="1" si="377"/>
        <v>6.454698544143589E-6</v>
      </c>
      <c r="I464" s="18">
        <f t="shared" ca="1" si="377"/>
        <v>1.3471289089543581E-5</v>
      </c>
      <c r="J464" s="18">
        <f t="shared" ca="1" si="377"/>
        <v>3.1725899315830408E-5</v>
      </c>
      <c r="K464" s="18">
        <f t="shared" ca="1" si="377"/>
        <v>5.1022640063535993E-6</v>
      </c>
      <c r="L464" s="18">
        <f t="shared" ca="1" si="377"/>
        <v>1.6526180354700766E-5</v>
      </c>
      <c r="M464" s="18">
        <f t="shared" ca="1" si="377"/>
        <v>3.1057052793247074E-7</v>
      </c>
      <c r="N464" s="18">
        <f t="shared" ca="1" si="377"/>
        <v>1.4548895640797364E-6</v>
      </c>
      <c r="O464" s="18">
        <f t="shared" ca="1" si="377"/>
        <v>2.3861212881862344E-7</v>
      </c>
      <c r="P464" s="18">
        <f t="shared" ca="1" si="377"/>
        <v>1.3544414275410365E-6</v>
      </c>
      <c r="Q464" s="18">
        <f t="shared" ca="1" si="377"/>
        <v>1.8898585050332734E-7</v>
      </c>
      <c r="R464" s="18">
        <f t="shared" ca="1" si="377"/>
        <v>7.4837908550876732E-7</v>
      </c>
      <c r="S464" s="18">
        <f t="shared" ca="1" si="377"/>
        <v>2.2227274310372684E-8</v>
      </c>
      <c r="T464" s="18">
        <f t="shared" ca="1" si="377"/>
        <v>1.0055312009383396E-7</v>
      </c>
      <c r="U464" s="18">
        <f t="shared" ca="1" si="377"/>
        <v>1.1417682728700935E-8</v>
      </c>
      <c r="V464" s="18">
        <f t="shared" ca="1" si="377"/>
        <v>2.4887786280033588E-8</v>
      </c>
      <c r="W464" s="18">
        <f t="shared" ca="1" si="377"/>
        <v>9.6690546926945522E-9</v>
      </c>
      <c r="X464" s="18">
        <f t="shared" ca="1" si="377"/>
        <v>3.1223262838826765E-8</v>
      </c>
      <c r="Y464" s="18">
        <f t="shared" ca="1" si="377"/>
        <v>4.2056956675842778E-9</v>
      </c>
      <c r="Z464" s="18">
        <f t="shared" ca="1" si="377"/>
        <v>1.2202120895161716E-8</v>
      </c>
      <c r="AA464" s="18">
        <f t="shared" ca="1" si="377"/>
        <v>6.3653698321104308E-9</v>
      </c>
      <c r="AB464" s="18">
        <f t="shared" ca="1" si="377"/>
        <v>1.1918268845846645E-8</v>
      </c>
      <c r="AC464" s="18">
        <f t="shared" ca="1" si="377"/>
        <v>1.1351881807793348E-8</v>
      </c>
      <c r="AD464" s="18">
        <f t="shared" ca="1" si="377"/>
        <v>1.3524990585512092E-7</v>
      </c>
      <c r="AE464" s="18">
        <f t="shared" ca="1" si="377"/>
        <v>1.3390133479733032E-9</v>
      </c>
      <c r="AF464" s="18">
        <f t="shared" ca="1" si="377"/>
        <v>5.6564431307704555E-9</v>
      </c>
    </row>
    <row r="465" spans="4:32">
      <c r="D465" s="18">
        <f t="shared" si="332"/>
        <v>449.65</v>
      </c>
      <c r="E465" s="18">
        <f t="shared" ref="E465:AF465" ca="1" si="378">E383*(E137/(E137+$B$3*0.001))^(0.02*$B$4+4.7)</f>
        <v>0.18391430367229925</v>
      </c>
      <c r="F465" s="18">
        <f t="shared" ca="1" si="378"/>
        <v>1.3394578957251251E-2</v>
      </c>
      <c r="G465" s="18">
        <f t="shared" ca="1" si="378"/>
        <v>3.1032949258772001E-5</v>
      </c>
      <c r="H465" s="18">
        <f t="shared" ca="1" si="378"/>
        <v>8.2222793583487911E-6</v>
      </c>
      <c r="I465" s="18">
        <f t="shared" ca="1" si="378"/>
        <v>1.7395652200579522E-5</v>
      </c>
      <c r="J465" s="18">
        <f t="shared" ca="1" si="378"/>
        <v>4.097751951345672E-5</v>
      </c>
      <c r="K465" s="18">
        <f t="shared" ca="1" si="378"/>
        <v>6.7349682070703845E-6</v>
      </c>
      <c r="L465" s="18">
        <f t="shared" ca="1" si="378"/>
        <v>2.1560406643589532E-5</v>
      </c>
      <c r="M465" s="18">
        <f t="shared" ca="1" si="378"/>
        <v>4.116028275431334E-7</v>
      </c>
      <c r="N465" s="18">
        <f t="shared" ca="1" si="378"/>
        <v>1.9297683640327968E-6</v>
      </c>
      <c r="O465" s="18">
        <f t="shared" ca="1" si="378"/>
        <v>3.1990012745133297E-7</v>
      </c>
      <c r="P465" s="18">
        <f t="shared" ca="1" si="378"/>
        <v>1.7974773117054367E-6</v>
      </c>
      <c r="Q465" s="18">
        <f t="shared" ca="1" si="378"/>
        <v>2.5316390638069658E-7</v>
      </c>
      <c r="R465" s="18">
        <f t="shared" ca="1" si="378"/>
        <v>9.9405273496652685E-7</v>
      </c>
      <c r="S465" s="18">
        <f t="shared" ca="1" si="378"/>
        <v>3.0309471243369213E-8</v>
      </c>
      <c r="T465" s="18">
        <f t="shared" ca="1" si="378"/>
        <v>1.3466851756380707E-7</v>
      </c>
      <c r="U465" s="18">
        <f t="shared" ca="1" si="378"/>
        <v>1.5797651226442564E-8</v>
      </c>
      <c r="V465" s="18">
        <f t="shared" ca="1" si="378"/>
        <v>3.4167882520463127E-8</v>
      </c>
      <c r="W465" s="18">
        <f t="shared" ca="1" si="378"/>
        <v>1.3498055252853035E-8</v>
      </c>
      <c r="X465" s="18">
        <f t="shared" ca="1" si="378"/>
        <v>4.2325043123553222E-8</v>
      </c>
      <c r="Y465" s="18">
        <f t="shared" ca="1" si="378"/>
        <v>5.8274287350264866E-9</v>
      </c>
      <c r="Z465" s="18">
        <f t="shared" ca="1" si="378"/>
        <v>1.6958368646284296E-8</v>
      </c>
      <c r="AA465" s="18">
        <f t="shared" ca="1" si="378"/>
        <v>8.8008538105407462E-9</v>
      </c>
      <c r="AB465" s="18">
        <f t="shared" ca="1" si="378"/>
        <v>1.6404950295034007E-8</v>
      </c>
      <c r="AC465" s="18">
        <f t="shared" ca="1" si="378"/>
        <v>1.5378863871429793E-8</v>
      </c>
      <c r="AD465" s="18">
        <f t="shared" ca="1" si="378"/>
        <v>1.8110457592710729E-7</v>
      </c>
      <c r="AE465" s="18">
        <f t="shared" ca="1" si="378"/>
        <v>1.7930068570731871E-9</v>
      </c>
      <c r="AF465" s="18">
        <f t="shared" ca="1" si="378"/>
        <v>7.5874119799329881E-9</v>
      </c>
    </row>
    <row r="466" spans="4:32">
      <c r="D466" s="18">
        <f t="shared" si="332"/>
        <v>566.07000000000005</v>
      </c>
      <c r="E466" s="18">
        <f t="shared" ref="E466:AF466" ca="1" si="379">E384*(E138/(E138+$B$3*0.001))^(0.02*$B$4+4.7)</f>
        <v>0.20652279962734718</v>
      </c>
      <c r="F466" s="18">
        <f t="shared" ca="1" si="379"/>
        <v>1.5271724300923759E-2</v>
      </c>
      <c r="G466" s="18">
        <f t="shared" ca="1" si="379"/>
        <v>3.6622271934826873E-5</v>
      </c>
      <c r="H466" s="18">
        <f t="shared" ca="1" si="379"/>
        <v>1.0207743552928102E-5</v>
      </c>
      <c r="I466" s="18">
        <f t="shared" ca="1" si="379"/>
        <v>2.198736475615134E-5</v>
      </c>
      <c r="J466" s="18">
        <f t="shared" ca="1" si="379"/>
        <v>5.2060010573365737E-5</v>
      </c>
      <c r="K466" s="18">
        <f t="shared" ca="1" si="379"/>
        <v>8.7550621351536456E-6</v>
      </c>
      <c r="L466" s="18">
        <f t="shared" ca="1" si="379"/>
        <v>2.7768923468262433E-5</v>
      </c>
      <c r="M466" s="18">
        <f t="shared" ca="1" si="379"/>
        <v>5.3834603675581218E-7</v>
      </c>
      <c r="N466" s="18">
        <f t="shared" ca="1" si="379"/>
        <v>2.5309622567169701E-6</v>
      </c>
      <c r="O466" s="18">
        <f t="shared" ca="1" si="379"/>
        <v>4.2427686354857182E-7</v>
      </c>
      <c r="P466" s="18">
        <f t="shared" ca="1" si="379"/>
        <v>2.3629647894338187E-6</v>
      </c>
      <c r="Q466" s="18">
        <f t="shared" ca="1" si="379"/>
        <v>3.3592783834734154E-7</v>
      </c>
      <c r="R466" s="18">
        <f t="shared" ca="1" si="379"/>
        <v>1.3097046164464738E-6</v>
      </c>
      <c r="S466" s="18">
        <f t="shared" ca="1" si="379"/>
        <v>4.0978088725133133E-8</v>
      </c>
      <c r="T466" s="18">
        <f t="shared" ca="1" si="379"/>
        <v>1.7905152342110989E-7</v>
      </c>
      <c r="U466" s="18">
        <f t="shared" ca="1" si="379"/>
        <v>2.1685360862485291E-8</v>
      </c>
      <c r="V466" s="18">
        <f t="shared" ca="1" si="379"/>
        <v>4.6540488588892823E-8</v>
      </c>
      <c r="W466" s="18">
        <f t="shared" ca="1" si="379"/>
        <v>1.8707676893439031E-8</v>
      </c>
      <c r="X466" s="18">
        <f t="shared" ca="1" si="379"/>
        <v>5.7021397023611178E-8</v>
      </c>
      <c r="Y466" s="18">
        <f t="shared" ca="1" si="379"/>
        <v>8.0203431889638938E-9</v>
      </c>
      <c r="Z466" s="18">
        <f t="shared" ca="1" si="379"/>
        <v>2.3415284539522281E-8</v>
      </c>
      <c r="AA466" s="18">
        <f t="shared" ca="1" si="379"/>
        <v>1.2092160964402062E-8</v>
      </c>
      <c r="AB466" s="18">
        <f t="shared" ca="1" si="379"/>
        <v>2.2451536372310383E-8</v>
      </c>
      <c r="AC466" s="18">
        <f t="shared" ca="1" si="379"/>
        <v>2.0723080118124947E-8</v>
      </c>
      <c r="AD466" s="18">
        <f t="shared" ca="1" si="379"/>
        <v>2.413100399141329E-7</v>
      </c>
      <c r="AE466" s="18">
        <f t="shared" ca="1" si="379"/>
        <v>2.3891337191431687E-9</v>
      </c>
      <c r="AF466" s="18">
        <f t="shared" ca="1" si="379"/>
        <v>1.0131489636546532E-8</v>
      </c>
    </row>
    <row r="467" spans="4:32">
      <c r="D467" s="18">
        <f t="shared" si="332"/>
        <v>712.64</v>
      </c>
      <c r="E467" s="18">
        <f t="shared" ref="E467:AF467" ca="1" si="380">E385*(E139/(E139+$B$3*0.001))^(0.02*$B$4+4.7)</f>
        <v>0.22449851788954078</v>
      </c>
      <c r="F467" s="18">
        <f t="shared" ca="1" si="380"/>
        <v>1.6795040042037197E-2</v>
      </c>
      <c r="G467" s="18">
        <f t="shared" ca="1" si="380"/>
        <v>4.1770183952968609E-5</v>
      </c>
      <c r="H467" s="18">
        <f t="shared" ca="1" si="380"/>
        <v>1.2277645024089743E-5</v>
      </c>
      <c r="I467" s="18">
        <f t="shared" ca="1" si="380"/>
        <v>2.7054622085437544E-5</v>
      </c>
      <c r="J467" s="18">
        <f t="shared" ca="1" si="380"/>
        <v>6.47695947779505E-5</v>
      </c>
      <c r="K467" s="18">
        <f t="shared" ca="1" si="380"/>
        <v>1.1157197097202554E-5</v>
      </c>
      <c r="L467" s="18">
        <f t="shared" ca="1" si="380"/>
        <v>3.516130371397618E-5</v>
      </c>
      <c r="M467" s="18">
        <f t="shared" ca="1" si="380"/>
        <v>6.9255346519640874E-7</v>
      </c>
      <c r="N467" s="18">
        <f t="shared" ca="1" si="380"/>
        <v>3.2718655481982925E-6</v>
      </c>
      <c r="O467" s="18">
        <f t="shared" ca="1" si="380"/>
        <v>5.5471792473797742E-7</v>
      </c>
      <c r="P467" s="18">
        <f t="shared" ca="1" si="380"/>
        <v>3.0684113785964621E-6</v>
      </c>
      <c r="Q467" s="18">
        <f t="shared" ca="1" si="380"/>
        <v>4.4047233234421223E-7</v>
      </c>
      <c r="R467" s="18">
        <f t="shared" ca="1" si="380"/>
        <v>1.7072586692807506E-6</v>
      </c>
      <c r="S467" s="18">
        <f t="shared" ca="1" si="380"/>
        <v>5.4786417890302132E-8</v>
      </c>
      <c r="T467" s="18">
        <f t="shared" ca="1" si="380"/>
        <v>2.3578019933693885E-7</v>
      </c>
      <c r="U467" s="18">
        <f t="shared" ca="1" si="380"/>
        <v>2.9459845914883473E-8</v>
      </c>
      <c r="V467" s="18">
        <f t="shared" ca="1" si="380"/>
        <v>6.2748332949610107E-8</v>
      </c>
      <c r="W467" s="18">
        <f t="shared" ca="1" si="380"/>
        <v>2.5684037830209724E-8</v>
      </c>
      <c r="X467" s="18">
        <f t="shared" ca="1" si="380"/>
        <v>7.6209304858937263E-8</v>
      </c>
      <c r="Y467" s="18">
        <f t="shared" ca="1" si="380"/>
        <v>1.0942411850701101E-8</v>
      </c>
      <c r="Z467" s="18">
        <f t="shared" ca="1" si="380"/>
        <v>3.2048926522531628E-8</v>
      </c>
      <c r="AA467" s="18">
        <f t="shared" ca="1" si="380"/>
        <v>1.6478618913119446E-8</v>
      </c>
      <c r="AB467" s="18">
        <f t="shared" ca="1" si="380"/>
        <v>3.0490305903290995E-8</v>
      </c>
      <c r="AC467" s="18">
        <f t="shared" ca="1" si="380"/>
        <v>2.7725149438355193E-8</v>
      </c>
      <c r="AD467" s="18">
        <f t="shared" ca="1" si="380"/>
        <v>3.1944153878087711E-7</v>
      </c>
      <c r="AE467" s="18">
        <f t="shared" ca="1" si="380"/>
        <v>3.1633856380710737E-9</v>
      </c>
      <c r="AF467" s="18">
        <f t="shared" ca="1" si="380"/>
        <v>1.3448260413640452E-8</v>
      </c>
    </row>
    <row r="468" spans="4:32">
      <c r="D468" s="18">
        <f t="shared" si="332"/>
        <v>897.16</v>
      </c>
      <c r="E468" s="18">
        <f t="shared" ref="E468:AF468" ca="1" si="381">E386*(E140/(E140+$B$3*0.001))^(0.02*$B$4+4.7)</f>
        <v>0.23510241296010112</v>
      </c>
      <c r="F468" s="18">
        <f t="shared" ca="1" si="381"/>
        <v>1.7706477961542514E-2</v>
      </c>
      <c r="G468" s="18">
        <f t="shared" ca="1" si="381"/>
        <v>4.574915087125202E-5</v>
      </c>
      <c r="H468" s="18">
        <f t="shared" ca="1" si="381"/>
        <v>1.4206904402520867E-5</v>
      </c>
      <c r="I468" s="18">
        <f t="shared" ca="1" si="381"/>
        <v>3.2200746403499111E-5</v>
      </c>
      <c r="J468" s="18">
        <f t="shared" ca="1" si="381"/>
        <v>7.848556537180229E-5</v>
      </c>
      <c r="K468" s="18">
        <f t="shared" ca="1" si="381"/>
        <v>1.3866546769261822E-5</v>
      </c>
      <c r="L468" s="18">
        <f t="shared" ca="1" si="381"/>
        <v>4.3583609426253683E-5</v>
      </c>
      <c r="M468" s="18">
        <f t="shared" ca="1" si="381"/>
        <v>8.719886554090859E-7</v>
      </c>
      <c r="N468" s="18">
        <f t="shared" ca="1" si="381"/>
        <v>4.1517901566796669E-6</v>
      </c>
      <c r="O468" s="18">
        <f t="shared" ca="1" si="381"/>
        <v>7.1197548205968302E-7</v>
      </c>
      <c r="P468" s="18">
        <f t="shared" ca="1" si="381"/>
        <v>3.9214700336959821E-6</v>
      </c>
      <c r="Q468" s="18">
        <f t="shared" ca="1" si="381"/>
        <v>5.6846128573972986E-7</v>
      </c>
      <c r="R468" s="18">
        <f t="shared" ca="1" si="381"/>
        <v>2.1950235735910685E-6</v>
      </c>
      <c r="S468" s="18">
        <f t="shared" ca="1" si="381"/>
        <v>7.2196028597453037E-8</v>
      </c>
      <c r="T468" s="18">
        <f t="shared" ca="1" si="381"/>
        <v>3.0655155282971898E-7</v>
      </c>
      <c r="U468" s="18">
        <f t="shared" ca="1" si="381"/>
        <v>3.948717877419115E-8</v>
      </c>
      <c r="V468" s="18">
        <f t="shared" ca="1" si="381"/>
        <v>8.3469671782179992E-8</v>
      </c>
      <c r="W468" s="18">
        <f t="shared" ca="1" si="381"/>
        <v>3.4815858538013477E-8</v>
      </c>
      <c r="X468" s="18">
        <f t="shared" ca="1" si="381"/>
        <v>1.0076385825197123E-7</v>
      </c>
      <c r="Y468" s="18">
        <f t="shared" ca="1" si="381"/>
        <v>1.4757872179743169E-8</v>
      </c>
      <c r="Z468" s="18">
        <f t="shared" ca="1" si="381"/>
        <v>4.3372086361376761E-8</v>
      </c>
      <c r="AA468" s="18">
        <f t="shared" ca="1" si="381"/>
        <v>2.2213509005411269E-8</v>
      </c>
      <c r="AB468" s="18">
        <f t="shared" ca="1" si="381"/>
        <v>4.0991169506712252E-8</v>
      </c>
      <c r="AC468" s="18">
        <f t="shared" ca="1" si="381"/>
        <v>3.6746245862284456E-8</v>
      </c>
      <c r="AD468" s="18">
        <f t="shared" ca="1" si="381"/>
        <v>4.1928564003232744E-7</v>
      </c>
      <c r="AE468" s="18">
        <f t="shared" ca="1" si="381"/>
        <v>4.1533200376084129E-9</v>
      </c>
      <c r="AF468" s="18">
        <f t="shared" ca="1" si="381"/>
        <v>1.7709120637537918E-8</v>
      </c>
    </row>
    <row r="469" spans="4:32">
      <c r="D469" s="18">
        <f t="shared" si="332"/>
        <v>1129.5</v>
      </c>
      <c r="E469" s="18">
        <f t="shared" ref="E469:AF469" ca="1" si="382">E387*(E141/(E141+$B$3*0.001))^(0.02*$B$4+4.7)</f>
        <v>0.22010055680424587</v>
      </c>
      <c r="F469" s="18">
        <f t="shared" ca="1" si="382"/>
        <v>1.6426220043672033E-2</v>
      </c>
      <c r="G469" s="18">
        <f t="shared" ca="1" si="382"/>
        <v>4.3502725468447263E-5</v>
      </c>
      <c r="H469" s="18">
        <f t="shared" ca="1" si="382"/>
        <v>1.3958320861277669E-5</v>
      </c>
      <c r="I469" s="18">
        <f t="shared" ca="1" si="382"/>
        <v>3.2471472468904252E-5</v>
      </c>
      <c r="J469" s="18">
        <f t="shared" ca="1" si="382"/>
        <v>8.104836346193408E-5</v>
      </c>
      <c r="K469" s="18">
        <f t="shared" ca="1" si="382"/>
        <v>1.4529599166843789E-5</v>
      </c>
      <c r="L469" s="18">
        <f t="shared" ca="1" si="382"/>
        <v>4.5970101833367607E-5</v>
      </c>
      <c r="M469" s="18">
        <f t="shared" ca="1" si="382"/>
        <v>9.2632609073618589E-7</v>
      </c>
      <c r="N469" s="18">
        <f t="shared" ca="1" si="382"/>
        <v>4.4514796067619438E-6</v>
      </c>
      <c r="O469" s="18">
        <f t="shared" ca="1" si="382"/>
        <v>7.6754053283227777E-7</v>
      </c>
      <c r="P469" s="18">
        <f t="shared" ca="1" si="382"/>
        <v>4.2430824676330717E-6</v>
      </c>
      <c r="Q469" s="18">
        <f t="shared" ca="1" si="382"/>
        <v>6.1785927751784103E-7</v>
      </c>
      <c r="R469" s="18">
        <f t="shared" ca="1" si="382"/>
        <v>2.3912558359897418E-6</v>
      </c>
      <c r="S469" s="18">
        <f t="shared" ca="1" si="382"/>
        <v>7.939629440293839E-8</v>
      </c>
      <c r="T469" s="18">
        <f t="shared" ca="1" si="382"/>
        <v>3.3647450384993369E-7</v>
      </c>
      <c r="U469" s="18">
        <f t="shared" ca="1" si="382"/>
        <v>4.3839436480229968E-8</v>
      </c>
      <c r="V469" s="18">
        <f t="shared" ca="1" si="382"/>
        <v>9.2377175845968392E-8</v>
      </c>
      <c r="W469" s="18">
        <f t="shared" ca="1" si="382"/>
        <v>3.8941294118530732E-8</v>
      </c>
      <c r="X469" s="18">
        <f t="shared" ca="1" si="382"/>
        <v>1.1185650758384569E-7</v>
      </c>
      <c r="Y469" s="18">
        <f t="shared" ca="1" si="382"/>
        <v>1.6496845328380154E-8</v>
      </c>
      <c r="Z469" s="18">
        <f t="shared" ca="1" si="382"/>
        <v>4.857969984460041E-8</v>
      </c>
      <c r="AA469" s="18">
        <f t="shared" ca="1" si="382"/>
        <v>2.4857523202350718E-8</v>
      </c>
      <c r="AB469" s="18">
        <f t="shared" ca="1" si="382"/>
        <v>4.5893239839762969E-8</v>
      </c>
      <c r="AC469" s="18">
        <f t="shared" ca="1" si="382"/>
        <v>4.0937139376265236E-8</v>
      </c>
      <c r="AD469" s="18">
        <f t="shared" ca="1" si="382"/>
        <v>4.6582722422113216E-7</v>
      </c>
      <c r="AE469" s="18">
        <f t="shared" ca="1" si="382"/>
        <v>4.6171365270095048E-9</v>
      </c>
      <c r="AF469" s="18">
        <f t="shared" ca="1" si="382"/>
        <v>1.9732961821329937E-8</v>
      </c>
    </row>
    <row r="470" spans="4:32">
      <c r="D470" s="18">
        <f t="shared" si="332"/>
        <v>1421.9</v>
      </c>
      <c r="E470" s="18">
        <f t="shared" ref="E470:AF470" ca="1" si="383">E388*(E142/(E142+$B$3*0.001))^(0.02*$B$4+4.7)</f>
        <v>0.18795625602832927</v>
      </c>
      <c r="F470" s="18">
        <f t="shared" ca="1" si="383"/>
        <v>1.3737391028690387E-2</v>
      </c>
      <c r="G470" s="18">
        <f t="shared" ca="1" si="383"/>
        <v>3.6864796303496542E-5</v>
      </c>
      <c r="H470" s="18">
        <f t="shared" ca="1" si="383"/>
        <v>1.1984406924855529E-5</v>
      </c>
      <c r="I470" s="18">
        <f t="shared" ca="1" si="383"/>
        <v>2.8524853751937415E-5</v>
      </c>
      <c r="J470" s="18">
        <f t="shared" ca="1" si="383"/>
        <v>7.3165141245461448E-5</v>
      </c>
      <c r="K470" s="18">
        <f t="shared" ca="1" si="383"/>
        <v>1.3178897982965644E-5</v>
      </c>
      <c r="L470" s="18">
        <f t="shared" ca="1" si="383"/>
        <v>4.2276680882791432E-5</v>
      </c>
      <c r="M470" s="18">
        <f t="shared" ca="1" si="383"/>
        <v>8.5150319723839094E-7</v>
      </c>
      <c r="N470" s="18">
        <f t="shared" ca="1" si="383"/>
        <v>4.1324507107050626E-6</v>
      </c>
      <c r="O470" s="18">
        <f t="shared" ca="1" si="383"/>
        <v>7.1257707536007532E-7</v>
      </c>
      <c r="P470" s="18">
        <f t="shared" ca="1" si="383"/>
        <v>3.9777943831295849E-6</v>
      </c>
      <c r="Q470" s="18">
        <f t="shared" ca="1" si="383"/>
        <v>5.7926431078717432E-7</v>
      </c>
      <c r="R470" s="18">
        <f t="shared" ca="1" si="383"/>
        <v>2.2573152240882453E-6</v>
      </c>
      <c r="S470" s="18">
        <f t="shared" ca="1" si="383"/>
        <v>7.4668145757479132E-8</v>
      </c>
      <c r="T470" s="18">
        <f t="shared" ca="1" si="383"/>
        <v>3.1880477483651913E-7</v>
      </c>
      <c r="U470" s="18">
        <f t="shared" ca="1" si="383"/>
        <v>4.1345396536060363E-8</v>
      </c>
      <c r="V470" s="18">
        <f t="shared" ca="1" si="383"/>
        <v>8.718023695424957E-8</v>
      </c>
      <c r="W470" s="18">
        <f t="shared" ca="1" si="383"/>
        <v>3.6841644883545837E-8</v>
      </c>
      <c r="X470" s="18">
        <f t="shared" ca="1" si="383"/>
        <v>1.0663117401904393E-7</v>
      </c>
      <c r="Y470" s="18">
        <f t="shared" ca="1" si="383"/>
        <v>1.5657859251963961E-8</v>
      </c>
      <c r="Z470" s="18">
        <f t="shared" ca="1" si="383"/>
        <v>4.6146076228129458E-8</v>
      </c>
      <c r="AA470" s="18">
        <f t="shared" ca="1" si="383"/>
        <v>2.3649692644621707E-8</v>
      </c>
      <c r="AB470" s="18">
        <f t="shared" ca="1" si="383"/>
        <v>4.378646235643799E-8</v>
      </c>
      <c r="AC470" s="18">
        <f t="shared" ca="1" si="383"/>
        <v>3.9180814793661658E-8</v>
      </c>
      <c r="AD470" s="18">
        <f t="shared" ca="1" si="383"/>
        <v>4.4736723523406119E-7</v>
      </c>
      <c r="AE470" s="18">
        <f t="shared" ca="1" si="383"/>
        <v>4.4366348981312647E-9</v>
      </c>
      <c r="AF470" s="18">
        <f t="shared" ca="1" si="383"/>
        <v>1.899406355894318E-8</v>
      </c>
    </row>
    <row r="471" spans="4:32">
      <c r="D471" s="18">
        <f t="shared" si="332"/>
        <v>1790.1</v>
      </c>
      <c r="E471" s="18">
        <f t="shared" ref="E471:AF471" ca="1" si="384">E389*(E143/(E143+$B$3*0.001))^(0.02*$B$4+4.7)</f>
        <v>0.15607685841022106</v>
      </c>
      <c r="F471" s="18">
        <f t="shared" ca="1" si="384"/>
        <v>1.1151815358993745E-2</v>
      </c>
      <c r="G471" s="18">
        <f t="shared" ca="1" si="384"/>
        <v>3.0363917698485844E-5</v>
      </c>
      <c r="H471" s="18">
        <f t="shared" ca="1" si="384"/>
        <v>1.0012591947503172E-5</v>
      </c>
      <c r="I471" s="18">
        <f t="shared" ca="1" si="384"/>
        <v>2.4470456527489218E-5</v>
      </c>
      <c r="J471" s="18">
        <f t="shared" ca="1" si="384"/>
        <v>6.4806024778583091E-5</v>
      </c>
      <c r="K471" s="18">
        <f t="shared" ca="1" si="384"/>
        <v>1.173785000861177E-5</v>
      </c>
      <c r="L471" s="18">
        <f t="shared" ca="1" si="384"/>
        <v>3.8276278938671962E-5</v>
      </c>
      <c r="M471" s="18">
        <f t="shared" ca="1" si="384"/>
        <v>7.7051957311885538E-7</v>
      </c>
      <c r="N471" s="18">
        <f t="shared" ca="1" si="384"/>
        <v>3.7835460184250421E-6</v>
      </c>
      <c r="O471" s="18">
        <f t="shared" ca="1" si="384"/>
        <v>6.5255724004710817E-7</v>
      </c>
      <c r="P471" s="18">
        <f t="shared" ca="1" si="384"/>
        <v>3.6846736442457452E-6</v>
      </c>
      <c r="Q471" s="18">
        <f t="shared" ca="1" si="384"/>
        <v>5.3663268747840428E-7</v>
      </c>
      <c r="R471" s="18">
        <f t="shared" ca="1" si="384"/>
        <v>2.1089222594777569E-6</v>
      </c>
      <c r="S471" s="18">
        <f t="shared" ca="1" si="384"/>
        <v>6.9467800159251418E-8</v>
      </c>
      <c r="T471" s="18">
        <f t="shared" ca="1" si="384"/>
        <v>2.9920371489563549E-7</v>
      </c>
      <c r="U471" s="18">
        <f t="shared" ca="1" si="384"/>
        <v>3.8593960858094862E-8</v>
      </c>
      <c r="V471" s="18">
        <f t="shared" ca="1" si="384"/>
        <v>8.1426341047122756E-8</v>
      </c>
      <c r="W471" s="18">
        <f t="shared" ca="1" si="384"/>
        <v>3.4524178670211169E-8</v>
      </c>
      <c r="X471" s="18">
        <f t="shared" ca="1" si="384"/>
        <v>1.0081531235511017E-7</v>
      </c>
      <c r="Y471" s="18">
        <f t="shared" ca="1" si="384"/>
        <v>1.4732328195537893E-8</v>
      </c>
      <c r="Z471" s="18">
        <f t="shared" ca="1" si="384"/>
        <v>4.3441840320382835E-8</v>
      </c>
      <c r="AA471" s="18">
        <f t="shared" ca="1" si="384"/>
        <v>2.231280290893556E-8</v>
      </c>
      <c r="AB471" s="18">
        <f t="shared" ca="1" si="384"/>
        <v>4.1452273854321233E-8</v>
      </c>
      <c r="AC471" s="18">
        <f t="shared" ca="1" si="384"/>
        <v>3.7230027887064573E-8</v>
      </c>
      <c r="AD471" s="18">
        <f t="shared" ca="1" si="384"/>
        <v>4.267785936614881E-7</v>
      </c>
      <c r="AE471" s="18">
        <f t="shared" ca="1" si="384"/>
        <v>4.235379590995554E-9</v>
      </c>
      <c r="AF471" s="18">
        <f t="shared" ca="1" si="384"/>
        <v>1.817084930590656E-8</v>
      </c>
    </row>
    <row r="472" spans="4:32">
      <c r="D472" s="18">
        <f t="shared" si="332"/>
        <v>2253.6</v>
      </c>
      <c r="E472" s="18">
        <f t="shared" ref="E472:AF472" ca="1" si="385">E390*(E144/(E144+$B$3*0.001))^(0.02*$B$4+4.7)</f>
        <v>0.1256689658812663</v>
      </c>
      <c r="F472" s="18">
        <f t="shared" ca="1" si="385"/>
        <v>8.7651661028081817E-3</v>
      </c>
      <c r="G472" s="18">
        <f t="shared" ca="1" si="385"/>
        <v>2.4241934420340461E-5</v>
      </c>
      <c r="H472" s="18">
        <f t="shared" ca="1" si="385"/>
        <v>8.1135560924747502E-6</v>
      </c>
      <c r="I472" s="18">
        <f t="shared" ca="1" si="385"/>
        <v>2.0435417240863414E-5</v>
      </c>
      <c r="J472" s="18">
        <f t="shared" ca="1" si="385"/>
        <v>5.6156026360784319E-5</v>
      </c>
      <c r="K472" s="18">
        <f t="shared" ca="1" si="385"/>
        <v>1.023485327911188E-5</v>
      </c>
      <c r="L472" s="18">
        <f t="shared" ca="1" si="385"/>
        <v>3.4023768050440497E-5</v>
      </c>
      <c r="M472" s="18">
        <f t="shared" ca="1" si="385"/>
        <v>6.8447562510177181E-7</v>
      </c>
      <c r="N472" s="18">
        <f t="shared" ca="1" si="385"/>
        <v>3.4079725676004192E-6</v>
      </c>
      <c r="O472" s="18">
        <f t="shared" ca="1" si="385"/>
        <v>5.8796095135851722E-7</v>
      </c>
      <c r="P472" s="18">
        <f t="shared" ca="1" si="385"/>
        <v>3.3660411379180906E-6</v>
      </c>
      <c r="Q472" s="18">
        <f t="shared" ca="1" si="385"/>
        <v>4.9020182422488908E-7</v>
      </c>
      <c r="R472" s="18">
        <f t="shared" ca="1" si="385"/>
        <v>1.9456322869736759E-6</v>
      </c>
      <c r="S472" s="18">
        <f t="shared" ca="1" si="385"/>
        <v>6.3772496073628547E-8</v>
      </c>
      <c r="T472" s="18">
        <f t="shared" ca="1" si="385"/>
        <v>2.776045292722606E-7</v>
      </c>
      <c r="U472" s="18">
        <f t="shared" ca="1" si="385"/>
        <v>3.5575225421068285E-8</v>
      </c>
      <c r="V472" s="18">
        <f t="shared" ca="1" si="385"/>
        <v>7.5120693283105449E-8</v>
      </c>
      <c r="W472" s="18">
        <f t="shared" ca="1" si="385"/>
        <v>3.1976013837438687E-8</v>
      </c>
      <c r="X472" s="18">
        <f t="shared" ca="1" si="385"/>
        <v>9.4381629189558835E-8</v>
      </c>
      <c r="Y472" s="18">
        <f t="shared" ca="1" si="385"/>
        <v>1.3711227232346859E-8</v>
      </c>
      <c r="Z472" s="18">
        <f t="shared" ca="1" si="385"/>
        <v>4.0465159204587031E-8</v>
      </c>
      <c r="AA472" s="18">
        <f t="shared" ca="1" si="385"/>
        <v>2.0835546714816606E-8</v>
      </c>
      <c r="AB472" s="18">
        <f t="shared" ca="1" si="385"/>
        <v>3.8867539455951843E-8</v>
      </c>
      <c r="AC472" s="18">
        <f t="shared" ca="1" si="385"/>
        <v>3.5066393023001101E-8</v>
      </c>
      <c r="AD472" s="18">
        <f t="shared" ca="1" si="385"/>
        <v>4.0384263973137667E-7</v>
      </c>
      <c r="AE472" s="18">
        <f t="shared" ca="1" si="385"/>
        <v>4.0115525002133872E-9</v>
      </c>
      <c r="AF472" s="18">
        <f t="shared" ca="1" si="385"/>
        <v>1.7255102988357894E-8</v>
      </c>
    </row>
    <row r="473" spans="4:32">
      <c r="D473" s="18">
        <f t="shared" si="332"/>
        <v>2837.1</v>
      </c>
      <c r="E473" s="18">
        <f t="shared" ref="E473:AF473" ca="1" si="386">E391*(E145/(E145+$B$3*0.001))^(0.02*$B$4+4.7)</f>
        <v>9.7884327408471652E-2</v>
      </c>
      <c r="F473" s="18">
        <f t="shared" ca="1" si="386"/>
        <v>6.6576436239506433E-3</v>
      </c>
      <c r="G473" s="18">
        <f t="shared" ca="1" si="386"/>
        <v>1.8714697642696092E-5</v>
      </c>
      <c r="H473" s="18">
        <f t="shared" ca="1" si="386"/>
        <v>6.356707838552741E-6</v>
      </c>
      <c r="I473" s="18">
        <f t="shared" ca="1" si="386"/>
        <v>1.6558614319198047E-5</v>
      </c>
      <c r="J473" s="18">
        <f t="shared" ca="1" si="386"/>
        <v>4.7457785340578562E-5</v>
      </c>
      <c r="K473" s="18">
        <f t="shared" ca="1" si="386"/>
        <v>8.7094706956960166E-6</v>
      </c>
      <c r="L473" s="18">
        <f t="shared" ca="1" si="386"/>
        <v>2.9608652716901516E-5</v>
      </c>
      <c r="M473" s="18">
        <f t="shared" ca="1" si="386"/>
        <v>5.9512244637811511E-7</v>
      </c>
      <c r="N473" s="18">
        <f t="shared" ca="1" si="386"/>
        <v>3.0114657304779391E-6</v>
      </c>
      <c r="O473" s="18">
        <f t="shared" ca="1" si="386"/>
        <v>5.1963186036799868E-7</v>
      </c>
      <c r="P473" s="18">
        <f t="shared" ca="1" si="386"/>
        <v>3.0236067239313115E-6</v>
      </c>
      <c r="Q473" s="18">
        <f t="shared" ca="1" si="386"/>
        <v>4.4031591886888463E-7</v>
      </c>
      <c r="R473" s="18">
        <f t="shared" ca="1" si="386"/>
        <v>1.7686056175483349E-6</v>
      </c>
      <c r="S473" s="18">
        <f t="shared" ca="1" si="386"/>
        <v>5.7621724038420822E-8</v>
      </c>
      <c r="T473" s="18">
        <f t="shared" ca="1" si="386"/>
        <v>2.540142561811757E-7</v>
      </c>
      <c r="U473" s="18">
        <f t="shared" ca="1" si="386"/>
        <v>3.2307805086962068E-8</v>
      </c>
      <c r="V473" s="18">
        <f t="shared" ca="1" si="386"/>
        <v>6.8277386152165148E-8</v>
      </c>
      <c r="W473" s="18">
        <f t="shared" ca="1" si="386"/>
        <v>2.9206606878644781E-8</v>
      </c>
      <c r="X473" s="18">
        <f t="shared" ca="1" si="386"/>
        <v>8.7312905680096433E-8</v>
      </c>
      <c r="Y473" s="18">
        <f t="shared" ca="1" si="386"/>
        <v>1.2594633446348086E-8</v>
      </c>
      <c r="Z473" s="18">
        <f t="shared" ca="1" si="386"/>
        <v>3.7213280731990058E-8</v>
      </c>
      <c r="AA473" s="18">
        <f t="shared" ca="1" si="386"/>
        <v>1.9218092840131971E-8</v>
      </c>
      <c r="AB473" s="18">
        <f t="shared" ca="1" si="386"/>
        <v>3.6027740678693149E-8</v>
      </c>
      <c r="AC473" s="18">
        <f t="shared" ca="1" si="386"/>
        <v>3.2674508420010341E-8</v>
      </c>
      <c r="AD473" s="18">
        <f t="shared" ca="1" si="386"/>
        <v>3.7846799277998589E-7</v>
      </c>
      <c r="AE473" s="18">
        <f t="shared" ca="1" si="386"/>
        <v>3.763018818003934E-9</v>
      </c>
      <c r="AF473" s="18">
        <f t="shared" ca="1" si="386"/>
        <v>1.6236983014565608E-8</v>
      </c>
    </row>
    <row r="474" spans="4:32">
      <c r="D474" s="18">
        <f t="shared" si="332"/>
        <v>3571.7</v>
      </c>
      <c r="E474" s="18">
        <f t="shared" ref="E474:AF474" ca="1" si="387">E392*(E146/(E146+$B$3*0.001))^(0.02*$B$4+4.7)</f>
        <v>7.3627789090513762E-2</v>
      </c>
      <c r="F474" s="18">
        <f t="shared" ca="1" si="387"/>
        <v>4.880770129977759E-3</v>
      </c>
      <c r="G474" s="18">
        <f t="shared" ca="1" si="387"/>
        <v>1.3946386183516989E-5</v>
      </c>
      <c r="H474" s="18">
        <f t="shared" ca="1" si="387"/>
        <v>4.8029607989821244E-6</v>
      </c>
      <c r="I474" s="18">
        <f t="shared" ca="1" si="387"/>
        <v>1.2981798615278078E-5</v>
      </c>
      <c r="J474" s="18">
        <f t="shared" ca="1" si="387"/>
        <v>3.8999676482315102E-5</v>
      </c>
      <c r="K474" s="18">
        <f t="shared" ca="1" si="387"/>
        <v>7.2098416964346453E-6</v>
      </c>
      <c r="L474" s="18">
        <f t="shared" ca="1" si="387"/>
        <v>2.5149188731726322E-5</v>
      </c>
      <c r="M474" s="18">
        <f t="shared" ca="1" si="387"/>
        <v>5.0486864402955255E-7</v>
      </c>
      <c r="N474" s="18">
        <f t="shared" ca="1" si="387"/>
        <v>2.6027957861998117E-6</v>
      </c>
      <c r="O474" s="18">
        <f t="shared" ca="1" si="387"/>
        <v>4.4918980471353912E-7</v>
      </c>
      <c r="P474" s="18">
        <f t="shared" ca="1" si="387"/>
        <v>2.663211636577358E-6</v>
      </c>
      <c r="Q474" s="18">
        <f t="shared" ca="1" si="387"/>
        <v>3.8787178940582314E-7</v>
      </c>
      <c r="R474" s="18">
        <f t="shared" ca="1" si="387"/>
        <v>1.5798921387051835E-6</v>
      </c>
      <c r="S474" s="18">
        <f t="shared" ca="1" si="387"/>
        <v>5.1115644887265793E-8</v>
      </c>
      <c r="T474" s="18">
        <f t="shared" ca="1" si="387"/>
        <v>2.2867507898707065E-7</v>
      </c>
      <c r="U474" s="18">
        <f t="shared" ca="1" si="387"/>
        <v>2.8822188164362566E-8</v>
      </c>
      <c r="V474" s="18">
        <f t="shared" ca="1" si="387"/>
        <v>6.0980807683209149E-8</v>
      </c>
      <c r="W474" s="18">
        <f t="shared" ca="1" si="387"/>
        <v>2.6234319187025954E-8</v>
      </c>
      <c r="X474" s="18">
        <f t="shared" ca="1" si="387"/>
        <v>7.962192525149859E-8</v>
      </c>
      <c r="Y474" s="18">
        <f t="shared" ca="1" si="387"/>
        <v>1.1390798586947829E-8</v>
      </c>
      <c r="Z474" s="18">
        <f t="shared" ca="1" si="387"/>
        <v>3.369848616638391E-8</v>
      </c>
      <c r="AA474" s="18">
        <f t="shared" ca="1" si="387"/>
        <v>1.7464608526433348E-8</v>
      </c>
      <c r="AB474" s="18">
        <f t="shared" ca="1" si="387"/>
        <v>3.2934100583940657E-8</v>
      </c>
      <c r="AC474" s="18">
        <f t="shared" ca="1" si="387"/>
        <v>3.0054664564079089E-8</v>
      </c>
      <c r="AD474" s="18">
        <f t="shared" ca="1" si="387"/>
        <v>3.5047784746347173E-7</v>
      </c>
      <c r="AE474" s="18">
        <f t="shared" ca="1" si="387"/>
        <v>3.4893845957686329E-9</v>
      </c>
      <c r="AF474" s="18">
        <f t="shared" ca="1" si="387"/>
        <v>1.511198138041419E-8</v>
      </c>
    </row>
    <row r="475" spans="4:32">
      <c r="D475" s="18">
        <f t="shared" si="332"/>
        <v>4496.5</v>
      </c>
      <c r="E475" s="18">
        <f t="shared" ref="E475:AF475" ca="1" si="388">E393*(E147/(E147+$B$3*0.001))^(0.02*$B$4+4.7)</f>
        <v>5.3439215506363831E-2</v>
      </c>
      <c r="F475" s="18">
        <f t="shared" ca="1" si="388"/>
        <v>3.4526805834505961E-3</v>
      </c>
      <c r="G475" s="18">
        <f t="shared" ca="1" si="388"/>
        <v>1.0024072861437865E-5</v>
      </c>
      <c r="H475" s="18">
        <f t="shared" ca="1" si="388"/>
        <v>3.4934629141469687E-6</v>
      </c>
      <c r="I475" s="18">
        <f t="shared" ca="1" si="388"/>
        <v>9.8233461954689501E-6</v>
      </c>
      <c r="J475" s="18">
        <f t="shared" ca="1" si="388"/>
        <v>3.1081720063081382E-5</v>
      </c>
      <c r="K475" s="18">
        <f t="shared" ca="1" si="388"/>
        <v>5.7887426020654074E-6</v>
      </c>
      <c r="L475" s="18">
        <f t="shared" ca="1" si="388"/>
        <v>2.0790252085592176E-5</v>
      </c>
      <c r="M475" s="18">
        <f t="shared" ca="1" si="388"/>
        <v>4.1661592172329039E-7</v>
      </c>
      <c r="N475" s="18">
        <f t="shared" ca="1" si="388"/>
        <v>2.1936493860069946E-6</v>
      </c>
      <c r="O475" s="18">
        <f t="shared" ca="1" si="388"/>
        <v>3.7861167880082362E-7</v>
      </c>
      <c r="P475" s="18">
        <f t="shared" ca="1" si="388"/>
        <v>2.2941758296966904E-6</v>
      </c>
      <c r="Q475" s="18">
        <f t="shared" ca="1" si="388"/>
        <v>3.3407382262535015E-7</v>
      </c>
      <c r="R475" s="18">
        <f t="shared" ca="1" si="388"/>
        <v>1.3830060479094321E-6</v>
      </c>
      <c r="S475" s="18">
        <f t="shared" ca="1" si="388"/>
        <v>4.4362606553587182E-8</v>
      </c>
      <c r="T475" s="18">
        <f t="shared" ca="1" si="388"/>
        <v>2.0197739538966865E-7</v>
      </c>
      <c r="U475" s="18">
        <f t="shared" ca="1" si="388"/>
        <v>2.518545388312955E-8</v>
      </c>
      <c r="V475" s="18">
        <f t="shared" ca="1" si="388"/>
        <v>5.3359013721245884E-8</v>
      </c>
      <c r="W475" s="18">
        <f t="shared" ca="1" si="388"/>
        <v>2.3107867745965464E-8</v>
      </c>
      <c r="X475" s="18">
        <f t="shared" ca="1" si="388"/>
        <v>7.1386883742102335E-8</v>
      </c>
      <c r="Y475" s="18">
        <f t="shared" ca="1" si="388"/>
        <v>1.0114673246834295E-8</v>
      </c>
      <c r="Z475" s="18">
        <f t="shared" ca="1" si="388"/>
        <v>2.9967507699944497E-8</v>
      </c>
      <c r="AA475" s="18">
        <f t="shared" ca="1" si="388"/>
        <v>1.5596084772604073E-8</v>
      </c>
      <c r="AB475" s="18">
        <f t="shared" ca="1" si="388"/>
        <v>2.961620414857E-8</v>
      </c>
      <c r="AC475" s="18">
        <f t="shared" ca="1" si="388"/>
        <v>2.7226017153852799E-8</v>
      </c>
      <c r="AD475" s="18">
        <f t="shared" ca="1" si="388"/>
        <v>3.200383559384681E-7</v>
      </c>
      <c r="AE475" s="18">
        <f t="shared" ca="1" si="388"/>
        <v>3.1910561854423189E-9</v>
      </c>
      <c r="AF475" s="18">
        <f t="shared" ca="1" si="388"/>
        <v>1.3882405022798699E-8</v>
      </c>
    </row>
    <row r="476" spans="4:32">
      <c r="D476" s="18">
        <f t="shared" si="332"/>
        <v>5660.7</v>
      </c>
      <c r="E476" s="18">
        <f t="shared" ref="E476:AF476" ca="1" si="389">E394*(E148/(E148+$B$3*0.001))^(0.02*$B$4+4.7)</f>
        <v>3.7431002785921437E-2</v>
      </c>
      <c r="F476" s="18">
        <f t="shared" ca="1" si="389"/>
        <v>2.3581851554815279E-3</v>
      </c>
      <c r="G476" s="18">
        <f t="shared" ca="1" si="389"/>
        <v>6.9492072163918707E-6</v>
      </c>
      <c r="H476" s="18">
        <f t="shared" ca="1" si="389"/>
        <v>2.4436890565900272E-6</v>
      </c>
      <c r="I476" s="18">
        <f t="shared" ca="1" si="389"/>
        <v>7.1631191171335914E-6</v>
      </c>
      <c r="J476" s="18">
        <f t="shared" ca="1" si="389"/>
        <v>2.3970366656919069E-5</v>
      </c>
      <c r="K476" s="18">
        <f t="shared" ca="1" si="389"/>
        <v>4.4960965215096568E-6</v>
      </c>
      <c r="L476" s="18">
        <f t="shared" ca="1" si="389"/>
        <v>1.6682566500305193E-5</v>
      </c>
      <c r="M476" s="18">
        <f t="shared" ca="1" si="389"/>
        <v>3.3346989152282559E-7</v>
      </c>
      <c r="N476" s="18">
        <f t="shared" ca="1" si="389"/>
        <v>1.7976143588853635E-6</v>
      </c>
      <c r="O476" s="18">
        <f t="shared" ca="1" si="389"/>
        <v>3.1021497912649138E-7</v>
      </c>
      <c r="P476" s="18">
        <f t="shared" ca="1" si="389"/>
        <v>1.9264877888893158E-6</v>
      </c>
      <c r="Q476" s="18">
        <f t="shared" ca="1" si="389"/>
        <v>2.8048296713642609E-7</v>
      </c>
      <c r="R476" s="18">
        <f t="shared" ca="1" si="389"/>
        <v>1.1827628823921032E-6</v>
      </c>
      <c r="S476" s="18">
        <f t="shared" ca="1" si="389"/>
        <v>3.7566394800949809E-8</v>
      </c>
      <c r="T476" s="18">
        <f t="shared" ca="1" si="389"/>
        <v>1.7449547176490036E-7</v>
      </c>
      <c r="U476" s="18">
        <f t="shared" ca="1" si="389"/>
        <v>2.1484056984260448E-8</v>
      </c>
      <c r="V476" s="18">
        <f t="shared" ca="1" si="389"/>
        <v>4.559207938030179E-8</v>
      </c>
      <c r="W476" s="18">
        <f t="shared" ca="1" si="389"/>
        <v>1.989565968687452E-8</v>
      </c>
      <c r="X476" s="18">
        <f t="shared" ca="1" si="389"/>
        <v>6.2755097940822725E-8</v>
      </c>
      <c r="Y476" s="18">
        <f t="shared" ca="1" si="389"/>
        <v>8.7900844541047921E-9</v>
      </c>
      <c r="Z476" s="18">
        <f t="shared" ca="1" si="389"/>
        <v>2.6087709711183532E-8</v>
      </c>
      <c r="AA476" s="18">
        <f t="shared" ca="1" si="389"/>
        <v>1.3643738579144724E-8</v>
      </c>
      <c r="AB476" s="18">
        <f t="shared" ca="1" si="389"/>
        <v>2.6121249561076271E-8</v>
      </c>
      <c r="AC476" s="18">
        <f t="shared" ca="1" si="389"/>
        <v>2.4222059773818677E-8</v>
      </c>
      <c r="AD476" s="18">
        <f t="shared" ca="1" si="389"/>
        <v>2.8741911860971972E-7</v>
      </c>
      <c r="AE476" s="18">
        <f t="shared" ca="1" si="389"/>
        <v>2.8708247449772759E-9</v>
      </c>
      <c r="AF476" s="18">
        <f t="shared" ca="1" si="389"/>
        <v>1.2554799191593068E-8</v>
      </c>
    </row>
    <row r="477" spans="4:32">
      <c r="D477" s="18">
        <f t="shared" si="332"/>
        <v>7126.4</v>
      </c>
      <c r="E477" s="18">
        <f t="shared" ref="E477:AF477" ca="1" si="390">E395*(E149/(E149+$B$3*0.001))^(0.02*$B$4+4.7)</f>
        <v>2.5325946723598877E-2</v>
      </c>
      <c r="F477" s="18">
        <f t="shared" ca="1" si="390"/>
        <v>1.5573432172913116E-3</v>
      </c>
      <c r="G477" s="18">
        <f t="shared" ca="1" si="390"/>
        <v>4.6509795575332829E-6</v>
      </c>
      <c r="H477" s="18">
        <f t="shared" ca="1" si="390"/>
        <v>1.6438669790105879E-6</v>
      </c>
      <c r="I477" s="18">
        <f t="shared" ca="1" si="390"/>
        <v>5.0292895377916581E-6</v>
      </c>
      <c r="J477" s="18">
        <f t="shared" ca="1" si="390"/>
        <v>1.7860809588498381E-5</v>
      </c>
      <c r="K477" s="18">
        <f t="shared" ca="1" si="390"/>
        <v>3.3712531585589642E-6</v>
      </c>
      <c r="L477" s="18">
        <f t="shared" ca="1" si="390"/>
        <v>1.2965281212983405E-5</v>
      </c>
      <c r="M477" s="18">
        <f t="shared" ca="1" si="390"/>
        <v>2.5827440639303371E-7</v>
      </c>
      <c r="N477" s="18">
        <f t="shared" ca="1" si="390"/>
        <v>1.4284277582319475E-6</v>
      </c>
      <c r="O477" s="18">
        <f t="shared" ca="1" si="390"/>
        <v>2.4634633088072067E-7</v>
      </c>
      <c r="P477" s="18">
        <f t="shared" ca="1" si="390"/>
        <v>1.5727665496976025E-6</v>
      </c>
      <c r="Q477" s="18">
        <f t="shared" ca="1" si="390"/>
        <v>2.2884648217061391E-7</v>
      </c>
      <c r="R477" s="18">
        <f t="shared" ca="1" si="390"/>
        <v>9.8549143938176378E-7</v>
      </c>
      <c r="S477" s="18">
        <f t="shared" ca="1" si="390"/>
        <v>3.0931848570899842E-8</v>
      </c>
      <c r="T477" s="18">
        <f t="shared" ca="1" si="390"/>
        <v>1.4701894641951074E-7</v>
      </c>
      <c r="U477" s="18">
        <f t="shared" ca="1" si="390"/>
        <v>1.7834065124147032E-8</v>
      </c>
      <c r="V477" s="18">
        <f t="shared" ca="1" si="390"/>
        <v>3.7917780139994375E-8</v>
      </c>
      <c r="W477" s="18">
        <f t="shared" ca="1" si="390"/>
        <v>1.6686237533673453E-8</v>
      </c>
      <c r="X477" s="18">
        <f t="shared" ca="1" si="390"/>
        <v>5.3922611033060746E-8</v>
      </c>
      <c r="Y477" s="18">
        <f t="shared" ca="1" si="390"/>
        <v>7.4520386398738578E-9</v>
      </c>
      <c r="Z477" s="18">
        <f t="shared" ca="1" si="390"/>
        <v>2.2161821426260691E-8</v>
      </c>
      <c r="AA477" s="18">
        <f t="shared" ca="1" si="390"/>
        <v>1.165679578371097E-8</v>
      </c>
      <c r="AB477" s="18">
        <f t="shared" ca="1" si="390"/>
        <v>2.2529074376738096E-8</v>
      </c>
      <c r="AC477" s="18">
        <f t="shared" ca="1" si="390"/>
        <v>2.1104268459352923E-8</v>
      </c>
      <c r="AD477" s="18">
        <f t="shared" ca="1" si="390"/>
        <v>2.5318873551140358E-7</v>
      </c>
      <c r="AE477" s="18">
        <f t="shared" ca="1" si="390"/>
        <v>2.5340503250936423E-9</v>
      </c>
      <c r="AF477" s="18">
        <f t="shared" ca="1" si="390"/>
        <v>1.115065692285461E-8</v>
      </c>
    </row>
    <row r="478" spans="4:32">
      <c r="D478" s="18">
        <f t="shared" si="332"/>
        <v>8971.6</v>
      </c>
      <c r="E478" s="18">
        <f t="shared" ref="E478:AF478" ca="1" si="391">E396*(E150/(E150+$B$3*0.001))^(0.02*$B$4+4.7)</f>
        <v>1.6583197781076395E-2</v>
      </c>
      <c r="F478" s="18">
        <f t="shared" ca="1" si="391"/>
        <v>9.9657064019794805E-4</v>
      </c>
      <c r="G478" s="18">
        <f t="shared" ca="1" si="391"/>
        <v>3.0104352024213222E-6</v>
      </c>
      <c r="H478" s="18">
        <f t="shared" ca="1" si="391"/>
        <v>1.0646071222020709E-6</v>
      </c>
      <c r="I478" s="18">
        <f t="shared" ca="1" si="391"/>
        <v>3.4007933327404576E-6</v>
      </c>
      <c r="J478" s="18">
        <f t="shared" ca="1" si="391"/>
        <v>1.2848812163004786E-5</v>
      </c>
      <c r="K478" s="18">
        <f t="shared" ca="1" si="391"/>
        <v>2.4373584891164537E-6</v>
      </c>
      <c r="L478" s="18">
        <f t="shared" ca="1" si="391"/>
        <v>9.7441790159631845E-6</v>
      </c>
      <c r="M478" s="18">
        <f t="shared" ca="1" si="391"/>
        <v>1.9320911572614397E-7</v>
      </c>
      <c r="N478" s="18">
        <f t="shared" ca="1" si="391"/>
        <v>1.0983958640200198E-6</v>
      </c>
      <c r="O478" s="18">
        <f t="shared" ca="1" si="391"/>
        <v>1.8919529545218539E-7</v>
      </c>
      <c r="P478" s="18">
        <f t="shared" ca="1" si="391"/>
        <v>1.2450631941294174E-6</v>
      </c>
      <c r="Q478" s="18">
        <f t="shared" ca="1" si="391"/>
        <v>1.8100476669885136E-7</v>
      </c>
      <c r="R478" s="18">
        <f t="shared" ca="1" si="391"/>
        <v>7.9778169838485694E-7</v>
      </c>
      <c r="S478" s="18">
        <f t="shared" ca="1" si="391"/>
        <v>2.4695771377502356E-8</v>
      </c>
      <c r="T478" s="18">
        <f t="shared" ca="1" si="391"/>
        <v>1.2047190663806817E-7</v>
      </c>
      <c r="U478" s="18">
        <f t="shared" ca="1" si="391"/>
        <v>1.4360458671641276E-8</v>
      </c>
      <c r="V478" s="18">
        <f t="shared" ca="1" si="391"/>
        <v>3.0607830139700711E-8</v>
      </c>
      <c r="W478" s="18">
        <f t="shared" ca="1" si="391"/>
        <v>1.3587201918843379E-8</v>
      </c>
      <c r="X478" s="18">
        <f t="shared" ca="1" si="391"/>
        <v>4.5155949500958411E-8</v>
      </c>
      <c r="Y478" s="18">
        <f t="shared" ca="1" si="391"/>
        <v>6.1438471293733386E-9</v>
      </c>
      <c r="Z478" s="18">
        <f t="shared" ca="1" si="391"/>
        <v>1.8310236718511939E-8</v>
      </c>
      <c r="AA478" s="18">
        <f t="shared" ca="1" si="391"/>
        <v>9.6941911199454723E-9</v>
      </c>
      <c r="AB478" s="18">
        <f t="shared" ca="1" si="391"/>
        <v>1.8939231057686076E-8</v>
      </c>
      <c r="AC478" s="18">
        <f t="shared" ca="1" si="391"/>
        <v>1.795237780002896E-8</v>
      </c>
      <c r="AD478" s="18">
        <f t="shared" ca="1" si="391"/>
        <v>2.1812694736336226E-7</v>
      </c>
      <c r="AE478" s="18">
        <f t="shared" ca="1" si="391"/>
        <v>2.1881883393040761E-9</v>
      </c>
      <c r="AF478" s="18">
        <f t="shared" ca="1" si="391"/>
        <v>9.696375042362414E-9</v>
      </c>
    </row>
    <row r="479" spans="4:32">
      <c r="D479" s="18">
        <f t="shared" si="332"/>
        <v>11295</v>
      </c>
      <c r="E479" s="18">
        <f t="shared" ref="E479:AF479" ca="1" si="392">E397*(E151/(E151+$B$3*0.001))^(0.02*$B$4+4.7)</f>
        <v>1.0483047174079991E-2</v>
      </c>
      <c r="F479" s="18">
        <f t="shared" ca="1" si="392"/>
        <v>6.1646784271673905E-4</v>
      </c>
      <c r="G479" s="18">
        <f t="shared" ca="1" si="392"/>
        <v>1.876961978960353E-6</v>
      </c>
      <c r="H479" s="18">
        <f t="shared" ca="1" si="392"/>
        <v>6.590849887490966E-7</v>
      </c>
      <c r="I479" s="18">
        <f t="shared" ca="1" si="392"/>
        <v>2.1942671777686271E-6</v>
      </c>
      <c r="J479" s="18">
        <f t="shared" ca="1" si="392"/>
        <v>8.8220391111680425E-6</v>
      </c>
      <c r="K479" s="18">
        <f t="shared" ca="1" si="392"/>
        <v>1.675660831030537E-6</v>
      </c>
      <c r="L479" s="18">
        <f t="shared" ca="1" si="392"/>
        <v>6.9805192161431822E-6</v>
      </c>
      <c r="M479" s="18">
        <f t="shared" ca="1" si="392"/>
        <v>1.3741347327892433E-7</v>
      </c>
      <c r="N479" s="18">
        <f t="shared" ca="1" si="392"/>
        <v>8.0322075710910029E-7</v>
      </c>
      <c r="O479" s="18">
        <f t="shared" ca="1" si="392"/>
        <v>1.3794418476012087E-7</v>
      </c>
      <c r="P479" s="18">
        <f t="shared" ca="1" si="392"/>
        <v>9.3794566711164499E-7</v>
      </c>
      <c r="Q479" s="18">
        <f t="shared" ca="1" si="392"/>
        <v>1.3602511737816578E-7</v>
      </c>
      <c r="R479" s="18">
        <f t="shared" ca="1" si="392"/>
        <v>6.1491029354302551E-7</v>
      </c>
      <c r="S479" s="18">
        <f t="shared" ca="1" si="392"/>
        <v>1.8691549689422428E-8</v>
      </c>
      <c r="T479" s="18">
        <f t="shared" ca="1" si="392"/>
        <v>9.3918288515526718E-8</v>
      </c>
      <c r="U479" s="18">
        <f t="shared" ca="1" si="392"/>
        <v>1.0940711183601512E-8</v>
      </c>
      <c r="V479" s="18">
        <f t="shared" ca="1" si="392"/>
        <v>2.3405181561787828E-8</v>
      </c>
      <c r="W479" s="18">
        <f t="shared" ca="1" si="392"/>
        <v>1.0463025530199107E-8</v>
      </c>
      <c r="X479" s="18">
        <f t="shared" ca="1" si="392"/>
        <v>3.5952437865882058E-8</v>
      </c>
      <c r="Y479" s="18">
        <f t="shared" ca="1" si="392"/>
        <v>4.7976167214568074E-9</v>
      </c>
      <c r="Z479" s="18">
        <f t="shared" ca="1" si="392"/>
        <v>1.4325039448268168E-8</v>
      </c>
      <c r="AA479" s="18">
        <f t="shared" ca="1" si="392"/>
        <v>7.6421699966022476E-9</v>
      </c>
      <c r="AB479" s="18">
        <f t="shared" ca="1" si="392"/>
        <v>1.5109174167713022E-8</v>
      </c>
      <c r="AC479" s="18">
        <f t="shared" ca="1" si="392"/>
        <v>1.4533873869897851E-8</v>
      </c>
      <c r="AD479" s="18">
        <f t="shared" ca="1" si="392"/>
        <v>1.7925657140110388E-7</v>
      </c>
      <c r="AE479" s="18">
        <f t="shared" ca="1" si="392"/>
        <v>1.8026537390240027E-9</v>
      </c>
      <c r="AF479" s="18">
        <f t="shared" ca="1" si="392"/>
        <v>8.0475523944105718E-9</v>
      </c>
    </row>
    <row r="480" spans="4:32">
      <c r="D480" s="18">
        <f t="shared" si="332"/>
        <v>14219</v>
      </c>
      <c r="E480" s="18">
        <f t="shared" ref="E480:AF480" ca="1" si="393">E398*(E152/(E152+$B$3*0.001))^(0.02*$B$4+4.7)</f>
        <v>6.4338808519625512E-3</v>
      </c>
      <c r="F480" s="18">
        <f t="shared" ca="1" si="393"/>
        <v>3.7083926992189709E-4</v>
      </c>
      <c r="G480" s="18">
        <f t="shared" ca="1" si="393"/>
        <v>1.1345879540015827E-6</v>
      </c>
      <c r="H480" s="18">
        <f t="shared" ca="1" si="393"/>
        <v>3.9294835908526139E-7</v>
      </c>
      <c r="I480" s="18">
        <f t="shared" ca="1" si="393"/>
        <v>1.3606993066982829E-6</v>
      </c>
      <c r="J480" s="18">
        <f t="shared" ca="1" si="393"/>
        <v>5.8191946163344341E-6</v>
      </c>
      <c r="K480" s="18">
        <f t="shared" ca="1" si="393"/>
        <v>1.1028967083216076E-6</v>
      </c>
      <c r="L480" s="18">
        <f t="shared" ca="1" si="393"/>
        <v>4.7957091180521289E-6</v>
      </c>
      <c r="M480" s="18">
        <f t="shared" ca="1" si="393"/>
        <v>9.3500944010674805E-8</v>
      </c>
      <c r="N480" s="18">
        <f t="shared" ca="1" si="393"/>
        <v>5.6184122953164004E-7</v>
      </c>
      <c r="O480" s="18">
        <f t="shared" ca="1" si="393"/>
        <v>9.6067672817463806E-8</v>
      </c>
      <c r="P480" s="18">
        <f t="shared" ca="1" si="393"/>
        <v>6.7600184063563192E-7</v>
      </c>
      <c r="Q480" s="18">
        <f t="shared" ca="1" si="393"/>
        <v>9.7674172725664343E-8</v>
      </c>
      <c r="R480" s="18">
        <f t="shared" ca="1" si="393"/>
        <v>4.5354232658844003E-7</v>
      </c>
      <c r="S480" s="18">
        <f t="shared" ca="1" si="393"/>
        <v>1.3483710331941408E-8</v>
      </c>
      <c r="T480" s="18">
        <f t="shared" ca="1" si="393"/>
        <v>6.998510999095066E-8</v>
      </c>
      <c r="U480" s="18">
        <f t="shared" ca="1" si="393"/>
        <v>7.9294899261887037E-9</v>
      </c>
      <c r="V480" s="18">
        <f t="shared" ca="1" si="393"/>
        <v>1.704291891539281E-8</v>
      </c>
      <c r="W480" s="18">
        <f t="shared" ca="1" si="393"/>
        <v>7.6572517631606077E-9</v>
      </c>
      <c r="X480" s="18">
        <f t="shared" ca="1" si="393"/>
        <v>2.7337002157097178E-8</v>
      </c>
      <c r="Y480" s="18">
        <f t="shared" ca="1" si="393"/>
        <v>3.5657568377302738E-9</v>
      </c>
      <c r="Z480" s="18">
        <f t="shared" ca="1" si="393"/>
        <v>1.0663609093467808E-8</v>
      </c>
      <c r="AA480" s="18">
        <f t="shared" ca="1" si="393"/>
        <v>5.737320460925126E-9</v>
      </c>
      <c r="AB480" s="18">
        <f t="shared" ca="1" si="393"/>
        <v>1.1491458940442006E-8</v>
      </c>
      <c r="AC480" s="18">
        <f t="shared" ca="1" si="393"/>
        <v>1.1245308485864368E-8</v>
      </c>
      <c r="AD480" s="18">
        <f t="shared" ca="1" si="393"/>
        <v>1.4107243013845853E-7</v>
      </c>
      <c r="AE480" s="18">
        <f t="shared" ca="1" si="393"/>
        <v>1.4222213291146233E-9</v>
      </c>
      <c r="AF480" s="18">
        <f t="shared" ca="1" si="393"/>
        <v>6.3979871839698838E-9</v>
      </c>
    </row>
    <row r="481" spans="4:32">
      <c r="D481" s="18">
        <f t="shared" si="332"/>
        <v>17901</v>
      </c>
      <c r="E481" s="18">
        <f t="shared" ref="E481:AF481" ca="1" si="394">E399*(E153/(E153+$B$3*0.001))^(0.02*$B$4+4.7)</f>
        <v>3.8620680841626983E-3</v>
      </c>
      <c r="F481" s="18">
        <f t="shared" ca="1" si="394"/>
        <v>2.1857766436632212E-4</v>
      </c>
      <c r="G481" s="18">
        <f t="shared" ca="1" si="394"/>
        <v>6.7083675480215017E-7</v>
      </c>
      <c r="H481" s="18">
        <f t="shared" ca="1" si="394"/>
        <v>2.2816344485047153E-7</v>
      </c>
      <c r="I481" s="18">
        <f t="shared" ca="1" si="394"/>
        <v>8.2096828291620376E-7</v>
      </c>
      <c r="J481" s="18">
        <f t="shared" ca="1" si="394"/>
        <v>3.7351140995875995E-6</v>
      </c>
      <c r="K481" s="18">
        <f t="shared" ca="1" si="394"/>
        <v>7.0493619302752425E-7</v>
      </c>
      <c r="L481" s="18">
        <f t="shared" ca="1" si="394"/>
        <v>3.2041844033628736E-6</v>
      </c>
      <c r="M481" s="18">
        <f t="shared" ca="1" si="394"/>
        <v>6.1786447849097076E-8</v>
      </c>
      <c r="N481" s="18">
        <f t="shared" ca="1" si="394"/>
        <v>3.81795202506097E-7</v>
      </c>
      <c r="O481" s="18">
        <f t="shared" ca="1" si="394"/>
        <v>6.493718140731173E-8</v>
      </c>
      <c r="P481" s="18">
        <f t="shared" ca="1" si="394"/>
        <v>4.7360089606918917E-7</v>
      </c>
      <c r="Q481" s="18">
        <f t="shared" ca="1" si="394"/>
        <v>6.8135510822330996E-8</v>
      </c>
      <c r="R481" s="18">
        <f t="shared" ca="1" si="394"/>
        <v>3.2540981920375158E-7</v>
      </c>
      <c r="S481" s="18">
        <f t="shared" ca="1" si="394"/>
        <v>9.4418140564755889E-9</v>
      </c>
      <c r="T481" s="18">
        <f t="shared" ca="1" si="394"/>
        <v>5.0727554977950657E-8</v>
      </c>
      <c r="U481" s="18">
        <f t="shared" ca="1" si="394"/>
        <v>5.5747353017252261E-9</v>
      </c>
      <c r="V481" s="18">
        <f t="shared" ca="1" si="394"/>
        <v>1.2047546952189698E-8</v>
      </c>
      <c r="W481" s="18">
        <f t="shared" ca="1" si="394"/>
        <v>5.4376268831670935E-9</v>
      </c>
      <c r="X481" s="18">
        <f t="shared" ca="1" si="394"/>
        <v>2.0233990221188289E-8</v>
      </c>
      <c r="Y481" s="18">
        <f t="shared" ca="1" si="394"/>
        <v>2.5743578651426015E-9</v>
      </c>
      <c r="Z481" s="18">
        <f t="shared" ca="1" si="394"/>
        <v>7.7112233712399844E-9</v>
      </c>
      <c r="AA481" s="18">
        <f t="shared" ca="1" si="394"/>
        <v>4.1866201785930151E-9</v>
      </c>
      <c r="AB481" s="18">
        <f t="shared" ca="1" si="394"/>
        <v>8.5036435817954522E-9</v>
      </c>
      <c r="AC481" s="18">
        <f t="shared" ca="1" si="394"/>
        <v>8.4801837726963309E-9</v>
      </c>
      <c r="AD481" s="18">
        <f t="shared" ca="1" si="394"/>
        <v>1.0836253177178674E-7</v>
      </c>
      <c r="AE481" s="18">
        <f t="shared" ca="1" si="394"/>
        <v>1.0953605969180682E-9</v>
      </c>
      <c r="AF481" s="18">
        <f t="shared" ca="1" si="394"/>
        <v>4.9686423152312387E-9</v>
      </c>
    </row>
    <row r="482" spans="4:32">
      <c r="D482" s="18">
        <f t="shared" si="332"/>
        <v>22536</v>
      </c>
      <c r="E482" s="18">
        <f t="shared" ref="E482:AF482" ca="1" si="395">E400*(E154/(E154+$B$3*0.001))^(0.02*$B$4+4.7)</f>
        <v>2.273821892922019E-3</v>
      </c>
      <c r="F482" s="18">
        <f t="shared" ca="1" si="395"/>
        <v>1.2657665796712942E-4</v>
      </c>
      <c r="G482" s="18">
        <f t="shared" ca="1" si="395"/>
        <v>3.8901456552471415E-7</v>
      </c>
      <c r="H482" s="18">
        <f t="shared" ca="1" si="395"/>
        <v>1.2939394421795191E-7</v>
      </c>
      <c r="I482" s="18">
        <f t="shared" ca="1" si="395"/>
        <v>4.8312918890708343E-7</v>
      </c>
      <c r="J482" s="18">
        <f t="shared" ca="1" si="395"/>
        <v>2.337371520901306E-6</v>
      </c>
      <c r="K482" s="18">
        <f t="shared" ca="1" si="395"/>
        <v>4.3830652618618637E-7</v>
      </c>
      <c r="L482" s="18">
        <f t="shared" ca="1" si="395"/>
        <v>2.0847379035797365E-6</v>
      </c>
      <c r="M482" s="18">
        <f t="shared" ca="1" si="395"/>
        <v>3.9700662283389978E-8</v>
      </c>
      <c r="N482" s="18">
        <f t="shared" ca="1" si="395"/>
        <v>2.522854983877906E-7</v>
      </c>
      <c r="O482" s="18">
        <f t="shared" ca="1" si="395"/>
        <v>4.2640652820517798E-8</v>
      </c>
      <c r="P482" s="18">
        <f t="shared" ca="1" si="395"/>
        <v>3.2265266238944147E-7</v>
      </c>
      <c r="Q482" s="18">
        <f t="shared" ca="1" si="395"/>
        <v>4.6186314711877255E-8</v>
      </c>
      <c r="R482" s="18">
        <f t="shared" ca="1" si="395"/>
        <v>2.2712711696497545E-7</v>
      </c>
      <c r="S482" s="18">
        <f t="shared" ca="1" si="395"/>
        <v>6.4157250011752005E-9</v>
      </c>
      <c r="T482" s="18">
        <f t="shared" ca="1" si="395"/>
        <v>3.5757100861487921E-8</v>
      </c>
      <c r="U482" s="18">
        <f t="shared" ca="1" si="395"/>
        <v>3.7998262947602221E-9</v>
      </c>
      <c r="V482" s="18">
        <f t="shared" ca="1" si="395"/>
        <v>8.2623163838921132E-9</v>
      </c>
      <c r="W482" s="18">
        <f t="shared" ca="1" si="395"/>
        <v>3.742766592348964E-9</v>
      </c>
      <c r="X482" s="18">
        <f t="shared" ca="1" si="395"/>
        <v>1.4563690277825977E-8</v>
      </c>
      <c r="Y482" s="18">
        <f t="shared" ca="1" si="395"/>
        <v>1.8036538079369087E-9</v>
      </c>
      <c r="Z482" s="18">
        <f t="shared" ca="1" si="395"/>
        <v>5.4104418903132373E-9</v>
      </c>
      <c r="AA482" s="18">
        <f t="shared" ca="1" si="395"/>
        <v>2.9664594269813068E-9</v>
      </c>
      <c r="AB482" s="18">
        <f t="shared" ca="1" si="395"/>
        <v>6.1154195957140714E-9</v>
      </c>
      <c r="AC482" s="18">
        <f t="shared" ca="1" si="395"/>
        <v>6.2243416337781872E-9</v>
      </c>
      <c r="AD482" s="18">
        <f t="shared" ca="1" si="395"/>
        <v>8.1133493336188188E-8</v>
      </c>
      <c r="AE482" s="18">
        <f t="shared" ca="1" si="395"/>
        <v>8.2248364578447694E-10</v>
      </c>
      <c r="AF482" s="18">
        <f t="shared" ca="1" si="395"/>
        <v>3.7634726838910741E-9</v>
      </c>
    </row>
    <row r="483" spans="4:32">
      <c r="D483" s="18">
        <f t="shared" si="332"/>
        <v>28371</v>
      </c>
      <c r="E483" s="18">
        <f t="shared" ref="E483:AF483" ca="1" si="396">E401*(E155/(E155+$B$3*0.001))^(0.02*$B$4+4.7)</f>
        <v>1.3164492247826189E-3</v>
      </c>
      <c r="F483" s="18">
        <f t="shared" ca="1" si="396"/>
        <v>7.2189138072643294E-5</v>
      </c>
      <c r="G483" s="18">
        <f t="shared" ca="1" si="396"/>
        <v>2.2180029435481744E-7</v>
      </c>
      <c r="H483" s="18">
        <f t="shared" ca="1" si="396"/>
        <v>7.1860274747734015E-8</v>
      </c>
      <c r="I483" s="18">
        <f t="shared" ca="1" si="396"/>
        <v>2.7800612425177346E-7</v>
      </c>
      <c r="J483" s="18">
        <f t="shared" ca="1" si="396"/>
        <v>1.4290088153417362E-6</v>
      </c>
      <c r="K483" s="18">
        <f t="shared" ca="1" si="396"/>
        <v>2.6563163913802232E-7</v>
      </c>
      <c r="L483" s="18">
        <f t="shared" ca="1" si="396"/>
        <v>1.3230166448469388E-6</v>
      </c>
      <c r="M483" s="18">
        <f t="shared" ca="1" si="396"/>
        <v>2.4844201073631997E-8</v>
      </c>
      <c r="N483" s="18">
        <f t="shared" ca="1" si="396"/>
        <v>1.6227804455845787E-7</v>
      </c>
      <c r="O483" s="18">
        <f t="shared" ca="1" si="396"/>
        <v>2.7231048433661092E-8</v>
      </c>
      <c r="P483" s="18">
        <f t="shared" ca="1" si="396"/>
        <v>2.1392604804959571E-7</v>
      </c>
      <c r="Q483" s="18">
        <f t="shared" ca="1" si="396"/>
        <v>3.0442236365815932E-8</v>
      </c>
      <c r="R483" s="18">
        <f t="shared" ca="1" si="396"/>
        <v>1.5426717929689188E-7</v>
      </c>
      <c r="S483" s="18">
        <f t="shared" ca="1" si="396"/>
        <v>4.232239000095184E-9</v>
      </c>
      <c r="T483" s="18">
        <f t="shared" ca="1" si="396"/>
        <v>2.4507348569586902E-8</v>
      </c>
      <c r="U483" s="18">
        <f t="shared" ca="1" si="396"/>
        <v>2.511072291112726E-9</v>
      </c>
      <c r="V483" s="18">
        <f t="shared" ca="1" si="396"/>
        <v>5.4976582156857516E-9</v>
      </c>
      <c r="W483" s="18">
        <f t="shared" ca="1" si="396"/>
        <v>2.4965466450585208E-9</v>
      </c>
      <c r="X483" s="18">
        <f t="shared" ca="1" si="396"/>
        <v>1.0187525641274497E-8</v>
      </c>
      <c r="Y483" s="18">
        <f t="shared" ca="1" si="396"/>
        <v>1.2255454594805651E-9</v>
      </c>
      <c r="Z483" s="18">
        <f t="shared" ca="1" si="396"/>
        <v>3.6814030689649803E-9</v>
      </c>
      <c r="AA483" s="18">
        <f t="shared" ca="1" si="396"/>
        <v>2.0394806763875805E-9</v>
      </c>
      <c r="AB483" s="18">
        <f t="shared" ca="1" si="396"/>
        <v>4.2697908188697201E-9</v>
      </c>
      <c r="AC483" s="18">
        <f t="shared" ca="1" si="396"/>
        <v>4.4430151802770293E-9</v>
      </c>
      <c r="AD483" s="18">
        <f t="shared" ca="1" si="396"/>
        <v>5.9155984309726662E-8</v>
      </c>
      <c r="AE483" s="18">
        <f t="shared" ca="1" si="396"/>
        <v>6.0141879137041924E-10</v>
      </c>
      <c r="AF483" s="18">
        <f t="shared" ca="1" si="396"/>
        <v>2.7771476644058853E-9</v>
      </c>
    </row>
    <row r="484" spans="4:32">
      <c r="D484" s="18">
        <f t="shared" ref="D484:D498" si="397">D74</f>
        <v>35717</v>
      </c>
      <c r="E484" s="18">
        <f t="shared" ref="E484:AF484" ca="1" si="398">E402*(E156/(E156+$B$3*0.001))^(0.02*$B$4+4.7)</f>
        <v>7.5125924239877477E-4</v>
      </c>
      <c r="F484" s="18">
        <f t="shared" ca="1" si="398"/>
        <v>4.0636527288037765E-5</v>
      </c>
      <c r="G484" s="18">
        <f t="shared" ca="1" si="398"/>
        <v>1.2462912503932004E-7</v>
      </c>
      <c r="H484" s="18">
        <f t="shared" ca="1" si="398"/>
        <v>3.9184827627563625E-8</v>
      </c>
      <c r="I484" s="18">
        <f t="shared" ca="1" si="398"/>
        <v>1.5682081765541403E-7</v>
      </c>
      <c r="J484" s="18">
        <f t="shared" ca="1" si="398"/>
        <v>8.5547499589238345E-7</v>
      </c>
      <c r="K484" s="18">
        <f t="shared" ca="1" si="398"/>
        <v>1.5726524610351557E-7</v>
      </c>
      <c r="L484" s="18">
        <f t="shared" ca="1" si="398"/>
        <v>8.205463703007276E-7</v>
      </c>
      <c r="M484" s="18">
        <f t="shared" ca="1" si="398"/>
        <v>1.5171391370950214E-8</v>
      </c>
      <c r="N484" s="18">
        <f t="shared" ca="1" si="398"/>
        <v>1.0178784730541025E-7</v>
      </c>
      <c r="O484" s="18">
        <f t="shared" ca="1" si="398"/>
        <v>1.6937949680940893E-8</v>
      </c>
      <c r="P484" s="18">
        <f t="shared" ca="1" si="398"/>
        <v>1.3821565433581017E-7</v>
      </c>
      <c r="Q484" s="18">
        <f t="shared" ca="1" si="398"/>
        <v>1.9535704686110212E-8</v>
      </c>
      <c r="R484" s="18">
        <f t="shared" ca="1" si="398"/>
        <v>1.0205356335778699E-7</v>
      </c>
      <c r="S484" s="18">
        <f t="shared" ca="1" si="398"/>
        <v>2.7127069520107413E-9</v>
      </c>
      <c r="T484" s="18">
        <f t="shared" ca="1" si="398"/>
        <v>1.6344589934848439E-8</v>
      </c>
      <c r="U484" s="18">
        <f t="shared" ca="1" si="398"/>
        <v>1.6097154318428672E-9</v>
      </c>
      <c r="V484" s="18">
        <f t="shared" ca="1" si="398"/>
        <v>3.5514824746871332E-9</v>
      </c>
      <c r="W484" s="18">
        <f t="shared" ca="1" si="398"/>
        <v>1.6140477108566975E-9</v>
      </c>
      <c r="X484" s="18">
        <f t="shared" ca="1" si="398"/>
        <v>6.9262531607459066E-9</v>
      </c>
      <c r="Y484" s="18">
        <f t="shared" ca="1" si="398"/>
        <v>8.0771233501989044E-10</v>
      </c>
      <c r="Z484" s="18">
        <f t="shared" ca="1" si="398"/>
        <v>2.4291326196470403E-9</v>
      </c>
      <c r="AA484" s="18">
        <f t="shared" ca="1" si="398"/>
        <v>1.3603885100413934E-9</v>
      </c>
      <c r="AB484" s="18">
        <f t="shared" ca="1" si="398"/>
        <v>2.8939998763390996E-9</v>
      </c>
      <c r="AC484" s="18">
        <f t="shared" ca="1" si="398"/>
        <v>3.0834115181600372E-9</v>
      </c>
      <c r="AD484" s="18">
        <f t="shared" ca="1" si="398"/>
        <v>4.1982236607259037E-8</v>
      </c>
      <c r="AE484" s="18">
        <f t="shared" ca="1" si="398"/>
        <v>4.2807395128952739E-10</v>
      </c>
      <c r="AF484" s="18">
        <f t="shared" ca="1" si="398"/>
        <v>1.9949811697503599E-9</v>
      </c>
    </row>
    <row r="485" spans="4:32">
      <c r="D485" s="18">
        <f t="shared" si="397"/>
        <v>44965</v>
      </c>
      <c r="E485" s="18">
        <f t="shared" ref="E485:AF485" ca="1" si="399">E403*(E157/(E157+$B$3*0.001))^(0.02*$B$4+4.7)</f>
        <v>4.2352215358556361E-4</v>
      </c>
      <c r="F485" s="18">
        <f t="shared" ca="1" si="399"/>
        <v>2.2624196081785241E-5</v>
      </c>
      <c r="G485" s="18">
        <f t="shared" ca="1" si="399"/>
        <v>6.9163412611131169E-8</v>
      </c>
      <c r="H485" s="18">
        <f t="shared" ca="1" si="399"/>
        <v>2.1032287378826696E-8</v>
      </c>
      <c r="I485" s="18">
        <f t="shared" ca="1" si="399"/>
        <v>8.6936238057211737E-8</v>
      </c>
      <c r="J485" s="18">
        <f t="shared" ca="1" si="399"/>
        <v>5.0265928530585913E-7</v>
      </c>
      <c r="K485" s="18">
        <f t="shared" ca="1" si="399"/>
        <v>9.1176047407535391E-8</v>
      </c>
      <c r="L485" s="18">
        <f t="shared" ca="1" si="399"/>
        <v>4.9844232626267167E-7</v>
      </c>
      <c r="M485" s="18">
        <f t="shared" ca="1" si="399"/>
        <v>9.0608459784757213E-9</v>
      </c>
      <c r="N485" s="18">
        <f t="shared" ca="1" si="399"/>
        <v>6.2380699851581065E-8</v>
      </c>
      <c r="O485" s="18">
        <f t="shared" ca="1" si="399"/>
        <v>1.0283059283073381E-8</v>
      </c>
      <c r="P485" s="18">
        <f t="shared" ca="1" si="399"/>
        <v>8.7164252735753464E-8</v>
      </c>
      <c r="Q485" s="18">
        <f t="shared" ca="1" si="399"/>
        <v>1.2224610742805718E-8</v>
      </c>
      <c r="R485" s="18">
        <f t="shared" ca="1" si="399"/>
        <v>6.5852926273327206E-8</v>
      </c>
      <c r="S485" s="18">
        <f t="shared" ca="1" si="399"/>
        <v>1.6919364368204878E-9</v>
      </c>
      <c r="T485" s="18">
        <f t="shared" ca="1" si="399"/>
        <v>1.0617781163744771E-8</v>
      </c>
      <c r="U485" s="18">
        <f t="shared" ca="1" si="399"/>
        <v>1.0021772340230785E-9</v>
      </c>
      <c r="V485" s="18">
        <f t="shared" ca="1" si="399"/>
        <v>2.230029474879418E-9</v>
      </c>
      <c r="W485" s="18">
        <f t="shared" ca="1" si="399"/>
        <v>1.0123042080705144E-9</v>
      </c>
      <c r="X485" s="18">
        <f t="shared" ca="1" si="399"/>
        <v>4.5795294711956868E-9</v>
      </c>
      <c r="Y485" s="18">
        <f t="shared" ca="1" si="399"/>
        <v>5.1672991217082731E-10</v>
      </c>
      <c r="Z485" s="18">
        <f t="shared" ca="1" si="399"/>
        <v>1.5553173525469412E-9</v>
      </c>
      <c r="AA485" s="18">
        <f t="shared" ca="1" si="399"/>
        <v>8.8089596684241778E-10</v>
      </c>
      <c r="AB485" s="18">
        <f t="shared" ca="1" si="399"/>
        <v>1.9046993723384546E-9</v>
      </c>
      <c r="AC485" s="18">
        <f t="shared" ca="1" si="399"/>
        <v>2.0808777451709469E-9</v>
      </c>
      <c r="AD485" s="18">
        <f t="shared" ca="1" si="399"/>
        <v>2.9002909820235041E-8</v>
      </c>
      <c r="AE485" s="18">
        <f t="shared" ca="1" si="399"/>
        <v>2.9659492545939923E-10</v>
      </c>
      <c r="AF485" s="18">
        <f t="shared" ca="1" si="399"/>
        <v>1.394956232121092E-9</v>
      </c>
    </row>
    <row r="486" spans="4:32">
      <c r="D486" s="18">
        <f t="shared" si="397"/>
        <v>56607</v>
      </c>
      <c r="E486" s="18">
        <f t="shared" ref="E486:AF486" ca="1" si="400">E404*(E158/(E158+$B$3*0.001))^(0.02*$B$4+4.7)</f>
        <v>2.363298099119664E-4</v>
      </c>
      <c r="F486" s="18">
        <f t="shared" ca="1" si="400"/>
        <v>1.248029356531456E-5</v>
      </c>
      <c r="G486" s="18">
        <f t="shared" ca="1" si="400"/>
        <v>3.79822649344738E-8</v>
      </c>
      <c r="H486" s="18">
        <f t="shared" ca="1" si="400"/>
        <v>1.1137982108412549E-8</v>
      </c>
      <c r="I486" s="18">
        <f t="shared" ca="1" si="400"/>
        <v>4.7477490948229124E-8</v>
      </c>
      <c r="J486" s="18">
        <f t="shared" ca="1" si="400"/>
        <v>2.9056142555054056E-7</v>
      </c>
      <c r="K486" s="18">
        <f t="shared" ca="1" si="400"/>
        <v>5.1890770357140958E-8</v>
      </c>
      <c r="L486" s="18">
        <f t="shared" ca="1" si="400"/>
        <v>2.9722740457268594E-7</v>
      </c>
      <c r="M486" s="18">
        <f t="shared" ca="1" si="400"/>
        <v>5.3047011940691589E-9</v>
      </c>
      <c r="N486" s="18">
        <f t="shared" ca="1" si="400"/>
        <v>3.7435918734824334E-8</v>
      </c>
      <c r="O486" s="18">
        <f t="shared" ca="1" si="400"/>
        <v>6.1066176876002609E-9</v>
      </c>
      <c r="P486" s="18">
        <f t="shared" ca="1" si="400"/>
        <v>5.376084534058559E-8</v>
      </c>
      <c r="Q486" s="18">
        <f t="shared" ca="1" si="400"/>
        <v>7.4754378255397619E-9</v>
      </c>
      <c r="R486" s="18">
        <f t="shared" ca="1" si="400"/>
        <v>4.1520765309342037E-8</v>
      </c>
      <c r="S486" s="18">
        <f t="shared" ca="1" si="400"/>
        <v>1.0287530038885565E-9</v>
      </c>
      <c r="T486" s="18">
        <f t="shared" ca="1" si="400"/>
        <v>6.729960004591224E-9</v>
      </c>
      <c r="U486" s="18">
        <f t="shared" ca="1" si="400"/>
        <v>6.0705675281327794E-10</v>
      </c>
      <c r="V486" s="18">
        <f t="shared" ca="1" si="400"/>
        <v>1.3633488482351263E-9</v>
      </c>
      <c r="W486" s="18">
        <f t="shared" ca="1" si="400"/>
        <v>6.1689098756764914E-10</v>
      </c>
      <c r="X486" s="18">
        <f t="shared" ca="1" si="400"/>
        <v>2.9482314068229483E-9</v>
      </c>
      <c r="Y486" s="18">
        <f t="shared" ca="1" si="400"/>
        <v>3.2130348369825639E-10</v>
      </c>
      <c r="Z486" s="18">
        <f t="shared" ca="1" si="400"/>
        <v>9.674841956886314E-10</v>
      </c>
      <c r="AA486" s="18">
        <f t="shared" ca="1" si="400"/>
        <v>5.5433407557264105E-10</v>
      </c>
      <c r="AB486" s="18">
        <f t="shared" ca="1" si="400"/>
        <v>1.2184630321037889E-9</v>
      </c>
      <c r="AC486" s="18">
        <f t="shared" ca="1" si="400"/>
        <v>1.3668239633201062E-9</v>
      </c>
      <c r="AD486" s="18">
        <f t="shared" ca="1" si="400"/>
        <v>1.9517284996606022E-8</v>
      </c>
      <c r="AE486" s="18">
        <f t="shared" ca="1" si="400"/>
        <v>2.0015339017322737E-10</v>
      </c>
      <c r="AF486" s="18">
        <f t="shared" ca="1" si="400"/>
        <v>9.4983743746705496E-10</v>
      </c>
    </row>
    <row r="487" spans="4:32">
      <c r="D487" s="18">
        <f t="shared" si="397"/>
        <v>71264</v>
      </c>
      <c r="E487" s="18">
        <f t="shared" ref="E487:AF487" ca="1" si="401">E405*(E159/(E159+$B$3*0.001))^(0.02*$B$4+4.7)</f>
        <v>1.3074690639205467E-4</v>
      </c>
      <c r="F487" s="18">
        <f t="shared" ca="1" si="401"/>
        <v>6.8314411130738095E-6</v>
      </c>
      <c r="G487" s="18">
        <f t="shared" ca="1" si="401"/>
        <v>2.0675056540454692E-8</v>
      </c>
      <c r="H487" s="18">
        <f t="shared" ca="1" si="401"/>
        <v>5.8310157752876776E-9</v>
      </c>
      <c r="I487" s="18">
        <f t="shared" ca="1" si="401"/>
        <v>2.5596600326821316E-8</v>
      </c>
      <c r="J487" s="18">
        <f t="shared" ca="1" si="401"/>
        <v>1.6558805170411119E-7</v>
      </c>
      <c r="K487" s="18">
        <f t="shared" ca="1" si="401"/>
        <v>2.9057490412190909E-8</v>
      </c>
      <c r="L487" s="18">
        <f t="shared" ca="1" si="401"/>
        <v>1.7436038539119285E-7</v>
      </c>
      <c r="M487" s="18">
        <f t="shared" ca="1" si="401"/>
        <v>3.0514235349948023E-9</v>
      </c>
      <c r="N487" s="18">
        <f t="shared" ca="1" si="401"/>
        <v>2.2047830599652944E-8</v>
      </c>
      <c r="O487" s="18">
        <f t="shared" ca="1" si="401"/>
        <v>3.555425942976294E-9</v>
      </c>
      <c r="P487" s="18">
        <f t="shared" ca="1" si="401"/>
        <v>3.2500927293222637E-8</v>
      </c>
      <c r="Q487" s="18">
        <f t="shared" ca="1" si="401"/>
        <v>4.4761854086183247E-9</v>
      </c>
      <c r="R487" s="18">
        <f t="shared" ca="1" si="401"/>
        <v>2.5629582373759655E-8</v>
      </c>
      <c r="S487" s="18">
        <f t="shared" ca="1" si="401"/>
        <v>6.1110559715951804E-10</v>
      </c>
      <c r="T487" s="18">
        <f t="shared" ca="1" si="401"/>
        <v>4.1695004905216301E-9</v>
      </c>
      <c r="U487" s="18">
        <f t="shared" ca="1" si="401"/>
        <v>3.5844516253598396E-10</v>
      </c>
      <c r="V487" s="18">
        <f t="shared" ca="1" si="401"/>
        <v>8.1318092672028055E-10</v>
      </c>
      <c r="W487" s="18">
        <f t="shared" ca="1" si="401"/>
        <v>3.6588705888328224E-10</v>
      </c>
      <c r="X487" s="18">
        <f t="shared" ca="1" si="401"/>
        <v>1.8507567408689947E-9</v>
      </c>
      <c r="Y487" s="18">
        <f t="shared" ca="1" si="401"/>
        <v>1.9450072992389049E-10</v>
      </c>
      <c r="Z487" s="18">
        <f t="shared" ca="1" si="401"/>
        <v>5.8567150371432547E-10</v>
      </c>
      <c r="AA487" s="18">
        <f t="shared" ca="1" si="401"/>
        <v>3.3955596140214642E-10</v>
      </c>
      <c r="AB487" s="18">
        <f t="shared" ca="1" si="401"/>
        <v>7.5867493826463144E-10</v>
      </c>
      <c r="AC487" s="18">
        <f t="shared" ca="1" si="401"/>
        <v>8.7487654225812136E-10</v>
      </c>
      <c r="AD487" s="18">
        <f t="shared" ca="1" si="401"/>
        <v>1.2807584004995406E-8</v>
      </c>
      <c r="AE487" s="18">
        <f t="shared" ca="1" si="401"/>
        <v>1.3169404904519662E-10</v>
      </c>
      <c r="AF487" s="18">
        <f t="shared" ca="1" si="401"/>
        <v>6.3031264326505253E-10</v>
      </c>
    </row>
    <row r="488" spans="4:32">
      <c r="D488" s="18">
        <f t="shared" si="397"/>
        <v>89716</v>
      </c>
      <c r="E488" s="18">
        <f t="shared" ref="E488:AF488" ca="1" si="402">E406*(E160/(E160+$B$3*0.001))^(0.02*$B$4+4.7)</f>
        <v>7.1822701420457528E-5</v>
      </c>
      <c r="F488" s="18">
        <f t="shared" ca="1" si="402"/>
        <v>3.7155585541839521E-6</v>
      </c>
      <c r="G488" s="18">
        <f t="shared" ca="1" si="402"/>
        <v>1.1171719678704034E-8</v>
      </c>
      <c r="H488" s="18">
        <f t="shared" ca="1" si="402"/>
        <v>3.0234705207059883E-9</v>
      </c>
      <c r="I488" s="18">
        <f t="shared" ca="1" si="402"/>
        <v>1.3650276235761528E-8</v>
      </c>
      <c r="J488" s="18">
        <f t="shared" ca="1" si="402"/>
        <v>9.3225774557438846E-8</v>
      </c>
      <c r="K488" s="18">
        <f t="shared" ca="1" si="402"/>
        <v>1.6045527447796006E-8</v>
      </c>
      <c r="L488" s="18">
        <f t="shared" ca="1" si="402"/>
        <v>1.0084551831246515E-7</v>
      </c>
      <c r="M488" s="18">
        <f t="shared" ca="1" si="402"/>
        <v>1.728561851516285E-9</v>
      </c>
      <c r="N488" s="18">
        <f t="shared" ca="1" si="402"/>
        <v>1.2772885638510015E-8</v>
      </c>
      <c r="O488" s="18">
        <f t="shared" ca="1" si="402"/>
        <v>2.0343024184091376E-9</v>
      </c>
      <c r="P488" s="18">
        <f t="shared" ca="1" si="402"/>
        <v>1.9299819851201024E-8</v>
      </c>
      <c r="Q488" s="18">
        <f t="shared" ca="1" si="402"/>
        <v>2.6306424366481935E-9</v>
      </c>
      <c r="R488" s="18">
        <f t="shared" ca="1" si="402"/>
        <v>1.552192590345868E-8</v>
      </c>
      <c r="S488" s="18">
        <f t="shared" ca="1" si="402"/>
        <v>3.5544092643434261E-10</v>
      </c>
      <c r="T488" s="18">
        <f t="shared" ca="1" si="402"/>
        <v>2.5302459490935271E-9</v>
      </c>
      <c r="U488" s="18">
        <f t="shared" ca="1" si="402"/>
        <v>2.0679545943489162E-10</v>
      </c>
      <c r="V488" s="18">
        <f t="shared" ca="1" si="402"/>
        <v>4.7425735143114039E-10</v>
      </c>
      <c r="W488" s="18">
        <f t="shared" ca="1" si="402"/>
        <v>2.1170776732398348E-10</v>
      </c>
      <c r="X488" s="18">
        <f t="shared" ca="1" si="402"/>
        <v>1.1351279375141919E-9</v>
      </c>
      <c r="Y488" s="18">
        <f t="shared" ca="1" si="402"/>
        <v>1.148685596552584E-10</v>
      </c>
      <c r="Z488" s="18">
        <f t="shared" ca="1" si="402"/>
        <v>3.4574347221327986E-10</v>
      </c>
      <c r="AA488" s="18">
        <f t="shared" ca="1" si="402"/>
        <v>2.0286157680251834E-10</v>
      </c>
      <c r="AB488" s="18">
        <f t="shared" ca="1" si="402"/>
        <v>4.6063559124041686E-10</v>
      </c>
      <c r="AC488" s="18">
        <f t="shared" ca="1" si="402"/>
        <v>5.4667527233002266E-10</v>
      </c>
      <c r="AD488" s="18">
        <f t="shared" ca="1" si="402"/>
        <v>8.2081151943486112E-9</v>
      </c>
      <c r="AE488" s="18">
        <f t="shared" ca="1" si="402"/>
        <v>8.4612793471782109E-11</v>
      </c>
      <c r="AF488" s="18">
        <f t="shared" ca="1" si="402"/>
        <v>4.0823355372570698E-10</v>
      </c>
    </row>
    <row r="489" spans="4:32">
      <c r="D489" s="18">
        <f t="shared" si="397"/>
        <v>112950</v>
      </c>
      <c r="E489" s="18">
        <f t="shared" ref="E489:AF489" ca="1" si="403">E407*(E161/(E161+$B$3*0.001))^(0.02*$B$4+4.7)</f>
        <v>3.9236168197703793E-5</v>
      </c>
      <c r="F489" s="18">
        <f t="shared" ca="1" si="403"/>
        <v>2.0108838499994369E-6</v>
      </c>
      <c r="G489" s="18">
        <f t="shared" ca="1" si="403"/>
        <v>6.002659602853376E-9</v>
      </c>
      <c r="H489" s="18">
        <f t="shared" ca="1" si="403"/>
        <v>1.5562674539813949E-9</v>
      </c>
      <c r="I489" s="18">
        <f t="shared" ca="1" si="403"/>
        <v>7.2195808236408507E-9</v>
      </c>
      <c r="J489" s="18">
        <f t="shared" ca="1" si="403"/>
        <v>5.2004718307736934E-8</v>
      </c>
      <c r="K489" s="18">
        <f t="shared" ca="1" si="403"/>
        <v>8.7672064945985847E-9</v>
      </c>
      <c r="L489" s="18">
        <f t="shared" ca="1" si="403"/>
        <v>5.7705209808074789E-8</v>
      </c>
      <c r="M489" s="18">
        <f t="shared" ca="1" si="403"/>
        <v>9.679241977026475E-10</v>
      </c>
      <c r="N489" s="18">
        <f t="shared" ca="1" si="403"/>
        <v>7.3078102929905301E-9</v>
      </c>
      <c r="O489" s="18">
        <f t="shared" ca="1" si="403"/>
        <v>1.1487332016104098E-9</v>
      </c>
      <c r="P489" s="18">
        <f t="shared" ca="1" si="403"/>
        <v>1.1306890623762078E-8</v>
      </c>
      <c r="Q489" s="18">
        <f t="shared" ca="1" si="403"/>
        <v>1.5242554537776535E-9</v>
      </c>
      <c r="R489" s="18">
        <f t="shared" ca="1" si="403"/>
        <v>9.2657165132823607E-9</v>
      </c>
      <c r="S489" s="18">
        <f t="shared" ca="1" si="403"/>
        <v>2.0347466138252576E-10</v>
      </c>
      <c r="T489" s="18">
        <f t="shared" ca="1" si="403"/>
        <v>1.5115913931412593E-9</v>
      </c>
      <c r="U489" s="18">
        <f t="shared" ca="1" si="403"/>
        <v>1.1722452062220302E-10</v>
      </c>
      <c r="V489" s="18">
        <f t="shared" ca="1" si="403"/>
        <v>2.7192879067604184E-10</v>
      </c>
      <c r="W489" s="18">
        <f t="shared" ca="1" si="403"/>
        <v>1.2021534420049372E-10</v>
      </c>
      <c r="X489" s="18">
        <f t="shared" ca="1" si="403"/>
        <v>6.8401660511442788E-10</v>
      </c>
      <c r="Y489" s="18">
        <f t="shared" ca="1" si="403"/>
        <v>6.657746180754799E-11</v>
      </c>
      <c r="Z489" s="18">
        <f t="shared" ca="1" si="403"/>
        <v>2.0024323349301895E-10</v>
      </c>
      <c r="AA489" s="18">
        <f t="shared" ca="1" si="403"/>
        <v>1.189174673766986E-10</v>
      </c>
      <c r="AB489" s="18">
        <f t="shared" ca="1" si="403"/>
        <v>2.7436828257107788E-10</v>
      </c>
      <c r="AC489" s="18">
        <f t="shared" ca="1" si="403"/>
        <v>3.3537994262888936E-10</v>
      </c>
      <c r="AD489" s="18">
        <f t="shared" ca="1" si="403"/>
        <v>5.1668220473625028E-9</v>
      </c>
      <c r="AE489" s="18">
        <f t="shared" ca="1" si="403"/>
        <v>5.338600955543576E-11</v>
      </c>
      <c r="AF489" s="18">
        <f t="shared" ca="1" si="403"/>
        <v>2.5953939810307947E-10</v>
      </c>
    </row>
    <row r="490" spans="4:32">
      <c r="D490" s="18">
        <f t="shared" si="397"/>
        <v>142190</v>
      </c>
      <c r="E490" s="18">
        <f t="shared" ref="E490:AF490" ca="1" si="404">E408*(E162/(E162+$B$3*0.001))^(0.02*$B$4+4.7)</f>
        <v>2.1339091257458398E-5</v>
      </c>
      <c r="F490" s="18">
        <f t="shared" ca="1" si="404"/>
        <v>1.0839836457583666E-6</v>
      </c>
      <c r="G490" s="18">
        <f t="shared" ca="1" si="404"/>
        <v>3.2104049035897346E-9</v>
      </c>
      <c r="H490" s="18">
        <f t="shared" ca="1" si="404"/>
        <v>7.96139576717567E-10</v>
      </c>
      <c r="I490" s="18">
        <f t="shared" ca="1" si="404"/>
        <v>3.7914564044623951E-9</v>
      </c>
      <c r="J490" s="18">
        <f t="shared" ca="1" si="404"/>
        <v>2.8777126611875621E-8</v>
      </c>
      <c r="K490" s="18">
        <f t="shared" ca="1" si="404"/>
        <v>4.7457207623311258E-9</v>
      </c>
      <c r="L490" s="18">
        <f t="shared" ca="1" si="404"/>
        <v>3.2703455057477354E-8</v>
      </c>
      <c r="M490" s="18">
        <f t="shared" ca="1" si="404"/>
        <v>5.3636403457853853E-10</v>
      </c>
      <c r="N490" s="18">
        <f t="shared" ca="1" si="404"/>
        <v>4.1337532827540096E-9</v>
      </c>
      <c r="O490" s="18">
        <f t="shared" ca="1" si="404"/>
        <v>6.408708808574496E-10</v>
      </c>
      <c r="P490" s="18">
        <f t="shared" ca="1" si="404"/>
        <v>6.5418551422650714E-9</v>
      </c>
      <c r="Q490" s="18">
        <f t="shared" ca="1" si="404"/>
        <v>8.7165612601674412E-10</v>
      </c>
      <c r="R490" s="18">
        <f t="shared" ca="1" si="404"/>
        <v>5.4566572552911009E-9</v>
      </c>
      <c r="S490" s="18">
        <f t="shared" ca="1" si="404"/>
        <v>1.1474324809680587E-10</v>
      </c>
      <c r="T490" s="18">
        <f t="shared" ca="1" si="404"/>
        <v>8.8967493400032995E-10</v>
      </c>
      <c r="U490" s="18">
        <f t="shared" ca="1" si="404"/>
        <v>6.5346115473012414E-11</v>
      </c>
      <c r="V490" s="18">
        <f t="shared" ca="1" si="404"/>
        <v>1.5341122294516284E-10</v>
      </c>
      <c r="W490" s="18">
        <f t="shared" ca="1" si="404"/>
        <v>6.7032718294052916E-11</v>
      </c>
      <c r="X490" s="18">
        <f t="shared" ca="1" si="404"/>
        <v>4.0515739277087579E-10</v>
      </c>
      <c r="Y490" s="18">
        <f t="shared" ca="1" si="404"/>
        <v>3.7892757729907901E-11</v>
      </c>
      <c r="Z490" s="18">
        <f t="shared" ca="1" si="404"/>
        <v>1.1383754846265189E-10</v>
      </c>
      <c r="AA490" s="18">
        <f t="shared" ca="1" si="404"/>
        <v>6.8428088077076494E-11</v>
      </c>
      <c r="AB490" s="18">
        <f t="shared" ca="1" si="404"/>
        <v>1.6037959018375693E-10</v>
      </c>
      <c r="AC490" s="18">
        <f t="shared" ca="1" si="404"/>
        <v>2.0207294690368984E-10</v>
      </c>
      <c r="AD490" s="18">
        <f t="shared" ca="1" si="404"/>
        <v>3.1949452559067112E-9</v>
      </c>
      <c r="AE490" s="18">
        <f t="shared" ca="1" si="404"/>
        <v>3.3083226523032943E-11</v>
      </c>
      <c r="AF490" s="18">
        <f t="shared" ca="1" si="404"/>
        <v>1.6197114984524512E-10</v>
      </c>
    </row>
    <row r="491" spans="4:32">
      <c r="D491" s="18">
        <f t="shared" si="397"/>
        <v>179010</v>
      </c>
      <c r="E491" s="18">
        <f t="shared" ref="E491:AF491" ca="1" si="405">E409*(E163/(E163+$B$3*0.001))^(0.02*$B$4+4.7)</f>
        <v>1.1555369557793251E-5</v>
      </c>
      <c r="F491" s="18">
        <f t="shared" ca="1" si="405"/>
        <v>5.8202768753039356E-7</v>
      </c>
      <c r="G491" s="18">
        <f t="shared" ca="1" si="405"/>
        <v>1.7091300089776438E-9</v>
      </c>
      <c r="H491" s="18">
        <f t="shared" ca="1" si="405"/>
        <v>4.0478289229279145E-10</v>
      </c>
      <c r="I491" s="18">
        <f t="shared" ca="1" si="405"/>
        <v>1.9770433696276438E-9</v>
      </c>
      <c r="J491" s="18">
        <f t="shared" ca="1" si="405"/>
        <v>1.579519938613876E-8</v>
      </c>
      <c r="K491" s="18">
        <f t="shared" ca="1" si="405"/>
        <v>2.5446397580157999E-9</v>
      </c>
      <c r="L491" s="18">
        <f t="shared" ca="1" si="405"/>
        <v>1.8353991918068132E-8</v>
      </c>
      <c r="M491" s="18">
        <f t="shared" ca="1" si="405"/>
        <v>2.9406902100233097E-10</v>
      </c>
      <c r="N491" s="18">
        <f t="shared" ca="1" si="405"/>
        <v>2.3111613792452031E-9</v>
      </c>
      <c r="O491" s="18">
        <f t="shared" ca="1" si="405"/>
        <v>3.5312177598256857E-10</v>
      </c>
      <c r="P491" s="18">
        <f t="shared" ca="1" si="405"/>
        <v>3.7360318601381487E-9</v>
      </c>
      <c r="Q491" s="18">
        <f t="shared" ca="1" si="405"/>
        <v>4.9167430745597024E-10</v>
      </c>
      <c r="R491" s="18">
        <f t="shared" ca="1" si="405"/>
        <v>3.1681145944872213E-9</v>
      </c>
      <c r="S491" s="18">
        <f t="shared" ca="1" si="405"/>
        <v>6.3692450034073722E-11</v>
      </c>
      <c r="T491" s="18">
        <f t="shared" ca="1" si="405"/>
        <v>5.1541024361617051E-10</v>
      </c>
      <c r="U491" s="18">
        <f t="shared" ca="1" si="405"/>
        <v>3.5782392825613172E-11</v>
      </c>
      <c r="V491" s="18">
        <f t="shared" ca="1" si="405"/>
        <v>8.5075182446919406E-11</v>
      </c>
      <c r="W491" s="18">
        <f t="shared" ca="1" si="405"/>
        <v>3.6657182645819603E-11</v>
      </c>
      <c r="X491" s="18">
        <f t="shared" ca="1" si="405"/>
        <v>2.3556330777554003E-10</v>
      </c>
      <c r="Y491" s="18">
        <f t="shared" ca="1" si="405"/>
        <v>2.1147201521449613E-11</v>
      </c>
      <c r="Z491" s="18">
        <f t="shared" ca="1" si="405"/>
        <v>6.3427480364598712E-11</v>
      </c>
      <c r="AA491" s="18">
        <f t="shared" ca="1" si="405"/>
        <v>3.8590509071574991E-11</v>
      </c>
      <c r="AB491" s="18">
        <f t="shared" ca="1" si="405"/>
        <v>9.1839660974937417E-11</v>
      </c>
      <c r="AC491" s="18">
        <f t="shared" ca="1" si="405"/>
        <v>1.1936443978777629E-10</v>
      </c>
      <c r="AD491" s="18">
        <f t="shared" ca="1" si="405"/>
        <v>1.937086277166365E-9</v>
      </c>
      <c r="AE491" s="18">
        <f t="shared" ca="1" si="405"/>
        <v>2.0096680896444507E-11</v>
      </c>
      <c r="AF491" s="18">
        <f t="shared" ca="1" si="405"/>
        <v>9.900633243054604E-11</v>
      </c>
    </row>
    <row r="492" spans="4:32">
      <c r="D492" s="18">
        <f t="shared" si="397"/>
        <v>225360</v>
      </c>
      <c r="E492" s="18">
        <f t="shared" ref="E492:AF492" ca="1" si="406">E410*(E164/(E164+$B$3*0.001))^(0.02*$B$4+4.7)</f>
        <v>6.2365121266907931E-6</v>
      </c>
      <c r="F492" s="18">
        <f t="shared" ca="1" si="406"/>
        <v>3.1156627605983205E-7</v>
      </c>
      <c r="G492" s="18">
        <f t="shared" ca="1" si="406"/>
        <v>9.0665107956720589E-10</v>
      </c>
      <c r="H492" s="18">
        <f t="shared" ca="1" si="406"/>
        <v>2.0481066153911016E-10</v>
      </c>
      <c r="I492" s="18">
        <f t="shared" ca="1" si="406"/>
        <v>1.025118937276844E-9</v>
      </c>
      <c r="J492" s="18">
        <f t="shared" ca="1" si="406"/>
        <v>8.6131390338735163E-9</v>
      </c>
      <c r="K492" s="18">
        <f t="shared" ca="1" si="406"/>
        <v>1.3539784314770182E-9</v>
      </c>
      <c r="L492" s="18">
        <f t="shared" ca="1" si="406"/>
        <v>1.021897720837541E-8</v>
      </c>
      <c r="M492" s="18">
        <f t="shared" ca="1" si="406"/>
        <v>1.5983270282519417E-10</v>
      </c>
      <c r="N492" s="18">
        <f t="shared" ca="1" si="406"/>
        <v>1.2797444610716255E-9</v>
      </c>
      <c r="O492" s="18">
        <f t="shared" ca="1" si="406"/>
        <v>1.9257752554419045E-10</v>
      </c>
      <c r="P492" s="18">
        <f t="shared" ca="1" si="406"/>
        <v>2.1106860652452115E-9</v>
      </c>
      <c r="Q492" s="18">
        <f t="shared" ca="1" si="406"/>
        <v>2.7418696298911875E-10</v>
      </c>
      <c r="R492" s="18">
        <f t="shared" ca="1" si="406"/>
        <v>1.8175757561086926E-9</v>
      </c>
      <c r="S492" s="18">
        <f t="shared" ca="1" si="406"/>
        <v>3.4888484136507386E-11</v>
      </c>
      <c r="T492" s="18">
        <f t="shared" ca="1" si="406"/>
        <v>2.9462764175001885E-10</v>
      </c>
      <c r="U492" s="18">
        <f t="shared" ca="1" si="406"/>
        <v>1.9300394953745358E-11</v>
      </c>
      <c r="V492" s="18">
        <f t="shared" ca="1" si="406"/>
        <v>4.6497749667458428E-11</v>
      </c>
      <c r="W492" s="18">
        <f t="shared" ca="1" si="406"/>
        <v>1.9715982735471526E-11</v>
      </c>
      <c r="X492" s="18">
        <f t="shared" ca="1" si="406"/>
        <v>1.3479658086026314E-10</v>
      </c>
      <c r="Y492" s="18">
        <f t="shared" ca="1" si="406"/>
        <v>1.1605038915609976E-11</v>
      </c>
      <c r="Z492" s="18">
        <f t="shared" ca="1" si="406"/>
        <v>3.4735459647727873E-11</v>
      </c>
      <c r="AA492" s="18">
        <f t="shared" ca="1" si="406"/>
        <v>2.1390616510589702E-11</v>
      </c>
      <c r="AB492" s="18">
        <f t="shared" ca="1" si="406"/>
        <v>5.1665893139980895E-11</v>
      </c>
      <c r="AC492" s="18">
        <f t="shared" ca="1" si="406"/>
        <v>6.931264528702181E-11</v>
      </c>
      <c r="AD492" s="18">
        <f t="shared" ca="1" si="406"/>
        <v>1.1545767201552478E-9</v>
      </c>
      <c r="AE492" s="18">
        <f t="shared" ca="1" si="406"/>
        <v>1.1998224061494548E-11</v>
      </c>
      <c r="AF492" s="18">
        <f t="shared" ca="1" si="406"/>
        <v>5.9431576248613825E-11</v>
      </c>
    </row>
    <row r="493" spans="4:32">
      <c r="D493" s="18">
        <f t="shared" si="397"/>
        <v>283710</v>
      </c>
      <c r="E493" s="18">
        <f t="shared" ref="E493:AF493" ca="1" si="407">E411*(E165/(E165+$B$3*0.001))^(0.02*$B$4+4.7)</f>
        <v>3.3566775663097779E-6</v>
      </c>
      <c r="F493" s="18">
        <f t="shared" ca="1" si="407"/>
        <v>1.6637127157844857E-7</v>
      </c>
      <c r="G493" s="18">
        <f t="shared" ca="1" si="407"/>
        <v>4.7954674933794952E-10</v>
      </c>
      <c r="H493" s="18">
        <f t="shared" ca="1" si="407"/>
        <v>1.0321748671528853E-10</v>
      </c>
      <c r="I493" s="18">
        <f t="shared" ca="1" si="407"/>
        <v>5.2906614675455886E-10</v>
      </c>
      <c r="J493" s="18">
        <f t="shared" ca="1" si="407"/>
        <v>4.6713881849411602E-9</v>
      </c>
      <c r="K493" s="18">
        <f t="shared" ca="1" si="407"/>
        <v>7.1585802817538211E-10</v>
      </c>
      <c r="L493" s="18">
        <f t="shared" ca="1" si="407"/>
        <v>5.6519911515381916E-9</v>
      </c>
      <c r="M493" s="18">
        <f t="shared" ca="1" si="407"/>
        <v>8.6243647258229434E-11</v>
      </c>
      <c r="N493" s="18">
        <f t="shared" ca="1" si="407"/>
        <v>7.0294502997103878E-10</v>
      </c>
      <c r="O493" s="18">
        <f t="shared" ca="1" si="407"/>
        <v>1.0412338719582809E-10</v>
      </c>
      <c r="P493" s="18">
        <f t="shared" ca="1" si="407"/>
        <v>1.1816653405856065E-9</v>
      </c>
      <c r="Q493" s="18">
        <f t="shared" ca="1" si="407"/>
        <v>1.5144127185458667E-10</v>
      </c>
      <c r="R493" s="18">
        <f t="shared" ca="1" si="407"/>
        <v>1.032314572174755E-9</v>
      </c>
      <c r="S493" s="18">
        <f t="shared" ca="1" si="407"/>
        <v>1.889733785996501E-11</v>
      </c>
      <c r="T493" s="18">
        <f t="shared" ca="1" si="407"/>
        <v>1.6651969864072017E-10</v>
      </c>
      <c r="U493" s="18">
        <f t="shared" ca="1" si="407"/>
        <v>1.0277544356186996E-11</v>
      </c>
      <c r="V493" s="18">
        <f t="shared" ca="1" si="407"/>
        <v>2.5101722066579132E-11</v>
      </c>
      <c r="W493" s="18">
        <f t="shared" ca="1" si="407"/>
        <v>1.0454769603319316E-11</v>
      </c>
      <c r="X493" s="18">
        <f t="shared" ca="1" si="407"/>
        <v>7.6090659826488228E-11</v>
      </c>
      <c r="Y493" s="18">
        <f t="shared" ca="1" si="407"/>
        <v>6.2775457683757648E-12</v>
      </c>
      <c r="Z493" s="18">
        <f t="shared" ca="1" si="407"/>
        <v>1.8743673531345407E-11</v>
      </c>
      <c r="AA493" s="18">
        <f t="shared" ca="1" si="407"/>
        <v>1.1682239585869336E-11</v>
      </c>
      <c r="AB493" s="18">
        <f t="shared" ca="1" si="407"/>
        <v>2.8624499659971376E-11</v>
      </c>
      <c r="AC493" s="18">
        <f t="shared" ca="1" si="407"/>
        <v>3.9659289933879129E-11</v>
      </c>
      <c r="AD493" s="18">
        <f t="shared" ca="1" si="407"/>
        <v>6.7808087379698592E-10</v>
      </c>
      <c r="AE493" s="18">
        <f t="shared" ca="1" si="407"/>
        <v>7.0565864819141514E-12</v>
      </c>
      <c r="AF493" s="18">
        <f t="shared" ca="1" si="407"/>
        <v>3.5118200694897474E-11</v>
      </c>
    </row>
    <row r="494" spans="4:32">
      <c r="D494" s="18">
        <f t="shared" si="397"/>
        <v>357170</v>
      </c>
      <c r="E494" s="18">
        <f t="shared" ref="E494:AF494" ca="1" si="408">E412*(E166/(E166+$B$3*0.001))^(0.02*$B$4+4.7)</f>
        <v>1.8026246667318015E-6</v>
      </c>
      <c r="F494" s="18">
        <f t="shared" ca="1" si="408"/>
        <v>8.8658771008887073E-8</v>
      </c>
      <c r="G494" s="18">
        <f t="shared" ca="1" si="408"/>
        <v>2.5303288319395855E-10</v>
      </c>
      <c r="H494" s="18">
        <f t="shared" ca="1" si="408"/>
        <v>5.1848160374838896E-11</v>
      </c>
      <c r="I494" s="18">
        <f t="shared" ca="1" si="408"/>
        <v>2.7200860042437281E-10</v>
      </c>
      <c r="J494" s="18">
        <f t="shared" ca="1" si="408"/>
        <v>2.5222740500109298E-9</v>
      </c>
      <c r="K494" s="18">
        <f t="shared" ca="1" si="408"/>
        <v>3.7649115430538928E-10</v>
      </c>
      <c r="L494" s="18">
        <f t="shared" ca="1" si="408"/>
        <v>3.1089804834610687E-9</v>
      </c>
      <c r="M494" s="18">
        <f t="shared" ca="1" si="408"/>
        <v>4.6257246485214037E-11</v>
      </c>
      <c r="N494" s="18">
        <f t="shared" ca="1" si="408"/>
        <v>3.835394234174024E-10</v>
      </c>
      <c r="O494" s="18">
        <f t="shared" ca="1" si="408"/>
        <v>5.5895978874109393E-11</v>
      </c>
      <c r="P494" s="18">
        <f t="shared" ca="1" si="408"/>
        <v>6.5655473400639724E-10</v>
      </c>
      <c r="Q494" s="18">
        <f t="shared" ca="1" si="408"/>
        <v>8.2975169524123612E-11</v>
      </c>
      <c r="R494" s="18">
        <f t="shared" ca="1" si="408"/>
        <v>5.813846752858835E-10</v>
      </c>
      <c r="S494" s="18">
        <f t="shared" ca="1" si="408"/>
        <v>1.0139804622616963E-11</v>
      </c>
      <c r="T494" s="18">
        <f t="shared" ca="1" si="408"/>
        <v>9.3221961679555088E-11</v>
      </c>
      <c r="U494" s="18">
        <f t="shared" ca="1" si="408"/>
        <v>5.4140491717378714E-12</v>
      </c>
      <c r="V494" s="18">
        <f t="shared" ca="1" si="408"/>
        <v>1.341099866000843E-11</v>
      </c>
      <c r="W494" s="18">
        <f t="shared" ca="1" si="408"/>
        <v>5.4777593638250298E-12</v>
      </c>
      <c r="X494" s="18">
        <f t="shared" ca="1" si="408"/>
        <v>4.2457550848592495E-11</v>
      </c>
      <c r="Y494" s="18">
        <f t="shared" ca="1" si="408"/>
        <v>3.3545632743098923E-12</v>
      </c>
      <c r="Z494" s="18">
        <f t="shared" ca="1" si="408"/>
        <v>9.9881538409907395E-12</v>
      </c>
      <c r="AA494" s="18">
        <f t="shared" ca="1" si="408"/>
        <v>6.3002021820243424E-12</v>
      </c>
      <c r="AB494" s="18">
        <f t="shared" ca="1" si="408"/>
        <v>1.5653981333265915E-11</v>
      </c>
      <c r="AC494" s="18">
        <f t="shared" ca="1" si="408"/>
        <v>2.2408625324798647E-11</v>
      </c>
      <c r="AD494" s="18">
        <f t="shared" ca="1" si="408"/>
        <v>3.9323771367061703E-10</v>
      </c>
      <c r="AE494" s="18">
        <f t="shared" ca="1" si="408"/>
        <v>4.0972799402782069E-12</v>
      </c>
      <c r="AF494" s="18">
        <f t="shared" ca="1" si="408"/>
        <v>2.0472369304245626E-11</v>
      </c>
    </row>
    <row r="495" spans="4:32">
      <c r="D495" s="18">
        <f t="shared" si="397"/>
        <v>449640</v>
      </c>
      <c r="E495" s="18">
        <f t="shared" ref="E495:AF495" ca="1" si="409">E413*(E167/(E167+$B$3*0.001))^(0.02*$B$4+4.7)</f>
        <v>9.6638187987317724E-7</v>
      </c>
      <c r="F495" s="18">
        <f t="shared" ca="1" si="409"/>
        <v>4.71720549723761E-8</v>
      </c>
      <c r="G495" s="18">
        <f t="shared" ca="1" si="409"/>
        <v>1.332637235897013E-10</v>
      </c>
      <c r="H495" s="18">
        <f t="shared" ca="1" si="409"/>
        <v>2.5977547766340493E-11</v>
      </c>
      <c r="I495" s="18">
        <f t="shared" ca="1" si="409"/>
        <v>1.3942393311070736E-10</v>
      </c>
      <c r="J495" s="18">
        <f t="shared" ca="1" si="409"/>
        <v>1.3570256805756577E-9</v>
      </c>
      <c r="K495" s="18">
        <f t="shared" ca="1" si="409"/>
        <v>1.9717118411943815E-10</v>
      </c>
      <c r="L495" s="18">
        <f t="shared" ca="1" si="409"/>
        <v>1.7025845119885978E-9</v>
      </c>
      <c r="M495" s="18">
        <f t="shared" ca="1" si="409"/>
        <v>2.4689914675433098E-11</v>
      </c>
      <c r="N495" s="18">
        <f t="shared" ca="1" si="409"/>
        <v>2.0812839697129725E-10</v>
      </c>
      <c r="O495" s="18">
        <f t="shared" ca="1" si="409"/>
        <v>2.9831869269724148E-11</v>
      </c>
      <c r="P495" s="18">
        <f t="shared" ca="1" si="409"/>
        <v>3.6253849535248765E-10</v>
      </c>
      <c r="Q495" s="18">
        <f t="shared" ca="1" si="409"/>
        <v>4.5164355082737832E-11</v>
      </c>
      <c r="R495" s="18">
        <f t="shared" ca="1" si="409"/>
        <v>3.251626588665385E-10</v>
      </c>
      <c r="S495" s="18">
        <f t="shared" ca="1" si="409"/>
        <v>5.3987835658886696E-12</v>
      </c>
      <c r="T495" s="18">
        <f t="shared" ca="1" si="409"/>
        <v>5.177762391862042E-11</v>
      </c>
      <c r="U495" s="18">
        <f t="shared" ca="1" si="409"/>
        <v>2.826655578808999E-12</v>
      </c>
      <c r="V495" s="18">
        <f t="shared" ca="1" si="409"/>
        <v>7.1038296174633569E-12</v>
      </c>
      <c r="W495" s="18">
        <f t="shared" ca="1" si="409"/>
        <v>2.8415986363957344E-12</v>
      </c>
      <c r="X495" s="18">
        <f t="shared" ca="1" si="409"/>
        <v>2.3463476357890276E-11</v>
      </c>
      <c r="Y495" s="18">
        <f t="shared" ca="1" si="409"/>
        <v>1.7744856717965997E-12</v>
      </c>
      <c r="Z495" s="18">
        <f t="shared" ca="1" si="409"/>
        <v>5.2671621106747262E-12</v>
      </c>
      <c r="AA495" s="18">
        <f t="shared" ca="1" si="409"/>
        <v>3.3621613747866733E-12</v>
      </c>
      <c r="AB495" s="18">
        <f t="shared" ca="1" si="409"/>
        <v>8.4680247651479869E-12</v>
      </c>
      <c r="AC495" s="18">
        <f t="shared" ca="1" si="409"/>
        <v>1.2528794447283482E-11</v>
      </c>
      <c r="AD495" s="18">
        <f t="shared" ca="1" si="409"/>
        <v>2.2564400318863629E-10</v>
      </c>
      <c r="AE495" s="18">
        <f t="shared" ca="1" si="409"/>
        <v>2.3534730867452335E-12</v>
      </c>
      <c r="AF495" s="18">
        <f t="shared" ca="1" si="409"/>
        <v>1.1798940731522735E-11</v>
      </c>
    </row>
    <row r="496" spans="4:32">
      <c r="D496" s="18">
        <f t="shared" si="397"/>
        <v>566070</v>
      </c>
      <c r="E496" s="18">
        <f t="shared" ref="E496:AF496" ca="1" si="410">E414*(E168/(E168+$B$3*0.001))^(0.02*$B$4+4.7)</f>
        <v>5.1727533508430869E-7</v>
      </c>
      <c r="F496" s="18">
        <f t="shared" ca="1" si="410"/>
        <v>2.5063063145409972E-8</v>
      </c>
      <c r="G496" s="18">
        <f t="shared" ca="1" si="410"/>
        <v>7.0068859417142611E-11</v>
      </c>
      <c r="H496" s="18">
        <f t="shared" ca="1" si="410"/>
        <v>1.298634422384605E-11</v>
      </c>
      <c r="I496" s="18">
        <f t="shared" ca="1" si="410"/>
        <v>7.1277511933847688E-11</v>
      </c>
      <c r="J496" s="18">
        <f t="shared" ca="1" si="410"/>
        <v>7.2787471513189705E-10</v>
      </c>
      <c r="K496" s="18">
        <f t="shared" ca="1" si="410"/>
        <v>1.0288785370970317E-10</v>
      </c>
      <c r="L496" s="18">
        <f t="shared" ca="1" si="410"/>
        <v>9.2889184944995452E-10</v>
      </c>
      <c r="M496" s="18">
        <f t="shared" ca="1" si="410"/>
        <v>1.312398241452962E-11</v>
      </c>
      <c r="N496" s="18">
        <f t="shared" ca="1" si="410"/>
        <v>1.1242218483547719E-10</v>
      </c>
      <c r="O496" s="18">
        <f t="shared" ca="1" si="410"/>
        <v>1.5842830178104965E-11</v>
      </c>
      <c r="P496" s="18">
        <f t="shared" ca="1" si="410"/>
        <v>1.9913896750513046E-10</v>
      </c>
      <c r="Q496" s="18">
        <f t="shared" ca="1" si="410"/>
        <v>2.4447054195170728E-11</v>
      </c>
      <c r="R496" s="18">
        <f t="shared" ca="1" si="410"/>
        <v>1.8079555315084057E-10</v>
      </c>
      <c r="S496" s="18">
        <f t="shared" ca="1" si="410"/>
        <v>2.8556923596425087E-12</v>
      </c>
      <c r="T496" s="18">
        <f t="shared" ca="1" si="410"/>
        <v>2.8567333542764711E-11</v>
      </c>
      <c r="U496" s="18">
        <f t="shared" ca="1" si="410"/>
        <v>1.4646613781864501E-12</v>
      </c>
      <c r="V496" s="18">
        <f t="shared" ca="1" si="410"/>
        <v>3.735653274114073E-12</v>
      </c>
      <c r="W496" s="18">
        <f t="shared" ca="1" si="410"/>
        <v>1.4616872588021392E-12</v>
      </c>
      <c r="X496" s="18">
        <f t="shared" ca="1" si="410"/>
        <v>1.2861101795466725E-11</v>
      </c>
      <c r="Y496" s="18">
        <f t="shared" ca="1" si="410"/>
        <v>9.3061298386097552E-13</v>
      </c>
      <c r="Z496" s="18">
        <f t="shared" ca="1" si="410"/>
        <v>2.7530659687064167E-12</v>
      </c>
      <c r="AA496" s="18">
        <f t="shared" ca="1" si="410"/>
        <v>1.7783112033634194E-12</v>
      </c>
      <c r="AB496" s="18">
        <f t="shared" ca="1" si="410"/>
        <v>4.5385846237289401E-12</v>
      </c>
      <c r="AC496" s="18">
        <f t="shared" ca="1" si="410"/>
        <v>6.9424147486392172E-12</v>
      </c>
      <c r="AD496" s="18">
        <f t="shared" ca="1" si="410"/>
        <v>1.2831216055593964E-10</v>
      </c>
      <c r="AE496" s="18">
        <f t="shared" ca="1" si="410"/>
        <v>1.3394420922869336E-12</v>
      </c>
      <c r="AF496" s="18">
        <f t="shared" ca="1" si="410"/>
        <v>6.7342005110982593E-12</v>
      </c>
    </row>
    <row r="497" spans="3:32">
      <c r="D497" s="18">
        <f t="shared" si="397"/>
        <v>712640</v>
      </c>
      <c r="E497" s="18">
        <f t="shared" ref="E497:AF497" ca="1" si="411">E415*(E169/(E169+$B$3*0.001))^(0.02*$B$4+4.7)</f>
        <v>2.7656812670550266E-7</v>
      </c>
      <c r="F497" s="18">
        <f t="shared" ca="1" si="411"/>
        <v>1.3302589528850347E-8</v>
      </c>
      <c r="G497" s="18">
        <f t="shared" ca="1" si="411"/>
        <v>3.6796260714518915E-11</v>
      </c>
      <c r="H497" s="18">
        <f t="shared" ca="1" si="411"/>
        <v>6.4809438442994124E-12</v>
      </c>
      <c r="I497" s="18">
        <f t="shared" ca="1" si="411"/>
        <v>3.636589050871267E-11</v>
      </c>
      <c r="J497" s="18">
        <f t="shared" ca="1" si="411"/>
        <v>3.894871458240453E-10</v>
      </c>
      <c r="K497" s="18">
        <f t="shared" ca="1" si="411"/>
        <v>5.3537371969729078E-11</v>
      </c>
      <c r="L497" s="18">
        <f t="shared" ca="1" si="411"/>
        <v>5.0528047309065185E-10</v>
      </c>
      <c r="M497" s="18">
        <f t="shared" ca="1" si="411"/>
        <v>6.9534038327578883E-12</v>
      </c>
      <c r="N497" s="18">
        <f t="shared" ca="1" si="411"/>
        <v>6.0503178543499717E-11</v>
      </c>
      <c r="O497" s="18">
        <f t="shared" ca="1" si="411"/>
        <v>8.3806419871289954E-12</v>
      </c>
      <c r="P497" s="18">
        <f t="shared" ca="1" si="411"/>
        <v>1.0892733520925391E-10</v>
      </c>
      <c r="Q497" s="18">
        <f t="shared" ca="1" si="411"/>
        <v>1.3174006569750534E-11</v>
      </c>
      <c r="R497" s="18">
        <f t="shared" ca="1" si="411"/>
        <v>1.0005152903520729E-10</v>
      </c>
      <c r="S497" s="18">
        <f t="shared" ca="1" si="411"/>
        <v>1.5025654957239409E-12</v>
      </c>
      <c r="T497" s="18">
        <f t="shared" ca="1" si="411"/>
        <v>1.567659519703975E-11</v>
      </c>
      <c r="U497" s="18">
        <f t="shared" ca="1" si="411"/>
        <v>7.5429258178685747E-13</v>
      </c>
      <c r="V497" s="18">
        <f t="shared" ca="1" si="411"/>
        <v>1.9529240254417795E-12</v>
      </c>
      <c r="W497" s="18">
        <f t="shared" ca="1" si="411"/>
        <v>7.4673142541587354E-13</v>
      </c>
      <c r="X497" s="18">
        <f t="shared" ca="1" si="411"/>
        <v>7.0026778615589918E-12</v>
      </c>
      <c r="Y497" s="18">
        <f t="shared" ca="1" si="411"/>
        <v>4.846370207831489E-13</v>
      </c>
      <c r="Z497" s="18">
        <f t="shared" ca="1" si="411"/>
        <v>1.428601012414973E-12</v>
      </c>
      <c r="AA497" s="18">
        <f t="shared" ca="1" si="411"/>
        <v>9.3374207999150065E-13</v>
      </c>
      <c r="AB497" s="18">
        <f t="shared" ca="1" si="411"/>
        <v>2.4141521694813836E-12</v>
      </c>
      <c r="AC497" s="18">
        <f t="shared" ca="1" si="411"/>
        <v>3.8187413578546598E-12</v>
      </c>
      <c r="AD497" s="18">
        <f t="shared" ca="1" si="411"/>
        <v>7.2424950254498163E-11</v>
      </c>
      <c r="AE497" s="18">
        <f t="shared" ca="1" si="411"/>
        <v>7.5657968959594886E-13</v>
      </c>
      <c r="AF497" s="18">
        <f t="shared" ca="1" si="411"/>
        <v>3.8127211183511535E-12</v>
      </c>
    </row>
    <row r="498" spans="3:32">
      <c r="D498" s="18">
        <f t="shared" si="397"/>
        <v>897160</v>
      </c>
      <c r="E498" s="18">
        <f t="shared" ref="E498:AF498" ca="1" si="412">E416*(E170/(E170+$B$3*0.001))^(0.02*$B$4+4.7)</f>
        <v>1.4773216870837592E-7</v>
      </c>
      <c r="F498" s="18">
        <f t="shared" ca="1" si="412"/>
        <v>7.0545220217787506E-9</v>
      </c>
      <c r="G498" s="18">
        <f t="shared" ca="1" si="412"/>
        <v>1.9303692966270689E-11</v>
      </c>
      <c r="H498" s="18">
        <f t="shared" ca="1" si="412"/>
        <v>3.2298459914198693E-12</v>
      </c>
      <c r="I498" s="18">
        <f t="shared" ca="1" si="412"/>
        <v>1.8523245379407691E-11</v>
      </c>
      <c r="J498" s="18">
        <f t="shared" ca="1" si="412"/>
        <v>2.0800856599345362E-10</v>
      </c>
      <c r="K498" s="18">
        <f t="shared" ca="1" si="412"/>
        <v>2.7793373501350551E-11</v>
      </c>
      <c r="L498" s="18">
        <f t="shared" ca="1" si="412"/>
        <v>2.7418420099166524E-10</v>
      </c>
      <c r="M498" s="18">
        <f t="shared" ca="1" si="412"/>
        <v>3.6742192406723952E-12</v>
      </c>
      <c r="N498" s="18">
        <f t="shared" ca="1" si="412"/>
        <v>3.2463489728695585E-11</v>
      </c>
      <c r="O498" s="18">
        <f t="shared" ca="1" si="412"/>
        <v>4.4189118481869627E-12</v>
      </c>
      <c r="P498" s="18">
        <f t="shared" ca="1" si="412"/>
        <v>5.9376672219056863E-11</v>
      </c>
      <c r="Q498" s="18">
        <f t="shared" ca="1" si="412"/>
        <v>7.0731693837964619E-12</v>
      </c>
      <c r="R498" s="18">
        <f t="shared" ca="1" si="412"/>
        <v>5.5152556816130255E-11</v>
      </c>
      <c r="S498" s="18">
        <f t="shared" ca="1" si="412"/>
        <v>7.8715514700622947E-13</v>
      </c>
      <c r="T498" s="18">
        <f t="shared" ca="1" si="412"/>
        <v>8.5644125346873425E-12</v>
      </c>
      <c r="U498" s="18">
        <f t="shared" ca="1" si="412"/>
        <v>3.8649395008365072E-13</v>
      </c>
      <c r="V498" s="18">
        <f t="shared" ca="1" si="412"/>
        <v>1.016001697037899E-12</v>
      </c>
      <c r="W498" s="18">
        <f t="shared" ca="1" si="412"/>
        <v>3.7931862482736826E-13</v>
      </c>
      <c r="X498" s="18">
        <f t="shared" ca="1" si="412"/>
        <v>3.7918411244309147E-12</v>
      </c>
      <c r="Y498" s="18">
        <f t="shared" ca="1" si="412"/>
        <v>2.5092148877113316E-13</v>
      </c>
      <c r="Z498" s="18">
        <f t="shared" ca="1" si="412"/>
        <v>7.3688804551802342E-13</v>
      </c>
      <c r="AA498" s="18">
        <f t="shared" ca="1" si="412"/>
        <v>4.8732964336662481E-13</v>
      </c>
      <c r="AB498" s="18">
        <f t="shared" ca="1" si="412"/>
        <v>1.2760789247247257E-12</v>
      </c>
      <c r="AC498" s="18">
        <f t="shared" ca="1" si="412"/>
        <v>2.0877672831955465E-12</v>
      </c>
      <c r="AD498" s="18">
        <f t="shared" ca="1" si="412"/>
        <v>4.0628343725369238E-11</v>
      </c>
      <c r="AE498" s="18">
        <f t="shared" ca="1" si="412"/>
        <v>4.2466822702914456E-13</v>
      </c>
      <c r="AF498" s="18">
        <f t="shared" ca="1" si="412"/>
        <v>2.1442575399710552E-12</v>
      </c>
    </row>
    <row r="499" spans="3:32">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row>
    <row r="500" spans="3:32">
      <c r="C500" s="20">
        <v>33</v>
      </c>
      <c r="D500" s="18" t="s">
        <v>62</v>
      </c>
      <c r="E500" s="18">
        <f ca="1">INDIRECT(ADDRESS($C500,$AI$1+E$1))</f>
        <v>9.1102500000000006</v>
      </c>
      <c r="F500" s="18">
        <f t="shared" ref="F500:AF502" ca="1" si="413">INDIRECT(ADDRESS($C500,$AI$1+F$1))</f>
        <v>13.504799999999999</v>
      </c>
      <c r="G500" s="18">
        <f t="shared" ca="1" si="413"/>
        <v>2.4606499999999998</v>
      </c>
      <c r="H500" s="18">
        <f t="shared" ca="1" si="413"/>
        <v>2.4606499999999998</v>
      </c>
      <c r="I500" s="18">
        <f t="shared" ca="1" si="413"/>
        <v>2.4606499999999998</v>
      </c>
      <c r="J500" s="18">
        <f t="shared" ca="1" si="413"/>
        <v>2.8624700000000001</v>
      </c>
      <c r="K500" s="18">
        <f t="shared" ca="1" si="413"/>
        <v>2.8624700000000001</v>
      </c>
      <c r="L500" s="18">
        <f t="shared" ca="1" si="413"/>
        <v>2.8624700000000001</v>
      </c>
      <c r="M500" s="18">
        <f t="shared" ca="1" si="413"/>
        <v>2.8624700000000001</v>
      </c>
      <c r="N500" s="18">
        <f t="shared" ca="1" si="413"/>
        <v>2.32944</v>
      </c>
      <c r="O500" s="18">
        <f t="shared" ca="1" si="413"/>
        <v>2.32944</v>
      </c>
      <c r="P500" s="18">
        <f t="shared" ca="1" si="413"/>
        <v>2.32944</v>
      </c>
      <c r="Q500" s="18">
        <f t="shared" ca="1" si="413"/>
        <v>2.32944</v>
      </c>
      <c r="R500" s="18">
        <f t="shared" ca="1" si="413"/>
        <v>2.32944</v>
      </c>
      <c r="S500" s="18">
        <f t="shared" ca="1" si="413"/>
        <v>2.32944</v>
      </c>
      <c r="T500" s="18">
        <f t="shared" ca="1" si="413"/>
        <v>2.32944</v>
      </c>
      <c r="U500" s="18">
        <f t="shared" ca="1" si="413"/>
        <v>2.32944</v>
      </c>
      <c r="V500" s="18">
        <f t="shared" ca="1" si="413"/>
        <v>2.32944</v>
      </c>
      <c r="W500" s="18">
        <f t="shared" ca="1" si="413"/>
        <v>2.32944</v>
      </c>
      <c r="X500" s="18">
        <f t="shared" ca="1" si="413"/>
        <v>2.6916699999999998</v>
      </c>
      <c r="Y500" s="18">
        <f t="shared" ca="1" si="413"/>
        <v>2.6916699999999998</v>
      </c>
      <c r="Z500" s="18">
        <f t="shared" ca="1" si="413"/>
        <v>2.6916699999999998</v>
      </c>
      <c r="AA500" s="18">
        <f t="shared" ca="1" si="413"/>
        <v>2.6916699999999998</v>
      </c>
      <c r="AB500" s="18">
        <f t="shared" ca="1" si="413"/>
        <v>2.6916699999999998</v>
      </c>
      <c r="AC500" s="18">
        <f t="shared" ca="1" si="413"/>
        <v>2.6916699999999998</v>
      </c>
      <c r="AD500" s="18">
        <f t="shared" ca="1" si="413"/>
        <v>2.6916699999999998</v>
      </c>
      <c r="AE500" s="18">
        <f t="shared" ca="1" si="413"/>
        <v>2.6916699999999998</v>
      </c>
      <c r="AF500" s="18">
        <f t="shared" ca="1" si="413"/>
        <v>2.6916699999999998</v>
      </c>
    </row>
    <row r="501" spans="3:32">
      <c r="C501" s="20">
        <v>38</v>
      </c>
      <c r="D501" s="18" t="s">
        <v>63</v>
      </c>
      <c r="E501" s="18">
        <f t="shared" ref="E501:T502" ca="1" si="414">INDIRECT(ADDRESS($C501,$AI$1+E$1))</f>
        <v>1.3536299999999999E-2</v>
      </c>
      <c r="F501" s="18">
        <f t="shared" ca="1" si="414"/>
        <v>2.5137400000000001E-2</v>
      </c>
      <c r="G501" s="18">
        <f t="shared" ca="1" si="414"/>
        <v>3.8684099999999999E-2</v>
      </c>
      <c r="H501" s="18">
        <f t="shared" ca="1" si="414"/>
        <v>3.8684099999999999E-2</v>
      </c>
      <c r="I501" s="18">
        <f t="shared" ca="1" si="414"/>
        <v>3.8684099999999999E-2</v>
      </c>
      <c r="J501" s="18">
        <f t="shared" ca="1" si="414"/>
        <v>5.0952900000000002E-2</v>
      </c>
      <c r="K501" s="18">
        <f t="shared" ca="1" si="414"/>
        <v>5.0952900000000002E-2</v>
      </c>
      <c r="L501" s="18">
        <f t="shared" ca="1" si="414"/>
        <v>5.0952900000000002E-2</v>
      </c>
      <c r="M501" s="18">
        <f t="shared" ca="1" si="414"/>
        <v>5.0952900000000002E-2</v>
      </c>
      <c r="N501" s="18">
        <f t="shared" ca="1" si="414"/>
        <v>6.7701200000000003E-2</v>
      </c>
      <c r="O501" s="18">
        <f t="shared" ca="1" si="414"/>
        <v>6.7701200000000003E-2</v>
      </c>
      <c r="P501" s="18">
        <f t="shared" ca="1" si="414"/>
        <v>6.7701200000000003E-2</v>
      </c>
      <c r="Q501" s="18">
        <f t="shared" ca="1" si="414"/>
        <v>6.7701200000000003E-2</v>
      </c>
      <c r="R501" s="18">
        <f t="shared" ca="1" si="414"/>
        <v>6.7701200000000003E-2</v>
      </c>
      <c r="S501" s="18">
        <f t="shared" ca="1" si="414"/>
        <v>6.7701200000000003E-2</v>
      </c>
      <c r="T501" s="18">
        <f t="shared" ca="1" si="414"/>
        <v>6.7701200000000003E-2</v>
      </c>
      <c r="U501" s="18">
        <f t="shared" ca="1" si="413"/>
        <v>6.7701200000000003E-2</v>
      </c>
      <c r="V501" s="18">
        <f t="shared" ca="1" si="413"/>
        <v>6.7701200000000003E-2</v>
      </c>
      <c r="W501" s="18">
        <f t="shared" ca="1" si="413"/>
        <v>6.7701200000000003E-2</v>
      </c>
      <c r="X501" s="18">
        <f t="shared" ca="1" si="413"/>
        <v>8.33121E-2</v>
      </c>
      <c r="Y501" s="18">
        <f t="shared" ca="1" si="413"/>
        <v>8.33121E-2</v>
      </c>
      <c r="Z501" s="18">
        <f t="shared" ca="1" si="413"/>
        <v>8.33121E-2</v>
      </c>
      <c r="AA501" s="18">
        <f t="shared" ca="1" si="413"/>
        <v>8.33121E-2</v>
      </c>
      <c r="AB501" s="18">
        <f t="shared" ca="1" si="413"/>
        <v>8.33121E-2</v>
      </c>
      <c r="AC501" s="18">
        <f t="shared" ca="1" si="413"/>
        <v>8.33121E-2</v>
      </c>
      <c r="AD501" s="18">
        <f t="shared" ca="1" si="413"/>
        <v>8.33121E-2</v>
      </c>
      <c r="AE501" s="18">
        <f t="shared" ca="1" si="413"/>
        <v>8.33121E-2</v>
      </c>
      <c r="AF501" s="18">
        <f t="shared" ca="1" si="413"/>
        <v>8.33121E-2</v>
      </c>
    </row>
    <row r="502" spans="3:32">
      <c r="C502" s="20">
        <v>39</v>
      </c>
      <c r="D502" s="18" t="s">
        <v>64</v>
      </c>
      <c r="E502" s="18">
        <f t="shared" ca="1" si="414"/>
        <v>0.26535999999999998</v>
      </c>
      <c r="F502" s="18">
        <f t="shared" ca="1" si="413"/>
        <v>0.531254</v>
      </c>
      <c r="G502" s="18">
        <f t="shared" ca="1" si="413"/>
        <v>1.5016099999999999</v>
      </c>
      <c r="H502" s="18">
        <f t="shared" ca="1" si="413"/>
        <v>1.5016099999999999</v>
      </c>
      <c r="I502" s="18">
        <f t="shared" ca="1" si="413"/>
        <v>1.5016099999999999</v>
      </c>
      <c r="J502" s="18">
        <f t="shared" ca="1" si="413"/>
        <v>0.93835800000000003</v>
      </c>
      <c r="K502" s="18">
        <f t="shared" ca="1" si="413"/>
        <v>0.93835800000000003</v>
      </c>
      <c r="L502" s="18">
        <f t="shared" ca="1" si="413"/>
        <v>0.93835800000000003</v>
      </c>
      <c r="M502" s="18">
        <f t="shared" ca="1" si="413"/>
        <v>0.93835800000000003</v>
      </c>
      <c r="N502" s="18">
        <f t="shared" ca="1" si="413"/>
        <v>1.82714</v>
      </c>
      <c r="O502" s="18">
        <f t="shared" ca="1" si="413"/>
        <v>1.82714</v>
      </c>
      <c r="P502" s="18">
        <f t="shared" ca="1" si="413"/>
        <v>1.82714</v>
      </c>
      <c r="Q502" s="18">
        <f t="shared" ca="1" si="413"/>
        <v>1.82714</v>
      </c>
      <c r="R502" s="18">
        <f t="shared" ca="1" si="413"/>
        <v>1.82714</v>
      </c>
      <c r="S502" s="18">
        <f t="shared" ca="1" si="413"/>
        <v>1.82714</v>
      </c>
      <c r="T502" s="18">
        <f t="shared" ca="1" si="413"/>
        <v>1.82714</v>
      </c>
      <c r="U502" s="18">
        <f t="shared" ca="1" si="413"/>
        <v>1.82714</v>
      </c>
      <c r="V502" s="18">
        <f t="shared" ca="1" si="413"/>
        <v>1.82714</v>
      </c>
      <c r="W502" s="18">
        <f t="shared" ca="1" si="413"/>
        <v>1.82714</v>
      </c>
      <c r="X502" s="18">
        <f t="shared" ca="1" si="413"/>
        <v>1.9844299999999999</v>
      </c>
      <c r="Y502" s="18">
        <f t="shared" ca="1" si="413"/>
        <v>1.9844299999999999</v>
      </c>
      <c r="Z502" s="18">
        <f t="shared" ca="1" si="413"/>
        <v>1.9844299999999999</v>
      </c>
      <c r="AA502" s="18">
        <f t="shared" ca="1" si="413"/>
        <v>1.9844299999999999</v>
      </c>
      <c r="AB502" s="18">
        <f t="shared" ca="1" si="413"/>
        <v>1.9844299999999999</v>
      </c>
      <c r="AC502" s="18">
        <f t="shared" ca="1" si="413"/>
        <v>1.9844299999999999</v>
      </c>
      <c r="AD502" s="18">
        <f t="shared" ca="1" si="413"/>
        <v>1.9844299999999999</v>
      </c>
      <c r="AE502" s="18">
        <f t="shared" ca="1" si="413"/>
        <v>1.9844299999999999</v>
      </c>
      <c r="AF502" s="18">
        <f t="shared" ca="1" si="413"/>
        <v>1.9844299999999999</v>
      </c>
    </row>
    <row r="503" spans="3:32">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row>
    <row r="504" spans="3:32">
      <c r="D504" s="18" t="s">
        <v>380</v>
      </c>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row>
    <row r="505" spans="3:32">
      <c r="C505" s="20">
        <f>ACOS(-1)</f>
        <v>3.1415926535897931</v>
      </c>
      <c r="D505" s="18">
        <f>D9</f>
        <v>1.1294999999999999E-2</v>
      </c>
      <c r="E505" s="18">
        <f t="shared" ref="E505:AF505" ca="1" si="415">E419*(E$500*EXP(-E$501*$B$1)+(1-E$500)*EXP(-E$502*$B$1))*4*$C$505*0.0001/$B$5</f>
        <v>2.9254894847108346E-12</v>
      </c>
      <c r="F505" s="18">
        <f t="shared" ca="1" si="415"/>
        <v>1.2367022768586841E-18</v>
      </c>
      <c r="G505" s="18">
        <f t="shared" ca="1" si="415"/>
        <v>2.5519644424649889E-28</v>
      </c>
      <c r="H505" s="18">
        <f t="shared" ca="1" si="415"/>
        <v>3.1975149840767677E-29</v>
      </c>
      <c r="I505" s="18">
        <f t="shared" ca="1" si="415"/>
        <v>7.1239944084782616E-29</v>
      </c>
      <c r="J505" s="18">
        <f t="shared" ca="1" si="415"/>
        <v>7.6277516970664328E-34</v>
      </c>
      <c r="K505" s="18">
        <f t="shared" ca="1" si="415"/>
        <v>8.7587920703570159E-35</v>
      </c>
      <c r="L505" s="18">
        <f t="shared" ca="1" si="415"/>
        <v>4.3238775464565568E-34</v>
      </c>
      <c r="M505" s="18">
        <f t="shared" ca="1" si="415"/>
        <v>6.0258353845369211E-36</v>
      </c>
      <c r="N505" s="18">
        <f t="shared" ca="1" si="415"/>
        <v>6.1588647675735545E-43</v>
      </c>
      <c r="O505" s="18">
        <f t="shared" ca="1" si="415"/>
        <v>9.0438362493586855E-44</v>
      </c>
      <c r="P505" s="18">
        <f t="shared" ca="1" si="415"/>
        <v>6.8955810551723177E-43</v>
      </c>
      <c r="Q505" s="18">
        <f t="shared" ca="1" si="415"/>
        <v>8.8118729940037465E-44</v>
      </c>
      <c r="R505" s="18">
        <f t="shared" ca="1" si="415"/>
        <v>4.3500732912082642E-43</v>
      </c>
      <c r="S505" s="18">
        <f t="shared" ca="1" si="415"/>
        <v>8.2003514005138774E-45</v>
      </c>
      <c r="T505" s="18">
        <f t="shared" ca="1" si="415"/>
        <v>5.3520222939710787E-44</v>
      </c>
      <c r="U505" s="18">
        <f t="shared" ca="1" si="415"/>
        <v>3.3797812974269296E-45</v>
      </c>
      <c r="V505" s="18">
        <f t="shared" ca="1" si="415"/>
        <v>9.3741045371983689E-45</v>
      </c>
      <c r="W505" s="18">
        <f t="shared" ca="1" si="415"/>
        <v>2.6361945498013424E-45</v>
      </c>
      <c r="X505" s="18">
        <f t="shared" ca="1" si="415"/>
        <v>1.6051493975731747E-51</v>
      </c>
      <c r="Y505" s="18">
        <f t="shared" ca="1" si="415"/>
        <v>1.4684822565620359E-52</v>
      </c>
      <c r="Z505" s="18">
        <f t="shared" ca="1" si="415"/>
        <v>3.9149350798309906E-52</v>
      </c>
      <c r="AA505" s="18">
        <f t="shared" ca="1" si="415"/>
        <v>2.4804571683436711E-52</v>
      </c>
      <c r="AB505" s="18">
        <f t="shared" ca="1" si="415"/>
        <v>5.6010466229118115E-52</v>
      </c>
      <c r="AC505" s="18">
        <f t="shared" ca="1" si="415"/>
        <v>6.9682113651330596E-52</v>
      </c>
      <c r="AD505" s="18">
        <f t="shared" ca="1" si="415"/>
        <v>1.1395248581073492E-50</v>
      </c>
      <c r="AE505" s="18">
        <f t="shared" ca="1" si="415"/>
        <v>1.2098622472550371E-52</v>
      </c>
      <c r="AF505" s="18">
        <f t="shared" ca="1" si="415"/>
        <v>5.4859828236519787E-52</v>
      </c>
    </row>
    <row r="506" spans="3:32">
      <c r="D506" s="18">
        <f t="shared" ref="D506:D569" si="416">D10</f>
        <v>1.4219000000000001E-2</v>
      </c>
      <c r="E506" s="18">
        <f t="shared" ref="E506:AF506" ca="1" si="417">E420*(E$500*EXP(-E$501*$B$1)+(1-E$500)*EXP(-E$502*$B$1))*4*$C$505*0.0001/$B$5</f>
        <v>2.9254889366118702E-12</v>
      </c>
      <c r="F506" s="18">
        <f t="shared" ca="1" si="417"/>
        <v>1.2367020402359787E-18</v>
      </c>
      <c r="G506" s="18">
        <f t="shared" ca="1" si="417"/>
        <v>2.5519640504976276E-28</v>
      </c>
      <c r="H506" s="18">
        <f t="shared" ca="1" si="417"/>
        <v>3.1975145942755039E-29</v>
      </c>
      <c r="I506" s="18">
        <f t="shared" ca="1" si="417"/>
        <v>7.123993748641252E-29</v>
      </c>
      <c r="J506" s="18">
        <f t="shared" ca="1" si="417"/>
        <v>7.6277511899663467E-34</v>
      </c>
      <c r="K506" s="18">
        <f t="shared" ca="1" si="417"/>
        <v>8.7587915428168868E-35</v>
      </c>
      <c r="L506" s="18">
        <f t="shared" ca="1" si="417"/>
        <v>4.3238773321023648E-34</v>
      </c>
      <c r="M506" s="18">
        <f t="shared" ca="1" si="417"/>
        <v>6.0258350910733296E-36</v>
      </c>
      <c r="N506" s="18">
        <f t="shared" ca="1" si="417"/>
        <v>6.15886451726156E-43</v>
      </c>
      <c r="O506" s="18">
        <f t="shared" ca="1" si="417"/>
        <v>9.0438358776069084E-44</v>
      </c>
      <c r="P506" s="18">
        <f t="shared" ca="1" si="417"/>
        <v>6.8955808195397341E-43</v>
      </c>
      <c r="Q506" s="18">
        <f t="shared" ca="1" si="417"/>
        <v>8.8118726882852339E-44</v>
      </c>
      <c r="R506" s="18">
        <f t="shared" ca="1" si="417"/>
        <v>4.3500731623946709E-43</v>
      </c>
      <c r="S506" s="18">
        <f t="shared" ca="1" si="417"/>
        <v>8.2003511378746117E-45</v>
      </c>
      <c r="T506" s="18">
        <f t="shared" ca="1" si="417"/>
        <v>5.3520221497097091E-44</v>
      </c>
      <c r="U506" s="18">
        <f t="shared" ca="1" si="417"/>
        <v>3.379781196543978E-45</v>
      </c>
      <c r="V506" s="18">
        <f t="shared" ca="1" si="417"/>
        <v>9.3741042509691171E-45</v>
      </c>
      <c r="W506" s="18">
        <f t="shared" ca="1" si="417"/>
        <v>2.6361944772478125E-45</v>
      </c>
      <c r="X506" s="18">
        <f t="shared" ca="1" si="417"/>
        <v>1.6051493592401294E-51</v>
      </c>
      <c r="Y506" s="18">
        <f t="shared" ca="1" si="417"/>
        <v>1.4684822173563285E-52</v>
      </c>
      <c r="Z506" s="18">
        <f t="shared" ca="1" si="417"/>
        <v>3.9149349787697811E-52</v>
      </c>
      <c r="AA506" s="18">
        <f t="shared" ca="1" si="417"/>
        <v>2.4804571052818609E-52</v>
      </c>
      <c r="AB506" s="18">
        <f t="shared" ca="1" si="417"/>
        <v>5.6010464879120096E-52</v>
      </c>
      <c r="AC506" s="18">
        <f t="shared" ca="1" si="417"/>
        <v>6.9682112132528318E-52</v>
      </c>
      <c r="AD506" s="18">
        <f t="shared" ca="1" si="417"/>
        <v>1.1395248349617834E-50</v>
      </c>
      <c r="AE506" s="18">
        <f t="shared" ca="1" si="417"/>
        <v>1.2098622225588931E-52</v>
      </c>
      <c r="AF506" s="18">
        <f t="shared" ca="1" si="417"/>
        <v>5.4859827165102119E-52</v>
      </c>
    </row>
    <row r="507" spans="3:32">
      <c r="D507" s="18">
        <f t="shared" si="416"/>
        <v>1.7901E-2</v>
      </c>
      <c r="E507" s="18">
        <f t="shared" ref="E507:AF507" ca="1" si="418">E421*(E$500*EXP(-E$501*$B$1)+(1-E$500)*EXP(-E$502*$B$1))*4*$C$505*0.0001/$B$5</f>
        <v>2.9254882464272531E-12</v>
      </c>
      <c r="F507" s="18">
        <f t="shared" ca="1" si="418"/>
        <v>1.2367017422727261E-18</v>
      </c>
      <c r="G507" s="18">
        <f t="shared" ca="1" si="418"/>
        <v>2.5519635569191395E-28</v>
      </c>
      <c r="H507" s="18">
        <f t="shared" ca="1" si="418"/>
        <v>3.1975141034246146E-29</v>
      </c>
      <c r="I507" s="18">
        <f t="shared" ca="1" si="418"/>
        <v>7.1239929177522375E-29</v>
      </c>
      <c r="J507" s="18">
        <f t="shared" ca="1" si="418"/>
        <v>7.6277505514087624E-34</v>
      </c>
      <c r="K507" s="18">
        <f t="shared" ca="1" si="418"/>
        <v>8.7587908785205026E-35</v>
      </c>
      <c r="L507" s="18">
        <f t="shared" ca="1" si="418"/>
        <v>4.32387706218034E-34</v>
      </c>
      <c r="M507" s="18">
        <f t="shared" ca="1" si="418"/>
        <v>6.0258347215340342E-36</v>
      </c>
      <c r="N507" s="18">
        <f t="shared" ca="1" si="418"/>
        <v>6.1588642020602763E-43</v>
      </c>
      <c r="O507" s="18">
        <f t="shared" ca="1" si="418"/>
        <v>9.0438354094844574E-44</v>
      </c>
      <c r="P507" s="18">
        <f t="shared" ca="1" si="418"/>
        <v>6.8955805228231507E-43</v>
      </c>
      <c r="Q507" s="18">
        <f t="shared" ca="1" si="418"/>
        <v>8.8118723033141126E-44</v>
      </c>
      <c r="R507" s="18">
        <f t="shared" ca="1" si="418"/>
        <v>4.3500730001882565E-43</v>
      </c>
      <c r="S507" s="18">
        <f t="shared" ca="1" si="418"/>
        <v>8.2003508071503377E-45</v>
      </c>
      <c r="T507" s="18">
        <f t="shared" ca="1" si="418"/>
        <v>5.3520219680509021E-44</v>
      </c>
      <c r="U507" s="18">
        <f t="shared" ca="1" si="418"/>
        <v>3.3797810695087424E-45</v>
      </c>
      <c r="V507" s="18">
        <f t="shared" ca="1" si="418"/>
        <v>9.3741038905395996E-45</v>
      </c>
      <c r="W507" s="18">
        <f t="shared" ca="1" si="418"/>
        <v>2.6361943858859507E-45</v>
      </c>
      <c r="X507" s="18">
        <f t="shared" ca="1" si="418"/>
        <v>1.6051493109698594E-51</v>
      </c>
      <c r="Y507" s="18">
        <f t="shared" ca="1" si="418"/>
        <v>1.4684821679871745E-52</v>
      </c>
      <c r="Z507" s="18">
        <f t="shared" ca="1" si="418"/>
        <v>3.9149348515100753E-52</v>
      </c>
      <c r="AA507" s="18">
        <f t="shared" ca="1" si="418"/>
        <v>2.4804570258722888E-52</v>
      </c>
      <c r="AB507" s="18">
        <f t="shared" ca="1" si="418"/>
        <v>5.6010463179157193E-52</v>
      </c>
      <c r="AC507" s="18">
        <f t="shared" ca="1" si="418"/>
        <v>6.9682110220000633E-52</v>
      </c>
      <c r="AD507" s="18">
        <f t="shared" ca="1" si="418"/>
        <v>1.1395248058161046E-50</v>
      </c>
      <c r="AE507" s="18">
        <f t="shared" ca="1" si="418"/>
        <v>1.2098621914606786E-52</v>
      </c>
      <c r="AF507" s="18">
        <f t="shared" ca="1" si="418"/>
        <v>5.4859825815936445E-52</v>
      </c>
    </row>
    <row r="508" spans="3:32">
      <c r="D508" s="18">
        <f t="shared" si="416"/>
        <v>2.2536E-2</v>
      </c>
      <c r="E508" s="18">
        <f t="shared" ref="E508:AF508" ca="1" si="419">E422*(E$500*EXP(-E$501*$B$1)+(1-E$500)*EXP(-E$502*$B$1))*4*$C$505*0.0001/$B$5</f>
        <v>2.9254873776047307E-12</v>
      </c>
      <c r="F508" s="18">
        <f t="shared" ca="1" si="419"/>
        <v>1.2367013671887596E-18</v>
      </c>
      <c r="G508" s="18">
        <f t="shared" ca="1" si="419"/>
        <v>2.5519629355895374E-28</v>
      </c>
      <c r="H508" s="18">
        <f t="shared" ca="1" si="419"/>
        <v>3.1975134855285515E-29</v>
      </c>
      <c r="I508" s="18">
        <f t="shared" ca="1" si="419"/>
        <v>7.1239918718071102E-29</v>
      </c>
      <c r="J508" s="18">
        <f t="shared" ca="1" si="419"/>
        <v>7.6277497475755404E-34</v>
      </c>
      <c r="K508" s="18">
        <f t="shared" ca="1" si="419"/>
        <v>8.758790042286577E-35</v>
      </c>
      <c r="L508" s="18">
        <f t="shared" ca="1" si="419"/>
        <v>4.323876722395293E-34</v>
      </c>
      <c r="M508" s="18">
        <f t="shared" ca="1" si="419"/>
        <v>6.0258342563481499E-36</v>
      </c>
      <c r="N508" s="18">
        <f t="shared" ca="1" si="419"/>
        <v>6.1588638052764754E-43</v>
      </c>
      <c r="O508" s="18">
        <f t="shared" ca="1" si="419"/>
        <v>9.0438348201994866E-44</v>
      </c>
      <c r="P508" s="18">
        <f t="shared" ca="1" si="419"/>
        <v>6.8955801493084327E-43</v>
      </c>
      <c r="Q508" s="18">
        <f t="shared" ca="1" si="419"/>
        <v>8.8118718187021864E-44</v>
      </c>
      <c r="R508" s="18">
        <f t="shared" ca="1" si="419"/>
        <v>4.3500727959984897E-43</v>
      </c>
      <c r="S508" s="18">
        <f t="shared" ca="1" si="419"/>
        <v>8.2003503908258264E-45</v>
      </c>
      <c r="T508" s="18">
        <f t="shared" ca="1" si="419"/>
        <v>5.3520217393739529E-44</v>
      </c>
      <c r="U508" s="18">
        <f t="shared" ca="1" si="419"/>
        <v>3.3797809095934035E-45</v>
      </c>
      <c r="V508" s="18">
        <f t="shared" ca="1" si="419"/>
        <v>9.3741034368212682E-45</v>
      </c>
      <c r="W508" s="18">
        <f t="shared" ca="1" si="419"/>
        <v>2.6361942708771968E-45</v>
      </c>
      <c r="X508" s="18">
        <f t="shared" ca="1" si="419"/>
        <v>1.6051492502059567E-51</v>
      </c>
      <c r="Y508" s="18">
        <f t="shared" ca="1" si="419"/>
        <v>1.4684821058399638E-52</v>
      </c>
      <c r="Z508" s="18">
        <f t="shared" ca="1" si="419"/>
        <v>3.9149346913121746E-52</v>
      </c>
      <c r="AA508" s="18">
        <f t="shared" ca="1" si="419"/>
        <v>2.4804569259094007E-52</v>
      </c>
      <c r="AB508" s="18">
        <f t="shared" ca="1" si="419"/>
        <v>5.601046103919816E-52</v>
      </c>
      <c r="AC508" s="18">
        <f t="shared" ca="1" si="419"/>
        <v>6.9682107812460203E-52</v>
      </c>
      <c r="AD508" s="18">
        <f t="shared" ca="1" si="419"/>
        <v>1.1395247691267447E-50</v>
      </c>
      <c r="AE508" s="18">
        <f t="shared" ca="1" si="419"/>
        <v>1.2098621523134129E-52</v>
      </c>
      <c r="AF508" s="18">
        <f t="shared" ca="1" si="419"/>
        <v>5.4859824117570927E-52</v>
      </c>
    </row>
    <row r="509" spans="3:32">
      <c r="D509" s="18">
        <f t="shared" si="416"/>
        <v>2.8371E-2</v>
      </c>
      <c r="E509" s="18">
        <f t="shared" ref="E509:AF509" ca="1" si="420">E423*(E$500*EXP(-E$501*$B$1)+(1-E$500)*EXP(-E$502*$B$1))*4*$C$505*0.0001/$B$5</f>
        <v>2.9254862838448336E-12</v>
      </c>
      <c r="F509" s="18">
        <f t="shared" ca="1" si="420"/>
        <v>1.2367008949958974E-18</v>
      </c>
      <c r="G509" s="18">
        <f t="shared" ca="1" si="420"/>
        <v>2.5519621533981835E-28</v>
      </c>
      <c r="H509" s="18">
        <f t="shared" ca="1" si="420"/>
        <v>3.1975127076596207E-29</v>
      </c>
      <c r="I509" s="18">
        <f t="shared" ca="1" si="420"/>
        <v>7.1239905550674413E-29</v>
      </c>
      <c r="J509" s="18">
        <f t="shared" ca="1" si="420"/>
        <v>7.6277487356303133E-34</v>
      </c>
      <c r="K509" s="18">
        <f t="shared" ca="1" si="420"/>
        <v>8.758788989552107E-35</v>
      </c>
      <c r="L509" s="18">
        <f t="shared" ca="1" si="420"/>
        <v>4.3238762946400726E-34</v>
      </c>
      <c r="M509" s="18">
        <f t="shared" ca="1" si="420"/>
        <v>6.0258336707258667E-36</v>
      </c>
      <c r="N509" s="18">
        <f t="shared" ca="1" si="420"/>
        <v>6.1588633057655303E-43</v>
      </c>
      <c r="O509" s="18">
        <f t="shared" ca="1" si="420"/>
        <v>9.0438340783488709E-44</v>
      </c>
      <c r="P509" s="18">
        <f t="shared" ca="1" si="420"/>
        <v>6.8955796790909287E-43</v>
      </c>
      <c r="Q509" s="18">
        <f t="shared" ca="1" si="420"/>
        <v>8.8118712086244857E-44</v>
      </c>
      <c r="R509" s="18">
        <f t="shared" ca="1" si="420"/>
        <v>4.3500725389440913E-43</v>
      </c>
      <c r="S509" s="18">
        <f t="shared" ca="1" si="420"/>
        <v>8.2003498667150674E-45</v>
      </c>
      <c r="T509" s="18">
        <f t="shared" ca="1" si="420"/>
        <v>5.3520214514926432E-44</v>
      </c>
      <c r="U509" s="18">
        <f t="shared" ca="1" si="420"/>
        <v>3.3797807082760458E-45</v>
      </c>
      <c r="V509" s="18">
        <f t="shared" ca="1" si="420"/>
        <v>9.3741028656354859E-45</v>
      </c>
      <c r="W509" s="18">
        <f t="shared" ca="1" si="420"/>
        <v>2.6361941260927312E-45</v>
      </c>
      <c r="X509" s="18">
        <f t="shared" ca="1" si="420"/>
        <v>1.605149173710301E-51</v>
      </c>
      <c r="Y509" s="18">
        <f t="shared" ca="1" si="420"/>
        <v>1.4684820276028726E-52</v>
      </c>
      <c r="Z509" s="18">
        <f t="shared" ca="1" si="420"/>
        <v>3.9149344896390828E-52</v>
      </c>
      <c r="AA509" s="18">
        <f t="shared" ca="1" si="420"/>
        <v>2.4804568000661633E-52</v>
      </c>
      <c r="AB509" s="18">
        <f t="shared" ca="1" si="420"/>
        <v>5.6010458345204878E-52</v>
      </c>
      <c r="AC509" s="18">
        <f t="shared" ca="1" si="420"/>
        <v>6.9682104781608391E-52</v>
      </c>
      <c r="AD509" s="18">
        <f t="shared" ca="1" si="420"/>
        <v>1.139524722938523E-50</v>
      </c>
      <c r="AE509" s="18">
        <f t="shared" ca="1" si="420"/>
        <v>1.2098621030309359E-52</v>
      </c>
      <c r="AF509" s="18">
        <f t="shared" ca="1" si="420"/>
        <v>5.4859821979498975E-52</v>
      </c>
    </row>
    <row r="510" spans="3:32">
      <c r="D510" s="18">
        <f t="shared" si="416"/>
        <v>3.5716999999999999E-2</v>
      </c>
      <c r="E510" s="18">
        <f t="shared" ref="E510:AF510" ca="1" si="421">E424*(E$500*EXP(-E$501*$B$1)+(1-E$500)*EXP(-E$502*$B$1))*4*$C$505*0.0001/$B$5</f>
        <v>2.9254849068515945E-12</v>
      </c>
      <c r="F510" s="18">
        <f t="shared" ca="1" si="421"/>
        <v>1.2367003005268786E-18</v>
      </c>
      <c r="G510" s="18">
        <f t="shared" ca="1" si="421"/>
        <v>2.5519611686552642E-28</v>
      </c>
      <c r="H510" s="18">
        <f t="shared" ca="1" si="421"/>
        <v>3.1975117283583078E-29</v>
      </c>
      <c r="I510" s="18">
        <f t="shared" ca="1" si="421"/>
        <v>7.123988897352438E-29</v>
      </c>
      <c r="J510" s="18">
        <f t="shared" ca="1" si="421"/>
        <v>7.627747461637483E-34</v>
      </c>
      <c r="K510" s="18">
        <f t="shared" ca="1" si="421"/>
        <v>8.7587876642074833E-35</v>
      </c>
      <c r="L510" s="18">
        <f t="shared" ca="1" si="421"/>
        <v>4.3238757561157589E-34</v>
      </c>
      <c r="M510" s="18">
        <f t="shared" ca="1" si="421"/>
        <v>6.0258329334540997E-36</v>
      </c>
      <c r="N510" s="18">
        <f t="shared" ca="1" si="421"/>
        <v>6.1588626769040029E-43</v>
      </c>
      <c r="O510" s="18">
        <f t="shared" ca="1" si="421"/>
        <v>9.0438331443927559E-44</v>
      </c>
      <c r="P510" s="18">
        <f t="shared" ca="1" si="421"/>
        <v>6.8955790871084882E-43</v>
      </c>
      <c r="Q510" s="18">
        <f t="shared" ca="1" si="421"/>
        <v>8.8118704405644473E-44</v>
      </c>
      <c r="R510" s="18">
        <f t="shared" ca="1" si="421"/>
        <v>4.3500722153242966E-43</v>
      </c>
      <c r="S510" s="18">
        <f t="shared" ca="1" si="421"/>
        <v>8.2003492068834916E-45</v>
      </c>
      <c r="T510" s="18">
        <f t="shared" ca="1" si="421"/>
        <v>5.3520210890631839E-44</v>
      </c>
      <c r="U510" s="18">
        <f t="shared" ca="1" si="421"/>
        <v>3.3797804548266615E-45</v>
      </c>
      <c r="V510" s="18">
        <f t="shared" ca="1" si="421"/>
        <v>9.3741021465385611E-45</v>
      </c>
      <c r="W510" s="18">
        <f t="shared" ca="1" si="421"/>
        <v>2.6361939438156745E-45</v>
      </c>
      <c r="X510" s="18">
        <f t="shared" ca="1" si="421"/>
        <v>1.6051490774057499E-51</v>
      </c>
      <c r="Y510" s="18">
        <f t="shared" ca="1" si="421"/>
        <v>1.4684819291059304E-52</v>
      </c>
      <c r="Z510" s="18">
        <f t="shared" ca="1" si="421"/>
        <v>3.9149342357418557E-52</v>
      </c>
      <c r="AA510" s="18">
        <f t="shared" ca="1" si="421"/>
        <v>2.4804566416352538E-52</v>
      </c>
      <c r="AB510" s="18">
        <f t="shared" ca="1" si="421"/>
        <v>5.6010454953589823E-52</v>
      </c>
      <c r="AC510" s="18">
        <f t="shared" ca="1" si="421"/>
        <v>6.9682100965903706E-52</v>
      </c>
      <c r="AD510" s="18">
        <f t="shared" ca="1" si="421"/>
        <v>1.1395246647896538E-50</v>
      </c>
      <c r="AE510" s="18">
        <f t="shared" ca="1" si="421"/>
        <v>1.2098620409865437E-52</v>
      </c>
      <c r="AF510" s="18">
        <f t="shared" ca="1" si="421"/>
        <v>5.4859819287763746E-52</v>
      </c>
    </row>
    <row r="511" spans="3:32">
      <c r="D511" s="18">
        <f t="shared" si="416"/>
        <v>4.4964999999999998E-2</v>
      </c>
      <c r="E511" s="18">
        <f t="shared" ref="E511:AF511" ca="1" si="422">E425*(E$500*EXP(-E$501*$B$1)+(1-E$500)*EXP(-E$502*$B$1))*4*$C$505*0.0001/$B$5</f>
        <v>2.9254831733334641E-12</v>
      </c>
      <c r="F511" s="18">
        <f t="shared" ca="1" si="422"/>
        <v>1.2366995521406257E-18</v>
      </c>
      <c r="G511" s="18">
        <f t="shared" ca="1" si="422"/>
        <v>2.5519599289469695E-28</v>
      </c>
      <c r="H511" s="18">
        <f t="shared" ca="1" si="422"/>
        <v>3.197510495500393E-29</v>
      </c>
      <c r="I511" s="18">
        <f t="shared" ca="1" si="422"/>
        <v>7.1239868104285612E-29</v>
      </c>
      <c r="J511" s="18">
        <f t="shared" ca="1" si="422"/>
        <v>7.6277458577874204E-34</v>
      </c>
      <c r="K511" s="18">
        <f t="shared" ca="1" si="422"/>
        <v>8.7587859957097E-35</v>
      </c>
      <c r="L511" s="18">
        <f t="shared" ca="1" si="422"/>
        <v>4.3238750781587858E-34</v>
      </c>
      <c r="M511" s="18">
        <f t="shared" ca="1" si="422"/>
        <v>6.0258320052907189E-36</v>
      </c>
      <c r="N511" s="18">
        <f t="shared" ca="1" si="422"/>
        <v>6.1588618852200333E-43</v>
      </c>
      <c r="O511" s="18">
        <f t="shared" ca="1" si="422"/>
        <v>9.0438319686202918E-44</v>
      </c>
      <c r="P511" s="18">
        <f t="shared" ca="1" si="422"/>
        <v>6.8955783418521721E-43</v>
      </c>
      <c r="Q511" s="18">
        <f t="shared" ca="1" si="422"/>
        <v>8.8118694736411433E-44</v>
      </c>
      <c r="R511" s="18">
        <f t="shared" ca="1" si="422"/>
        <v>4.3500718079140613E-43</v>
      </c>
      <c r="S511" s="18">
        <f t="shared" ca="1" si="422"/>
        <v>8.2003483762107704E-45</v>
      </c>
      <c r="T511" s="18">
        <f t="shared" ca="1" si="422"/>
        <v>5.3520206327948113E-44</v>
      </c>
      <c r="U511" s="18">
        <f t="shared" ca="1" si="422"/>
        <v>3.3797801357551099E-45</v>
      </c>
      <c r="V511" s="18">
        <f t="shared" ca="1" si="422"/>
        <v>9.3741012412557412E-45</v>
      </c>
      <c r="W511" s="18">
        <f t="shared" ca="1" si="422"/>
        <v>2.6361937143441157E-45</v>
      </c>
      <c r="X511" s="18">
        <f t="shared" ca="1" si="422"/>
        <v>1.6051489561663861E-51</v>
      </c>
      <c r="Y511" s="18">
        <f t="shared" ca="1" si="422"/>
        <v>1.4684818051065334E-52</v>
      </c>
      <c r="Z511" s="18">
        <f t="shared" ca="1" si="422"/>
        <v>3.9149339161064912E-52</v>
      </c>
      <c r="AA511" s="18">
        <f t="shared" ca="1" si="422"/>
        <v>2.4804564421840032E-52</v>
      </c>
      <c r="AB511" s="18">
        <f t="shared" ca="1" si="422"/>
        <v>5.6010450683830271E-52</v>
      </c>
      <c r="AC511" s="18">
        <f t="shared" ca="1" si="422"/>
        <v>6.9682096162251177E-52</v>
      </c>
      <c r="AD511" s="18">
        <f t="shared" ca="1" si="422"/>
        <v>1.1395245915850959E-50</v>
      </c>
      <c r="AE511" s="18">
        <f t="shared" ca="1" si="422"/>
        <v>1.2098619628778393E-52</v>
      </c>
      <c r="AF511" s="18">
        <f t="shared" ca="1" si="422"/>
        <v>5.4859815899094372E-52</v>
      </c>
    </row>
    <row r="512" spans="3:32">
      <c r="D512" s="18">
        <f t="shared" si="416"/>
        <v>5.6606999999999998E-2</v>
      </c>
      <c r="E512" s="18">
        <f t="shared" ref="E512:AF512" ca="1" si="423">E426*(E$500*EXP(-E$501*$B$1)+(1-E$500)*EXP(-E$502*$B$1))*4*$C$505*0.0001/$B$5</f>
        <v>2.9254809910670584E-12</v>
      </c>
      <c r="F512" s="18">
        <f t="shared" ca="1" si="423"/>
        <v>1.2366986100229047E-18</v>
      </c>
      <c r="G512" s="18">
        <f t="shared" ca="1" si="423"/>
        <v>2.5519583683205281E-28</v>
      </c>
      <c r="H512" s="18">
        <f t="shared" ca="1" si="423"/>
        <v>3.1975089434974048E-29</v>
      </c>
      <c r="I512" s="18">
        <f t="shared" ca="1" si="423"/>
        <v>7.1239841832705524E-29</v>
      </c>
      <c r="J512" s="18">
        <f t="shared" ca="1" si="423"/>
        <v>7.6277438387544848E-34</v>
      </c>
      <c r="K512" s="18">
        <f t="shared" ca="1" si="423"/>
        <v>8.7587838952939082E-35</v>
      </c>
      <c r="L512" s="18">
        <f t="shared" ca="1" si="423"/>
        <v>4.3238742247014773E-34</v>
      </c>
      <c r="M512" s="18">
        <f t="shared" ca="1" si="423"/>
        <v>6.0258308368569962E-36</v>
      </c>
      <c r="N512" s="18">
        <f t="shared" ca="1" si="423"/>
        <v>6.158860888595584E-43</v>
      </c>
      <c r="O512" s="18">
        <f t="shared" ca="1" si="423"/>
        <v>9.0438304884796386E-44</v>
      </c>
      <c r="P512" s="18">
        <f t="shared" ca="1" si="423"/>
        <v>6.895577403673943E-43</v>
      </c>
      <c r="Q512" s="18">
        <f t="shared" ca="1" si="423"/>
        <v>8.8118682564137253E-44</v>
      </c>
      <c r="R512" s="18">
        <f t="shared" ca="1" si="423"/>
        <v>4.3500712950389454E-43</v>
      </c>
      <c r="S512" s="18">
        <f t="shared" ca="1" si="423"/>
        <v>8.200347330504645E-45</v>
      </c>
      <c r="T512" s="18">
        <f t="shared" ca="1" si="423"/>
        <v>5.3520200584138217E-44</v>
      </c>
      <c r="U512" s="18">
        <f t="shared" ca="1" si="423"/>
        <v>3.3797797340865856E-45</v>
      </c>
      <c r="V512" s="18">
        <f t="shared" ca="1" si="423"/>
        <v>9.3741001016254534E-45</v>
      </c>
      <c r="W512" s="18">
        <f t="shared" ca="1" si="423"/>
        <v>2.636193425470041E-45</v>
      </c>
      <c r="X512" s="18">
        <f t="shared" ca="1" si="423"/>
        <v>1.6051488035421918E-51</v>
      </c>
      <c r="Y512" s="18">
        <f t="shared" ca="1" si="423"/>
        <v>1.4684816490078244E-52</v>
      </c>
      <c r="Z512" s="18">
        <f t="shared" ca="1" si="423"/>
        <v>3.9149335137281967E-52</v>
      </c>
      <c r="AA512" s="18">
        <f t="shared" ca="1" si="423"/>
        <v>2.4804561911014761E-52</v>
      </c>
      <c r="AB512" s="18">
        <f t="shared" ca="1" si="423"/>
        <v>5.6010445308772532E-52</v>
      </c>
      <c r="AC512" s="18">
        <f t="shared" ca="1" si="423"/>
        <v>6.9682090115092968E-52</v>
      </c>
      <c r="AD512" s="18">
        <f t="shared" ca="1" si="423"/>
        <v>1.1395244994303142E-50</v>
      </c>
      <c r="AE512" s="18">
        <f t="shared" ca="1" si="423"/>
        <v>1.2098618645494009E-52</v>
      </c>
      <c r="AF512" s="18">
        <f t="shared" ca="1" si="423"/>
        <v>5.4859811633211378E-52</v>
      </c>
    </row>
    <row r="513" spans="4:32">
      <c r="D513" s="18">
        <f t="shared" si="416"/>
        <v>7.1263999999999994E-2</v>
      </c>
      <c r="E513" s="18">
        <f t="shared" ref="E513:AF513" ca="1" si="424">E427*(E$500*EXP(-E$501*$B$1)+(1-E$500)*EXP(-E$502*$B$1))*4*$C$505*0.0001/$B$5</f>
        <v>2.9254782436489226E-12</v>
      </c>
      <c r="F513" s="18">
        <f t="shared" ca="1" si="424"/>
        <v>1.2366974239205818E-18</v>
      </c>
      <c r="G513" s="18">
        <f t="shared" ca="1" si="424"/>
        <v>2.5519564035309527E-28</v>
      </c>
      <c r="H513" s="18">
        <f t="shared" ca="1" si="424"/>
        <v>3.197506989564127E-29</v>
      </c>
      <c r="I513" s="18">
        <f t="shared" ca="1" si="424"/>
        <v>7.1239808757432269E-29</v>
      </c>
      <c r="J513" s="18">
        <f t="shared" ca="1" si="424"/>
        <v>7.6277412968412831E-34</v>
      </c>
      <c r="K513" s="18">
        <f t="shared" ca="1" si="424"/>
        <v>8.7587812509215618E-35</v>
      </c>
      <c r="L513" s="18">
        <f t="shared" ca="1" si="424"/>
        <v>4.3238731502194369E-34</v>
      </c>
      <c r="M513" s="18">
        <f t="shared" ca="1" si="424"/>
        <v>6.0258293658272379E-36</v>
      </c>
      <c r="N513" s="18">
        <f t="shared" ca="1" si="424"/>
        <v>6.1588596338695134E-43</v>
      </c>
      <c r="O513" s="18">
        <f t="shared" ca="1" si="424"/>
        <v>9.0438286250184099E-44</v>
      </c>
      <c r="P513" s="18">
        <f t="shared" ca="1" si="424"/>
        <v>6.8955762225301679E-43</v>
      </c>
      <c r="Q513" s="18">
        <f t="shared" ca="1" si="424"/>
        <v>8.8118667239538419E-44</v>
      </c>
      <c r="R513" s="18">
        <f t="shared" ca="1" si="424"/>
        <v>4.3500706493415167E-43</v>
      </c>
      <c r="S513" s="18">
        <f t="shared" ca="1" si="424"/>
        <v>8.2003460139858959E-45</v>
      </c>
      <c r="T513" s="18">
        <f t="shared" ca="1" si="424"/>
        <v>5.3520193352819513E-44</v>
      </c>
      <c r="U513" s="18">
        <f t="shared" ca="1" si="424"/>
        <v>3.3797792283955952E-45</v>
      </c>
      <c r="V513" s="18">
        <f t="shared" ca="1" si="424"/>
        <v>9.3740986668584203E-45</v>
      </c>
      <c r="W513" s="18">
        <f t="shared" ca="1" si="424"/>
        <v>2.6361930617845252E-45</v>
      </c>
      <c r="X513" s="18">
        <f t="shared" ca="1" si="424"/>
        <v>1.6051486113920034E-51</v>
      </c>
      <c r="Y513" s="18">
        <f t="shared" ca="1" si="424"/>
        <v>1.4684814524833054E-52</v>
      </c>
      <c r="Z513" s="18">
        <f t="shared" ca="1" si="424"/>
        <v>3.9149330071436033E-52</v>
      </c>
      <c r="AA513" s="18">
        <f t="shared" ca="1" si="424"/>
        <v>2.4804558749946115E-52</v>
      </c>
      <c r="AB513" s="18">
        <f t="shared" ca="1" si="424"/>
        <v>5.6010438541704263E-52</v>
      </c>
      <c r="AC513" s="18">
        <f t="shared" ca="1" si="424"/>
        <v>6.9682082501866038E-52</v>
      </c>
      <c r="AD513" s="18">
        <f t="shared" ca="1" si="424"/>
        <v>1.1395243834096583E-50</v>
      </c>
      <c r="AE513" s="18">
        <f t="shared" ca="1" si="424"/>
        <v>1.2098617407562628E-52</v>
      </c>
      <c r="AF513" s="18">
        <f t="shared" ca="1" si="424"/>
        <v>5.4859806262567357E-52</v>
      </c>
    </row>
    <row r="514" spans="4:32">
      <c r="D514" s="18">
        <f t="shared" si="416"/>
        <v>8.9716000000000004E-2</v>
      </c>
      <c r="E514" s="18">
        <f t="shared" ref="E514:AF514" ca="1" si="425">E428*(E$500*EXP(-E$501*$B$1)+(1-E$500)*EXP(-E$502*$B$1))*4*$C$505*0.0001/$B$5</f>
        <v>2.9254747848725028E-12</v>
      </c>
      <c r="F514" s="18">
        <f t="shared" ca="1" si="425"/>
        <v>1.2366959307140709E-18</v>
      </c>
      <c r="G514" s="18">
        <f t="shared" ca="1" si="425"/>
        <v>2.5519539300196866E-28</v>
      </c>
      <c r="H514" s="18">
        <f t="shared" ca="1" si="425"/>
        <v>3.1975045297194206E-29</v>
      </c>
      <c r="I514" s="18">
        <f t="shared" ca="1" si="425"/>
        <v>7.1239767118316681E-29</v>
      </c>
      <c r="J514" s="18">
        <f t="shared" ca="1" si="425"/>
        <v>7.6277380967759047E-34</v>
      </c>
      <c r="K514" s="18">
        <f t="shared" ca="1" si="425"/>
        <v>8.758777921868155E-35</v>
      </c>
      <c r="L514" s="18">
        <f t="shared" ca="1" si="425"/>
        <v>4.3238717975323285E-34</v>
      </c>
      <c r="M514" s="18">
        <f t="shared" ca="1" si="425"/>
        <v>6.0258275139182035E-36</v>
      </c>
      <c r="N514" s="18">
        <f t="shared" ca="1" si="425"/>
        <v>6.1588580542694563E-43</v>
      </c>
      <c r="O514" s="18">
        <f t="shared" ca="1" si="425"/>
        <v>9.0438262790692847E-44</v>
      </c>
      <c r="P514" s="18">
        <f t="shared" ca="1" si="425"/>
        <v>6.8955747355642952E-43</v>
      </c>
      <c r="Q514" s="18">
        <f t="shared" ca="1" si="425"/>
        <v>8.8118647947089096E-44</v>
      </c>
      <c r="R514" s="18">
        <f t="shared" ca="1" si="425"/>
        <v>4.3500698364598908E-43</v>
      </c>
      <c r="S514" s="18">
        <f t="shared" ca="1" si="425"/>
        <v>8.2003443565936277E-45</v>
      </c>
      <c r="T514" s="18">
        <f t="shared" ca="1" si="425"/>
        <v>5.3520184249165395E-44</v>
      </c>
      <c r="U514" s="18">
        <f t="shared" ca="1" si="425"/>
        <v>3.3797785917709116E-45</v>
      </c>
      <c r="V514" s="18">
        <f t="shared" ca="1" si="425"/>
        <v>9.3740968606009542E-45</v>
      </c>
      <c r="W514" s="18">
        <f t="shared" ca="1" si="425"/>
        <v>2.6361926039334222E-45</v>
      </c>
      <c r="X514" s="18">
        <f t="shared" ca="1" si="425"/>
        <v>1.6051483694902142E-51</v>
      </c>
      <c r="Y514" s="18">
        <f t="shared" ca="1" si="425"/>
        <v>1.4684812050745862E-52</v>
      </c>
      <c r="Z514" s="18">
        <f t="shared" ca="1" si="425"/>
        <v>3.9149323693939389E-52</v>
      </c>
      <c r="AA514" s="18">
        <f t="shared" ca="1" si="425"/>
        <v>2.4804554770412482E-52</v>
      </c>
      <c r="AB514" s="18">
        <f t="shared" ca="1" si="425"/>
        <v>5.6010430022503494E-52</v>
      </c>
      <c r="AC514" s="18">
        <f t="shared" ca="1" si="425"/>
        <v>6.9682072917419407E-52</v>
      </c>
      <c r="AD514" s="18">
        <f t="shared" ca="1" si="425"/>
        <v>1.1395242373488903E-50</v>
      </c>
      <c r="AE514" s="18">
        <f t="shared" ca="1" si="425"/>
        <v>1.2098615849105423E-52</v>
      </c>
      <c r="AF514" s="18">
        <f t="shared" ca="1" si="425"/>
        <v>5.4859799501353811E-52</v>
      </c>
    </row>
    <row r="515" spans="4:32">
      <c r="D515" s="18">
        <f t="shared" si="416"/>
        <v>0.11294999999999999</v>
      </c>
      <c r="E515" s="18">
        <f t="shared" ref="E515:AF515" ca="1" si="426">E429*(E$500*EXP(-E$501*$B$1)+(1-E$500)*EXP(-E$502*$B$1))*4*$C$505*0.0001/$B$5</f>
        <v>2.9254704297313328E-12</v>
      </c>
      <c r="F515" s="18">
        <f t="shared" ca="1" si="426"/>
        <v>1.2366940505332979E-18</v>
      </c>
      <c r="G515" s="18">
        <f t="shared" ca="1" si="426"/>
        <v>2.5519508154805862E-28</v>
      </c>
      <c r="H515" s="18">
        <f t="shared" ca="1" si="426"/>
        <v>3.1975014323876539E-29</v>
      </c>
      <c r="I515" s="18">
        <f t="shared" ca="1" si="426"/>
        <v>7.1239714688100097E-29</v>
      </c>
      <c r="J515" s="18">
        <f t="shared" ca="1" si="426"/>
        <v>7.6277340673876751E-34</v>
      </c>
      <c r="K515" s="18">
        <f t="shared" ca="1" si="426"/>
        <v>8.7587737300632912E-35</v>
      </c>
      <c r="L515" s="18">
        <f t="shared" ca="1" si="426"/>
        <v>4.3238700942851407E-34</v>
      </c>
      <c r="M515" s="18">
        <f t="shared" ca="1" si="426"/>
        <v>6.0258251820715733E-36</v>
      </c>
      <c r="N515" s="18">
        <f t="shared" ca="1" si="426"/>
        <v>6.1588560653027697E-43</v>
      </c>
      <c r="O515" s="18">
        <f t="shared" ca="1" si="426"/>
        <v>9.0438233251477666E-44</v>
      </c>
      <c r="P515" s="18">
        <f t="shared" ca="1" si="426"/>
        <v>6.8955728632385985E-43</v>
      </c>
      <c r="Q515" s="18">
        <f t="shared" ca="1" si="426"/>
        <v>8.811862365483826E-44</v>
      </c>
      <c r="R515" s="18">
        <f t="shared" ca="1" si="426"/>
        <v>4.3500688129130509E-43</v>
      </c>
      <c r="S515" s="18">
        <f t="shared" ca="1" si="426"/>
        <v>8.200342269674038E-45</v>
      </c>
      <c r="T515" s="18">
        <f t="shared" ca="1" si="426"/>
        <v>5.3520172786220985E-44</v>
      </c>
      <c r="U515" s="18">
        <f t="shared" ca="1" si="426"/>
        <v>3.3797777901594975E-45</v>
      </c>
      <c r="V515" s="18">
        <f t="shared" ca="1" si="426"/>
        <v>9.3740945862364303E-45</v>
      </c>
      <c r="W515" s="18">
        <f t="shared" ca="1" si="426"/>
        <v>2.6361920274262848E-45</v>
      </c>
      <c r="X515" s="18">
        <f t="shared" ca="1" si="426"/>
        <v>1.605148064897493E-51</v>
      </c>
      <c r="Y515" s="18">
        <f t="shared" ca="1" si="426"/>
        <v>1.4684808935477765E-52</v>
      </c>
      <c r="Z515" s="18">
        <f t="shared" ca="1" si="426"/>
        <v>3.9149315663659779E-52</v>
      </c>
      <c r="AA515" s="18">
        <f t="shared" ca="1" si="426"/>
        <v>2.4804549759548386E-52</v>
      </c>
      <c r="AB515" s="18">
        <f t="shared" ca="1" si="426"/>
        <v>5.6010419295478972E-52</v>
      </c>
      <c r="AC515" s="18">
        <f t="shared" ca="1" si="426"/>
        <v>6.9682060849080325E-52</v>
      </c>
      <c r="AD515" s="18">
        <f t="shared" ca="1" si="426"/>
        <v>1.1395240534352024E-50</v>
      </c>
      <c r="AE515" s="18">
        <f t="shared" ca="1" si="426"/>
        <v>1.2098613886760601E-52</v>
      </c>
      <c r="AF515" s="18">
        <f t="shared" ca="1" si="426"/>
        <v>5.4859790987913015E-52</v>
      </c>
    </row>
    <row r="516" spans="4:32">
      <c r="D516" s="18">
        <f t="shared" si="416"/>
        <v>0.14219000000000001</v>
      </c>
      <c r="E516" s="18">
        <f t="shared" ref="E516:AF516" ca="1" si="427">E430*(E$500*EXP(-E$501*$B$1)+(1-E$500)*EXP(-E$502*$B$1))*4*$C$505*0.0001/$B$5</f>
        <v>2.9254649487966889E-12</v>
      </c>
      <c r="F516" s="18">
        <f t="shared" ca="1" si="427"/>
        <v>1.2366916843304338E-18</v>
      </c>
      <c r="G516" s="18">
        <f t="shared" ca="1" si="427"/>
        <v>2.5519468958389665E-28</v>
      </c>
      <c r="H516" s="18">
        <f t="shared" ca="1" si="427"/>
        <v>3.1974975343998198E-29</v>
      </c>
      <c r="I516" s="18">
        <f t="shared" ca="1" si="427"/>
        <v>7.1239648704721093E-29</v>
      </c>
      <c r="J516" s="18">
        <f t="shared" ca="1" si="427"/>
        <v>7.6277289964048273E-34</v>
      </c>
      <c r="K516" s="18">
        <f t="shared" ca="1" si="427"/>
        <v>8.7587684546787441E-35</v>
      </c>
      <c r="L516" s="18">
        <f t="shared" ca="1" si="427"/>
        <v>4.3238679507490611E-34</v>
      </c>
      <c r="M516" s="18">
        <f t="shared" ca="1" si="427"/>
        <v>6.0258222474431965E-36</v>
      </c>
      <c r="N516" s="18">
        <f t="shared" ca="1" si="427"/>
        <v>6.1588535621884659E-43</v>
      </c>
      <c r="O516" s="18">
        <f t="shared" ca="1" si="427"/>
        <v>9.0438196076380012E-44</v>
      </c>
      <c r="P516" s="18">
        <f t="shared" ca="1" si="427"/>
        <v>6.8955705069168081E-43</v>
      </c>
      <c r="Q516" s="18">
        <f t="shared" ca="1" si="427"/>
        <v>8.8118593083042237E-44</v>
      </c>
      <c r="R516" s="18">
        <f t="shared" ca="1" si="427"/>
        <v>4.3500675247793379E-43</v>
      </c>
      <c r="S516" s="18">
        <f t="shared" ca="1" si="427"/>
        <v>8.2003396432857792E-45</v>
      </c>
      <c r="T516" s="18">
        <f t="shared" ca="1" si="427"/>
        <v>5.3520158360105059E-44</v>
      </c>
      <c r="U516" s="18">
        <f t="shared" ca="1" si="427"/>
        <v>3.3797767813315195E-45</v>
      </c>
      <c r="V516" s="18">
        <f t="shared" ca="1" si="427"/>
        <v>9.3740917239487146E-45</v>
      </c>
      <c r="W516" s="18">
        <f t="shared" ca="1" si="427"/>
        <v>2.6361913018920156E-45</v>
      </c>
      <c r="X516" s="18">
        <f t="shared" ca="1" si="427"/>
        <v>1.6051476815675168E-51</v>
      </c>
      <c r="Y516" s="18">
        <f t="shared" ca="1" si="427"/>
        <v>1.4684805014912585E-52</v>
      </c>
      <c r="Z516" s="18">
        <f t="shared" ca="1" si="427"/>
        <v>3.914930555755202E-52</v>
      </c>
      <c r="AA516" s="18">
        <f t="shared" ca="1" si="427"/>
        <v>2.4804543453375458E-52</v>
      </c>
      <c r="AB516" s="18">
        <f t="shared" ca="1" si="427"/>
        <v>5.6010405795516977E-52</v>
      </c>
      <c r="AC516" s="18">
        <f t="shared" ca="1" si="427"/>
        <v>6.9682045661074256E-52</v>
      </c>
      <c r="AD516" s="18">
        <f t="shared" ca="1" si="427"/>
        <v>1.1395238219797992E-50</v>
      </c>
      <c r="AE516" s="18">
        <f t="shared" ca="1" si="427"/>
        <v>1.2098611417149307E-52</v>
      </c>
      <c r="AF516" s="18">
        <f t="shared" ca="1" si="427"/>
        <v>5.4859780273746383E-52</v>
      </c>
    </row>
    <row r="517" spans="4:32">
      <c r="D517" s="18">
        <f t="shared" si="416"/>
        <v>0.17901</v>
      </c>
      <c r="E517" s="18">
        <f t="shared" ref="E517:AF517" ca="1" si="428">E431*(E$500*EXP(-E$501*$B$1)+(1-E$500)*EXP(-E$502*$B$1))*4*$C$505*0.0001/$B$5</f>
        <v>2.9254580470377665E-12</v>
      </c>
      <c r="F517" s="18">
        <f t="shared" ca="1" si="428"/>
        <v>1.2366887047362783E-18</v>
      </c>
      <c r="G517" s="18">
        <f t="shared" ca="1" si="428"/>
        <v>2.551941960104867E-28</v>
      </c>
      <c r="H517" s="18">
        <f t="shared" ca="1" si="428"/>
        <v>3.1974926259302597E-29</v>
      </c>
      <c r="I517" s="18">
        <f t="shared" ca="1" si="428"/>
        <v>7.1239565616328004E-29</v>
      </c>
      <c r="J517" s="18">
        <f t="shared" ca="1" si="428"/>
        <v>7.6277226108577218E-34</v>
      </c>
      <c r="K517" s="18">
        <f t="shared" ca="1" si="428"/>
        <v>8.7587618117416398E-35</v>
      </c>
      <c r="L517" s="18">
        <f t="shared" ca="1" si="428"/>
        <v>4.3238652515377676E-34</v>
      </c>
      <c r="M517" s="18">
        <f t="shared" ca="1" si="428"/>
        <v>6.0258185520623456E-36</v>
      </c>
      <c r="N517" s="18">
        <f t="shared" ca="1" si="428"/>
        <v>6.1588504101840379E-43</v>
      </c>
      <c r="O517" s="18">
        <f t="shared" ca="1" si="428"/>
        <v>9.0438149264264781E-44</v>
      </c>
      <c r="P517" s="18">
        <f t="shared" ca="1" si="428"/>
        <v>6.8955675397580428E-43</v>
      </c>
      <c r="Q517" s="18">
        <f t="shared" ca="1" si="428"/>
        <v>8.8118554586019925E-44</v>
      </c>
      <c r="R517" s="18">
        <f t="shared" ca="1" si="428"/>
        <v>4.3500659027184117E-43</v>
      </c>
      <c r="S517" s="18">
        <f t="shared" ca="1" si="428"/>
        <v>8.2003363360501624E-45</v>
      </c>
      <c r="T517" s="18">
        <f t="shared" ca="1" si="428"/>
        <v>5.3520140194257896E-44</v>
      </c>
      <c r="U517" s="18">
        <f t="shared" ca="1" si="428"/>
        <v>3.3797755109816717E-45</v>
      </c>
      <c r="V517" s="18">
        <f t="shared" ca="1" si="428"/>
        <v>9.3740881196605601E-45</v>
      </c>
      <c r="W517" s="18">
        <f t="shared" ca="1" si="428"/>
        <v>2.6361903882750223E-45</v>
      </c>
      <c r="X517" s="18">
        <f t="shared" ca="1" si="428"/>
        <v>1.6051471988655854E-51</v>
      </c>
      <c r="Y517" s="18">
        <f t="shared" ca="1" si="428"/>
        <v>1.468480007800594E-52</v>
      </c>
      <c r="Z517" s="18">
        <f t="shared" ca="1" si="428"/>
        <v>3.9149292831603173E-52</v>
      </c>
      <c r="AA517" s="18">
        <f t="shared" ca="1" si="428"/>
        <v>2.480453551243163E-52</v>
      </c>
      <c r="AB517" s="18">
        <f t="shared" ca="1" si="428"/>
        <v>5.6010388795913452E-52</v>
      </c>
      <c r="AC517" s="18">
        <f t="shared" ca="1" si="428"/>
        <v>6.968202653582804E-52</v>
      </c>
      <c r="AD517" s="18">
        <f t="shared" ca="1" si="428"/>
        <v>1.1395235305233976E-50</v>
      </c>
      <c r="AE517" s="18">
        <f t="shared" ca="1" si="428"/>
        <v>1.2098608307331996E-52</v>
      </c>
      <c r="AF517" s="18">
        <f t="shared" ca="1" si="428"/>
        <v>5.4859766782108321E-52</v>
      </c>
    </row>
    <row r="518" spans="4:32">
      <c r="D518" s="18">
        <f t="shared" si="416"/>
        <v>0.22536</v>
      </c>
      <c r="E518" s="18">
        <f t="shared" ref="E518:AF518" ca="1" si="429">E432*(E$500*EXP(-E$501*$B$1)+(1-E$500)*EXP(-E$502*$B$1))*4*$C$505*0.0001/$B$5</f>
        <v>2.9254493589507981E-12</v>
      </c>
      <c r="F518" s="18">
        <f t="shared" ca="1" si="429"/>
        <v>1.2366849539574131E-18</v>
      </c>
      <c r="G518" s="18">
        <f t="shared" ca="1" si="429"/>
        <v>2.5519357468892625E-28</v>
      </c>
      <c r="H518" s="18">
        <f t="shared" ca="1" si="429"/>
        <v>3.1974864470318289E-29</v>
      </c>
      <c r="I518" s="18">
        <f t="shared" ca="1" si="429"/>
        <v>7.1239461022622671E-29</v>
      </c>
      <c r="J518" s="18">
        <f t="shared" ca="1" si="429"/>
        <v>7.627714572570729E-34</v>
      </c>
      <c r="K518" s="18">
        <f t="shared" ca="1" si="429"/>
        <v>8.7587534494445507E-35</v>
      </c>
      <c r="L518" s="18">
        <f t="shared" ca="1" si="429"/>
        <v>4.3238618537017496E-34</v>
      </c>
      <c r="M518" s="18">
        <f t="shared" ca="1" si="429"/>
        <v>6.0258139002225523E-36</v>
      </c>
      <c r="N518" s="18">
        <f t="shared" ca="1" si="429"/>
        <v>6.1588464423596884E-43</v>
      </c>
      <c r="O518" s="18">
        <f t="shared" ca="1" si="429"/>
        <v>9.0438090335970109E-44</v>
      </c>
      <c r="P518" s="18">
        <f t="shared" ca="1" si="429"/>
        <v>6.8955638046217707E-43</v>
      </c>
      <c r="Q518" s="18">
        <f t="shared" ca="1" si="429"/>
        <v>8.8118506124971666E-44</v>
      </c>
      <c r="R518" s="18">
        <f t="shared" ca="1" si="429"/>
        <v>4.3500638608259571E-43</v>
      </c>
      <c r="S518" s="18">
        <f t="shared" ca="1" si="429"/>
        <v>8.2003321728161697E-45</v>
      </c>
      <c r="T518" s="18">
        <f t="shared" ca="1" si="429"/>
        <v>5.3520117326615902E-44</v>
      </c>
      <c r="U518" s="18">
        <f t="shared" ca="1" si="429"/>
        <v>3.3797739118322389E-45</v>
      </c>
      <c r="V518" s="18">
        <f t="shared" ca="1" si="429"/>
        <v>9.374083582489002E-45</v>
      </c>
      <c r="W518" s="18">
        <f t="shared" ca="1" si="429"/>
        <v>2.6361892381901331E-45</v>
      </c>
      <c r="X518" s="18">
        <f t="shared" ca="1" si="429"/>
        <v>1.6051465912277694E-51</v>
      </c>
      <c r="Y518" s="18">
        <f t="shared" ca="1" si="429"/>
        <v>1.4684793863299021E-52</v>
      </c>
      <c r="Z518" s="18">
        <f t="shared" ca="1" si="429"/>
        <v>3.9149276811846683E-52</v>
      </c>
      <c r="AA518" s="18">
        <f t="shared" ca="1" si="429"/>
        <v>2.4804525516164151E-52</v>
      </c>
      <c r="AB518" s="18">
        <f t="shared" ca="1" si="429"/>
        <v>5.6010367396367929E-52</v>
      </c>
      <c r="AC518" s="18">
        <f t="shared" ca="1" si="429"/>
        <v>6.9682002460466941E-52</v>
      </c>
      <c r="AD518" s="18">
        <f t="shared" ca="1" si="429"/>
        <v>1.1395231636304384E-50</v>
      </c>
      <c r="AE518" s="18">
        <f t="shared" ca="1" si="429"/>
        <v>1.2098604392612438E-52</v>
      </c>
      <c r="AF518" s="18">
        <f t="shared" ca="1" si="429"/>
        <v>5.4859749798480272E-52</v>
      </c>
    </row>
    <row r="519" spans="4:32">
      <c r="D519" s="18">
        <f t="shared" si="416"/>
        <v>0.28371000000000002</v>
      </c>
      <c r="E519" s="18">
        <f t="shared" ref="E519:AF519" ca="1" si="430">E433*(E$500*EXP(-E$501*$B$1)+(1-E$500)*EXP(-E$502*$B$1))*4*$C$505*0.0001/$B$5</f>
        <v>2.9254384215709902E-12</v>
      </c>
      <c r="F519" s="18">
        <f t="shared" ca="1" si="430"/>
        <v>1.2366802321251294E-18</v>
      </c>
      <c r="G519" s="18">
        <f t="shared" ca="1" si="430"/>
        <v>2.5519279251032864E-28</v>
      </c>
      <c r="H519" s="18">
        <f t="shared" ca="1" si="430"/>
        <v>3.1974786684411425E-29</v>
      </c>
      <c r="I519" s="18">
        <f t="shared" ca="1" si="430"/>
        <v>7.1239329349932841E-29</v>
      </c>
      <c r="J519" s="18">
        <f t="shared" ca="1" si="430"/>
        <v>7.6277044531902475E-34</v>
      </c>
      <c r="K519" s="18">
        <f t="shared" ca="1" si="430"/>
        <v>8.7587429221667116E-35</v>
      </c>
      <c r="L519" s="18">
        <f t="shared" ca="1" si="430"/>
        <v>4.3238575761722815E-34</v>
      </c>
      <c r="M519" s="18">
        <f t="shared" ca="1" si="430"/>
        <v>6.0258080440298274E-36</v>
      </c>
      <c r="N519" s="18">
        <f t="shared" ca="1" si="430"/>
        <v>6.1588414472718833E-43</v>
      </c>
      <c r="O519" s="18">
        <f t="shared" ca="1" si="430"/>
        <v>9.0438016151232569E-44</v>
      </c>
      <c r="P519" s="18">
        <f t="shared" ca="1" si="430"/>
        <v>6.8955591024638969E-43</v>
      </c>
      <c r="Q519" s="18">
        <f t="shared" ca="1" si="430"/>
        <v>8.8118445117425754E-44</v>
      </c>
      <c r="R519" s="18">
        <f t="shared" ca="1" si="430"/>
        <v>4.3500612902900752E-43</v>
      </c>
      <c r="S519" s="18">
        <f t="shared" ca="1" si="430"/>
        <v>8.2003269317262583E-45</v>
      </c>
      <c r="T519" s="18">
        <f t="shared" ca="1" si="430"/>
        <v>5.3520088538567981E-44</v>
      </c>
      <c r="U519" s="18">
        <f t="shared" ca="1" si="430"/>
        <v>3.3797718986649699E-45</v>
      </c>
      <c r="V519" s="18">
        <f t="shared" ca="1" si="430"/>
        <v>9.3740778706492862E-45</v>
      </c>
      <c r="W519" s="18">
        <f t="shared" ca="1" si="430"/>
        <v>2.6361877903495867E-45</v>
      </c>
      <c r="X519" s="18">
        <f t="shared" ca="1" si="430"/>
        <v>1.6051458262731698E-51</v>
      </c>
      <c r="Y519" s="18">
        <f t="shared" ca="1" si="430"/>
        <v>1.4684786039611543E-52</v>
      </c>
      <c r="Z519" s="18">
        <f t="shared" ca="1" si="430"/>
        <v>3.9149256644592789E-52</v>
      </c>
      <c r="AA519" s="18">
        <f t="shared" ca="1" si="430"/>
        <v>2.480451293187393E-52</v>
      </c>
      <c r="AB519" s="18">
        <f t="shared" ca="1" si="430"/>
        <v>5.6010340456502662E-52</v>
      </c>
      <c r="AC519" s="18">
        <f t="shared" ca="1" si="430"/>
        <v>6.9681972152019062E-52</v>
      </c>
      <c r="AD519" s="18">
        <f t="shared" ca="1" si="430"/>
        <v>1.1395227017492396E-50</v>
      </c>
      <c r="AE519" s="18">
        <f t="shared" ca="1" si="430"/>
        <v>1.2098599464375744E-52</v>
      </c>
      <c r="AF519" s="18">
        <f t="shared" ca="1" si="430"/>
        <v>5.485972841780699E-52</v>
      </c>
    </row>
    <row r="520" spans="4:32">
      <c r="D520" s="18">
        <f t="shared" si="416"/>
        <v>0.35716999999999999</v>
      </c>
      <c r="E520" s="18">
        <f t="shared" ref="E520:AF520" ca="1" si="431">E434*(E$500*EXP(-E$501*$B$1)+(1-E$500)*EXP(-E$502*$B$1))*4*$C$505*0.0001/$B$5</f>
        <v>2.9254246519859089E-12</v>
      </c>
      <c r="F520" s="18">
        <f t="shared" ca="1" si="431"/>
        <v>1.2366742875876221E-18</v>
      </c>
      <c r="G520" s="18">
        <f t="shared" ca="1" si="431"/>
        <v>2.5519180778761505E-28</v>
      </c>
      <c r="H520" s="18">
        <f t="shared" ca="1" si="431"/>
        <v>3.1974688755844603E-29</v>
      </c>
      <c r="I520" s="18">
        <f t="shared" ca="1" si="431"/>
        <v>7.1239163580459373E-29</v>
      </c>
      <c r="J520" s="18">
        <f t="shared" ca="1" si="431"/>
        <v>7.6276917133757867E-34</v>
      </c>
      <c r="K520" s="18">
        <f t="shared" ca="1" si="431"/>
        <v>8.7587296688262107E-35</v>
      </c>
      <c r="L520" s="18">
        <f t="shared" ca="1" si="431"/>
        <v>4.3238521909651963E-34</v>
      </c>
      <c r="M520" s="18">
        <f t="shared" ca="1" si="431"/>
        <v>6.025800671360157E-36</v>
      </c>
      <c r="N520" s="18">
        <f t="shared" ca="1" si="431"/>
        <v>6.1588351586910495E-43</v>
      </c>
      <c r="O520" s="18">
        <f t="shared" ca="1" si="431"/>
        <v>9.0437922756134168E-44</v>
      </c>
      <c r="P520" s="18">
        <f t="shared" ca="1" si="431"/>
        <v>6.8955531826669059E-43</v>
      </c>
      <c r="Q520" s="18">
        <f t="shared" ca="1" si="431"/>
        <v>8.811836831177764E-44</v>
      </c>
      <c r="R520" s="18">
        <f t="shared" ca="1" si="431"/>
        <v>4.3500580541051309E-43</v>
      </c>
      <c r="S520" s="18">
        <f t="shared" ca="1" si="431"/>
        <v>8.200320333438521E-45</v>
      </c>
      <c r="T520" s="18">
        <f t="shared" ca="1" si="431"/>
        <v>5.352005229575301E-44</v>
      </c>
      <c r="U520" s="18">
        <f t="shared" ca="1" si="431"/>
        <v>3.3797693641810814E-45</v>
      </c>
      <c r="V520" s="18">
        <f t="shared" ca="1" si="431"/>
        <v>9.3740706797091692E-45</v>
      </c>
      <c r="W520" s="18">
        <f t="shared" ca="1" si="431"/>
        <v>2.6361859675855972E-45</v>
      </c>
      <c r="X520" s="18">
        <f t="shared" ca="1" si="431"/>
        <v>1.605144863230776E-51</v>
      </c>
      <c r="Y520" s="18">
        <f t="shared" ca="1" si="431"/>
        <v>1.4684776189952193E-52</v>
      </c>
      <c r="Z520" s="18">
        <f t="shared" ca="1" si="431"/>
        <v>3.9149231254955708E-52</v>
      </c>
      <c r="AA520" s="18">
        <f t="shared" ca="1" si="431"/>
        <v>2.4804497088836324E-52</v>
      </c>
      <c r="AB520" s="18">
        <f t="shared" ca="1" si="431"/>
        <v>5.6010306540460391E-52</v>
      </c>
      <c r="AC520" s="18">
        <f t="shared" ca="1" si="431"/>
        <v>6.9681933995085389E-52</v>
      </c>
      <c r="AD520" s="18">
        <f t="shared" ca="1" si="431"/>
        <v>1.1395221202621575E-50</v>
      </c>
      <c r="AE520" s="18">
        <f t="shared" ca="1" si="431"/>
        <v>1.209859325995347E-52</v>
      </c>
      <c r="AF520" s="18">
        <f t="shared" ca="1" si="431"/>
        <v>5.4859701500526598E-52</v>
      </c>
    </row>
    <row r="521" spans="4:32">
      <c r="D521" s="18">
        <f t="shared" si="416"/>
        <v>0.44964999999999999</v>
      </c>
      <c r="E521" s="18">
        <f t="shared" ref="E521:AF521" ca="1" si="432">E435*(E$500*EXP(-E$501*$B$1)+(1-E$500)*EXP(-E$502*$B$1))*4*$C$505*0.0001/$B$5</f>
        <v>2.9254073173549797E-12</v>
      </c>
      <c r="F521" s="18">
        <f t="shared" ca="1" si="432"/>
        <v>1.23666680396706E-18</v>
      </c>
      <c r="G521" s="18">
        <f t="shared" ca="1" si="432"/>
        <v>2.5519056811134312E-28</v>
      </c>
      <c r="H521" s="18">
        <f t="shared" ca="1" si="432"/>
        <v>3.1974565472530563E-29</v>
      </c>
      <c r="I521" s="18">
        <f t="shared" ca="1" si="432"/>
        <v>7.12389548912818E-29</v>
      </c>
      <c r="J521" s="18">
        <f t="shared" ca="1" si="432"/>
        <v>7.6276756750554361E-34</v>
      </c>
      <c r="K521" s="18">
        <f t="shared" ca="1" si="432"/>
        <v>8.7587129840166635E-35</v>
      </c>
      <c r="L521" s="18">
        <f t="shared" ca="1" si="432"/>
        <v>4.3238454114526546E-34</v>
      </c>
      <c r="M521" s="18">
        <f t="shared" ca="1" si="432"/>
        <v>6.0257913898026054E-36</v>
      </c>
      <c r="N521" s="18">
        <f t="shared" ca="1" si="432"/>
        <v>6.1588272419058085E-43</v>
      </c>
      <c r="O521" s="18">
        <f t="shared" ca="1" si="432"/>
        <v>9.0437805179697006E-44</v>
      </c>
      <c r="P521" s="18">
        <f t="shared" ca="1" si="432"/>
        <v>6.8955457301471887E-43</v>
      </c>
      <c r="Q521" s="18">
        <f t="shared" ca="1" si="432"/>
        <v>8.8118271620015548E-44</v>
      </c>
      <c r="R521" s="18">
        <f t="shared" ca="1" si="432"/>
        <v>4.3500539800234627E-43</v>
      </c>
      <c r="S521" s="18">
        <f t="shared" ca="1" si="432"/>
        <v>8.200312026755912E-45</v>
      </c>
      <c r="T521" s="18">
        <f t="shared" ca="1" si="432"/>
        <v>5.3520006669126073E-44</v>
      </c>
      <c r="U521" s="18">
        <f t="shared" ca="1" si="432"/>
        <v>3.3797661734813047E-45</v>
      </c>
      <c r="V521" s="18">
        <f t="shared" ca="1" si="432"/>
        <v>9.3740616269271643E-45</v>
      </c>
      <c r="W521" s="18">
        <f t="shared" ca="1" si="432"/>
        <v>2.6361836728804611E-45</v>
      </c>
      <c r="X521" s="18">
        <f t="shared" ca="1" si="432"/>
        <v>1.6051436508420099E-51</v>
      </c>
      <c r="Y521" s="18">
        <f t="shared" ca="1" si="432"/>
        <v>1.4684763790066966E-52</v>
      </c>
      <c r="Z521" s="18">
        <f t="shared" ca="1" si="432"/>
        <v>3.9149199291556179E-52</v>
      </c>
      <c r="AA521" s="18">
        <f t="shared" ca="1" si="432"/>
        <v>2.4804477143795399E-52</v>
      </c>
      <c r="AB521" s="18">
        <f t="shared" ca="1" si="432"/>
        <v>5.6010263843037491E-52</v>
      </c>
      <c r="AC521" s="18">
        <f t="shared" ca="1" si="432"/>
        <v>6.9681885958735422E-52</v>
      </c>
      <c r="AD521" s="18">
        <f t="shared" ca="1" si="432"/>
        <v>1.1395213882190993E-50</v>
      </c>
      <c r="AE521" s="18">
        <f t="shared" ca="1" si="432"/>
        <v>1.2098585449110661E-52</v>
      </c>
      <c r="AF521" s="18">
        <f t="shared" ca="1" si="432"/>
        <v>5.4859667613946031E-52</v>
      </c>
    </row>
    <row r="522" spans="4:32">
      <c r="D522" s="18">
        <f t="shared" si="416"/>
        <v>0.56606999999999996</v>
      </c>
      <c r="E522" s="18">
        <f t="shared" ref="E522:AF522" ca="1" si="433">E436*(E$500*EXP(-E$501*$B$1)+(1-E$500)*EXP(-E$502*$B$1))*4*$C$505*0.0001/$B$5</f>
        <v>2.9253854955632529E-12</v>
      </c>
      <c r="F522" s="18">
        <f t="shared" ca="1" si="433"/>
        <v>1.2366573831733583E-18</v>
      </c>
      <c r="G522" s="18">
        <f t="shared" ca="1" si="433"/>
        <v>2.5518900753566333E-28</v>
      </c>
      <c r="H522" s="18">
        <f t="shared" ca="1" si="433"/>
        <v>3.197441027615897E-29</v>
      </c>
      <c r="I522" s="18">
        <f t="shared" ca="1" si="433"/>
        <v>7.1238692180570898E-29</v>
      </c>
      <c r="J522" s="18">
        <f t="shared" ca="1" si="433"/>
        <v>7.6276554850120356E-34</v>
      </c>
      <c r="K522" s="18">
        <f t="shared" ca="1" si="433"/>
        <v>8.758691980125013E-35</v>
      </c>
      <c r="L522" s="18">
        <f t="shared" ca="1" si="433"/>
        <v>4.3238368769702324E-34</v>
      </c>
      <c r="M522" s="18">
        <f t="shared" ca="1" si="433"/>
        <v>6.0257797055856515E-36</v>
      </c>
      <c r="N522" s="18">
        <f t="shared" ca="1" si="433"/>
        <v>6.1588172757476001E-43</v>
      </c>
      <c r="O522" s="18">
        <f t="shared" ca="1" si="433"/>
        <v>9.0437657166919925E-44</v>
      </c>
      <c r="P522" s="18">
        <f t="shared" ca="1" si="433"/>
        <v>6.8955363484333863E-43</v>
      </c>
      <c r="Q522" s="18">
        <f t="shared" ca="1" si="433"/>
        <v>8.8118149898174011E-44</v>
      </c>
      <c r="R522" s="18">
        <f t="shared" ca="1" si="433"/>
        <v>4.3500488513048602E-43</v>
      </c>
      <c r="S522" s="18">
        <f t="shared" ca="1" si="433"/>
        <v>8.2003015697652408E-45</v>
      </c>
      <c r="T522" s="18">
        <f t="shared" ca="1" si="433"/>
        <v>5.3519949231356918E-44</v>
      </c>
      <c r="U522" s="18">
        <f t="shared" ca="1" si="433"/>
        <v>3.3797621568210594E-45</v>
      </c>
      <c r="V522" s="18">
        <f t="shared" ca="1" si="433"/>
        <v>9.374050230697208E-45</v>
      </c>
      <c r="W522" s="18">
        <f t="shared" ca="1" si="433"/>
        <v>2.6361807841561693E-45</v>
      </c>
      <c r="X522" s="18">
        <f t="shared" ca="1" si="433"/>
        <v>1.6051421246078447E-51</v>
      </c>
      <c r="Y522" s="18">
        <f t="shared" ca="1" si="433"/>
        <v>1.4684748180283156E-52</v>
      </c>
      <c r="Z522" s="18">
        <f t="shared" ca="1" si="433"/>
        <v>3.9149159053943531E-52</v>
      </c>
      <c r="AA522" s="18">
        <f t="shared" ca="1" si="433"/>
        <v>2.4804452035676487E-52</v>
      </c>
      <c r="AB522" s="18">
        <f t="shared" ca="1" si="433"/>
        <v>5.6010210092732497E-52</v>
      </c>
      <c r="AC522" s="18">
        <f t="shared" ca="1" si="433"/>
        <v>6.9681825487434327E-52</v>
      </c>
      <c r="AD522" s="18">
        <f t="shared" ca="1" si="433"/>
        <v>1.1395204666753373E-50</v>
      </c>
      <c r="AE522" s="18">
        <f t="shared" ca="1" si="433"/>
        <v>1.209857561631003E-52</v>
      </c>
      <c r="AF522" s="18">
        <f t="shared" ca="1" si="433"/>
        <v>5.4859624955296799E-52</v>
      </c>
    </row>
    <row r="523" spans="4:32">
      <c r="D523" s="18">
        <f t="shared" si="416"/>
        <v>0.71264000000000005</v>
      </c>
      <c r="E523" s="18">
        <f t="shared" ref="E523:AF523" ca="1" si="434">E437*(E$500*EXP(-E$501*$B$1)+(1-E$500)*EXP(-E$502*$B$1))*4*$C$505*0.0001/$B$5</f>
        <v>2.9253580227644952E-12</v>
      </c>
      <c r="F523" s="18">
        <f t="shared" ca="1" si="434"/>
        <v>1.2366455227579416E-18</v>
      </c>
      <c r="G523" s="18">
        <f t="shared" ca="1" si="434"/>
        <v>2.5518704282652994E-28</v>
      </c>
      <c r="H523" s="18">
        <f t="shared" ca="1" si="434"/>
        <v>3.1974214889055565E-29</v>
      </c>
      <c r="I523" s="18">
        <f t="shared" ca="1" si="434"/>
        <v>7.1238361435902229E-29</v>
      </c>
      <c r="J523" s="18">
        <f t="shared" ca="1" si="434"/>
        <v>7.6276300663330295E-34</v>
      </c>
      <c r="K523" s="18">
        <f t="shared" ca="1" si="434"/>
        <v>8.7586655368233534E-35</v>
      </c>
      <c r="L523" s="18">
        <f t="shared" ca="1" si="434"/>
        <v>4.3238261322934791E-34</v>
      </c>
      <c r="M523" s="18">
        <f t="shared" ca="1" si="434"/>
        <v>6.0257649954791734E-36</v>
      </c>
      <c r="N523" s="18">
        <f t="shared" ca="1" si="434"/>
        <v>6.1588047286236056E-43</v>
      </c>
      <c r="O523" s="18">
        <f t="shared" ca="1" si="434"/>
        <v>9.0437470822833803E-44</v>
      </c>
      <c r="P523" s="18">
        <f t="shared" ca="1" si="434"/>
        <v>6.895524537104574E-43</v>
      </c>
      <c r="Q523" s="18">
        <f t="shared" ca="1" si="434"/>
        <v>8.8117996653607183E-44</v>
      </c>
      <c r="R523" s="18">
        <f t="shared" ca="1" si="434"/>
        <v>4.3500423943824454E-43</v>
      </c>
      <c r="S523" s="18">
        <f t="shared" ca="1" si="434"/>
        <v>8.2002884046891574E-45</v>
      </c>
      <c r="T523" s="18">
        <f t="shared" ca="1" si="434"/>
        <v>5.3519876918697229E-44</v>
      </c>
      <c r="U523" s="18">
        <f t="shared" ca="1" si="434"/>
        <v>3.3797570999507774E-45</v>
      </c>
      <c r="V523" s="18">
        <f t="shared" ca="1" si="434"/>
        <v>9.3740358831422899E-45</v>
      </c>
      <c r="W523" s="18">
        <f t="shared" ca="1" si="434"/>
        <v>2.6361771473272474E-45</v>
      </c>
      <c r="X523" s="18">
        <f t="shared" ca="1" si="434"/>
        <v>1.6051402031182807E-51</v>
      </c>
      <c r="Y523" s="18">
        <f t="shared" ca="1" si="434"/>
        <v>1.4684728527969736E-52</v>
      </c>
      <c r="Z523" s="18">
        <f t="shared" ca="1" si="434"/>
        <v>3.9149108395828719E-52</v>
      </c>
      <c r="AA523" s="18">
        <f t="shared" ca="1" si="434"/>
        <v>2.4804420425202712E-52</v>
      </c>
      <c r="AB523" s="18">
        <f t="shared" ca="1" si="434"/>
        <v>5.6010142422480663E-52</v>
      </c>
      <c r="AC523" s="18">
        <f t="shared" ca="1" si="434"/>
        <v>6.9681749355612342E-52</v>
      </c>
      <c r="AD523" s="18">
        <f t="shared" ca="1" si="434"/>
        <v>1.1395193064752079E-50</v>
      </c>
      <c r="AE523" s="18">
        <f t="shared" ca="1" si="434"/>
        <v>1.2098563237064482E-52</v>
      </c>
      <c r="AF523" s="18">
        <f t="shared" ca="1" si="434"/>
        <v>5.4859571249141216E-52</v>
      </c>
    </row>
    <row r="524" spans="4:32">
      <c r="D524" s="18">
        <f t="shared" si="416"/>
        <v>0.89715999999999996</v>
      </c>
      <c r="E524" s="18">
        <f t="shared" ref="E524:AF524" ca="1" si="435">E438*(E$500*EXP(-E$501*$B$1)+(1-E$500)*EXP(-E$502*$B$1))*4*$C$505*0.0001/$B$5</f>
        <v>2.9253234371914894E-12</v>
      </c>
      <c r="F524" s="18">
        <f t="shared" ca="1" si="435"/>
        <v>1.2366305916561639E-18</v>
      </c>
      <c r="G524" s="18">
        <f t="shared" ca="1" si="435"/>
        <v>2.5518456944276146E-28</v>
      </c>
      <c r="H524" s="18">
        <f t="shared" ca="1" si="435"/>
        <v>3.1973968914450096E-29</v>
      </c>
      <c r="I524" s="18">
        <f t="shared" ca="1" si="435"/>
        <v>7.1237945057529429E-29</v>
      </c>
      <c r="J524" s="18">
        <f t="shared" ca="1" si="435"/>
        <v>7.6275980663971653E-34</v>
      </c>
      <c r="K524" s="18">
        <f t="shared" ca="1" si="435"/>
        <v>8.7586322469575907E-35</v>
      </c>
      <c r="L524" s="18">
        <f t="shared" ca="1" si="435"/>
        <v>4.3238126056500486E-34</v>
      </c>
      <c r="M524" s="18">
        <f t="shared" ca="1" si="435"/>
        <v>6.0257464766915309E-36</v>
      </c>
      <c r="N524" s="18">
        <f t="shared" ca="1" si="435"/>
        <v>6.1587889328396204E-43</v>
      </c>
      <c r="O524" s="18">
        <f t="shared" ca="1" si="435"/>
        <v>9.0437236231153247E-44</v>
      </c>
      <c r="P524" s="18">
        <f t="shared" ca="1" si="435"/>
        <v>6.8955096676182689E-43</v>
      </c>
      <c r="Q524" s="18">
        <f t="shared" ca="1" si="435"/>
        <v>8.8117803731372728E-44</v>
      </c>
      <c r="R524" s="18">
        <f t="shared" ca="1" si="435"/>
        <v>4.3500342656482061E-43</v>
      </c>
      <c r="S524" s="18">
        <f t="shared" ca="1" si="435"/>
        <v>8.2002718309434893E-45</v>
      </c>
      <c r="T524" s="18">
        <f t="shared" ca="1" si="435"/>
        <v>5.3519785882986398E-44</v>
      </c>
      <c r="U524" s="18">
        <f t="shared" ca="1" si="435"/>
        <v>3.3797507337666868E-45</v>
      </c>
      <c r="V524" s="18">
        <f t="shared" ca="1" si="435"/>
        <v>9.3740178207510075E-45</v>
      </c>
      <c r="W524" s="18">
        <f t="shared" ca="1" si="435"/>
        <v>2.6361725688576668E-45</v>
      </c>
      <c r="X524" s="18">
        <f t="shared" ca="1" si="435"/>
        <v>1.6051377841198327E-51</v>
      </c>
      <c r="Y524" s="18">
        <f t="shared" ca="1" si="435"/>
        <v>1.468470378731642E-52</v>
      </c>
      <c r="Z524" s="18">
        <f t="shared" ca="1" si="435"/>
        <v>3.9149044621406112E-52</v>
      </c>
      <c r="AA524" s="18">
        <f t="shared" ca="1" si="435"/>
        <v>2.480438063020121E-52</v>
      </c>
      <c r="AB524" s="18">
        <f t="shared" ca="1" si="435"/>
        <v>5.6010057231159613E-52</v>
      </c>
      <c r="AC524" s="18">
        <f t="shared" ca="1" si="435"/>
        <v>6.9681653511850665E-52</v>
      </c>
      <c r="AD524" s="18">
        <f t="shared" ca="1" si="435"/>
        <v>1.1395178458776272E-50</v>
      </c>
      <c r="AE524" s="18">
        <f t="shared" ca="1" si="435"/>
        <v>1.2098547652601481E-52</v>
      </c>
      <c r="AF524" s="18">
        <f t="shared" ca="1" si="435"/>
        <v>5.4859503637455759E-52</v>
      </c>
    </row>
    <row r="525" spans="4:32">
      <c r="D525" s="18">
        <f t="shared" si="416"/>
        <v>1.1294999999999999</v>
      </c>
      <c r="E525" s="18">
        <f t="shared" ref="E525:AF525" ca="1" si="436">E439*(E$500*EXP(-E$501*$B$1)+(1-E$500)*EXP(-E$502*$B$1))*4*$C$505*0.0001/$B$5</f>
        <v>2.9252798892532697E-12</v>
      </c>
      <c r="F525" s="18">
        <f t="shared" ca="1" si="436"/>
        <v>1.2366117913754726E-18</v>
      </c>
      <c r="G525" s="18">
        <f t="shared" ca="1" si="436"/>
        <v>2.5518145510576883E-28</v>
      </c>
      <c r="H525" s="18">
        <f t="shared" ca="1" si="436"/>
        <v>3.1973659196910592E-29</v>
      </c>
      <c r="I525" s="18">
        <f t="shared" ca="1" si="436"/>
        <v>7.1237420775626844E-29</v>
      </c>
      <c r="J525" s="18">
        <f t="shared" ca="1" si="436"/>
        <v>7.6275577736532755E-34</v>
      </c>
      <c r="K525" s="18">
        <f t="shared" ca="1" si="436"/>
        <v>8.7585903299691151E-35</v>
      </c>
      <c r="L525" s="18">
        <f t="shared" ca="1" si="436"/>
        <v>4.3237955735390708E-34</v>
      </c>
      <c r="M525" s="18">
        <f t="shared" ca="1" si="436"/>
        <v>6.0257231587048797E-36</v>
      </c>
      <c r="N525" s="18">
        <f t="shared" ca="1" si="436"/>
        <v>6.158769043516124E-43</v>
      </c>
      <c r="O525" s="18">
        <f t="shared" ca="1" si="436"/>
        <v>9.0436940844121395E-44</v>
      </c>
      <c r="P525" s="18">
        <f t="shared" ca="1" si="436"/>
        <v>6.8954909446347147E-43</v>
      </c>
      <c r="Q525" s="18">
        <f t="shared" ca="1" si="436"/>
        <v>8.811756081244243E-44</v>
      </c>
      <c r="R525" s="18">
        <f t="shared" ca="1" si="436"/>
        <v>4.3500240303098727E-43</v>
      </c>
      <c r="S525" s="18">
        <f t="shared" ca="1" si="436"/>
        <v>8.2002509620282415E-45</v>
      </c>
      <c r="T525" s="18">
        <f t="shared" ca="1" si="436"/>
        <v>5.3519671254862531E-44</v>
      </c>
      <c r="U525" s="18">
        <f t="shared" ca="1" si="436"/>
        <v>3.3797427177520756E-45</v>
      </c>
      <c r="V525" s="18">
        <f t="shared" ca="1" si="436"/>
        <v>9.3739950773966407E-45</v>
      </c>
      <c r="W525" s="18">
        <f t="shared" ca="1" si="436"/>
        <v>2.6361668038519791E-45</v>
      </c>
      <c r="X525" s="18">
        <f t="shared" ca="1" si="436"/>
        <v>1.6051347382234711E-51</v>
      </c>
      <c r="Y525" s="18">
        <f t="shared" ca="1" si="436"/>
        <v>1.4684672634981921E-52</v>
      </c>
      <c r="Z525" s="18">
        <f t="shared" ca="1" si="436"/>
        <v>3.914896431947153E-52</v>
      </c>
      <c r="AA525" s="18">
        <f t="shared" ca="1" si="436"/>
        <v>2.4804330522092719E-52</v>
      </c>
      <c r="AB525" s="18">
        <f t="shared" ca="1" si="436"/>
        <v>5.6009949961997559E-52</v>
      </c>
      <c r="AC525" s="18">
        <f t="shared" ca="1" si="436"/>
        <v>6.9681532829581305E-52</v>
      </c>
      <c r="AD525" s="18">
        <f t="shared" ca="1" si="436"/>
        <v>1.1395160067568591E-50</v>
      </c>
      <c r="AE525" s="18">
        <f t="shared" ca="1" si="436"/>
        <v>1.2098528029325641E-52</v>
      </c>
      <c r="AF525" s="18">
        <f t="shared" ca="1" si="436"/>
        <v>5.4859418503764126E-52</v>
      </c>
    </row>
    <row r="526" spans="4:32">
      <c r="D526" s="18">
        <f t="shared" si="416"/>
        <v>1.4218999999999999</v>
      </c>
      <c r="E526" s="18">
        <f t="shared" ref="E526:AF526" ca="1" si="437">E440*(E$500*EXP(-E$501*$B$1)+(1-E$500)*EXP(-E$502*$B$1))*4*$C$505*0.0001/$B$5</f>
        <v>2.9252250854099121E-12</v>
      </c>
      <c r="F526" s="18">
        <f t="shared" ca="1" si="437"/>
        <v>1.2365881317661521E-18</v>
      </c>
      <c r="G526" s="18">
        <f t="shared" ca="1" si="437"/>
        <v>2.5517753578435805E-28</v>
      </c>
      <c r="H526" s="18">
        <f t="shared" ca="1" si="437"/>
        <v>3.1973269422901926E-29</v>
      </c>
      <c r="I526" s="18">
        <f t="shared" ca="1" si="437"/>
        <v>7.1236760973940375E-29</v>
      </c>
      <c r="J526" s="18">
        <f t="shared" ca="1" si="437"/>
        <v>7.6275070656281204E-34</v>
      </c>
      <c r="K526" s="18">
        <f t="shared" ca="1" si="437"/>
        <v>8.7585375778030224E-35</v>
      </c>
      <c r="L526" s="18">
        <f t="shared" ca="1" si="437"/>
        <v>4.3237741387500165E-34</v>
      </c>
      <c r="M526" s="18">
        <f t="shared" ca="1" si="437"/>
        <v>6.0256938131813777E-36</v>
      </c>
      <c r="N526" s="18">
        <f t="shared" ca="1" si="437"/>
        <v>6.1587440129174873E-43</v>
      </c>
      <c r="O526" s="18">
        <f t="shared" ca="1" si="437"/>
        <v>9.0436569101256018E-44</v>
      </c>
      <c r="P526" s="18">
        <f t="shared" ca="1" si="437"/>
        <v>6.8954673818501008E-43</v>
      </c>
      <c r="Q526" s="18">
        <f t="shared" ca="1" si="437"/>
        <v>8.8117255100149168E-44</v>
      </c>
      <c r="R526" s="18">
        <f t="shared" ca="1" si="437"/>
        <v>4.3500111491788534E-43</v>
      </c>
      <c r="S526" s="18">
        <f t="shared" ca="1" si="437"/>
        <v>8.2002246985901552E-45</v>
      </c>
      <c r="T526" s="18">
        <f t="shared" ca="1" si="437"/>
        <v>5.3519526995792225E-44</v>
      </c>
      <c r="U526" s="18">
        <f t="shared" ca="1" si="437"/>
        <v>3.3797326296299194E-45</v>
      </c>
      <c r="V526" s="18">
        <f t="shared" ca="1" si="437"/>
        <v>9.3739664549796158E-45</v>
      </c>
      <c r="W526" s="18">
        <f t="shared" ca="1" si="437"/>
        <v>2.6361595486133794E-45</v>
      </c>
      <c r="X526" s="18">
        <f t="shared" ca="1" si="437"/>
        <v>1.6051309049726311E-51</v>
      </c>
      <c r="Y526" s="18">
        <f t="shared" ca="1" si="437"/>
        <v>1.4684633429879706E-52</v>
      </c>
      <c r="Z526" s="18">
        <f t="shared" ca="1" si="437"/>
        <v>3.9148863259761271E-52</v>
      </c>
      <c r="AA526" s="18">
        <f t="shared" ca="1" si="437"/>
        <v>2.4804267461207225E-52</v>
      </c>
      <c r="AB526" s="18">
        <f t="shared" ca="1" si="437"/>
        <v>5.6009814964099376E-52</v>
      </c>
      <c r="AC526" s="18">
        <f t="shared" ca="1" si="437"/>
        <v>6.9681380951293482E-52</v>
      </c>
      <c r="AD526" s="18">
        <f t="shared" ca="1" si="437"/>
        <v>1.1395136922283215E-50</v>
      </c>
      <c r="AE526" s="18">
        <f t="shared" ca="1" si="437"/>
        <v>1.209850333348608E-52</v>
      </c>
      <c r="AF526" s="18">
        <f t="shared" ca="1" si="437"/>
        <v>5.485931136323183E-52</v>
      </c>
    </row>
    <row r="527" spans="4:32">
      <c r="D527" s="18">
        <f t="shared" si="416"/>
        <v>1.7901</v>
      </c>
      <c r="E527" s="18">
        <f t="shared" ref="E527:AF527" ca="1" si="438">E441*(E$500*EXP(-E$501*$B$1)+(1-E$500)*EXP(-E$502*$B$1))*4*$C$505*0.0001/$B$5</f>
        <v>2.9251560765444785E-12</v>
      </c>
      <c r="F527" s="18">
        <f t="shared" ca="1" si="438"/>
        <v>1.236558339659779E-18</v>
      </c>
      <c r="G527" s="18">
        <f t="shared" ca="1" si="438"/>
        <v>2.5517260055786206E-28</v>
      </c>
      <c r="H527" s="18">
        <f t="shared" ca="1" si="438"/>
        <v>3.1972778615221446E-29</v>
      </c>
      <c r="I527" s="18">
        <f t="shared" ca="1" si="438"/>
        <v>7.1235930140901454E-29</v>
      </c>
      <c r="J527" s="18">
        <f t="shared" ca="1" si="438"/>
        <v>7.6274432130157481E-34</v>
      </c>
      <c r="K527" s="18">
        <f t="shared" ca="1" si="438"/>
        <v>8.7584711510940879E-35</v>
      </c>
      <c r="L527" s="18">
        <f t="shared" ca="1" si="438"/>
        <v>4.3237471475435735E-34</v>
      </c>
      <c r="M527" s="18">
        <f t="shared" ca="1" si="438"/>
        <v>6.0256568605779468E-36</v>
      </c>
      <c r="N527" s="18">
        <f t="shared" ca="1" si="438"/>
        <v>6.1587124937355925E-43</v>
      </c>
      <c r="O527" s="18">
        <f t="shared" ca="1" si="438"/>
        <v>9.0436100992966816E-44</v>
      </c>
      <c r="P527" s="18">
        <f t="shared" ca="1" si="438"/>
        <v>6.8954377109492701E-43</v>
      </c>
      <c r="Q527" s="18">
        <f t="shared" ca="1" si="438"/>
        <v>8.8116870138910518E-44</v>
      </c>
      <c r="R527" s="18">
        <f t="shared" ca="1" si="438"/>
        <v>4.3499949288962951E-43</v>
      </c>
      <c r="S527" s="18">
        <f t="shared" ca="1" si="438"/>
        <v>8.2001916269389003E-45</v>
      </c>
      <c r="T527" s="18">
        <f t="shared" ca="1" si="438"/>
        <v>5.351934534063398E-44</v>
      </c>
      <c r="U527" s="18">
        <f t="shared" ca="1" si="438"/>
        <v>3.3797199263813611E-45</v>
      </c>
      <c r="V527" s="18">
        <f t="shared" ca="1" si="438"/>
        <v>9.3739304128277874E-45</v>
      </c>
      <c r="W527" s="18">
        <f t="shared" ca="1" si="438"/>
        <v>2.6361504126085154E-45</v>
      </c>
      <c r="X527" s="18">
        <f t="shared" ca="1" si="438"/>
        <v>1.6051260780308589E-51</v>
      </c>
      <c r="Y527" s="18">
        <f t="shared" ca="1" si="438"/>
        <v>1.4684584061683977E-52</v>
      </c>
      <c r="Z527" s="18">
        <f t="shared" ca="1" si="438"/>
        <v>3.9148736002440618E-52</v>
      </c>
      <c r="AA527" s="18">
        <f t="shared" ca="1" si="438"/>
        <v>2.4804188053106385E-52</v>
      </c>
      <c r="AB527" s="18">
        <f t="shared" ca="1" si="438"/>
        <v>5.6009644970789026E-52</v>
      </c>
      <c r="AC527" s="18">
        <f t="shared" ca="1" si="438"/>
        <v>6.9681189701643709E-52</v>
      </c>
      <c r="AD527" s="18">
        <f t="shared" ca="1" si="438"/>
        <v>1.1395107777046953E-50</v>
      </c>
      <c r="AE527" s="18">
        <f t="shared" ca="1" si="438"/>
        <v>1.2098472235746068E-52</v>
      </c>
      <c r="AF527" s="18">
        <f t="shared" ca="1" si="438"/>
        <v>5.4859176448649628E-52</v>
      </c>
    </row>
    <row r="528" spans="4:32">
      <c r="D528" s="18">
        <f t="shared" si="416"/>
        <v>2.2536</v>
      </c>
      <c r="E528" s="18">
        <f t="shared" ref="E528:AF528" ca="1" si="439">E442*(E$500*EXP(-E$501*$B$1)+(1-E$500)*EXP(-E$502*$B$1))*4*$C$505*0.0001/$B$5</f>
        <v>2.9250692094996E-12</v>
      </c>
      <c r="F528" s="18">
        <f t="shared" ca="1" si="439"/>
        <v>1.2365208379489529E-18</v>
      </c>
      <c r="G528" s="18">
        <f t="shared" ca="1" si="439"/>
        <v>2.5516638814667976E-28</v>
      </c>
      <c r="H528" s="18">
        <f t="shared" ca="1" si="439"/>
        <v>3.1972160787620049E-29</v>
      </c>
      <c r="I528" s="18">
        <f t="shared" ca="1" si="439"/>
        <v>7.1234884284499253E-29</v>
      </c>
      <c r="J528" s="18">
        <f t="shared" ca="1" si="439"/>
        <v>7.6273628346761901E-34</v>
      </c>
      <c r="K528" s="18">
        <f t="shared" ca="1" si="439"/>
        <v>8.7583875323417801E-35</v>
      </c>
      <c r="L528" s="18">
        <f t="shared" ca="1" si="439"/>
        <v>4.3237131706198446E-34</v>
      </c>
      <c r="M528" s="18">
        <f t="shared" ca="1" si="439"/>
        <v>6.0256103440896714E-36</v>
      </c>
      <c r="N528" s="18">
        <f t="shared" ca="1" si="439"/>
        <v>6.1586728168594936E-43</v>
      </c>
      <c r="O528" s="18">
        <f t="shared" ca="1" si="439"/>
        <v>9.043551173040026E-44</v>
      </c>
      <c r="P528" s="18">
        <f t="shared" ca="1" si="439"/>
        <v>6.8954003606750642E-43</v>
      </c>
      <c r="Q528" s="18">
        <f t="shared" ca="1" si="439"/>
        <v>8.8116385542670379E-44</v>
      </c>
      <c r="R528" s="18">
        <f t="shared" ca="1" si="439"/>
        <v>4.3499745104894629E-43</v>
      </c>
      <c r="S528" s="18">
        <f t="shared" ca="1" si="439"/>
        <v>8.2001499957157719E-45</v>
      </c>
      <c r="T528" s="18">
        <f t="shared" ca="1" si="439"/>
        <v>5.3519116669465948E-44</v>
      </c>
      <c r="U528" s="18">
        <f t="shared" ca="1" si="439"/>
        <v>3.3797039352830952E-45</v>
      </c>
      <c r="V528" s="18">
        <f t="shared" ca="1" si="439"/>
        <v>9.3738850422681031E-45</v>
      </c>
      <c r="W528" s="18">
        <f t="shared" ca="1" si="439"/>
        <v>2.6361389120212018E-45</v>
      </c>
      <c r="X528" s="18">
        <f t="shared" ca="1" si="439"/>
        <v>1.6051200017756461E-51</v>
      </c>
      <c r="Y528" s="18">
        <f t="shared" ca="1" si="439"/>
        <v>1.4684521915995231E-52</v>
      </c>
      <c r="Z528" s="18">
        <f t="shared" ca="1" si="439"/>
        <v>3.9148575808309386E-52</v>
      </c>
      <c r="AA528" s="18">
        <f t="shared" ca="1" si="439"/>
        <v>2.4804088092551289E-52</v>
      </c>
      <c r="AB528" s="18">
        <f t="shared" ca="1" si="439"/>
        <v>5.6009430979654213E-52</v>
      </c>
      <c r="AC528" s="18">
        <f t="shared" ca="1" si="439"/>
        <v>6.9680948952491994E-52</v>
      </c>
      <c r="AD528" s="18">
        <f t="shared" ca="1" si="439"/>
        <v>1.1395071088390916E-50</v>
      </c>
      <c r="AE528" s="18">
        <f t="shared" ca="1" si="439"/>
        <v>1.2098433089236762E-52</v>
      </c>
      <c r="AF528" s="18">
        <f t="shared" ca="1" si="439"/>
        <v>5.4859006615219238E-52</v>
      </c>
    </row>
    <row r="529" spans="4:32">
      <c r="D529" s="18">
        <f t="shared" si="416"/>
        <v>2.8371</v>
      </c>
      <c r="E529" s="18">
        <f t="shared" ref="E529:AF529" ca="1" si="440">E443*(E$500*EXP(-E$501*$B$1)+(1-E$500)*EXP(-E$502*$B$1))*4*$C$505*0.0001/$B$5</f>
        <v>2.9249598576112592E-12</v>
      </c>
      <c r="F529" s="18">
        <f t="shared" ca="1" si="440"/>
        <v>1.2364736292582543E-18</v>
      </c>
      <c r="G529" s="18">
        <f t="shared" ca="1" si="440"/>
        <v>2.5515856763556247E-28</v>
      </c>
      <c r="H529" s="18">
        <f t="shared" ca="1" si="440"/>
        <v>3.1971383027192877E-29</v>
      </c>
      <c r="I529" s="18">
        <f t="shared" ca="1" si="440"/>
        <v>7.1233567685420887E-29</v>
      </c>
      <c r="J529" s="18">
        <f t="shared" ca="1" si="440"/>
        <v>7.6272616480512403E-34</v>
      </c>
      <c r="K529" s="18">
        <f t="shared" ca="1" si="440"/>
        <v>8.7582822662494344E-35</v>
      </c>
      <c r="L529" s="18">
        <f t="shared" ca="1" si="440"/>
        <v>4.3236703976017817E-34</v>
      </c>
      <c r="M529" s="18">
        <f t="shared" ca="1" si="440"/>
        <v>6.025551785189253E-36</v>
      </c>
      <c r="N529" s="18">
        <f t="shared" ca="1" si="440"/>
        <v>6.1586228681481899E-43</v>
      </c>
      <c r="O529" s="18">
        <f t="shared" ca="1" si="440"/>
        <v>9.0434769915327828E-44</v>
      </c>
      <c r="P529" s="18">
        <f t="shared" ca="1" si="440"/>
        <v>6.8953533408211982E-43</v>
      </c>
      <c r="Q529" s="18">
        <f t="shared" ca="1" si="440"/>
        <v>8.8115775489777182E-44</v>
      </c>
      <c r="R529" s="18">
        <f t="shared" ca="1" si="440"/>
        <v>4.3499488059512163E-43</v>
      </c>
      <c r="S529" s="18">
        <f t="shared" ca="1" si="440"/>
        <v>8.2000975865869104E-45</v>
      </c>
      <c r="T529" s="18">
        <f t="shared" ca="1" si="440"/>
        <v>5.3518828797308474E-44</v>
      </c>
      <c r="U529" s="18">
        <f t="shared" ca="1" si="440"/>
        <v>3.3796838042381046E-45</v>
      </c>
      <c r="V529" s="18">
        <f t="shared" ca="1" si="440"/>
        <v>9.3738279257040166E-45</v>
      </c>
      <c r="W529" s="18">
        <f t="shared" ca="1" si="440"/>
        <v>2.636124434030287E-45</v>
      </c>
      <c r="X529" s="18">
        <f t="shared" ca="1" si="440"/>
        <v>1.6051123524244306E-51</v>
      </c>
      <c r="Y529" s="18">
        <f t="shared" ca="1" si="440"/>
        <v>1.4684443681307676E-52</v>
      </c>
      <c r="Z529" s="18">
        <f t="shared" ca="1" si="440"/>
        <v>3.9148374141213263E-52</v>
      </c>
      <c r="AA529" s="18">
        <f t="shared" ca="1" si="440"/>
        <v>2.4803962253008445E-52</v>
      </c>
      <c r="AB529" s="18">
        <f t="shared" ca="1" si="440"/>
        <v>5.6009161587848678E-52</v>
      </c>
      <c r="AC529" s="18">
        <f t="shared" ca="1" si="440"/>
        <v>6.9680645875077128E-52</v>
      </c>
      <c r="AD529" s="18">
        <f t="shared" ca="1" si="440"/>
        <v>1.1395024901285537E-50</v>
      </c>
      <c r="AE529" s="18">
        <f t="shared" ca="1" si="440"/>
        <v>1.2098383807957405E-52</v>
      </c>
      <c r="AF529" s="18">
        <f t="shared" ca="1" si="440"/>
        <v>5.4858792813000185E-52</v>
      </c>
    </row>
    <row r="530" spans="4:32">
      <c r="D530" s="18">
        <f t="shared" si="416"/>
        <v>3.5716999999999999</v>
      </c>
      <c r="E530" s="18">
        <f t="shared" ref="E530:AF530" ca="1" si="441">E444*(E$500*EXP(-E$501*$B$1)+(1-E$500)*EXP(-E$502*$B$1))*4*$C$505*0.0001/$B$5</f>
        <v>2.9248221964843302E-12</v>
      </c>
      <c r="F530" s="18">
        <f t="shared" ca="1" si="441"/>
        <v>1.2364141991487742E-18</v>
      </c>
      <c r="G530" s="18">
        <f t="shared" ca="1" si="441"/>
        <v>2.5514872242892258E-28</v>
      </c>
      <c r="H530" s="18">
        <f t="shared" ca="1" si="441"/>
        <v>3.1970403897861021E-29</v>
      </c>
      <c r="I530" s="18">
        <f t="shared" ca="1" si="441"/>
        <v>7.1231910193267007E-29</v>
      </c>
      <c r="J530" s="18">
        <f t="shared" ca="1" si="441"/>
        <v>7.6271342612862809E-34</v>
      </c>
      <c r="K530" s="18">
        <f t="shared" ca="1" si="441"/>
        <v>8.758149743441391E-35</v>
      </c>
      <c r="L530" s="18">
        <f t="shared" ca="1" si="441"/>
        <v>4.3236165491391356E-34</v>
      </c>
      <c r="M530" s="18">
        <f t="shared" ca="1" si="441"/>
        <v>6.0254780632892881E-36</v>
      </c>
      <c r="N530" s="18">
        <f t="shared" ca="1" si="441"/>
        <v>6.1585599857738427E-43</v>
      </c>
      <c r="O530" s="18">
        <f t="shared" ca="1" si="441"/>
        <v>9.0433836015540136E-44</v>
      </c>
      <c r="P530" s="18">
        <f t="shared" ca="1" si="441"/>
        <v>6.895294145585369E-43</v>
      </c>
      <c r="Q530" s="18">
        <f t="shared" ca="1" si="441"/>
        <v>8.8115007469064602E-44</v>
      </c>
      <c r="R530" s="18">
        <f t="shared" ca="1" si="441"/>
        <v>4.3499164454021209E-43</v>
      </c>
      <c r="S530" s="18">
        <f t="shared" ca="1" si="441"/>
        <v>8.2000316065149775E-45</v>
      </c>
      <c r="T530" s="18">
        <f t="shared" ca="1" si="441"/>
        <v>5.3518466382350471E-44</v>
      </c>
      <c r="U530" s="18">
        <f t="shared" ca="1" si="441"/>
        <v>3.3796584603940644E-45</v>
      </c>
      <c r="V530" s="18">
        <f t="shared" ca="1" si="441"/>
        <v>9.3737560192075485E-45</v>
      </c>
      <c r="W530" s="18">
        <f t="shared" ca="1" si="441"/>
        <v>2.6361062070473861E-45</v>
      </c>
      <c r="X530" s="18">
        <f t="shared" ca="1" si="441"/>
        <v>1.6051027223091965E-51</v>
      </c>
      <c r="Y530" s="18">
        <f t="shared" ca="1" si="441"/>
        <v>1.4684345188181327E-52</v>
      </c>
      <c r="Z530" s="18">
        <f t="shared" ca="1" si="441"/>
        <v>3.9148120253469184E-52</v>
      </c>
      <c r="AA530" s="18">
        <f t="shared" ca="1" si="441"/>
        <v>2.4803803827955639E-52</v>
      </c>
      <c r="AB530" s="18">
        <f t="shared" ca="1" si="441"/>
        <v>5.6008822438280146E-52</v>
      </c>
      <c r="AC530" s="18">
        <f t="shared" ca="1" si="441"/>
        <v>6.9680264316935081E-52</v>
      </c>
      <c r="AD530" s="18">
        <f t="shared" ca="1" si="441"/>
        <v>1.1394966754184878E-50</v>
      </c>
      <c r="AE530" s="18">
        <f t="shared" ca="1" si="441"/>
        <v>1.2098321765458816E-52</v>
      </c>
      <c r="AF530" s="18">
        <f t="shared" ca="1" si="441"/>
        <v>5.4858523647351877E-52</v>
      </c>
    </row>
    <row r="531" spans="4:32">
      <c r="D531" s="18">
        <f t="shared" si="416"/>
        <v>4.4965000000000002</v>
      </c>
      <c r="E531" s="18">
        <f t="shared" ref="E531:AF531" ca="1" si="442">E445*(E$500*EXP(-E$501*$B$1)+(1-E$500)*EXP(-E$502*$B$1))*4*$C$505*0.0001/$B$5</f>
        <v>2.9246489052054721E-12</v>
      </c>
      <c r="F531" s="18">
        <f t="shared" ca="1" si="442"/>
        <v>1.2363393871360684E-18</v>
      </c>
      <c r="G531" s="18">
        <f t="shared" ca="1" si="442"/>
        <v>2.5513632886832026E-28</v>
      </c>
      <c r="H531" s="18">
        <f t="shared" ca="1" si="442"/>
        <v>3.1969171312485827E-29</v>
      </c>
      <c r="I531" s="18">
        <f t="shared" ca="1" si="442"/>
        <v>7.1229823622547374E-29</v>
      </c>
      <c r="J531" s="18">
        <f t="shared" ca="1" si="442"/>
        <v>7.6269738961177201E-34</v>
      </c>
      <c r="K531" s="18">
        <f t="shared" ca="1" si="442"/>
        <v>8.7579829121404963E-35</v>
      </c>
      <c r="L531" s="18">
        <f t="shared" ca="1" si="442"/>
        <v>4.3235487597322463E-34</v>
      </c>
      <c r="M531" s="18">
        <f t="shared" ca="1" si="442"/>
        <v>6.0253852553164396E-36</v>
      </c>
      <c r="N531" s="18">
        <f t="shared" ca="1" si="442"/>
        <v>6.1584808233641435E-43</v>
      </c>
      <c r="O531" s="18">
        <f t="shared" ca="1" si="442"/>
        <v>9.0432660332307137E-44</v>
      </c>
      <c r="P531" s="18">
        <f t="shared" ca="1" si="442"/>
        <v>6.8952196247213996E-43</v>
      </c>
      <c r="Q531" s="18">
        <f t="shared" ca="1" si="442"/>
        <v>8.8114040608135162E-44</v>
      </c>
      <c r="R531" s="18">
        <f t="shared" ca="1" si="442"/>
        <v>4.3498757066465837E-43</v>
      </c>
      <c r="S531" s="18">
        <f t="shared" ca="1" si="442"/>
        <v>8.1999485441352779E-45</v>
      </c>
      <c r="T531" s="18">
        <f t="shared" ca="1" si="442"/>
        <v>5.3518010136987138E-44</v>
      </c>
      <c r="U531" s="18">
        <f t="shared" ca="1" si="442"/>
        <v>3.3796265549730408E-45</v>
      </c>
      <c r="V531" s="18">
        <f t="shared" ca="1" si="442"/>
        <v>9.3736654959906592E-45</v>
      </c>
      <c r="W531" s="18">
        <f t="shared" ca="1" si="442"/>
        <v>2.6360832610373301E-45</v>
      </c>
      <c r="X531" s="18">
        <f t="shared" ca="1" si="442"/>
        <v>1.6050905989108481E-51</v>
      </c>
      <c r="Y531" s="18">
        <f t="shared" ca="1" si="442"/>
        <v>1.4684221194823287E-52</v>
      </c>
      <c r="Z531" s="18">
        <f t="shared" ca="1" si="442"/>
        <v>3.9147800633144152E-52</v>
      </c>
      <c r="AA531" s="18">
        <f t="shared" ca="1" si="442"/>
        <v>2.4803604385983977E-52</v>
      </c>
      <c r="AB531" s="18">
        <f t="shared" ca="1" si="442"/>
        <v>5.6008395481250746E-52</v>
      </c>
      <c r="AC531" s="18">
        <f t="shared" ca="1" si="442"/>
        <v>6.9679783971180667E-52</v>
      </c>
      <c r="AD531" s="18">
        <f t="shared" ca="1" si="442"/>
        <v>1.1394893552427599E-50</v>
      </c>
      <c r="AE531" s="18">
        <f t="shared" ca="1" si="442"/>
        <v>1.2098243659763221E-52</v>
      </c>
      <c r="AF531" s="18">
        <f t="shared" ca="1" si="442"/>
        <v>5.4858184792890272E-52</v>
      </c>
    </row>
    <row r="532" spans="4:32">
      <c r="D532" s="18">
        <f t="shared" si="416"/>
        <v>5.6607000000000003</v>
      </c>
      <c r="E532" s="18">
        <f t="shared" ref="E532:AF532" ca="1" si="443">E446*(E$500*EXP(-E$501*$B$1)+(1-E$500)*EXP(-E$502*$B$1))*4*$C$505*0.0001/$B$5</f>
        <v>2.9244307744954807E-12</v>
      </c>
      <c r="F532" s="18">
        <f t="shared" ca="1" si="443"/>
        <v>1.2362452175377388E-18</v>
      </c>
      <c r="G532" s="18">
        <f t="shared" ca="1" si="443"/>
        <v>2.5512072818599782E-28</v>
      </c>
      <c r="H532" s="18">
        <f t="shared" ca="1" si="443"/>
        <v>3.1967619741416998E-29</v>
      </c>
      <c r="I532" s="18">
        <f t="shared" ca="1" si="443"/>
        <v>7.1227197024239232E-29</v>
      </c>
      <c r="J532" s="18">
        <f t="shared" ca="1" si="443"/>
        <v>7.6267720242649351E-34</v>
      </c>
      <c r="K532" s="18">
        <f t="shared" ca="1" si="443"/>
        <v>8.7577728998393793E-35</v>
      </c>
      <c r="L532" s="18">
        <f t="shared" ca="1" si="443"/>
        <v>4.3234634239706129E-34</v>
      </c>
      <c r="M532" s="18">
        <f t="shared" ca="1" si="443"/>
        <v>6.0252684251954705E-36</v>
      </c>
      <c r="N532" s="18">
        <f t="shared" ca="1" si="443"/>
        <v>6.1583811704071174E-43</v>
      </c>
      <c r="O532" s="18">
        <f t="shared" ca="1" si="443"/>
        <v>9.0431180333122501E-44</v>
      </c>
      <c r="P532" s="18">
        <f t="shared" ca="1" si="443"/>
        <v>6.8951258144503448E-43</v>
      </c>
      <c r="Q532" s="18">
        <f t="shared" ca="1" si="443"/>
        <v>8.8112823479558133E-44</v>
      </c>
      <c r="R532" s="18">
        <f t="shared" ca="1" si="443"/>
        <v>4.3498244227269007E-43</v>
      </c>
      <c r="S532" s="18">
        <f t="shared" ca="1" si="443"/>
        <v>8.1998439812748762E-45</v>
      </c>
      <c r="T532" s="18">
        <f t="shared" ca="1" si="443"/>
        <v>5.3517435792425391E-44</v>
      </c>
      <c r="U532" s="18">
        <f t="shared" ca="1" si="443"/>
        <v>3.3795863908693439E-45</v>
      </c>
      <c r="V532" s="18">
        <f t="shared" ca="1" si="443"/>
        <v>9.3735515409870359E-45</v>
      </c>
      <c r="W532" s="18">
        <f t="shared" ca="1" si="443"/>
        <v>2.6360543754445806E-45</v>
      </c>
      <c r="X532" s="18">
        <f t="shared" ca="1" si="443"/>
        <v>1.6050753373445692E-51</v>
      </c>
      <c r="Y532" s="18">
        <f t="shared" ca="1" si="443"/>
        <v>1.4684065105693402E-52</v>
      </c>
      <c r="Z532" s="18">
        <f t="shared" ca="1" si="443"/>
        <v>3.9147398278685447E-52</v>
      </c>
      <c r="AA532" s="18">
        <f t="shared" ca="1" si="443"/>
        <v>2.4803353318166508E-52</v>
      </c>
      <c r="AB532" s="18">
        <f t="shared" ca="1" si="443"/>
        <v>5.6007858005457752E-52</v>
      </c>
      <c r="AC532" s="18">
        <f t="shared" ca="1" si="443"/>
        <v>6.9679179286292805E-52</v>
      </c>
      <c r="AD532" s="18">
        <f t="shared" ca="1" si="443"/>
        <v>1.1394801402089811E-50</v>
      </c>
      <c r="AE532" s="18">
        <f t="shared" ca="1" si="443"/>
        <v>1.2098145336087029E-52</v>
      </c>
      <c r="AF532" s="18">
        <f t="shared" ca="1" si="443"/>
        <v>5.48577582243719E-52</v>
      </c>
    </row>
    <row r="533" spans="4:32">
      <c r="D533" s="18">
        <f t="shared" si="416"/>
        <v>7.1264000000000003</v>
      </c>
      <c r="E533" s="18">
        <f t="shared" ref="E533:AF533" ca="1" si="444">E447*(E$500*EXP(-E$501*$B$1)+(1-E$500)*EXP(-E$502*$B$1))*4*$C$505*0.0001/$B$5</f>
        <v>2.9241561847158843E-12</v>
      </c>
      <c r="F533" s="18">
        <f t="shared" ca="1" si="444"/>
        <v>1.2361266741435124E-18</v>
      </c>
      <c r="G533" s="18">
        <f t="shared" ca="1" si="444"/>
        <v>2.5510108913693734E-28</v>
      </c>
      <c r="H533" s="18">
        <f t="shared" ca="1" si="444"/>
        <v>3.1965666492676346E-29</v>
      </c>
      <c r="I533" s="18">
        <f t="shared" ca="1" si="444"/>
        <v>7.1223890383945207E-29</v>
      </c>
      <c r="J533" s="18">
        <f t="shared" ca="1" si="444"/>
        <v>7.6265178827735512E-34</v>
      </c>
      <c r="K533" s="18">
        <f t="shared" ca="1" si="444"/>
        <v>8.7575085090061194E-35</v>
      </c>
      <c r="L533" s="18">
        <f t="shared" ca="1" si="444"/>
        <v>4.3233559915665708E-34</v>
      </c>
      <c r="M533" s="18">
        <f t="shared" ca="1" si="444"/>
        <v>6.0251213432264423E-36</v>
      </c>
      <c r="N533" s="18">
        <f t="shared" ca="1" si="444"/>
        <v>6.1582557128376295E-43</v>
      </c>
      <c r="O533" s="18">
        <f t="shared" ca="1" si="444"/>
        <v>9.0429317096059556E-44</v>
      </c>
      <c r="P533" s="18">
        <f t="shared" ca="1" si="444"/>
        <v>6.8950077120462766E-43</v>
      </c>
      <c r="Q533" s="18">
        <f t="shared" ca="1" si="444"/>
        <v>8.8111291176280666E-44</v>
      </c>
      <c r="R533" s="18">
        <f t="shared" ca="1" si="444"/>
        <v>4.349759858679639E-43</v>
      </c>
      <c r="S533" s="18">
        <f t="shared" ca="1" si="444"/>
        <v>8.1997123416825772E-45</v>
      </c>
      <c r="T533" s="18">
        <f t="shared" ca="1" si="444"/>
        <v>5.3516712718336242E-44</v>
      </c>
      <c r="U533" s="18">
        <f t="shared" ca="1" si="444"/>
        <v>3.3795358261268579E-45</v>
      </c>
      <c r="V533" s="18">
        <f t="shared" ca="1" si="444"/>
        <v>9.3734080770009204E-45</v>
      </c>
      <c r="W533" s="18">
        <f t="shared" ca="1" si="444"/>
        <v>2.6360180097707308E-45</v>
      </c>
      <c r="X533" s="18">
        <f t="shared" ca="1" si="444"/>
        <v>1.6050561236779034E-51</v>
      </c>
      <c r="Y533" s="18">
        <f t="shared" ca="1" si="444"/>
        <v>1.4683868596359882E-52</v>
      </c>
      <c r="Z533" s="18">
        <f t="shared" ca="1" si="444"/>
        <v>3.9146891731876664E-52</v>
      </c>
      <c r="AA533" s="18">
        <f t="shared" ca="1" si="444"/>
        <v>2.4803037234622597E-52</v>
      </c>
      <c r="AB533" s="18">
        <f t="shared" ca="1" si="444"/>
        <v>5.6007181346141195E-52</v>
      </c>
      <c r="AC533" s="18">
        <f t="shared" ca="1" si="444"/>
        <v>6.9678418012643959E-52</v>
      </c>
      <c r="AD533" s="18">
        <f t="shared" ca="1" si="444"/>
        <v>1.1394685388477599E-50</v>
      </c>
      <c r="AE533" s="18">
        <f t="shared" ca="1" si="444"/>
        <v>1.2098021550494963E-52</v>
      </c>
      <c r="AF533" s="18">
        <f t="shared" ca="1" si="444"/>
        <v>5.4857221191303491E-52</v>
      </c>
    </row>
    <row r="534" spans="4:32">
      <c r="D534" s="18">
        <f t="shared" si="416"/>
        <v>8.9716000000000005</v>
      </c>
      <c r="E534" s="18">
        <f t="shared" ref="E534:AF534" ca="1" si="445">E448*(E$500*EXP(-E$501*$B$1)+(1-E$500)*EXP(-E$502*$B$1))*4*$C$505*0.0001/$B$5</f>
        <v>2.9238105480076072E-12</v>
      </c>
      <c r="F534" s="18">
        <f t="shared" ca="1" si="445"/>
        <v>1.2359774594134138E-18</v>
      </c>
      <c r="G534" s="18">
        <f t="shared" ca="1" si="445"/>
        <v>2.5507636804429783E-28</v>
      </c>
      <c r="H534" s="18">
        <f t="shared" ca="1" si="445"/>
        <v>3.196320773282505E-29</v>
      </c>
      <c r="I534" s="18">
        <f t="shared" ca="1" si="445"/>
        <v>7.121972787819434E-29</v>
      </c>
      <c r="J534" s="18">
        <f t="shared" ca="1" si="445"/>
        <v>7.6261979552055234E-34</v>
      </c>
      <c r="K534" s="18">
        <f t="shared" ca="1" si="445"/>
        <v>8.7571756772020222E-35</v>
      </c>
      <c r="L534" s="18">
        <f t="shared" ca="1" si="445"/>
        <v>4.323220747896037E-34</v>
      </c>
      <c r="M534" s="18">
        <f t="shared" ca="1" si="445"/>
        <v>6.0249361856134832E-36</v>
      </c>
      <c r="N534" s="18">
        <f t="shared" ca="1" si="445"/>
        <v>6.1580977766631756E-43</v>
      </c>
      <c r="O534" s="18">
        <f t="shared" ca="1" si="445"/>
        <v>9.0426971502248323E-44</v>
      </c>
      <c r="P534" s="18">
        <f t="shared" ca="1" si="445"/>
        <v>6.8948590344323351E-43</v>
      </c>
      <c r="Q534" s="18">
        <f t="shared" ca="1" si="445"/>
        <v>8.8109362179607002E-44</v>
      </c>
      <c r="R534" s="18">
        <f t="shared" ca="1" si="445"/>
        <v>4.3496785795420214E-43</v>
      </c>
      <c r="S534" s="18">
        <f t="shared" ca="1" si="445"/>
        <v>8.1995466219258551E-45</v>
      </c>
      <c r="T534" s="18">
        <f t="shared" ca="1" si="445"/>
        <v>5.3515802444449244E-44</v>
      </c>
      <c r="U534" s="18">
        <f t="shared" ca="1" si="445"/>
        <v>3.3794721705625557E-45</v>
      </c>
      <c r="V534" s="18">
        <f t="shared" ca="1" si="445"/>
        <v>9.373227471413608E-45</v>
      </c>
      <c r="W534" s="18">
        <f t="shared" ca="1" si="445"/>
        <v>2.6359722292201051E-45</v>
      </c>
      <c r="X534" s="18">
        <f t="shared" ca="1" si="445"/>
        <v>1.6050319356412274E-51</v>
      </c>
      <c r="Y534" s="18">
        <f t="shared" ca="1" si="445"/>
        <v>1.4683621211699837E-52</v>
      </c>
      <c r="Z534" s="18">
        <f t="shared" ca="1" si="445"/>
        <v>3.914625404207449E-52</v>
      </c>
      <c r="AA534" s="18">
        <f t="shared" ca="1" si="445"/>
        <v>2.4802639318196854E-52</v>
      </c>
      <c r="AB534" s="18">
        <f t="shared" ca="1" si="445"/>
        <v>5.6006329501399329E-52</v>
      </c>
      <c r="AC534" s="18">
        <f t="shared" ca="1" si="445"/>
        <v>6.9677459645667399E-52</v>
      </c>
      <c r="AD534" s="18">
        <f t="shared" ca="1" si="445"/>
        <v>1.1394539338863323E-50</v>
      </c>
      <c r="AE534" s="18">
        <f t="shared" ca="1" si="445"/>
        <v>1.2097865716742285E-52</v>
      </c>
      <c r="AF534" s="18">
        <f t="shared" ca="1" si="445"/>
        <v>5.4856545119600396E-52</v>
      </c>
    </row>
    <row r="535" spans="4:32">
      <c r="D535" s="18">
        <f t="shared" si="416"/>
        <v>11.295</v>
      </c>
      <c r="E535" s="18">
        <f t="shared" ref="E535:AF535" ca="1" si="446">E449*(E$500*EXP(-E$501*$B$1)+(1-E$500)*EXP(-E$502*$B$1))*4*$C$505*0.0001/$B$5</f>
        <v>3.7596014263427462E-12</v>
      </c>
      <c r="F535" s="18">
        <f t="shared" ca="1" si="446"/>
        <v>1.598363244027055E-18</v>
      </c>
      <c r="G535" s="18">
        <f t="shared" ca="1" si="446"/>
        <v>3.3187471012429737E-28</v>
      </c>
      <c r="H535" s="18">
        <f t="shared" ca="1" si="446"/>
        <v>4.2529531062922105E-29</v>
      </c>
      <c r="I535" s="18">
        <f t="shared" ca="1" si="446"/>
        <v>9.4124585913849999E-29</v>
      </c>
      <c r="J535" s="18">
        <f t="shared" ca="1" si="446"/>
        <v>9.8812258657115798E-34</v>
      </c>
      <c r="K535" s="18">
        <f t="shared" ca="1" si="446"/>
        <v>1.1478286001212121E-34</v>
      </c>
      <c r="L535" s="18">
        <f t="shared" ca="1" si="446"/>
        <v>5.5636647122293342E-34</v>
      </c>
      <c r="M535" s="18">
        <f t="shared" ca="1" si="446"/>
        <v>7.839987643311622E-36</v>
      </c>
      <c r="N535" s="18">
        <f t="shared" ca="1" si="446"/>
        <v>7.9721943718047635E-43</v>
      </c>
      <c r="O535" s="18">
        <f t="shared" ca="1" si="446"/>
        <v>1.1736624142748863E-43</v>
      </c>
      <c r="P535" s="18">
        <f t="shared" ca="1" si="446"/>
        <v>8.8404278337728338E-43</v>
      </c>
      <c r="Q535" s="18">
        <f t="shared" ca="1" si="446"/>
        <v>1.1318747305033699E-43</v>
      </c>
      <c r="R535" s="18">
        <f t="shared" ca="1" si="446"/>
        <v>5.5380888780164462E-43</v>
      </c>
      <c r="S535" s="18">
        <f t="shared" ca="1" si="446"/>
        <v>1.0609676369323803E-44</v>
      </c>
      <c r="T535" s="18">
        <f t="shared" ca="1" si="446"/>
        <v>6.8305370775976539E-44</v>
      </c>
      <c r="U535" s="18">
        <f t="shared" ca="1" si="446"/>
        <v>4.4057592973556E-45</v>
      </c>
      <c r="V535" s="18">
        <f t="shared" ca="1" si="446"/>
        <v>1.2092911880614913E-44</v>
      </c>
      <c r="W535" s="18">
        <f t="shared" ca="1" si="446"/>
        <v>3.4432733941219446E-45</v>
      </c>
      <c r="X535" s="18">
        <f t="shared" ca="1" si="446"/>
        <v>2.036639466521972E-51</v>
      </c>
      <c r="Y535" s="18">
        <f t="shared" ca="1" si="446"/>
        <v>1.8892697647421288E-52</v>
      </c>
      <c r="Z535" s="18">
        <f t="shared" ca="1" si="446"/>
        <v>5.0548948845617444E-52</v>
      </c>
      <c r="AA535" s="18">
        <f t="shared" ca="1" si="446"/>
        <v>3.174958788676661E-52</v>
      </c>
      <c r="AB535" s="18">
        <f t="shared" ca="1" si="446"/>
        <v>7.1085910328004954E-52</v>
      </c>
      <c r="AC535" s="18">
        <f t="shared" ca="1" si="446"/>
        <v>8.7614359615730251E-52</v>
      </c>
      <c r="AD535" s="18">
        <f t="shared" ca="1" si="446"/>
        <v>1.4141238727718574E-50</v>
      </c>
      <c r="AE535" s="18">
        <f t="shared" ca="1" si="446"/>
        <v>1.4958343630064559E-52</v>
      </c>
      <c r="AF535" s="18">
        <f t="shared" ca="1" si="446"/>
        <v>6.7544986707308334E-52</v>
      </c>
    </row>
    <row r="536" spans="4:32">
      <c r="D536" s="18">
        <f t="shared" si="416"/>
        <v>14.218999999999999</v>
      </c>
      <c r="E536" s="18">
        <f t="shared" ref="E536:AF536" ca="1" si="447">E450*(E$500*EXP(-E$501*$B$1)+(1-E$500)*EXP(-E$502*$B$1))*4*$C$505*0.0001/$B$5</f>
        <v>6.0286296613223987E-12</v>
      </c>
      <c r="F536" s="18">
        <f t="shared" ca="1" si="447"/>
        <v>2.592915748849699E-18</v>
      </c>
      <c r="G536" s="18">
        <f t="shared" ca="1" si="447"/>
        <v>5.4490355909164357E-28</v>
      </c>
      <c r="H536" s="18">
        <f t="shared" ca="1" si="447"/>
        <v>7.2893022619496223E-29</v>
      </c>
      <c r="I536" s="18">
        <f t="shared" ca="1" si="447"/>
        <v>1.5930467952810326E-28</v>
      </c>
      <c r="J536" s="18">
        <f t="shared" ca="1" si="447"/>
        <v>1.6110323202794224E-33</v>
      </c>
      <c r="K536" s="18">
        <f t="shared" ca="1" si="447"/>
        <v>1.9128115884191829E-34</v>
      </c>
      <c r="L536" s="18">
        <f t="shared" ca="1" si="447"/>
        <v>8.9584086104855806E-34</v>
      </c>
      <c r="M536" s="18">
        <f t="shared" ca="1" si="447"/>
        <v>1.2891749320949532E-35</v>
      </c>
      <c r="N536" s="18">
        <f t="shared" ca="1" si="447"/>
        <v>1.2983493224170959E-42</v>
      </c>
      <c r="O536" s="18">
        <f t="shared" ca="1" si="447"/>
        <v>1.9209808582387093E-43</v>
      </c>
      <c r="P536" s="18">
        <f t="shared" ca="1" si="447"/>
        <v>1.4140610749963446E-42</v>
      </c>
      <c r="Q536" s="18">
        <f t="shared" ca="1" si="447"/>
        <v>1.8167425653863089E-43</v>
      </c>
      <c r="R536" s="18">
        <f t="shared" ca="1" si="447"/>
        <v>8.7419278927018163E-43</v>
      </c>
      <c r="S536" s="18">
        <f t="shared" ca="1" si="447"/>
        <v>1.7268967541247706E-44</v>
      </c>
      <c r="T536" s="18">
        <f t="shared" ca="1" si="447"/>
        <v>1.0831685764078425E-43</v>
      </c>
      <c r="U536" s="18">
        <f t="shared" ca="1" si="447"/>
        <v>7.2739942285872337E-45</v>
      </c>
      <c r="V536" s="18">
        <f t="shared" ca="1" si="447"/>
        <v>1.9571473454671873E-44</v>
      </c>
      <c r="W536" s="18">
        <f t="shared" ca="1" si="447"/>
        <v>5.7055009264854823E-45</v>
      </c>
      <c r="X536" s="18">
        <f t="shared" ca="1" si="447"/>
        <v>3.1946338940259563E-51</v>
      </c>
      <c r="Y536" s="18">
        <f t="shared" ca="1" si="447"/>
        <v>3.041854057873337E-52</v>
      </c>
      <c r="Z536" s="18">
        <f t="shared" ca="1" si="447"/>
        <v>8.1963773665216138E-52</v>
      </c>
      <c r="AA536" s="18">
        <f t="shared" ca="1" si="447"/>
        <v>5.0637934331624088E-52</v>
      </c>
      <c r="AB536" s="18">
        <f t="shared" ca="1" si="447"/>
        <v>1.1156468817571963E-51</v>
      </c>
      <c r="AC536" s="18">
        <f t="shared" ca="1" si="447"/>
        <v>1.3510838695718353E-51</v>
      </c>
      <c r="AD536" s="18">
        <f t="shared" ca="1" si="447"/>
        <v>2.1267531346711153E-50</v>
      </c>
      <c r="AE536" s="18">
        <f t="shared" ca="1" si="447"/>
        <v>2.2340794425908116E-52</v>
      </c>
      <c r="AF536" s="18">
        <f t="shared" ca="1" si="447"/>
        <v>1.0008553049225748E-51</v>
      </c>
    </row>
    <row r="537" spans="4:32">
      <c r="D537" s="18">
        <f t="shared" si="416"/>
        <v>17.901</v>
      </c>
      <c r="E537" s="18">
        <f t="shared" ref="E537:AF537" ca="1" si="448">E451*(E$500*EXP(-E$501*$B$1)+(1-E$500)*EXP(-E$502*$B$1))*4*$C$505*0.0001/$B$5</f>
        <v>9.6192309046999563E-12</v>
      </c>
      <c r="F537" s="18">
        <f t="shared" ca="1" si="448"/>
        <v>4.1896964374520581E-18</v>
      </c>
      <c r="G537" s="18">
        <f t="shared" ca="1" si="448"/>
        <v>8.9197866524226324E-28</v>
      </c>
      <c r="H537" s="18">
        <f t="shared" ca="1" si="448"/>
        <v>1.2462574080028353E-28</v>
      </c>
      <c r="I537" s="18">
        <f t="shared" ca="1" si="448"/>
        <v>2.6911690119970844E-28</v>
      </c>
      <c r="J537" s="18">
        <f t="shared" ca="1" si="448"/>
        <v>2.6231408310692064E-33</v>
      </c>
      <c r="K537" s="18">
        <f t="shared" ca="1" si="448"/>
        <v>3.1837760253632313E-34</v>
      </c>
      <c r="L537" s="18">
        <f t="shared" ca="1" si="448"/>
        <v>1.4407038375275605E-33</v>
      </c>
      <c r="M537" s="18">
        <f t="shared" ca="1" si="448"/>
        <v>2.1181459051417095E-35</v>
      </c>
      <c r="N537" s="18">
        <f t="shared" ca="1" si="448"/>
        <v>2.1126108244586984E-42</v>
      </c>
      <c r="O537" s="18">
        <f t="shared" ca="1" si="448"/>
        <v>3.1416273110250308E-43</v>
      </c>
      <c r="P537" s="18">
        <f t="shared" ca="1" si="448"/>
        <v>2.2601637097421452E-42</v>
      </c>
      <c r="Q537" s="18">
        <f t="shared" ca="1" si="448"/>
        <v>2.9144500754945213E-43</v>
      </c>
      <c r="R537" s="18">
        <f t="shared" ca="1" si="448"/>
        <v>1.3791602697975414E-42</v>
      </c>
      <c r="S537" s="18">
        <f t="shared" ca="1" si="448"/>
        <v>2.8086313552983412E-44</v>
      </c>
      <c r="T537" s="18">
        <f t="shared" ca="1" si="448"/>
        <v>1.7166499066717876E-43</v>
      </c>
      <c r="U537" s="18">
        <f t="shared" ca="1" si="448"/>
        <v>1.2002851237445315E-44</v>
      </c>
      <c r="V537" s="18">
        <f t="shared" ca="1" si="448"/>
        <v>3.1664595453618448E-44</v>
      </c>
      <c r="W537" s="18">
        <f t="shared" ca="1" si="448"/>
        <v>9.4485756822120385E-45</v>
      </c>
      <c r="X537" s="18">
        <f t="shared" ca="1" si="448"/>
        <v>5.0089282984836694E-51</v>
      </c>
      <c r="Y537" s="18">
        <f t="shared" ca="1" si="448"/>
        <v>4.8965238765467521E-52</v>
      </c>
      <c r="Z537" s="18">
        <f t="shared" ca="1" si="448"/>
        <v>1.3282006593418482E-51</v>
      </c>
      <c r="AA537" s="18">
        <f t="shared" ca="1" si="448"/>
        <v>8.0719504415439519E-52</v>
      </c>
      <c r="AB537" s="18">
        <f t="shared" ca="1" si="448"/>
        <v>1.7502442926756945E-51</v>
      </c>
      <c r="AC537" s="18">
        <f t="shared" ca="1" si="448"/>
        <v>2.0825880141344138E-51</v>
      </c>
      <c r="AD537" s="18">
        <f t="shared" ca="1" si="448"/>
        <v>3.1978319472498502E-50</v>
      </c>
      <c r="AE537" s="18">
        <f t="shared" ca="1" si="448"/>
        <v>3.3356697712839888E-52</v>
      </c>
      <c r="AF537" s="18">
        <f t="shared" ca="1" si="448"/>
        <v>1.4825906354392344E-51</v>
      </c>
    </row>
    <row r="538" spans="4:32">
      <c r="D538" s="18">
        <f t="shared" si="416"/>
        <v>22.536000000000001</v>
      </c>
      <c r="E538" s="18">
        <f t="shared" ref="E538:AF538" ca="1" si="449">E452*(E$500*EXP(-E$501*$B$1)+(1-E$500)*EXP(-E$502*$B$1))*4*$C$505*0.0001/$B$5</f>
        <v>1.5254477667851524E-11</v>
      </c>
      <c r="F538" s="18">
        <f t="shared" ca="1" si="449"/>
        <v>6.7374488779763544E-18</v>
      </c>
      <c r="G538" s="18">
        <f t="shared" ca="1" si="449"/>
        <v>1.4548400606717672E-27</v>
      </c>
      <c r="H538" s="18">
        <f t="shared" ca="1" si="449"/>
        <v>2.1246272122203848E-28</v>
      </c>
      <c r="I538" s="18">
        <f t="shared" ca="1" si="449"/>
        <v>4.5358753310301447E-28</v>
      </c>
      <c r="J538" s="18">
        <f t="shared" ca="1" si="449"/>
        <v>4.2639364984463018E-33</v>
      </c>
      <c r="K538" s="18">
        <f t="shared" ca="1" si="449"/>
        <v>5.2912966872161162E-34</v>
      </c>
      <c r="L538" s="18">
        <f t="shared" ca="1" si="449"/>
        <v>2.314272708965978E-33</v>
      </c>
      <c r="M538" s="18">
        <f t="shared" ca="1" si="449"/>
        <v>3.4752798475785071E-35</v>
      </c>
      <c r="N538" s="18">
        <f t="shared" ca="1" si="449"/>
        <v>3.4341921213939974E-42</v>
      </c>
      <c r="O538" s="18">
        <f t="shared" ca="1" si="449"/>
        <v>5.1326489604466485E-43</v>
      </c>
      <c r="P538" s="18">
        <f t="shared" ca="1" si="449"/>
        <v>3.6099815698710159E-42</v>
      </c>
      <c r="Q538" s="18">
        <f t="shared" ca="1" si="449"/>
        <v>4.6716417456080678E-43</v>
      </c>
      <c r="R538" s="18">
        <f t="shared" ca="1" si="449"/>
        <v>2.1744256080874091E-42</v>
      </c>
      <c r="S538" s="18">
        <f t="shared" ca="1" si="449"/>
        <v>4.5652847157872551E-44</v>
      </c>
      <c r="T538" s="18">
        <f t="shared" ca="1" si="449"/>
        <v>2.7189473315587565E-43</v>
      </c>
      <c r="U538" s="18">
        <f t="shared" ca="1" si="449"/>
        <v>1.9793961450728536E-44</v>
      </c>
      <c r="V538" s="18">
        <f t="shared" ca="1" si="449"/>
        <v>5.1189309532324736E-44</v>
      </c>
      <c r="W538" s="18">
        <f t="shared" ca="1" si="449"/>
        <v>1.5639606457050991E-44</v>
      </c>
      <c r="X538" s="18">
        <f t="shared" ca="1" si="449"/>
        <v>7.8493209886587921E-51</v>
      </c>
      <c r="Y538" s="18">
        <f t="shared" ca="1" si="449"/>
        <v>7.8769425357890223E-52</v>
      </c>
      <c r="Z538" s="18">
        <f t="shared" ca="1" si="449"/>
        <v>2.1517724619888595E-51</v>
      </c>
      <c r="AA538" s="18">
        <f t="shared" ca="1" si="449"/>
        <v>1.2862702198633741E-51</v>
      </c>
      <c r="AB538" s="18">
        <f t="shared" ca="1" si="449"/>
        <v>2.7446445325223344E-51</v>
      </c>
      <c r="AC538" s="18">
        <f t="shared" ca="1" si="449"/>
        <v>3.208953689398735E-51</v>
      </c>
      <c r="AD538" s="18">
        <f t="shared" ca="1" si="449"/>
        <v>4.8062574541606415E-50</v>
      </c>
      <c r="AE538" s="18">
        <f t="shared" ca="1" si="449"/>
        <v>4.9788289161096585E-52</v>
      </c>
      <c r="AF538" s="18">
        <f t="shared" ca="1" si="449"/>
        <v>2.195471437035298E-51</v>
      </c>
    </row>
    <row r="539" spans="4:32">
      <c r="D539" s="18">
        <f t="shared" si="416"/>
        <v>28.370999999999999</v>
      </c>
      <c r="E539" s="18">
        <f t="shared" ref="E539:AF539" ca="1" si="450">E453*(E$500*EXP(-E$501*$B$1)+(1-E$500)*EXP(-E$502*$B$1))*4*$C$505*0.0001/$B$5</f>
        <v>2.4020852754313105E-11</v>
      </c>
      <c r="F539" s="18">
        <f t="shared" ca="1" si="450"/>
        <v>1.0775119323909303E-17</v>
      </c>
      <c r="G539" s="18">
        <f t="shared" ca="1" si="450"/>
        <v>2.3620821350738305E-27</v>
      </c>
      <c r="H539" s="18">
        <f t="shared" ca="1" si="450"/>
        <v>3.6093036450561584E-28</v>
      </c>
      <c r="I539" s="18">
        <f t="shared" ca="1" si="450"/>
        <v>7.6242189460935346E-28</v>
      </c>
      <c r="J539" s="18">
        <f t="shared" ca="1" si="450"/>
        <v>6.9169453548717363E-33</v>
      </c>
      <c r="K539" s="18">
        <f t="shared" ca="1" si="450"/>
        <v>8.7777608272091681E-34</v>
      </c>
      <c r="L539" s="18">
        <f t="shared" ca="1" si="450"/>
        <v>3.7120319690219689E-33</v>
      </c>
      <c r="M539" s="18">
        <f t="shared" ca="1" si="450"/>
        <v>5.693995965092095E-35</v>
      </c>
      <c r="N539" s="18">
        <f t="shared" ca="1" si="450"/>
        <v>5.5762359142959509E-42</v>
      </c>
      <c r="O539" s="18">
        <f t="shared" ca="1" si="450"/>
        <v>8.3754222426371309E-43</v>
      </c>
      <c r="P539" s="18">
        <f t="shared" ca="1" si="450"/>
        <v>5.7589721652586222E-42</v>
      </c>
      <c r="Q539" s="18">
        <f t="shared" ca="1" si="450"/>
        <v>7.4802877857696864E-43</v>
      </c>
      <c r="R539" s="18">
        <f t="shared" ca="1" si="450"/>
        <v>3.4252872767472148E-42</v>
      </c>
      <c r="S539" s="18">
        <f t="shared" ca="1" si="450"/>
        <v>7.4149734572692285E-44</v>
      </c>
      <c r="T539" s="18">
        <f t="shared" ca="1" si="450"/>
        <v>4.30357701877305E-43</v>
      </c>
      <c r="U539" s="18">
        <f t="shared" ca="1" si="450"/>
        <v>3.261887160640512E-44</v>
      </c>
      <c r="V539" s="18">
        <f t="shared" ca="1" si="450"/>
        <v>8.2701517092597499E-44</v>
      </c>
      <c r="W539" s="18">
        <f t="shared" ca="1" si="450"/>
        <v>2.5866969755041574E-44</v>
      </c>
      <c r="X539" s="18">
        <f t="shared" ca="1" si="450"/>
        <v>1.2294397008765841E-50</v>
      </c>
      <c r="Y539" s="18">
        <f t="shared" ca="1" si="450"/>
        <v>1.2664077296892653E-51</v>
      </c>
      <c r="Z539" s="18">
        <f t="shared" ca="1" si="450"/>
        <v>3.4835112356612899E-51</v>
      </c>
      <c r="AA539" s="18">
        <f t="shared" ca="1" si="450"/>
        <v>2.0482544680168778E-51</v>
      </c>
      <c r="AB539" s="18">
        <f t="shared" ca="1" si="450"/>
        <v>4.3018078369907841E-51</v>
      </c>
      <c r="AC539" s="18">
        <f t="shared" ca="1" si="450"/>
        <v>4.9417618189961636E-51</v>
      </c>
      <c r="AD539" s="18">
        <f t="shared" ca="1" si="450"/>
        <v>7.2204965786991788E-50</v>
      </c>
      <c r="AE539" s="18">
        <f t="shared" ca="1" si="450"/>
        <v>7.4283335652730665E-52</v>
      </c>
      <c r="AF539" s="18">
        <f t="shared" ca="1" si="450"/>
        <v>3.2499838217384743E-51</v>
      </c>
    </row>
    <row r="540" spans="4:32">
      <c r="D540" s="18">
        <f t="shared" si="416"/>
        <v>35.716999999999999</v>
      </c>
      <c r="E540" s="18">
        <f t="shared" ref="E540:AF540" ca="1" si="451">E454*(E$500*EXP(-E$501*$B$1)+(1-E$500)*EXP(-E$502*$B$1))*4*$C$505*0.0001/$B$5</f>
        <v>3.7508152348432528E-11</v>
      </c>
      <c r="F540" s="18">
        <f t="shared" ca="1" si="451"/>
        <v>1.7112831796545087E-17</v>
      </c>
      <c r="G540" s="18">
        <f t="shared" ca="1" si="451"/>
        <v>3.815416217962459E-27</v>
      </c>
      <c r="H540" s="18">
        <f t="shared" ca="1" si="451"/>
        <v>6.105216963344922E-28</v>
      </c>
      <c r="I540" s="18">
        <f t="shared" ca="1" si="451"/>
        <v>1.2773714297342297E-27</v>
      </c>
      <c r="J540" s="18">
        <f t="shared" ca="1" si="451"/>
        <v>1.1193225555378939E-32</v>
      </c>
      <c r="K540" s="18">
        <f t="shared" ca="1" si="451"/>
        <v>1.4530683823403372E-33</v>
      </c>
      <c r="L540" s="18">
        <f t="shared" ca="1" si="451"/>
        <v>5.9430118646300483E-33</v>
      </c>
      <c r="M540" s="18">
        <f t="shared" ca="1" si="451"/>
        <v>9.3131481940652576E-35</v>
      </c>
      <c r="N540" s="18">
        <f t="shared" ca="1" si="451"/>
        <v>9.0398665446530752E-42</v>
      </c>
      <c r="O540" s="18">
        <f t="shared" ca="1" si="451"/>
        <v>1.364805940178753E-42</v>
      </c>
      <c r="P540" s="18">
        <f t="shared" ca="1" si="451"/>
        <v>9.1771262675934077E-42</v>
      </c>
      <c r="Q540" s="18">
        <f t="shared" ca="1" si="451"/>
        <v>1.1965819203162725E-42</v>
      </c>
      <c r="R540" s="18">
        <f t="shared" ca="1" si="451"/>
        <v>5.3894134372558003E-42</v>
      </c>
      <c r="S540" s="18">
        <f t="shared" ca="1" si="451"/>
        <v>1.2030318867370407E-43</v>
      </c>
      <c r="T540" s="18">
        <f t="shared" ca="1" si="451"/>
        <v>6.8055655558714644E-43</v>
      </c>
      <c r="U540" s="18">
        <f t="shared" ca="1" si="451"/>
        <v>5.3698352291224366E-44</v>
      </c>
      <c r="V540" s="18">
        <f t="shared" ca="1" si="451"/>
        <v>1.3351458181536791E-43</v>
      </c>
      <c r="W540" s="18">
        <f t="shared" ca="1" si="451"/>
        <v>4.2752290114848329E-44</v>
      </c>
      <c r="X540" s="18">
        <f t="shared" ca="1" si="451"/>
        <v>1.9241990054892251E-50</v>
      </c>
      <c r="Y540" s="18">
        <f t="shared" ca="1" si="451"/>
        <v>2.034218135810025E-51</v>
      </c>
      <c r="Z540" s="18">
        <f t="shared" ca="1" si="451"/>
        <v>5.6343595295164141E-51</v>
      </c>
      <c r="AA540" s="18">
        <f t="shared" ca="1" si="451"/>
        <v>3.2595639231834136E-51</v>
      </c>
      <c r="AB540" s="18">
        <f t="shared" ca="1" si="451"/>
        <v>6.7390580680329307E-51</v>
      </c>
      <c r="AC540" s="18">
        <f t="shared" ca="1" si="451"/>
        <v>7.6063545688582244E-51</v>
      </c>
      <c r="AD540" s="18">
        <f t="shared" ca="1" si="451"/>
        <v>1.0841679516963478E-49</v>
      </c>
      <c r="AE540" s="18">
        <f t="shared" ca="1" si="451"/>
        <v>1.1077974386734956E-51</v>
      </c>
      <c r="AF540" s="18">
        <f t="shared" ca="1" si="451"/>
        <v>4.80867045303507E-51</v>
      </c>
    </row>
    <row r="541" spans="4:32">
      <c r="D541" s="18">
        <f t="shared" si="416"/>
        <v>44.965000000000003</v>
      </c>
      <c r="E541" s="18">
        <f t="shared" ref="E541:AF541" ca="1" si="452">E455*(E$500*EXP(-E$501*$B$1)+(1-E$500)*EXP(-E$502*$B$1))*4*$C$505*0.0001/$B$5</f>
        <v>5.7982089541909329E-11</v>
      </c>
      <c r="F541" s="18">
        <f t="shared" ca="1" si="452"/>
        <v>2.6963310280429134E-17</v>
      </c>
      <c r="G541" s="18">
        <f t="shared" ca="1" si="452"/>
        <v>6.1239967185987257E-27</v>
      </c>
      <c r="H541" s="18">
        <f t="shared" ca="1" si="452"/>
        <v>1.027525604628837E-27</v>
      </c>
      <c r="I541" s="18">
        <f t="shared" ca="1" si="452"/>
        <v>2.1313706267814991E-27</v>
      </c>
      <c r="J541" s="18">
        <f t="shared" ca="1" si="452"/>
        <v>1.8059060865277821E-32</v>
      </c>
      <c r="K541" s="18">
        <f t="shared" ca="1" si="452"/>
        <v>2.3987828277288233E-33</v>
      </c>
      <c r="L541" s="18">
        <f t="shared" ca="1" si="452"/>
        <v>9.493901594169648E-33</v>
      </c>
      <c r="M541" s="18">
        <f t="shared" ca="1" si="452"/>
        <v>1.5199545927259955E-34</v>
      </c>
      <c r="N541" s="18">
        <f t="shared" ca="1" si="452"/>
        <v>1.4628358718295116E-41</v>
      </c>
      <c r="O541" s="18">
        <f t="shared" ca="1" si="452"/>
        <v>2.2202765436535251E-42</v>
      </c>
      <c r="P541" s="18">
        <f t="shared" ca="1" si="452"/>
        <v>1.4602519281432856E-41</v>
      </c>
      <c r="Q541" s="18">
        <f t="shared" ca="1" si="452"/>
        <v>1.9113060950272642E-42</v>
      </c>
      <c r="R541" s="18">
        <f t="shared" ca="1" si="452"/>
        <v>8.4701503796167783E-42</v>
      </c>
      <c r="S541" s="18">
        <f t="shared" ca="1" si="452"/>
        <v>1.949388457727891E-43</v>
      </c>
      <c r="T541" s="18">
        <f t="shared" ca="1" si="452"/>
        <v>1.075043070566608E-42</v>
      </c>
      <c r="U541" s="18">
        <f t="shared" ca="1" si="452"/>
        <v>8.8304867349002422E-44</v>
      </c>
      <c r="V541" s="18">
        <f t="shared" ca="1" si="452"/>
        <v>2.1525383445037286E-43</v>
      </c>
      <c r="W541" s="18">
        <f t="shared" ca="1" si="452"/>
        <v>7.0588365505141048E-44</v>
      </c>
      <c r="X541" s="18">
        <f t="shared" ca="1" si="452"/>
        <v>3.0086987330065181E-50</v>
      </c>
      <c r="Y541" s="18">
        <f t="shared" ca="1" si="452"/>
        <v>3.2657665443848762E-51</v>
      </c>
      <c r="Z541" s="18">
        <f t="shared" ca="1" si="452"/>
        <v>9.1071010568282755E-51</v>
      </c>
      <c r="AA541" s="18">
        <f t="shared" ca="1" si="452"/>
        <v>5.1837172993997732E-51</v>
      </c>
      <c r="AB541" s="18">
        <f t="shared" ca="1" si="452"/>
        <v>1.0547382458354404E-50</v>
      </c>
      <c r="AC541" s="18">
        <f t="shared" ca="1" si="452"/>
        <v>1.1700254467400899E-50</v>
      </c>
      <c r="AD541" s="18">
        <f t="shared" ca="1" si="452"/>
        <v>1.6270213808474316E-49</v>
      </c>
      <c r="AE541" s="18">
        <f t="shared" ca="1" si="452"/>
        <v>1.6509335269062444E-51</v>
      </c>
      <c r="AF541" s="18">
        <f t="shared" ca="1" si="452"/>
        <v>7.111027142673999E-51</v>
      </c>
    </row>
    <row r="542" spans="4:32">
      <c r="D542" s="18">
        <f t="shared" si="416"/>
        <v>56.606999999999999</v>
      </c>
      <c r="E542" s="18">
        <f t="shared" ref="E542:AF542" ca="1" si="453">E456*(E$500*EXP(-E$501*$B$1)+(1-E$500)*EXP(-E$502*$B$1))*4*$C$505*0.0001/$B$5</f>
        <v>8.859257884061673E-11</v>
      </c>
      <c r="F542" s="18">
        <f t="shared" ca="1" si="453"/>
        <v>4.2074862967095437E-17</v>
      </c>
      <c r="G542" s="18">
        <f t="shared" ca="1" si="453"/>
        <v>9.753952950712681E-27</v>
      </c>
      <c r="H542" s="18">
        <f t="shared" ca="1" si="453"/>
        <v>1.7184283432479382E-27</v>
      </c>
      <c r="I542" s="18">
        <f t="shared" ca="1" si="453"/>
        <v>3.5390269659650249E-27</v>
      </c>
      <c r="J542" s="18">
        <f t="shared" ca="1" si="453"/>
        <v>2.9030252294670488E-32</v>
      </c>
      <c r="K542" s="18">
        <f t="shared" ca="1" si="453"/>
        <v>3.9473982058809554E-33</v>
      </c>
      <c r="L542" s="18">
        <f t="shared" ca="1" si="453"/>
        <v>1.5124889336440954E-32</v>
      </c>
      <c r="M542" s="18">
        <f t="shared" ca="1" si="453"/>
        <v>2.4743289438982757E-34</v>
      </c>
      <c r="N542" s="18">
        <f t="shared" ca="1" si="453"/>
        <v>2.3618594387498022E-41</v>
      </c>
      <c r="O542" s="18">
        <f t="shared" ca="1" si="453"/>
        <v>3.6043107325591916E-42</v>
      </c>
      <c r="P542" s="18">
        <f t="shared" ca="1" si="453"/>
        <v>2.3192423969481448E-41</v>
      </c>
      <c r="Q542" s="18">
        <f t="shared" ca="1" si="453"/>
        <v>3.0476973265730042E-42</v>
      </c>
      <c r="R542" s="18">
        <f t="shared" ca="1" si="453"/>
        <v>1.329213903550893E-41</v>
      </c>
      <c r="S542" s="18">
        <f t="shared" ca="1" si="453"/>
        <v>3.154107807246826E-43</v>
      </c>
      <c r="T542" s="18">
        <f t="shared" ca="1" si="453"/>
        <v>1.6958856758906916E-42</v>
      </c>
      <c r="U542" s="18">
        <f t="shared" ca="1" si="453"/>
        <v>1.450189567682787E-43</v>
      </c>
      <c r="V542" s="18">
        <f t="shared" ca="1" si="453"/>
        <v>3.46626201428517E-43</v>
      </c>
      <c r="W542" s="18">
        <f t="shared" ca="1" si="453"/>
        <v>1.1638569927676867E-43</v>
      </c>
      <c r="X542" s="18">
        <f t="shared" ca="1" si="453"/>
        <v>4.7007859843015394E-50</v>
      </c>
      <c r="Y542" s="18">
        <f t="shared" ca="1" si="453"/>
        <v>5.2357435621157798E-51</v>
      </c>
      <c r="Z542" s="18">
        <f t="shared" ca="1" si="453"/>
        <v>1.4705696899139163E-50</v>
      </c>
      <c r="AA542" s="18">
        <f t="shared" ca="1" si="453"/>
        <v>8.2346935046027057E-51</v>
      </c>
      <c r="AB542" s="18">
        <f t="shared" ca="1" si="453"/>
        <v>1.6492697949140804E-50</v>
      </c>
      <c r="AC542" s="18">
        <f t="shared" ca="1" si="453"/>
        <v>1.7979862704659901E-50</v>
      </c>
      <c r="AD542" s="18">
        <f t="shared" ca="1" si="453"/>
        <v>2.4393405487707871E-49</v>
      </c>
      <c r="AE542" s="18">
        <f t="shared" ca="1" si="453"/>
        <v>2.45861235867806E-51</v>
      </c>
      <c r="AF542" s="18">
        <f t="shared" ca="1" si="453"/>
        <v>1.0507857888860257E-50</v>
      </c>
    </row>
    <row r="543" spans="4:32">
      <c r="D543" s="18">
        <f t="shared" si="416"/>
        <v>71.263999999999996</v>
      </c>
      <c r="E543" s="18">
        <f t="shared" ref="E543:AF543" ca="1" si="454">E457*(E$500*EXP(-E$501*$B$1)+(1-E$500)*EXP(-E$502*$B$1))*4*$C$505*0.0001/$B$5</f>
        <v>1.3351319121227853E-10</v>
      </c>
      <c r="F543" s="18">
        <f t="shared" ca="1" si="454"/>
        <v>6.4904539030639191E-17</v>
      </c>
      <c r="G543" s="18">
        <f t="shared" ca="1" si="454"/>
        <v>1.5388779393123296E-26</v>
      </c>
      <c r="H543" s="18">
        <f t="shared" ca="1" si="454"/>
        <v>2.8521760702987354E-27</v>
      </c>
      <c r="I543" s="18">
        <f t="shared" ca="1" si="454"/>
        <v>5.8409142941254491E-27</v>
      </c>
      <c r="J543" s="18">
        <f t="shared" ca="1" si="454"/>
        <v>4.6459772375871772E-32</v>
      </c>
      <c r="K543" s="18">
        <f t="shared" ca="1" si="454"/>
        <v>6.4700572385674756E-33</v>
      </c>
      <c r="L543" s="18">
        <f t="shared" ca="1" si="454"/>
        <v>2.4016321946777052E-32</v>
      </c>
      <c r="M543" s="18">
        <f t="shared" ca="1" si="454"/>
        <v>4.0147340794099477E-34</v>
      </c>
      <c r="N543" s="18">
        <f t="shared" ca="1" si="454"/>
        <v>3.8031376475156139E-41</v>
      </c>
      <c r="O543" s="18">
        <f t="shared" ca="1" si="454"/>
        <v>5.8365286620315181E-42</v>
      </c>
      <c r="P543" s="18">
        <f t="shared" ca="1" si="454"/>
        <v>3.6755555889143878E-41</v>
      </c>
      <c r="Q543" s="18">
        <f t="shared" ca="1" si="454"/>
        <v>4.8494210241026107E-42</v>
      </c>
      <c r="R543" s="18">
        <f t="shared" ca="1" si="454"/>
        <v>2.0820071743348056E-41</v>
      </c>
      <c r="S543" s="18">
        <f t="shared" ca="1" si="454"/>
        <v>5.0939759062825732E-43</v>
      </c>
      <c r="T543" s="18">
        <f t="shared" ca="1" si="454"/>
        <v>2.6708705966326824E-42</v>
      </c>
      <c r="U543" s="18">
        <f t="shared" ca="1" si="454"/>
        <v>2.3776207418714207E-43</v>
      </c>
      <c r="V543" s="18">
        <f t="shared" ca="1" si="454"/>
        <v>5.5727163538099065E-43</v>
      </c>
      <c r="W543" s="18">
        <f t="shared" ca="1" si="454"/>
        <v>1.9163748617817351E-43</v>
      </c>
      <c r="X543" s="18">
        <f t="shared" ca="1" si="454"/>
        <v>7.3343511852751955E-50</v>
      </c>
      <c r="Y543" s="18">
        <f t="shared" ca="1" si="454"/>
        <v>8.384255143831389E-51</v>
      </c>
      <c r="Z543" s="18">
        <f t="shared" ca="1" si="454"/>
        <v>2.3714110889946125E-50</v>
      </c>
      <c r="AA543" s="18">
        <f t="shared" ca="1" si="454"/>
        <v>1.3065732405587724E-50</v>
      </c>
      <c r="AB543" s="18">
        <f t="shared" ca="1" si="454"/>
        <v>2.5766481608381201E-50</v>
      </c>
      <c r="AC543" s="18">
        <f t="shared" ca="1" si="454"/>
        <v>2.7604432893752065E-50</v>
      </c>
      <c r="AD543" s="18">
        <f t="shared" ca="1" si="454"/>
        <v>3.6542565985390466E-49</v>
      </c>
      <c r="AE543" s="18">
        <f t="shared" ca="1" si="454"/>
        <v>3.6577562898014083E-51</v>
      </c>
      <c r="AF543" s="18">
        <f t="shared" ca="1" si="454"/>
        <v>1.5515646898820784E-50</v>
      </c>
    </row>
    <row r="544" spans="4:32">
      <c r="D544" s="18">
        <f t="shared" si="416"/>
        <v>89.716999999999999</v>
      </c>
      <c r="E544" s="18">
        <f t="shared" ref="E544:AF544" ca="1" si="455">E458*(E$500*EXP(-E$501*$B$1)+(1-E$500)*EXP(-E$502*$B$1))*4*$C$505*0.0001/$B$5</f>
        <v>1.9799394657741089E-10</v>
      </c>
      <c r="F544" s="18">
        <f t="shared" ca="1" si="455"/>
        <v>9.8750714808484118E-17</v>
      </c>
      <c r="G544" s="18">
        <f t="shared" ca="1" si="455"/>
        <v>2.4014201764609354E-26</v>
      </c>
      <c r="H544" s="18">
        <f t="shared" ca="1" si="455"/>
        <v>4.6900367779643249E-27</v>
      </c>
      <c r="I544" s="18">
        <f t="shared" ca="1" si="455"/>
        <v>9.5694332241833619E-27</v>
      </c>
      <c r="J544" s="18">
        <f t="shared" ca="1" si="455"/>
        <v>7.3951634363273256E-32</v>
      </c>
      <c r="K544" s="18">
        <f t="shared" ca="1" si="455"/>
        <v>1.055157224144099E-32</v>
      </c>
      <c r="L544" s="18">
        <f t="shared" ca="1" si="455"/>
        <v>3.7980125273535727E-32</v>
      </c>
      <c r="M544" s="18">
        <f t="shared" ca="1" si="455"/>
        <v>6.4888227107737801E-34</v>
      </c>
      <c r="N544" s="18">
        <f t="shared" ca="1" si="455"/>
        <v>6.1027296708466605E-41</v>
      </c>
      <c r="O544" s="18">
        <f t="shared" ca="1" si="455"/>
        <v>9.4203935462316127E-42</v>
      </c>
      <c r="P544" s="18">
        <f t="shared" ca="1" si="455"/>
        <v>5.8087674521726849E-41</v>
      </c>
      <c r="Q544" s="18">
        <f t="shared" ca="1" si="455"/>
        <v>7.6965488649541304E-42</v>
      </c>
      <c r="R544" s="18">
        <f t="shared" ca="1" si="455"/>
        <v>3.2537952257639028E-41</v>
      </c>
      <c r="S544" s="18">
        <f t="shared" ca="1" si="455"/>
        <v>8.2080585256218237E-43</v>
      </c>
      <c r="T544" s="18">
        <f t="shared" ca="1" si="455"/>
        <v>4.198093071158556E-42</v>
      </c>
      <c r="U544" s="18">
        <f t="shared" ca="1" si="455"/>
        <v>3.8901091670534809E-43</v>
      </c>
      <c r="V544" s="18">
        <f t="shared" ca="1" si="455"/>
        <v>8.9414527835162994E-43</v>
      </c>
      <c r="W544" s="18">
        <f t="shared" ca="1" si="455"/>
        <v>3.149690854813231E-43</v>
      </c>
      <c r="X544" s="18">
        <f t="shared" ca="1" si="455"/>
        <v>1.1425614378395519E-49</v>
      </c>
      <c r="Y544" s="18">
        <f t="shared" ca="1" si="455"/>
        <v>1.3404373496294438E-50</v>
      </c>
      <c r="Z544" s="18">
        <f t="shared" ca="1" si="455"/>
        <v>3.818013218194772E-50</v>
      </c>
      <c r="AA544" s="18">
        <f t="shared" ca="1" si="455"/>
        <v>2.0700623476626645E-50</v>
      </c>
      <c r="AB544" s="18">
        <f t="shared" ca="1" si="455"/>
        <v>4.0197461209306565E-50</v>
      </c>
      <c r="AC544" s="18">
        <f t="shared" ca="1" si="455"/>
        <v>4.2325275198316178E-50</v>
      </c>
      <c r="AD544" s="18">
        <f t="shared" ca="1" si="455"/>
        <v>5.4680909460282551E-49</v>
      </c>
      <c r="AE544" s="18">
        <f t="shared" ca="1" si="455"/>
        <v>5.4364449824611997E-51</v>
      </c>
      <c r="AF544" s="18">
        <f t="shared" ca="1" si="455"/>
        <v>2.2890110255073045E-50</v>
      </c>
    </row>
    <row r="545" spans="4:32">
      <c r="D545" s="18">
        <f t="shared" si="416"/>
        <v>112.95</v>
      </c>
      <c r="E545" s="18">
        <f t="shared" ref="E545:AF545" ca="1" si="456">E459*(E$500*EXP(-E$501*$B$1)+(1-E$500)*EXP(-E$502*$B$1))*4*$C$505*0.0001/$B$5</f>
        <v>2.691266304807504E-10</v>
      </c>
      <c r="F545" s="18">
        <f t="shared" ca="1" si="456"/>
        <v>1.3731424188692574E-16</v>
      </c>
      <c r="G545" s="18">
        <f t="shared" ca="1" si="456"/>
        <v>3.4193220059590853E-26</v>
      </c>
      <c r="H545" s="18">
        <f t="shared" ca="1" si="456"/>
        <v>6.9885895251923606E-27</v>
      </c>
      <c r="I545" s="18">
        <f t="shared" ca="1" si="456"/>
        <v>1.4241017063208819E-26</v>
      </c>
      <c r="J545" s="18">
        <f t="shared" ca="1" si="456"/>
        <v>1.0779531462644466E-31</v>
      </c>
      <c r="K545" s="18">
        <f t="shared" ca="1" si="456"/>
        <v>1.5713169852585843E-32</v>
      </c>
      <c r="L545" s="18">
        <f t="shared" ca="1" si="456"/>
        <v>5.5211160801912573E-32</v>
      </c>
      <c r="M545" s="18">
        <f t="shared" ca="1" si="456"/>
        <v>9.6072625947554421E-34</v>
      </c>
      <c r="N545" s="18">
        <f t="shared" ca="1" si="456"/>
        <v>8.986406118812133E-41</v>
      </c>
      <c r="O545" s="18">
        <f t="shared" ca="1" si="456"/>
        <v>1.3986030086450394E-41</v>
      </c>
      <c r="P545" s="18">
        <f t="shared" ca="1" si="456"/>
        <v>8.4748228268260756E-41</v>
      </c>
      <c r="Q545" s="18">
        <f t="shared" ca="1" si="456"/>
        <v>1.1304802528835207E-41</v>
      </c>
      <c r="R545" s="18">
        <f t="shared" ca="1" si="456"/>
        <v>4.7160176427706182E-41</v>
      </c>
      <c r="S545" s="18">
        <f t="shared" ca="1" si="456"/>
        <v>1.2244543786443871E-42</v>
      </c>
      <c r="T545" s="18">
        <f t="shared" ca="1" si="456"/>
        <v>6.121349248652673E-42</v>
      </c>
      <c r="U545" s="18">
        <f t="shared" ca="1" si="456"/>
        <v>5.8846798777837066E-43</v>
      </c>
      <c r="V545" s="18">
        <f t="shared" ca="1" si="456"/>
        <v>1.3346766022132764E-42</v>
      </c>
      <c r="W545" s="18">
        <f t="shared" ca="1" si="456"/>
        <v>4.7931442025479659E-43</v>
      </c>
      <c r="X545" s="18">
        <f t="shared" ca="1" si="456"/>
        <v>1.6670086337997535E-49</v>
      </c>
      <c r="Y545" s="18">
        <f t="shared" ca="1" si="456"/>
        <v>2.0040680095808214E-50</v>
      </c>
      <c r="Z545" s="18">
        <f t="shared" ca="1" si="456"/>
        <v>5.73522666113912E-50</v>
      </c>
      <c r="AA545" s="18">
        <f t="shared" ca="1" si="456"/>
        <v>3.0767120723380667E-50</v>
      </c>
      <c r="AB545" s="18">
        <f t="shared" ca="1" si="456"/>
        <v>5.9136220610633432E-50</v>
      </c>
      <c r="AC545" s="18">
        <f t="shared" ca="1" si="456"/>
        <v>6.121101723557097E-50</v>
      </c>
      <c r="AD545" s="18">
        <f t="shared" ca="1" si="456"/>
        <v>7.7645575708533192E-49</v>
      </c>
      <c r="AE545" s="18">
        <f t="shared" ca="1" si="456"/>
        <v>7.6942235870574407E-51</v>
      </c>
      <c r="AF545" s="18">
        <f t="shared" ca="1" si="456"/>
        <v>3.229950969507868E-50</v>
      </c>
    </row>
    <row r="546" spans="4:32">
      <c r="D546" s="18">
        <f t="shared" si="416"/>
        <v>142.19</v>
      </c>
      <c r="E546" s="18">
        <f t="shared" ref="E546:AF546" ca="1" si="457">E460*(E$500*EXP(-E$501*$B$1)+(1-E$500)*EXP(-E$502*$B$1))*4*$C$505*0.0001/$B$5</f>
        <v>3.3968091351484576E-10</v>
      </c>
      <c r="F546" s="18">
        <f t="shared" ca="1" si="457"/>
        <v>1.7666933531573945E-16</v>
      </c>
      <c r="G546" s="18">
        <f t="shared" ca="1" si="457"/>
        <v>4.495750417039065E-26</v>
      </c>
      <c r="H546" s="18">
        <f t="shared" ca="1" si="457"/>
        <v>9.5529483308844213E-27</v>
      </c>
      <c r="I546" s="18">
        <f t="shared" ca="1" si="457"/>
        <v>1.9475485416762316E-26</v>
      </c>
      <c r="J546" s="18">
        <f t="shared" ca="1" si="457"/>
        <v>1.4541720984551842E-31</v>
      </c>
      <c r="K546" s="18">
        <f t="shared" ca="1" si="457"/>
        <v>2.1592373791064838E-32</v>
      </c>
      <c r="L546" s="18">
        <f t="shared" ca="1" si="457"/>
        <v>7.4491564599383392E-32</v>
      </c>
      <c r="M546" s="18">
        <f t="shared" ca="1" si="457"/>
        <v>1.3161548408238271E-33</v>
      </c>
      <c r="N546" s="18">
        <f t="shared" ca="1" si="457"/>
        <v>1.2262823044163763E-40</v>
      </c>
      <c r="O546" s="18">
        <f t="shared" ca="1" si="457"/>
        <v>1.9280592424977757E-41</v>
      </c>
      <c r="P546" s="18">
        <f t="shared" ca="1" si="457"/>
        <v>1.1517721731236655E-40</v>
      </c>
      <c r="Q546" s="18">
        <f t="shared" ca="1" si="457"/>
        <v>1.5499566701948569E-41</v>
      </c>
      <c r="R546" s="18">
        <f t="shared" ca="1" si="457"/>
        <v>6.3934877527991708E-41</v>
      </c>
      <c r="S546" s="18">
        <f t="shared" ca="1" si="457"/>
        <v>1.705605595318943E-42</v>
      </c>
      <c r="T546" s="18">
        <f t="shared" ca="1" si="457"/>
        <v>8.350765261225037E-42</v>
      </c>
      <c r="U546" s="18">
        <f t="shared" ca="1" si="457"/>
        <v>8.3025503153671483E-43</v>
      </c>
      <c r="V546" s="18">
        <f t="shared" ca="1" si="457"/>
        <v>1.8680034038279268E-42</v>
      </c>
      <c r="W546" s="18">
        <f t="shared" ca="1" si="457"/>
        <v>6.8118670853455113E-43</v>
      </c>
      <c r="X546" s="18">
        <f t="shared" ca="1" si="457"/>
        <v>2.294421624009083E-49</v>
      </c>
      <c r="Y546" s="18">
        <f t="shared" ca="1" si="457"/>
        <v>2.82273295869028E-50</v>
      </c>
      <c r="Z546" s="18">
        <f t="shared" ca="1" si="457"/>
        <v>8.0994615986457311E-50</v>
      </c>
      <c r="AA546" s="18">
        <f t="shared" ca="1" si="457"/>
        <v>4.3199114362993125E-50</v>
      </c>
      <c r="AB546" s="18">
        <f t="shared" ca="1" si="457"/>
        <v>8.2567590493826414E-50</v>
      </c>
      <c r="AC546" s="18">
        <f t="shared" ca="1" si="457"/>
        <v>8.4030469613919677E-50</v>
      </c>
      <c r="AD546" s="18">
        <f t="shared" ca="1" si="457"/>
        <v>1.0522884296013292E-48</v>
      </c>
      <c r="AE546" s="18">
        <f t="shared" ca="1" si="457"/>
        <v>1.04247155174774E-50</v>
      </c>
      <c r="AF546" s="18">
        <f t="shared" ca="1" si="457"/>
        <v>4.3807159345139503E-50</v>
      </c>
    </row>
    <row r="547" spans="4:32">
      <c r="D547" s="18">
        <f t="shared" si="416"/>
        <v>179.01</v>
      </c>
      <c r="E547" s="18">
        <f t="shared" ref="E547:AF547" ca="1" si="458">E461*(E$500*EXP(-E$501*$B$1)+(1-E$500)*EXP(-E$502*$B$1))*4*$C$505*0.0001/$B$5</f>
        <v>4.2331704189054139E-10</v>
      </c>
      <c r="F547" s="18">
        <f t="shared" ca="1" si="458"/>
        <v>2.2455854790893244E-16</v>
      </c>
      <c r="G547" s="18">
        <f t="shared" ca="1" si="458"/>
        <v>5.8503837391653371E-26</v>
      </c>
      <c r="H547" s="18">
        <f t="shared" ca="1" si="458"/>
        <v>1.2942697589428964E-26</v>
      </c>
      <c r="I547" s="18">
        <f t="shared" ca="1" si="458"/>
        <v>2.6444010698568773E-26</v>
      </c>
      <c r="J547" s="18">
        <f t="shared" ca="1" si="458"/>
        <v>1.951102398354768E-31</v>
      </c>
      <c r="K547" s="18">
        <f t="shared" ca="1" si="458"/>
        <v>2.9527799352225036E-32</v>
      </c>
      <c r="L547" s="18">
        <f t="shared" ca="1" si="458"/>
        <v>1.0010387656924717E-31</v>
      </c>
      <c r="M547" s="18">
        <f t="shared" ca="1" si="458"/>
        <v>1.7958235644605807E-33</v>
      </c>
      <c r="N547" s="18">
        <f t="shared" ca="1" si="458"/>
        <v>1.667558279429433E-40</v>
      </c>
      <c r="O547" s="18">
        <f t="shared" ca="1" si="458"/>
        <v>2.649104004890958E-41</v>
      </c>
      <c r="P547" s="18">
        <f t="shared" ca="1" si="458"/>
        <v>1.5607804934779819E-40</v>
      </c>
      <c r="Q547" s="18">
        <f t="shared" ca="1" si="458"/>
        <v>2.1193412584871011E-41</v>
      </c>
      <c r="R547" s="18">
        <f t="shared" ca="1" si="458"/>
        <v>8.6463632787512189E-41</v>
      </c>
      <c r="S547" s="18">
        <f t="shared" ca="1" si="458"/>
        <v>2.369839093289968E-42</v>
      </c>
      <c r="T547" s="18">
        <f t="shared" ca="1" si="458"/>
        <v>1.1367898084081944E-41</v>
      </c>
      <c r="U547" s="18">
        <f t="shared" ca="1" si="458"/>
        <v>1.1686976831070834E-42</v>
      </c>
      <c r="V547" s="18">
        <f t="shared" ca="1" si="458"/>
        <v>2.608677357152998E-42</v>
      </c>
      <c r="W547" s="18">
        <f t="shared" ca="1" si="458"/>
        <v>9.6607599831998023E-43</v>
      </c>
      <c r="X547" s="18">
        <f t="shared" ca="1" si="458"/>
        <v>3.1523101471947159E-49</v>
      </c>
      <c r="Y547" s="18">
        <f t="shared" ca="1" si="458"/>
        <v>3.9683095016804778E-50</v>
      </c>
      <c r="Z547" s="18">
        <f t="shared" ca="1" si="458"/>
        <v>1.1417237021370479E-49</v>
      </c>
      <c r="AA547" s="18">
        <f t="shared" ca="1" si="458"/>
        <v>6.0545639326284913E-50</v>
      </c>
      <c r="AB547" s="18">
        <f t="shared" ca="1" si="458"/>
        <v>1.150964651666363E-49</v>
      </c>
      <c r="AC547" s="18">
        <f t="shared" ca="1" si="458"/>
        <v>1.1517866504649031E-49</v>
      </c>
      <c r="AD547" s="18">
        <f t="shared" ca="1" si="458"/>
        <v>1.424104149441922E-48</v>
      </c>
      <c r="AE547" s="18">
        <f t="shared" ca="1" si="458"/>
        <v>1.4104802783552451E-50</v>
      </c>
      <c r="AF547" s="18">
        <f t="shared" ca="1" si="458"/>
        <v>5.9337548481197532E-50</v>
      </c>
    </row>
    <row r="548" spans="4:32">
      <c r="D548" s="18">
        <f t="shared" si="416"/>
        <v>225.36</v>
      </c>
      <c r="E548" s="18">
        <f t="shared" ref="E548:AF548" ca="1" si="459">E462*(E$500*EXP(-E$501*$B$1)+(1-E$500)*EXP(-E$502*$B$1))*4*$C$505*0.0001/$B$5</f>
        <v>5.1979406988778422E-10</v>
      </c>
      <c r="F548" s="18">
        <f t="shared" ca="1" si="459"/>
        <v>2.8134311515875272E-16</v>
      </c>
      <c r="G548" s="18">
        <f t="shared" ca="1" si="459"/>
        <v>7.5179428496219508E-26</v>
      </c>
      <c r="H548" s="18">
        <f t="shared" ca="1" si="459"/>
        <v>1.7345528847134698E-26</v>
      </c>
      <c r="I548" s="18">
        <f t="shared" ca="1" si="459"/>
        <v>3.5594612610518206E-26</v>
      </c>
      <c r="J548" s="18">
        <f t="shared" ca="1" si="459"/>
        <v>2.6006093635603566E-31</v>
      </c>
      <c r="K548" s="18">
        <f t="shared" ca="1" si="459"/>
        <v>4.0139283306712751E-32</v>
      </c>
      <c r="L548" s="18">
        <f t="shared" ca="1" si="459"/>
        <v>1.3383842244211105E-31</v>
      </c>
      <c r="M548" s="18">
        <f t="shared" ca="1" si="459"/>
        <v>2.4383030716556939E-33</v>
      </c>
      <c r="N548" s="18">
        <f t="shared" ca="1" si="459"/>
        <v>2.2582024690447738E-40</v>
      </c>
      <c r="O548" s="18">
        <f t="shared" ca="1" si="459"/>
        <v>3.6252605504522545E-41</v>
      </c>
      <c r="P548" s="18">
        <f t="shared" ca="1" si="459"/>
        <v>2.1078175712874651E-40</v>
      </c>
      <c r="Q548" s="18">
        <f t="shared" ca="1" si="459"/>
        <v>2.8878064287694483E-41</v>
      </c>
      <c r="R548" s="18">
        <f t="shared" ca="1" si="459"/>
        <v>1.1657832013638556E-40</v>
      </c>
      <c r="S548" s="18">
        <f t="shared" ca="1" si="459"/>
        <v>3.282791686540257E-42</v>
      </c>
      <c r="T548" s="18">
        <f t="shared" ca="1" si="459"/>
        <v>1.5431667510901347E-41</v>
      </c>
      <c r="U548" s="18">
        <f t="shared" ca="1" si="459"/>
        <v>1.6403905127133754E-42</v>
      </c>
      <c r="V548" s="18">
        <f t="shared" ca="1" si="459"/>
        <v>3.632488640970627E-42</v>
      </c>
      <c r="W548" s="18">
        <f t="shared" ca="1" si="459"/>
        <v>1.3665214145984772E-42</v>
      </c>
      <c r="X548" s="18">
        <f t="shared" ca="1" si="459"/>
        <v>4.3211568043162503E-49</v>
      </c>
      <c r="Y548" s="18">
        <f t="shared" ca="1" si="459"/>
        <v>5.5653810157308336E-50</v>
      </c>
      <c r="Z548" s="18">
        <f t="shared" ca="1" si="459"/>
        <v>1.6055906356053105E-49</v>
      </c>
      <c r="AA548" s="18">
        <f t="shared" ca="1" si="459"/>
        <v>8.4666365453399318E-50</v>
      </c>
      <c r="AB548" s="18">
        <f t="shared" ca="1" si="459"/>
        <v>1.6010063684435317E-49</v>
      </c>
      <c r="AC548" s="18">
        <f t="shared" ca="1" si="459"/>
        <v>1.5757394491206253E-49</v>
      </c>
      <c r="AD548" s="18">
        <f t="shared" ca="1" si="459"/>
        <v>1.9238611588073218E-48</v>
      </c>
      <c r="AE548" s="18">
        <f t="shared" ca="1" si="459"/>
        <v>1.9051015295456784E-50</v>
      </c>
      <c r="AF548" s="18">
        <f t="shared" ca="1" si="459"/>
        <v>8.0240558557405867E-50</v>
      </c>
    </row>
    <row r="549" spans="4:32">
      <c r="D549" s="18">
        <f t="shared" si="416"/>
        <v>283.70999999999998</v>
      </c>
      <c r="E549" s="18">
        <f t="shared" ref="E549:AF549" ca="1" si="460">E463*(E$500*EXP(-E$501*$B$1)+(1-E$500)*EXP(-E$502*$B$1))*4*$C$505*0.0001/$B$5</f>
        <v>6.2728886572578587E-10</v>
      </c>
      <c r="F549" s="18">
        <f t="shared" ca="1" si="460"/>
        <v>3.4637749759824634E-16</v>
      </c>
      <c r="G549" s="18">
        <f t="shared" ca="1" si="460"/>
        <v>9.5141227134106845E-26</v>
      </c>
      <c r="H549" s="18">
        <f t="shared" ca="1" si="460"/>
        <v>2.2936523463891892E-26</v>
      </c>
      <c r="I549" s="18">
        <f t="shared" ca="1" si="460"/>
        <v>4.7393541439759497E-26</v>
      </c>
      <c r="J549" s="18">
        <f t="shared" ca="1" si="460"/>
        <v>3.4381492500549627E-31</v>
      </c>
      <c r="K549" s="18">
        <f t="shared" ca="1" si="460"/>
        <v>5.415366950868483E-32</v>
      </c>
      <c r="L549" s="18">
        <f t="shared" ca="1" si="460"/>
        <v>1.7782517827942148E-31</v>
      </c>
      <c r="M549" s="18">
        <f t="shared" ca="1" si="460"/>
        <v>3.2901880613332759E-33</v>
      </c>
      <c r="N549" s="18">
        <f t="shared" ca="1" si="460"/>
        <v>3.0417877762749883E-40</v>
      </c>
      <c r="O549" s="18">
        <f t="shared" ca="1" si="460"/>
        <v>4.9350669923081192E-41</v>
      </c>
      <c r="P549" s="18">
        <f t="shared" ca="1" si="460"/>
        <v>2.8336716958368128E-40</v>
      </c>
      <c r="Q549" s="18">
        <f t="shared" ca="1" si="460"/>
        <v>3.9179753528814032E-41</v>
      </c>
      <c r="R549" s="18">
        <f t="shared" ca="1" si="460"/>
        <v>1.5658791144177206E-40</v>
      </c>
      <c r="S549" s="18">
        <f t="shared" ca="1" si="460"/>
        <v>4.5288603309683641E-42</v>
      </c>
      <c r="T549" s="18">
        <f t="shared" ca="1" si="460"/>
        <v>2.0878184771295721E-41</v>
      </c>
      <c r="U549" s="18">
        <f t="shared" ca="1" si="460"/>
        <v>2.2942892712741181E-42</v>
      </c>
      <c r="V549" s="18">
        <f t="shared" ca="1" si="460"/>
        <v>5.0404218584135313E-42</v>
      </c>
      <c r="W549" s="18">
        <f t="shared" ca="1" si="460"/>
        <v>1.9265768169656071E-42</v>
      </c>
      <c r="X549" s="18">
        <f t="shared" ca="1" si="460"/>
        <v>5.9072608859259245E-49</v>
      </c>
      <c r="Y549" s="18">
        <f t="shared" ca="1" si="460"/>
        <v>7.7817045669040434E-50</v>
      </c>
      <c r="Z549" s="18">
        <f t="shared" ca="1" si="460"/>
        <v>2.2511960379334689E-49</v>
      </c>
      <c r="AA549" s="18">
        <f t="shared" ca="1" si="460"/>
        <v>1.1805395711552742E-49</v>
      </c>
      <c r="AB549" s="18">
        <f t="shared" ca="1" si="460"/>
        <v>2.2211229051628502E-49</v>
      </c>
      <c r="AC549" s="18">
        <f t="shared" ca="1" si="460"/>
        <v>2.1503456777733458E-49</v>
      </c>
      <c r="AD549" s="18">
        <f t="shared" ca="1" si="460"/>
        <v>2.5932156885849855E-48</v>
      </c>
      <c r="AE549" s="18">
        <f t="shared" ca="1" si="460"/>
        <v>2.5675407131687474E-50</v>
      </c>
      <c r="AF549" s="18">
        <f t="shared" ca="1" si="460"/>
        <v>1.0828797526327349E-49</v>
      </c>
    </row>
    <row r="550" spans="4:32">
      <c r="D550" s="18">
        <f t="shared" si="416"/>
        <v>357.17</v>
      </c>
      <c r="E550" s="18">
        <f t="shared" ref="E550:AF550" ca="1" si="461">E464*(E$500*EXP(-E$501*$B$1)+(1-E$500)*EXP(-E$502*$B$1))*4*$C$505*0.0001/$B$5</f>
        <v>7.4178342148169175E-10</v>
      </c>
      <c r="F550" s="18">
        <f t="shared" ca="1" si="461"/>
        <v>4.1756748324429274E-16</v>
      </c>
      <c r="G550" s="18">
        <f t="shared" ca="1" si="461"/>
        <v>1.1815971343794196E-25</v>
      </c>
      <c r="H550" s="18">
        <f t="shared" ca="1" si="461"/>
        <v>2.9827946068809475E-26</v>
      </c>
      <c r="I550" s="18">
        <f t="shared" ca="1" si="461"/>
        <v>6.2252463332284263E-26</v>
      </c>
      <c r="J550" s="18">
        <f t="shared" ca="1" si="461"/>
        <v>4.4993677987223244E-31</v>
      </c>
      <c r="K550" s="18">
        <f t="shared" ca="1" si="461"/>
        <v>7.2360320324512949E-32</v>
      </c>
      <c r="L550" s="18">
        <f t="shared" ca="1" si="461"/>
        <v>2.343743292620099E-31</v>
      </c>
      <c r="M550" s="18">
        <f t="shared" ca="1" si="461"/>
        <v>4.4045119689146179E-33</v>
      </c>
      <c r="N550" s="18">
        <f t="shared" ca="1" si="461"/>
        <v>4.0693052225264667E-40</v>
      </c>
      <c r="O550" s="18">
        <f t="shared" ca="1" si="461"/>
        <v>6.6739469849311992E-41</v>
      </c>
      <c r="P550" s="18">
        <f t="shared" ca="1" si="461"/>
        <v>3.7883532267861361E-40</v>
      </c>
      <c r="Q550" s="18">
        <f t="shared" ca="1" si="461"/>
        <v>5.2859071054182663E-41</v>
      </c>
      <c r="R550" s="18">
        <f t="shared" ca="1" si="461"/>
        <v>2.0932055575068401E-40</v>
      </c>
      <c r="S550" s="18">
        <f t="shared" ca="1" si="461"/>
        <v>6.2169367123710277E-42</v>
      </c>
      <c r="T550" s="18">
        <f t="shared" ca="1" si="461"/>
        <v>2.8124563323676712E-41</v>
      </c>
      <c r="U550" s="18">
        <f t="shared" ca="1" si="461"/>
        <v>3.1935094665718951E-42</v>
      </c>
      <c r="V550" s="18">
        <f t="shared" ca="1" si="461"/>
        <v>6.9610780905232133E-42</v>
      </c>
      <c r="W550" s="18">
        <f t="shared" ca="1" si="461"/>
        <v>2.7044207154488591E-42</v>
      </c>
      <c r="X550" s="18">
        <f t="shared" ca="1" si="461"/>
        <v>8.0457007735613155E-49</v>
      </c>
      <c r="Y550" s="18">
        <f t="shared" ca="1" si="461"/>
        <v>1.083735836985247E-49</v>
      </c>
      <c r="Z550" s="18">
        <f t="shared" ca="1" si="461"/>
        <v>3.1442778428399592E-49</v>
      </c>
      <c r="AA550" s="18">
        <f t="shared" ca="1" si="461"/>
        <v>1.6402469289189488E-49</v>
      </c>
      <c r="AB550" s="18">
        <f t="shared" ca="1" si="461"/>
        <v>3.0711340248943447E-49</v>
      </c>
      <c r="AC550" s="18">
        <f t="shared" ca="1" si="461"/>
        <v>2.9251857729860325E-49</v>
      </c>
      <c r="AD550" s="18">
        <f t="shared" ca="1" si="461"/>
        <v>3.48515873494639E-48</v>
      </c>
      <c r="AE550" s="18">
        <f t="shared" ca="1" si="461"/>
        <v>3.4504083654578571E-50</v>
      </c>
      <c r="AF550" s="18">
        <f t="shared" ca="1" si="461"/>
        <v>1.4575686438591151E-49</v>
      </c>
    </row>
    <row r="551" spans="4:32">
      <c r="D551" s="18">
        <f t="shared" si="416"/>
        <v>449.65</v>
      </c>
      <c r="E551" s="18">
        <f t="shared" ref="E551:AF551" ca="1" si="462">E465*(E$500*EXP(-E$501*$B$1)+(1-E$500)*EXP(-E$502*$B$1))*4*$C$505*0.0001/$B$5</f>
        <v>8.5645983506122496E-10</v>
      </c>
      <c r="F551" s="18">
        <f t="shared" ca="1" si="462"/>
        <v>4.907777935356559E-16</v>
      </c>
      <c r="G551" s="18">
        <f t="shared" ca="1" si="462"/>
        <v>1.434070283091071E-25</v>
      </c>
      <c r="H551" s="18">
        <f t="shared" ca="1" si="462"/>
        <v>3.799615173136694E-26</v>
      </c>
      <c r="I551" s="18">
        <f t="shared" ca="1" si="462"/>
        <v>8.0387421987574392E-26</v>
      </c>
      <c r="J551" s="18">
        <f t="shared" ca="1" si="462"/>
        <v>5.8114327961182659E-31</v>
      </c>
      <c r="K551" s="18">
        <f t="shared" ca="1" si="462"/>
        <v>9.5515335198679948E-32</v>
      </c>
      <c r="L551" s="18">
        <f t="shared" ca="1" si="462"/>
        <v>3.0576973851493323E-31</v>
      </c>
      <c r="M551" s="18">
        <f t="shared" ca="1" si="462"/>
        <v>5.8373522833017252E-33</v>
      </c>
      <c r="N551" s="18">
        <f t="shared" ca="1" si="462"/>
        <v>5.3975344080443458E-40</v>
      </c>
      <c r="O551" s="18">
        <f t="shared" ca="1" si="462"/>
        <v>8.9475606359717279E-41</v>
      </c>
      <c r="P551" s="18">
        <f t="shared" ca="1" si="462"/>
        <v>5.0275182340196455E-40</v>
      </c>
      <c r="Q551" s="18">
        <f t="shared" ca="1" si="462"/>
        <v>7.0809581141081661E-41</v>
      </c>
      <c r="R551" s="18">
        <f t="shared" ca="1" si="462"/>
        <v>2.7803512278436487E-40</v>
      </c>
      <c r="S551" s="18">
        <f t="shared" ca="1" si="462"/>
        <v>8.4775155907227653E-42</v>
      </c>
      <c r="T551" s="18">
        <f t="shared" ca="1" si="462"/>
        <v>3.7666591015719416E-41</v>
      </c>
      <c r="U551" s="18">
        <f t="shared" ca="1" si="462"/>
        <v>4.4185803669625584E-42</v>
      </c>
      <c r="V551" s="18">
        <f t="shared" ca="1" si="462"/>
        <v>9.5567076853106936E-42</v>
      </c>
      <c r="W551" s="18">
        <f t="shared" ca="1" si="462"/>
        <v>3.7753866747356298E-42</v>
      </c>
      <c r="X551" s="18">
        <f t="shared" ca="1" si="462"/>
        <v>1.0906439661928169E-48</v>
      </c>
      <c r="Y551" s="18">
        <f t="shared" ca="1" si="462"/>
        <v>1.501628709443289E-49</v>
      </c>
      <c r="Z551" s="18">
        <f t="shared" ca="1" si="462"/>
        <v>4.3698815348048487E-49</v>
      </c>
      <c r="AA551" s="18">
        <f t="shared" ca="1" si="462"/>
        <v>2.2678294922917293E-49</v>
      </c>
      <c r="AB551" s="18">
        <f t="shared" ca="1" si="462"/>
        <v>4.22727509166206E-49</v>
      </c>
      <c r="AC551" s="18">
        <f t="shared" ca="1" si="462"/>
        <v>3.962870171050522E-49</v>
      </c>
      <c r="AD551" s="18">
        <f t="shared" ca="1" si="462"/>
        <v>4.6667551503306405E-48</v>
      </c>
      <c r="AE551" s="18">
        <f t="shared" ca="1" si="462"/>
        <v>4.6202719848405659E-50</v>
      </c>
      <c r="AF551" s="18">
        <f t="shared" ca="1" si="462"/>
        <v>1.9551462879261679E-49</v>
      </c>
    </row>
    <row r="552" spans="4:32">
      <c r="D552" s="18">
        <f t="shared" si="416"/>
        <v>566.07000000000005</v>
      </c>
      <c r="E552" s="18">
        <f t="shared" ref="E552:AF552" ca="1" si="463">E466*(E$500*EXP(-E$501*$B$1)+(1-E$500)*EXP(-E$502*$B$1))*4*$C$505*0.0001/$B$5</f>
        <v>9.6174402628511387E-10</v>
      </c>
      <c r="F552" s="18">
        <f t="shared" ca="1" si="463"/>
        <v>5.595564578634803E-16</v>
      </c>
      <c r="G552" s="18">
        <f t="shared" ca="1" si="463"/>
        <v>1.6923596736836086E-25</v>
      </c>
      <c r="H552" s="18">
        <f t="shared" ca="1" si="463"/>
        <v>4.7171222962415659E-26</v>
      </c>
      <c r="I552" s="18">
        <f t="shared" ca="1" si="463"/>
        <v>1.0160628349356027E-25</v>
      </c>
      <c r="J552" s="18">
        <f t="shared" ca="1" si="463"/>
        <v>7.3831519429322282E-31</v>
      </c>
      <c r="K552" s="18">
        <f t="shared" ca="1" si="463"/>
        <v>1.2416431211161196E-31</v>
      </c>
      <c r="L552" s="18">
        <f t="shared" ca="1" si="463"/>
        <v>3.9381893895105923E-31</v>
      </c>
      <c r="M552" s="18">
        <f t="shared" ca="1" si="463"/>
        <v>7.6348247790733636E-33</v>
      </c>
      <c r="N552" s="18">
        <f t="shared" ca="1" si="463"/>
        <v>7.0790650943945317E-40</v>
      </c>
      <c r="O552" s="18">
        <f t="shared" ca="1" si="463"/>
        <v>1.1866962958988753E-40</v>
      </c>
      <c r="P552" s="18">
        <f t="shared" ca="1" si="463"/>
        <v>6.6091785903841976E-40</v>
      </c>
      <c r="Q552" s="18">
        <f t="shared" ca="1" si="463"/>
        <v>9.395853408595518E-41</v>
      </c>
      <c r="R552" s="18">
        <f t="shared" ca="1" si="463"/>
        <v>3.6632250084519589E-40</v>
      </c>
      <c r="S552" s="18">
        <f t="shared" ca="1" si="463"/>
        <v>1.1461512583177632E-41</v>
      </c>
      <c r="T552" s="18">
        <f t="shared" ca="1" si="463"/>
        <v>5.0080454032242283E-41</v>
      </c>
      <c r="U552" s="18">
        <f t="shared" ca="1" si="463"/>
        <v>6.0653642990352879E-42</v>
      </c>
      <c r="V552" s="18">
        <f t="shared" ca="1" si="463"/>
        <v>1.3017307838997975E-41</v>
      </c>
      <c r="W552" s="18">
        <f t="shared" ca="1" si="463"/>
        <v>5.2325103680265971E-42</v>
      </c>
      <c r="X552" s="18">
        <f t="shared" ca="1" si="463"/>
        <v>1.4693438687385245E-48</v>
      </c>
      <c r="Y552" s="18">
        <f t="shared" ca="1" si="463"/>
        <v>2.0667052553979249E-49</v>
      </c>
      <c r="Z552" s="18">
        <f t="shared" ca="1" si="463"/>
        <v>6.0337183178217655E-49</v>
      </c>
      <c r="AA552" s="18">
        <f t="shared" ca="1" si="463"/>
        <v>3.1159430494988377E-49</v>
      </c>
      <c r="AB552" s="18">
        <f t="shared" ca="1" si="463"/>
        <v>5.7853768996144169E-49</v>
      </c>
      <c r="AC552" s="18">
        <f t="shared" ca="1" si="463"/>
        <v>5.3399832873852215E-49</v>
      </c>
      <c r="AD552" s="18">
        <f t="shared" ca="1" si="463"/>
        <v>6.2181469785116284E-48</v>
      </c>
      <c r="AE552" s="18">
        <f t="shared" ca="1" si="463"/>
        <v>6.1563889435502379E-50</v>
      </c>
      <c r="AF552" s="18">
        <f t="shared" ca="1" si="463"/>
        <v>2.6107115847202679E-49</v>
      </c>
    </row>
    <row r="553" spans="4:32">
      <c r="D553" s="18">
        <f t="shared" si="416"/>
        <v>712.64</v>
      </c>
      <c r="E553" s="18">
        <f t="shared" ref="E553:AF553" ca="1" si="464">E467*(E$500*EXP(-E$501*$B$1)+(1-E$500)*EXP(-E$502*$B$1))*4*$C$505*0.0001/$B$5</f>
        <v>1.0454541042428199E-9</v>
      </c>
      <c r="F553" s="18">
        <f t="shared" ca="1" si="464"/>
        <v>6.153707944445538E-16</v>
      </c>
      <c r="G553" s="18">
        <f t="shared" ca="1" si="464"/>
        <v>1.9302509415623026E-25</v>
      </c>
      <c r="H553" s="18">
        <f t="shared" ca="1" si="464"/>
        <v>5.6736489105724088E-26</v>
      </c>
      <c r="I553" s="18">
        <f t="shared" ca="1" si="464"/>
        <v>1.2502269516655228E-25</v>
      </c>
      <c r="J553" s="18">
        <f t="shared" ca="1" si="464"/>
        <v>9.1856254783861051E-31</v>
      </c>
      <c r="K553" s="18">
        <f t="shared" ca="1" si="464"/>
        <v>1.5823139588072352E-31</v>
      </c>
      <c r="L553" s="18">
        <f t="shared" ca="1" si="464"/>
        <v>4.9865769325196266E-31</v>
      </c>
      <c r="M553" s="18">
        <f t="shared" ca="1" si="464"/>
        <v>9.8217948975317264E-33</v>
      </c>
      <c r="N553" s="18">
        <f t="shared" ca="1" si="464"/>
        <v>9.1513609633384078E-40</v>
      </c>
      <c r="O553" s="18">
        <f t="shared" ca="1" si="464"/>
        <v>1.5515380712714916E-40</v>
      </c>
      <c r="P553" s="18">
        <f t="shared" ca="1" si="464"/>
        <v>8.5823025720032584E-40</v>
      </c>
      <c r="Q553" s="18">
        <f t="shared" ca="1" si="464"/>
        <v>1.2319947895979833E-40</v>
      </c>
      <c r="R553" s="18">
        <f t="shared" ca="1" si="464"/>
        <v>4.7751779864488662E-40</v>
      </c>
      <c r="S553" s="18">
        <f t="shared" ca="1" si="464"/>
        <v>1.5323682425720209E-41</v>
      </c>
      <c r="T553" s="18">
        <f t="shared" ca="1" si="464"/>
        <v>6.5947383239155099E-41</v>
      </c>
      <c r="U553" s="18">
        <f t="shared" ca="1" si="464"/>
        <v>8.239876606173123E-42</v>
      </c>
      <c r="V553" s="18">
        <f t="shared" ca="1" si="464"/>
        <v>1.7550618636692878E-41</v>
      </c>
      <c r="W553" s="18">
        <f t="shared" ca="1" si="464"/>
        <v>7.1837885059096955E-42</v>
      </c>
      <c r="X553" s="18">
        <f t="shared" ca="1" si="464"/>
        <v>1.9637834335931346E-48</v>
      </c>
      <c r="Y553" s="18">
        <f t="shared" ca="1" si="464"/>
        <v>2.8196723688446035E-49</v>
      </c>
      <c r="Z553" s="18">
        <f t="shared" ca="1" si="464"/>
        <v>8.2584601822424899E-49</v>
      </c>
      <c r="AA553" s="18">
        <f t="shared" ca="1" si="464"/>
        <v>4.2462582344737772E-49</v>
      </c>
      <c r="AB553" s="18">
        <f t="shared" ca="1" si="464"/>
        <v>7.8568303081756772E-49</v>
      </c>
      <c r="AC553" s="18">
        <f t="shared" ca="1" si="464"/>
        <v>7.1442967839314809E-49</v>
      </c>
      <c r="AD553" s="18">
        <f t="shared" ca="1" si="464"/>
        <v>8.231462063858709E-48</v>
      </c>
      <c r="AE553" s="18">
        <f t="shared" ca="1" si="464"/>
        <v>8.1515037062851545E-50</v>
      </c>
      <c r="AF553" s="18">
        <f t="shared" ca="1" si="464"/>
        <v>3.4653866820904841E-49</v>
      </c>
    </row>
    <row r="554" spans="4:32">
      <c r="D554" s="18">
        <f t="shared" si="416"/>
        <v>897.16</v>
      </c>
      <c r="E554" s="18">
        <f t="shared" ref="E554:AF554" ca="1" si="465">E468*(E$500*EXP(-E$501*$B$1)+(1-E$500)*EXP(-E$502*$B$1))*4*$C$505*0.0001/$B$5</f>
        <v>1.0948347670939306E-9</v>
      </c>
      <c r="F554" s="18">
        <f t="shared" ca="1" si="465"/>
        <v>6.4876590843112609E-16</v>
      </c>
      <c r="G554" s="18">
        <f t="shared" ca="1" si="465"/>
        <v>2.1141238363790835E-25</v>
      </c>
      <c r="H554" s="18">
        <f t="shared" ca="1" si="465"/>
        <v>6.5651831053769095E-26</v>
      </c>
      <c r="I554" s="18">
        <f t="shared" ca="1" si="465"/>
        <v>1.4880356077518708E-25</v>
      </c>
      <c r="J554" s="18">
        <f t="shared" ca="1" si="465"/>
        <v>1.1130824755602678E-30</v>
      </c>
      <c r="K554" s="18">
        <f t="shared" ca="1" si="465"/>
        <v>1.9665539940096315E-31</v>
      </c>
      <c r="L554" s="18">
        <f t="shared" ca="1" si="465"/>
        <v>6.1810285297957934E-31</v>
      </c>
      <c r="M554" s="18">
        <f t="shared" ca="1" si="465"/>
        <v>1.2366545193696509E-32</v>
      </c>
      <c r="N554" s="18">
        <f t="shared" ca="1" si="465"/>
        <v>1.1612497459968451E-39</v>
      </c>
      <c r="O554" s="18">
        <f t="shared" ca="1" si="465"/>
        <v>1.991385201315171E-40</v>
      </c>
      <c r="P554" s="18">
        <f t="shared" ca="1" si="465"/>
        <v>1.0968295382745303E-39</v>
      </c>
      <c r="Q554" s="18">
        <f t="shared" ca="1" si="465"/>
        <v>1.5899780546766047E-40</v>
      </c>
      <c r="R554" s="18">
        <f t="shared" ca="1" si="465"/>
        <v>6.1394494208450505E-40</v>
      </c>
      <c r="S554" s="18">
        <f t="shared" ca="1" si="465"/>
        <v>2.0193125545107325E-41</v>
      </c>
      <c r="T554" s="18">
        <f t="shared" ca="1" si="465"/>
        <v>8.5742029202926227E-41</v>
      </c>
      <c r="U554" s="18">
        <f t="shared" ca="1" si="465"/>
        <v>1.1044507210434964E-41</v>
      </c>
      <c r="V554" s="18">
        <f t="shared" ca="1" si="465"/>
        <v>2.3346347358030786E-41</v>
      </c>
      <c r="W554" s="18">
        <f t="shared" ca="1" si="465"/>
        <v>9.7379456471045422E-42</v>
      </c>
      <c r="X554" s="18">
        <f t="shared" ca="1" si="465"/>
        <v>2.5965122750616759E-48</v>
      </c>
      <c r="Y554" s="18">
        <f t="shared" ca="1" si="465"/>
        <v>3.8028512338891816E-49</v>
      </c>
      <c r="Z554" s="18">
        <f t="shared" ca="1" si="465"/>
        <v>1.1176244795107053E-48</v>
      </c>
      <c r="AA554" s="18">
        <f t="shared" ca="1" si="465"/>
        <v>5.7240413185166104E-49</v>
      </c>
      <c r="AB554" s="18">
        <f t="shared" ca="1" si="465"/>
        <v>1.0562723246182373E-48</v>
      </c>
      <c r="AC554" s="18">
        <f t="shared" ca="1" si="465"/>
        <v>9.4688790305416236E-49</v>
      </c>
      <c r="AD554" s="18">
        <f t="shared" ca="1" si="465"/>
        <v>1.0804273774220346E-47</v>
      </c>
      <c r="AE554" s="18">
        <f t="shared" ca="1" si="465"/>
        <v>1.07023953300229E-49</v>
      </c>
      <c r="AF554" s="18">
        <f t="shared" ca="1" si="465"/>
        <v>4.5633374816724738E-49</v>
      </c>
    </row>
    <row r="555" spans="4:32">
      <c r="D555" s="18">
        <f t="shared" si="416"/>
        <v>1129.5</v>
      </c>
      <c r="E555" s="18">
        <f t="shared" ref="E555:AF555" ca="1" si="466">E469*(E$500*EXP(-E$501*$B$1)+(1-E$500)*EXP(-E$502*$B$1))*4*$C$505*0.0001/$B$5</f>
        <v>1.0249734947931662E-9</v>
      </c>
      <c r="F555" s="18">
        <f t="shared" ca="1" si="466"/>
        <v>6.018572181248225E-16</v>
      </c>
      <c r="G555" s="18">
        <f t="shared" ca="1" si="466"/>
        <v>2.0103137896290936E-25</v>
      </c>
      <c r="H555" s="18">
        <f t="shared" ca="1" si="466"/>
        <v>6.4503096312543542E-26</v>
      </c>
      <c r="I555" s="18">
        <f t="shared" ca="1" si="466"/>
        <v>1.5005461881036863E-25</v>
      </c>
      <c r="J555" s="18">
        <f t="shared" ca="1" si="466"/>
        <v>1.1494280841955838E-30</v>
      </c>
      <c r="K555" s="18">
        <f t="shared" ca="1" si="466"/>
        <v>2.0605881008712563E-31</v>
      </c>
      <c r="L555" s="18">
        <f t="shared" ca="1" si="466"/>
        <v>6.519480939972419E-31</v>
      </c>
      <c r="M555" s="18">
        <f t="shared" ca="1" si="466"/>
        <v>1.3137158831286665E-32</v>
      </c>
      <c r="N555" s="18">
        <f t="shared" ca="1" si="466"/>
        <v>1.2450724549134002E-39</v>
      </c>
      <c r="O555" s="18">
        <f t="shared" ca="1" si="466"/>
        <v>2.146799850565123E-40</v>
      </c>
      <c r="P555" s="18">
        <f t="shared" ca="1" si="466"/>
        <v>1.1867840742999137E-39</v>
      </c>
      <c r="Q555" s="18">
        <f t="shared" ca="1" si="466"/>
        <v>1.7281435284609579E-40</v>
      </c>
      <c r="R555" s="18">
        <f t="shared" ca="1" si="466"/>
        <v>6.6883082414196551E-40</v>
      </c>
      <c r="S555" s="18">
        <f t="shared" ca="1" si="466"/>
        <v>2.2207029553304229E-41</v>
      </c>
      <c r="T555" s="18">
        <f t="shared" ca="1" si="466"/>
        <v>9.4111435642169198E-41</v>
      </c>
      <c r="U555" s="18">
        <f t="shared" ca="1" si="466"/>
        <v>1.2261827442171411E-41</v>
      </c>
      <c r="V555" s="18">
        <f t="shared" ca="1" si="466"/>
        <v>2.5837763455951417E-41</v>
      </c>
      <c r="W555" s="18">
        <f t="shared" ca="1" si="466"/>
        <v>1.0891824055986668E-41</v>
      </c>
      <c r="X555" s="18">
        <f t="shared" ca="1" si="466"/>
        <v>2.8823508748614535E-48</v>
      </c>
      <c r="Y555" s="18">
        <f t="shared" ca="1" si="466"/>
        <v>4.2509548699317459E-49</v>
      </c>
      <c r="Z555" s="18">
        <f t="shared" ca="1" si="466"/>
        <v>1.2518157715824572E-48</v>
      </c>
      <c r="AA555" s="18">
        <f t="shared" ca="1" si="466"/>
        <v>6.4053585523826842E-49</v>
      </c>
      <c r="AB555" s="18">
        <f t="shared" ca="1" si="466"/>
        <v>1.1825902923279825E-48</v>
      </c>
      <c r="AC555" s="18">
        <f t="shared" ca="1" si="466"/>
        <v>1.0548800605727495E-48</v>
      </c>
      <c r="AD555" s="18">
        <f t="shared" ca="1" si="466"/>
        <v>1.2003570791459004E-47</v>
      </c>
      <c r="AE555" s="18">
        <f t="shared" ca="1" si="466"/>
        <v>1.1897571089464791E-49</v>
      </c>
      <c r="AF555" s="18">
        <f t="shared" ca="1" si="466"/>
        <v>5.0848467378336256E-49</v>
      </c>
    </row>
    <row r="556" spans="4:32">
      <c r="D556" s="18">
        <f t="shared" si="416"/>
        <v>1421.9</v>
      </c>
      <c r="E556" s="18">
        <f t="shared" ref="E556:AF556" ca="1" si="467">E470*(E$500*EXP(-E$501*$B$1)+(1-E$500)*EXP(-E$502*$B$1))*4*$C$505*0.0001/$B$5</f>
        <v>8.7528256814423216E-10</v>
      </c>
      <c r="F556" s="18">
        <f t="shared" ca="1" si="467"/>
        <v>5.0333843859626116E-16</v>
      </c>
      <c r="G556" s="18">
        <f t="shared" ca="1" si="467"/>
        <v>1.7035670193707507E-25</v>
      </c>
      <c r="H556" s="18">
        <f t="shared" ca="1" si="467"/>
        <v>5.5381400227527849E-26</v>
      </c>
      <c r="I556" s="18">
        <f t="shared" ca="1" si="467"/>
        <v>1.3181681429653134E-25</v>
      </c>
      <c r="J556" s="18">
        <f t="shared" ca="1" si="467"/>
        <v>1.0376282078930355E-30</v>
      </c>
      <c r="K556" s="18">
        <f t="shared" ca="1" si="467"/>
        <v>1.8690316267130901E-31</v>
      </c>
      <c r="L556" s="18">
        <f t="shared" ca="1" si="467"/>
        <v>5.99567989254689E-31</v>
      </c>
      <c r="M556" s="18">
        <f t="shared" ca="1" si="467"/>
        <v>1.2076020376991608E-32</v>
      </c>
      <c r="N556" s="18">
        <f t="shared" ca="1" si="467"/>
        <v>1.1558405307238629E-39</v>
      </c>
      <c r="O556" s="18">
        <f t="shared" ca="1" si="467"/>
        <v>1.9930678491391464E-40</v>
      </c>
      <c r="P556" s="18">
        <f t="shared" ca="1" si="467"/>
        <v>1.112583377944866E-39</v>
      </c>
      <c r="Q556" s="18">
        <f t="shared" ca="1" si="467"/>
        <v>1.6201939606326401E-40</v>
      </c>
      <c r="R556" s="18">
        <f t="shared" ca="1" si="467"/>
        <v>6.3136782729492243E-40</v>
      </c>
      <c r="S556" s="18">
        <f t="shared" ca="1" si="467"/>
        <v>2.0884573165487677E-41</v>
      </c>
      <c r="T556" s="18">
        <f t="shared" ca="1" si="467"/>
        <v>8.9169237805978332E-41</v>
      </c>
      <c r="U556" s="18">
        <f t="shared" ca="1" si="467"/>
        <v>1.156424805054119E-41</v>
      </c>
      <c r="V556" s="18">
        <f t="shared" ca="1" si="467"/>
        <v>2.4384187109309663E-41</v>
      </c>
      <c r="W556" s="18">
        <f t="shared" ca="1" si="467"/>
        <v>1.0304555179479045E-41</v>
      </c>
      <c r="X556" s="18">
        <f t="shared" ca="1" si="467"/>
        <v>2.7477029665968432E-48</v>
      </c>
      <c r="Y556" s="18">
        <f t="shared" ca="1" si="467"/>
        <v>4.0347625085224543E-49</v>
      </c>
      <c r="Z556" s="18">
        <f t="shared" ca="1" si="467"/>
        <v>1.1891054535908061E-48</v>
      </c>
      <c r="AA556" s="18">
        <f t="shared" ca="1" si="467"/>
        <v>6.0941212770596532E-49</v>
      </c>
      <c r="AB556" s="18">
        <f t="shared" ca="1" si="467"/>
        <v>1.1283022401317496E-48</v>
      </c>
      <c r="AC556" s="18">
        <f t="shared" ca="1" si="467"/>
        <v>1.009622580194029E-48</v>
      </c>
      <c r="AD556" s="18">
        <f t="shared" ca="1" si="467"/>
        <v>1.1527888450251158E-47</v>
      </c>
      <c r="AE556" s="18">
        <f t="shared" ca="1" si="467"/>
        <v>1.1432449265845251E-49</v>
      </c>
      <c r="AF556" s="18">
        <f t="shared" ca="1" si="467"/>
        <v>4.894445294142239E-49</v>
      </c>
    </row>
    <row r="557" spans="4:32">
      <c r="D557" s="18">
        <f t="shared" si="416"/>
        <v>1790.1</v>
      </c>
      <c r="E557" s="18">
        <f t="shared" ref="E557:AF557" ca="1" si="468">E471*(E$500*EXP(-E$501*$B$1)+(1-E$500)*EXP(-E$502*$B$1))*4*$C$505*0.0001/$B$5</f>
        <v>7.2682525361960577E-10</v>
      </c>
      <c r="F557" s="18">
        <f t="shared" ca="1" si="468"/>
        <v>4.0860286488072892E-16</v>
      </c>
      <c r="G557" s="18">
        <f t="shared" ca="1" si="468"/>
        <v>1.4031535219719123E-25</v>
      </c>
      <c r="H557" s="18">
        <f t="shared" ca="1" si="468"/>
        <v>4.6269403687348553E-26</v>
      </c>
      <c r="I557" s="18">
        <f t="shared" ca="1" si="468"/>
        <v>1.1308095220703121E-25</v>
      </c>
      <c r="J557" s="18">
        <f t="shared" ca="1" si="468"/>
        <v>9.190791981945925E-31</v>
      </c>
      <c r="K557" s="18">
        <f t="shared" ca="1" si="468"/>
        <v>1.6646621685717852E-31</v>
      </c>
      <c r="L557" s="18">
        <f t="shared" ca="1" si="468"/>
        <v>5.4283427932850199E-31</v>
      </c>
      <c r="M557" s="18">
        <f t="shared" ca="1" si="468"/>
        <v>1.0927510426304545E-32</v>
      </c>
      <c r="N557" s="18">
        <f t="shared" ca="1" si="468"/>
        <v>1.0582523892241233E-39</v>
      </c>
      <c r="O557" s="18">
        <f t="shared" ca="1" si="468"/>
        <v>1.8251932314882014E-40</v>
      </c>
      <c r="P557" s="18">
        <f t="shared" ca="1" si="468"/>
        <v>1.0305979281196549E-39</v>
      </c>
      <c r="Q557" s="18">
        <f t="shared" ca="1" si="468"/>
        <v>1.5009539223106304E-40</v>
      </c>
      <c r="R557" s="18">
        <f t="shared" ca="1" si="468"/>
        <v>5.8986252814476975E-40</v>
      </c>
      <c r="S557" s="18">
        <f t="shared" ca="1" si="468"/>
        <v>1.943004396792648E-41</v>
      </c>
      <c r="T557" s="18">
        <f t="shared" ca="1" si="468"/>
        <v>8.3686849482233325E-41</v>
      </c>
      <c r="U557" s="18">
        <f t="shared" ca="1" si="468"/>
        <v>1.0794675441717596E-41</v>
      </c>
      <c r="V557" s="18">
        <f t="shared" ca="1" si="468"/>
        <v>2.2774830685095078E-41</v>
      </c>
      <c r="W557" s="18">
        <f t="shared" ca="1" si="468"/>
        <v>9.6563632068521416E-42</v>
      </c>
      <c r="X557" s="18">
        <f t="shared" ca="1" si="468"/>
        <v>2.5978381592896143E-48</v>
      </c>
      <c r="Y557" s="18">
        <f t="shared" ca="1" si="468"/>
        <v>3.7962689860779556E-49</v>
      </c>
      <c r="Z557" s="18">
        <f t="shared" ca="1" si="468"/>
        <v>1.1194219197232517E-48</v>
      </c>
      <c r="AA557" s="18">
        <f t="shared" ca="1" si="468"/>
        <v>5.7496276590768254E-49</v>
      </c>
      <c r="AB557" s="18">
        <f t="shared" ca="1" si="468"/>
        <v>1.0681541949576712E-48</v>
      </c>
      <c r="AC557" s="18">
        <f t="shared" ca="1" si="468"/>
        <v>9.593541383451396E-49</v>
      </c>
      <c r="AD557" s="18">
        <f t="shared" ca="1" si="468"/>
        <v>1.0997354372880361E-47</v>
      </c>
      <c r="AE557" s="18">
        <f t="shared" ca="1" si="468"/>
        <v>1.091384876318044E-49</v>
      </c>
      <c r="AF557" s="18">
        <f t="shared" ca="1" si="468"/>
        <v>4.6823170618478491E-49</v>
      </c>
    </row>
    <row r="558" spans="4:32">
      <c r="D558" s="18">
        <f t="shared" si="416"/>
        <v>2253.6</v>
      </c>
      <c r="E558" s="18">
        <f t="shared" ref="E558:AF558" ca="1" si="469">E472*(E$500*EXP(-E$501*$B$1)+(1-E$500)*EXP(-E$502*$B$1))*4*$C$505*0.0001/$B$5</f>
        <v>5.8522050564789816E-10</v>
      </c>
      <c r="F558" s="18">
        <f t="shared" ca="1" si="469"/>
        <v>3.2115596120182186E-16</v>
      </c>
      <c r="G558" s="18">
        <f t="shared" ca="1" si="469"/>
        <v>1.1202492378975548E-25</v>
      </c>
      <c r="H558" s="18">
        <f t="shared" ca="1" si="469"/>
        <v>3.7493728312405242E-26</v>
      </c>
      <c r="I558" s="18">
        <f t="shared" ca="1" si="469"/>
        <v>9.4434545499749279E-26</v>
      </c>
      <c r="J558" s="18">
        <f t="shared" ca="1" si="469"/>
        <v>7.964048999734449E-31</v>
      </c>
      <c r="K558" s="18">
        <f t="shared" ca="1" si="469"/>
        <v>1.4515071364960689E-31</v>
      </c>
      <c r="L558" s="18">
        <f t="shared" ca="1" si="469"/>
        <v>4.8252515975477408E-31</v>
      </c>
      <c r="M558" s="18">
        <f t="shared" ca="1" si="469"/>
        <v>9.7072349500162206E-33</v>
      </c>
      <c r="N558" s="18">
        <f t="shared" ca="1" si="469"/>
        <v>9.5320503424844592E-40</v>
      </c>
      <c r="O558" s="18">
        <f t="shared" ca="1" si="469"/>
        <v>1.6445183394508946E-40</v>
      </c>
      <c r="P558" s="18">
        <f t="shared" ca="1" si="469"/>
        <v>9.4147687356827588E-40</v>
      </c>
      <c r="Q558" s="18">
        <f t="shared" ca="1" si="469"/>
        <v>1.3710874644097845E-40</v>
      </c>
      <c r="R558" s="18">
        <f t="shared" ca="1" si="469"/>
        <v>5.441905572747771E-40</v>
      </c>
      <c r="S558" s="18">
        <f t="shared" ca="1" si="469"/>
        <v>1.7837075592064843E-41</v>
      </c>
      <c r="T558" s="18">
        <f t="shared" ca="1" si="469"/>
        <v>7.7645588273853335E-41</v>
      </c>
      <c r="U558" s="18">
        <f t="shared" ca="1" si="469"/>
        <v>9.9503394740534042E-42</v>
      </c>
      <c r="V558" s="18">
        <f t="shared" ca="1" si="469"/>
        <v>2.1011150058671834E-41</v>
      </c>
      <c r="W558" s="18">
        <f t="shared" ca="1" si="469"/>
        <v>8.9436451615881189E-42</v>
      </c>
      <c r="X558" s="18">
        <f t="shared" ca="1" si="469"/>
        <v>2.4320531486418614E-48</v>
      </c>
      <c r="Y558" s="18">
        <f t="shared" ca="1" si="469"/>
        <v>3.5331487333408134E-49</v>
      </c>
      <c r="Z558" s="18">
        <f t="shared" ca="1" si="469"/>
        <v>1.0427179388496642E-48</v>
      </c>
      <c r="AA558" s="18">
        <f t="shared" ca="1" si="469"/>
        <v>5.3689640056616173E-49</v>
      </c>
      <c r="AB558" s="18">
        <f t="shared" ca="1" si="469"/>
        <v>1.0015500105847591E-48</v>
      </c>
      <c r="AC558" s="18">
        <f t="shared" ca="1" si="469"/>
        <v>9.036009686992928E-49</v>
      </c>
      <c r="AD558" s="18">
        <f t="shared" ca="1" si="469"/>
        <v>1.0406334071029046E-47</v>
      </c>
      <c r="AE558" s="18">
        <f t="shared" ca="1" si="469"/>
        <v>1.0337084634861773E-49</v>
      </c>
      <c r="AF558" s="18">
        <f t="shared" ca="1" si="469"/>
        <v>4.4463448992484557E-49</v>
      </c>
    </row>
    <row r="559" spans="4:32">
      <c r="D559" s="18">
        <f t="shared" si="416"/>
        <v>2837.1</v>
      </c>
      <c r="E559" s="18">
        <f t="shared" ref="E559:AF559" ca="1" si="470">E473*(E$500*EXP(-E$501*$B$1)+(1-E$500)*EXP(-E$502*$B$1))*4*$C$505*0.0001/$B$5</f>
        <v>4.5583183707513582E-10</v>
      </c>
      <c r="F559" s="18">
        <f t="shared" ca="1" si="470"/>
        <v>2.4393627140779827E-16</v>
      </c>
      <c r="G559" s="18">
        <f t="shared" ca="1" si="470"/>
        <v>8.6482891209054865E-26</v>
      </c>
      <c r="H559" s="18">
        <f t="shared" ca="1" si="470"/>
        <v>2.9375119114673817E-26</v>
      </c>
      <c r="I559" s="18">
        <f t="shared" ca="1" si="470"/>
        <v>7.6519368257001634E-26</v>
      </c>
      <c r="J559" s="18">
        <f t="shared" ca="1" si="470"/>
        <v>6.7304642504973725E-31</v>
      </c>
      <c r="K559" s="18">
        <f t="shared" ca="1" si="470"/>
        <v>1.2351773420833188E-31</v>
      </c>
      <c r="L559" s="18">
        <f t="shared" ca="1" si="470"/>
        <v>4.1990998354932523E-31</v>
      </c>
      <c r="M559" s="18">
        <f t="shared" ca="1" si="470"/>
        <v>8.4400279559434076E-33</v>
      </c>
      <c r="N559" s="18">
        <f t="shared" ca="1" si="470"/>
        <v>8.4230264117983161E-40</v>
      </c>
      <c r="O559" s="18">
        <f t="shared" ca="1" si="470"/>
        <v>1.4534028529678502E-40</v>
      </c>
      <c r="P559" s="18">
        <f t="shared" ca="1" si="470"/>
        <v>8.4569845961761943E-40</v>
      </c>
      <c r="Q559" s="18">
        <f t="shared" ca="1" si="470"/>
        <v>1.2315573033531584E-40</v>
      </c>
      <c r="R559" s="18">
        <f t="shared" ca="1" si="470"/>
        <v>4.9467645199801906E-40</v>
      </c>
      <c r="S559" s="18">
        <f t="shared" ca="1" si="470"/>
        <v>1.6116713484630773E-41</v>
      </c>
      <c r="T559" s="18">
        <f t="shared" ca="1" si="470"/>
        <v>7.1047422759407692E-41</v>
      </c>
      <c r="U559" s="18">
        <f t="shared" ca="1" si="470"/>
        <v>9.0364466977190154E-42</v>
      </c>
      <c r="V559" s="18">
        <f t="shared" ca="1" si="470"/>
        <v>1.9097086879250897E-41</v>
      </c>
      <c r="W559" s="18">
        <f t="shared" ca="1" si="470"/>
        <v>8.1690460113186251E-42</v>
      </c>
      <c r="X559" s="18">
        <f t="shared" ca="1" si="470"/>
        <v>2.249904234539745E-48</v>
      </c>
      <c r="Y559" s="18">
        <f t="shared" ca="1" si="470"/>
        <v>3.24542161352832E-49</v>
      </c>
      <c r="Z559" s="18">
        <f t="shared" ca="1" si="470"/>
        <v>9.589225928041324E-49</v>
      </c>
      <c r="AA559" s="18">
        <f t="shared" ca="1" si="470"/>
        <v>4.9521738079835157E-49</v>
      </c>
      <c r="AB559" s="18">
        <f t="shared" ca="1" si="470"/>
        <v>9.2837325344412942E-49</v>
      </c>
      <c r="AC559" s="18">
        <f t="shared" ca="1" si="470"/>
        <v>8.4196619369230262E-49</v>
      </c>
      <c r="AD559" s="18">
        <f t="shared" ca="1" si="470"/>
        <v>9.7524728212951554E-48</v>
      </c>
      <c r="AE559" s="18">
        <f t="shared" ca="1" si="470"/>
        <v>9.6966558463874102E-50</v>
      </c>
      <c r="AF559" s="18">
        <f t="shared" ca="1" si="470"/>
        <v>4.1839927964908752E-49</v>
      </c>
    </row>
    <row r="560" spans="4:32">
      <c r="D560" s="18">
        <f t="shared" si="416"/>
        <v>3571.7</v>
      </c>
      <c r="E560" s="18">
        <f t="shared" ref="E560:AF560" ca="1" si="471">E474*(E$500*EXP(-E$501*$B$1)+(1-E$500)*EXP(-E$502*$B$1))*4*$C$505*0.0001/$B$5</f>
        <v>3.4287297312526493E-10</v>
      </c>
      <c r="F560" s="18">
        <f t="shared" ca="1" si="471"/>
        <v>1.7883157080114623E-16</v>
      </c>
      <c r="G560" s="18">
        <f t="shared" ca="1" si="471"/>
        <v>6.4447944716824615E-26</v>
      </c>
      <c r="H560" s="18">
        <f t="shared" ca="1" si="471"/>
        <v>2.2195065300551997E-26</v>
      </c>
      <c r="I560" s="18">
        <f t="shared" ca="1" si="471"/>
        <v>5.999046838895193E-26</v>
      </c>
      <c r="J560" s="18">
        <f t="shared" ca="1" si="471"/>
        <v>5.530935050202342E-31</v>
      </c>
      <c r="K560" s="18">
        <f t="shared" ca="1" si="471"/>
        <v>1.0224999215904651E-31</v>
      </c>
      <c r="L560" s="18">
        <f t="shared" ca="1" si="471"/>
        <v>3.5666585466044804E-31</v>
      </c>
      <c r="M560" s="18">
        <f t="shared" ca="1" si="471"/>
        <v>7.1600483154711028E-33</v>
      </c>
      <c r="N560" s="18">
        <f t="shared" ca="1" si="471"/>
        <v>7.2799824450265255E-40</v>
      </c>
      <c r="O560" s="18">
        <f t="shared" ca="1" si="471"/>
        <v>1.2563774346561122E-40</v>
      </c>
      <c r="P560" s="18">
        <f t="shared" ca="1" si="471"/>
        <v>7.4489647111274134E-40</v>
      </c>
      <c r="Q560" s="18">
        <f t="shared" ca="1" si="471"/>
        <v>1.084871826198142E-40</v>
      </c>
      <c r="R560" s="18">
        <f t="shared" ca="1" si="471"/>
        <v>4.4189356290613693E-40</v>
      </c>
      <c r="S560" s="18">
        <f t="shared" ca="1" si="471"/>
        <v>1.4296972486989335E-41</v>
      </c>
      <c r="T560" s="18">
        <f t="shared" ca="1" si="471"/>
        <v>6.3960091278291653E-41</v>
      </c>
      <c r="U560" s="18">
        <f t="shared" ca="1" si="471"/>
        <v>8.061524648853221E-42</v>
      </c>
      <c r="V560" s="18">
        <f t="shared" ca="1" si="471"/>
        <v>1.7056244357359695E-41</v>
      </c>
      <c r="W560" s="18">
        <f t="shared" ca="1" si="471"/>
        <v>7.337701411358821E-42</v>
      </c>
      <c r="X560" s="18">
        <f t="shared" ca="1" si="471"/>
        <v>2.0517208239742537E-48</v>
      </c>
      <c r="Y560" s="18">
        <f t="shared" ca="1" si="471"/>
        <v>2.9352139613199684E-49</v>
      </c>
      <c r="Z560" s="18">
        <f t="shared" ca="1" si="471"/>
        <v>8.6835234874802096E-49</v>
      </c>
      <c r="AA560" s="18">
        <f t="shared" ca="1" si="471"/>
        <v>4.5003308929115831E-49</v>
      </c>
      <c r="AB560" s="18">
        <f t="shared" ca="1" si="471"/>
        <v>8.4865543973595221E-49</v>
      </c>
      <c r="AC560" s="18">
        <f t="shared" ca="1" si="471"/>
        <v>7.7445729865118455E-49</v>
      </c>
      <c r="AD560" s="18">
        <f t="shared" ca="1" si="471"/>
        <v>9.0312146523854976E-48</v>
      </c>
      <c r="AE560" s="18">
        <f t="shared" ca="1" si="471"/>
        <v>8.9915472596020142E-50</v>
      </c>
      <c r="AF560" s="18">
        <f t="shared" ca="1" si="471"/>
        <v>3.8940991180219438E-49</v>
      </c>
    </row>
    <row r="561" spans="4:32">
      <c r="D561" s="18">
        <f t="shared" si="416"/>
        <v>4496.5</v>
      </c>
      <c r="E561" s="18">
        <f t="shared" ref="E561:AF561" ca="1" si="472">E475*(E$500*EXP(-E$501*$B$1)+(1-E$500)*EXP(-E$502*$B$1))*4*$C$505*0.0001/$B$5</f>
        <v>2.4885797778911518E-10</v>
      </c>
      <c r="F561" s="18">
        <f t="shared" ca="1" si="472"/>
        <v>1.2650632497947653E-16</v>
      </c>
      <c r="G561" s="18">
        <f t="shared" ca="1" si="472"/>
        <v>4.6322458385305801E-26</v>
      </c>
      <c r="H561" s="18">
        <f t="shared" ca="1" si="472"/>
        <v>1.614371650107595E-26</v>
      </c>
      <c r="I561" s="18">
        <f t="shared" ca="1" si="472"/>
        <v>4.5394876078224232E-26</v>
      </c>
      <c r="J561" s="18">
        <f t="shared" ca="1" si="472"/>
        <v>4.4080102817116802E-31</v>
      </c>
      <c r="K561" s="18">
        <f t="shared" ca="1" si="472"/>
        <v>8.2095961408504669E-32</v>
      </c>
      <c r="L561" s="18">
        <f t="shared" ca="1" si="472"/>
        <v>2.9484740473395363E-31</v>
      </c>
      <c r="M561" s="18">
        <f t="shared" ca="1" si="472"/>
        <v>5.9084479969381425E-33</v>
      </c>
      <c r="N561" s="18">
        <f t="shared" ca="1" si="472"/>
        <v>6.1356058379019408E-40</v>
      </c>
      <c r="O561" s="18">
        <f t="shared" ca="1" si="472"/>
        <v>1.0589714297856262E-40</v>
      </c>
      <c r="P561" s="18">
        <f t="shared" ca="1" si="472"/>
        <v>6.4167768576193324E-40</v>
      </c>
      <c r="Q561" s="18">
        <f t="shared" ca="1" si="472"/>
        <v>9.3439968550369788E-41</v>
      </c>
      <c r="R561" s="18">
        <f t="shared" ca="1" si="472"/>
        <v>3.8682480598473118E-40</v>
      </c>
      <c r="S561" s="18">
        <f t="shared" ca="1" si="472"/>
        <v>1.2408157360561381E-41</v>
      </c>
      <c r="T561" s="18">
        <f t="shared" ca="1" si="472"/>
        <v>5.6492787506614248E-41</v>
      </c>
      <c r="U561" s="18">
        <f t="shared" ca="1" si="472"/>
        <v>7.0443352917405133E-42</v>
      </c>
      <c r="V561" s="18">
        <f t="shared" ca="1" si="472"/>
        <v>1.492443952899418E-41</v>
      </c>
      <c r="W561" s="18">
        <f t="shared" ca="1" si="472"/>
        <v>6.4632374320168406E-42</v>
      </c>
      <c r="X561" s="18">
        <f t="shared" ca="1" si="472"/>
        <v>1.8395178899488336E-48</v>
      </c>
      <c r="Y561" s="18">
        <f t="shared" ca="1" si="472"/>
        <v>2.6063782887282802E-49</v>
      </c>
      <c r="Z561" s="18">
        <f t="shared" ca="1" si="472"/>
        <v>7.722114153403703E-49</v>
      </c>
      <c r="AA561" s="18">
        <f t="shared" ca="1" si="472"/>
        <v>4.0188442818163678E-49</v>
      </c>
      <c r="AB561" s="18">
        <f t="shared" ca="1" si="472"/>
        <v>7.6315892371052743E-49</v>
      </c>
      <c r="AC561" s="18">
        <f t="shared" ca="1" si="472"/>
        <v>7.015678931650632E-49</v>
      </c>
      <c r="AD561" s="18">
        <f t="shared" ca="1" si="472"/>
        <v>8.2468410211806644E-48</v>
      </c>
      <c r="AE561" s="18">
        <f t="shared" ca="1" si="472"/>
        <v>8.222805973936965E-50</v>
      </c>
      <c r="AF561" s="18">
        <f t="shared" ca="1" si="472"/>
        <v>3.5772583220203872E-49</v>
      </c>
    </row>
    <row r="562" spans="4:32">
      <c r="D562" s="18">
        <f t="shared" si="416"/>
        <v>5660.7</v>
      </c>
      <c r="E562" s="18">
        <f t="shared" ref="E562:AF562" ca="1" si="473">E476*(E$500*EXP(-E$501*$B$1)+(1-E$500)*EXP(-E$502*$B$1))*4*$C$505*0.0001/$B$5</f>
        <v>1.7431026207362388E-10</v>
      </c>
      <c r="F562" s="18">
        <f t="shared" ca="1" si="473"/>
        <v>8.640397813543999E-17</v>
      </c>
      <c r="G562" s="18">
        <f t="shared" ca="1" si="473"/>
        <v>3.2113130714615021E-26</v>
      </c>
      <c r="H562" s="18">
        <f t="shared" ca="1" si="473"/>
        <v>1.1292583982104205E-26</v>
      </c>
      <c r="I562" s="18">
        <f t="shared" ca="1" si="473"/>
        <v>3.3101643593282249E-26</v>
      </c>
      <c r="J562" s="18">
        <f t="shared" ca="1" si="473"/>
        <v>3.399477971799962E-31</v>
      </c>
      <c r="K562" s="18">
        <f t="shared" ca="1" si="473"/>
        <v>6.3763651606666853E-32</v>
      </c>
      <c r="L562" s="18">
        <f t="shared" ca="1" si="473"/>
        <v>2.3659219795248946E-31</v>
      </c>
      <c r="M562" s="18">
        <f t="shared" ca="1" si="473"/>
        <v>4.729270798046583E-33</v>
      </c>
      <c r="N562" s="18">
        <f t="shared" ca="1" si="473"/>
        <v>5.0279015530142806E-40</v>
      </c>
      <c r="O562" s="18">
        <f t="shared" ca="1" si="473"/>
        <v>8.6766684278462907E-41</v>
      </c>
      <c r="P562" s="18">
        <f t="shared" ca="1" si="473"/>
        <v>5.3883586864680485E-40</v>
      </c>
      <c r="Q562" s="18">
        <f t="shared" ca="1" si="473"/>
        <v>7.8450683211816918E-41</v>
      </c>
      <c r="R562" s="18">
        <f t="shared" ca="1" si="473"/>
        <v>3.3081708008353416E-40</v>
      </c>
      <c r="S562" s="18">
        <f t="shared" ca="1" si="473"/>
        <v>1.0507266690835791E-41</v>
      </c>
      <c r="T562" s="18">
        <f t="shared" ca="1" si="473"/>
        <v>4.8806132925235045E-41</v>
      </c>
      <c r="U562" s="18">
        <f t="shared" ca="1" si="473"/>
        <v>6.0090598933126892E-42</v>
      </c>
      <c r="V562" s="18">
        <f t="shared" ca="1" si="473"/>
        <v>1.2752039145009311E-41</v>
      </c>
      <c r="W562" s="18">
        <f t="shared" ca="1" si="473"/>
        <v>5.5647874497346116E-42</v>
      </c>
      <c r="X562" s="18">
        <f t="shared" ca="1" si="473"/>
        <v>1.61709153413502E-48</v>
      </c>
      <c r="Y562" s="18">
        <f t="shared" ca="1" si="473"/>
        <v>2.2650544133432292E-49</v>
      </c>
      <c r="Z562" s="18">
        <f t="shared" ca="1" si="473"/>
        <v>6.72235657391658E-49</v>
      </c>
      <c r="AA562" s="18">
        <f t="shared" ca="1" si="473"/>
        <v>3.5157580617739774E-49</v>
      </c>
      <c r="AB562" s="18">
        <f t="shared" ca="1" si="473"/>
        <v>6.7309992195497456E-49</v>
      </c>
      <c r="AC562" s="18">
        <f t="shared" ca="1" si="473"/>
        <v>6.2416104961688938E-49</v>
      </c>
      <c r="AD562" s="18">
        <f t="shared" ca="1" si="473"/>
        <v>7.4062990689714425E-48</v>
      </c>
      <c r="AE562" s="18">
        <f t="shared" ca="1" si="473"/>
        <v>7.397624326020165E-50</v>
      </c>
      <c r="AF562" s="18">
        <f t="shared" ca="1" si="473"/>
        <v>3.2351570074251376E-49</v>
      </c>
    </row>
    <row r="563" spans="4:32">
      <c r="D563" s="18">
        <f t="shared" si="416"/>
        <v>7126.4</v>
      </c>
      <c r="E563" s="18">
        <f t="shared" ref="E563:AF563" ca="1" si="474">E477*(E$500*EXP(-E$501*$B$1)+(1-E$500)*EXP(-E$502*$B$1))*4*$C$505*0.0001/$B$5</f>
        <v>1.1793892981979009E-10</v>
      </c>
      <c r="F563" s="18">
        <f t="shared" ca="1" si="474"/>
        <v>5.7061104376572059E-17</v>
      </c>
      <c r="G563" s="18">
        <f t="shared" ca="1" si="474"/>
        <v>2.1492741521617371E-26</v>
      </c>
      <c r="H563" s="18">
        <f t="shared" ca="1" si="474"/>
        <v>7.5965090017585482E-27</v>
      </c>
      <c r="I563" s="18">
        <f t="shared" ca="1" si="474"/>
        <v>2.3240957896288728E-26</v>
      </c>
      <c r="J563" s="18">
        <f t="shared" ca="1" si="474"/>
        <v>2.5330204424339773E-31</v>
      </c>
      <c r="K563" s="18">
        <f t="shared" ca="1" si="474"/>
        <v>4.7811120346689232E-32</v>
      </c>
      <c r="L563" s="18">
        <f t="shared" ca="1" si="474"/>
        <v>1.8387364912921194E-31</v>
      </c>
      <c r="M563" s="18">
        <f t="shared" ca="1" si="474"/>
        <v>3.6628482483366365E-33</v>
      </c>
      <c r="N563" s="18">
        <f t="shared" ca="1" si="474"/>
        <v>3.9952919314888063E-40</v>
      </c>
      <c r="O563" s="18">
        <f t="shared" ca="1" si="474"/>
        <v>6.8902715061897943E-41</v>
      </c>
      <c r="P563" s="18">
        <f t="shared" ca="1" si="474"/>
        <v>4.3990054589109866E-40</v>
      </c>
      <c r="Q563" s="18">
        <f t="shared" ca="1" si="474"/>
        <v>6.4008032502640963E-41</v>
      </c>
      <c r="R563" s="18">
        <f t="shared" ca="1" si="474"/>
        <v>2.7564054070096767E-40</v>
      </c>
      <c r="S563" s="18">
        <f t="shared" ca="1" si="474"/>
        <v>8.6515936356707609E-42</v>
      </c>
      <c r="T563" s="18">
        <f t="shared" ca="1" si="474"/>
        <v>4.11209882348476E-41</v>
      </c>
      <c r="U563" s="18">
        <f t="shared" ca="1" si="474"/>
        <v>4.9881624104213633E-42</v>
      </c>
      <c r="V563" s="18">
        <f t="shared" ca="1" si="474"/>
        <v>1.0605548665674048E-41</v>
      </c>
      <c r="W563" s="18">
        <f t="shared" ca="1" si="474"/>
        <v>4.667116681329989E-42</v>
      </c>
      <c r="X563" s="18">
        <f t="shared" ca="1" si="474"/>
        <v>1.38949345409746E-48</v>
      </c>
      <c r="Y563" s="18">
        <f t="shared" ca="1" si="474"/>
        <v>1.9202628936936184E-49</v>
      </c>
      <c r="Z563" s="18">
        <f t="shared" ca="1" si="474"/>
        <v>5.7107223134625275E-49</v>
      </c>
      <c r="AA563" s="18">
        <f t="shared" ca="1" si="474"/>
        <v>3.0037568891622512E-49</v>
      </c>
      <c r="AB563" s="18">
        <f t="shared" ca="1" si="474"/>
        <v>5.8053571171024068E-49</v>
      </c>
      <c r="AC563" s="18">
        <f t="shared" ca="1" si="474"/>
        <v>5.4382090028628728E-49</v>
      </c>
      <c r="AD563" s="18">
        <f t="shared" ca="1" si="474"/>
        <v>6.5242406460735402E-48</v>
      </c>
      <c r="AE563" s="18">
        <f t="shared" ca="1" si="474"/>
        <v>6.5298142497446035E-50</v>
      </c>
      <c r="AF563" s="18">
        <f t="shared" ca="1" si="474"/>
        <v>2.8733335619993537E-49</v>
      </c>
    </row>
    <row r="564" spans="4:32">
      <c r="D564" s="18">
        <f t="shared" si="416"/>
        <v>8971.6</v>
      </c>
      <c r="E564" s="18">
        <f t="shared" ref="E564:AF564" ca="1" si="475">E478*(E$500*EXP(-E$501*$B$1)+(1-E$500)*EXP(-E$502*$B$1))*4*$C$505*0.0001/$B$5</f>
        <v>7.7225330236821389E-11</v>
      </c>
      <c r="F564" s="18">
        <f t="shared" ca="1" si="475"/>
        <v>3.6514379545613864E-17</v>
      </c>
      <c r="G564" s="18">
        <f t="shared" ca="1" si="475"/>
        <v>1.3911586768516203E-26</v>
      </c>
      <c r="H564" s="18">
        <f t="shared" ca="1" si="475"/>
        <v>4.9196788367948629E-27</v>
      </c>
      <c r="I564" s="18">
        <f t="shared" ca="1" si="475"/>
        <v>1.5715479108189414E-26</v>
      </c>
      <c r="J564" s="18">
        <f t="shared" ca="1" si="475"/>
        <v>1.8222188478423688E-31</v>
      </c>
      <c r="K564" s="18">
        <f t="shared" ca="1" si="475"/>
        <v>3.4566623914112443E-32</v>
      </c>
      <c r="L564" s="18">
        <f t="shared" ca="1" si="475"/>
        <v>1.3819197007769041E-31</v>
      </c>
      <c r="M564" s="18">
        <f t="shared" ca="1" si="475"/>
        <v>2.7400921406948411E-33</v>
      </c>
      <c r="N564" s="18">
        <f t="shared" ca="1" si="475"/>
        <v>3.0721974617264985E-40</v>
      </c>
      <c r="O564" s="18">
        <f t="shared" ca="1" si="475"/>
        <v>5.2917652505673029E-41</v>
      </c>
      <c r="P564" s="18">
        <f t="shared" ca="1" si="475"/>
        <v>3.4824238783038284E-40</v>
      </c>
      <c r="Q564" s="18">
        <f t="shared" ca="1" si="475"/>
        <v>5.0626773372707528E-41</v>
      </c>
      <c r="R564" s="18">
        <f t="shared" ca="1" si="475"/>
        <v>2.2313839564358925E-40</v>
      </c>
      <c r="S564" s="18">
        <f t="shared" ca="1" si="475"/>
        <v>6.9073717979657114E-42</v>
      </c>
      <c r="T564" s="18">
        <f t="shared" ca="1" si="475"/>
        <v>3.3695819322211041E-41</v>
      </c>
      <c r="U564" s="18">
        <f t="shared" ca="1" si="475"/>
        <v>4.0165996727970645E-42</v>
      </c>
      <c r="V564" s="18">
        <f t="shared" ca="1" si="475"/>
        <v>8.5609661456655348E-42</v>
      </c>
      <c r="W564" s="18">
        <f t="shared" ca="1" si="475"/>
        <v>3.800320869223086E-42</v>
      </c>
      <c r="X564" s="18">
        <f t="shared" ca="1" si="475"/>
        <v>1.1635915813992755E-48</v>
      </c>
      <c r="Y564" s="18">
        <f t="shared" ca="1" si="475"/>
        <v>1.5831643174707666E-49</v>
      </c>
      <c r="Z564" s="18">
        <f t="shared" ca="1" si="475"/>
        <v>4.7182348139166446E-49</v>
      </c>
      <c r="AA564" s="18">
        <f t="shared" ca="1" si="475"/>
        <v>2.4980272367885331E-49</v>
      </c>
      <c r="AB564" s="18">
        <f t="shared" ca="1" si="475"/>
        <v>4.8803158964537962E-49</v>
      </c>
      <c r="AC564" s="18">
        <f t="shared" ca="1" si="475"/>
        <v>4.6260206916409943E-49</v>
      </c>
      <c r="AD564" s="18">
        <f t="shared" ca="1" si="475"/>
        <v>5.6207583371255267E-48</v>
      </c>
      <c r="AE564" s="18">
        <f t="shared" ca="1" si="475"/>
        <v>5.6385870705171279E-50</v>
      </c>
      <c r="AF564" s="18">
        <f t="shared" ca="1" si="475"/>
        <v>2.4985899962403581E-49</v>
      </c>
    </row>
    <row r="565" spans="4:32">
      <c r="D565" s="18">
        <f t="shared" si="416"/>
        <v>11295</v>
      </c>
      <c r="E565" s="18">
        <f t="shared" ref="E565:AF565" ca="1" si="476">E479*(E$500*EXP(-E$501*$B$1)+(1-E$500)*EXP(-E$502*$B$1))*4*$C$505*0.0001/$B$5</f>
        <v>4.8817893303444465E-11</v>
      </c>
      <c r="F565" s="18">
        <f t="shared" ca="1" si="476"/>
        <v>2.2587401112031223E-17</v>
      </c>
      <c r="G565" s="18">
        <f t="shared" ca="1" si="476"/>
        <v>8.6736693121682463E-27</v>
      </c>
      <c r="H565" s="18">
        <f t="shared" ca="1" si="476"/>
        <v>3.045711796565138E-27</v>
      </c>
      <c r="I565" s="18">
        <f t="shared" ca="1" si="476"/>
        <v>1.0139975181091181E-26</v>
      </c>
      <c r="J565" s="18">
        <f t="shared" ca="1" si="476"/>
        <v>1.2511417974541803E-31</v>
      </c>
      <c r="K565" s="18">
        <f t="shared" ca="1" si="476"/>
        <v>2.3764225907875572E-32</v>
      </c>
      <c r="L565" s="18">
        <f t="shared" ca="1" si="476"/>
        <v>9.8997740195832043E-32</v>
      </c>
      <c r="M565" s="18">
        <f t="shared" ca="1" si="476"/>
        <v>1.9487982062443229E-33</v>
      </c>
      <c r="N565" s="18">
        <f t="shared" ca="1" si="476"/>
        <v>2.2465969255977075E-40</v>
      </c>
      <c r="O565" s="18">
        <f t="shared" ca="1" si="476"/>
        <v>3.8582790427573043E-41</v>
      </c>
      <c r="P565" s="18">
        <f t="shared" ca="1" si="476"/>
        <v>2.6234205645964111E-40</v>
      </c>
      <c r="Q565" s="18">
        <f t="shared" ca="1" si="476"/>
        <v>3.8046030036092083E-41</v>
      </c>
      <c r="R565" s="18">
        <f t="shared" ca="1" si="476"/>
        <v>1.7198952626226813E-40</v>
      </c>
      <c r="S565" s="18">
        <f t="shared" ca="1" si="476"/>
        <v>5.2279996122173733E-42</v>
      </c>
      <c r="T565" s="18">
        <f t="shared" ca="1" si="476"/>
        <v>2.6268810457013807E-41</v>
      </c>
      <c r="U565" s="18">
        <f t="shared" ca="1" si="476"/>
        <v>3.0601012102072744E-42</v>
      </c>
      <c r="V565" s="18">
        <f t="shared" ca="1" si="476"/>
        <v>6.5463956794416547E-42</v>
      </c>
      <c r="W565" s="18">
        <f t="shared" ca="1" si="476"/>
        <v>2.9264932187755732E-42</v>
      </c>
      <c r="X565" s="18">
        <f t="shared" ca="1" si="476"/>
        <v>9.2643282876009497E-49</v>
      </c>
      <c r="Y565" s="18">
        <f t="shared" ca="1" si="476"/>
        <v>1.2362637680222071E-49</v>
      </c>
      <c r="Z565" s="18">
        <f t="shared" ca="1" si="476"/>
        <v>3.6913176423991667E-49</v>
      </c>
      <c r="AA565" s="18">
        <f t="shared" ca="1" si="476"/>
        <v>1.9692564922103501E-49</v>
      </c>
      <c r="AB565" s="18">
        <f t="shared" ca="1" si="476"/>
        <v>3.8933757473249756E-49</v>
      </c>
      <c r="AC565" s="18">
        <f t="shared" ca="1" si="476"/>
        <v>3.7451307008333669E-49</v>
      </c>
      <c r="AD565" s="18">
        <f t="shared" ca="1" si="476"/>
        <v>4.6191352346249655E-48</v>
      </c>
      <c r="AE565" s="18">
        <f t="shared" ca="1" si="476"/>
        <v>4.6451303495716252E-50</v>
      </c>
      <c r="AF565" s="18">
        <f t="shared" ca="1" si="476"/>
        <v>2.0737166022401938E-49</v>
      </c>
    </row>
    <row r="566" spans="4:32">
      <c r="D566" s="18">
        <f t="shared" si="416"/>
        <v>14219</v>
      </c>
      <c r="E566" s="18">
        <f t="shared" ref="E566:AF566" ca="1" si="477">E480*(E$500*EXP(-E$501*$B$1)+(1-E$500)*EXP(-E$502*$B$1))*4*$C$505*0.0001/$B$5</f>
        <v>2.9961565920907644E-11</v>
      </c>
      <c r="F566" s="18">
        <f t="shared" ca="1" si="477"/>
        <v>1.3587562492967749E-17</v>
      </c>
      <c r="G566" s="18">
        <f t="shared" ca="1" si="477"/>
        <v>5.2430687615900604E-27</v>
      </c>
      <c r="H566" s="18">
        <f t="shared" ca="1" si="477"/>
        <v>1.8158621014542639E-27</v>
      </c>
      <c r="I566" s="18">
        <f t="shared" ca="1" si="477"/>
        <v>6.2879567896920109E-27</v>
      </c>
      <c r="J566" s="18">
        <f t="shared" ca="1" si="477"/>
        <v>8.2527831947600532E-32</v>
      </c>
      <c r="K566" s="18">
        <f t="shared" ca="1" si="477"/>
        <v>1.5641283751609875E-32</v>
      </c>
      <c r="L566" s="18">
        <f t="shared" ca="1" si="477"/>
        <v>6.8012758166436257E-32</v>
      </c>
      <c r="M566" s="18">
        <f t="shared" ca="1" si="477"/>
        <v>1.3260306112799558E-33</v>
      </c>
      <c r="N566" s="18">
        <f t="shared" ca="1" si="477"/>
        <v>1.5714618525083403E-40</v>
      </c>
      <c r="O566" s="18">
        <f t="shared" ca="1" si="477"/>
        <v>2.686999016034211E-41</v>
      </c>
      <c r="P566" s="18">
        <f t="shared" ca="1" si="477"/>
        <v>1.8907674427344495E-40</v>
      </c>
      <c r="Q566" s="18">
        <f t="shared" ca="1" si="477"/>
        <v>2.7319325878174675E-41</v>
      </c>
      <c r="R566" s="18">
        <f t="shared" ca="1" si="477"/>
        <v>1.2685513758499912E-40</v>
      </c>
      <c r="S566" s="18">
        <f t="shared" ca="1" si="477"/>
        <v>3.771374420952001E-42</v>
      </c>
      <c r="T566" s="18">
        <f t="shared" ca="1" si="477"/>
        <v>1.9574734785138412E-41</v>
      </c>
      <c r="U566" s="18">
        <f t="shared" ca="1" si="477"/>
        <v>2.217866947792764E-42</v>
      </c>
      <c r="V566" s="18">
        <f t="shared" ca="1" si="477"/>
        <v>4.7668799517007285E-42</v>
      </c>
      <c r="W566" s="18">
        <f t="shared" ca="1" si="477"/>
        <v>2.1417223244527805E-42</v>
      </c>
      <c r="X566" s="18">
        <f t="shared" ca="1" si="477"/>
        <v>7.0442778686376606E-49</v>
      </c>
      <c r="Y566" s="18">
        <f t="shared" ca="1" si="477"/>
        <v>9.1883454640053306E-50</v>
      </c>
      <c r="Z566" s="18">
        <f t="shared" ca="1" si="477"/>
        <v>2.7478296671025703E-49</v>
      </c>
      <c r="AA566" s="18">
        <f t="shared" ca="1" si="477"/>
        <v>1.4784093484692633E-49</v>
      </c>
      <c r="AB566" s="18">
        <f t="shared" ca="1" si="477"/>
        <v>2.9611524126649042E-49</v>
      </c>
      <c r="AC566" s="18">
        <f t="shared" ca="1" si="477"/>
        <v>2.8977236508141393E-49</v>
      </c>
      <c r="AD566" s="18">
        <f t="shared" ca="1" si="477"/>
        <v>3.6351952265595429E-48</v>
      </c>
      <c r="AE566" s="18">
        <f t="shared" ca="1" si="477"/>
        <v>3.6648211005044641E-50</v>
      </c>
      <c r="AF566" s="18">
        <f t="shared" ca="1" si="477"/>
        <v>1.6486518625878538E-49</v>
      </c>
    </row>
    <row r="567" spans="4:32">
      <c r="D567" s="18">
        <f t="shared" si="416"/>
        <v>17901</v>
      </c>
      <c r="E567" s="18">
        <f t="shared" ref="E567:AF567" ca="1" si="478">E481*(E$500*EXP(-E$501*$B$1)+(1-E$500)*EXP(-E$502*$B$1))*4*$C$505*0.0001/$B$5</f>
        <v>1.7985040468907286E-11</v>
      </c>
      <c r="F567" s="18">
        <f t="shared" ca="1" si="478"/>
        <v>8.0086924849405338E-18</v>
      </c>
      <c r="G567" s="18">
        <f t="shared" ca="1" si="478"/>
        <v>3.1000181350635934E-27</v>
      </c>
      <c r="H567" s="18">
        <f t="shared" ca="1" si="478"/>
        <v>1.0543709952261795E-27</v>
      </c>
      <c r="I567" s="18">
        <f t="shared" ca="1" si="478"/>
        <v>3.7937941639808514E-27</v>
      </c>
      <c r="J567" s="18">
        <f t="shared" ca="1" si="478"/>
        <v>5.2971397081414128E-32</v>
      </c>
      <c r="K567" s="18">
        <f t="shared" ca="1" si="478"/>
        <v>9.9974067732078982E-33</v>
      </c>
      <c r="L567" s="18">
        <f t="shared" ca="1" si="478"/>
        <v>4.5441750861466061E-32</v>
      </c>
      <c r="M567" s="18">
        <f t="shared" ca="1" si="478"/>
        <v>8.7625555096857034E-34</v>
      </c>
      <c r="N567" s="18">
        <f t="shared" ca="1" si="478"/>
        <v>1.0678756998826489E-40</v>
      </c>
      <c r="O567" s="18">
        <f t="shared" ca="1" si="478"/>
        <v>1.8162836407728873E-41</v>
      </c>
      <c r="P567" s="18">
        <f t="shared" ca="1" si="478"/>
        <v>1.3246549067018689E-40</v>
      </c>
      <c r="Q567" s="18">
        <f t="shared" ca="1" si="478"/>
        <v>1.905740455319016E-41</v>
      </c>
      <c r="R567" s="18">
        <f t="shared" ca="1" si="478"/>
        <v>9.1016659232469865E-41</v>
      </c>
      <c r="S567" s="18">
        <f t="shared" ca="1" si="478"/>
        <v>2.6408618357533416E-42</v>
      </c>
      <c r="T567" s="18">
        <f t="shared" ca="1" si="478"/>
        <v>1.4188424296544045E-41</v>
      </c>
      <c r="U567" s="18">
        <f t="shared" ca="1" si="478"/>
        <v>1.5592454601090147E-42</v>
      </c>
      <c r="V567" s="18">
        <f t="shared" ca="1" si="478"/>
        <v>3.3696815855702643E-42</v>
      </c>
      <c r="W567" s="18">
        <f t="shared" ca="1" si="478"/>
        <v>1.5208964322882074E-42</v>
      </c>
      <c r="X567" s="18">
        <f t="shared" ca="1" si="478"/>
        <v>5.2139531866094966E-49</v>
      </c>
      <c r="Y567" s="18">
        <f t="shared" ca="1" si="478"/>
        <v>6.6336798860255717E-50</v>
      </c>
      <c r="Z567" s="18">
        <f t="shared" ca="1" si="478"/>
        <v>1.9870503657272771E-49</v>
      </c>
      <c r="AA567" s="18">
        <f t="shared" ca="1" si="478"/>
        <v>1.0788204097499421E-49</v>
      </c>
      <c r="AB567" s="18">
        <f t="shared" ca="1" si="478"/>
        <v>2.1912434999926553E-49</v>
      </c>
      <c r="AC567" s="18">
        <f t="shared" ca="1" si="478"/>
        <v>2.1851983084573975E-49</v>
      </c>
      <c r="AD567" s="18">
        <f t="shared" ca="1" si="478"/>
        <v>2.7923170944747021E-48</v>
      </c>
      <c r="AE567" s="18">
        <f t="shared" ca="1" si="478"/>
        <v>2.8225569017063801E-50</v>
      </c>
      <c r="AF567" s="18">
        <f t="shared" ca="1" si="478"/>
        <v>1.2803341382212694E-49</v>
      </c>
    </row>
    <row r="568" spans="4:32">
      <c r="D568" s="18">
        <f t="shared" si="416"/>
        <v>22536</v>
      </c>
      <c r="E568" s="18">
        <f t="shared" ref="E568:AF568" ca="1" si="479">E482*(E$500*EXP(-E$501*$B$1)+(1-E$500)*EXP(-E$502*$B$1))*4*$C$505*0.0001/$B$5</f>
        <v>1.0588829060520283E-11</v>
      </c>
      <c r="F568" s="18">
        <f t="shared" ca="1" si="479"/>
        <v>4.6377727219708922E-18</v>
      </c>
      <c r="G568" s="18">
        <f t="shared" ca="1" si="479"/>
        <v>1.7976835635462009E-27</v>
      </c>
      <c r="H568" s="18">
        <f t="shared" ca="1" si="479"/>
        <v>5.9794513459740479E-28</v>
      </c>
      <c r="I568" s="18">
        <f t="shared" ca="1" si="479"/>
        <v>2.2325986709422959E-27</v>
      </c>
      <c r="J568" s="18">
        <f t="shared" ca="1" si="479"/>
        <v>3.3148608492073234E-32</v>
      </c>
      <c r="K568" s="18">
        <f t="shared" ca="1" si="479"/>
        <v>6.2160642012374484E-33</v>
      </c>
      <c r="L568" s="18">
        <f t="shared" ca="1" si="479"/>
        <v>2.9565757927820735E-32</v>
      </c>
      <c r="M568" s="18">
        <f t="shared" ca="1" si="479"/>
        <v>5.6303488732533454E-34</v>
      </c>
      <c r="N568" s="18">
        <f t="shared" ca="1" si="479"/>
        <v>7.0563891686617647E-41</v>
      </c>
      <c r="O568" s="18">
        <f t="shared" ca="1" si="479"/>
        <v>1.1926529373672875E-41</v>
      </c>
      <c r="P568" s="18">
        <f t="shared" ca="1" si="479"/>
        <v>9.024548643002464E-41</v>
      </c>
      <c r="Q568" s="18">
        <f t="shared" ca="1" si="479"/>
        <v>1.2918245914092802E-41</v>
      </c>
      <c r="R568" s="18">
        <f t="shared" ca="1" si="479"/>
        <v>6.3527128523158482E-41</v>
      </c>
      <c r="S568" s="18">
        <f t="shared" ca="1" si="479"/>
        <v>1.7944690716157359E-42</v>
      </c>
      <c r="T568" s="18">
        <f t="shared" ca="1" si="479"/>
        <v>1.0001209773615769E-41</v>
      </c>
      <c r="U568" s="18">
        <f t="shared" ca="1" si="479"/>
        <v>1.0628059591410832E-42</v>
      </c>
      <c r="V568" s="18">
        <f t="shared" ca="1" si="479"/>
        <v>2.3109580301653395E-42</v>
      </c>
      <c r="W568" s="18">
        <f t="shared" ca="1" si="479"/>
        <v>1.0468464422986617E-42</v>
      </c>
      <c r="X568" s="18">
        <f t="shared" ca="1" si="479"/>
        <v>3.7528138791600676E-49</v>
      </c>
      <c r="Y568" s="18">
        <f t="shared" ca="1" si="479"/>
        <v>4.6477073561028517E-50</v>
      </c>
      <c r="Z568" s="18">
        <f t="shared" ca="1" si="479"/>
        <v>1.3941783319349417E-49</v>
      </c>
      <c r="AA568" s="18">
        <f t="shared" ca="1" si="479"/>
        <v>7.6440585436581427E-50</v>
      </c>
      <c r="AB568" s="18">
        <f t="shared" ca="1" si="479"/>
        <v>1.5758390282870754E-49</v>
      </c>
      <c r="AC568" s="18">
        <f t="shared" ca="1" si="479"/>
        <v>1.6039063744332495E-49</v>
      </c>
      <c r="AD568" s="18">
        <f t="shared" ca="1" si="479"/>
        <v>2.0906713480468187E-48</v>
      </c>
      <c r="AE568" s="18">
        <f t="shared" ca="1" si="479"/>
        <v>2.1193996730222419E-50</v>
      </c>
      <c r="AF568" s="18">
        <f t="shared" ca="1" si="479"/>
        <v>9.6978253811468307E-50</v>
      </c>
    </row>
    <row r="569" spans="4:32">
      <c r="D569" s="18">
        <f t="shared" si="416"/>
        <v>28371</v>
      </c>
      <c r="E569" s="18">
        <f t="shared" ref="E569:AF569" ca="1" si="480">E483*(E$500*EXP(-E$501*$B$1)+(1-E$500)*EXP(-E$502*$B$1))*4*$C$505*0.0001/$B$5</f>
        <v>6.1304959071196956E-12</v>
      </c>
      <c r="F569" s="18">
        <f t="shared" ca="1" si="480"/>
        <v>2.6450122854629211E-18</v>
      </c>
      <c r="G569" s="18">
        <f t="shared" ca="1" si="480"/>
        <v>1.0249661038104069E-27</v>
      </c>
      <c r="H569" s="18">
        <f t="shared" ca="1" si="480"/>
        <v>3.3207505896770487E-28</v>
      </c>
      <c r="I569" s="18">
        <f t="shared" ca="1" si="480"/>
        <v>1.2847000714703209E-27</v>
      </c>
      <c r="J569" s="18">
        <f t="shared" ca="1" si="480"/>
        <v>2.0266206432265647E-32</v>
      </c>
      <c r="K569" s="18">
        <f t="shared" ca="1" si="480"/>
        <v>3.7671885406983094E-33</v>
      </c>
      <c r="L569" s="18">
        <f t="shared" ca="1" si="480"/>
        <v>1.8763025217153428E-32</v>
      </c>
      <c r="M569" s="18">
        <f t="shared" ca="1" si="480"/>
        <v>3.5234051896491234E-34</v>
      </c>
      <c r="N569" s="18">
        <f t="shared" ca="1" si="480"/>
        <v>4.538893607645149E-41</v>
      </c>
      <c r="O569" s="18">
        <f t="shared" ca="1" si="480"/>
        <v>7.6164851506141644E-42</v>
      </c>
      <c r="P569" s="18">
        <f t="shared" ca="1" si="480"/>
        <v>5.9834808500623589E-41</v>
      </c>
      <c r="Q569" s="18">
        <f t="shared" ca="1" si="480"/>
        <v>8.5146498048569845E-42</v>
      </c>
      <c r="R569" s="18">
        <f t="shared" ca="1" si="480"/>
        <v>4.3148308564186257E-41</v>
      </c>
      <c r="S569" s="18">
        <f t="shared" ca="1" si="480"/>
        <v>1.1837511719977975E-42</v>
      </c>
      <c r="T569" s="18">
        <f t="shared" ca="1" si="480"/>
        <v>6.854670209114984E-42</v>
      </c>
      <c r="U569" s="18">
        <f t="shared" ca="1" si="480"/>
        <v>7.0234331461645529E-43</v>
      </c>
      <c r="V569" s="18">
        <f t="shared" ca="1" si="480"/>
        <v>1.5376871098052273E-42</v>
      </c>
      <c r="W569" s="18">
        <f t="shared" ca="1" si="480"/>
        <v>6.9828051226991852E-43</v>
      </c>
      <c r="X569" s="18">
        <f t="shared" ca="1" si="480"/>
        <v>2.6251511046677616E-49</v>
      </c>
      <c r="Y569" s="18">
        <f t="shared" ca="1" si="480"/>
        <v>3.1580210249890233E-50</v>
      </c>
      <c r="Z569" s="18">
        <f t="shared" ca="1" si="480"/>
        <v>9.4863460211243908E-50</v>
      </c>
      <c r="AA569" s="18">
        <f t="shared" ca="1" si="480"/>
        <v>5.2553928589647312E-50</v>
      </c>
      <c r="AB569" s="18">
        <f t="shared" ca="1" si="480"/>
        <v>1.1002520611524901E-49</v>
      </c>
      <c r="AC569" s="18">
        <f t="shared" ca="1" si="480"/>
        <v>1.1448890161616043E-49</v>
      </c>
      <c r="AD569" s="18">
        <f t="shared" ca="1" si="480"/>
        <v>1.5243485319852399E-48</v>
      </c>
      <c r="AE569" s="18">
        <f t="shared" ca="1" si="480"/>
        <v>1.5497533553559627E-50</v>
      </c>
      <c r="AF569" s="18">
        <f t="shared" ca="1" si="480"/>
        <v>7.1562345124350945E-50</v>
      </c>
    </row>
    <row r="570" spans="4:32">
      <c r="D570" s="18">
        <f t="shared" ref="D570:D584" si="481">D74</f>
        <v>35717</v>
      </c>
      <c r="E570" s="18">
        <f t="shared" ref="E570:AF570" ca="1" si="482">E484*(E$500*EXP(-E$501*$B$1)+(1-E$500)*EXP(-E$502*$B$1))*4*$C$505*0.0001/$B$5</f>
        <v>3.4984955165832841E-12</v>
      </c>
      <c r="F570" s="18">
        <f t="shared" ca="1" si="482"/>
        <v>1.4889236356756167E-18</v>
      </c>
      <c r="G570" s="18">
        <f t="shared" ca="1" si="482"/>
        <v>5.7592632635781439E-28</v>
      </c>
      <c r="H570" s="18">
        <f t="shared" ca="1" si="482"/>
        <v>1.8107784851564133E-28</v>
      </c>
      <c r="I570" s="18">
        <f t="shared" ca="1" si="482"/>
        <v>7.2468804848157692E-28</v>
      </c>
      <c r="J570" s="18">
        <f t="shared" ca="1" si="482"/>
        <v>1.2132348434988895E-32</v>
      </c>
      <c r="K570" s="18">
        <f t="shared" ca="1" si="482"/>
        <v>2.2303360958572678E-33</v>
      </c>
      <c r="L570" s="18">
        <f t="shared" ca="1" si="482"/>
        <v>1.1636990583423415E-32</v>
      </c>
      <c r="M570" s="18">
        <f t="shared" ca="1" si="482"/>
        <v>2.1516070865863945E-34</v>
      </c>
      <c r="N570" s="18">
        <f t="shared" ca="1" si="482"/>
        <v>2.8469914752026604E-41</v>
      </c>
      <c r="O570" s="18">
        <f t="shared" ca="1" si="482"/>
        <v>4.7375202075314199E-42</v>
      </c>
      <c r="P570" s="18">
        <f t="shared" ca="1" si="482"/>
        <v>3.8658720078137849E-41</v>
      </c>
      <c r="Q570" s="18">
        <f t="shared" ca="1" si="482"/>
        <v>5.464108552817016E-42</v>
      </c>
      <c r="R570" s="18">
        <f t="shared" ca="1" si="482"/>
        <v>2.8544235150381359E-41</v>
      </c>
      <c r="S570" s="18">
        <f t="shared" ca="1" si="482"/>
        <v>7.5874023977782634E-43</v>
      </c>
      <c r="T570" s="18">
        <f t="shared" ca="1" si="482"/>
        <v>4.5715583384504286E-42</v>
      </c>
      <c r="U570" s="18">
        <f t="shared" ca="1" si="482"/>
        <v>4.5023509517871734E-43</v>
      </c>
      <c r="V570" s="18">
        <f t="shared" ca="1" si="482"/>
        <v>9.9334454921992383E-43</v>
      </c>
      <c r="W570" s="18">
        <f t="shared" ca="1" si="482"/>
        <v>4.5144682739892692E-43</v>
      </c>
      <c r="X570" s="18">
        <f t="shared" ca="1" si="482"/>
        <v>1.7847769690487859E-49</v>
      </c>
      <c r="Y570" s="18">
        <f t="shared" ca="1" si="482"/>
        <v>2.0813365317488189E-50</v>
      </c>
      <c r="Z570" s="18">
        <f t="shared" ca="1" si="482"/>
        <v>6.2594592685149355E-50</v>
      </c>
      <c r="AA570" s="18">
        <f t="shared" ca="1" si="482"/>
        <v>3.5054885019810562E-50</v>
      </c>
      <c r="AB570" s="18">
        <f t="shared" ca="1" si="482"/>
        <v>7.4573426755365854E-50</v>
      </c>
      <c r="AC570" s="18">
        <f t="shared" ca="1" si="482"/>
        <v>7.9454240784914263E-50</v>
      </c>
      <c r="AD570" s="18">
        <f t="shared" ca="1" si="482"/>
        <v>1.0818104286231934E-48</v>
      </c>
      <c r="AE570" s="18">
        <f t="shared" ca="1" si="482"/>
        <v>1.1030733523303408E-50</v>
      </c>
      <c r="AF570" s="18">
        <f t="shared" ca="1" si="482"/>
        <v>5.1407252418030294E-50</v>
      </c>
    </row>
    <row r="571" spans="4:32">
      <c r="D571" s="18">
        <f t="shared" si="481"/>
        <v>44965</v>
      </c>
      <c r="E571" s="18">
        <f t="shared" ref="E571:AF571" ca="1" si="483">E485*(E$500*EXP(-E$501*$B$1)+(1-E$500)*EXP(-E$502*$B$1))*4*$C$505*0.0001/$B$5</f>
        <v>1.9722757097293683E-12</v>
      </c>
      <c r="F571" s="18">
        <f t="shared" ca="1" si="483"/>
        <v>8.2895125475561561E-19</v>
      </c>
      <c r="G571" s="18">
        <f t="shared" ca="1" si="483"/>
        <v>3.1961253142819811E-28</v>
      </c>
      <c r="H571" s="18">
        <f t="shared" ca="1" si="483"/>
        <v>9.7192754913170291E-29</v>
      </c>
      <c r="I571" s="18">
        <f t="shared" ca="1" si="483"/>
        <v>4.0174291680104335E-28</v>
      </c>
      <c r="J571" s="18">
        <f t="shared" ca="1" si="483"/>
        <v>7.1287151847747792E-33</v>
      </c>
      <c r="K571" s="18">
        <f t="shared" ca="1" si="483"/>
        <v>1.293058922101377E-33</v>
      </c>
      <c r="L571" s="18">
        <f t="shared" ca="1" si="483"/>
        <v>7.0689102615523796E-33</v>
      </c>
      <c r="M571" s="18">
        <f t="shared" ca="1" si="483"/>
        <v>1.2850093930794929E-34</v>
      </c>
      <c r="N571" s="18">
        <f t="shared" ca="1" si="483"/>
        <v>1.7447792186993967E-41</v>
      </c>
      <c r="O571" s="18">
        <f t="shared" ca="1" si="483"/>
        <v>2.8761569178364412E-42</v>
      </c>
      <c r="P571" s="18">
        <f t="shared" ca="1" si="483"/>
        <v>2.4379716346345238E-41</v>
      </c>
      <c r="Q571" s="18">
        <f t="shared" ca="1" si="483"/>
        <v>3.419206073590759E-42</v>
      </c>
      <c r="R571" s="18">
        <f t="shared" ca="1" si="483"/>
        <v>1.8418968931996144E-41</v>
      </c>
      <c r="S571" s="18">
        <f t="shared" ca="1" si="483"/>
        <v>4.7323219222425431E-43</v>
      </c>
      <c r="T571" s="18">
        <f t="shared" ca="1" si="483"/>
        <v>2.9697781472918549E-42</v>
      </c>
      <c r="U571" s="18">
        <f t="shared" ca="1" si="483"/>
        <v>2.8030753350594077E-43</v>
      </c>
      <c r="V571" s="18">
        <f t="shared" ca="1" si="483"/>
        <v>6.2373604241602948E-43</v>
      </c>
      <c r="W571" s="18">
        <f t="shared" ca="1" si="483"/>
        <v>2.8314003360746481E-43</v>
      </c>
      <c r="X571" s="18">
        <f t="shared" ca="1" si="483"/>
        <v>1.1800664139151982E-49</v>
      </c>
      <c r="Y571" s="18">
        <f t="shared" ca="1" si="483"/>
        <v>1.3315245993142062E-50</v>
      </c>
      <c r="Z571" s="18">
        <f t="shared" ca="1" si="483"/>
        <v>4.0077867874075348E-50</v>
      </c>
      <c r="AA571" s="18">
        <f t="shared" ca="1" si="483"/>
        <v>2.2699182332212007E-50</v>
      </c>
      <c r="AB571" s="18">
        <f t="shared" ca="1" si="483"/>
        <v>4.9080844921718904E-50</v>
      </c>
      <c r="AC571" s="18">
        <f t="shared" ca="1" si="483"/>
        <v>5.3620660244352307E-50</v>
      </c>
      <c r="AD571" s="18">
        <f t="shared" ca="1" si="483"/>
        <v>7.4735537788196881E-49</v>
      </c>
      <c r="AE571" s="18">
        <f t="shared" ca="1" si="483"/>
        <v>7.6427439166787474E-51</v>
      </c>
      <c r="AF571" s="18">
        <f t="shared" ca="1" si="483"/>
        <v>3.594563609125538E-50</v>
      </c>
    </row>
    <row r="572" spans="4:32">
      <c r="D572" s="18">
        <f t="shared" si="481"/>
        <v>56607</v>
      </c>
      <c r="E572" s="18">
        <f t="shared" ref="E572:AF572" ca="1" si="484">E486*(E$500*EXP(-E$501*$B$1)+(1-E$500)*EXP(-E$502*$B$1))*4*$C$505*0.0001/$B$5</f>
        <v>1.1005505606453788E-12</v>
      </c>
      <c r="F572" s="18">
        <f t="shared" ca="1" si="484"/>
        <v>4.5727834806979759E-19</v>
      </c>
      <c r="G572" s="18">
        <f t="shared" ca="1" si="484"/>
        <v>1.7552066022736859E-28</v>
      </c>
      <c r="H572" s="18">
        <f t="shared" ca="1" si="484"/>
        <v>5.146996832974076E-29</v>
      </c>
      <c r="I572" s="18">
        <f t="shared" ca="1" si="484"/>
        <v>2.1939925308689439E-28</v>
      </c>
      <c r="J572" s="18">
        <f t="shared" ca="1" si="484"/>
        <v>4.1207428311437212E-33</v>
      </c>
      <c r="K572" s="18">
        <f t="shared" ca="1" si="484"/>
        <v>7.3591502914250461E-34</v>
      </c>
      <c r="L572" s="18">
        <f t="shared" ca="1" si="484"/>
        <v>4.2152797615570181E-33</v>
      </c>
      <c r="M572" s="18">
        <f t="shared" ca="1" si="484"/>
        <v>7.5231285004202292E-35</v>
      </c>
      <c r="N572" s="18">
        <f t="shared" ca="1" si="484"/>
        <v>1.0470772722468169E-41</v>
      </c>
      <c r="O572" s="18">
        <f t="shared" ca="1" si="484"/>
        <v>1.708012199801739E-42</v>
      </c>
      <c r="P572" s="18">
        <f t="shared" ca="1" si="484"/>
        <v>1.5036831256004033E-41</v>
      </c>
      <c r="Q572" s="18">
        <f t="shared" ca="1" si="484"/>
        <v>2.0908692271349378E-42</v>
      </c>
      <c r="R572" s="18">
        <f t="shared" ca="1" si="484"/>
        <v>1.1613298444646849E-41</v>
      </c>
      <c r="S572" s="18">
        <f t="shared" ca="1" si="484"/>
        <v>2.8774073818183356E-43</v>
      </c>
      <c r="T572" s="18">
        <f t="shared" ca="1" si="484"/>
        <v>1.8823601509163336E-42</v>
      </c>
      <c r="U572" s="18">
        <f t="shared" ca="1" si="484"/>
        <v>1.6979290219567783E-43</v>
      </c>
      <c r="V572" s="18">
        <f t="shared" ca="1" si="484"/>
        <v>3.8132671545814914E-43</v>
      </c>
      <c r="W572" s="18">
        <f t="shared" ca="1" si="484"/>
        <v>1.7254352353722462E-43</v>
      </c>
      <c r="X572" s="18">
        <f t="shared" ca="1" si="484"/>
        <v>7.5970880535317153E-50</v>
      </c>
      <c r="Y572" s="18">
        <f t="shared" ca="1" si="484"/>
        <v>8.2794411996057227E-51</v>
      </c>
      <c r="Z572" s="18">
        <f t="shared" ca="1" si="484"/>
        <v>2.493041288427004E-50</v>
      </c>
      <c r="AA572" s="18">
        <f t="shared" ca="1" si="484"/>
        <v>1.4284240963760152E-50</v>
      </c>
      <c r="AB572" s="18">
        <f t="shared" ca="1" si="484"/>
        <v>3.1397708210567293E-50</v>
      </c>
      <c r="AC572" s="18">
        <f t="shared" ca="1" si="484"/>
        <v>3.5220715643246788E-50</v>
      </c>
      <c r="AD572" s="18">
        <f t="shared" ca="1" si="484"/>
        <v>5.0292705091583E-49</v>
      </c>
      <c r="AE572" s="18">
        <f t="shared" ca="1" si="484"/>
        <v>5.1576105113048004E-51</v>
      </c>
      <c r="AF572" s="18">
        <f t="shared" ca="1" si="484"/>
        <v>2.4475686108893986E-50</v>
      </c>
    </row>
    <row r="573" spans="4:32">
      <c r="D573" s="18">
        <f t="shared" si="481"/>
        <v>71264</v>
      </c>
      <c r="E573" s="18">
        <f t="shared" ref="E573:AF573" ca="1" si="485">E487*(E$500*EXP(-E$501*$B$1)+(1-E$500)*EXP(-E$502*$B$1))*4*$C$505*0.0001/$B$5</f>
        <v>6.0886767177625812E-13</v>
      </c>
      <c r="F573" s="18">
        <f t="shared" ca="1" si="485"/>
        <v>2.503042168658919E-19</v>
      </c>
      <c r="G573" s="18">
        <f t="shared" ca="1" si="485"/>
        <v>9.5541947813783197E-29</v>
      </c>
      <c r="H573" s="18">
        <f t="shared" ca="1" si="485"/>
        <v>2.6945832230920212E-29</v>
      </c>
      <c r="I573" s="18">
        <f t="shared" ca="1" si="485"/>
        <v>1.1828499950412443E-28</v>
      </c>
      <c r="J573" s="18">
        <f t="shared" ca="1" si="485"/>
        <v>2.3483701447633626E-33</v>
      </c>
      <c r="K573" s="18">
        <f t="shared" ca="1" si="485"/>
        <v>4.1209339842750624E-34</v>
      </c>
      <c r="L573" s="18">
        <f t="shared" ca="1" si="485"/>
        <v>2.4727794020656701E-33</v>
      </c>
      <c r="M573" s="18">
        <f t="shared" ca="1" si="485"/>
        <v>4.3275295861411261E-35</v>
      </c>
      <c r="N573" s="18">
        <f t="shared" ca="1" si="485"/>
        <v>6.1667465641144307E-42</v>
      </c>
      <c r="O573" s="18">
        <f t="shared" ca="1" si="485"/>
        <v>9.9444753163866847E-43</v>
      </c>
      <c r="P573" s="18">
        <f t="shared" ca="1" si="485"/>
        <v>9.0904627015398298E-42</v>
      </c>
      <c r="Q573" s="18">
        <f t="shared" ca="1" si="485"/>
        <v>1.2519826322219075E-42</v>
      </c>
      <c r="R573" s="18">
        <f t="shared" ca="1" si="485"/>
        <v>7.1685573929236399E-42</v>
      </c>
      <c r="S573" s="18">
        <f t="shared" ca="1" si="485"/>
        <v>1.7092535814629651E-43</v>
      </c>
      <c r="T573" s="18">
        <f t="shared" ca="1" si="485"/>
        <v>1.1662033009452839E-42</v>
      </c>
      <c r="U573" s="18">
        <f t="shared" ca="1" si="485"/>
        <v>1.0025659733284655E-43</v>
      </c>
      <c r="V573" s="18">
        <f t="shared" ca="1" si="485"/>
        <v>2.2744553769995926E-43</v>
      </c>
      <c r="W573" s="18">
        <f t="shared" ca="1" si="485"/>
        <v>1.0233808505667366E-43</v>
      </c>
      <c r="X573" s="18">
        <f t="shared" ca="1" si="485"/>
        <v>4.7690835575219507E-50</v>
      </c>
      <c r="Y573" s="18">
        <f t="shared" ca="1" si="485"/>
        <v>5.0119511253029827E-51</v>
      </c>
      <c r="Z573" s="18">
        <f t="shared" ca="1" si="485"/>
        <v>1.5091752885696259E-50</v>
      </c>
      <c r="AA573" s="18">
        <f t="shared" ca="1" si="485"/>
        <v>8.7497763299848023E-51</v>
      </c>
      <c r="AB573" s="18">
        <f t="shared" ca="1" si="485"/>
        <v>1.9549755479388239E-50</v>
      </c>
      <c r="AC573" s="18">
        <f t="shared" ca="1" si="485"/>
        <v>2.2544072056632341E-50</v>
      </c>
      <c r="AD573" s="18">
        <f t="shared" ca="1" si="485"/>
        <v>3.3002953300672747E-49</v>
      </c>
      <c r="AE573" s="18">
        <f t="shared" ca="1" si="485"/>
        <v>3.3935303870893409E-51</v>
      </c>
      <c r="AF573" s="18">
        <f t="shared" ca="1" si="485"/>
        <v>1.6242078695237563E-50</v>
      </c>
    </row>
    <row r="574" spans="4:32">
      <c r="D574" s="18">
        <f t="shared" si="481"/>
        <v>89716</v>
      </c>
      <c r="E574" s="18">
        <f t="shared" ref="E574:AF574" ca="1" si="486">E488*(E$500*EXP(-E$501*$B$1)+(1-E$500)*EXP(-E$502*$B$1))*4*$C$505*0.0001/$B$5</f>
        <v>3.3446696523301277E-13</v>
      </c>
      <c r="F574" s="18">
        <f t="shared" ca="1" si="486"/>
        <v>1.3613818208057667E-19</v>
      </c>
      <c r="G574" s="18">
        <f t="shared" ca="1" si="486"/>
        <v>5.1625873740390831E-29</v>
      </c>
      <c r="H574" s="18">
        <f t="shared" ca="1" si="486"/>
        <v>1.3971824557798793E-29</v>
      </c>
      <c r="I574" s="18">
        <f t="shared" ca="1" si="486"/>
        <v>6.3079584677748647E-29</v>
      </c>
      <c r="J574" s="18">
        <f t="shared" ca="1" si="486"/>
        <v>1.3221281574369399E-33</v>
      </c>
      <c r="K574" s="18">
        <f t="shared" ca="1" si="486"/>
        <v>2.275577085882803E-34</v>
      </c>
      <c r="L574" s="18">
        <f t="shared" ca="1" si="486"/>
        <v>1.4301913815699565E-33</v>
      </c>
      <c r="M574" s="18">
        <f t="shared" ca="1" si="486"/>
        <v>2.4514468306754894E-35</v>
      </c>
      <c r="N574" s="18">
        <f t="shared" ca="1" si="486"/>
        <v>3.5725577747476015E-42</v>
      </c>
      <c r="O574" s="18">
        <f t="shared" ca="1" si="486"/>
        <v>5.6899146573140398E-43</v>
      </c>
      <c r="P574" s="18">
        <f t="shared" ca="1" si="486"/>
        <v>5.3981319031585296E-42</v>
      </c>
      <c r="Q574" s="18">
        <f t="shared" ca="1" si="486"/>
        <v>7.3578691265294928E-43</v>
      </c>
      <c r="R574" s="18">
        <f t="shared" ca="1" si="486"/>
        <v>4.3414603899895411E-42</v>
      </c>
      <c r="S574" s="18">
        <f t="shared" ca="1" si="486"/>
        <v>9.9416316808472557E-44</v>
      </c>
      <c r="T574" s="18">
        <f t="shared" ca="1" si="486"/>
        <v>7.0770615922559652E-43</v>
      </c>
      <c r="U574" s="18">
        <f t="shared" ca="1" si="486"/>
        <v>5.7840393102650977E-44</v>
      </c>
      <c r="V574" s="18">
        <f t="shared" ca="1" si="486"/>
        <v>1.3264910029243566E-43</v>
      </c>
      <c r="W574" s="18">
        <f t="shared" ca="1" si="486"/>
        <v>5.9214358566509638E-44</v>
      </c>
      <c r="X574" s="18">
        <f t="shared" ca="1" si="486"/>
        <v>2.9250305363961023E-50</v>
      </c>
      <c r="Y574" s="18">
        <f t="shared" ca="1" si="486"/>
        <v>2.9599663047608446E-51</v>
      </c>
      <c r="Z574" s="18">
        <f t="shared" ca="1" si="486"/>
        <v>8.9092179001260531E-51</v>
      </c>
      <c r="AA574" s="18">
        <f t="shared" ca="1" si="486"/>
        <v>5.2273958485090198E-51</v>
      </c>
      <c r="AB574" s="18">
        <f t="shared" ca="1" si="486"/>
        <v>1.1869791289602953E-50</v>
      </c>
      <c r="AC574" s="18">
        <f t="shared" ca="1" si="486"/>
        <v>1.4086886704239709E-50</v>
      </c>
      <c r="AD574" s="18">
        <f t="shared" ca="1" si="486"/>
        <v>2.1150908894290463E-49</v>
      </c>
      <c r="AE574" s="18">
        <f t="shared" ca="1" si="486"/>
        <v>2.180326961353157E-51</v>
      </c>
      <c r="AF574" s="18">
        <f t="shared" ca="1" si="486"/>
        <v>1.0519480414200117E-50</v>
      </c>
    </row>
    <row r="575" spans="4:32">
      <c r="D575" s="18">
        <f t="shared" si="481"/>
        <v>112950</v>
      </c>
      <c r="E575" s="18">
        <f t="shared" ref="E575:AF575" ca="1" si="487">E489*(E$500*EXP(-E$501*$B$1)+(1-E$500)*EXP(-E$502*$B$1))*4*$C$505*0.0001/$B$5</f>
        <v>1.8271663199680354E-13</v>
      </c>
      <c r="F575" s="18">
        <f t="shared" ca="1" si="487"/>
        <v>7.3678847398554815E-20</v>
      </c>
      <c r="G575" s="18">
        <f t="shared" ca="1" si="487"/>
        <v>2.7739019208849485E-29</v>
      </c>
      <c r="H575" s="18">
        <f t="shared" ca="1" si="487"/>
        <v>7.191700955285981E-30</v>
      </c>
      <c r="I575" s="18">
        <f t="shared" ca="1" si="487"/>
        <v>3.3362559997841459E-29</v>
      </c>
      <c r="J575" s="18">
        <f t="shared" ca="1" si="487"/>
        <v>7.3753103925001339E-34</v>
      </c>
      <c r="K575" s="18">
        <f t="shared" ca="1" si="487"/>
        <v>1.2433654344626605E-34</v>
      </c>
      <c r="L575" s="18">
        <f t="shared" ca="1" si="487"/>
        <v>8.183754233230364E-34</v>
      </c>
      <c r="M575" s="18">
        <f t="shared" ca="1" si="487"/>
        <v>1.3727103283639235E-35</v>
      </c>
      <c r="N575" s="18">
        <f t="shared" ca="1" si="487"/>
        <v>2.043984046947857E-42</v>
      </c>
      <c r="O575" s="18">
        <f t="shared" ca="1" si="487"/>
        <v>3.2129902722613776E-43</v>
      </c>
      <c r="P575" s="18">
        <f t="shared" ca="1" si="487"/>
        <v>3.1625210738874255E-42</v>
      </c>
      <c r="Q575" s="18">
        <f t="shared" ca="1" si="487"/>
        <v>4.2633206201085334E-43</v>
      </c>
      <c r="R575" s="18">
        <f t="shared" ca="1" si="487"/>
        <v>2.5916076057497365E-42</v>
      </c>
      <c r="S575" s="18">
        <f t="shared" ca="1" si="487"/>
        <v>5.6911570655155056E-44</v>
      </c>
      <c r="T575" s="18">
        <f t="shared" ca="1" si="487"/>
        <v>4.2278994243295489E-43</v>
      </c>
      <c r="U575" s="18">
        <f t="shared" ca="1" si="487"/>
        <v>3.2787530115924915E-44</v>
      </c>
      <c r="V575" s="18">
        <f t="shared" ca="1" si="487"/>
        <v>7.6058092337287367E-44</v>
      </c>
      <c r="W575" s="18">
        <f t="shared" ca="1" si="487"/>
        <v>3.3624059176774419E-44</v>
      </c>
      <c r="X575" s="18">
        <f t="shared" ca="1" si="487"/>
        <v>1.7625937933861144E-50</v>
      </c>
      <c r="Y575" s="18">
        <f t="shared" ca="1" si="487"/>
        <v>1.7155873129973804E-51</v>
      </c>
      <c r="Z575" s="18">
        <f t="shared" ca="1" si="487"/>
        <v>5.159925619982833E-51</v>
      </c>
      <c r="AA575" s="18">
        <f t="shared" ca="1" si="487"/>
        <v>3.0642997312660342E-51</v>
      </c>
      <c r="AB575" s="18">
        <f t="shared" ca="1" si="487"/>
        <v>7.0700013471294157E-51</v>
      </c>
      <c r="AC575" s="18">
        <f t="shared" ca="1" si="487"/>
        <v>8.642167469092083E-51</v>
      </c>
      <c r="AD575" s="18">
        <f t="shared" ca="1" si="487"/>
        <v>1.3314016654154453E-49</v>
      </c>
      <c r="AE575" s="18">
        <f t="shared" ca="1" si="487"/>
        <v>1.3756661518519919E-51</v>
      </c>
      <c r="AF575" s="18">
        <f t="shared" ca="1" si="487"/>
        <v>6.6878863585355152E-51</v>
      </c>
    </row>
    <row r="576" spans="4:32">
      <c r="D576" s="18">
        <f t="shared" si="481"/>
        <v>142190</v>
      </c>
      <c r="E576" s="18">
        <f t="shared" ref="E576:AF576" ca="1" si="488">E490*(E$500*EXP(-E$501*$B$1)+(1-E$500)*EXP(-E$502*$B$1))*4*$C$505*0.0001/$B$5</f>
        <v>9.9372774242093652E-14</v>
      </c>
      <c r="F576" s="18">
        <f t="shared" ca="1" si="488"/>
        <v>3.9717194813803962E-20</v>
      </c>
      <c r="G576" s="18">
        <f t="shared" ca="1" si="488"/>
        <v>1.4835671049300956E-29</v>
      </c>
      <c r="H576" s="18">
        <f t="shared" ca="1" si="488"/>
        <v>3.6790576965244123E-30</v>
      </c>
      <c r="I576" s="18">
        <f t="shared" ca="1" si="488"/>
        <v>1.7520780619128293E-29</v>
      </c>
      <c r="J576" s="18">
        <f t="shared" ca="1" si="488"/>
        <v>4.0811727834180519E-34</v>
      </c>
      <c r="K576" s="18">
        <f t="shared" ca="1" si="488"/>
        <v>6.730382318620724E-35</v>
      </c>
      <c r="L576" s="18">
        <f t="shared" ca="1" si="488"/>
        <v>4.6380047773509401E-34</v>
      </c>
      <c r="M576" s="18">
        <f t="shared" ca="1" si="488"/>
        <v>7.6067160194613909E-36</v>
      </c>
      <c r="N576" s="18">
        <f t="shared" ca="1" si="488"/>
        <v>1.1562048582558189E-42</v>
      </c>
      <c r="O576" s="18">
        <f t="shared" ca="1" si="488"/>
        <v>1.7925066526186374E-43</v>
      </c>
      <c r="P576" s="18">
        <f t="shared" ca="1" si="488"/>
        <v>1.8297474909904505E-42</v>
      </c>
      <c r="Q576" s="18">
        <f t="shared" ca="1" si="488"/>
        <v>2.4380096698890939E-43</v>
      </c>
      <c r="R576" s="18">
        <f t="shared" ca="1" si="488"/>
        <v>1.526219200048923E-42</v>
      </c>
      <c r="S576" s="18">
        <f t="shared" ca="1" si="488"/>
        <v>3.2093521752994854E-44</v>
      </c>
      <c r="T576" s="18">
        <f t="shared" ca="1" si="488"/>
        <v>2.4884080171187588E-43</v>
      </c>
      <c r="U576" s="18">
        <f t="shared" ca="1" si="488"/>
        <v>1.8277214678788736E-44</v>
      </c>
      <c r="V576" s="18">
        <f t="shared" ca="1" si="488"/>
        <v>4.2908898801525078E-44</v>
      </c>
      <c r="W576" s="18">
        <f t="shared" ca="1" si="488"/>
        <v>1.8748955066336927E-44</v>
      </c>
      <c r="X576" s="18">
        <f t="shared" ca="1" si="488"/>
        <v>1.0440213008030421E-50</v>
      </c>
      <c r="Y576" s="18">
        <f t="shared" ca="1" si="488"/>
        <v>9.7643155282533343E-52</v>
      </c>
      <c r="Z576" s="18">
        <f t="shared" ca="1" si="488"/>
        <v>2.9333989098260989E-51</v>
      </c>
      <c r="AA576" s="18">
        <f t="shared" ca="1" si="488"/>
        <v>1.7632747865493209E-51</v>
      </c>
      <c r="AB576" s="18">
        <f t="shared" ca="1" si="488"/>
        <v>4.1327077168895467E-51</v>
      </c>
      <c r="AC576" s="18">
        <f t="shared" ca="1" si="488"/>
        <v>5.2070742049325253E-51</v>
      </c>
      <c r="AD576" s="18">
        <f t="shared" ca="1" si="488"/>
        <v>8.2328274433155238E-50</v>
      </c>
      <c r="AE576" s="18">
        <f t="shared" ca="1" si="488"/>
        <v>8.5249816011308357E-52</v>
      </c>
      <c r="AF576" s="18">
        <f t="shared" ca="1" si="488"/>
        <v>4.1737194870741817E-51</v>
      </c>
    </row>
    <row r="577" spans="3:32">
      <c r="D577" s="18">
        <f t="shared" si="481"/>
        <v>179010</v>
      </c>
      <c r="E577" s="18">
        <f t="shared" ref="E577:AF577" ca="1" si="489">E491*(E$500*EXP(-E$501*$B$1)+(1-E$500)*EXP(-E$502*$B$1))*4*$C$505*0.0001/$B$5</f>
        <v>5.381152910854169E-14</v>
      </c>
      <c r="F577" s="18">
        <f t="shared" ca="1" si="489"/>
        <v>2.1325512744705581E-20</v>
      </c>
      <c r="G577" s="18">
        <f t="shared" ca="1" si="489"/>
        <v>7.8980973911823527E-30</v>
      </c>
      <c r="H577" s="18">
        <f t="shared" ca="1" si="489"/>
        <v>1.8705509170278466E-30</v>
      </c>
      <c r="I577" s="18">
        <f t="shared" ca="1" si="489"/>
        <v>9.1361575760119438E-30</v>
      </c>
      <c r="J577" s="18">
        <f t="shared" ca="1" si="489"/>
        <v>2.2400755541996589E-34</v>
      </c>
      <c r="K577" s="18">
        <f t="shared" ca="1" si="489"/>
        <v>3.6088087125876889E-35</v>
      </c>
      <c r="L577" s="18">
        <f t="shared" ca="1" si="489"/>
        <v>2.60296357219288E-34</v>
      </c>
      <c r="M577" s="18">
        <f t="shared" ca="1" si="489"/>
        <v>4.1704875582186624E-36</v>
      </c>
      <c r="N577" s="18">
        <f t="shared" ca="1" si="489"/>
        <v>6.464285195840843E-43</v>
      </c>
      <c r="O577" s="18">
        <f t="shared" ca="1" si="489"/>
        <v>9.8767653756772264E-44</v>
      </c>
      <c r="P577" s="18">
        <f t="shared" ca="1" si="489"/>
        <v>1.0449627473685159E-42</v>
      </c>
      <c r="Q577" s="18">
        <f t="shared" ca="1" si="489"/>
        <v>1.3752059788663174E-43</v>
      </c>
      <c r="R577" s="18">
        <f t="shared" ca="1" si="489"/>
        <v>8.8611710353863057E-43</v>
      </c>
      <c r="S577" s="18">
        <f t="shared" ca="1" si="489"/>
        <v>1.7814686829725414E-44</v>
      </c>
      <c r="T577" s="18">
        <f t="shared" ca="1" si="489"/>
        <v>1.4415950515237689E-43</v>
      </c>
      <c r="U577" s="18">
        <f t="shared" ca="1" si="489"/>
        <v>1.000828389966931E-44</v>
      </c>
      <c r="V577" s="18">
        <f t="shared" ca="1" si="489"/>
        <v>2.3795406385887553E-44</v>
      </c>
      <c r="W577" s="18">
        <f t="shared" ca="1" si="489"/>
        <v>1.0252961356423954E-44</v>
      </c>
      <c r="X577" s="18">
        <f t="shared" ca="1" si="489"/>
        <v>6.0700635208294589E-51</v>
      </c>
      <c r="Y577" s="18">
        <f t="shared" ca="1" si="489"/>
        <v>5.4492721186142836E-52</v>
      </c>
      <c r="Z577" s="18">
        <f t="shared" ca="1" si="489"/>
        <v>1.6344176791155389E-51</v>
      </c>
      <c r="AA577" s="18">
        <f t="shared" ca="1" si="489"/>
        <v>9.9441141142750162E-52</v>
      </c>
      <c r="AB577" s="18">
        <f t="shared" ca="1" si="489"/>
        <v>2.3665509756744819E-51</v>
      </c>
      <c r="AC577" s="18">
        <f t="shared" ca="1" si="489"/>
        <v>3.0758174457731056E-51</v>
      </c>
      <c r="AD577" s="18">
        <f t="shared" ca="1" si="489"/>
        <v>4.9915400062775926E-50</v>
      </c>
      <c r="AE577" s="18">
        <f t="shared" ca="1" si="489"/>
        <v>5.1785709222378671E-52</v>
      </c>
      <c r="AF577" s="18">
        <f t="shared" ca="1" si="489"/>
        <v>2.5512238408131876E-51</v>
      </c>
    </row>
    <row r="578" spans="3:32">
      <c r="D578" s="18">
        <f t="shared" si="481"/>
        <v>225360</v>
      </c>
      <c r="E578" s="18">
        <f t="shared" ref="E578:AF578" ca="1" si="490">E492*(E$500*EXP(-E$501*$B$1)+(1-E$500)*EXP(-E$502*$B$1))*4*$C$505*0.0001/$B$5</f>
        <v>2.9042450971622959E-14</v>
      </c>
      <c r="F578" s="18">
        <f t="shared" ca="1" si="490"/>
        <v>1.1415798136901242E-20</v>
      </c>
      <c r="G578" s="18">
        <f t="shared" ca="1" si="490"/>
        <v>4.1897447757797098E-30</v>
      </c>
      <c r="H578" s="18">
        <f t="shared" ca="1" si="490"/>
        <v>9.464549467222754E-31</v>
      </c>
      <c r="I578" s="18">
        <f t="shared" ca="1" si="490"/>
        <v>4.7371991373558364E-30</v>
      </c>
      <c r="J578" s="18">
        <f t="shared" ca="1" si="490"/>
        <v>1.2215155835028362E-34</v>
      </c>
      <c r="K578" s="18">
        <f t="shared" ca="1" si="490"/>
        <v>1.9202125349091311E-35</v>
      </c>
      <c r="L578" s="18">
        <f t="shared" ca="1" si="490"/>
        <v>1.449255591765034E-34</v>
      </c>
      <c r="M578" s="18">
        <f t="shared" ca="1" si="490"/>
        <v>2.2667477732163071E-36</v>
      </c>
      <c r="N578" s="18">
        <f t="shared" ca="1" si="490"/>
        <v>3.5794268840137712E-43</v>
      </c>
      <c r="O578" s="18">
        <f t="shared" ca="1" si="490"/>
        <v>5.3863657406456552E-44</v>
      </c>
      <c r="P578" s="18">
        <f t="shared" ca="1" si="490"/>
        <v>5.9035586208558786E-43</v>
      </c>
      <c r="Q578" s="18">
        <f t="shared" ca="1" si="490"/>
        <v>7.668969989114187E-44</v>
      </c>
      <c r="R578" s="18">
        <f t="shared" ca="1" si="490"/>
        <v>5.0837332944572808E-43</v>
      </c>
      <c r="S578" s="18">
        <f t="shared" ca="1" si="490"/>
        <v>9.7582589227329438E-45</v>
      </c>
      <c r="T578" s="18">
        <f t="shared" ca="1" si="490"/>
        <v>8.2406928393384246E-44</v>
      </c>
      <c r="U578" s="18">
        <f t="shared" ca="1" si="490"/>
        <v>5.3982927585144905E-45</v>
      </c>
      <c r="V578" s="18">
        <f t="shared" ca="1" si="490"/>
        <v>1.3005353824034089E-44</v>
      </c>
      <c r="W578" s="18">
        <f t="shared" ca="1" si="490"/>
        <v>5.51453206439378E-45</v>
      </c>
      <c r="X578" s="18">
        <f t="shared" ca="1" si="490"/>
        <v>3.473477325221118E-51</v>
      </c>
      <c r="Y578" s="18">
        <f t="shared" ca="1" si="490"/>
        <v>2.9904200295308019E-52</v>
      </c>
      <c r="Z578" s="18">
        <f t="shared" ca="1" si="490"/>
        <v>8.9507338166530069E-52</v>
      </c>
      <c r="AA578" s="18">
        <f t="shared" ca="1" si="490"/>
        <v>5.5119959978107094E-52</v>
      </c>
      <c r="AB578" s="18">
        <f t="shared" ca="1" si="490"/>
        <v>1.3313416940082366E-51</v>
      </c>
      <c r="AC578" s="18">
        <f t="shared" ca="1" si="490"/>
        <v>1.7860683128539014E-51</v>
      </c>
      <c r="AD578" s="18">
        <f t="shared" ca="1" si="490"/>
        <v>2.9751467226344547E-50</v>
      </c>
      <c r="AE578" s="18">
        <f t="shared" ca="1" si="490"/>
        <v>3.0917371163684566E-52</v>
      </c>
      <c r="AF578" s="18">
        <f t="shared" ca="1" si="490"/>
        <v>1.5314500648626251E-51</v>
      </c>
    </row>
    <row r="579" spans="3:32">
      <c r="D579" s="18">
        <f t="shared" si="481"/>
        <v>283710</v>
      </c>
      <c r="E579" s="18">
        <f t="shared" ref="E579:AF579" ca="1" si="491">E493*(E$500*EXP(-E$501*$B$1)+(1-E$500)*EXP(-E$502*$B$1))*4*$C$505*0.0001/$B$5</f>
        <v>1.563151673030199E-14</v>
      </c>
      <c r="F579" s="18">
        <f t="shared" ca="1" si="491"/>
        <v>6.0958486140984547E-21</v>
      </c>
      <c r="G579" s="18">
        <f t="shared" ca="1" si="491"/>
        <v>2.2160437825099233E-30</v>
      </c>
      <c r="H579" s="18">
        <f t="shared" ca="1" si="491"/>
        <v>4.7698054464450213E-31</v>
      </c>
      <c r="I579" s="18">
        <f t="shared" ca="1" si="491"/>
        <v>2.4448789334315291E-30</v>
      </c>
      <c r="J579" s="18">
        <f t="shared" ca="1" si="491"/>
        <v>6.6249638396124495E-35</v>
      </c>
      <c r="K579" s="18">
        <f t="shared" ca="1" si="491"/>
        <v>1.015230026536087E-35</v>
      </c>
      <c r="L579" s="18">
        <f t="shared" ca="1" si="491"/>
        <v>8.0156552010506271E-35</v>
      </c>
      <c r="M579" s="18">
        <f t="shared" ca="1" si="491"/>
        <v>1.2231076114032219E-36</v>
      </c>
      <c r="N579" s="18">
        <f t="shared" ca="1" si="491"/>
        <v>1.9661271564756376E-43</v>
      </c>
      <c r="O579" s="18">
        <f t="shared" ca="1" si="491"/>
        <v>2.9123161906184854E-44</v>
      </c>
      <c r="P579" s="18">
        <f t="shared" ca="1" si="491"/>
        <v>3.3051009921602459E-43</v>
      </c>
      <c r="Q579" s="18">
        <f t="shared" ca="1" si="491"/>
        <v>4.2357906309797777E-44</v>
      </c>
      <c r="R579" s="18">
        <f t="shared" ca="1" si="491"/>
        <v>2.8873690371805277E-43</v>
      </c>
      <c r="S579" s="18">
        <f t="shared" ca="1" si="491"/>
        <v>5.2855582680630348E-45</v>
      </c>
      <c r="T579" s="18">
        <f t="shared" ca="1" si="491"/>
        <v>4.6575320633413974E-44</v>
      </c>
      <c r="U579" s="18">
        <f t="shared" ca="1" si="491"/>
        <v>2.8746144007042339E-45</v>
      </c>
      <c r="V579" s="18">
        <f t="shared" ca="1" si="491"/>
        <v>7.0209156228671733E-45</v>
      </c>
      <c r="W579" s="18">
        <f t="shared" ca="1" si="491"/>
        <v>2.9241840478805316E-45</v>
      </c>
      <c r="X579" s="18">
        <f t="shared" ca="1" si="491"/>
        <v>1.9607261540439671E-51</v>
      </c>
      <c r="Y579" s="18">
        <f t="shared" ca="1" si="491"/>
        <v>1.6176161698860199E-52</v>
      </c>
      <c r="Z579" s="18">
        <f t="shared" ca="1" si="491"/>
        <v>4.8299240668401935E-52</v>
      </c>
      <c r="AA579" s="18">
        <f t="shared" ca="1" si="491"/>
        <v>3.0103133217735592E-52</v>
      </c>
      <c r="AB579" s="18">
        <f t="shared" ca="1" si="491"/>
        <v>7.3760439530569919E-52</v>
      </c>
      <c r="AC579" s="18">
        <f t="shared" ca="1" si="491"/>
        <v>1.0219520661470168E-51</v>
      </c>
      <c r="AD579" s="18">
        <f t="shared" ca="1" si="491"/>
        <v>1.7472984290614709E-50</v>
      </c>
      <c r="AE579" s="18">
        <f t="shared" ca="1" si="491"/>
        <v>1.8183616366204335E-52</v>
      </c>
      <c r="AF579" s="18">
        <f t="shared" ca="1" si="491"/>
        <v>9.0493596378934723E-52</v>
      </c>
    </row>
    <row r="580" spans="3:32">
      <c r="D580" s="18">
        <f t="shared" si="481"/>
        <v>357170</v>
      </c>
      <c r="E580" s="18">
        <f t="shared" ref="E580:AF580" ca="1" si="492">E494*(E$500*EXP(-E$501*$B$1)+(1-E$500)*EXP(-E$502*$B$1))*4*$C$505*0.0001/$B$5</f>
        <v>8.3945380751750061E-15</v>
      </c>
      <c r="F580" s="18">
        <f t="shared" ca="1" si="492"/>
        <v>3.2484601533345832E-21</v>
      </c>
      <c r="G580" s="18">
        <f t="shared" ca="1" si="492"/>
        <v>1.1692956908719831E-30</v>
      </c>
      <c r="H580" s="18">
        <f t="shared" ca="1" si="492"/>
        <v>2.3959664744232798E-31</v>
      </c>
      <c r="I580" s="18">
        <f t="shared" ca="1" si="492"/>
        <v>1.256984785303716E-30</v>
      </c>
      <c r="J580" s="18">
        <f t="shared" ca="1" si="492"/>
        <v>3.5770896601532874E-35</v>
      </c>
      <c r="K580" s="18">
        <f t="shared" ca="1" si="492"/>
        <v>5.3393984495822253E-36</v>
      </c>
      <c r="L580" s="18">
        <f t="shared" ca="1" si="492"/>
        <v>4.4091568642030658E-35</v>
      </c>
      <c r="M580" s="18">
        <f t="shared" ca="1" si="492"/>
        <v>6.5602038013555305E-37</v>
      </c>
      <c r="N580" s="18">
        <f t="shared" ca="1" si="492"/>
        <v>1.0727542607293651E-43</v>
      </c>
      <c r="O580" s="18">
        <f t="shared" ca="1" si="492"/>
        <v>1.5634025039867316E-44</v>
      </c>
      <c r="P580" s="18">
        <f t="shared" ca="1" si="492"/>
        <v>1.8363741646993367E-43</v>
      </c>
      <c r="Q580" s="18">
        <f t="shared" ca="1" si="492"/>
        <v>2.3208035786421371E-44</v>
      </c>
      <c r="R580" s="18">
        <f t="shared" ca="1" si="492"/>
        <v>1.6261245896929389E-43</v>
      </c>
      <c r="S580" s="18">
        <f t="shared" ca="1" si="492"/>
        <v>2.8360887949809928E-45</v>
      </c>
      <c r="T580" s="18">
        <f t="shared" ca="1" si="492"/>
        <v>2.6074048840725976E-44</v>
      </c>
      <c r="U580" s="18">
        <f t="shared" ca="1" si="492"/>
        <v>1.51430178025255E-45</v>
      </c>
      <c r="V580" s="18">
        <f t="shared" ca="1" si="492"/>
        <v>3.7510370707062698E-45</v>
      </c>
      <c r="W580" s="18">
        <f t="shared" ca="1" si="492"/>
        <v>1.5321214295090508E-45</v>
      </c>
      <c r="X580" s="18">
        <f t="shared" ca="1" si="492"/>
        <v>1.094058463618517E-51</v>
      </c>
      <c r="Y580" s="18">
        <f t="shared" ca="1" si="492"/>
        <v>8.6441357747893964E-53</v>
      </c>
      <c r="Z580" s="18">
        <f t="shared" ca="1" si="492"/>
        <v>2.5737764019004825E-52</v>
      </c>
      <c r="AA580" s="18">
        <f t="shared" ca="1" si="492"/>
        <v>1.6234543401553934E-52</v>
      </c>
      <c r="AB580" s="18">
        <f t="shared" ca="1" si="492"/>
        <v>4.03376323520404E-52</v>
      </c>
      <c r="AC580" s="18">
        <f t="shared" ca="1" si="492"/>
        <v>5.774319456644997E-52</v>
      </c>
      <c r="AD580" s="18">
        <f t="shared" ca="1" si="492"/>
        <v>1.0133063265696964E-50</v>
      </c>
      <c r="AE580" s="18">
        <f t="shared" ca="1" si="492"/>
        <v>1.0557989584612011E-52</v>
      </c>
      <c r="AF580" s="18">
        <f t="shared" ca="1" si="492"/>
        <v>5.2753793989453272E-52</v>
      </c>
    </row>
    <row r="581" spans="3:32">
      <c r="D581" s="18">
        <f t="shared" si="481"/>
        <v>449640</v>
      </c>
      <c r="E581" s="18">
        <f t="shared" ref="E581:AF581" ca="1" si="493">E495*(E$500*EXP(-E$501*$B$1)+(1-E$500)*EXP(-E$502*$B$1))*4*$C$505*0.0001/$B$5</f>
        <v>4.5002876280742454E-15</v>
      </c>
      <c r="F581" s="18">
        <f t="shared" ca="1" si="493"/>
        <v>1.7283855752220154E-21</v>
      </c>
      <c r="G581" s="18">
        <f t="shared" ca="1" si="493"/>
        <v>6.1582785516279214E-31</v>
      </c>
      <c r="H581" s="18">
        <f t="shared" ca="1" si="493"/>
        <v>1.2004540389843013E-31</v>
      </c>
      <c r="I581" s="18">
        <f t="shared" ca="1" si="493"/>
        <v>6.4429493168208991E-31</v>
      </c>
      <c r="J581" s="18">
        <f t="shared" ca="1" si="493"/>
        <v>1.9245341443086359E-35</v>
      </c>
      <c r="K581" s="18">
        <f t="shared" ca="1" si="493"/>
        <v>2.7962822041116666E-36</v>
      </c>
      <c r="L581" s="18">
        <f t="shared" ca="1" si="493"/>
        <v>2.4146057615528151E-35</v>
      </c>
      <c r="M581" s="18">
        <f t="shared" ca="1" si="493"/>
        <v>3.5015242889715308E-37</v>
      </c>
      <c r="N581" s="18">
        <f t="shared" ca="1" si="493"/>
        <v>5.8213213817852676E-44</v>
      </c>
      <c r="O581" s="18">
        <f t="shared" ca="1" si="493"/>
        <v>8.3439310043990489E-45</v>
      </c>
      <c r="P581" s="18">
        <f t="shared" ca="1" si="493"/>
        <v>1.014014966447248E-43</v>
      </c>
      <c r="Q581" s="18">
        <f t="shared" ca="1" si="493"/>
        <v>1.2632405273074885E-44</v>
      </c>
      <c r="R581" s="18">
        <f t="shared" ca="1" si="493"/>
        <v>9.0947528841005468E-44</v>
      </c>
      <c r="S581" s="18">
        <f t="shared" ca="1" si="493"/>
        <v>1.5100320122137312E-45</v>
      </c>
      <c r="T581" s="18">
        <f t="shared" ca="1" si="493"/>
        <v>1.4482127071639771E-44</v>
      </c>
      <c r="U581" s="18">
        <f t="shared" ca="1" si="493"/>
        <v>7.906115070944744E-46</v>
      </c>
      <c r="V581" s="18">
        <f t="shared" ca="1" si="493"/>
        <v>1.9869309448629413E-45</v>
      </c>
      <c r="W581" s="18">
        <f t="shared" ca="1" si="493"/>
        <v>7.9479105884737184E-46</v>
      </c>
      <c r="X581" s="18">
        <f t="shared" ca="1" si="493"/>
        <v>6.0461365251156092E-52</v>
      </c>
      <c r="Y581" s="18">
        <f t="shared" ca="1" si="493"/>
        <v>4.5725460583490504E-53</v>
      </c>
      <c r="Z581" s="18">
        <f t="shared" ca="1" si="493"/>
        <v>1.3572575834589129E-52</v>
      </c>
      <c r="AA581" s="18">
        <f t="shared" ca="1" si="493"/>
        <v>8.6637147800968144E-53</v>
      </c>
      <c r="AB581" s="18">
        <f t="shared" ca="1" si="493"/>
        <v>2.1820651401865981E-52</v>
      </c>
      <c r="AC581" s="18">
        <f t="shared" ca="1" si="493"/>
        <v>3.2284560296161262E-52</v>
      </c>
      <c r="AD581" s="18">
        <f t="shared" ca="1" si="493"/>
        <v>5.8144600081536504E-51</v>
      </c>
      <c r="AE581" s="18">
        <f t="shared" ca="1" si="493"/>
        <v>6.0644975934531026E-53</v>
      </c>
      <c r="AF581" s="18">
        <f t="shared" ca="1" si="493"/>
        <v>3.0403852108873208E-52</v>
      </c>
    </row>
    <row r="582" spans="3:32">
      <c r="D582" s="18">
        <f t="shared" si="481"/>
        <v>566070</v>
      </c>
      <c r="E582" s="18">
        <f t="shared" ref="E582:AF582" ca="1" si="494">E496*(E$500*EXP(-E$501*$B$1)+(1-E$500)*EXP(-E$502*$B$1))*4*$C$505*0.0001/$B$5</f>
        <v>2.408869453443574E-15</v>
      </c>
      <c r="F582" s="18">
        <f t="shared" ca="1" si="494"/>
        <v>9.1831142053854654E-22</v>
      </c>
      <c r="G582" s="18">
        <f t="shared" ca="1" si="494"/>
        <v>3.2379671110958535E-31</v>
      </c>
      <c r="H582" s="18">
        <f t="shared" ca="1" si="494"/>
        <v>6.0011474198330645E-32</v>
      </c>
      <c r="I582" s="18">
        <f t="shared" ca="1" si="494"/>
        <v>3.2938204121255657E-31</v>
      </c>
      <c r="J582" s="18">
        <f t="shared" ca="1" si="494"/>
        <v>1.0322720948479194E-35</v>
      </c>
      <c r="K582" s="18">
        <f t="shared" ca="1" si="494"/>
        <v>1.4591557870515634E-36</v>
      </c>
      <c r="L582" s="18">
        <f t="shared" ca="1" si="494"/>
        <v>1.3173546427493466E-35</v>
      </c>
      <c r="M582" s="18">
        <f t="shared" ca="1" si="494"/>
        <v>1.8612434994858727E-37</v>
      </c>
      <c r="N582" s="18">
        <f t="shared" ca="1" si="494"/>
        <v>3.1444323691208392E-44</v>
      </c>
      <c r="O582" s="18">
        <f t="shared" ca="1" si="494"/>
        <v>4.4312168548780073E-45</v>
      </c>
      <c r="P582" s="18">
        <f t="shared" ca="1" si="494"/>
        <v>5.5698883302509096E-44</v>
      </c>
      <c r="Q582" s="18">
        <f t="shared" ca="1" si="494"/>
        <v>6.8378059591568838E-45</v>
      </c>
      <c r="R582" s="18">
        <f t="shared" ca="1" si="494"/>
        <v>5.0568256643701901E-44</v>
      </c>
      <c r="S582" s="18">
        <f t="shared" ca="1" si="494"/>
        <v>7.9873305300479223E-46</v>
      </c>
      <c r="T582" s="18">
        <f t="shared" ca="1" si="494"/>
        <v>7.9902421770932999E-45</v>
      </c>
      <c r="U582" s="18">
        <f t="shared" ca="1" si="494"/>
        <v>4.0966368462866253E-46</v>
      </c>
      <c r="V582" s="18">
        <f t="shared" ca="1" si="494"/>
        <v>1.0448568574011272E-45</v>
      </c>
      <c r="W582" s="18">
        <f t="shared" ca="1" si="494"/>
        <v>4.0883182770688655E-46</v>
      </c>
      <c r="X582" s="18">
        <f t="shared" ca="1" si="494"/>
        <v>3.3140859492737637E-52</v>
      </c>
      <c r="Y582" s="18">
        <f t="shared" ca="1" si="494"/>
        <v>2.3980304822036974E-53</v>
      </c>
      <c r="Z582" s="18">
        <f t="shared" ca="1" si="494"/>
        <v>7.0941801016843564E-53</v>
      </c>
      <c r="AA582" s="18">
        <f t="shared" ca="1" si="494"/>
        <v>4.5824037988566084E-53</v>
      </c>
      <c r="AB582" s="18">
        <f t="shared" ca="1" si="494"/>
        <v>1.1695156270663972E-52</v>
      </c>
      <c r="AC582" s="18">
        <f t="shared" ca="1" si="494"/>
        <v>1.7889415338121297E-52</v>
      </c>
      <c r="AD582" s="18">
        <f t="shared" ca="1" si="494"/>
        <v>3.3063849052908226E-51</v>
      </c>
      <c r="AE582" s="18">
        <f t="shared" ca="1" si="494"/>
        <v>3.451513166219277E-53</v>
      </c>
      <c r="AF582" s="18">
        <f t="shared" ca="1" si="494"/>
        <v>1.7352882862096215E-52</v>
      </c>
    </row>
    <row r="583" spans="3:32">
      <c r="D583" s="18">
        <f t="shared" si="481"/>
        <v>712640</v>
      </c>
      <c r="E583" s="18">
        <f t="shared" ref="E583:AF583" ca="1" si="495">E497*(E$500*EXP(-E$501*$B$1)+(1-E$500)*EXP(-E$502*$B$1))*4*$C$505*0.0001/$B$5</f>
        <v>1.2879340402117051E-15</v>
      </c>
      <c r="F583" s="18">
        <f t="shared" ca="1" si="495"/>
        <v>4.8740729799090714E-22</v>
      </c>
      <c r="G583" s="18">
        <f t="shared" ca="1" si="495"/>
        <v>1.7003999065492329E-31</v>
      </c>
      <c r="H583" s="18">
        <f t="shared" ca="1" si="495"/>
        <v>2.9949228789025413E-32</v>
      </c>
      <c r="I583" s="18">
        <f t="shared" ca="1" si="495"/>
        <v>1.6805119765388404E-31</v>
      </c>
      <c r="J583" s="18">
        <f t="shared" ca="1" si="495"/>
        <v>5.5237076323398364E-36</v>
      </c>
      <c r="K583" s="18">
        <f t="shared" ca="1" si="495"/>
        <v>7.5926713714502381E-37</v>
      </c>
      <c r="L583" s="18">
        <f t="shared" ca="1" si="495"/>
        <v>7.165888876199238E-36</v>
      </c>
      <c r="M583" s="18">
        <f t="shared" ca="1" si="495"/>
        <v>9.8613189763898579E-38</v>
      </c>
      <c r="N583" s="18">
        <f t="shared" ca="1" si="495"/>
        <v>1.6922652172726782E-44</v>
      </c>
      <c r="O583" s="18">
        <f t="shared" ca="1" si="495"/>
        <v>2.344053531507739E-45</v>
      </c>
      <c r="P583" s="18">
        <f t="shared" ca="1" si="495"/>
        <v>3.0466819268394648E-44</v>
      </c>
      <c r="Q583" s="18">
        <f t="shared" ca="1" si="495"/>
        <v>3.6847507233164637E-45</v>
      </c>
      <c r="R583" s="18">
        <f t="shared" ca="1" si="495"/>
        <v>2.7984269024725363E-44</v>
      </c>
      <c r="S583" s="18">
        <f t="shared" ca="1" si="495"/>
        <v>4.2026541188403207E-46</v>
      </c>
      <c r="T583" s="18">
        <f t="shared" ca="1" si="495"/>
        <v>4.3847211693416874E-45</v>
      </c>
      <c r="U583" s="18">
        <f t="shared" ca="1" si="495"/>
        <v>2.1097455216951488E-46</v>
      </c>
      <c r="V583" s="18">
        <f t="shared" ca="1" si="495"/>
        <v>5.4623004605537882E-46</v>
      </c>
      <c r="W583" s="18">
        <f t="shared" ca="1" si="495"/>
        <v>2.0885970758828747E-46</v>
      </c>
      <c r="X583" s="18">
        <f t="shared" ca="1" si="495"/>
        <v>1.8044703072378498E-52</v>
      </c>
      <c r="Y583" s="18">
        <f t="shared" ca="1" si="495"/>
        <v>1.2488267075542923E-53</v>
      </c>
      <c r="Z583" s="18">
        <f t="shared" ca="1" si="495"/>
        <v>3.6812604531530514E-53</v>
      </c>
      <c r="AA583" s="18">
        <f t="shared" ca="1" si="495"/>
        <v>2.4060936277141044E-53</v>
      </c>
      <c r="AB583" s="18">
        <f t="shared" ca="1" si="495"/>
        <v>6.2208572107773169E-53</v>
      </c>
      <c r="AC583" s="18">
        <f t="shared" ca="1" si="495"/>
        <v>9.8402433004904715E-53</v>
      </c>
      <c r="AD583" s="18">
        <f t="shared" ca="1" si="495"/>
        <v>1.8662670884067387E-51</v>
      </c>
      <c r="AE583" s="18">
        <f t="shared" ca="1" si="495"/>
        <v>1.9495764505025819E-53</v>
      </c>
      <c r="AF583" s="18">
        <f t="shared" ca="1" si="495"/>
        <v>9.8247301730250899E-53</v>
      </c>
    </row>
    <row r="584" spans="3:32">
      <c r="D584" s="18">
        <f t="shared" si="481"/>
        <v>897160</v>
      </c>
      <c r="E584" s="18">
        <f t="shared" ref="E584:AF584" ca="1" si="496">E498*(E$500*EXP(-E$501*$B$1)+(1-E$500)*EXP(-E$502*$B$1))*4*$C$505*0.0001/$B$5</f>
        <v>6.8796535298667932E-16</v>
      </c>
      <c r="F584" s="18">
        <f t="shared" ca="1" si="496"/>
        <v>2.5847790836478524E-22</v>
      </c>
      <c r="G584" s="18">
        <f t="shared" ca="1" si="496"/>
        <v>8.9204710148578241E-32</v>
      </c>
      <c r="H584" s="18">
        <f t="shared" ca="1" si="496"/>
        <v>1.4925510677805743E-32</v>
      </c>
      <c r="I584" s="18">
        <f t="shared" ca="1" si="496"/>
        <v>8.5598167043385001E-32</v>
      </c>
      <c r="J584" s="18">
        <f t="shared" ca="1" si="496"/>
        <v>2.949977979733294E-36</v>
      </c>
      <c r="K584" s="18">
        <f t="shared" ca="1" si="496"/>
        <v>3.9416568937871204E-37</v>
      </c>
      <c r="L584" s="18">
        <f t="shared" ca="1" si="496"/>
        <v>3.8884809933338781E-36</v>
      </c>
      <c r="M584" s="18">
        <f t="shared" ca="1" si="496"/>
        <v>5.210778604683553E-38</v>
      </c>
      <c r="N584" s="18">
        <f t="shared" ca="1" si="496"/>
        <v>9.0799914684916381E-45</v>
      </c>
      <c r="O584" s="18">
        <f t="shared" ca="1" si="496"/>
        <v>1.2359632995983041E-45</v>
      </c>
      <c r="P584" s="18">
        <f t="shared" ca="1" si="496"/>
        <v>1.6607569971132737E-44</v>
      </c>
      <c r="Q584" s="18">
        <f t="shared" ca="1" si="496"/>
        <v>1.9783553215259565E-45</v>
      </c>
      <c r="R584" s="18">
        <f t="shared" ca="1" si="496"/>
        <v>1.5426090957599745E-44</v>
      </c>
      <c r="S584" s="18">
        <f t="shared" ca="1" si="496"/>
        <v>2.2016616447978628E-46</v>
      </c>
      <c r="T584" s="18">
        <f t="shared" ca="1" si="496"/>
        <v>2.3954538898159481E-45</v>
      </c>
      <c r="U584" s="18">
        <f t="shared" ca="1" si="496"/>
        <v>1.081018029396001E-46</v>
      </c>
      <c r="V584" s="18">
        <f t="shared" ca="1" si="496"/>
        <v>2.8417421596306707E-46</v>
      </c>
      <c r="W584" s="18">
        <f t="shared" ca="1" si="496"/>
        <v>1.0609487476720751E-46</v>
      </c>
      <c r="X584" s="18">
        <f t="shared" ca="1" si="496"/>
        <v>9.7709260001225992E-53</v>
      </c>
      <c r="Y584" s="18">
        <f t="shared" ca="1" si="496"/>
        <v>6.46581757560134E-54</v>
      </c>
      <c r="Z584" s="18">
        <f t="shared" ca="1" si="496"/>
        <v>1.8988344518817825E-53</v>
      </c>
      <c r="AA584" s="18">
        <f t="shared" ca="1" si="496"/>
        <v>1.2557651353908097E-53</v>
      </c>
      <c r="AB584" s="18">
        <f t="shared" ca="1" si="496"/>
        <v>3.2882371213990655E-53</v>
      </c>
      <c r="AC584" s="18">
        <f t="shared" ca="1" si="496"/>
        <v>5.3798191854998305E-53</v>
      </c>
      <c r="AD584" s="18">
        <f t="shared" ca="1" si="496"/>
        <v>1.046922924830367E-51</v>
      </c>
      <c r="AE584" s="18">
        <f t="shared" ca="1" si="496"/>
        <v>1.0942973834453E-53</v>
      </c>
      <c r="AF584" s="18">
        <f t="shared" ca="1" si="496"/>
        <v>5.5253849148034966E-53</v>
      </c>
    </row>
    <row r="585" spans="3:32">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row>
    <row r="586" spans="3:32">
      <c r="C586" s="20">
        <v>42</v>
      </c>
      <c r="D586" s="18" t="s">
        <v>12</v>
      </c>
      <c r="E586" s="18">
        <f ca="1">INDIRECT(ADDRESS($C586,$AI$1+E$1))</f>
        <v>105.15</v>
      </c>
      <c r="F586" s="18">
        <f t="shared" ref="F586:AF591" ca="1" si="497">INDIRECT(ADDRESS($C586,$AI$1+F$1))</f>
        <v>1</v>
      </c>
      <c r="G586" s="18">
        <f t="shared" ca="1" si="497"/>
        <v>1</v>
      </c>
      <c r="H586" s="18">
        <f t="shared" ca="1" si="497"/>
        <v>1</v>
      </c>
      <c r="I586" s="18">
        <f t="shared" ca="1" si="497"/>
        <v>1</v>
      </c>
      <c r="J586" s="18">
        <f t="shared" ca="1" si="497"/>
        <v>1</v>
      </c>
      <c r="K586" s="18">
        <f t="shared" ca="1" si="497"/>
        <v>1</v>
      </c>
      <c r="L586" s="18">
        <f t="shared" ca="1" si="497"/>
        <v>1</v>
      </c>
      <c r="M586" s="18">
        <f t="shared" ca="1" si="497"/>
        <v>1</v>
      </c>
      <c r="N586" s="18">
        <f t="shared" ca="1" si="497"/>
        <v>1</v>
      </c>
      <c r="O586" s="18">
        <f t="shared" ca="1" si="497"/>
        <v>1</v>
      </c>
      <c r="P586" s="18">
        <f t="shared" ca="1" si="497"/>
        <v>1</v>
      </c>
      <c r="Q586" s="18">
        <f t="shared" ca="1" si="497"/>
        <v>1</v>
      </c>
      <c r="R586" s="18">
        <f t="shared" ca="1" si="497"/>
        <v>1</v>
      </c>
      <c r="S586" s="18">
        <f t="shared" ca="1" si="497"/>
        <v>1</v>
      </c>
      <c r="T586" s="18">
        <f t="shared" ca="1" si="497"/>
        <v>1</v>
      </c>
      <c r="U586" s="18">
        <f t="shared" ca="1" si="497"/>
        <v>1</v>
      </c>
      <c r="V586" s="18">
        <f t="shared" ca="1" si="497"/>
        <v>1</v>
      </c>
      <c r="W586" s="18">
        <f t="shared" ca="1" si="497"/>
        <v>1</v>
      </c>
      <c r="X586" s="18">
        <f t="shared" ca="1" si="497"/>
        <v>1</v>
      </c>
      <c r="Y586" s="18">
        <f t="shared" ca="1" si="497"/>
        <v>1</v>
      </c>
      <c r="Z586" s="18">
        <f t="shared" ca="1" si="497"/>
        <v>1</v>
      </c>
      <c r="AA586" s="18">
        <f t="shared" ca="1" si="497"/>
        <v>1</v>
      </c>
      <c r="AB586" s="18">
        <f t="shared" ca="1" si="497"/>
        <v>1</v>
      </c>
      <c r="AC586" s="18">
        <f t="shared" ca="1" si="497"/>
        <v>1</v>
      </c>
      <c r="AD586" s="18">
        <f t="shared" ca="1" si="497"/>
        <v>1</v>
      </c>
      <c r="AE586" s="18">
        <f t="shared" ca="1" si="497"/>
        <v>1</v>
      </c>
      <c r="AF586" s="18">
        <f t="shared" ca="1" si="497"/>
        <v>1</v>
      </c>
    </row>
    <row r="587" spans="3:32">
      <c r="C587" s="20">
        <v>43</v>
      </c>
      <c r="D587" s="18" t="s">
        <v>13</v>
      </c>
      <c r="E587" s="18">
        <f t="shared" ref="E587:T591" ca="1" si="498">INDIRECT(ADDRESS($C587,$AI$1+E$1))</f>
        <v>2369.42</v>
      </c>
      <c r="F587" s="18">
        <f t="shared" ca="1" si="498"/>
        <v>14260.5</v>
      </c>
      <c r="G587" s="18">
        <f t="shared" ca="1" si="498"/>
        <v>14383.1</v>
      </c>
      <c r="H587" s="18">
        <f t="shared" ca="1" si="498"/>
        <v>14383.1</v>
      </c>
      <c r="I587" s="18">
        <f t="shared" ca="1" si="498"/>
        <v>14383.1</v>
      </c>
      <c r="J587" s="18">
        <f t="shared" ca="1" si="498"/>
        <v>14240.6</v>
      </c>
      <c r="K587" s="18">
        <f t="shared" ca="1" si="498"/>
        <v>14240.6</v>
      </c>
      <c r="L587" s="18">
        <f t="shared" ca="1" si="498"/>
        <v>14240.6</v>
      </c>
      <c r="M587" s="18">
        <f t="shared" ca="1" si="498"/>
        <v>14240.6</v>
      </c>
      <c r="N587" s="18">
        <f t="shared" ca="1" si="498"/>
        <v>10000000000</v>
      </c>
      <c r="O587" s="18">
        <f t="shared" ca="1" si="498"/>
        <v>10000000000</v>
      </c>
      <c r="P587" s="18">
        <f t="shared" ca="1" si="498"/>
        <v>10000000000</v>
      </c>
      <c r="Q587" s="18">
        <f t="shared" ca="1" si="498"/>
        <v>10000000000</v>
      </c>
      <c r="R587" s="18">
        <f t="shared" ca="1" si="498"/>
        <v>10000000000</v>
      </c>
      <c r="S587" s="18">
        <f t="shared" ca="1" si="498"/>
        <v>10000000000</v>
      </c>
      <c r="T587" s="18">
        <f t="shared" ca="1" si="498"/>
        <v>10000000000</v>
      </c>
      <c r="U587" s="18">
        <f t="shared" ca="1" si="497"/>
        <v>10000000000</v>
      </c>
      <c r="V587" s="18">
        <f t="shared" ca="1" si="497"/>
        <v>10000000000</v>
      </c>
      <c r="W587" s="18">
        <f t="shared" ca="1" si="497"/>
        <v>10000000000</v>
      </c>
      <c r="X587" s="18">
        <f t="shared" ca="1" si="497"/>
        <v>10000000000</v>
      </c>
      <c r="Y587" s="18">
        <f t="shared" ca="1" si="497"/>
        <v>10000000000</v>
      </c>
      <c r="Z587" s="18">
        <f t="shared" ca="1" si="497"/>
        <v>10000000000</v>
      </c>
      <c r="AA587" s="18">
        <f t="shared" ca="1" si="497"/>
        <v>10000000000</v>
      </c>
      <c r="AB587" s="18">
        <f t="shared" ca="1" si="497"/>
        <v>10000000000</v>
      </c>
      <c r="AC587" s="18">
        <f t="shared" ca="1" si="497"/>
        <v>10000000000</v>
      </c>
      <c r="AD587" s="18">
        <f t="shared" ca="1" si="497"/>
        <v>10000000000</v>
      </c>
      <c r="AE587" s="18">
        <f t="shared" ca="1" si="497"/>
        <v>10000000000</v>
      </c>
      <c r="AF587" s="18">
        <f t="shared" ca="1" si="497"/>
        <v>10000000000</v>
      </c>
    </row>
    <row r="588" spans="3:32">
      <c r="C588" s="20">
        <v>44</v>
      </c>
      <c r="D588" s="18" t="s">
        <v>14</v>
      </c>
      <c r="E588" s="18">
        <f t="shared" ca="1" si="498"/>
        <v>1.0321400000000001</v>
      </c>
      <c r="F588" s="18">
        <f t="shared" ca="1" si="497"/>
        <v>0.98828400000000005</v>
      </c>
      <c r="G588" s="18">
        <f t="shared" ca="1" si="497"/>
        <v>0.99544699999999997</v>
      </c>
      <c r="H588" s="18">
        <f t="shared" ca="1" si="497"/>
        <v>0.99544699999999997</v>
      </c>
      <c r="I588" s="18">
        <f t="shared" ca="1" si="497"/>
        <v>0.99544699999999997</v>
      </c>
      <c r="J588" s="18">
        <f t="shared" ca="1" si="497"/>
        <v>0.99276200000000003</v>
      </c>
      <c r="K588" s="18">
        <f t="shared" ca="1" si="497"/>
        <v>0.99276200000000003</v>
      </c>
      <c r="L588" s="18">
        <f t="shared" ca="1" si="497"/>
        <v>0.99276200000000003</v>
      </c>
      <c r="M588" s="18">
        <f t="shared" ca="1" si="497"/>
        <v>0.99276200000000003</v>
      </c>
      <c r="N588" s="18">
        <f t="shared" ca="1" si="497"/>
        <v>0.94828699999999999</v>
      </c>
      <c r="O588" s="18">
        <f t="shared" ca="1" si="497"/>
        <v>0.94828699999999999</v>
      </c>
      <c r="P588" s="18">
        <f t="shared" ca="1" si="497"/>
        <v>0.94828699999999999</v>
      </c>
      <c r="Q588" s="18">
        <f t="shared" ca="1" si="497"/>
        <v>0.94828699999999999</v>
      </c>
      <c r="R588" s="18">
        <f t="shared" ca="1" si="497"/>
        <v>0.94828699999999999</v>
      </c>
      <c r="S588" s="18">
        <f t="shared" ca="1" si="497"/>
        <v>0.94828699999999999</v>
      </c>
      <c r="T588" s="18">
        <f t="shared" ca="1" si="497"/>
        <v>0.94828699999999999</v>
      </c>
      <c r="U588" s="18">
        <f t="shared" ca="1" si="497"/>
        <v>0.94828699999999999</v>
      </c>
      <c r="V588" s="18">
        <f t="shared" ca="1" si="497"/>
        <v>0.94828699999999999</v>
      </c>
      <c r="W588" s="18">
        <f t="shared" ca="1" si="497"/>
        <v>0.94828699999999999</v>
      </c>
      <c r="X588" s="18">
        <f t="shared" ca="1" si="497"/>
        <v>0.98525200000000002</v>
      </c>
      <c r="Y588" s="18">
        <f t="shared" ca="1" si="497"/>
        <v>0.98525200000000002</v>
      </c>
      <c r="Z588" s="18">
        <f t="shared" ca="1" si="497"/>
        <v>0.98525200000000002</v>
      </c>
      <c r="AA588" s="18">
        <f t="shared" ca="1" si="497"/>
        <v>0.98525200000000002</v>
      </c>
      <c r="AB588" s="18">
        <f t="shared" ca="1" si="497"/>
        <v>0.98525200000000002</v>
      </c>
      <c r="AC588" s="18">
        <f t="shared" ca="1" si="497"/>
        <v>0.98525200000000002</v>
      </c>
      <c r="AD588" s="18">
        <f t="shared" ca="1" si="497"/>
        <v>0.98525200000000002</v>
      </c>
      <c r="AE588" s="18">
        <f t="shared" ca="1" si="497"/>
        <v>0.98525200000000002</v>
      </c>
      <c r="AF588" s="18">
        <f t="shared" ca="1" si="497"/>
        <v>0.98525200000000002</v>
      </c>
    </row>
    <row r="589" spans="3:32">
      <c r="C589" s="20">
        <v>45</v>
      </c>
      <c r="D589" s="18" t="s">
        <v>15</v>
      </c>
      <c r="E589" s="18">
        <f t="shared" ca="1" si="498"/>
        <v>5.4420999999999999</v>
      </c>
      <c r="F589" s="18">
        <f t="shared" ca="1" si="497"/>
        <v>6.9610399999999997</v>
      </c>
      <c r="G589" s="18">
        <f t="shared" ca="1" si="497"/>
        <v>6.51356</v>
      </c>
      <c r="H589" s="18">
        <f t="shared" ca="1" si="497"/>
        <v>6.51356</v>
      </c>
      <c r="I589" s="18">
        <f t="shared" ca="1" si="497"/>
        <v>6.51356</v>
      </c>
      <c r="J589" s="18">
        <f t="shared" ca="1" si="497"/>
        <v>7.2202599999999997</v>
      </c>
      <c r="K589" s="18">
        <f t="shared" ca="1" si="497"/>
        <v>7.2202599999999997</v>
      </c>
      <c r="L589" s="18">
        <f t="shared" ca="1" si="497"/>
        <v>7.2202599999999997</v>
      </c>
      <c r="M589" s="18">
        <f t="shared" ca="1" si="497"/>
        <v>7.2202599999999997</v>
      </c>
      <c r="N589" s="18">
        <f t="shared" ca="1" si="497"/>
        <v>6.11137</v>
      </c>
      <c r="O589" s="18">
        <f t="shared" ca="1" si="497"/>
        <v>6.11137</v>
      </c>
      <c r="P589" s="18">
        <f t="shared" ca="1" si="497"/>
        <v>6.11137</v>
      </c>
      <c r="Q589" s="18">
        <f t="shared" ca="1" si="497"/>
        <v>6.11137</v>
      </c>
      <c r="R589" s="18">
        <f t="shared" ca="1" si="497"/>
        <v>6.11137</v>
      </c>
      <c r="S589" s="18">
        <f t="shared" ca="1" si="497"/>
        <v>6.11137</v>
      </c>
      <c r="T589" s="18">
        <f t="shared" ca="1" si="497"/>
        <v>6.11137</v>
      </c>
      <c r="U589" s="18">
        <f t="shared" ca="1" si="497"/>
        <v>6.11137</v>
      </c>
      <c r="V589" s="18">
        <f t="shared" ca="1" si="497"/>
        <v>6.11137</v>
      </c>
      <c r="W589" s="18">
        <f t="shared" ca="1" si="497"/>
        <v>6.11137</v>
      </c>
      <c r="X589" s="18">
        <f t="shared" ca="1" si="497"/>
        <v>5.5907</v>
      </c>
      <c r="Y589" s="18">
        <f t="shared" ca="1" si="497"/>
        <v>5.5907</v>
      </c>
      <c r="Z589" s="18">
        <f t="shared" ca="1" si="497"/>
        <v>5.5907</v>
      </c>
      <c r="AA589" s="18">
        <f t="shared" ca="1" si="497"/>
        <v>5.5907</v>
      </c>
      <c r="AB589" s="18">
        <f t="shared" ca="1" si="497"/>
        <v>5.5907</v>
      </c>
      <c r="AC589" s="18">
        <f t="shared" ca="1" si="497"/>
        <v>5.5907</v>
      </c>
      <c r="AD589" s="18">
        <f t="shared" ca="1" si="497"/>
        <v>5.5907</v>
      </c>
      <c r="AE589" s="18">
        <f t="shared" ca="1" si="497"/>
        <v>5.5907</v>
      </c>
      <c r="AF589" s="18">
        <f t="shared" ca="1" si="497"/>
        <v>5.5907</v>
      </c>
    </row>
    <row r="590" spans="3:32">
      <c r="C590" s="20">
        <v>46</v>
      </c>
      <c r="D590" s="18" t="s">
        <v>17</v>
      </c>
      <c r="E590" s="18">
        <f t="shared" ca="1" si="498"/>
        <v>2.8424399999999999</v>
      </c>
      <c r="F590" s="18">
        <f t="shared" ca="1" si="497"/>
        <v>550.75800000000004</v>
      </c>
      <c r="G590" s="18">
        <f t="shared" ca="1" si="497"/>
        <v>556.16099999999994</v>
      </c>
      <c r="H590" s="18">
        <f t="shared" ca="1" si="497"/>
        <v>556.16099999999994</v>
      </c>
      <c r="I590" s="18">
        <f t="shared" ca="1" si="497"/>
        <v>556.16099999999994</v>
      </c>
      <c r="J590" s="18">
        <f t="shared" ca="1" si="497"/>
        <v>550.654</v>
      </c>
      <c r="K590" s="18">
        <f t="shared" ca="1" si="497"/>
        <v>550.654</v>
      </c>
      <c r="L590" s="18">
        <f t="shared" ca="1" si="497"/>
        <v>550.654</v>
      </c>
      <c r="M590" s="18">
        <f t="shared" ca="1" si="497"/>
        <v>550.654</v>
      </c>
      <c r="N590" s="18">
        <f t="shared" ca="1" si="497"/>
        <v>10</v>
      </c>
      <c r="O590" s="18">
        <f t="shared" ca="1" si="497"/>
        <v>10</v>
      </c>
      <c r="P590" s="18">
        <f t="shared" ca="1" si="497"/>
        <v>10</v>
      </c>
      <c r="Q590" s="18">
        <f t="shared" ca="1" si="497"/>
        <v>10</v>
      </c>
      <c r="R590" s="18">
        <f t="shared" ca="1" si="497"/>
        <v>10</v>
      </c>
      <c r="S590" s="18">
        <f t="shared" ca="1" si="497"/>
        <v>10</v>
      </c>
      <c r="T590" s="18">
        <f t="shared" ca="1" si="497"/>
        <v>10</v>
      </c>
      <c r="U590" s="18">
        <f t="shared" ca="1" si="497"/>
        <v>10</v>
      </c>
      <c r="V590" s="18">
        <f t="shared" ca="1" si="497"/>
        <v>10</v>
      </c>
      <c r="W590" s="18">
        <f t="shared" ca="1" si="497"/>
        <v>10</v>
      </c>
      <c r="X590" s="18">
        <f t="shared" ca="1" si="497"/>
        <v>10</v>
      </c>
      <c r="Y590" s="18">
        <f t="shared" ca="1" si="497"/>
        <v>10</v>
      </c>
      <c r="Z590" s="18">
        <f t="shared" ca="1" si="497"/>
        <v>10</v>
      </c>
      <c r="AA590" s="18">
        <f t="shared" ca="1" si="497"/>
        <v>10</v>
      </c>
      <c r="AB590" s="18">
        <f t="shared" ca="1" si="497"/>
        <v>10</v>
      </c>
      <c r="AC590" s="18">
        <f t="shared" ca="1" si="497"/>
        <v>10</v>
      </c>
      <c r="AD590" s="18">
        <f t="shared" ca="1" si="497"/>
        <v>10</v>
      </c>
      <c r="AE590" s="18">
        <f t="shared" ca="1" si="497"/>
        <v>10</v>
      </c>
      <c r="AF590" s="18">
        <f t="shared" ca="1" si="497"/>
        <v>10</v>
      </c>
    </row>
    <row r="591" spans="3:32">
      <c r="C591" s="20">
        <v>47</v>
      </c>
      <c r="D591" s="18" t="s">
        <v>18</v>
      </c>
      <c r="E591" s="18">
        <f t="shared" ca="1" si="498"/>
        <v>5.6496700000000004</v>
      </c>
      <c r="F591" s="18">
        <f t="shared" ca="1" si="497"/>
        <v>1.04409</v>
      </c>
      <c r="G591" s="18">
        <f t="shared" ca="1" si="497"/>
        <v>4.1980300000000002</v>
      </c>
      <c r="H591" s="18">
        <f t="shared" ca="1" si="497"/>
        <v>4.1980300000000002</v>
      </c>
      <c r="I591" s="18">
        <f t="shared" ca="1" si="497"/>
        <v>4.1980300000000002</v>
      </c>
      <c r="J591" s="18">
        <f t="shared" ca="1" si="497"/>
        <v>7.5569600000000001</v>
      </c>
      <c r="K591" s="18">
        <f t="shared" ca="1" si="497"/>
        <v>7.5569600000000001</v>
      </c>
      <c r="L591" s="18">
        <f t="shared" ca="1" si="497"/>
        <v>7.5569600000000001</v>
      </c>
      <c r="M591" s="18">
        <f t="shared" ca="1" si="497"/>
        <v>7.5569600000000001</v>
      </c>
      <c r="N591" s="18">
        <f t="shared" ca="1" si="497"/>
        <v>9.3150999999999993</v>
      </c>
      <c r="O591" s="18">
        <f t="shared" ca="1" si="497"/>
        <v>9.3150999999999993</v>
      </c>
      <c r="P591" s="18">
        <f t="shared" ca="1" si="497"/>
        <v>9.3150999999999993</v>
      </c>
      <c r="Q591" s="18">
        <f t="shared" ca="1" si="497"/>
        <v>9.3150999999999993</v>
      </c>
      <c r="R591" s="18">
        <f t="shared" ca="1" si="497"/>
        <v>9.3150999999999993</v>
      </c>
      <c r="S591" s="18">
        <f t="shared" ca="1" si="497"/>
        <v>9.3150999999999993</v>
      </c>
      <c r="T591" s="18">
        <f t="shared" ca="1" si="497"/>
        <v>9.3150999999999993</v>
      </c>
      <c r="U591" s="18">
        <f t="shared" ca="1" si="497"/>
        <v>9.3150999999999993</v>
      </c>
      <c r="V591" s="18">
        <f t="shared" ca="1" si="497"/>
        <v>9.3150999999999993</v>
      </c>
      <c r="W591" s="18">
        <f t="shared" ca="1" si="497"/>
        <v>9.3150999999999993</v>
      </c>
      <c r="X591" s="18">
        <f t="shared" ca="1" si="497"/>
        <v>17.206</v>
      </c>
      <c r="Y591" s="18">
        <f t="shared" ca="1" si="497"/>
        <v>17.206</v>
      </c>
      <c r="Z591" s="18">
        <f t="shared" ca="1" si="497"/>
        <v>17.206</v>
      </c>
      <c r="AA591" s="18">
        <f t="shared" ca="1" si="497"/>
        <v>17.206</v>
      </c>
      <c r="AB591" s="18">
        <f t="shared" ca="1" si="497"/>
        <v>17.206</v>
      </c>
      <c r="AC591" s="18">
        <f t="shared" ca="1" si="497"/>
        <v>17.206</v>
      </c>
      <c r="AD591" s="18">
        <f t="shared" ca="1" si="497"/>
        <v>17.206</v>
      </c>
      <c r="AE591" s="18">
        <f t="shared" ca="1" si="497"/>
        <v>17.206</v>
      </c>
      <c r="AF591" s="18">
        <f t="shared" ca="1" si="497"/>
        <v>17.206</v>
      </c>
    </row>
    <row r="592" spans="3:32">
      <c r="D592" s="18"/>
    </row>
    <row r="593" spans="4:32">
      <c r="D593" s="18" t="s">
        <v>377</v>
      </c>
      <c r="E593" s="18">
        <f t="shared" ref="E593:AF593" ca="1" si="499">(SQRT((E2*$B$2*1000)^2+(E3*$B$6)^2)-E3*$B$6)/E3-E591*$B$1</f>
        <v>4684.7381355716043</v>
      </c>
      <c r="F593" s="18">
        <f t="shared" ca="1" si="499"/>
        <v>3794.6170826045545</v>
      </c>
      <c r="G593" s="18">
        <f t="shared" ca="1" si="499"/>
        <v>-316.51991630102975</v>
      </c>
      <c r="H593" s="18">
        <f t="shared" ca="1" si="499"/>
        <v>-137.08863460589419</v>
      </c>
      <c r="I593" s="18">
        <f t="shared" ca="1" si="499"/>
        <v>-22.794783085993004</v>
      </c>
      <c r="J593" s="18">
        <f t="shared" ca="1" si="499"/>
        <v>-3024.3578073954468</v>
      </c>
      <c r="K593" s="18">
        <f t="shared" ca="1" si="499"/>
        <v>-3024.3578073954468</v>
      </c>
      <c r="L593" s="18">
        <f t="shared" ca="1" si="499"/>
        <v>-3024.3578073954459</v>
      </c>
      <c r="M593" s="18">
        <f t="shared" ca="1" si="499"/>
        <v>-3322.8241665219221</v>
      </c>
      <c r="N593" s="18">
        <f t="shared" ca="1" si="499"/>
        <v>-4865.1303873954448</v>
      </c>
      <c r="O593" s="18">
        <f t="shared" ca="1" si="499"/>
        <v>-5111.7217878995762</v>
      </c>
      <c r="P593" s="18">
        <f t="shared" ca="1" si="499"/>
        <v>-4865.1303873954448</v>
      </c>
      <c r="Q593" s="18">
        <f t="shared" ca="1" si="499"/>
        <v>-5075.2087472243447</v>
      </c>
      <c r="R593" s="18">
        <f t="shared" ca="1" si="499"/>
        <v>-4865.1303873954448</v>
      </c>
      <c r="S593" s="18">
        <f t="shared" ca="1" si="499"/>
        <v>-5048.1140134108236</v>
      </c>
      <c r="T593" s="18">
        <f t="shared" ca="1" si="499"/>
        <v>-4865.1303873954439</v>
      </c>
      <c r="U593" s="18">
        <f t="shared" ca="1" si="499"/>
        <v>-5027.2098312125008</v>
      </c>
      <c r="V593" s="18">
        <f t="shared" ca="1" si="499"/>
        <v>-5431.8094341887008</v>
      </c>
      <c r="W593" s="18">
        <f t="shared" ca="1" si="499"/>
        <v>-5010.5921321299356</v>
      </c>
      <c r="X593" s="18">
        <f t="shared" ca="1" si="499"/>
        <v>-13126.902687395446</v>
      </c>
      <c r="Y593" s="18">
        <f t="shared" ca="1" si="499"/>
        <v>-13504.882460795208</v>
      </c>
      <c r="Z593" s="18">
        <f t="shared" ca="1" si="499"/>
        <v>-13599.258450619556</v>
      </c>
      <c r="AA593" s="18">
        <f t="shared" ca="1" si="499"/>
        <v>-13682.487705088031</v>
      </c>
      <c r="AB593" s="18">
        <f t="shared" ca="1" si="499"/>
        <v>-13562.966079235819</v>
      </c>
      <c r="AC593" s="18">
        <f t="shared" ca="1" si="499"/>
        <v>-13642.139373085993</v>
      </c>
      <c r="AD593" s="18">
        <f t="shared" ca="1" si="499"/>
        <v>-13531.852247027777</v>
      </c>
      <c r="AE593" s="18">
        <f t="shared" ca="1" si="499"/>
        <v>-13607.254032412617</v>
      </c>
      <c r="AF593" s="18">
        <f t="shared" ca="1" si="499"/>
        <v>-13415.25894611383</v>
      </c>
    </row>
    <row r="594" spans="4:32">
      <c r="D594" s="18" t="s">
        <v>378</v>
      </c>
      <c r="E594" s="18">
        <f ca="1">MAX(E586,E593*E588)</f>
        <v>4835.3056192488757</v>
      </c>
      <c r="F594" s="18">
        <f t="shared" ref="F594:AF594" ca="1" si="500">MAX(F586,F593*F588)</f>
        <v>3750.15934886476</v>
      </c>
      <c r="G594" s="18">
        <f t="shared" ca="1" si="500"/>
        <v>1</v>
      </c>
      <c r="H594" s="18">
        <f t="shared" ca="1" si="500"/>
        <v>1</v>
      </c>
      <c r="I594" s="18">
        <f t="shared" ca="1" si="500"/>
        <v>1</v>
      </c>
      <c r="J594" s="18">
        <f t="shared" ca="1" si="500"/>
        <v>1</v>
      </c>
      <c r="K594" s="18">
        <f t="shared" ca="1" si="500"/>
        <v>1</v>
      </c>
      <c r="L594" s="18">
        <f t="shared" ca="1" si="500"/>
        <v>1</v>
      </c>
      <c r="M594" s="18">
        <f t="shared" ca="1" si="500"/>
        <v>1</v>
      </c>
      <c r="N594" s="18">
        <f t="shared" ca="1" si="500"/>
        <v>1</v>
      </c>
      <c r="O594" s="18">
        <f t="shared" ca="1" si="500"/>
        <v>1</v>
      </c>
      <c r="P594" s="18">
        <f t="shared" ca="1" si="500"/>
        <v>1</v>
      </c>
      <c r="Q594" s="18">
        <f t="shared" ca="1" si="500"/>
        <v>1</v>
      </c>
      <c r="R594" s="18">
        <f t="shared" ca="1" si="500"/>
        <v>1</v>
      </c>
      <c r="S594" s="18">
        <f t="shared" ca="1" si="500"/>
        <v>1</v>
      </c>
      <c r="T594" s="18">
        <f t="shared" ca="1" si="500"/>
        <v>1</v>
      </c>
      <c r="U594" s="18">
        <f t="shared" ca="1" si="500"/>
        <v>1</v>
      </c>
      <c r="V594" s="18">
        <f t="shared" ca="1" si="500"/>
        <v>1</v>
      </c>
      <c r="W594" s="18">
        <f t="shared" ca="1" si="500"/>
        <v>1</v>
      </c>
      <c r="X594" s="18">
        <f t="shared" ca="1" si="500"/>
        <v>1</v>
      </c>
      <c r="Y594" s="18">
        <f t="shared" ca="1" si="500"/>
        <v>1</v>
      </c>
      <c r="Z594" s="18">
        <f t="shared" ca="1" si="500"/>
        <v>1</v>
      </c>
      <c r="AA594" s="18">
        <f t="shared" ca="1" si="500"/>
        <v>1</v>
      </c>
      <c r="AB594" s="18">
        <f t="shared" ca="1" si="500"/>
        <v>1</v>
      </c>
      <c r="AC594" s="18">
        <f t="shared" ca="1" si="500"/>
        <v>1</v>
      </c>
      <c r="AD594" s="18">
        <f t="shared" ca="1" si="500"/>
        <v>1</v>
      </c>
      <c r="AE594" s="18">
        <f t="shared" ca="1" si="500"/>
        <v>1</v>
      </c>
      <c r="AF594" s="18">
        <f t="shared" ca="1" si="500"/>
        <v>1</v>
      </c>
    </row>
    <row r="595" spans="4:32">
      <c r="D595" s="18" t="s">
        <v>379</v>
      </c>
      <c r="E595" s="18">
        <f ca="1">MAX(E587,E593*E588)</f>
        <v>4835.3056192488757</v>
      </c>
      <c r="F595" s="18">
        <f t="shared" ref="F595:AF595" ca="1" si="501">MAX(F587,F593*F588)</f>
        <v>14260.5</v>
      </c>
      <c r="G595" s="18">
        <f t="shared" ca="1" si="501"/>
        <v>14383.1</v>
      </c>
      <c r="H595" s="18">
        <f t="shared" ca="1" si="501"/>
        <v>14383.1</v>
      </c>
      <c r="I595" s="18">
        <f t="shared" ca="1" si="501"/>
        <v>14383.1</v>
      </c>
      <c r="J595" s="18">
        <f t="shared" ca="1" si="501"/>
        <v>14240.6</v>
      </c>
      <c r="K595" s="18">
        <f t="shared" ca="1" si="501"/>
        <v>14240.6</v>
      </c>
      <c r="L595" s="18">
        <f t="shared" ca="1" si="501"/>
        <v>14240.6</v>
      </c>
      <c r="M595" s="18">
        <f t="shared" ca="1" si="501"/>
        <v>14240.6</v>
      </c>
      <c r="N595" s="18">
        <f t="shared" ca="1" si="501"/>
        <v>10000000000</v>
      </c>
      <c r="O595" s="18">
        <f t="shared" ca="1" si="501"/>
        <v>10000000000</v>
      </c>
      <c r="P595" s="18">
        <f t="shared" ca="1" si="501"/>
        <v>10000000000</v>
      </c>
      <c r="Q595" s="18">
        <f t="shared" ca="1" si="501"/>
        <v>10000000000</v>
      </c>
      <c r="R595" s="18">
        <f t="shared" ca="1" si="501"/>
        <v>10000000000</v>
      </c>
      <c r="S595" s="18">
        <f t="shared" ca="1" si="501"/>
        <v>10000000000</v>
      </c>
      <c r="T595" s="18">
        <f t="shared" ca="1" si="501"/>
        <v>10000000000</v>
      </c>
      <c r="U595" s="18">
        <f t="shared" ca="1" si="501"/>
        <v>10000000000</v>
      </c>
      <c r="V595" s="18">
        <f t="shared" ca="1" si="501"/>
        <v>10000000000</v>
      </c>
      <c r="W595" s="18">
        <f t="shared" ca="1" si="501"/>
        <v>10000000000</v>
      </c>
      <c r="X595" s="18">
        <f t="shared" ca="1" si="501"/>
        <v>10000000000</v>
      </c>
      <c r="Y595" s="18">
        <f t="shared" ca="1" si="501"/>
        <v>10000000000</v>
      </c>
      <c r="Z595" s="18">
        <f t="shared" ca="1" si="501"/>
        <v>10000000000</v>
      </c>
      <c r="AA595" s="18">
        <f t="shared" ca="1" si="501"/>
        <v>10000000000</v>
      </c>
      <c r="AB595" s="18">
        <f t="shared" ca="1" si="501"/>
        <v>10000000000</v>
      </c>
      <c r="AC595" s="18">
        <f t="shared" ca="1" si="501"/>
        <v>10000000000</v>
      </c>
      <c r="AD595" s="18">
        <f t="shared" ca="1" si="501"/>
        <v>10000000000</v>
      </c>
      <c r="AE595" s="18">
        <f t="shared" ca="1" si="501"/>
        <v>10000000000</v>
      </c>
      <c r="AF595" s="18">
        <f t="shared" ca="1" si="501"/>
        <v>10000000000</v>
      </c>
    </row>
    <row r="596" spans="4:32">
      <c r="D596" s="18"/>
    </row>
    <row r="597" spans="4:32">
      <c r="D597" s="18" t="s">
        <v>423</v>
      </c>
    </row>
    <row r="598" spans="4:32">
      <c r="D598" s="18">
        <f>D9</f>
        <v>1.1294999999999999E-2</v>
      </c>
      <c r="E598" s="18">
        <f ca="1">E505*0.5*(TANH(E$589*($D598/E$594-1))+1)+Secondary!F13*0.5*(TANH(E$590*(1-$D598/E$595))+1)</f>
        <v>1.5550867622697043E-7</v>
      </c>
      <c r="F598" s="18">
        <f ca="1">F505*0.5*(TANH(F$589*($D598/F$594-1))+1)+Secondary!G13*0.5*(TANH(F$590*(1-$D598/F$595))+1)</f>
        <v>1.7043928775175025E-7</v>
      </c>
      <c r="G598" s="18">
        <f ca="1">G505*0.5*(TANH(G$589*($D598/G$594-1))+1)+Secondary!H13*0.5*(TANH(G$590*(1-$D598/G$595))+1)</f>
        <v>9.6041178860179484E-9</v>
      </c>
      <c r="H598" s="18">
        <f ca="1">H505*0.5*(TANH(H$589*($D598/H$594-1))+1)+Secondary!I13*0.5*(TANH(H$590*(1-$D598/H$595))+1)</f>
        <v>5.6084689976132641E-9</v>
      </c>
      <c r="I598" s="18">
        <f ca="1">I505*0.5*(TANH(I$589*($D598/I$594-1))+1)+Secondary!J13*0.5*(TANH(I$590*(1-$D598/I$595))+1)</f>
        <v>5.1176239223766518E-8</v>
      </c>
      <c r="J598" s="18">
        <f ca="1">J505*0.5*(TANH(J$589*($D598/J$594-1))+1)+Secondary!K13*0.5*(TANH(J$590*(1-$D598/J$595))+1)</f>
        <v>8.146165526841521E-8</v>
      </c>
      <c r="K598" s="18">
        <f ca="1">K505*0.5*(TANH(K$589*($D598/K$594-1))+1)+Secondary!L13*0.5*(TANH(K$590*(1-$D598/K$595))+1)</f>
        <v>3.8071445082562993E-7</v>
      </c>
      <c r="L598" s="18">
        <f ca="1">L505*0.5*(TANH(L$589*($D598/L$594-1))+1)+Secondary!M13*0.5*(TANH(L$590*(1-$D598/L$595))+1)</f>
        <v>7.3020354571490696E-8</v>
      </c>
      <c r="M598" s="18">
        <f t="shared" ref="M598:AF598" ca="1" si="502">M505*0.5*(TANH(M$589*($D598/M$594-1))+1)</f>
        <v>3.7967738686138406E-42</v>
      </c>
      <c r="N598" s="18">
        <f t="shared" ca="1" si="502"/>
        <v>3.4768549582923222E-48</v>
      </c>
      <c r="O598" s="18">
        <f t="shared" ca="1" si="502"/>
        <v>5.1055037076183133E-49</v>
      </c>
      <c r="P598" s="18">
        <f t="shared" ca="1" si="502"/>
        <v>3.8927523312754967E-48</v>
      </c>
      <c r="Q598" s="18">
        <f t="shared" ca="1" si="502"/>
        <v>4.9745538288730151E-49</v>
      </c>
      <c r="R598" s="18">
        <f t="shared" ca="1" si="502"/>
        <v>2.4557405402215342E-48</v>
      </c>
      <c r="S598" s="18">
        <f t="shared" ca="1" si="502"/>
        <v>4.6293324342383448E-50</v>
      </c>
      <c r="T598" s="18">
        <f t="shared" ca="1" si="502"/>
        <v>3.0213693516468588E-49</v>
      </c>
      <c r="U598" s="18">
        <f t="shared" ca="1" si="502"/>
        <v>1.9079830139754952E-50</v>
      </c>
      <c r="V598" s="18">
        <f t="shared" ca="1" si="502"/>
        <v>5.2919495831939377E-50</v>
      </c>
      <c r="W598" s="18">
        <f t="shared" ca="1" si="502"/>
        <v>1.4882070701985955E-50</v>
      </c>
      <c r="X598" s="18">
        <f t="shared" ca="1" si="502"/>
        <v>2.5370967277375756E-56</v>
      </c>
      <c r="Y598" s="18">
        <f t="shared" ca="1" si="502"/>
        <v>2.3210808498555275E-57</v>
      </c>
      <c r="Z598" s="18">
        <f t="shared" ca="1" si="502"/>
        <v>6.187940509064951E-57</v>
      </c>
      <c r="AA598" s="18">
        <f t="shared" ca="1" si="502"/>
        <v>3.9206068759783784E-57</v>
      </c>
      <c r="AB598" s="18">
        <f t="shared" ca="1" si="502"/>
        <v>8.8530058824305424E-57</v>
      </c>
      <c r="AC598" s="18">
        <f t="shared" ca="1" si="502"/>
        <v>1.101394442124315E-56</v>
      </c>
      <c r="AD598" s="18">
        <f t="shared" ca="1" si="502"/>
        <v>1.8011312797742141E-55</v>
      </c>
      <c r="AE598" s="18">
        <f t="shared" ca="1" si="502"/>
        <v>1.9123064514523183E-57</v>
      </c>
      <c r="AF598" s="18">
        <f t="shared" ca="1" si="502"/>
        <v>8.6711362140840683E-57</v>
      </c>
    </row>
    <row r="599" spans="4:32">
      <c r="D599" s="18">
        <f t="shared" ref="D599:D662" si="503">D10</f>
        <v>1.4219000000000001E-2</v>
      </c>
      <c r="E599" s="18">
        <f ca="1">E506*0.5*(TANH(E$589*($D599/E$594-1))+1)+Secondary!F14*0.5*(TANH(E$590*(1-$D599/E$595))+1)</f>
        <v>1.4592384561842849E-7</v>
      </c>
      <c r="F599" s="18">
        <f ca="1">F506*0.5*(TANH(F$589*($D599/F$594-1))+1)+Secondary!G14*0.5*(TANH(F$590*(1-$D599/F$595))+1)</f>
        <v>1.4718252935659908E-7</v>
      </c>
      <c r="G599" s="18">
        <f ca="1">G506*0.5*(TANH(G$589*($D599/G$594-1))+1)+Secondary!H14*0.5*(TANH(G$590*(1-$D599/G$595))+1)</f>
        <v>9.2011496166088078E-9</v>
      </c>
      <c r="H599" s="18">
        <f ca="1">H506*0.5*(TANH(H$589*($D599/H$594-1))+1)+Secondary!I14*0.5*(TANH(H$590*(1-$D599/H$595))+1)</f>
        <v>5.1545509813569095E-9</v>
      </c>
      <c r="I599" s="18">
        <f ca="1">I506*0.5*(TANH(I$589*($D599/I$594-1))+1)+Secondary!J14*0.5*(TANH(I$590*(1-$D599/I$595))+1)</f>
        <v>4.6489795153215891E-8</v>
      </c>
      <c r="J599" s="18">
        <f ca="1">J506*0.5*(TANH(J$589*($D599/J$594-1))+1)+Secondary!K14*0.5*(TANH(J$590*(1-$D599/J$595))+1)</f>
        <v>7.0270042970720113E-8</v>
      </c>
      <c r="K599" s="18">
        <f ca="1">K506*0.5*(TANH(K$589*($D599/K$594-1))+1)+Secondary!L14*0.5*(TANH(K$590*(1-$D599/K$595))+1)</f>
        <v>2.907314213081531E-7</v>
      </c>
      <c r="L599" s="18">
        <f ca="1">L506*0.5*(TANH(L$589*($D599/L$594-1))+1)+Secondary!M14*0.5*(TANH(L$590*(1-$D599/L$595))+1)</f>
        <v>5.3971406310821199E-8</v>
      </c>
      <c r="M599" s="18">
        <f t="shared" ref="M599:AF599" ca="1" si="504">M506*0.5*(TANH(M$589*($D599/M$594-1))+1)</f>
        <v>3.9605215792413157E-42</v>
      </c>
      <c r="N599" s="18">
        <f t="shared" ca="1" si="504"/>
        <v>3.6033615845901948E-48</v>
      </c>
      <c r="O599" s="18">
        <f t="shared" ca="1" si="504"/>
        <v>5.2912693057903325E-49</v>
      </c>
      <c r="P599" s="18">
        <f t="shared" ca="1" si="504"/>
        <v>4.0343915601531027E-48</v>
      </c>
      <c r="Q599" s="18">
        <f t="shared" ca="1" si="504"/>
        <v>5.1555548014205581E-49</v>
      </c>
      <c r="R599" s="18">
        <f t="shared" ca="1" si="504"/>
        <v>2.5450935768431756E-48</v>
      </c>
      <c r="S599" s="18">
        <f t="shared" ca="1" si="504"/>
        <v>4.7977724120332296E-50</v>
      </c>
      <c r="T599" s="18">
        <f t="shared" ca="1" si="504"/>
        <v>3.1313030121199489E-49</v>
      </c>
      <c r="U599" s="18">
        <f t="shared" ca="1" si="504"/>
        <v>1.9774056879825408E-50</v>
      </c>
      <c r="V599" s="18">
        <f t="shared" ca="1" si="504"/>
        <v>5.4844991399331402E-50</v>
      </c>
      <c r="W599" s="18">
        <f t="shared" ca="1" si="504"/>
        <v>1.5423560434232848E-50</v>
      </c>
      <c r="X599" s="18">
        <f t="shared" ca="1" si="504"/>
        <v>2.6214150597713177E-56</v>
      </c>
      <c r="Y599" s="18">
        <f t="shared" ca="1" si="504"/>
        <v>2.3982200643350683E-57</v>
      </c>
      <c r="Z599" s="18">
        <f t="shared" ca="1" si="504"/>
        <v>6.3935916320154218E-57</v>
      </c>
      <c r="AA599" s="18">
        <f t="shared" ca="1" si="504"/>
        <v>4.0509050285394016E-57</v>
      </c>
      <c r="AB599" s="18">
        <f t="shared" ca="1" si="504"/>
        <v>9.1472282808887634E-57</v>
      </c>
      <c r="AC599" s="18">
        <f t="shared" ca="1" si="504"/>
        <v>1.1379983868127793E-56</v>
      </c>
      <c r="AD599" s="18">
        <f t="shared" ca="1" si="504"/>
        <v>1.8609904094945756E-55</v>
      </c>
      <c r="AE599" s="18">
        <f t="shared" ca="1" si="504"/>
        <v>1.9758603971693187E-57</v>
      </c>
      <c r="AF599" s="18">
        <f t="shared" ca="1" si="504"/>
        <v>8.959314364062016E-57</v>
      </c>
    </row>
    <row r="600" spans="4:32">
      <c r="D600" s="18">
        <f t="shared" si="503"/>
        <v>1.7901E-2</v>
      </c>
      <c r="E600" s="18">
        <f ca="1">E507*0.5*(TANH(E$589*($D600/E$594-1))+1)+Secondary!F15*0.5*(TANH(E$590*(1-$D600/E$595))+1)</f>
        <v>1.3715276391971872E-7</v>
      </c>
      <c r="F600" s="18">
        <f ca="1">F507*0.5*(TANH(F$589*($D600/F$594-1))+1)+Secondary!G15*0.5*(TANH(F$590*(1-$D600/F$595))+1)</f>
        <v>1.2930495852061418E-7</v>
      </c>
      <c r="G600" s="18">
        <f ca="1">G507*0.5*(TANH(G$589*($D600/G$594-1))+1)+Secondary!H15*0.5*(TANH(G$590*(1-$D600/G$595))+1)</f>
        <v>8.815137666260766E-9</v>
      </c>
      <c r="H600" s="18">
        <f ca="1">H507*0.5*(TANH(H$589*($D600/H$594-1))+1)+Secondary!I15*0.5*(TANH(H$590*(1-$D600/H$595))+1)</f>
        <v>4.7314889829308946E-9</v>
      </c>
      <c r="I600" s="18">
        <f ca="1">I507*0.5*(TANH(I$589*($D600/I$594-1))+1)+Secondary!J15*0.5*(TANH(I$590*(1-$D600/I$595))+1)</f>
        <v>4.1910252534898703E-8</v>
      </c>
      <c r="J600" s="18">
        <f ca="1">J507*0.5*(TANH(J$589*($D600/J$594-1))+1)+Secondary!K15*0.5*(TANH(J$590*(1-$D600/J$595))+1)</f>
        <v>6.0440349447871952E-8</v>
      </c>
      <c r="K600" s="18">
        <f ca="1">K507*0.5*(TANH(K$589*($D600/K$594-1))+1)+Secondary!L15*0.5*(TANH(K$590*(1-$D600/K$595))+1)</f>
        <v>2.2010745563758524E-7</v>
      </c>
      <c r="L600" s="18">
        <f ca="1">L507*0.5*(TANH(L$589*($D600/L$594-1))+1)+Secondary!M15*0.5*(TANH(L$590*(1-$D600/L$595))+1)</f>
        <v>3.913546377450929E-8</v>
      </c>
      <c r="M600" s="18">
        <f t="shared" ref="M600:AF600" ca="1" si="505">M507*0.5*(TANH(M$589*($D600/M$594-1))+1)</f>
        <v>4.176800931253266E-42</v>
      </c>
      <c r="N600" s="18">
        <f t="shared" ca="1" si="505"/>
        <v>3.7692309607112259E-48</v>
      </c>
      <c r="O600" s="18">
        <f t="shared" ca="1" si="505"/>
        <v>5.5348361825548956E-49</v>
      </c>
      <c r="P600" s="18">
        <f t="shared" ca="1" si="505"/>
        <v>4.2201020749909936E-48</v>
      </c>
      <c r="Q600" s="18">
        <f t="shared" ca="1" si="505"/>
        <v>5.3928745329982242E-49</v>
      </c>
      <c r="R600" s="18">
        <f t="shared" ca="1" si="505"/>
        <v>2.6622489627517E-48</v>
      </c>
      <c r="S600" s="18">
        <f t="shared" ca="1" si="505"/>
        <v>5.018622774742231E-50</v>
      </c>
      <c r="T600" s="18">
        <f t="shared" ca="1" si="505"/>
        <v>3.2754427184213234E-49</v>
      </c>
      <c r="U600" s="18">
        <f t="shared" ca="1" si="505"/>
        <v>2.0684293450335395E-50</v>
      </c>
      <c r="V600" s="18">
        <f t="shared" ca="1" si="505"/>
        <v>5.7369608184128642E-50</v>
      </c>
      <c r="W600" s="18">
        <f t="shared" ca="1" si="505"/>
        <v>1.6133535619133293E-50</v>
      </c>
      <c r="X600" s="18">
        <f t="shared" ca="1" si="505"/>
        <v>2.7315889407372605E-56</v>
      </c>
      <c r="Y600" s="18">
        <f t="shared" ca="1" si="505"/>
        <v>2.499013407867926E-57</v>
      </c>
      <c r="Z600" s="18">
        <f t="shared" ca="1" si="505"/>
        <v>6.6623040429991483E-57</v>
      </c>
      <c r="AA600" s="18">
        <f t="shared" ca="1" si="505"/>
        <v>4.2211580776574931E-57</v>
      </c>
      <c r="AB600" s="18">
        <f t="shared" ca="1" si="505"/>
        <v>9.5316716482476958E-57</v>
      </c>
      <c r="AC600" s="18">
        <f t="shared" ca="1" si="505"/>
        <v>1.18582664144297E-56</v>
      </c>
      <c r="AD600" s="18">
        <f t="shared" ca="1" si="505"/>
        <v>1.9392048677280308E-55</v>
      </c>
      <c r="AE600" s="18">
        <f t="shared" ca="1" si="505"/>
        <v>2.058902657481309E-57</v>
      </c>
      <c r="AF600" s="18">
        <f t="shared" ca="1" si="505"/>
        <v>9.3358600639488019E-57</v>
      </c>
    </row>
    <row r="601" spans="4:32">
      <c r="D601" s="18">
        <f t="shared" si="503"/>
        <v>2.2536E-2</v>
      </c>
      <c r="E601" s="18">
        <f ca="1">E508*0.5*(TANH(E$589*($D601/E$594-1))+1)+Secondary!F16*0.5*(TANH(E$590*(1-$D601/E$595))+1)</f>
        <v>1.291800453584771E-7</v>
      </c>
      <c r="F601" s="18">
        <f ca="1">F508*0.5*(TANH(F$589*($D601/F$594-1))+1)+Secondary!G16*0.5*(TANH(F$590*(1-$D601/F$595))+1)</f>
        <v>1.1560046709630607E-7</v>
      </c>
      <c r="G601" s="18">
        <f ca="1">G508*0.5*(TANH(G$589*($D601/G$594-1))+1)+Secondary!H16*0.5*(TANH(G$590*(1-$D601/G$595))+1)</f>
        <v>8.445350172222378E-9</v>
      </c>
      <c r="H601" s="18">
        <f ca="1">H508*0.5*(TANH(H$589*($D601/H$594-1))+1)+Secondary!I16*0.5*(TANH(H$590*(1-$D601/H$595))+1)</f>
        <v>4.3375300814627051E-9</v>
      </c>
      <c r="I601" s="18">
        <f ca="1">I508*0.5*(TANH(I$589*($D601/I$594-1))+1)+Secondary!J16*0.5*(TANH(I$590*(1-$D601/I$595))+1)</f>
        <v>3.740827574135329E-8</v>
      </c>
      <c r="J601" s="18">
        <f ca="1">J508*0.5*(TANH(J$589*($D601/J$594-1))+1)+Secondary!K16*0.5*(TANH(J$590*(1-$D601/J$595))+1)</f>
        <v>5.1776033221114682E-8</v>
      </c>
      <c r="K601" s="18">
        <f ca="1">K508*0.5*(TANH(K$589*($D601/K$594-1))+1)+Secondary!L16*0.5*(TANH(K$590*(1-$D601/K$595))+1)</f>
        <v>1.6454301275470904E-7</v>
      </c>
      <c r="L601" s="18">
        <f ca="1">L508*0.5*(TANH(L$589*($D601/L$594-1))+1)+Secondary!M16*0.5*(TANH(L$590*(1-$D601/L$595))+1)</f>
        <v>2.7651467259854783E-8</v>
      </c>
      <c r="M601" s="18">
        <f t="shared" ref="M601:AF601" ca="1" si="506">M508*0.5*(TANH(M$589*($D601/M$594-1))+1)</f>
        <v>4.4659292484091853E-42</v>
      </c>
      <c r="N601" s="18">
        <f t="shared" ca="1" si="506"/>
        <v>3.988929783326674E-48</v>
      </c>
      <c r="O601" s="18">
        <f t="shared" ca="1" si="506"/>
        <v>5.8574476089037541E-49</v>
      </c>
      <c r="P601" s="18">
        <f t="shared" ca="1" si="506"/>
        <v>4.4660810663368517E-48</v>
      </c>
      <c r="Q601" s="18">
        <f t="shared" ca="1" si="506"/>
        <v>5.7072114363633394E-49</v>
      </c>
      <c r="R601" s="18">
        <f t="shared" ca="1" si="506"/>
        <v>2.8174246880944895E-48</v>
      </c>
      <c r="S601" s="18">
        <f t="shared" ca="1" si="506"/>
        <v>5.3111455199992477E-50</v>
      </c>
      <c r="T601" s="18">
        <f t="shared" ca="1" si="506"/>
        <v>3.4663599638151484E-49</v>
      </c>
      <c r="U601" s="18">
        <f t="shared" ca="1" si="506"/>
        <v>2.1889928333608995E-50</v>
      </c>
      <c r="V601" s="18">
        <f t="shared" ca="1" si="506"/>
        <v>6.0713536738847745E-50</v>
      </c>
      <c r="W601" s="18">
        <f t="shared" ca="1" si="506"/>
        <v>1.7073918459973389E-50</v>
      </c>
      <c r="X601" s="18">
        <f t="shared" ca="1" si="506"/>
        <v>2.8768855863585711E-56</v>
      </c>
      <c r="Y601" s="18">
        <f t="shared" ca="1" si="506"/>
        <v>2.631939057115348E-57</v>
      </c>
      <c r="Z601" s="18">
        <f t="shared" ca="1" si="506"/>
        <v>7.0166803389317243E-57</v>
      </c>
      <c r="AA601" s="18">
        <f t="shared" ca="1" si="506"/>
        <v>4.4456867651506085E-57</v>
      </c>
      <c r="AB601" s="18">
        <f t="shared" ca="1" si="506"/>
        <v>1.0038673227943892E-56</v>
      </c>
      <c r="AC601" s="18">
        <f t="shared" ca="1" si="506"/>
        <v>1.2489022535881243E-56</v>
      </c>
      <c r="AD601" s="18">
        <f t="shared" ca="1" si="506"/>
        <v>2.0423536211219445E-55</v>
      </c>
      <c r="AE601" s="18">
        <f t="shared" ca="1" si="506"/>
        <v>2.1684182869752547E-57</v>
      </c>
      <c r="AF601" s="18">
        <f t="shared" ca="1" si="506"/>
        <v>9.8324462509486593E-57</v>
      </c>
    </row>
    <row r="602" spans="4:32">
      <c r="D602" s="18">
        <f t="shared" si="503"/>
        <v>2.8371E-2</v>
      </c>
      <c r="E602" s="18">
        <f ca="1">E509*0.5*(TANH(E$589*($D602/E$594-1))+1)+Secondary!F17*0.5*(TANH(E$590*(1-$D602/E$595))+1)</f>
        <v>1.2199959330774273E-7</v>
      </c>
      <c r="F602" s="18">
        <f ca="1">F509*0.5*(TANH(F$589*($D602/F$594-1))+1)+Secondary!G17*0.5*(TANH(F$590*(1-$D602/F$595))+1)</f>
        <v>1.0513369326611981E-7</v>
      </c>
      <c r="G602" s="18">
        <f ca="1">G509*0.5*(TANH(G$589*($D602/G$594-1))+1)+Secondary!H17*0.5*(TANH(G$590*(1-$D602/G$595))+1)</f>
        <v>8.0910784866003702E-9</v>
      </c>
      <c r="H602" s="18">
        <f ca="1">H509*0.5*(TANH(H$589*($D602/H$594-1))+1)+Secondary!I17*0.5*(TANH(H$590*(1-$D602/H$595))+1)</f>
        <v>3.9710142098616208E-9</v>
      </c>
      <c r="I602" s="18">
        <f ca="1">I509*0.5*(TANH(I$589*($D602/I$594-1))+1)+Secondary!J17*0.5*(TANH(I$590*(1-$D602/I$595))+1)</f>
        <v>3.2970673375904477E-8</v>
      </c>
      <c r="J602" s="18">
        <f ca="1">J509*0.5*(TANH(J$589*($D602/J$594-1))+1)+Secondary!K17*0.5*(TANH(J$590*(1-$D602/J$595))+1)</f>
        <v>4.4107019794228604E-8</v>
      </c>
      <c r="K602" s="18">
        <f ca="1">K509*0.5*(TANH(K$589*($D602/K$594-1))+1)+Secondary!L17*0.5*(TANH(K$590*(1-$D602/K$595))+1)</f>
        <v>1.2080180045895926E-7</v>
      </c>
      <c r="L602" s="18">
        <f ca="1">L509*0.5*(TANH(L$589*($D602/L$594-1))+1)+Secondary!M17*0.5*(TANH(L$590*(1-$D602/L$595))+1)</f>
        <v>1.8896969201371125E-8</v>
      </c>
      <c r="M602" s="18">
        <f t="shared" ref="M602:AF602" ca="1" si="507">M509*0.5*(TANH(M$589*($D602/M$594-1))+1)</f>
        <v>4.8585380654818291E-42</v>
      </c>
      <c r="N602" s="18">
        <f t="shared" ca="1" si="507"/>
        <v>4.2838069913549236E-48</v>
      </c>
      <c r="O602" s="18">
        <f t="shared" ca="1" si="507"/>
        <v>6.2904529180274239E-49</v>
      </c>
      <c r="P602" s="18">
        <f t="shared" ca="1" si="507"/>
        <v>4.7962312154390312E-48</v>
      </c>
      <c r="Q602" s="18">
        <f t="shared" ca="1" si="507"/>
        <v>6.1291107817066114E-49</v>
      </c>
      <c r="R602" s="18">
        <f t="shared" ca="1" si="507"/>
        <v>3.0256997484884911E-48</v>
      </c>
      <c r="S602" s="18">
        <f t="shared" ca="1" si="507"/>
        <v>5.7037661572558662E-50</v>
      </c>
      <c r="T602" s="18">
        <f t="shared" ca="1" si="507"/>
        <v>3.7226068794744813E-49</v>
      </c>
      <c r="U602" s="18">
        <f t="shared" ca="1" si="507"/>
        <v>2.3508117502471184E-50</v>
      </c>
      <c r="V602" s="18">
        <f t="shared" ca="1" si="507"/>
        <v>6.5201718888446945E-50</v>
      </c>
      <c r="W602" s="18">
        <f t="shared" ca="1" si="507"/>
        <v>1.8336089416618642E-50</v>
      </c>
      <c r="X602" s="18">
        <f t="shared" ca="1" si="507"/>
        <v>3.0708381224632149E-56</v>
      </c>
      <c r="Y602" s="18">
        <f t="shared" ca="1" si="507"/>
        <v>2.8093778861009802E-57</v>
      </c>
      <c r="Z602" s="18">
        <f t="shared" ca="1" si="507"/>
        <v>7.4897276057779857E-57</v>
      </c>
      <c r="AA602" s="18">
        <f t="shared" ca="1" si="507"/>
        <v>4.7454039957915027E-57</v>
      </c>
      <c r="AB602" s="18">
        <f t="shared" ca="1" si="507"/>
        <v>1.0715455831779012E-56</v>
      </c>
      <c r="AC602" s="18">
        <f t="shared" ca="1" si="507"/>
        <v>1.3331001711337459E-56</v>
      </c>
      <c r="AD602" s="18">
        <f t="shared" ca="1" si="507"/>
        <v>2.1800440843764879E-55</v>
      </c>
      <c r="AE602" s="18">
        <f t="shared" ca="1" si="507"/>
        <v>2.3146077198065178E-57</v>
      </c>
      <c r="AF602" s="18">
        <f t="shared" ca="1" si="507"/>
        <v>1.0495325636107868E-56</v>
      </c>
    </row>
    <row r="603" spans="4:32">
      <c r="D603" s="18">
        <f t="shared" si="503"/>
        <v>3.5716999999999999E-2</v>
      </c>
      <c r="E603" s="18">
        <f ca="1">E510*0.5*(TANH(E$589*($D603/E$594-1))+1)+Secondary!F18*0.5*(TANH(E$590*(1-$D603/E$595))+1)</f>
        <v>1.15616031384521E-7</v>
      </c>
      <c r="F603" s="18">
        <f ca="1">F510*0.5*(TANH(F$589*($D603/F$594-1))+1)+Secondary!G18*0.5*(TANH(F$590*(1-$D603/F$595))+1)</f>
        <v>9.7179551421474237E-8</v>
      </c>
      <c r="G603" s="18">
        <f ca="1">G510*0.5*(TANH(G$589*($D603/G$594-1))+1)+Secondary!H18*0.5*(TANH(G$590*(1-$D603/G$595))+1)</f>
        <v>7.7516546739187881E-9</v>
      </c>
      <c r="H603" s="18">
        <f ca="1">H510*0.5*(TANH(H$589*($D603/H$594-1))+1)+Secondary!I18*0.5*(TANH(H$590*(1-$D603/H$595))+1)</f>
        <v>3.6303849011493236E-9</v>
      </c>
      <c r="I603" s="18">
        <f ca="1">I510*0.5*(TANH(I$589*($D603/I$594-1))+1)+Secondary!J18*0.5*(TANH(I$590*(1-$D603/I$595))+1)</f>
        <v>2.8607961274930478E-8</v>
      </c>
      <c r="J603" s="18">
        <f ca="1">J510*0.5*(TANH(J$589*($D603/J$594-1))+1)+Secondary!K18*0.5*(TANH(J$590*(1-$D603/J$595))+1)</f>
        <v>3.7289284095600276E-8</v>
      </c>
      <c r="K603" s="18">
        <f ca="1">K510*0.5*(TANH(K$589*($D603/K$594-1))+1)+Secondary!L18*0.5*(TANH(K$590*(1-$D603/K$595))+1)</f>
        <v>8.6511361783709279E-8</v>
      </c>
      <c r="L603" s="18">
        <f ca="1">L510*0.5*(TANH(L$589*($D603/L$594-1))+1)+Secondary!M18*0.5*(TANH(L$590*(1-$D603/L$595))+1)</f>
        <v>1.2406825220111297E-8</v>
      </c>
      <c r="M603" s="18">
        <f t="shared" ref="M603:AF603" ca="1" si="508">M510*0.5*(TANH(M$589*($D603/M$594-1))+1)</f>
        <v>5.4022602475488599E-42</v>
      </c>
      <c r="N603" s="18">
        <f t="shared" ca="1" si="508"/>
        <v>4.6862354803983389E-48</v>
      </c>
      <c r="O603" s="18">
        <f t="shared" ca="1" si="508"/>
        <v>6.8813893056892389E-49</v>
      </c>
      <c r="P603" s="18">
        <f t="shared" ca="1" si="508"/>
        <v>5.2467978377047781E-48</v>
      </c>
      <c r="Q603" s="18">
        <f t="shared" ca="1" si="508"/>
        <v>6.704890508778932E-49</v>
      </c>
      <c r="R603" s="18">
        <f t="shared" ca="1" si="508"/>
        <v>3.3099394851250822E-48</v>
      </c>
      <c r="S603" s="18">
        <f t="shared" ca="1" si="508"/>
        <v>6.2395882845485919E-50</v>
      </c>
      <c r="T603" s="18">
        <f t="shared" ca="1" si="508"/>
        <v>4.0723153665143786E-49</v>
      </c>
      <c r="U603" s="18">
        <f t="shared" ca="1" si="508"/>
        <v>2.5716512795065858E-50</v>
      </c>
      <c r="V603" s="18">
        <f t="shared" ca="1" si="508"/>
        <v>7.1326886765512387E-50</v>
      </c>
      <c r="W603" s="18">
        <f t="shared" ca="1" si="508"/>
        <v>2.0058615106077314E-50</v>
      </c>
      <c r="X603" s="18">
        <f t="shared" ca="1" si="508"/>
        <v>3.3337153243382085E-56</v>
      </c>
      <c r="Y603" s="18">
        <f t="shared" ca="1" si="508"/>
        <v>3.0498729242559251E-57</v>
      </c>
      <c r="Z603" s="18">
        <f t="shared" ca="1" si="508"/>
        <v>8.1308810746491263E-57</v>
      </c>
      <c r="AA603" s="18">
        <f t="shared" ca="1" si="508"/>
        <v>5.1516313556000379E-57</v>
      </c>
      <c r="AB603" s="18">
        <f t="shared" ca="1" si="508"/>
        <v>1.1632745807244261E-56</v>
      </c>
      <c r="AC603" s="18">
        <f t="shared" ca="1" si="508"/>
        <v>1.4472193959551743E-56</v>
      </c>
      <c r="AD603" s="18">
        <f t="shared" ca="1" si="508"/>
        <v>2.3666654337242938E-55</v>
      </c>
      <c r="AE603" s="18">
        <f t="shared" ca="1" si="508"/>
        <v>2.512748306774496E-57</v>
      </c>
      <c r="AF603" s="18">
        <f t="shared" ca="1" si="508"/>
        <v>1.1393771633076334E-56</v>
      </c>
    </row>
    <row r="604" spans="4:32">
      <c r="D604" s="18">
        <f t="shared" si="503"/>
        <v>4.4964999999999998E-2</v>
      </c>
      <c r="E604" s="18">
        <f ca="1">E511*0.5*(TANH(E$589*($D604/E$594-1))+1)+Secondary!F19*0.5*(TANH(E$590*(1-$D604/E$595))+1)</f>
        <v>1.1004605009137991E-7</v>
      </c>
      <c r="F604" s="18">
        <f ca="1">F511*0.5*(TANH(F$589*($D604/F$594-1))+1)+Secondary!G19*0.5*(TANH(F$590*(1-$D604/F$595))+1)</f>
        <v>9.117571119415212E-8</v>
      </c>
      <c r="G604" s="18">
        <f ca="1">G511*0.5*(TANH(G$589*($D604/G$594-1))+1)+Secondary!H19*0.5*(TANH(G$590*(1-$D604/G$595))+1)</f>
        <v>7.4264619185107741E-9</v>
      </c>
      <c r="H604" s="18">
        <f ca="1">H511*0.5*(TANH(H$589*($D604/H$594-1))+1)+Secondary!I19*0.5*(TANH(H$590*(1-$D604/H$595))+1)</f>
        <v>3.3141899767530857E-9</v>
      </c>
      <c r="I604" s="18">
        <f ca="1">I511*0.5*(TANH(I$589*($D604/I$594-1))+1)+Secondary!J19*0.5*(TANH(I$590*(1-$D604/I$595))+1)</f>
        <v>2.4360203255012285E-8</v>
      </c>
      <c r="J604" s="18">
        <f ca="1">J511*0.5*(TANH(J$589*($D604/J$594-1))+1)+Secondary!K19*0.5*(TANH(J$590*(1-$D604/J$595))+1)</f>
        <v>3.1205645077717547E-8</v>
      </c>
      <c r="K604" s="18">
        <f ca="1">K511*0.5*(TANH(K$589*($D604/K$594-1))+1)+Secondary!L19*0.5*(TANH(K$590*(1-$D604/K$595))+1)</f>
        <v>5.9975154813803192E-8</v>
      </c>
      <c r="L604" s="18">
        <f ca="1">L511*0.5*(TANH(L$589*($D604/L$594-1))+1)+Secondary!M19*0.5*(TANH(L$590*(1-$D604/L$595))+1)</f>
        <v>7.7911486391535565E-9</v>
      </c>
      <c r="M604" s="18">
        <f t="shared" ref="M604:AF604" ca="1" si="509">M511*0.5*(TANH(M$589*($D604/M$594-1))+1)</f>
        <v>6.174099717563206E-42</v>
      </c>
      <c r="N604" s="18">
        <f t="shared" ca="1" si="509"/>
        <v>5.2470417999750951E-48</v>
      </c>
      <c r="O604" s="18">
        <f t="shared" ca="1" si="509"/>
        <v>7.7048917893709833E-49</v>
      </c>
      <c r="P604" s="18">
        <f t="shared" ca="1" si="509"/>
        <v>5.8746873154484901E-48</v>
      </c>
      <c r="Q604" s="18">
        <f t="shared" ca="1" si="509"/>
        <v>7.5072713637363488E-49</v>
      </c>
      <c r="R604" s="18">
        <f t="shared" ca="1" si="509"/>
        <v>3.7060432648755299E-48</v>
      </c>
      <c r="S604" s="18">
        <f t="shared" ca="1" si="509"/>
        <v>6.9862860226810551E-50</v>
      </c>
      <c r="T604" s="18">
        <f t="shared" ca="1" si="509"/>
        <v>4.5596534713653936E-49</v>
      </c>
      <c r="U604" s="18">
        <f t="shared" ca="1" si="509"/>
        <v>2.8794033666496158E-50</v>
      </c>
      <c r="V604" s="18">
        <f t="shared" ca="1" si="509"/>
        <v>7.986264664921944E-50</v>
      </c>
      <c r="W604" s="18">
        <f t="shared" ca="1" si="509"/>
        <v>2.2459049853333423E-50</v>
      </c>
      <c r="X604" s="18">
        <f t="shared" ca="1" si="509"/>
        <v>3.6968852624021806E-56</v>
      </c>
      <c r="Y604" s="18">
        <f t="shared" ca="1" si="509"/>
        <v>3.3821214676361517E-57</v>
      </c>
      <c r="Z604" s="18">
        <f t="shared" ca="1" si="509"/>
        <v>9.0166469860210896E-57</v>
      </c>
      <c r="AA604" s="18">
        <f t="shared" ca="1" si="509"/>
        <v>5.7128423065741015E-57</v>
      </c>
      <c r="AB604" s="18">
        <f t="shared" ca="1" si="509"/>
        <v>1.2899999646642916E-56</v>
      </c>
      <c r="AC604" s="18">
        <f t="shared" ca="1" si="509"/>
        <v>1.6048773128866865E-56</v>
      </c>
      <c r="AD604" s="18">
        <f t="shared" ca="1" si="509"/>
        <v>2.6244864394623369E-55</v>
      </c>
      <c r="AE604" s="18">
        <f t="shared" ca="1" si="509"/>
        <v>2.7864833621337925E-57</v>
      </c>
      <c r="AF604" s="18">
        <f t="shared" ca="1" si="509"/>
        <v>1.2634992167944068E-56</v>
      </c>
    </row>
    <row r="605" spans="4:32">
      <c r="D605" s="18">
        <f t="shared" si="503"/>
        <v>5.6606999999999998E-2</v>
      </c>
      <c r="E605" s="18">
        <f ca="1">E512*0.5*(TANH(E$589*($D605/E$594-1))+1)+Secondary!F20*0.5*(TANH(E$590*(1-$D605/E$595))+1)</f>
        <v>1.053191835558512E-7</v>
      </c>
      <c r="F605" s="18">
        <f ca="1">F512*0.5*(TANH(F$589*($D605/F$594-1))+1)+Secondary!G20*0.5*(TANH(F$590*(1-$D605/F$595))+1)</f>
        <v>8.6685014940203577E-8</v>
      </c>
      <c r="G605" s="18">
        <f ca="1">G512*0.5*(TANH(G$589*($D605/G$594-1))+1)+Secondary!H20*0.5*(TANH(G$590*(1-$D605/G$595))+1)</f>
        <v>7.1149033101322298E-9</v>
      </c>
      <c r="H605" s="18">
        <f ca="1">H512*0.5*(TANH(H$589*($D605/H$594-1))+1)+Secondary!I20*0.5*(TANH(H$590*(1-$D605/H$595))+1)</f>
        <v>3.0210415564303927E-9</v>
      </c>
      <c r="I605" s="18">
        <f ca="1">I512*0.5*(TANH(I$589*($D605/I$594-1))+1)+Secondary!J20*0.5*(TANH(I$590*(1-$D605/I$595))+1)</f>
        <v>2.0296941185793706E-8</v>
      </c>
      <c r="J605" s="18">
        <f ca="1">J512*0.5*(TANH(J$589*($D605/J$594-1))+1)+Secondary!K20*0.5*(TANH(J$590*(1-$D605/J$595))+1)</f>
        <v>2.5766999974646926E-8</v>
      </c>
      <c r="K605" s="18">
        <f ca="1">K512*0.5*(TANH(K$589*($D605/K$594-1))+1)+Secondary!L20*0.5*(TANH(K$590*(1-$D605/K$595))+1)</f>
        <v>3.995791497267374E-8</v>
      </c>
      <c r="L605" s="18">
        <f ca="1">L512*0.5*(TANH(L$589*($D605/L$594-1))+1)+Secondary!M20*0.5*(TANH(L$590*(1-$D605/L$595))+1)</f>
        <v>4.675977878645169E-9</v>
      </c>
      <c r="M605" s="18">
        <f t="shared" ref="M605:AF605" ca="1" si="510">M512*0.5*(TANH(M$589*($D605/M$594-1))+1)</f>
        <v>7.3044169702105684E-42</v>
      </c>
      <c r="N605" s="18">
        <f t="shared" ca="1" si="510"/>
        <v>6.0494062430223049E-48</v>
      </c>
      <c r="O605" s="18">
        <f t="shared" ca="1" si="510"/>
        <v>8.8831044583505387E-49</v>
      </c>
      <c r="P605" s="18">
        <f t="shared" ca="1" si="510"/>
        <v>6.7730299075712422E-48</v>
      </c>
      <c r="Q605" s="18">
        <f t="shared" ca="1" si="510"/>
        <v>8.655264635339873E-49</v>
      </c>
      <c r="R605" s="18">
        <f t="shared" ca="1" si="510"/>
        <v>4.2727622730575191E-48</v>
      </c>
      <c r="S605" s="18">
        <f t="shared" ca="1" si="510"/>
        <v>8.0546115967587832E-50</v>
      </c>
      <c r="T605" s="18">
        <f t="shared" ca="1" si="510"/>
        <v>5.2569045055232703E-49</v>
      </c>
      <c r="U605" s="18">
        <f t="shared" ca="1" si="510"/>
        <v>3.3197146344518132E-50</v>
      </c>
      <c r="V605" s="18">
        <f t="shared" ca="1" si="510"/>
        <v>9.2075045537227925E-50</v>
      </c>
      <c r="W605" s="18">
        <f t="shared" ca="1" si="510"/>
        <v>2.5893432656325732E-50</v>
      </c>
      <c r="X605" s="18">
        <f t="shared" ca="1" si="510"/>
        <v>4.2108360130183007E-56</v>
      </c>
      <c r="Y605" s="18">
        <f t="shared" ca="1" si="510"/>
        <v>3.852312881181492E-57</v>
      </c>
      <c r="Z605" s="18">
        <f t="shared" ca="1" si="510"/>
        <v>1.0270164978972709E-56</v>
      </c>
      <c r="AA605" s="18">
        <f t="shared" ca="1" si="510"/>
        <v>6.5070566885481612E-57</v>
      </c>
      <c r="AB605" s="18">
        <f t="shared" ca="1" si="510"/>
        <v>1.4693391646363451E-56</v>
      </c>
      <c r="AC605" s="18">
        <f t="shared" ca="1" si="510"/>
        <v>1.8279916096969346E-56</v>
      </c>
      <c r="AD605" s="18">
        <f t="shared" ca="1" si="510"/>
        <v>2.9893495165862313E-55</v>
      </c>
      <c r="AE605" s="18">
        <f t="shared" ca="1" si="510"/>
        <v>3.1738676805412917E-57</v>
      </c>
      <c r="AF605" s="18">
        <f t="shared" ca="1" si="510"/>
        <v>1.4391542390509261E-56</v>
      </c>
    </row>
    <row r="606" spans="4:32">
      <c r="D606" s="18">
        <f t="shared" si="503"/>
        <v>7.1263999999999994E-2</v>
      </c>
      <c r="E606" s="18">
        <f ca="1">E513*0.5*(TANH(E$589*($D606/E$594-1))+1)+Secondary!F21*0.5*(TANH(E$590*(1-$D606/E$595))+1)</f>
        <v>1.0147895923969717E-7</v>
      </c>
      <c r="F606" s="18">
        <f ca="1">F513*0.5*(TANH(F$589*($D606/F$594-1))+1)+Secondary!G21*0.5*(TANH(F$590*(1-$D606/F$595))+1)</f>
        <v>8.3366636965086574E-8</v>
      </c>
      <c r="G606" s="18">
        <f ca="1">G513*0.5*(TANH(G$589*($D606/G$594-1))+1)+Secondary!H21*0.5*(TANH(G$590*(1-$D606/G$595))+1)</f>
        <v>6.8163603778377836E-9</v>
      </c>
      <c r="H606" s="18">
        <f ca="1">H513*0.5*(TANH(H$589*($D606/H$594-1))+1)+Secondary!I21*0.5*(TANH(H$590*(1-$D606/H$595))+1)</f>
        <v>2.7495723573422073E-9</v>
      </c>
      <c r="I606" s="18">
        <f ca="1">I513*0.5*(TANH(I$589*($D606/I$594-1))+1)+Secondary!J21*0.5*(TANH(I$590*(1-$D606/I$595))+1)</f>
        <v>1.6508266370531896E-8</v>
      </c>
      <c r="J606" s="18">
        <f ca="1">J513*0.5*(TANH(J$589*($D606/J$594-1))+1)+Secondary!K21*0.5*(TANH(J$590*(1-$D606/J$595))+1)</f>
        <v>2.0913711353328874E-8</v>
      </c>
      <c r="K606" s="18">
        <f ca="1">K513*0.5*(TANH(K$589*($D606/K$594-1))+1)+Secondary!L21*0.5*(TANH(K$590*(1-$D606/K$595))+1)</f>
        <v>2.5448655009898057E-8</v>
      </c>
      <c r="L606" s="18">
        <f ca="1">L513*0.5*(TANH(L$589*($D606/L$594-1))+1)+Secondary!M21*0.5*(TANH(L$590*(1-$D606/L$595))+1)</f>
        <v>2.6902557591766814E-9</v>
      </c>
      <c r="M606" s="18">
        <f t="shared" ref="M606:AF606" ca="1" si="511">M513*0.5*(TANH(M$589*($D606/M$594-1))+1)</f>
        <v>9.0262175280284278E-42</v>
      </c>
      <c r="N606" s="18">
        <f t="shared" ca="1" si="511"/>
        <v>7.236275895051806E-48</v>
      </c>
      <c r="O606" s="18">
        <f t="shared" ca="1" si="511"/>
        <v>1.0625934502274578E-48</v>
      </c>
      <c r="P606" s="18">
        <f t="shared" ca="1" si="511"/>
        <v>8.1018719321318815E-48</v>
      </c>
      <c r="Q606" s="18">
        <f t="shared" ca="1" si="511"/>
        <v>1.03533937377452E-48</v>
      </c>
      <c r="R606" s="18">
        <f t="shared" ca="1" si="511"/>
        <v>5.1110616661066938E-48</v>
      </c>
      <c r="S606" s="18">
        <f t="shared" ca="1" si="511"/>
        <v>9.6348950487134163E-50</v>
      </c>
      <c r="T606" s="18">
        <f t="shared" ca="1" si="511"/>
        <v>6.2882888729547741E-49</v>
      </c>
      <c r="U606" s="18">
        <f t="shared" ca="1" si="511"/>
        <v>3.9710297709236613E-50</v>
      </c>
      <c r="V606" s="18">
        <f t="shared" ca="1" si="511"/>
        <v>1.1013981199991419E-49</v>
      </c>
      <c r="W606" s="18">
        <f t="shared" ca="1" si="511"/>
        <v>3.0973624082594804E-50</v>
      </c>
      <c r="X606" s="18">
        <f t="shared" ca="1" si="511"/>
        <v>4.9606768562089752E-56</v>
      </c>
      <c r="Y606" s="18">
        <f t="shared" ca="1" si="511"/>
        <v>4.5383099754163763E-57</v>
      </c>
      <c r="Z606" s="18">
        <f t="shared" ca="1" si="511"/>
        <v>1.2099015271429609E-56</v>
      </c>
      <c r="AA606" s="18">
        <f t="shared" ca="1" si="511"/>
        <v>7.6657949080880061E-57</v>
      </c>
      <c r="AB606" s="18">
        <f t="shared" ca="1" si="511"/>
        <v>1.7309904155166859E-56</v>
      </c>
      <c r="AC606" s="18">
        <f t="shared" ca="1" si="511"/>
        <v>2.1535095972184283E-56</v>
      </c>
      <c r="AD606" s="18">
        <f t="shared" ca="1" si="511"/>
        <v>3.5216753113993044E-55</v>
      </c>
      <c r="AE606" s="18">
        <f t="shared" ca="1" si="511"/>
        <v>3.7390513837703318E-57</v>
      </c>
      <c r="AF606" s="18">
        <f t="shared" ca="1" si="511"/>
        <v>1.6954303753022694E-56</v>
      </c>
    </row>
    <row r="607" spans="4:32">
      <c r="D607" s="18">
        <f t="shared" si="503"/>
        <v>8.9716000000000004E-2</v>
      </c>
      <c r="E607" s="18">
        <f ca="1">E514*0.5*(TANH(E$589*($D607/E$594-1))+1)+Secondary!F22*0.5*(TANH(E$590*(1-$D607/E$595))+1)</f>
        <v>9.8585674348516513E-8</v>
      </c>
      <c r="F607" s="18">
        <f ca="1">F514*0.5*(TANH(F$589*($D607/F$594-1))+1)+Secondary!G22*0.5*(TANH(F$590*(1-$D607/F$595))+1)</f>
        <v>8.0954521308973593E-8</v>
      </c>
      <c r="G607" s="18">
        <f ca="1">G514*0.5*(TANH(G$589*($D607/G$594-1))+1)+Secondary!H22*0.5*(TANH(G$590*(1-$D607/G$595))+1)</f>
        <v>6.5302469657835165E-9</v>
      </c>
      <c r="H607" s="18">
        <f ca="1">H514*0.5*(TANH(H$589*($D607/H$594-1))+1)+Secondary!I22*0.5*(TANH(H$590*(1-$D607/H$595))+1)</f>
        <v>2.4984812884952782E-9</v>
      </c>
      <c r="I607" s="18">
        <f ca="1">I514*0.5*(TANH(I$589*($D607/I$594-1))+1)+Secondary!J22*0.5*(TANH(I$590*(1-$D607/I$595))+1)</f>
        <v>1.3088231666812075E-8</v>
      </c>
      <c r="J607" s="18">
        <f ca="1">J514*0.5*(TANH(J$589*($D607/J$594-1))+1)+Secondary!K22*0.5*(TANH(J$590*(1-$D607/J$595))+1)</f>
        <v>1.6616521756678367E-8</v>
      </c>
      <c r="K607" s="18">
        <f ca="1">K514*0.5*(TANH(K$589*($D607/K$594-1))+1)+Secondary!L22*0.5*(TANH(K$590*(1-$D607/K$595))+1)</f>
        <v>1.5468044430379665E-8</v>
      </c>
      <c r="L607" s="18">
        <f ca="1">L514*0.5*(TANH(L$589*($D607/L$594-1))+1)+Secondary!M22*0.5*(TANH(L$590*(1-$D607/L$595))+1)</f>
        <v>1.4926686217794496E-9</v>
      </c>
      <c r="M607" s="18">
        <f t="shared" ref="M607:AF607" ca="1" si="512">M514*0.5*(TANH(M$589*($D607/M$594-1))+1)</f>
        <v>1.1782190499773116E-41</v>
      </c>
      <c r="N607" s="18">
        <f t="shared" ca="1" si="512"/>
        <v>9.0669638750178851E-48</v>
      </c>
      <c r="O607" s="18">
        <f t="shared" ca="1" si="512"/>
        <v>1.3314163996264597E-48</v>
      </c>
      <c r="P607" s="18">
        <f t="shared" ca="1" si="512"/>
        <v>1.0151545379667566E-47</v>
      </c>
      <c r="Q607" s="18">
        <f t="shared" ca="1" si="512"/>
        <v>1.2972674327147596E-48</v>
      </c>
      <c r="R607" s="18">
        <f t="shared" ca="1" si="512"/>
        <v>6.4040972715136329E-48</v>
      </c>
      <c r="S607" s="18">
        <f t="shared" ca="1" si="512"/>
        <v>1.2072404557594666E-49</v>
      </c>
      <c r="T607" s="18">
        <f t="shared" ca="1" si="512"/>
        <v>7.8791485839665848E-49</v>
      </c>
      <c r="U607" s="18">
        <f t="shared" ca="1" si="512"/>
        <v>4.9756513508055848E-50</v>
      </c>
      <c r="V607" s="18">
        <f t="shared" ca="1" si="512"/>
        <v>1.3800382611037331E-49</v>
      </c>
      <c r="W607" s="18">
        <f t="shared" ca="1" si="512"/>
        <v>3.8809569723536812E-50</v>
      </c>
      <c r="X607" s="18">
        <f t="shared" ca="1" si="512"/>
        <v>6.0973494161437703E-56</v>
      </c>
      <c r="Y607" s="18">
        <f t="shared" ca="1" si="512"/>
        <v>5.5782027310181411E-57</v>
      </c>
      <c r="Z607" s="18">
        <f t="shared" ca="1" si="512"/>
        <v>1.4871342145366712E-56</v>
      </c>
      <c r="AA607" s="18">
        <f t="shared" ca="1" si="512"/>
        <v>9.4223088919259423E-57</v>
      </c>
      <c r="AB607" s="18">
        <f t="shared" ca="1" si="512"/>
        <v>2.1276236470534896E-56</v>
      </c>
      <c r="AC607" s="18">
        <f t="shared" ca="1" si="512"/>
        <v>2.6469574694434819E-56</v>
      </c>
      <c r="AD607" s="18">
        <f t="shared" ca="1" si="512"/>
        <v>4.3286200673695984E-55</v>
      </c>
      <c r="AE607" s="18">
        <f t="shared" ca="1" si="512"/>
        <v>4.5958049539756552E-57</v>
      </c>
      <c r="AF607" s="18">
        <f t="shared" ca="1" si="512"/>
        <v>2.0839155608124815E-56</v>
      </c>
    </row>
    <row r="608" spans="4:32">
      <c r="D608" s="18">
        <f t="shared" si="503"/>
        <v>0.11294999999999999</v>
      </c>
      <c r="E608" s="18">
        <f ca="1">E515*0.5*(TANH(E$589*($D608/E$594-1))+1)+Secondary!F23*0.5*(TANH(E$590*(1-$D608/E$595))+1)</f>
        <v>9.6718149378908493E-8</v>
      </c>
      <c r="F608" s="18">
        <f ca="1">F515*0.5*(TANH(F$589*($D608/F$594-1))+1)+Secondary!G23*0.5*(TANH(F$590*(1-$D608/F$595))+1)</f>
        <v>7.9239296915840425E-8</v>
      </c>
      <c r="G608" s="18">
        <f ca="1">G515*0.5*(TANH(G$589*($D608/G$594-1))+1)+Secondary!H23*0.5*(TANH(G$590*(1-$D608/G$595))+1)</f>
        <v>6.2560554601827424E-9</v>
      </c>
      <c r="H608" s="18">
        <f ca="1">H515*0.5*(TANH(H$589*($D608/H$594-1))+1)+Secondary!I23*0.5*(TANH(H$590*(1-$D608/H$595))+1)</f>
        <v>2.2665612697290538E-9</v>
      </c>
      <c r="I608" s="18">
        <f ca="1">I515*0.5*(TANH(I$589*($D608/I$594-1))+1)+Secondary!J23*0.5*(TANH(I$590*(1-$D608/I$595))+1)</f>
        <v>1.0113765147684669E-8</v>
      </c>
      <c r="J608" s="18">
        <f ca="1">J515*0.5*(TANH(J$589*($D608/J$594-1))+1)+Secondary!K23*0.5*(TANH(J$590*(1-$D608/J$595))+1)</f>
        <v>1.2871945208818121E-8</v>
      </c>
      <c r="K608" s="18">
        <f ca="1">K515*0.5*(TANH(K$589*($D608/K$594-1))+1)+Secondary!L23*0.5*(TANH(K$590*(1-$D608/K$595))+1)</f>
        <v>8.9967870971486201E-9</v>
      </c>
      <c r="L608" s="18">
        <f ca="1">L515*0.5*(TANH(L$589*($D608/L$594-1))+1)+Secondary!M23*0.5*(TANH(L$590*(1-$D608/L$595))+1)</f>
        <v>8.0469092131710873E-10</v>
      </c>
      <c r="M608" s="18">
        <f t="shared" ref="M608:AF608" ca="1" si="513">M515*0.5*(TANH(M$589*($D608/M$594-1))+1)</f>
        <v>1.6479200119726771E-41</v>
      </c>
      <c r="N608" s="18">
        <f t="shared" ca="1" si="513"/>
        <v>1.2044588210098091E-47</v>
      </c>
      <c r="O608" s="18">
        <f t="shared" ca="1" si="513"/>
        <v>1.768658443082643E-48</v>
      </c>
      <c r="P608" s="18">
        <f t="shared" ca="1" si="513"/>
        <v>1.3485350969369179E-47</v>
      </c>
      <c r="Q608" s="18">
        <f t="shared" ca="1" si="513"/>
        <v>1.7232949176105799E-48</v>
      </c>
      <c r="R608" s="18">
        <f t="shared" ca="1" si="513"/>
        <v>8.5072271508836115E-48</v>
      </c>
      <c r="S608" s="18">
        <f t="shared" ca="1" si="513"/>
        <v>1.6037027781266943E-49</v>
      </c>
      <c r="T608" s="18">
        <f t="shared" ca="1" si="513"/>
        <v>1.0466691140502241E-48</v>
      </c>
      <c r="U608" s="18">
        <f t="shared" ca="1" si="513"/>
        <v>6.6096741493024736E-50</v>
      </c>
      <c r="V608" s="18">
        <f t="shared" ca="1" si="513"/>
        <v>1.8332480567262148E-49</v>
      </c>
      <c r="W608" s="18">
        <f t="shared" ca="1" si="513"/>
        <v>5.1554780752182248E-50</v>
      </c>
      <c r="X608" s="18">
        <f t="shared" ca="1" si="513"/>
        <v>7.9060741506846312E-56</v>
      </c>
      <c r="Y608" s="18">
        <f t="shared" ca="1" si="513"/>
        <v>7.2329270346743814E-57</v>
      </c>
      <c r="Z608" s="18">
        <f t="shared" ca="1" si="513"/>
        <v>1.9282793865201449E-56</v>
      </c>
      <c r="AA608" s="18">
        <f t="shared" ca="1" si="513"/>
        <v>1.2217353274874353E-56</v>
      </c>
      <c r="AB608" s="18">
        <f t="shared" ca="1" si="513"/>
        <v>2.7587643647645258E-56</v>
      </c>
      <c r="AC608" s="18">
        <f t="shared" ca="1" si="513"/>
        <v>3.4321540304789859E-56</v>
      </c>
      <c r="AD608" s="18">
        <f t="shared" ca="1" si="513"/>
        <v>5.6126670554362624E-55</v>
      </c>
      <c r="AE608" s="18">
        <f t="shared" ca="1" si="513"/>
        <v>5.9591099787632747E-57</v>
      </c>
      <c r="AF608" s="18">
        <f t="shared" ca="1" si="513"/>
        <v>2.7020907598901111E-56</v>
      </c>
    </row>
    <row r="609" spans="4:32">
      <c r="D609" s="18">
        <f t="shared" si="503"/>
        <v>0.14219000000000001</v>
      </c>
      <c r="E609" s="18">
        <f ca="1">E516*0.5*(TANH(E$589*($D609/E$594-1))+1)+Secondary!F24*0.5*(TANH(E$590*(1-$D609/E$595))+1)</f>
        <v>9.5973121869589128E-8</v>
      </c>
      <c r="F609" s="18">
        <f ca="1">F516*0.5*(TANH(F$589*($D609/F$594-1))+1)+Secondary!G24*0.5*(TANH(F$590*(1-$D609/F$595))+1)</f>
        <v>7.8051096573099295E-8</v>
      </c>
      <c r="G609" s="18">
        <f ca="1">G516*0.5*(TANH(G$589*($D609/G$594-1))+1)+Secondary!H24*0.5*(TANH(G$590*(1-$D609/G$595))+1)</f>
        <v>5.9929032509622303E-9</v>
      </c>
      <c r="H609" s="18">
        <f ca="1">H516*0.5*(TANH(H$589*($D609/H$594-1))+1)+Secondary!I24*0.5*(TANH(H$590*(1-$D609/H$595))+1)</f>
        <v>2.0523179085853836E-9</v>
      </c>
      <c r="I609" s="18">
        <f ca="1">I516*0.5*(TANH(I$589*($D609/I$594-1))+1)+Secondary!J24*0.5*(TANH(I$590*(1-$D609/I$595))+1)</f>
        <v>7.6227381339110276E-9</v>
      </c>
      <c r="J609" s="18">
        <f ca="1">J516*0.5*(TANH(J$589*($D609/J$594-1))+1)+Secondary!K24*0.5*(TANH(J$590*(1-$D609/J$595))+1)</f>
        <v>9.6846520909766973E-9</v>
      </c>
      <c r="K609" s="18">
        <f ca="1">K516*0.5*(TANH(K$589*($D609/K$594-1))+1)+Secondary!L24*0.5*(TANH(K$590*(1-$D609/K$595))+1)</f>
        <v>5.0345722674050673E-9</v>
      </c>
      <c r="L609" s="18">
        <f ca="1">L516*0.5*(TANH(L$589*($D609/L$594-1))+1)+Secondary!M24*0.5*(TANH(L$590*(1-$D609/L$595))+1)</f>
        <v>4.2425223561534378E-10</v>
      </c>
      <c r="M609" s="18">
        <f t="shared" ref="M609:AF609" ca="1" si="514">M516*0.5*(TANH(M$589*($D609/M$594-1))+1)</f>
        <v>2.5136924679559507E-41</v>
      </c>
      <c r="N609" s="18">
        <f t="shared" ca="1" si="514"/>
        <v>1.7218761214219469E-47</v>
      </c>
      <c r="O609" s="18">
        <f t="shared" ca="1" si="514"/>
        <v>2.5284473598209819E-48</v>
      </c>
      <c r="P609" s="18">
        <f t="shared" ca="1" si="514"/>
        <v>1.9278455120830081E-47</v>
      </c>
      <c r="Q609" s="18">
        <f t="shared" ca="1" si="514"/>
        <v>2.4635965078713871E-48</v>
      </c>
      <c r="R609" s="18">
        <f t="shared" ca="1" si="514"/>
        <v>1.2161804663576131E-47</v>
      </c>
      <c r="S609" s="18">
        <f t="shared" ca="1" si="514"/>
        <v>2.2926294442217924E-49</v>
      </c>
      <c r="T609" s="18">
        <f t="shared" ca="1" si="514"/>
        <v>1.4963025466421386E-48</v>
      </c>
      <c r="U609" s="18">
        <f t="shared" ca="1" si="514"/>
        <v>9.4490912582165165E-50</v>
      </c>
      <c r="V609" s="18">
        <f t="shared" ca="1" si="514"/>
        <v>2.6207839716440487E-49</v>
      </c>
      <c r="W609" s="18">
        <f t="shared" ca="1" si="514"/>
        <v>7.3701944824535734E-50</v>
      </c>
      <c r="X609" s="18">
        <f t="shared" ca="1" si="514"/>
        <v>1.0963331379848366E-55</v>
      </c>
      <c r="Y609" s="18">
        <f t="shared" ca="1" si="514"/>
        <v>1.002987983446643E-56</v>
      </c>
      <c r="Z609" s="18">
        <f t="shared" ca="1" si="514"/>
        <v>2.6739396944413091E-56</v>
      </c>
      <c r="AA609" s="18">
        <f t="shared" ca="1" si="514"/>
        <v>1.6941770076859123E-56</v>
      </c>
      <c r="AB609" s="18">
        <f t="shared" ca="1" si="514"/>
        <v>3.8255709833276365E-56</v>
      </c>
      <c r="AC609" s="18">
        <f t="shared" ca="1" si="514"/>
        <v>4.7593586969022352E-56</v>
      </c>
      <c r="AD609" s="18">
        <f t="shared" ca="1" si="514"/>
        <v>7.7830703174899042E-55</v>
      </c>
      <c r="AE609" s="18">
        <f t="shared" ca="1" si="514"/>
        <v>8.2634817796137772E-57</v>
      </c>
      <c r="AF609" s="18">
        <f t="shared" ca="1" si="514"/>
        <v>3.7469820221115382E-56</v>
      </c>
    </row>
    <row r="610" spans="4:32">
      <c r="D610" s="18">
        <f t="shared" si="503"/>
        <v>0.17901</v>
      </c>
      <c r="E610" s="18">
        <f ca="1">E517*0.5*(TANH(E$589*($D610/E$594-1))+1)+Secondary!F25*0.5*(TANH(E$590*(1-$D610/E$595))+1)</f>
        <v>9.6470851057038887E-8</v>
      </c>
      <c r="F610" s="18">
        <f ca="1">F517*0.5*(TANH(F$589*($D610/F$594-1))+1)+Secondary!G25*0.5*(TANH(F$590*(1-$D610/F$595))+1)</f>
        <v>7.7250501714450028E-8</v>
      </c>
      <c r="G610" s="18">
        <f ca="1">G517*0.5*(TANH(G$589*($D610/G$594-1))+1)+Secondary!H25*0.5*(TANH(G$590*(1-$D610/G$595))+1)</f>
        <v>5.7401433823139023E-9</v>
      </c>
      <c r="H610" s="18">
        <f ca="1">H517*0.5*(TANH(H$589*($D610/H$594-1))+1)+Secondary!I25*0.5*(TANH(H$590*(1-$D610/H$595))+1)</f>
        <v>1.8544891968528822E-9</v>
      </c>
      <c r="I610" s="18">
        <f ca="1">I517*0.5*(TANH(I$589*($D610/I$594-1))+1)+Secondary!J25*0.5*(TANH(I$590*(1-$D610/I$595))+1)</f>
        <v>5.614648184746637E-9</v>
      </c>
      <c r="J610" s="18">
        <f ca="1">J517*0.5*(TANH(J$589*($D610/J$594-1))+1)+Secondary!K25*0.5*(TANH(J$590*(1-$D610/J$595))+1)</f>
        <v>7.0594483373497941E-9</v>
      </c>
      <c r="K610" s="18">
        <f ca="1">K517*0.5*(TANH(K$589*($D610/K$594-1))+1)+Secondary!L25*0.5*(TANH(K$590*(1-$D610/K$595))+1)</f>
        <v>2.7318225454299621E-9</v>
      </c>
      <c r="L610" s="18">
        <f ca="1">L517*0.5*(TANH(L$589*($D610/L$594-1))+1)+Secondary!M25*0.5*(TANH(L$590*(1-$D610/L$595))+1)</f>
        <v>2.2012172339929653E-10</v>
      </c>
      <c r="M610" s="18">
        <f t="shared" ref="M610:AF610" ca="1" si="515">M517*0.5*(TANH(M$589*($D610/M$594-1))+1)</f>
        <v>4.2778441540212905E-41</v>
      </c>
      <c r="N610" s="18">
        <f t="shared" ca="1" si="515"/>
        <v>2.7005065033429419E-47</v>
      </c>
      <c r="O610" s="18">
        <f t="shared" ca="1" si="515"/>
        <v>3.9654934601853519E-48</v>
      </c>
      <c r="P610" s="18">
        <f t="shared" ca="1" si="515"/>
        <v>3.023539093361522E-47</v>
      </c>
      <c r="Q610" s="18">
        <f t="shared" ca="1" si="515"/>
        <v>3.8637848604219629E-48</v>
      </c>
      <c r="R610" s="18">
        <f t="shared" ca="1" si="515"/>
        <v>1.9073983743518822E-47</v>
      </c>
      <c r="S610" s="18">
        <f t="shared" ca="1" si="515"/>
        <v>3.5956485594267195E-49</v>
      </c>
      <c r="T610" s="18">
        <f t="shared" ca="1" si="515"/>
        <v>2.3467283182495834E-48</v>
      </c>
      <c r="U610" s="18">
        <f t="shared" ca="1" si="515"/>
        <v>1.4819495749000477E-49</v>
      </c>
      <c r="V610" s="18">
        <f t="shared" ca="1" si="515"/>
        <v>4.1103102436444307E-49</v>
      </c>
      <c r="W610" s="18">
        <f t="shared" ca="1" si="515"/>
        <v>1.1559055364967246E-49</v>
      </c>
      <c r="X610" s="18">
        <f t="shared" ca="1" si="515"/>
        <v>1.654725538013644E-55</v>
      </c>
      <c r="Y610" s="18">
        <f t="shared" ca="1" si="515"/>
        <v>1.5138370939982557E-56</v>
      </c>
      <c r="Z610" s="18">
        <f t="shared" ca="1" si="515"/>
        <v>4.0358500883539855E-56</v>
      </c>
      <c r="AA610" s="18">
        <f t="shared" ca="1" si="515"/>
        <v>2.5570675636474159E-56</v>
      </c>
      <c r="AB610" s="18">
        <f t="shared" ca="1" si="515"/>
        <v>5.7740387174567414E-56</v>
      </c>
      <c r="AC610" s="18">
        <f t="shared" ca="1" si="515"/>
        <v>7.1834302131834981E-56</v>
      </c>
      <c r="AD610" s="18">
        <f t="shared" ca="1" si="515"/>
        <v>1.1747201057056671E-54</v>
      </c>
      <c r="AE610" s="18">
        <f t="shared" ca="1" si="515"/>
        <v>1.2472299210137885E-56</v>
      </c>
      <c r="AF610" s="18">
        <f t="shared" ca="1" si="515"/>
        <v>5.6554225785637083E-56</v>
      </c>
    </row>
    <row r="611" spans="4:32">
      <c r="D611" s="18">
        <f t="shared" si="503"/>
        <v>0.22536</v>
      </c>
      <c r="E611" s="18">
        <f ca="1">E518*0.5*(TANH(E$589*($D611/E$594-1))+1)+Secondary!F26*0.5*(TANH(E$590*(1-$D611/E$595))+1)</f>
        <v>9.8352324571059307E-8</v>
      </c>
      <c r="F611" s="18">
        <f ca="1">F518*0.5*(TANH(F$589*($D611/F$594-1))+1)+Secondary!G26*0.5*(TANH(F$590*(1-$D611/F$595))+1)</f>
        <v>7.6712612072171378E-8</v>
      </c>
      <c r="G611" s="18">
        <f ca="1">G518*0.5*(TANH(G$589*($D611/G$594-1))+1)+Secondary!H26*0.5*(TANH(G$590*(1-$D611/G$595))+1)</f>
        <v>5.4966272748301205E-9</v>
      </c>
      <c r="H611" s="18">
        <f ca="1">H518*0.5*(TANH(H$589*($D611/H$594-1))+1)+Secondary!I26*0.5*(TANH(H$590*(1-$D611/H$595))+1)</f>
        <v>1.6714611891902428E-9</v>
      </c>
      <c r="I611" s="18">
        <f ca="1">I518*0.5*(TANH(I$589*($D611/I$594-1))+1)+Secondary!J26*0.5*(TANH(I$590*(1-$D611/I$595))+1)</f>
        <v>4.050071445085181E-9</v>
      </c>
      <c r="J611" s="18">
        <f ca="1">J518*0.5*(TANH(J$589*($D611/J$594-1))+1)+Secondary!K26*0.5*(TANH(J$590*(1-$D611/J$595))+1)</f>
        <v>4.9775260417843953E-9</v>
      </c>
      <c r="K611" s="18">
        <f ca="1">K518*0.5*(TANH(K$589*($D611/K$594-1))+1)+Secondary!L26*0.5*(TANH(K$590*(1-$D611/K$595))+1)</f>
        <v>1.4480452690823806E-9</v>
      </c>
      <c r="L611" s="18">
        <f ca="1">L518*0.5*(TANH(L$589*($D611/L$594-1))+1)+Secondary!M26*0.5*(TANH(L$590*(1-$D611/L$595))+1)</f>
        <v>1.1287919368387429E-10</v>
      </c>
      <c r="M611" s="18">
        <f t="shared" ref="M611:AF611" ca="1" si="516">M518*0.5*(TANH(M$589*($D611/M$594-1))+1)</f>
        <v>8.3541610622796087E-41</v>
      </c>
      <c r="N611" s="18">
        <f t="shared" ca="1" si="516"/>
        <v>4.7584847462797644E-47</v>
      </c>
      <c r="O611" s="18">
        <f t="shared" ca="1" si="516"/>
        <v>6.9874817853309297E-48</v>
      </c>
      <c r="P611" s="18">
        <f t="shared" ca="1" si="516"/>
        <v>5.3276917176587157E-47</v>
      </c>
      <c r="Q611" s="18">
        <f t="shared" ca="1" si="516"/>
        <v>6.8082646837348955E-48</v>
      </c>
      <c r="R611" s="18">
        <f t="shared" ca="1" si="516"/>
        <v>3.3609723380523725E-47</v>
      </c>
      <c r="S611" s="18">
        <f t="shared" ca="1" si="516"/>
        <v>6.3357896521645464E-49</v>
      </c>
      <c r="T611" s="18">
        <f t="shared" ca="1" si="516"/>
        <v>4.1351032908725933E-48</v>
      </c>
      <c r="U611" s="18">
        <f t="shared" ca="1" si="516"/>
        <v>2.6113011187799873E-49</v>
      </c>
      <c r="V611" s="18">
        <f t="shared" ca="1" si="516"/>
        <v>7.2426604811622917E-49</v>
      </c>
      <c r="W611" s="18">
        <f t="shared" ca="1" si="516"/>
        <v>2.0367882842405204E-49</v>
      </c>
      <c r="X611" s="18">
        <f t="shared" ca="1" si="516"/>
        <v>2.7782539737165727E-55</v>
      </c>
      <c r="Y611" s="18">
        <f t="shared" ca="1" si="516"/>
        <v>2.541704734438801E-56</v>
      </c>
      <c r="Z611" s="18">
        <f t="shared" ca="1" si="516"/>
        <v>6.7761184221466039E-56</v>
      </c>
      <c r="AA611" s="18">
        <f t="shared" ca="1" si="516"/>
        <v>4.2932696588618564E-56</v>
      </c>
      <c r="AB611" s="18">
        <f t="shared" ca="1" si="516"/>
        <v>9.6945055759211503E-56</v>
      </c>
      <c r="AC611" s="18">
        <f t="shared" ca="1" si="516"/>
        <v>1.2060848603506106E-55</v>
      </c>
      <c r="AD611" s="18">
        <f t="shared" ca="1" si="516"/>
        <v>1.9723337262777818E-54</v>
      </c>
      <c r="AE611" s="18">
        <f t="shared" ca="1" si="516"/>
        <v>2.0940763861629521E-56</v>
      </c>
      <c r="AF611" s="18">
        <f t="shared" ca="1" si="516"/>
        <v>9.4953519328190287E-56</v>
      </c>
    </row>
    <row r="612" spans="4:32">
      <c r="D612" s="18">
        <f t="shared" si="503"/>
        <v>0.28371000000000002</v>
      </c>
      <c r="E612" s="18">
        <f ca="1">E519*0.5*(TANH(E$589*($D612/E$594-1))+1)+Secondary!F27*0.5*(TANH(E$590*(1-$D612/E$595))+1)</f>
        <v>1.0178099924927285E-7</v>
      </c>
      <c r="F612" s="18">
        <f ca="1">F519*0.5*(TANH(F$589*($D612/F$594-1))+1)+Secondary!G27*0.5*(TANH(F$590*(1-$D612/F$595))+1)</f>
        <v>7.6314677561287612E-8</v>
      </c>
      <c r="G612" s="18">
        <f ca="1">G519*0.5*(TANH(G$589*($D612/G$594-1))+1)+Secondary!H27*0.5*(TANH(G$590*(1-$D612/G$595))+1)</f>
        <v>5.2605344973010036E-9</v>
      </c>
      <c r="H612" s="18">
        <f ca="1">H519*0.5*(TANH(H$589*($D612/H$594-1))+1)+Secondary!I27*0.5*(TANH(H$590*(1-$D612/H$595))+1)</f>
        <v>1.5012369944709872E-9</v>
      </c>
      <c r="I612" s="18">
        <f ca="1">I519*0.5*(TANH(I$589*($D612/I$594-1))+1)+Secondary!J27*0.5*(TANH(I$590*(1-$D612/I$595))+1)</f>
        <v>2.8659989808367017E-9</v>
      </c>
      <c r="J612" s="18">
        <f ca="1">J519*0.5*(TANH(J$589*($D612/J$594-1))+1)+Secondary!K27*0.5*(TANH(J$590*(1-$D612/J$595))+1)</f>
        <v>3.3916171701865536E-9</v>
      </c>
      <c r="K612" s="18">
        <f ca="1">K519*0.5*(TANH(K$589*($D612/K$594-1))+1)+Secondary!L27*0.5*(TANH(K$590*(1-$D612/K$595))+1)</f>
        <v>7.5452067487333611E-10</v>
      </c>
      <c r="L612" s="18">
        <f ca="1">L519*0.5*(TANH(L$589*($D612/L$594-1))+1)+Secondary!M27*0.5*(TANH(L$590*(1-$D612/L$595))+1)</f>
        <v>5.7360675705470192E-11</v>
      </c>
      <c r="M612" s="18">
        <f t="shared" ref="M612:AF612" ca="1" si="517">M519*0.5*(TANH(M$589*($D612/M$594-1))+1)</f>
        <v>1.9401391340250541E-40</v>
      </c>
      <c r="N612" s="18">
        <f t="shared" ca="1" si="517"/>
        <v>9.7089191797357827E-47</v>
      </c>
      <c r="O612" s="18">
        <f t="shared" ca="1" si="517"/>
        <v>1.4256827312495588E-47</v>
      </c>
      <c r="P612" s="18">
        <f t="shared" ca="1" si="517"/>
        <v>1.0870295427814402E-46</v>
      </c>
      <c r="Q612" s="18">
        <f t="shared" ca="1" si="517"/>
        <v>1.3891165557899482E-47</v>
      </c>
      <c r="R612" s="18">
        <f t="shared" ca="1" si="517"/>
        <v>6.8575224505952524E-47</v>
      </c>
      <c r="S612" s="18">
        <f t="shared" ca="1" si="517"/>
        <v>1.2927157178694338E-48</v>
      </c>
      <c r="T612" s="18">
        <f t="shared" ca="1" si="517"/>
        <v>8.4370123595799247E-48</v>
      </c>
      <c r="U612" s="18">
        <f t="shared" ca="1" si="517"/>
        <v>5.3279391085178183E-49</v>
      </c>
      <c r="V612" s="18">
        <f t="shared" ca="1" si="517"/>
        <v>1.4777481318503224E-48</v>
      </c>
      <c r="W612" s="18">
        <f t="shared" ca="1" si="517"/>
        <v>4.1557384482511292E-49</v>
      </c>
      <c r="X612" s="18">
        <f t="shared" ca="1" si="517"/>
        <v>5.3339796772130024E-55</v>
      </c>
      <c r="Y612" s="18">
        <f t="shared" ca="1" si="517"/>
        <v>4.8798276777987251E-56</v>
      </c>
      <c r="Z612" s="18">
        <f t="shared" ca="1" si="517"/>
        <v>1.3009493337131604E-55</v>
      </c>
      <c r="AA612" s="18">
        <f t="shared" ca="1" si="517"/>
        <v>8.2426634213648191E-56</v>
      </c>
      <c r="AB612" s="18">
        <f t="shared" ca="1" si="517"/>
        <v>1.8612515624354412E-55</v>
      </c>
      <c r="AC612" s="18">
        <f t="shared" ca="1" si="517"/>
        <v>2.3155667057987152E-55</v>
      </c>
      <c r="AD612" s="18">
        <f t="shared" ca="1" si="517"/>
        <v>3.7866907999042374E-54</v>
      </c>
      <c r="AE612" s="18">
        <f t="shared" ca="1" si="517"/>
        <v>4.0204249738202755E-56</v>
      </c>
      <c r="AF612" s="18">
        <f t="shared" ca="1" si="517"/>
        <v>1.8230161502361082E-55</v>
      </c>
    </row>
    <row r="613" spans="4:32">
      <c r="D613" s="18">
        <f t="shared" si="503"/>
        <v>0.35716999999999999</v>
      </c>
      <c r="E613" s="18">
        <f ca="1">E520*0.5*(TANH(E$589*($D613/E$594-1))+1)+Secondary!F28*0.5*(TANH(E$590*(1-$D613/E$595))+1)</f>
        <v>1.0694136381222316E-7</v>
      </c>
      <c r="F613" s="18">
        <f ca="1">F520*0.5*(TANH(F$589*($D613/F$594-1))+1)+Secondary!G28*0.5*(TANH(F$590*(1-$D613/F$595))+1)</f>
        <v>7.5919658371915648E-8</v>
      </c>
      <c r="G613" s="18">
        <f ca="1">G520*0.5*(TANH(G$589*($D613/G$594-1))+1)+Secondary!H28*0.5*(TANH(G$590*(1-$D613/G$595))+1)</f>
        <v>5.0286928049460905E-9</v>
      </c>
      <c r="H613" s="18">
        <f ca="1">H520*0.5*(TANH(H$589*($D613/H$594-1))+1)+Secondary!I28*0.5*(TANH(H$590*(1-$D613/H$595))+1)</f>
        <v>1.3411469947641491E-9</v>
      </c>
      <c r="I613" s="18">
        <f ca="1">I520*0.5*(TANH(I$589*($D613/I$594-1))+1)+Secondary!J28*0.5*(TANH(I$590*(1-$D613/I$595))+1)</f>
        <v>1.9905307121294117E-9</v>
      </c>
      <c r="J613" s="18">
        <f ca="1">J520*0.5*(TANH(J$589*($D613/J$594-1))+1)+Secondary!K28*0.5*(TANH(J$590*(1-$D613/J$595))+1)</f>
        <v>2.2304135473765262E-9</v>
      </c>
      <c r="K613" s="18">
        <f ca="1">K520*0.5*(TANH(K$589*($D613/K$594-1))+1)+Secondary!L28*0.5*(TANH(K$590*(1-$D613/K$595))+1)</f>
        <v>3.8824603182897996E-10</v>
      </c>
      <c r="L613" s="18">
        <f ca="1">L520*0.5*(TANH(L$589*($D613/L$594-1))+1)+Secondary!M28*0.5*(TANH(L$590*(1-$D613/L$595))+1)</f>
        <v>2.8908142888656886E-11</v>
      </c>
      <c r="M613" s="18">
        <f t="shared" ref="M613:AF613" ca="1" si="518">M520*0.5*(TANH(M$589*($D613/M$594-1))+1)</f>
        <v>5.6040987876662937E-40</v>
      </c>
      <c r="N613" s="18">
        <f t="shared" ca="1" si="518"/>
        <v>2.3824088178028505E-46</v>
      </c>
      <c r="O613" s="18">
        <f t="shared" ca="1" si="518"/>
        <v>3.4983905086977408E-47</v>
      </c>
      <c r="P613" s="18">
        <f t="shared" ca="1" si="518"/>
        <v>2.6673918497123131E-46</v>
      </c>
      <c r="Q613" s="18">
        <f t="shared" ca="1" si="518"/>
        <v>3.4086636882971232E-47</v>
      </c>
      <c r="R613" s="18">
        <f t="shared" ca="1" si="518"/>
        <v>1.6827235019319748E-46</v>
      </c>
      <c r="S613" s="18">
        <f t="shared" ca="1" si="518"/>
        <v>3.1721120906480118E-48</v>
      </c>
      <c r="T613" s="18">
        <f t="shared" ca="1" si="518"/>
        <v>2.0703045500209641E-47</v>
      </c>
      <c r="U613" s="18">
        <f t="shared" ca="1" si="518"/>
        <v>1.3073888369949893E-48</v>
      </c>
      <c r="V613" s="18">
        <f t="shared" ca="1" si="518"/>
        <v>3.6261513858722491E-48</v>
      </c>
      <c r="W613" s="18">
        <f t="shared" ca="1" si="518"/>
        <v>1.0197500879174152E-48</v>
      </c>
      <c r="X613" s="18">
        <f t="shared" ca="1" si="518"/>
        <v>1.2122454900151863E-54</v>
      </c>
      <c r="Y613" s="18">
        <f t="shared" ca="1" si="518"/>
        <v>1.1090309738350737E-55</v>
      </c>
      <c r="Z613" s="18">
        <f t="shared" ca="1" si="518"/>
        <v>2.9566477215557335E-55</v>
      </c>
      <c r="AA613" s="18">
        <f t="shared" ca="1" si="518"/>
        <v>1.8732975706326347E-55</v>
      </c>
      <c r="AB613" s="18">
        <f t="shared" ca="1" si="518"/>
        <v>4.2300382385037908E-55</v>
      </c>
      <c r="AC613" s="18">
        <f t="shared" ca="1" si="518"/>
        <v>5.2625536894568402E-55</v>
      </c>
      <c r="AD613" s="18">
        <f t="shared" ca="1" si="518"/>
        <v>8.6059556536221384E-54</v>
      </c>
      <c r="AE613" s="18">
        <f t="shared" ca="1" si="518"/>
        <v>9.137159798391411E-56</v>
      </c>
      <c r="AF613" s="18">
        <f t="shared" ca="1" si="518"/>
        <v>4.1431416721938164E-55</v>
      </c>
    </row>
    <row r="614" spans="4:32">
      <c r="D614" s="18">
        <f t="shared" si="503"/>
        <v>0.44964999999999999</v>
      </c>
      <c r="E614" s="18">
        <f ca="1">E521*0.5*(TANH(E$589*($D614/E$594-1))+1)+Secondary!F29*0.5*(TANH(E$590*(1-$D614/E$595))+1)</f>
        <v>1.1403494779237622E-7</v>
      </c>
      <c r="F614" s="18">
        <f ca="1">F521*0.5*(TANH(F$589*($D614/F$594-1))+1)+Secondary!G29*0.5*(TANH(F$590*(1-$D614/F$595))+1)</f>
        <v>7.5355347559814296E-8</v>
      </c>
      <c r="G614" s="18">
        <f ca="1">G521*0.5*(TANH(G$589*($D614/G$594-1))+1)+Secondary!H29*0.5*(TANH(G$590*(1-$D614/G$595))+1)</f>
        <v>4.7952356252564693E-9</v>
      </c>
      <c r="H614" s="18">
        <f ca="1">H521*0.5*(TANH(H$589*($D614/H$594-1))+1)+Secondary!I29*0.5*(TANH(H$590*(1-$D614/H$595))+1)</f>
        <v>1.1874213682690469E-9</v>
      </c>
      <c r="I614" s="18">
        <f ca="1">I521*0.5*(TANH(I$589*($D614/I$594-1))+1)+Secondary!J29*0.5*(TANH(I$590*(1-$D614/I$595))+1)</f>
        <v>1.3543579563794731E-9</v>
      </c>
      <c r="J614" s="18">
        <f ca="1">J521*0.5*(TANH(J$589*($D614/J$594-1))+1)+Secondary!K29*0.5*(TANH(J$590*(1-$D614/J$595))+1)</f>
        <v>1.4110863826233822E-9</v>
      </c>
      <c r="K614" s="18">
        <f ca="1">K521*0.5*(TANH(K$589*($D614/K$594-1))+1)+Secondary!L29*0.5*(TANH(K$590*(1-$D614/K$595))+1)</f>
        <v>1.9778222313457651E-10</v>
      </c>
      <c r="L614" s="18">
        <f ca="1">L521*0.5*(TANH(L$589*($D614/L$594-1))+1)+Secondary!M29*0.5*(TANH(L$590*(1-$D614/L$595))+1)</f>
        <v>1.4428326647450963E-11</v>
      </c>
      <c r="M614" s="18">
        <f t="shared" ref="M614:AF614" ca="1" si="519">M521*0.5*(TANH(M$589*($D614/M$594-1))+1)</f>
        <v>2.1299752923312352E-39</v>
      </c>
      <c r="N614" s="18">
        <f t="shared" ca="1" si="519"/>
        <v>7.3717788039542556E-46</v>
      </c>
      <c r="O614" s="18">
        <f t="shared" ca="1" si="519"/>
        <v>1.0824909826396312E-46</v>
      </c>
      <c r="P614" s="18">
        <f t="shared" ca="1" si="519"/>
        <v>8.2535904740634607E-46</v>
      </c>
      <c r="Q614" s="18">
        <f t="shared" ca="1" si="519"/>
        <v>1.0547274366613076E-46</v>
      </c>
      <c r="R614" s="18">
        <f t="shared" ca="1" si="519"/>
        <v>5.2067763011437697E-46</v>
      </c>
      <c r="S614" s="18">
        <f t="shared" ca="1" si="519"/>
        <v>9.8153242509111633E-48</v>
      </c>
      <c r="T614" s="18">
        <f t="shared" ca="1" si="519"/>
        <v>6.4060515947978915E-47</v>
      </c>
      <c r="U614" s="18">
        <f t="shared" ca="1" si="519"/>
        <v>4.0453949528678964E-48</v>
      </c>
      <c r="V614" s="18">
        <f t="shared" ca="1" si="519"/>
        <v>1.1220238219729476E-47</v>
      </c>
      <c r="W614" s="18">
        <f t="shared" ca="1" si="519"/>
        <v>3.1553674360018153E-48</v>
      </c>
      <c r="X614" s="18">
        <f t="shared" ca="1" si="519"/>
        <v>3.4047164517279167E-54</v>
      </c>
      <c r="Y614" s="18">
        <f t="shared" ca="1" si="519"/>
        <v>3.1148275632247765E-55</v>
      </c>
      <c r="Z614" s="18">
        <f t="shared" ca="1" si="519"/>
        <v>8.3040494743268183E-55</v>
      </c>
      <c r="AA614" s="18">
        <f t="shared" ca="1" si="519"/>
        <v>5.2613491237178804E-55</v>
      </c>
      <c r="AB614" s="18">
        <f t="shared" ca="1" si="519"/>
        <v>1.1880498463298039E-54</v>
      </c>
      <c r="AC614" s="18">
        <f t="shared" ca="1" si="519"/>
        <v>1.4780425626496565E-54</v>
      </c>
      <c r="AD614" s="18">
        <f t="shared" ca="1" si="519"/>
        <v>2.4170716530761611E-53</v>
      </c>
      <c r="AE614" s="18">
        <f t="shared" ca="1" si="519"/>
        <v>2.5662658229757095E-55</v>
      </c>
      <c r="AF614" s="18">
        <f t="shared" ca="1" si="519"/>
        <v>1.163644218157965E-54</v>
      </c>
    </row>
    <row r="615" spans="4:32">
      <c r="D615" s="18">
        <f t="shared" si="503"/>
        <v>0.56606999999999996</v>
      </c>
      <c r="E615" s="18">
        <f ca="1">E522*0.5*(TANH(E$589*($D615/E$594-1))+1)+Secondary!F30*0.5*(TANH(E$590*(1-$D615/E$595))+1)</f>
        <v>1.23274926146232E-7</v>
      </c>
      <c r="F615" s="18">
        <f ca="1">F522*0.5*(TANH(F$589*($D615/F$594-1))+1)+Secondary!G30*0.5*(TANH(F$590*(1-$D615/F$595))+1)</f>
        <v>7.4388711338175643E-8</v>
      </c>
      <c r="G615" s="18">
        <f ca="1">G522*0.5*(TANH(G$589*($D615/G$594-1))+1)+Secondary!H30*0.5*(TANH(G$590*(1-$D615/G$595))+1)</f>
        <v>4.5490432580424947E-9</v>
      </c>
      <c r="H615" s="18">
        <f ca="1">H522*0.5*(TANH(H$589*($D615/H$594-1))+1)+Secondary!I30*0.5*(TANH(H$590*(1-$D615/H$595))+1)</f>
        <v>1.0347192429163239E-9</v>
      </c>
      <c r="I615" s="18">
        <f ca="1">I522*0.5*(TANH(I$589*($D615/I$594-1))+1)+Secondary!J30*0.5*(TANH(I$590*(1-$D615/I$595))+1)</f>
        <v>8.9759429195056569E-10</v>
      </c>
      <c r="J615" s="18">
        <f ca="1">J522*0.5*(TANH(J$589*($D615/J$594-1))+1)+Secondary!K30*0.5*(TANH(J$590*(1-$D615/J$595))+1)</f>
        <v>8.5293143833826888E-10</v>
      </c>
      <c r="K615" s="18">
        <f ca="1">K522*0.5*(TANH(K$589*($D615/K$594-1))+1)+Secondary!L30*0.5*(TANH(K$590*(1-$D615/K$595))+1)</f>
        <v>9.9700041571109205E-11</v>
      </c>
      <c r="L615" s="18">
        <f ca="1">L522*0.5*(TANH(L$589*($D615/L$594-1))+1)+Secondary!M30*0.5*(TANH(L$590*(1-$D615/L$595))+1)</f>
        <v>7.0973210452109689E-12</v>
      </c>
      <c r="M615" s="18">
        <f t="shared" ref="M615:AF615" ca="1" si="520">M522*0.5*(TANH(M$589*($D615/M$594-1))+1)</f>
        <v>1.1424151183034517E-38</v>
      </c>
      <c r="N615" s="18">
        <f t="shared" ca="1" si="520"/>
        <v>3.047376645717305E-45</v>
      </c>
      <c r="O615" s="18">
        <f t="shared" ca="1" si="520"/>
        <v>4.4748462570746759E-46</v>
      </c>
      <c r="P615" s="18">
        <f t="shared" ca="1" si="520"/>
        <v>3.4119045081362551E-45</v>
      </c>
      <c r="Q615" s="18">
        <f t="shared" ca="1" si="520"/>
        <v>4.3600772687466404E-46</v>
      </c>
      <c r="R615" s="18">
        <f t="shared" ca="1" si="520"/>
        <v>2.1523998332271816E-45</v>
      </c>
      <c r="S615" s="18">
        <f t="shared" ca="1" si="520"/>
        <v>4.0575010383804839E-47</v>
      </c>
      <c r="T615" s="18">
        <f t="shared" ca="1" si="520"/>
        <v>2.6481617503064375E-46</v>
      </c>
      <c r="U615" s="18">
        <f t="shared" ca="1" si="520"/>
        <v>1.6723029444846504E-47</v>
      </c>
      <c r="V615" s="18">
        <f t="shared" ca="1" si="520"/>
        <v>4.6382707052045169E-47</v>
      </c>
      <c r="W615" s="18">
        <f t="shared" ca="1" si="520"/>
        <v>1.3043796228799608E-47</v>
      </c>
      <c r="X615" s="18">
        <f t="shared" ca="1" si="520"/>
        <v>1.244401617192745E-53</v>
      </c>
      <c r="Y615" s="18">
        <f t="shared" ca="1" si="520"/>
        <v>1.1384489948562697E-54</v>
      </c>
      <c r="Z615" s="18">
        <f t="shared" ca="1" si="520"/>
        <v>3.0350755918492602E-54</v>
      </c>
      <c r="AA615" s="18">
        <f t="shared" ca="1" si="520"/>
        <v>1.9229886097666773E-54</v>
      </c>
      <c r="AB615" s="18">
        <f t="shared" ca="1" si="520"/>
        <v>4.3422445246541691E-54</v>
      </c>
      <c r="AC615" s="18">
        <f t="shared" ca="1" si="520"/>
        <v>5.4021494418564794E-54</v>
      </c>
      <c r="AD615" s="18">
        <f t="shared" ca="1" si="520"/>
        <v>8.8342402197030415E-53</v>
      </c>
      <c r="AE615" s="18">
        <f t="shared" ca="1" si="520"/>
        <v>9.3795352024314658E-55</v>
      </c>
      <c r="AF615" s="18">
        <f t="shared" ca="1" si="520"/>
        <v>4.2530443233889554E-54</v>
      </c>
    </row>
    <row r="616" spans="4:32">
      <c r="D616" s="18">
        <f t="shared" si="503"/>
        <v>0.71264000000000005</v>
      </c>
      <c r="E616" s="18">
        <f ca="1">E523*0.5*(TANH(E$589*($D616/E$594-1))+1)+Secondary!F31*0.5*(TANH(E$590*(1-$D616/E$595))+1)</f>
        <v>1.3487397963401837E-7</v>
      </c>
      <c r="F616" s="18">
        <f ca="1">F523*0.5*(TANH(F$589*($D616/F$594-1))+1)+Secondary!G31*0.5*(TANH(F$590*(1-$D616/F$595))+1)</f>
        <v>7.2700555417500168E-8</v>
      </c>
      <c r="G616" s="18">
        <f ca="1">G523*0.5*(TANH(G$589*($D616/G$594-1))+1)+Secondary!H31*0.5*(TANH(G$590*(1-$D616/G$595))+1)</f>
        <v>4.2695772898869606E-9</v>
      </c>
      <c r="H616" s="18">
        <f ca="1">H523*0.5*(TANH(H$589*($D616/H$594-1))+1)+Secondary!I31*0.5*(TANH(H$590*(1-$D616/H$595))+1)</f>
        <v>8.7630829207333801E-10</v>
      </c>
      <c r="I616" s="18">
        <f ca="1">I523*0.5*(TANH(I$589*($D616/I$594-1))+1)+Secondary!J31*0.5*(TANH(I$590*(1-$D616/I$595))+1)</f>
        <v>5.7298408094123527E-10</v>
      </c>
      <c r="J616" s="18">
        <f ca="1">J523*0.5*(TANH(J$589*($D616/J$594-1))+1)+Secondary!K31*0.5*(TANH(J$590*(1-$D616/J$595))+1)</f>
        <v>4.8697893775975103E-10</v>
      </c>
      <c r="K616" s="18">
        <f ca="1">K523*0.5*(TANH(K$589*($D616/K$594-1))+1)+Secondary!L31*0.5*(TANH(K$590*(1-$D616/K$595))+1)</f>
        <v>4.9446997657929752E-11</v>
      </c>
      <c r="L616" s="18">
        <f ca="1">L523*0.5*(TANH(L$589*($D616/L$594-1))+1)+Secondary!M31*0.5*(TANH(L$590*(1-$D616/L$595))+1)</f>
        <v>3.4064203219835483E-12</v>
      </c>
      <c r="M616" s="18">
        <f t="shared" ref="M616:AF616" ca="1" si="521">M523*0.5*(TANH(M$589*($D616/M$594-1))+1)</f>
        <v>9.3552676949308355E-38</v>
      </c>
      <c r="N616" s="18">
        <f t="shared" ca="1" si="521"/>
        <v>1.783807269158064E-44</v>
      </c>
      <c r="O616" s="18">
        <f t="shared" ca="1" si="521"/>
        <v>2.6193884197736916E-45</v>
      </c>
      <c r="P616" s="18">
        <f t="shared" ca="1" si="521"/>
        <v>1.9971873335711118E-44</v>
      </c>
      <c r="Q616" s="18">
        <f t="shared" ca="1" si="521"/>
        <v>2.5522082595640096E-45</v>
      </c>
      <c r="R616" s="18">
        <f t="shared" ca="1" si="521"/>
        <v>1.259925843756912E-44</v>
      </c>
      <c r="S616" s="18">
        <f t="shared" ca="1" si="521"/>
        <v>2.3750930107417397E-46</v>
      </c>
      <c r="T616" s="18">
        <f t="shared" ca="1" si="521"/>
        <v>1.5501245728463423E-45</v>
      </c>
      <c r="U616" s="18">
        <f t="shared" ca="1" si="521"/>
        <v>9.7889696922216301E-47</v>
      </c>
      <c r="V616" s="18">
        <f t="shared" ca="1" si="521"/>
        <v>2.71505171644478E-46</v>
      </c>
      <c r="W616" s="18">
        <f t="shared" ca="1" si="521"/>
        <v>7.6352996488681192E-47</v>
      </c>
      <c r="X616" s="18">
        <f t="shared" ca="1" si="521"/>
        <v>6.2080709506986529E-53</v>
      </c>
      <c r="Y616" s="18">
        <f t="shared" ca="1" si="521"/>
        <v>5.6794936925934667E-54</v>
      </c>
      <c r="Z616" s="18">
        <f t="shared" ca="1" si="521"/>
        <v>1.5141384042698959E-53</v>
      </c>
      <c r="AA616" s="18">
        <f t="shared" ca="1" si="521"/>
        <v>9.5934050864508896E-54</v>
      </c>
      <c r="AB616" s="18">
        <f t="shared" ca="1" si="521"/>
        <v>2.1662589812528286E-53</v>
      </c>
      <c r="AC616" s="18">
        <f t="shared" ca="1" si="521"/>
        <v>2.6950246659329648E-53</v>
      </c>
      <c r="AD616" s="18">
        <f t="shared" ca="1" si="521"/>
        <v>4.4072266650265468E-52</v>
      </c>
      <c r="AE616" s="18">
        <f t="shared" ca="1" si="521"/>
        <v>4.6792634581887678E-54</v>
      </c>
      <c r="AF616" s="18">
        <f t="shared" ca="1" si="521"/>
        <v>2.1217592704858587E-53</v>
      </c>
    </row>
    <row r="617" spans="4:32">
      <c r="D617" s="18">
        <f t="shared" si="503"/>
        <v>0.89715999999999996</v>
      </c>
      <c r="E617" s="18">
        <f ca="1">E524*0.5*(TANH(E$589*($D617/E$594-1))+1)+Secondary!F32*0.5*(TANH(E$590*(1-$D617/E$595))+1)</f>
        <v>1.490370190211452E-7</v>
      </c>
      <c r="F617" s="18">
        <f ca="1">F524*0.5*(TANH(F$589*($D617/F$594-1))+1)+Secondary!G32*0.5*(TANH(F$590*(1-$D617/F$595))+1)</f>
        <v>6.9875748323255164E-8</v>
      </c>
      <c r="G617" s="18">
        <f ca="1">G524*0.5*(TANH(G$589*($D617/G$594-1))+1)+Secondary!H32*0.5*(TANH(G$590*(1-$D617/G$595))+1)</f>
        <v>3.9214482843902166E-9</v>
      </c>
      <c r="H617" s="18">
        <f ca="1">H524*0.5*(TANH(H$589*($D617/H$594-1))+1)+Secondary!I32*0.5*(TANH(H$590*(1-$D617/H$595))+1)</f>
        <v>7.0630913305270784E-10</v>
      </c>
      <c r="I617" s="18">
        <f ca="1">I524*0.5*(TANH(I$589*($D617/I$594-1))+1)+Secondary!J32*0.5*(TANH(I$590*(1-$D617/I$595))+1)</f>
        <v>3.4607727335181525E-10</v>
      </c>
      <c r="J617" s="18">
        <f ca="1">J524*0.5*(TANH(J$589*($D617/J$594-1))+1)+Secondary!K32*0.5*(TANH(J$590*(1-$D617/J$595))+1)</f>
        <v>2.5875467808024416E-10</v>
      </c>
      <c r="K617" s="18">
        <f ca="1">K524*0.5*(TANH(K$589*($D617/K$594-1))+1)+Secondary!L32*0.5*(TANH(K$590*(1-$D617/K$595))+1)</f>
        <v>2.3722696211052615E-11</v>
      </c>
      <c r="L617" s="18">
        <f ca="1">L524*0.5*(TANH(L$589*($D617/L$594-1))+1)+Secondary!M32*0.5*(TANH(L$590*(1-$D617/L$595))+1)</f>
        <v>1.5666933802885102E-12</v>
      </c>
      <c r="M617" s="18">
        <f t="shared" ref="M617:AF617" ca="1" si="522">M524*0.5*(TANH(M$589*($D617/M$594-1))+1)</f>
        <v>1.1127377795209506E-36</v>
      </c>
      <c r="N617" s="18">
        <f t="shared" ca="1" si="522"/>
        <v>1.3641290778324049E-43</v>
      </c>
      <c r="O617" s="18">
        <f t="shared" ca="1" si="522"/>
        <v>2.0031221236353259E-44</v>
      </c>
      <c r="P617" s="18">
        <f t="shared" ca="1" si="522"/>
        <v>1.5273076162614275E-43</v>
      </c>
      <c r="Q617" s="18">
        <f t="shared" ca="1" si="522"/>
        <v>1.9517483007697761E-44</v>
      </c>
      <c r="R617" s="18">
        <f t="shared" ca="1" si="522"/>
        <v>9.6350245089533679E-44</v>
      </c>
      <c r="S617" s="18">
        <f t="shared" ca="1" si="522"/>
        <v>1.8163033954733006E-45</v>
      </c>
      <c r="T617" s="18">
        <f t="shared" ca="1" si="522"/>
        <v>1.1854261764525902E-44</v>
      </c>
      <c r="U617" s="18">
        <f t="shared" ca="1" si="522"/>
        <v>7.4859137113354998E-46</v>
      </c>
      <c r="V617" s="18">
        <f t="shared" ca="1" si="522"/>
        <v>2.0762799999885292E-45</v>
      </c>
      <c r="W617" s="18">
        <f t="shared" ca="1" si="522"/>
        <v>5.8389395944193424E-46</v>
      </c>
      <c r="X617" s="18">
        <f t="shared" ca="1" si="522"/>
        <v>3.8604884753079863E-52</v>
      </c>
      <c r="Y617" s="18">
        <f t="shared" ca="1" si="522"/>
        <v>3.5317921174805721E-53</v>
      </c>
      <c r="Z617" s="18">
        <f t="shared" ca="1" si="522"/>
        <v>9.4156674321344949E-53</v>
      </c>
      <c r="AA617" s="18">
        <f t="shared" ca="1" si="522"/>
        <v>5.9656576841814347E-53</v>
      </c>
      <c r="AB617" s="18">
        <f t="shared" ca="1" si="522"/>
        <v>1.3470879732657885E-52</v>
      </c>
      <c r="AC617" s="18">
        <f t="shared" ca="1" si="522"/>
        <v>1.6759011156815492E-52</v>
      </c>
      <c r="AD617" s="18">
        <f t="shared" ca="1" si="522"/>
        <v>2.7406342028329853E-51</v>
      </c>
      <c r="AE617" s="18">
        <f t="shared" ca="1" si="522"/>
        <v>2.9098002827491607E-53</v>
      </c>
      <c r="AF617" s="18">
        <f t="shared" ca="1" si="522"/>
        <v>1.3194162124197033E-52</v>
      </c>
    </row>
    <row r="618" spans="4:32">
      <c r="D618" s="18">
        <f t="shared" si="503"/>
        <v>1.1294999999999999</v>
      </c>
      <c r="E618" s="18">
        <f ca="1">E525*0.5*(TANH(E$589*($D618/E$594-1))+1)+Secondary!F33*0.5*(TANH(E$590*(1-$D618/E$595))+1)</f>
        <v>1.6592947713668786E-7</v>
      </c>
      <c r="F618" s="18">
        <f ca="1">F525*0.5*(TANH(F$589*($D618/F$594-1))+1)+Secondary!G33*0.5*(TANH(F$590*(1-$D618/F$595))+1)</f>
        <v>6.5451899057179277E-8</v>
      </c>
      <c r="G618" s="18">
        <f ca="1">G525*0.5*(TANH(G$589*($D618/G$594-1))+1)+Secondary!H33*0.5*(TANH(G$590*(1-$D618/G$595))+1)</f>
        <v>3.4546905735464596E-9</v>
      </c>
      <c r="H618" s="18">
        <f ca="1">H525*0.5*(TANH(H$589*($D618/H$594-1))+1)+Secondary!I33*0.5*(TANH(H$590*(1-$D618/H$595))+1)</f>
        <v>5.2628646501602437E-10</v>
      </c>
      <c r="I618" s="18">
        <f ca="1">I525*0.5*(TANH(I$589*($D618/I$594-1))+1)+Secondary!J33*0.5*(TANH(I$590*(1-$D618/I$595))+1)</f>
        <v>1.93548974178716E-10</v>
      </c>
      <c r="J618" s="18">
        <f ca="1">J525*0.5*(TANH(J$589*($D618/J$594-1))+1)+Secondary!K33*0.5*(TANH(J$590*(1-$D618/J$595))+1)</f>
        <v>1.263452266576468E-10</v>
      </c>
      <c r="K618" s="18">
        <f ca="1">K525*0.5*(TANH(K$589*($D618/K$594-1))+1)+Secondary!L33*0.5*(TANH(K$590*(1-$D618/K$595))+1)</f>
        <v>1.0609827169859658E-11</v>
      </c>
      <c r="L618" s="18">
        <f ca="1">L525*0.5*(TANH(L$589*($D618/L$594-1))+1)+Secondary!M33*0.5*(TANH(L$590*(1-$D618/L$595))+1)</f>
        <v>6.7274265189750702E-13</v>
      </c>
      <c r="M618" s="18">
        <f t="shared" ref="M618:AF618" ca="1" si="523">M525*0.5*(TANH(M$589*($D618/M$594-1))+1)</f>
        <v>5.2210707147068677E-36</v>
      </c>
      <c r="N618" s="18">
        <f t="shared" ca="1" si="523"/>
        <v>5.1093581441259601E-43</v>
      </c>
      <c r="O618" s="18">
        <f t="shared" ca="1" si="523"/>
        <v>7.5027122622533786E-44</v>
      </c>
      <c r="P618" s="18">
        <f t="shared" ca="1" si="523"/>
        <v>5.7205478183676187E-43</v>
      </c>
      <c r="Q618" s="18">
        <f t="shared" ca="1" si="523"/>
        <v>7.3102948624377749E-44</v>
      </c>
      <c r="R618" s="18">
        <f t="shared" ca="1" si="523"/>
        <v>3.6088105511614306E-43</v>
      </c>
      <c r="S618" s="18">
        <f t="shared" ca="1" si="523"/>
        <v>6.8029859117424535E-45</v>
      </c>
      <c r="T618" s="18">
        <f t="shared" ca="1" si="523"/>
        <v>4.4400295946291726E-44</v>
      </c>
      <c r="U618" s="18">
        <f t="shared" ca="1" si="523"/>
        <v>2.8038583453907635E-45</v>
      </c>
      <c r="V618" s="18">
        <f t="shared" ca="1" si="523"/>
        <v>7.7767322907028891E-45</v>
      </c>
      <c r="W618" s="18">
        <f t="shared" ca="1" si="523"/>
        <v>2.1869825339067934E-45</v>
      </c>
      <c r="X618" s="18">
        <f t="shared" ca="1" si="523"/>
        <v>1.2996601025153448E-51</v>
      </c>
      <c r="Y618" s="18">
        <f t="shared" ca="1" si="523"/>
        <v>1.189001937825347E-52</v>
      </c>
      <c r="Z618" s="18">
        <f t="shared" ca="1" si="523"/>
        <v>3.1698489708799918E-52</v>
      </c>
      <c r="AA618" s="18">
        <f t="shared" ca="1" si="523"/>
        <v>2.0083796071130432E-52</v>
      </c>
      <c r="AB618" s="18">
        <f t="shared" ca="1" si="523"/>
        <v>4.5350646008730592E-52</v>
      </c>
      <c r="AC618" s="18">
        <f t="shared" ca="1" si="523"/>
        <v>5.642037764440413E-52</v>
      </c>
      <c r="AD618" s="18">
        <f t="shared" ca="1" si="523"/>
        <v>9.2265369061703616E-51</v>
      </c>
      <c r="AE618" s="18">
        <f t="shared" ca="1" si="523"/>
        <v>9.7960462785081175E-53</v>
      </c>
      <c r="AF618" s="18">
        <f t="shared" ca="1" si="523"/>
        <v>4.4419073227114916E-52</v>
      </c>
    </row>
    <row r="619" spans="4:32">
      <c r="D619" s="18">
        <f t="shared" si="503"/>
        <v>1.4218999999999999</v>
      </c>
      <c r="E619" s="18">
        <f ca="1">E526*0.5*(TANH(E$589*($D619/E$594-1))+1)+Secondary!F34*0.5*(TANH(E$590*(1-$D619/E$595))+1)</f>
        <v>1.8568697459417805E-7</v>
      </c>
      <c r="F619" s="18">
        <f ca="1">F526*0.5*(TANH(F$589*($D619/F$594-1))+1)+Secondary!G34*0.5*(TANH(F$590*(1-$D619/F$595))+1)</f>
        <v>5.9064343698984775E-8</v>
      </c>
      <c r="G619" s="18">
        <f ca="1">G526*0.5*(TANH(G$589*($D619/G$594-1))+1)+Secondary!H34*0.5*(TANH(G$590*(1-$D619/G$595))+1)</f>
        <v>2.827499102201617E-9</v>
      </c>
      <c r="H619" s="18">
        <f ca="1">H526*0.5*(TANH(H$589*($D619/H$594-1))+1)+Secondary!I34*0.5*(TANH(H$590*(1-$D619/H$595))+1)</f>
        <v>3.5199062997777211E-10</v>
      </c>
      <c r="I619" s="18">
        <f ca="1">I526*0.5*(TANH(I$589*($D619/I$594-1))+1)+Secondary!J34*0.5*(TANH(I$590*(1-$D619/I$595))+1)</f>
        <v>9.838600369738678E-11</v>
      </c>
      <c r="J619" s="18">
        <f ca="1">J526*0.5*(TANH(J$589*($D619/J$594-1))+1)+Secondary!K34*0.5*(TANH(J$590*(1-$D619/J$595))+1)</f>
        <v>5.6421995046269846E-11</v>
      </c>
      <c r="K619" s="18">
        <f ca="1">K526*0.5*(TANH(K$589*($D619/K$594-1))+1)+Secondary!L34*0.5*(TANH(K$590*(1-$D619/K$595))+1)</f>
        <v>4.1499019669214244E-12</v>
      </c>
      <c r="L619" s="18">
        <f ca="1">L526*0.5*(TANH(L$589*($D619/L$594-1))+1)+Secondary!M34*0.5*(TANH(L$590*(1-$D619/L$595))+1)</f>
        <v>2.6176423826657894E-13</v>
      </c>
      <c r="M619" s="18">
        <f t="shared" ref="M619:AF619" ca="1" si="524">M526*0.5*(TANH(M$589*($D619/M$594-1))+1)</f>
        <v>6.0121073327036906E-36</v>
      </c>
      <c r="N619" s="18">
        <f t="shared" ca="1" si="524"/>
        <v>6.1234712735306657E-43</v>
      </c>
      <c r="O619" s="18">
        <f t="shared" ca="1" si="524"/>
        <v>8.9918615192755148E-44</v>
      </c>
      <c r="P619" s="18">
        <f t="shared" ca="1" si="524"/>
        <v>6.8559752348473696E-43</v>
      </c>
      <c r="Q619" s="18">
        <f t="shared" ca="1" si="524"/>
        <v>8.7612584510153777E-44</v>
      </c>
      <c r="R619" s="18">
        <f t="shared" ca="1" si="524"/>
        <v>4.3250974964482096E-43</v>
      </c>
      <c r="S619" s="18">
        <f t="shared" ca="1" si="524"/>
        <v>8.153259864835077E-45</v>
      </c>
      <c r="T619" s="18">
        <f t="shared" ca="1" si="524"/>
        <v>5.3213006652704565E-44</v>
      </c>
      <c r="U619" s="18">
        <f t="shared" ca="1" si="524"/>
        <v>3.3603760160099939E-45</v>
      </c>
      <c r="V619" s="18">
        <f t="shared" ca="1" si="524"/>
        <v>9.3202792948875895E-45</v>
      </c>
      <c r="W619" s="18">
        <f t="shared" ca="1" si="524"/>
        <v>2.6210615727037956E-45</v>
      </c>
      <c r="X619" s="18">
        <f t="shared" ca="1" si="524"/>
        <v>1.5909111876535957E-51</v>
      </c>
      <c r="Y619" s="18">
        <f t="shared" ca="1" si="524"/>
        <v>1.4554543519044611E-52</v>
      </c>
      <c r="Z619" s="18">
        <f t="shared" ca="1" si="524"/>
        <v>3.8802046830527503E-52</v>
      </c>
      <c r="AA619" s="18">
        <f t="shared" ca="1" si="524"/>
        <v>2.4584528578533274E-52</v>
      </c>
      <c r="AB619" s="18">
        <f t="shared" ca="1" si="524"/>
        <v>5.5513628806687781E-52</v>
      </c>
      <c r="AC619" s="18">
        <f t="shared" ca="1" si="524"/>
        <v>6.906407956082259E-52</v>
      </c>
      <c r="AD619" s="18">
        <f t="shared" ca="1" si="524"/>
        <v>1.1294188379491727E-50</v>
      </c>
      <c r="AE619" s="18">
        <f t="shared" ca="1" si="524"/>
        <v>1.1991323727852289E-52</v>
      </c>
      <c r="AF619" s="18">
        <f t="shared" ca="1" si="524"/>
        <v>5.4373317418759492E-52</v>
      </c>
    </row>
    <row r="620" spans="4:32">
      <c r="D620" s="18">
        <f t="shared" si="503"/>
        <v>1.7901</v>
      </c>
      <c r="E620" s="18">
        <f ca="1">E527*0.5*(TANH(E$589*($D620/E$594-1))+1)+Secondary!F35*0.5*(TANH(E$590*(1-$D620/E$595))+1)</f>
        <v>2.0834591155055334E-7</v>
      </c>
      <c r="F620" s="18">
        <f ca="1">F527*0.5*(TANH(F$589*($D620/F$594-1))+1)+Secondary!G35*0.5*(TANH(F$590*(1-$D620/F$595))+1)</f>
        <v>5.0726128626135557E-8</v>
      </c>
      <c r="G620" s="18">
        <f ca="1">G527*0.5*(TANH(G$589*($D620/G$594-1))+1)+Secondary!H35*0.5*(TANH(G$590*(1-$D620/G$595))+1)</f>
        <v>2.0699285571939936E-9</v>
      </c>
      <c r="H620" s="18">
        <f ca="1">H527*0.5*(TANH(H$589*($D620/H$594-1))+1)+Secondary!I35*0.5*(TANH(H$590*(1-$D620/H$595))+1)</f>
        <v>2.0857787788475823E-10</v>
      </c>
      <c r="I620" s="18">
        <f ca="1">I527*0.5*(TANH(I$589*($D620/I$594-1))+1)+Secondary!J35*0.5*(TANH(I$590*(1-$D620/I$595))+1)</f>
        <v>4.528448490313533E-11</v>
      </c>
      <c r="J620" s="18">
        <f ca="1">J527*0.5*(TANH(J$589*($D620/J$594-1))+1)+Secondary!K35*0.5*(TANH(J$590*(1-$D620/J$595))+1)</f>
        <v>2.3240898661625754E-11</v>
      </c>
      <c r="K620" s="18">
        <f ca="1">K527*0.5*(TANH(K$589*($D620/K$594-1))+1)+Secondary!L35*0.5*(TANH(K$590*(1-$D620/K$595))+1)</f>
        <v>1.333813324836938E-12</v>
      </c>
      <c r="L620" s="18">
        <f ca="1">L527*0.5*(TANH(L$589*($D620/L$594-1))+1)+Secondary!M35*0.5*(TANH(L$590*(1-$D620/L$595))+1)</f>
        <v>9.0713586105972441E-14</v>
      </c>
      <c r="M620" s="18">
        <f t="shared" ref="M620:AF620" ca="1" si="525">M527*0.5*(TANH(M$589*($D620/M$594-1))+1)</f>
        <v>6.0255900359889329E-36</v>
      </c>
      <c r="N620" s="18">
        <f t="shared" ca="1" si="525"/>
        <v>6.1583185817621238E-43</v>
      </c>
      <c r="O620" s="18">
        <f t="shared" ca="1" si="525"/>
        <v>9.0430316689339843E-44</v>
      </c>
      <c r="P620" s="18">
        <f t="shared" ca="1" si="525"/>
        <v>6.8949966779444961E-43</v>
      </c>
      <c r="Q620" s="18">
        <f t="shared" ca="1" si="525"/>
        <v>8.8111234173561006E-44</v>
      </c>
      <c r="R620" s="18">
        <f t="shared" ca="1" si="525"/>
        <v>4.3497167027104219E-43</v>
      </c>
      <c r="S620" s="18">
        <f t="shared" ca="1" si="525"/>
        <v>8.1996671417206225E-45</v>
      </c>
      <c r="T620" s="18">
        <f t="shared" ca="1" si="525"/>
        <v>5.3515922237028589E-44</v>
      </c>
      <c r="U620" s="18">
        <f t="shared" ca="1" si="525"/>
        <v>3.3795037590984549E-45</v>
      </c>
      <c r="V620" s="18">
        <f t="shared" ca="1" si="525"/>
        <v>9.3733308551390936E-45</v>
      </c>
      <c r="W620" s="18">
        <f t="shared" ca="1" si="525"/>
        <v>2.6359818041189249E-45</v>
      </c>
      <c r="X620" s="18">
        <f t="shared" ca="1" si="525"/>
        <v>1.6048923535234888E-51</v>
      </c>
      <c r="Y620" s="18">
        <f t="shared" ca="1" si="525"/>
        <v>1.4682445820194585E-52</v>
      </c>
      <c r="Z620" s="18">
        <f t="shared" ca="1" si="525"/>
        <v>3.9143035503793465E-52</v>
      </c>
      <c r="AA620" s="18">
        <f t="shared" ca="1" si="525"/>
        <v>2.480057628284561E-52</v>
      </c>
      <c r="AB620" s="18">
        <f t="shared" ca="1" si="525"/>
        <v>5.6001489333136675E-52</v>
      </c>
      <c r="AC620" s="18">
        <f t="shared" ca="1" si="525"/>
        <v>6.9671043332483754E-52</v>
      </c>
      <c r="AD620" s="18">
        <f t="shared" ca="1" si="525"/>
        <v>1.1393448520501271E-50</v>
      </c>
      <c r="AE620" s="18">
        <f t="shared" ca="1" si="525"/>
        <v>1.2096710561381711E-52</v>
      </c>
      <c r="AF620" s="18">
        <f t="shared" ca="1" si="525"/>
        <v>5.4851188332223336E-52</v>
      </c>
    </row>
    <row r="621" spans="4:32">
      <c r="D621" s="18">
        <f t="shared" si="503"/>
        <v>2.2536</v>
      </c>
      <c r="E621" s="18">
        <f ca="1">E528*0.5*(TANH(E$589*($D621/E$594-1))+1)+Secondary!F36*0.5*(TANH(E$590*(1-$D621/E$595))+1)</f>
        <v>2.3385562923659653E-7</v>
      </c>
      <c r="F621" s="18">
        <f ca="1">F528*0.5*(TANH(F$589*($D621/F$594-1))+1)+Secondary!G36*0.5*(TANH(F$590*(1-$D621/F$595))+1)</f>
        <v>4.1052857816757053E-8</v>
      </c>
      <c r="G621" s="18">
        <f ca="1">G528*0.5*(TANH(G$589*($D621/G$594-1))+1)+Secondary!H36*0.5*(TANH(G$590*(1-$D621/G$595))+1)</f>
        <v>1.3223353055818009E-9</v>
      </c>
      <c r="H621" s="18">
        <f ca="1">H528*0.5*(TANH(H$589*($D621/H$594-1))+1)+Secondary!I36*0.5*(TANH(H$590*(1-$D621/H$595))+1)</f>
        <v>1.1086848254623517E-10</v>
      </c>
      <c r="I621" s="18">
        <f ca="1">I528*0.5*(TANH(I$589*($D621/I$594-1))+1)+Secondary!J36*0.5*(TANH(I$590*(1-$D621/I$595))+1)</f>
        <v>1.9116987260833525E-11</v>
      </c>
      <c r="J621" s="18">
        <f ca="1">J528*0.5*(TANH(J$589*($D621/J$594-1))+1)+Secondary!K36*0.5*(TANH(J$590*(1-$D621/J$595))+1)</f>
        <v>8.9806293696163934E-12</v>
      </c>
      <c r="K621" s="18">
        <f ca="1">K528*0.5*(TANH(K$589*($D621/K$594-1))+1)+Secondary!L36*0.5*(TANH(K$590*(1-$D621/K$595))+1)</f>
        <v>3.5044768231934603E-13</v>
      </c>
      <c r="L621" s="18">
        <f ca="1">L528*0.5*(TANH(L$589*($D621/L$594-1))+1)+Secondary!M36*0.5*(TANH(L$590*(1-$D621/L$595))+1)</f>
        <v>2.816196942673505E-14</v>
      </c>
      <c r="M621" s="18">
        <f t="shared" ref="M621:AF621" ca="1" si="526">M528*0.5*(TANH(M$589*($D621/M$594-1))+1)</f>
        <v>6.0256102612713988E-36</v>
      </c>
      <c r="N621" s="18">
        <f t="shared" ca="1" si="526"/>
        <v>6.1586714521456406E-43</v>
      </c>
      <c r="O621" s="18">
        <f t="shared" ca="1" si="526"/>
        <v>9.0435491690596354E-44</v>
      </c>
      <c r="P621" s="18">
        <f t="shared" ca="1" si="526"/>
        <v>6.8953988327081347E-43</v>
      </c>
      <c r="Q621" s="18">
        <f t="shared" ca="1" si="526"/>
        <v>8.8116366016766739E-44</v>
      </c>
      <c r="R621" s="18">
        <f t="shared" ca="1" si="526"/>
        <v>4.3499735465690455E-43</v>
      </c>
      <c r="S621" s="18">
        <f t="shared" ca="1" si="526"/>
        <v>8.2001481786265018E-45</v>
      </c>
      <c r="T621" s="18">
        <f t="shared" ca="1" si="526"/>
        <v>5.3519104810047191E-44</v>
      </c>
      <c r="U621" s="18">
        <f t="shared" ca="1" si="526"/>
        <v>3.379703186367068E-45</v>
      </c>
      <c r="V621" s="18">
        <f t="shared" ca="1" si="526"/>
        <v>9.3738829650883027E-45</v>
      </c>
      <c r="W621" s="18">
        <f t="shared" ca="1" si="526"/>
        <v>2.6361383278733833E-45</v>
      </c>
      <c r="X621" s="18">
        <f t="shared" ca="1" si="526"/>
        <v>1.6051186895755103E-51</v>
      </c>
      <c r="Y621" s="18">
        <f t="shared" ca="1" si="526"/>
        <v>1.4684509911265594E-52</v>
      </c>
      <c r="Z621" s="18">
        <f t="shared" ca="1" si="526"/>
        <v>3.9148543803994168E-52</v>
      </c>
      <c r="AA621" s="18">
        <f t="shared" ca="1" si="526"/>
        <v>2.480406781498467E-52</v>
      </c>
      <c r="AB621" s="18">
        <f t="shared" ca="1" si="526"/>
        <v>5.6009385191437217E-52</v>
      </c>
      <c r="AC621" s="18">
        <f t="shared" ca="1" si="526"/>
        <v>6.9680891987685255E-52</v>
      </c>
      <c r="AD621" s="18">
        <f t="shared" ca="1" si="526"/>
        <v>1.1395061772817116E-50</v>
      </c>
      <c r="AE621" s="18">
        <f t="shared" ca="1" si="526"/>
        <v>1.2098423198658158E-52</v>
      </c>
      <c r="AF621" s="18">
        <f t="shared" ca="1" si="526"/>
        <v>5.4858961767484577E-52</v>
      </c>
    </row>
    <row r="622" spans="4:32">
      <c r="D622" s="18">
        <f t="shared" si="503"/>
        <v>2.8371</v>
      </c>
      <c r="E622" s="18">
        <f ca="1">E529*0.5*(TANH(E$589*($D622/E$594-1))+1)+Secondary!F37*0.5*(TANH(E$590*(1-$D622/E$595))+1)</f>
        <v>2.6204942731162631E-7</v>
      </c>
      <c r="F622" s="18">
        <f ca="1">F529*0.5*(TANH(F$589*($D622/F$594-1))+1)+Secondary!G37*0.5*(TANH(F$590*(1-$D622/F$595))+1)</f>
        <v>3.1185004359811303E-8</v>
      </c>
      <c r="G622" s="18">
        <f ca="1">G529*0.5*(TANH(G$589*($D622/G$594-1))+1)+Secondary!H37*0.5*(TANH(G$590*(1-$D622/G$595))+1)</f>
        <v>7.4263868619579366E-10</v>
      </c>
      <c r="H622" s="18">
        <f ca="1">H529*0.5*(TANH(H$589*($D622/H$594-1))+1)+Secondary!I37*0.5*(TANH(H$590*(1-$D622/H$595))+1)</f>
        <v>5.4416831746951012E-11</v>
      </c>
      <c r="I622" s="18">
        <f ca="1">I529*0.5*(TANH(I$589*($D622/I$594-1))+1)+Secondary!J37*0.5*(TANH(I$590*(1-$D622/I$595))+1)</f>
        <v>7.5699025661919601E-12</v>
      </c>
      <c r="J622" s="18">
        <f ca="1">J529*0.5*(TANH(J$589*($D622/J$594-1))+1)+Secondary!K37*0.5*(TANH(J$590*(1-$D622/J$595))+1)</f>
        <v>3.3172342669702864E-12</v>
      </c>
      <c r="K622" s="18">
        <f ca="1">K529*0.5*(TANH(K$589*($D622/K$594-1))+1)+Secondary!L37*0.5*(TANH(K$590*(1-$D622/K$595))+1)</f>
        <v>7.9797155038579349E-14</v>
      </c>
      <c r="L622" s="18">
        <f ca="1">L529*0.5*(TANH(L$589*($D622/L$594-1))+1)+Secondary!M37*0.5*(TANH(L$590*(1-$D622/L$595))+1)</f>
        <v>8.0322853468905693E-15</v>
      </c>
      <c r="M622" s="18">
        <f t="shared" ref="M622:AF622" ca="1" si="527">M529*0.5*(TANH(M$589*($D622/M$594-1))+1)</f>
        <v>6.0255517851711089E-36</v>
      </c>
      <c r="N622" s="18">
        <f t="shared" ca="1" si="527"/>
        <v>6.1586228670575942E-43</v>
      </c>
      <c r="O622" s="18">
        <f t="shared" ca="1" si="527"/>
        <v>9.0434769899313252E-44</v>
      </c>
      <c r="P622" s="18">
        <f t="shared" ca="1" si="527"/>
        <v>6.8953533396001394E-43</v>
      </c>
      <c r="Q622" s="18">
        <f t="shared" ca="1" si="527"/>
        <v>8.8115775474173255E-44</v>
      </c>
      <c r="R622" s="18">
        <f t="shared" ca="1" si="527"/>
        <v>4.3499488051809086E-43</v>
      </c>
      <c r="S622" s="18">
        <f t="shared" ca="1" si="527"/>
        <v>8.2000975851348009E-45</v>
      </c>
      <c r="T622" s="18">
        <f t="shared" ca="1" si="527"/>
        <v>5.351882878783113E-44</v>
      </c>
      <c r="U622" s="18">
        <f t="shared" ca="1" si="527"/>
        <v>3.3796838036396155E-45</v>
      </c>
      <c r="V622" s="18">
        <f t="shared" ca="1" si="527"/>
        <v>9.3738279240440584E-45</v>
      </c>
      <c r="W622" s="18">
        <f t="shared" ca="1" si="527"/>
        <v>2.6361244335634706E-45</v>
      </c>
      <c r="X622" s="18">
        <f t="shared" ca="1" si="527"/>
        <v>1.605112350499077E-51</v>
      </c>
      <c r="Y622" s="18">
        <f t="shared" ca="1" si="527"/>
        <v>1.4684443663693489E-52</v>
      </c>
      <c r="Z622" s="18">
        <f t="shared" ca="1" si="527"/>
        <v>3.9148374094254268E-52</v>
      </c>
      <c r="AA622" s="18">
        <f t="shared" ca="1" si="527"/>
        <v>2.480396222325576E-52</v>
      </c>
      <c r="AB622" s="18">
        <f t="shared" ca="1" si="527"/>
        <v>5.600916152066494E-52</v>
      </c>
      <c r="AC622" s="18">
        <f t="shared" ca="1" si="527"/>
        <v>6.9680645791494263E-52</v>
      </c>
      <c r="AD622" s="18">
        <f t="shared" ca="1" si="527"/>
        <v>1.1395024887617051E-50</v>
      </c>
      <c r="AE622" s="18">
        <f t="shared" ca="1" si="527"/>
        <v>1.2098383793445232E-52</v>
      </c>
      <c r="AF622" s="18">
        <f t="shared" ca="1" si="527"/>
        <v>5.485879274719633E-52</v>
      </c>
    </row>
    <row r="623" spans="4:32">
      <c r="D623" s="18">
        <f t="shared" si="503"/>
        <v>3.5716999999999999</v>
      </c>
      <c r="E623" s="18">
        <f ca="1">E530*0.5*(TANH(E$589*($D623/E$594-1))+1)+Secondary!F38*0.5*(TANH(E$590*(1-$D623/E$595))+1)</f>
        <v>2.926307158664211E-7</v>
      </c>
      <c r="F623" s="18">
        <f ca="1">F530*0.5*(TANH(F$589*($D623/F$594-1))+1)+Secondary!G38*0.5*(TANH(F$590*(1-$D623/F$595))+1)</f>
        <v>2.2316961011341465E-8</v>
      </c>
      <c r="G623" s="18">
        <f ca="1">G530*0.5*(TANH(G$589*($D623/G$594-1))+1)+Secondary!H38*0.5*(TANH(G$590*(1-$D623/G$595))+1)</f>
        <v>3.7911554574450653E-10</v>
      </c>
      <c r="H623" s="18">
        <f ca="1">H530*0.5*(TANH(H$589*($D623/H$594-1))+1)+Secondary!I38*0.5*(TANH(H$590*(1-$D623/H$595))+1)</f>
        <v>2.5399244367152439E-11</v>
      </c>
      <c r="I623" s="18">
        <f ca="1">I530*0.5*(TANH(I$589*($D623/I$594-1))+1)+Secondary!J38*0.5*(TANH(I$590*(1-$D623/I$595))+1)</f>
        <v>2.8745885440490584E-12</v>
      </c>
      <c r="J623" s="18">
        <f ca="1">J530*0.5*(TANH(J$589*($D623/J$594-1))+1)+Secondary!K38*0.5*(TANH(J$590*(1-$D623/J$595))+1)</f>
        <v>1.1899194251135331E-12</v>
      </c>
      <c r="K623" s="18">
        <f ca="1">K530*0.5*(TANH(K$589*($D623/K$594-1))+1)+Secondary!L38*0.5*(TANH(K$590*(1-$D623/K$595))+1)</f>
        <v>1.682742345266589E-14</v>
      </c>
      <c r="L623" s="18">
        <f ca="1">L530*0.5*(TANH(L$589*($D623/L$594-1))+1)+Secondary!M38*0.5*(TANH(L$590*(1-$D623/L$595))+1)</f>
        <v>2.1677079034926078E-15</v>
      </c>
      <c r="M623" s="18">
        <f t="shared" ref="M623:AF623" ca="1" si="528">M530*0.5*(TANH(M$589*($D623/M$594-1))+1)</f>
        <v>6.0254780632892868E-36</v>
      </c>
      <c r="N623" s="18">
        <f t="shared" ca="1" si="528"/>
        <v>6.1585599857737057E-43</v>
      </c>
      <c r="O623" s="18">
        <f t="shared" ca="1" si="528"/>
        <v>9.0433836015538125E-44</v>
      </c>
      <c r="P623" s="18">
        <f t="shared" ca="1" si="528"/>
        <v>6.8952941455852161E-43</v>
      </c>
      <c r="Q623" s="18">
        <f t="shared" ca="1" si="528"/>
        <v>8.811500746906264E-44</v>
      </c>
      <c r="R623" s="18">
        <f t="shared" ca="1" si="528"/>
        <v>4.3499164454020245E-43</v>
      </c>
      <c r="S623" s="18">
        <f t="shared" ca="1" si="528"/>
        <v>8.2000316065147958E-45</v>
      </c>
      <c r="T623" s="18">
        <f t="shared" ca="1" si="528"/>
        <v>5.3518466382349286E-44</v>
      </c>
      <c r="U623" s="18">
        <f t="shared" ca="1" si="528"/>
        <v>3.3796584603939891E-45</v>
      </c>
      <c r="V623" s="18">
        <f t="shared" ca="1" si="528"/>
        <v>9.3737560192073406E-45</v>
      </c>
      <c r="W623" s="18">
        <f t="shared" ca="1" si="528"/>
        <v>2.6361062070473276E-45</v>
      </c>
      <c r="X623" s="18">
        <f t="shared" ca="1" si="528"/>
        <v>1.6051027223086751E-51</v>
      </c>
      <c r="Y623" s="18">
        <f t="shared" ca="1" si="528"/>
        <v>1.4684345188176557E-52</v>
      </c>
      <c r="Z623" s="18">
        <f t="shared" ca="1" si="528"/>
        <v>3.9148120253456469E-52</v>
      </c>
      <c r="AA623" s="18">
        <f t="shared" ca="1" si="528"/>
        <v>2.4803803827947582E-52</v>
      </c>
      <c r="AB623" s="18">
        <f t="shared" ca="1" si="528"/>
        <v>5.6008822438261949E-52</v>
      </c>
      <c r="AC623" s="18">
        <f t="shared" ca="1" si="528"/>
        <v>6.968026431691244E-52</v>
      </c>
      <c r="AD623" s="18">
        <f t="shared" ca="1" si="528"/>
        <v>1.1394966754181177E-50</v>
      </c>
      <c r="AE623" s="18">
        <f t="shared" ca="1" si="528"/>
        <v>1.2098321765454886E-52</v>
      </c>
      <c r="AF623" s="18">
        <f t="shared" ca="1" si="528"/>
        <v>5.4858523647334058E-52</v>
      </c>
    </row>
    <row r="624" spans="4:32">
      <c r="D624" s="18">
        <f t="shared" si="503"/>
        <v>4.4965000000000002</v>
      </c>
      <c r="E624" s="18">
        <f ca="1">E531*0.5*(TANH(E$589*($D624/E$594-1))+1)+Secondary!F39*0.5*(TANH(E$590*(1-$D624/E$595))+1)</f>
        <v>3.2516882183745793E-7</v>
      </c>
      <c r="F624" s="18">
        <f ca="1">F531*0.5*(TANH(F$589*($D624/F$594-1))+1)+Secondary!G39*0.5*(TANH(F$590*(1-$D624/F$595))+1)</f>
        <v>1.5192248072919314E-8</v>
      </c>
      <c r="G624" s="18">
        <f ca="1">G531*0.5*(TANH(G$589*($D624/G$594-1))+1)+Secondary!H39*0.5*(TANH(G$590*(1-$D624/G$595))+1)</f>
        <v>1.8254574274881509E-10</v>
      </c>
      <c r="H624" s="18">
        <f ca="1">H531*0.5*(TANH(H$589*($D624/H$594-1))+1)+Secondary!I39*0.5*(TANH(H$590*(1-$D624/H$595))+1)</f>
        <v>1.1517444334068662E-11</v>
      </c>
      <c r="I624" s="18">
        <f ca="1">I531*0.5*(TANH(I$589*($D624/I$594-1))+1)+Secondary!J39*0.5*(TANH(I$590*(1-$D624/I$595))+1)</f>
        <v>1.0644649973371658E-12</v>
      </c>
      <c r="J624" s="18">
        <f ca="1">J531*0.5*(TANH(J$589*($D624/J$594-1))+1)+Secondary!K39*0.5*(TANH(J$590*(1-$D624/J$595))+1)</f>
        <v>4.1921790766116428E-13</v>
      </c>
      <c r="K624" s="18">
        <f ca="1">K531*0.5*(TANH(K$589*($D624/K$594-1))+1)+Secondary!L39*0.5*(TANH(K$590*(1-$D624/K$595))+1)</f>
        <v>3.4270244860514098E-15</v>
      </c>
      <c r="L624" s="18">
        <f ca="1">L531*0.5*(TANH(L$589*($D624/L$594-1))+1)+Secondary!M39*0.5*(TANH(L$590*(1-$D624/L$595))+1)</f>
        <v>5.6650292981872361E-16</v>
      </c>
      <c r="M624" s="18">
        <f t="shared" ref="M624:AF624" ca="1" si="529">M531*0.5*(TANH(M$589*($D624/M$594-1))+1)</f>
        <v>6.0253852553164396E-36</v>
      </c>
      <c r="N624" s="18">
        <f t="shared" ca="1" si="529"/>
        <v>6.1584808233641435E-43</v>
      </c>
      <c r="O624" s="18">
        <f t="shared" ca="1" si="529"/>
        <v>9.0432660332307137E-44</v>
      </c>
      <c r="P624" s="18">
        <f t="shared" ca="1" si="529"/>
        <v>6.8952196247213996E-43</v>
      </c>
      <c r="Q624" s="18">
        <f t="shared" ca="1" si="529"/>
        <v>8.8114040608135162E-44</v>
      </c>
      <c r="R624" s="18">
        <f t="shared" ca="1" si="529"/>
        <v>4.3498757066465837E-43</v>
      </c>
      <c r="S624" s="18">
        <f t="shared" ca="1" si="529"/>
        <v>8.1999485441352779E-45</v>
      </c>
      <c r="T624" s="18">
        <f t="shared" ca="1" si="529"/>
        <v>5.3518010136987138E-44</v>
      </c>
      <c r="U624" s="18">
        <f t="shared" ca="1" si="529"/>
        <v>3.3796265549730408E-45</v>
      </c>
      <c r="V624" s="18">
        <f t="shared" ca="1" si="529"/>
        <v>9.3736654959906592E-45</v>
      </c>
      <c r="W624" s="18">
        <f t="shared" ca="1" si="529"/>
        <v>2.6360832610373301E-45</v>
      </c>
      <c r="X624" s="18">
        <f t="shared" ca="1" si="529"/>
        <v>1.6050905989108481E-51</v>
      </c>
      <c r="Y624" s="18">
        <f t="shared" ca="1" si="529"/>
        <v>1.4684221194823287E-52</v>
      </c>
      <c r="Z624" s="18">
        <f t="shared" ca="1" si="529"/>
        <v>3.9147800633144152E-52</v>
      </c>
      <c r="AA624" s="18">
        <f t="shared" ca="1" si="529"/>
        <v>2.4803604385983977E-52</v>
      </c>
      <c r="AB624" s="18">
        <f t="shared" ca="1" si="529"/>
        <v>5.6008395481250746E-52</v>
      </c>
      <c r="AC624" s="18">
        <f t="shared" ca="1" si="529"/>
        <v>6.9679783971180667E-52</v>
      </c>
      <c r="AD624" s="18">
        <f t="shared" ca="1" si="529"/>
        <v>1.1394893552427599E-50</v>
      </c>
      <c r="AE624" s="18">
        <f t="shared" ca="1" si="529"/>
        <v>1.2098243659763221E-52</v>
      </c>
      <c r="AF624" s="18">
        <f t="shared" ca="1" si="529"/>
        <v>5.4858184792890272E-52</v>
      </c>
    </row>
    <row r="625" spans="4:32">
      <c r="D625" s="18">
        <f t="shared" si="503"/>
        <v>5.6607000000000003</v>
      </c>
      <c r="E625" s="18">
        <f ca="1">E532*0.5*(TANH(E$589*($D625/E$594-1))+1)+Secondary!F40*0.5*(TANH(E$590*(1-$D625/E$595))+1)</f>
        <v>3.5911034578322365E-7</v>
      </c>
      <c r="F625" s="18">
        <f ca="1">F532*0.5*(TANH(F$589*($D625/F$594-1))+1)+Secondary!G40*0.5*(TANH(F$590*(1-$D625/F$595))+1)</f>
        <v>9.9576654114372177E-9</v>
      </c>
      <c r="G625" s="18">
        <f ca="1">G532*0.5*(TANH(G$589*($D625/G$594-1))+1)+Secondary!H40*0.5*(TANH(G$590*(1-$D625/G$595))+1)</f>
        <v>8.5155073096267059E-11</v>
      </c>
      <c r="H625" s="18">
        <f ca="1">H532*0.5*(TANH(H$589*($D625/H$594-1))+1)+Secondary!I40*0.5*(TANH(H$590*(1-$D625/H$595))+1)</f>
        <v>5.1401845622908685E-12</v>
      </c>
      <c r="I625" s="18">
        <f ca="1">I532*0.5*(TANH(I$589*($D625/I$594-1))+1)+Secondary!J40*0.5*(TANH(I$590*(1-$D625/I$595))+1)</f>
        <v>3.8855310602955674E-13</v>
      </c>
      <c r="J625" s="18">
        <f ca="1">J532*0.5*(TANH(J$589*($D625/J$594-1))+1)+Secondary!K40*0.5*(TANH(J$590*(1-$D625/J$595))+1)</f>
        <v>1.4612356107744905E-13</v>
      </c>
      <c r="K625" s="18">
        <f ca="1">K532*0.5*(TANH(K$589*($D625/K$594-1))+1)+Secondary!L40*0.5*(TANH(K$590*(1-$D625/K$595))+1)</f>
        <v>6.8785360318421976E-16</v>
      </c>
      <c r="L625" s="18">
        <f ca="1">L532*0.5*(TANH(L$589*($D625/L$594-1))+1)+Secondary!M40*0.5*(TANH(L$590*(1-$D625/L$595))+1)</f>
        <v>1.4549221308839727E-16</v>
      </c>
      <c r="M625" s="18">
        <f t="shared" ref="M625:AF625" ca="1" si="530">M532*0.5*(TANH(M$589*($D625/M$594-1))+1)</f>
        <v>6.0252684251954705E-36</v>
      </c>
      <c r="N625" s="18">
        <f t="shared" ca="1" si="530"/>
        <v>6.1583811704071174E-43</v>
      </c>
      <c r="O625" s="18">
        <f t="shared" ca="1" si="530"/>
        <v>9.0431180333122501E-44</v>
      </c>
      <c r="P625" s="18">
        <f t="shared" ca="1" si="530"/>
        <v>6.8951258144503448E-43</v>
      </c>
      <c r="Q625" s="18">
        <f t="shared" ca="1" si="530"/>
        <v>8.8112823479558133E-44</v>
      </c>
      <c r="R625" s="18">
        <f t="shared" ca="1" si="530"/>
        <v>4.3498244227269007E-43</v>
      </c>
      <c r="S625" s="18">
        <f t="shared" ca="1" si="530"/>
        <v>8.1998439812748762E-45</v>
      </c>
      <c r="T625" s="18">
        <f t="shared" ca="1" si="530"/>
        <v>5.3517435792425391E-44</v>
      </c>
      <c r="U625" s="18">
        <f t="shared" ca="1" si="530"/>
        <v>3.3795863908693439E-45</v>
      </c>
      <c r="V625" s="18">
        <f t="shared" ca="1" si="530"/>
        <v>9.3735515409870359E-45</v>
      </c>
      <c r="W625" s="18">
        <f t="shared" ca="1" si="530"/>
        <v>2.6360543754445806E-45</v>
      </c>
      <c r="X625" s="18">
        <f t="shared" ca="1" si="530"/>
        <v>1.6050753373445692E-51</v>
      </c>
      <c r="Y625" s="18">
        <f t="shared" ca="1" si="530"/>
        <v>1.4684065105693402E-52</v>
      </c>
      <c r="Z625" s="18">
        <f t="shared" ca="1" si="530"/>
        <v>3.9147398278685447E-52</v>
      </c>
      <c r="AA625" s="18">
        <f t="shared" ca="1" si="530"/>
        <v>2.4803353318166508E-52</v>
      </c>
      <c r="AB625" s="18">
        <f t="shared" ca="1" si="530"/>
        <v>5.6007858005457752E-52</v>
      </c>
      <c r="AC625" s="18">
        <f t="shared" ca="1" si="530"/>
        <v>6.9679179286292805E-52</v>
      </c>
      <c r="AD625" s="18">
        <f t="shared" ca="1" si="530"/>
        <v>1.1394801402089811E-50</v>
      </c>
      <c r="AE625" s="18">
        <f t="shared" ca="1" si="530"/>
        <v>1.2098145336087029E-52</v>
      </c>
      <c r="AF625" s="18">
        <f t="shared" ca="1" si="530"/>
        <v>5.48577582243719E-52</v>
      </c>
    </row>
    <row r="626" spans="4:32">
      <c r="D626" s="18">
        <f t="shared" si="503"/>
        <v>7.1264000000000003</v>
      </c>
      <c r="E626" s="18">
        <f ca="1">E533*0.5*(TANH(E$589*($D626/E$594-1))+1)+Secondary!F41*0.5*(TANH(E$590*(1-$D626/E$595))+1)</f>
        <v>3.9380526152624608E-7</v>
      </c>
      <c r="F626" s="18">
        <f ca="1">F533*0.5*(TANH(F$589*($D626/F$594-1))+1)+Secondary!G41*0.5*(TANH(F$590*(1-$D626/F$595))+1)</f>
        <v>6.3549480732797076E-9</v>
      </c>
      <c r="G626" s="18">
        <f ca="1">G533*0.5*(TANH(G$589*($D626/G$594-1))+1)+Secondary!H41*0.5*(TANH(G$590*(1-$D626/G$595))+1)</f>
        <v>3.9087731064789845E-11</v>
      </c>
      <c r="H626" s="18">
        <f ca="1">H533*0.5*(TANH(H$589*($D626/H$594-1))+1)+Secondary!I41*0.5*(TANH(H$590*(1-$D626/H$595))+1)</f>
        <v>2.2737557735978923E-12</v>
      </c>
      <c r="I626" s="18">
        <f ca="1">I533*0.5*(TANH(I$589*($D626/I$594-1))+1)+Secondary!J41*0.5*(TANH(I$590*(1-$D626/I$595))+1)</f>
        <v>1.4068304995126274E-13</v>
      </c>
      <c r="J626" s="18">
        <f ca="1">J533*0.5*(TANH(J$589*($D626/J$594-1))+1)+Secondary!K41*0.5*(TANH(J$590*(1-$D626/J$595))+1)</f>
        <v>5.0608323833045324E-14</v>
      </c>
      <c r="K626" s="18">
        <f ca="1">K533*0.5*(TANH(K$589*($D626/K$594-1))+1)+Secondary!L41*0.5*(TANH(K$590*(1-$D626/K$595))+1)</f>
        <v>1.3722244857535013E-16</v>
      </c>
      <c r="L626" s="18">
        <f ca="1">L533*0.5*(TANH(L$589*($D626/L$594-1))+1)+Secondary!M41*0.5*(TANH(L$590*(1-$D626/L$595))+1)</f>
        <v>3.7020697719629291E-17</v>
      </c>
      <c r="M626" s="18">
        <f t="shared" ref="M626:AF626" ca="1" si="531">M533*0.5*(TANH(M$589*($D626/M$594-1))+1)</f>
        <v>6.0251213432264423E-36</v>
      </c>
      <c r="N626" s="18">
        <f t="shared" ca="1" si="531"/>
        <v>6.1582557128376295E-43</v>
      </c>
      <c r="O626" s="18">
        <f t="shared" ca="1" si="531"/>
        <v>9.0429317096059556E-44</v>
      </c>
      <c r="P626" s="18">
        <f t="shared" ca="1" si="531"/>
        <v>6.8950077120462766E-43</v>
      </c>
      <c r="Q626" s="18">
        <f t="shared" ca="1" si="531"/>
        <v>8.8111291176280666E-44</v>
      </c>
      <c r="R626" s="18">
        <f t="shared" ca="1" si="531"/>
        <v>4.349759858679639E-43</v>
      </c>
      <c r="S626" s="18">
        <f t="shared" ca="1" si="531"/>
        <v>8.1997123416825772E-45</v>
      </c>
      <c r="T626" s="18">
        <f t="shared" ca="1" si="531"/>
        <v>5.3516712718336242E-44</v>
      </c>
      <c r="U626" s="18">
        <f t="shared" ca="1" si="531"/>
        <v>3.3795358261268579E-45</v>
      </c>
      <c r="V626" s="18">
        <f t="shared" ca="1" si="531"/>
        <v>9.3734080770009204E-45</v>
      </c>
      <c r="W626" s="18">
        <f t="shared" ca="1" si="531"/>
        <v>2.6360180097707308E-45</v>
      </c>
      <c r="X626" s="18">
        <f t="shared" ca="1" si="531"/>
        <v>1.6050561236779034E-51</v>
      </c>
      <c r="Y626" s="18">
        <f t="shared" ca="1" si="531"/>
        <v>1.4683868596359882E-52</v>
      </c>
      <c r="Z626" s="18">
        <f t="shared" ca="1" si="531"/>
        <v>3.9146891731876664E-52</v>
      </c>
      <c r="AA626" s="18">
        <f t="shared" ca="1" si="531"/>
        <v>2.4803037234622597E-52</v>
      </c>
      <c r="AB626" s="18">
        <f t="shared" ca="1" si="531"/>
        <v>5.6007181346141195E-52</v>
      </c>
      <c r="AC626" s="18">
        <f t="shared" ca="1" si="531"/>
        <v>6.9678418012643959E-52</v>
      </c>
      <c r="AD626" s="18">
        <f t="shared" ca="1" si="531"/>
        <v>1.1394685388477599E-50</v>
      </c>
      <c r="AE626" s="18">
        <f t="shared" ca="1" si="531"/>
        <v>1.2098021550494963E-52</v>
      </c>
      <c r="AF626" s="18">
        <f t="shared" ca="1" si="531"/>
        <v>5.4857221191303491E-52</v>
      </c>
    </row>
    <row r="627" spans="4:32">
      <c r="D627" s="18">
        <f t="shared" si="503"/>
        <v>8.9716000000000005</v>
      </c>
      <c r="E627" s="18">
        <f ca="1">E534*0.5*(TANH(E$589*($D627/E$594-1))+1)+Secondary!F42*0.5*(TANH(E$590*(1-$D627/E$595))+1)</f>
        <v>4.2851389653332976E-7</v>
      </c>
      <c r="F627" s="18">
        <f ca="1">F534*0.5*(TANH(F$589*($D627/F$594-1))+1)+Secondary!G42*0.5*(TANH(F$590*(1-$D627/F$595))+1)</f>
        <v>3.9846935114466317E-9</v>
      </c>
      <c r="G627" s="18">
        <f ca="1">G534*0.5*(TANH(G$589*($D627/G$594-1))+1)+Secondary!H42*0.5*(TANH(G$590*(1-$D627/G$595))+1)</f>
        <v>1.7802899508057701E-11</v>
      </c>
      <c r="H627" s="18">
        <f ca="1">H534*0.5*(TANH(H$589*($D627/H$594-1))+1)+Secondary!I42*0.5*(TANH(H$590*(1-$D627/H$595))+1)</f>
        <v>1.0008141224661683E-12</v>
      </c>
      <c r="I627" s="18">
        <f ca="1">I534*0.5*(TANH(I$589*($D627/I$594-1))+1)+Secondary!J42*0.5*(TANH(I$590*(1-$D627/I$595))+1)</f>
        <v>5.0717270770704883E-14</v>
      </c>
      <c r="J627" s="18">
        <f ca="1">J534*0.5*(TANH(J$589*($D627/J$594-1))+1)+Secondary!K42*0.5*(TANH(J$590*(1-$D627/J$595))+1)</f>
        <v>1.7465138977453104E-14</v>
      </c>
      <c r="K627" s="18">
        <f ca="1">K534*0.5*(TANH(K$589*($D627/K$594-1))+1)+Secondary!L42*0.5*(TANH(K$590*(1-$D627/K$595))+1)</f>
        <v>2.7313433851109752E-17</v>
      </c>
      <c r="L627" s="18">
        <f ca="1">L534*0.5*(TANH(L$589*($D627/L$594-1))+1)+Secondary!M42*0.5*(TANH(L$590*(1-$D627/L$595))+1)</f>
        <v>9.376904044152327E-18</v>
      </c>
      <c r="M627" s="18">
        <f t="shared" ref="M627:AF627" ca="1" si="532">M534*0.5*(TANH(M$589*($D627/M$594-1))+1)</f>
        <v>6.0249361856134832E-36</v>
      </c>
      <c r="N627" s="18">
        <f t="shared" ca="1" si="532"/>
        <v>6.1580977766631756E-43</v>
      </c>
      <c r="O627" s="18">
        <f t="shared" ca="1" si="532"/>
        <v>9.0426971502248323E-44</v>
      </c>
      <c r="P627" s="18">
        <f t="shared" ca="1" si="532"/>
        <v>6.8948590344323351E-43</v>
      </c>
      <c r="Q627" s="18">
        <f t="shared" ca="1" si="532"/>
        <v>8.8109362179607002E-44</v>
      </c>
      <c r="R627" s="18">
        <f t="shared" ca="1" si="532"/>
        <v>4.3496785795420214E-43</v>
      </c>
      <c r="S627" s="18">
        <f t="shared" ca="1" si="532"/>
        <v>8.1995466219258551E-45</v>
      </c>
      <c r="T627" s="18">
        <f t="shared" ca="1" si="532"/>
        <v>5.3515802444449244E-44</v>
      </c>
      <c r="U627" s="18">
        <f t="shared" ca="1" si="532"/>
        <v>3.3794721705625557E-45</v>
      </c>
      <c r="V627" s="18">
        <f t="shared" ca="1" si="532"/>
        <v>9.373227471413608E-45</v>
      </c>
      <c r="W627" s="18">
        <f t="shared" ca="1" si="532"/>
        <v>2.6359722292201051E-45</v>
      </c>
      <c r="X627" s="18">
        <f t="shared" ca="1" si="532"/>
        <v>1.6050319356412274E-51</v>
      </c>
      <c r="Y627" s="18">
        <f t="shared" ca="1" si="532"/>
        <v>1.4683621211699837E-52</v>
      </c>
      <c r="Z627" s="18">
        <f t="shared" ca="1" si="532"/>
        <v>3.914625404207449E-52</v>
      </c>
      <c r="AA627" s="18">
        <f t="shared" ca="1" si="532"/>
        <v>2.4802639318196854E-52</v>
      </c>
      <c r="AB627" s="18">
        <f t="shared" ca="1" si="532"/>
        <v>5.6006329501399329E-52</v>
      </c>
      <c r="AC627" s="18">
        <f t="shared" ca="1" si="532"/>
        <v>6.9677459645667399E-52</v>
      </c>
      <c r="AD627" s="18">
        <f t="shared" ca="1" si="532"/>
        <v>1.1394539338863323E-50</v>
      </c>
      <c r="AE627" s="18">
        <f t="shared" ca="1" si="532"/>
        <v>1.2097865716742285E-52</v>
      </c>
      <c r="AF627" s="18">
        <f t="shared" ca="1" si="532"/>
        <v>5.4856545119600396E-52</v>
      </c>
    </row>
    <row r="628" spans="4:32">
      <c r="D628" s="18">
        <f t="shared" si="503"/>
        <v>11.295</v>
      </c>
      <c r="E628" s="18">
        <f ca="1">E535*0.5*(TANH(E$589*($D628/E$594-1))+1)+Secondary!F43*0.5*(TANH(E$590*(1-$D628/E$595))+1)</f>
        <v>4.6245323783165279E-7</v>
      </c>
      <c r="F628" s="18">
        <f ca="1">F535*0.5*(TANH(F$589*($D628/F$594-1))+1)+Secondary!G43*0.5*(TANH(F$590*(1-$D628/F$595))+1)</f>
        <v>2.4701662157472863E-9</v>
      </c>
      <c r="G628" s="18">
        <f ca="1">G535*0.5*(TANH(G$589*($D628/G$594-1))+1)+Secondary!H43*0.5*(TANH(G$590*(1-$D628/G$595))+1)</f>
        <v>8.0772266883976542E-12</v>
      </c>
      <c r="H628" s="18">
        <f ca="1">H535*0.5*(TANH(H$589*($D628/H$594-1))+1)+Secondary!I43*0.5*(TANH(H$590*(1-$D628/H$595))+1)</f>
        <v>4.3911691323196027E-13</v>
      </c>
      <c r="I628" s="18">
        <f ca="1">I535*0.5*(TANH(I$589*($D628/I$594-1))+1)+Secondary!J43*0.5*(TANH(I$590*(1-$D628/I$595))+1)</f>
        <v>1.823760390622562E-14</v>
      </c>
      <c r="J628" s="18">
        <f ca="1">J535*0.5*(TANH(J$589*($D628/J$594-1))+1)+Secondary!K43*0.5*(TANH(J$590*(1-$D628/J$595))+1)</f>
        <v>6.0136831832973216E-15</v>
      </c>
      <c r="K628" s="18">
        <f ca="1">K535*0.5*(TANH(K$589*($D628/K$594-1))+1)+Secondary!L43*0.5*(TANH(K$590*(1-$D628/K$595))+1)</f>
        <v>5.430297235083861E-18</v>
      </c>
      <c r="L628" s="18">
        <f ca="1">L535*0.5*(TANH(L$589*($D628/L$594-1))+1)+Secondary!M43*0.5*(TANH(L$590*(1-$D628/L$595))+1)</f>
        <v>2.3689896442896811E-18</v>
      </c>
      <c r="M628" s="18">
        <f t="shared" ref="M628:AF628" ca="1" si="533">M535*0.5*(TANH(M$589*($D628/M$594-1))+1)</f>
        <v>7.839987643311622E-36</v>
      </c>
      <c r="N628" s="18">
        <f t="shared" ca="1" si="533"/>
        <v>7.9721943718047635E-43</v>
      </c>
      <c r="O628" s="18">
        <f t="shared" ca="1" si="533"/>
        <v>1.1736624142748863E-43</v>
      </c>
      <c r="P628" s="18">
        <f t="shared" ca="1" si="533"/>
        <v>8.8404278337728338E-43</v>
      </c>
      <c r="Q628" s="18">
        <f t="shared" ca="1" si="533"/>
        <v>1.1318747305033699E-43</v>
      </c>
      <c r="R628" s="18">
        <f t="shared" ca="1" si="533"/>
        <v>5.5380888780164462E-43</v>
      </c>
      <c r="S628" s="18">
        <f t="shared" ca="1" si="533"/>
        <v>1.0609676369323803E-44</v>
      </c>
      <c r="T628" s="18">
        <f t="shared" ca="1" si="533"/>
        <v>6.8305370775976539E-44</v>
      </c>
      <c r="U628" s="18">
        <f t="shared" ca="1" si="533"/>
        <v>4.4057592973556E-45</v>
      </c>
      <c r="V628" s="18">
        <f t="shared" ca="1" si="533"/>
        <v>1.2092911880614913E-44</v>
      </c>
      <c r="W628" s="18">
        <f t="shared" ca="1" si="533"/>
        <v>3.4432733941219446E-45</v>
      </c>
      <c r="X628" s="18">
        <f t="shared" ca="1" si="533"/>
        <v>2.036639466521972E-51</v>
      </c>
      <c r="Y628" s="18">
        <f t="shared" ca="1" si="533"/>
        <v>1.8892697647421288E-52</v>
      </c>
      <c r="Z628" s="18">
        <f t="shared" ca="1" si="533"/>
        <v>5.0548948845617444E-52</v>
      </c>
      <c r="AA628" s="18">
        <f t="shared" ca="1" si="533"/>
        <v>3.174958788676661E-52</v>
      </c>
      <c r="AB628" s="18">
        <f t="shared" ca="1" si="533"/>
        <v>7.1085910328004954E-52</v>
      </c>
      <c r="AC628" s="18">
        <f t="shared" ca="1" si="533"/>
        <v>8.7614359615730251E-52</v>
      </c>
      <c r="AD628" s="18">
        <f t="shared" ca="1" si="533"/>
        <v>1.4141238727718574E-50</v>
      </c>
      <c r="AE628" s="18">
        <f t="shared" ca="1" si="533"/>
        <v>1.4958343630064559E-52</v>
      </c>
      <c r="AF628" s="18">
        <f t="shared" ca="1" si="533"/>
        <v>6.7544986707308334E-52</v>
      </c>
    </row>
    <row r="629" spans="4:32">
      <c r="D629" s="18">
        <f t="shared" si="503"/>
        <v>14.218999999999999</v>
      </c>
      <c r="E629" s="18">
        <f ca="1">E536*0.5*(TANH(E$589*($D629/E$594-1))+1)+Secondary!F44*0.5*(TANH(E$590*(1-$D629/E$595))+1)</f>
        <v>4.9477092694130401E-7</v>
      </c>
      <c r="F629" s="18">
        <f ca="1">F536*0.5*(TANH(F$589*($D629/F$594-1))+1)+Secondary!G44*0.5*(TANH(F$590*(1-$D629/F$595))+1)</f>
        <v>1.5206802208668593E-9</v>
      </c>
      <c r="G629" s="18">
        <f ca="1">G536*0.5*(TANH(G$589*($D629/G$594-1))+1)+Secondary!H44*0.5*(TANH(G$590*(1-$D629/G$595))+1)</f>
        <v>3.6589383974426698E-12</v>
      </c>
      <c r="H629" s="18">
        <f ca="1">H536*0.5*(TANH(H$589*($D629/H$594-1))+1)+Secondary!I44*0.5*(TANH(H$590*(1-$D629/H$595))+1)</f>
        <v>1.9231406541387426E-13</v>
      </c>
      <c r="I629" s="18">
        <f ca="1">I536*0.5*(TANH(I$589*($D629/I$594-1))+1)+Secondary!J44*0.5*(TANH(I$590*(1-$D629/I$595))+1)</f>
        <v>6.5514311737710839E-15</v>
      </c>
      <c r="J629" s="18">
        <f ca="1">J536*0.5*(TANH(J$589*($D629/J$594-1))+1)+Secondary!K44*0.5*(TANH(J$590*(1-$D629/J$595))+1)</f>
        <v>2.0687397653420483E-15</v>
      </c>
      <c r="K629" s="18">
        <f ca="1">K536*0.5*(TANH(K$589*($D629/K$594-1))+1)+Secondary!L44*0.5*(TANH(K$590*(1-$D629/K$595))+1)</f>
        <v>1.0797091759732832E-18</v>
      </c>
      <c r="L629" s="18">
        <f ca="1">L536*0.5*(TANH(L$589*($D629/L$594-1))+1)+Secondary!M44*0.5*(TANH(L$590*(1-$D629/L$595))+1)</f>
        <v>5.9802100630970459E-19</v>
      </c>
      <c r="M629" s="18">
        <f t="shared" ref="M629:AF629" ca="1" si="534">M536*0.5*(TANH(M$589*($D629/M$594-1))+1)</f>
        <v>1.2891749320949532E-35</v>
      </c>
      <c r="N629" s="18">
        <f t="shared" ca="1" si="534"/>
        <v>1.2983493224170959E-42</v>
      </c>
      <c r="O629" s="18">
        <f t="shared" ca="1" si="534"/>
        <v>1.9209808582387093E-43</v>
      </c>
      <c r="P629" s="18">
        <f t="shared" ca="1" si="534"/>
        <v>1.4140610749963446E-42</v>
      </c>
      <c r="Q629" s="18">
        <f t="shared" ca="1" si="534"/>
        <v>1.8167425653863089E-43</v>
      </c>
      <c r="R629" s="18">
        <f t="shared" ca="1" si="534"/>
        <v>8.7419278927018163E-43</v>
      </c>
      <c r="S629" s="18">
        <f t="shared" ca="1" si="534"/>
        <v>1.7268967541247706E-44</v>
      </c>
      <c r="T629" s="18">
        <f t="shared" ca="1" si="534"/>
        <v>1.0831685764078425E-43</v>
      </c>
      <c r="U629" s="18">
        <f t="shared" ca="1" si="534"/>
        <v>7.2739942285872337E-45</v>
      </c>
      <c r="V629" s="18">
        <f t="shared" ca="1" si="534"/>
        <v>1.9571473454671873E-44</v>
      </c>
      <c r="W629" s="18">
        <f t="shared" ca="1" si="534"/>
        <v>5.7055009264854823E-45</v>
      </c>
      <c r="X629" s="18">
        <f t="shared" ca="1" si="534"/>
        <v>3.1946338940259563E-51</v>
      </c>
      <c r="Y629" s="18">
        <f t="shared" ca="1" si="534"/>
        <v>3.041854057873337E-52</v>
      </c>
      <c r="Z629" s="18">
        <f t="shared" ca="1" si="534"/>
        <v>8.1963773665216138E-52</v>
      </c>
      <c r="AA629" s="18">
        <f t="shared" ca="1" si="534"/>
        <v>5.0637934331624088E-52</v>
      </c>
      <c r="AB629" s="18">
        <f t="shared" ca="1" si="534"/>
        <v>1.1156468817571963E-51</v>
      </c>
      <c r="AC629" s="18">
        <f t="shared" ca="1" si="534"/>
        <v>1.3510838695718353E-51</v>
      </c>
      <c r="AD629" s="18">
        <f t="shared" ca="1" si="534"/>
        <v>2.1267531346711153E-50</v>
      </c>
      <c r="AE629" s="18">
        <f t="shared" ca="1" si="534"/>
        <v>2.2340794425908116E-52</v>
      </c>
      <c r="AF629" s="18">
        <f t="shared" ca="1" si="534"/>
        <v>1.0008553049225748E-51</v>
      </c>
    </row>
    <row r="630" spans="4:32">
      <c r="D630" s="18">
        <f t="shared" si="503"/>
        <v>17.901</v>
      </c>
      <c r="E630" s="18">
        <f ca="1">E537*0.5*(TANH(E$589*($D630/E$594-1))+1)+Secondary!F45*0.5*(TANH(E$590*(1-$D630/E$595))+1)</f>
        <v>5.2458135175772479E-7</v>
      </c>
      <c r="F630" s="18">
        <f ca="1">F537*0.5*(TANH(F$589*($D630/F$594-1))+1)+Secondary!G45*0.5*(TANH(F$590*(1-$D630/F$595))+1)</f>
        <v>9.3196458559972932E-10</v>
      </c>
      <c r="G630" s="18">
        <f ca="1">G537*0.5*(TANH(G$589*($D630/G$594-1))+1)+Secondary!H45*0.5*(TANH(G$590*(1-$D630/G$595))+1)</f>
        <v>1.655740421250422E-12</v>
      </c>
      <c r="H630" s="18">
        <f ca="1">H537*0.5*(TANH(H$589*($D630/H$594-1))+1)+Secondary!I45*0.5*(TANH(H$590*(1-$D630/H$595))+1)</f>
        <v>8.4077987165000806E-14</v>
      </c>
      <c r="I630" s="18">
        <f ca="1">I537*0.5*(TANH(I$589*($D630/I$594-1))+1)+Secondary!J45*0.5*(TANH(I$590*(1-$D630/I$595))+1)</f>
        <v>2.3511367979886713E-15</v>
      </c>
      <c r="J630" s="18">
        <f ca="1">J537*0.5*(TANH(J$589*($D630/J$594-1))+1)+Secondary!K45*0.5*(TANH(J$590*(1-$D630/J$595))+1)</f>
        <v>7.1095120744359805E-16</v>
      </c>
      <c r="K630" s="18">
        <f ca="1">K537*0.5*(TANH(K$589*($D630/K$594-1))+1)+Secondary!L45*0.5*(TANH(K$590*(1-$D630/K$595))+1)</f>
        <v>2.1455809168178405E-19</v>
      </c>
      <c r="L630" s="18">
        <f ca="1">L537*0.5*(TANH(L$589*($D630/L$594-1))+1)+Secondary!M45*0.5*(TANH(L$590*(1-$D630/L$595))+1)</f>
        <v>1.508185647914321E-19</v>
      </c>
      <c r="M630" s="18">
        <f t="shared" ref="M630:AF630" ca="1" si="535">M537*0.5*(TANH(M$589*($D630/M$594-1))+1)</f>
        <v>2.1181459051417095E-35</v>
      </c>
      <c r="N630" s="18">
        <f t="shared" ca="1" si="535"/>
        <v>2.1126108244586984E-42</v>
      </c>
      <c r="O630" s="18">
        <f t="shared" ca="1" si="535"/>
        <v>3.1416273110250308E-43</v>
      </c>
      <c r="P630" s="18">
        <f t="shared" ca="1" si="535"/>
        <v>2.2601637097421452E-42</v>
      </c>
      <c r="Q630" s="18">
        <f t="shared" ca="1" si="535"/>
        <v>2.9144500754945213E-43</v>
      </c>
      <c r="R630" s="18">
        <f t="shared" ca="1" si="535"/>
        <v>1.3791602697975414E-42</v>
      </c>
      <c r="S630" s="18">
        <f t="shared" ca="1" si="535"/>
        <v>2.8086313552983412E-44</v>
      </c>
      <c r="T630" s="18">
        <f t="shared" ca="1" si="535"/>
        <v>1.7166499066717876E-43</v>
      </c>
      <c r="U630" s="18">
        <f t="shared" ca="1" si="535"/>
        <v>1.2002851237445315E-44</v>
      </c>
      <c r="V630" s="18">
        <f t="shared" ca="1" si="535"/>
        <v>3.1664595453618448E-44</v>
      </c>
      <c r="W630" s="18">
        <f t="shared" ca="1" si="535"/>
        <v>9.4485756822120385E-45</v>
      </c>
      <c r="X630" s="18">
        <f t="shared" ca="1" si="535"/>
        <v>5.0089282984836694E-51</v>
      </c>
      <c r="Y630" s="18">
        <f t="shared" ca="1" si="535"/>
        <v>4.8965238765467521E-52</v>
      </c>
      <c r="Z630" s="18">
        <f t="shared" ca="1" si="535"/>
        <v>1.3282006593418482E-51</v>
      </c>
      <c r="AA630" s="18">
        <f t="shared" ca="1" si="535"/>
        <v>8.0719504415439519E-52</v>
      </c>
      <c r="AB630" s="18">
        <f t="shared" ca="1" si="535"/>
        <v>1.7502442926756945E-51</v>
      </c>
      <c r="AC630" s="18">
        <f t="shared" ca="1" si="535"/>
        <v>2.0825880141344138E-51</v>
      </c>
      <c r="AD630" s="18">
        <f t="shared" ca="1" si="535"/>
        <v>3.1978319472498502E-50</v>
      </c>
      <c r="AE630" s="18">
        <f t="shared" ca="1" si="535"/>
        <v>3.3356697712839888E-52</v>
      </c>
      <c r="AF630" s="18">
        <f t="shared" ca="1" si="535"/>
        <v>1.4825906354392344E-51</v>
      </c>
    </row>
    <row r="631" spans="4:32">
      <c r="D631" s="18">
        <f t="shared" si="503"/>
        <v>22.536000000000001</v>
      </c>
      <c r="E631" s="18">
        <f ca="1">E538*0.5*(TANH(E$589*($D631/E$594-1))+1)+Secondary!F46*0.5*(TANH(E$590*(1-$D631/E$595))+1)</f>
        <v>5.5085675024143193E-7</v>
      </c>
      <c r="F631" s="18">
        <f ca="1">F538*0.5*(TANH(F$589*($D631/F$594-1))+1)+Secondary!G46*0.5*(TANH(F$590*(1-$D631/F$595))+1)</f>
        <v>5.6966916924881845E-10</v>
      </c>
      <c r="G631" s="18">
        <f ca="1">G538*0.5*(TANH(G$589*($D631/G$594-1))+1)+Secondary!H46*0.5*(TANH(G$590*(1-$D631/G$595))+1)</f>
        <v>7.4900588943685462E-13</v>
      </c>
      <c r="H631" s="18">
        <f ca="1">H538*0.5*(TANH(H$589*($D631/H$594-1))+1)+Secondary!I46*0.5*(TANH(H$590*(1-$D631/H$595))+1)</f>
        <v>3.6714891206198237E-14</v>
      </c>
      <c r="I631" s="18">
        <f ca="1">I538*0.5*(TANH(I$589*($D631/I$594-1))+1)+Secondary!J46*0.5*(TANH(I$590*(1-$D631/I$595))+1)</f>
        <v>8.4349915748864825E-16</v>
      </c>
      <c r="J631" s="18">
        <f ca="1">J538*0.5*(TANH(J$589*($D631/J$594-1))+1)+Secondary!K46*0.5*(TANH(J$590*(1-$D631/J$595))+1)</f>
        <v>2.4424703348883795E-16</v>
      </c>
      <c r="K631" s="18">
        <f ca="1">K538*0.5*(TANH(K$589*($D631/K$594-1))+1)+Secondary!L46*0.5*(TANH(K$590*(1-$D631/K$595))+1)</f>
        <v>4.2639955687830187E-20</v>
      </c>
      <c r="L631" s="18">
        <f ca="1">L538*0.5*(TANH(L$589*($D631/L$594-1))+1)+Secondary!M46*0.5*(TANH(L$590*(1-$D631/L$595))+1)</f>
        <v>3.8028819807608015E-20</v>
      </c>
      <c r="M631" s="18">
        <f t="shared" ref="M631:AF631" ca="1" si="536">M538*0.5*(TANH(M$589*($D631/M$594-1))+1)</f>
        <v>3.4752798475785071E-35</v>
      </c>
      <c r="N631" s="18">
        <f t="shared" ca="1" si="536"/>
        <v>3.4341921213939974E-42</v>
      </c>
      <c r="O631" s="18">
        <f t="shared" ca="1" si="536"/>
        <v>5.1326489604466485E-43</v>
      </c>
      <c r="P631" s="18">
        <f t="shared" ca="1" si="536"/>
        <v>3.6099815698710159E-42</v>
      </c>
      <c r="Q631" s="18">
        <f t="shared" ca="1" si="536"/>
        <v>4.6716417456080678E-43</v>
      </c>
      <c r="R631" s="18">
        <f t="shared" ca="1" si="536"/>
        <v>2.1744256080874091E-42</v>
      </c>
      <c r="S631" s="18">
        <f t="shared" ca="1" si="536"/>
        <v>4.5652847157872551E-44</v>
      </c>
      <c r="T631" s="18">
        <f t="shared" ca="1" si="536"/>
        <v>2.7189473315587565E-43</v>
      </c>
      <c r="U631" s="18">
        <f t="shared" ca="1" si="536"/>
        <v>1.9793961450728536E-44</v>
      </c>
      <c r="V631" s="18">
        <f t="shared" ca="1" si="536"/>
        <v>5.1189309532324736E-44</v>
      </c>
      <c r="W631" s="18">
        <f t="shared" ca="1" si="536"/>
        <v>1.5639606457050991E-44</v>
      </c>
      <c r="X631" s="18">
        <f t="shared" ca="1" si="536"/>
        <v>7.8493209886587921E-51</v>
      </c>
      <c r="Y631" s="18">
        <f t="shared" ca="1" si="536"/>
        <v>7.8769425357890223E-52</v>
      </c>
      <c r="Z631" s="18">
        <f t="shared" ca="1" si="536"/>
        <v>2.1517724619888595E-51</v>
      </c>
      <c r="AA631" s="18">
        <f t="shared" ca="1" si="536"/>
        <v>1.2862702198633741E-51</v>
      </c>
      <c r="AB631" s="18">
        <f t="shared" ca="1" si="536"/>
        <v>2.7446445325223344E-51</v>
      </c>
      <c r="AC631" s="18">
        <f t="shared" ca="1" si="536"/>
        <v>3.208953689398735E-51</v>
      </c>
      <c r="AD631" s="18">
        <f t="shared" ca="1" si="536"/>
        <v>4.8062574541606415E-50</v>
      </c>
      <c r="AE631" s="18">
        <f t="shared" ca="1" si="536"/>
        <v>4.9788289161096585E-52</v>
      </c>
      <c r="AF631" s="18">
        <f t="shared" ca="1" si="536"/>
        <v>2.195471437035298E-51</v>
      </c>
    </row>
    <row r="632" spans="4:32">
      <c r="D632" s="18">
        <f t="shared" si="503"/>
        <v>28.370999999999999</v>
      </c>
      <c r="E632" s="18">
        <f ca="1">E539*0.5*(TANH(E$589*($D632/E$594-1))+1)+Secondary!F47*0.5*(TANH(E$590*(1-$D632/E$595))+1)</f>
        <v>5.7238229306451072E-7</v>
      </c>
      <c r="F632" s="18">
        <f ca="1">F539*0.5*(TANH(F$589*($D632/F$594-1))+1)+Secondary!G47*0.5*(TANH(F$590*(1-$D632/F$595))+1)</f>
        <v>3.4765522846593737E-10</v>
      </c>
      <c r="G632" s="18">
        <f ca="1">G539*0.5*(TANH(G$589*($D632/G$594-1))+1)+Secondary!H47*0.5*(TANH(G$590*(1-$D632/G$595))+1)</f>
        <v>3.3876765197196848E-13</v>
      </c>
      <c r="H632" s="18">
        <f ca="1">H539*0.5*(TANH(H$589*($D632/H$594-1))+1)+Secondary!I47*0.5*(TANH(H$590*(1-$D632/H$595))+1)</f>
        <v>1.6015463174194754E-14</v>
      </c>
      <c r="I632" s="18">
        <f ca="1">I539*0.5*(TANH(I$589*($D632/I$594-1))+1)+Secondary!J47*0.5*(TANH(I$590*(1-$D632/I$595))+1)</f>
        <v>3.0255330678394519E-16</v>
      </c>
      <c r="J632" s="18">
        <f ca="1">J539*0.5*(TANH(J$589*($D632/J$594-1))+1)+Secondary!K47*0.5*(TANH(J$590*(1-$D632/J$595))+1)</f>
        <v>8.3891309788607702E-17</v>
      </c>
      <c r="K632" s="18">
        <f ca="1">K539*0.5*(TANH(K$589*($D632/K$594-1))+1)+Secondary!L47*0.5*(TANH(K$590*(1-$D632/K$595))+1)</f>
        <v>8.4740177142184784E-21</v>
      </c>
      <c r="L632" s="18">
        <f ca="1">L539*0.5*(TANH(L$589*($D632/L$594-1))+1)+Secondary!M47*0.5*(TANH(L$590*(1-$D632/L$595))+1)</f>
        <v>9.5877047094855389E-21</v>
      </c>
      <c r="M632" s="18">
        <f t="shared" ref="M632:AF632" ca="1" si="537">M539*0.5*(TANH(M$589*($D632/M$594-1))+1)</f>
        <v>5.693995965092095E-35</v>
      </c>
      <c r="N632" s="18">
        <f t="shared" ca="1" si="537"/>
        <v>5.5762359142959509E-42</v>
      </c>
      <c r="O632" s="18">
        <f t="shared" ca="1" si="537"/>
        <v>8.3754222426371309E-43</v>
      </c>
      <c r="P632" s="18">
        <f t="shared" ca="1" si="537"/>
        <v>5.7589721652586222E-42</v>
      </c>
      <c r="Q632" s="18">
        <f t="shared" ca="1" si="537"/>
        <v>7.4802877857696864E-43</v>
      </c>
      <c r="R632" s="18">
        <f t="shared" ca="1" si="537"/>
        <v>3.4252872767472148E-42</v>
      </c>
      <c r="S632" s="18">
        <f t="shared" ca="1" si="537"/>
        <v>7.4149734572692285E-44</v>
      </c>
      <c r="T632" s="18">
        <f t="shared" ca="1" si="537"/>
        <v>4.30357701877305E-43</v>
      </c>
      <c r="U632" s="18">
        <f t="shared" ca="1" si="537"/>
        <v>3.261887160640512E-44</v>
      </c>
      <c r="V632" s="18">
        <f t="shared" ca="1" si="537"/>
        <v>8.2701517092597499E-44</v>
      </c>
      <c r="W632" s="18">
        <f t="shared" ca="1" si="537"/>
        <v>2.5866969755041574E-44</v>
      </c>
      <c r="X632" s="18">
        <f t="shared" ca="1" si="537"/>
        <v>1.2294397008765841E-50</v>
      </c>
      <c r="Y632" s="18">
        <f t="shared" ca="1" si="537"/>
        <v>1.2664077296892653E-51</v>
      </c>
      <c r="Z632" s="18">
        <f t="shared" ca="1" si="537"/>
        <v>3.4835112356612899E-51</v>
      </c>
      <c r="AA632" s="18">
        <f t="shared" ca="1" si="537"/>
        <v>2.0482544680168778E-51</v>
      </c>
      <c r="AB632" s="18">
        <f t="shared" ca="1" si="537"/>
        <v>4.3018078369907841E-51</v>
      </c>
      <c r="AC632" s="18">
        <f t="shared" ca="1" si="537"/>
        <v>4.9417618189961636E-51</v>
      </c>
      <c r="AD632" s="18">
        <f t="shared" ca="1" si="537"/>
        <v>7.2204965786991788E-50</v>
      </c>
      <c r="AE632" s="18">
        <f t="shared" ca="1" si="537"/>
        <v>7.4283335652730665E-52</v>
      </c>
      <c r="AF632" s="18">
        <f t="shared" ca="1" si="537"/>
        <v>3.2499838217384743E-51</v>
      </c>
    </row>
    <row r="633" spans="4:32">
      <c r="D633" s="18">
        <f t="shared" si="503"/>
        <v>35.716999999999999</v>
      </c>
      <c r="E633" s="18">
        <f ca="1">E540*0.5*(TANH(E$589*($D633/E$594-1))+1)+Secondary!F48*0.5*(TANH(E$590*(1-$D633/E$595))+1)</f>
        <v>5.8762557516915885E-7</v>
      </c>
      <c r="F633" s="18">
        <f ca="1">F540*0.5*(TANH(F$589*($D633/F$594-1))+1)+Secondary!G48*0.5*(TANH(F$590*(1-$D633/F$595))+1)</f>
        <v>2.1195631047276835E-10</v>
      </c>
      <c r="G633" s="18">
        <f ca="1">G540*0.5*(TANH(G$589*($D633/G$594-1))+1)+Secondary!H48*0.5*(TANH(G$590*(1-$D633/G$595))+1)</f>
        <v>1.532043561462703E-13</v>
      </c>
      <c r="H633" s="18">
        <f ca="1">H540*0.5*(TANH(H$589*($D633/H$594-1))+1)+Secondary!I48*0.5*(TANH(H$590*(1-$D633/H$595))+1)</f>
        <v>6.9792070015315993E-15</v>
      </c>
      <c r="I633" s="18">
        <f ca="1">I540*0.5*(TANH(I$589*($D633/I$594-1))+1)+Secondary!J48*0.5*(TANH(I$590*(1-$D633/I$595))+1)</f>
        <v>1.0850574595175855E-16</v>
      </c>
      <c r="J633" s="18">
        <f ca="1">J540*0.5*(TANH(J$589*($D633/J$594-1))+1)+Secondary!K48*0.5*(TANH(J$590*(1-$D633/J$595))+1)</f>
        <v>2.8808917453402687E-17</v>
      </c>
      <c r="K633" s="18">
        <f ca="1">K540*0.5*(TANH(K$589*($D633/K$594-1))+1)+Secondary!L48*0.5*(TANH(K$590*(1-$D633/K$595))+1)</f>
        <v>1.6839896688435015E-21</v>
      </c>
      <c r="L633" s="18">
        <f ca="1">L540*0.5*(TANH(L$589*($D633/L$594-1))+1)+Secondary!M48*0.5*(TANH(L$590*(1-$D633/L$595))+1)</f>
        <v>2.4169509495456694E-21</v>
      </c>
      <c r="M633" s="18">
        <f t="shared" ref="M633:AF633" ca="1" si="538">M540*0.5*(TANH(M$589*($D633/M$594-1))+1)</f>
        <v>9.3131481940652576E-35</v>
      </c>
      <c r="N633" s="18">
        <f t="shared" ca="1" si="538"/>
        <v>9.0398665446530752E-42</v>
      </c>
      <c r="O633" s="18">
        <f t="shared" ca="1" si="538"/>
        <v>1.364805940178753E-42</v>
      </c>
      <c r="P633" s="18">
        <f t="shared" ca="1" si="538"/>
        <v>9.1771262675934077E-42</v>
      </c>
      <c r="Q633" s="18">
        <f t="shared" ca="1" si="538"/>
        <v>1.1965819203162725E-42</v>
      </c>
      <c r="R633" s="18">
        <f t="shared" ca="1" si="538"/>
        <v>5.3894134372558003E-42</v>
      </c>
      <c r="S633" s="18">
        <f t="shared" ca="1" si="538"/>
        <v>1.2030318867370407E-43</v>
      </c>
      <c r="T633" s="18">
        <f t="shared" ca="1" si="538"/>
        <v>6.8055655558714644E-43</v>
      </c>
      <c r="U633" s="18">
        <f t="shared" ca="1" si="538"/>
        <v>5.3698352291224366E-44</v>
      </c>
      <c r="V633" s="18">
        <f t="shared" ca="1" si="538"/>
        <v>1.3351458181536791E-43</v>
      </c>
      <c r="W633" s="18">
        <f t="shared" ca="1" si="538"/>
        <v>4.2752290114848329E-44</v>
      </c>
      <c r="X633" s="18">
        <f t="shared" ca="1" si="538"/>
        <v>1.9241990054892251E-50</v>
      </c>
      <c r="Y633" s="18">
        <f t="shared" ca="1" si="538"/>
        <v>2.034218135810025E-51</v>
      </c>
      <c r="Z633" s="18">
        <f t="shared" ca="1" si="538"/>
        <v>5.6343595295164141E-51</v>
      </c>
      <c r="AA633" s="18">
        <f t="shared" ca="1" si="538"/>
        <v>3.2595639231834136E-51</v>
      </c>
      <c r="AB633" s="18">
        <f t="shared" ca="1" si="538"/>
        <v>6.7390580680329307E-51</v>
      </c>
      <c r="AC633" s="18">
        <f t="shared" ca="1" si="538"/>
        <v>7.6063545688582244E-51</v>
      </c>
      <c r="AD633" s="18">
        <f t="shared" ca="1" si="538"/>
        <v>1.0841679516963478E-49</v>
      </c>
      <c r="AE633" s="18">
        <f t="shared" ca="1" si="538"/>
        <v>1.1077974386734956E-51</v>
      </c>
      <c r="AF633" s="18">
        <f t="shared" ca="1" si="538"/>
        <v>4.80867045303507E-51</v>
      </c>
    </row>
    <row r="634" spans="4:32">
      <c r="D634" s="18">
        <f t="shared" si="503"/>
        <v>44.965000000000003</v>
      </c>
      <c r="E634" s="18">
        <f ca="1">E541*0.5*(TANH(E$589*($D634/E$594-1))+1)+Secondary!F49*0.5*(TANH(E$590*(1-$D634/E$595))+1)</f>
        <v>5.9462473459569724E-7</v>
      </c>
      <c r="F634" s="18">
        <f ca="1">F541*0.5*(TANH(F$589*($D634/F$594-1))+1)+Secondary!G49*0.5*(TANH(F$590*(1-$D634/F$595))+1)</f>
        <v>1.2914895429977438E-10</v>
      </c>
      <c r="G634" s="18">
        <f ca="1">G541*0.5*(TANH(G$589*($D634/G$594-1))+1)+Secondary!H49*0.5*(TANH(G$590*(1-$D634/G$595))+1)</f>
        <v>6.9282634333946065E-14</v>
      </c>
      <c r="H634" s="18">
        <f ca="1">H541*0.5*(TANH(H$589*($D634/H$594-1))+1)+Secondary!I49*0.5*(TANH(H$590*(1-$D634/H$595))+1)</f>
        <v>3.038698217616593E-15</v>
      </c>
      <c r="I634" s="18">
        <f ca="1">I541*0.5*(TANH(I$589*($D634/I$594-1))+1)+Secondary!J49*0.5*(TANH(I$590*(1-$D634/I$595))+1)</f>
        <v>3.8911218939287984E-17</v>
      </c>
      <c r="J634" s="18">
        <f ca="1">J541*0.5*(TANH(J$589*($D634/J$594-1))+1)+Secondary!K49*0.5*(TANH(J$590*(1-$D634/J$595))+1)</f>
        <v>9.8923630188411671E-18</v>
      </c>
      <c r="K634" s="18">
        <f ca="1">K541*0.5*(TANH(K$589*($D634/K$594-1))+1)+Secondary!L49*0.5*(TANH(K$590*(1-$D634/K$595))+1)</f>
        <v>3.3465109668429557E-22</v>
      </c>
      <c r="L634" s="18">
        <f ca="1">L541*0.5*(TANH(L$589*($D634/L$594-1))+1)+Secondary!M49*0.5*(TANH(L$590*(1-$D634/L$595))+1)</f>
        <v>6.0926797891863165E-22</v>
      </c>
      <c r="M634" s="18">
        <f t="shared" ref="M634:AF634" ca="1" si="539">M541*0.5*(TANH(M$589*($D634/M$594-1))+1)</f>
        <v>1.5199545927259955E-34</v>
      </c>
      <c r="N634" s="18">
        <f t="shared" ca="1" si="539"/>
        <v>1.4628358718295116E-41</v>
      </c>
      <c r="O634" s="18">
        <f t="shared" ca="1" si="539"/>
        <v>2.2202765436535251E-42</v>
      </c>
      <c r="P634" s="18">
        <f t="shared" ca="1" si="539"/>
        <v>1.4602519281432856E-41</v>
      </c>
      <c r="Q634" s="18">
        <f t="shared" ca="1" si="539"/>
        <v>1.9113060950272642E-42</v>
      </c>
      <c r="R634" s="18">
        <f t="shared" ca="1" si="539"/>
        <v>8.4701503796167783E-42</v>
      </c>
      <c r="S634" s="18">
        <f t="shared" ca="1" si="539"/>
        <v>1.949388457727891E-43</v>
      </c>
      <c r="T634" s="18">
        <f t="shared" ca="1" si="539"/>
        <v>1.075043070566608E-42</v>
      </c>
      <c r="U634" s="18">
        <f t="shared" ca="1" si="539"/>
        <v>8.8304867349002422E-44</v>
      </c>
      <c r="V634" s="18">
        <f t="shared" ca="1" si="539"/>
        <v>2.1525383445037286E-43</v>
      </c>
      <c r="W634" s="18">
        <f t="shared" ca="1" si="539"/>
        <v>7.0588365505141048E-44</v>
      </c>
      <c r="X634" s="18">
        <f t="shared" ca="1" si="539"/>
        <v>3.0086987330065181E-50</v>
      </c>
      <c r="Y634" s="18">
        <f t="shared" ca="1" si="539"/>
        <v>3.2657665443848762E-51</v>
      </c>
      <c r="Z634" s="18">
        <f t="shared" ca="1" si="539"/>
        <v>9.1071010568282755E-51</v>
      </c>
      <c r="AA634" s="18">
        <f t="shared" ca="1" si="539"/>
        <v>5.1837172993997732E-51</v>
      </c>
      <c r="AB634" s="18">
        <f t="shared" ca="1" si="539"/>
        <v>1.0547382458354404E-50</v>
      </c>
      <c r="AC634" s="18">
        <f t="shared" ca="1" si="539"/>
        <v>1.1700254467400899E-50</v>
      </c>
      <c r="AD634" s="18">
        <f t="shared" ca="1" si="539"/>
        <v>1.6270213808474316E-49</v>
      </c>
      <c r="AE634" s="18">
        <f t="shared" ca="1" si="539"/>
        <v>1.6509335269062444E-51</v>
      </c>
      <c r="AF634" s="18">
        <f t="shared" ca="1" si="539"/>
        <v>7.111027142673999E-51</v>
      </c>
    </row>
    <row r="635" spans="4:32">
      <c r="D635" s="18">
        <f t="shared" si="503"/>
        <v>56.606999999999999</v>
      </c>
      <c r="E635" s="18">
        <f ca="1">E542*0.5*(TANH(E$589*($D635/E$594-1))+1)+Secondary!F50*0.5*(TANH(E$590*(1-$D635/E$595))+1)</f>
        <v>5.9096378108132506E-7</v>
      </c>
      <c r="F635" s="18">
        <f ca="1">F542*0.5*(TANH(F$589*($D635/F$594-1))+1)+Secondary!G50*0.5*(TANH(F$590*(1-$D635/F$595))+1)</f>
        <v>7.866678998039991E-11</v>
      </c>
      <c r="G635" s="18">
        <f ca="1">G542*0.5*(TANH(G$589*($D635/G$594-1))+1)+Secondary!H50*0.5*(TANH(G$590*(1-$D635/G$595))+1)</f>
        <v>3.1331637039091383E-14</v>
      </c>
      <c r="H635" s="18">
        <f ca="1">H542*0.5*(TANH(H$589*($D635/H$594-1))+1)+Secondary!I50*0.5*(TANH(H$590*(1-$D635/H$595))+1)</f>
        <v>1.3219749176658489E-15</v>
      </c>
      <c r="I635" s="18">
        <f ca="1">I542*0.5*(TANH(I$589*($D635/I$594-1))+1)+Secondary!J50*0.5*(TANH(I$590*(1-$D635/I$595))+1)</f>
        <v>1.3953923463855325E-17</v>
      </c>
      <c r="J635" s="18">
        <f ca="1">J542*0.5*(TANH(J$589*($D635/J$594-1))+1)+Secondary!K50*0.5*(TANH(J$590*(1-$D635/J$595))+1)</f>
        <v>3.3967798041972407E-18</v>
      </c>
      <c r="K635" s="18">
        <f ca="1">K542*0.5*(TANH(K$589*($D635/K$594-1))+1)+Secondary!L50*0.5*(TANH(K$590*(1-$D635/K$595))+1)</f>
        <v>6.650781910232734E-23</v>
      </c>
      <c r="L635" s="18">
        <f ca="1">L542*0.5*(TANH(L$589*($D635/L$594-1))+1)+Secondary!M50*0.5*(TANH(L$590*(1-$D635/L$595))+1)</f>
        <v>1.5359065121531818E-22</v>
      </c>
      <c r="M635" s="18">
        <f t="shared" ref="M635:AF635" ca="1" si="540">M542*0.5*(TANH(M$589*($D635/M$594-1))+1)</f>
        <v>2.4743289438982757E-34</v>
      </c>
      <c r="N635" s="18">
        <f t="shared" ca="1" si="540"/>
        <v>2.3618594387498022E-41</v>
      </c>
      <c r="O635" s="18">
        <f t="shared" ca="1" si="540"/>
        <v>3.6043107325591916E-42</v>
      </c>
      <c r="P635" s="18">
        <f t="shared" ca="1" si="540"/>
        <v>2.3192423969481448E-41</v>
      </c>
      <c r="Q635" s="18">
        <f t="shared" ca="1" si="540"/>
        <v>3.0476973265730042E-42</v>
      </c>
      <c r="R635" s="18">
        <f t="shared" ca="1" si="540"/>
        <v>1.329213903550893E-41</v>
      </c>
      <c r="S635" s="18">
        <f t="shared" ca="1" si="540"/>
        <v>3.154107807246826E-43</v>
      </c>
      <c r="T635" s="18">
        <f t="shared" ca="1" si="540"/>
        <v>1.6958856758906916E-42</v>
      </c>
      <c r="U635" s="18">
        <f t="shared" ca="1" si="540"/>
        <v>1.450189567682787E-43</v>
      </c>
      <c r="V635" s="18">
        <f t="shared" ca="1" si="540"/>
        <v>3.46626201428517E-43</v>
      </c>
      <c r="W635" s="18">
        <f t="shared" ca="1" si="540"/>
        <v>1.1638569927676867E-43</v>
      </c>
      <c r="X635" s="18">
        <f t="shared" ca="1" si="540"/>
        <v>4.7007859843015394E-50</v>
      </c>
      <c r="Y635" s="18">
        <f t="shared" ca="1" si="540"/>
        <v>5.2357435621157798E-51</v>
      </c>
      <c r="Z635" s="18">
        <f t="shared" ca="1" si="540"/>
        <v>1.4705696899139163E-50</v>
      </c>
      <c r="AA635" s="18">
        <f t="shared" ca="1" si="540"/>
        <v>8.2346935046027057E-51</v>
      </c>
      <c r="AB635" s="18">
        <f t="shared" ca="1" si="540"/>
        <v>1.6492697949140804E-50</v>
      </c>
      <c r="AC635" s="18">
        <f t="shared" ca="1" si="540"/>
        <v>1.7979862704659901E-50</v>
      </c>
      <c r="AD635" s="18">
        <f t="shared" ca="1" si="540"/>
        <v>2.4393405487707871E-49</v>
      </c>
      <c r="AE635" s="18">
        <f t="shared" ca="1" si="540"/>
        <v>2.45861235867806E-51</v>
      </c>
      <c r="AF635" s="18">
        <f t="shared" ca="1" si="540"/>
        <v>1.0507857888860257E-50</v>
      </c>
    </row>
    <row r="636" spans="4:32">
      <c r="D636" s="18">
        <f t="shared" si="503"/>
        <v>71.263999999999996</v>
      </c>
      <c r="E636" s="18">
        <f ca="1">E543*0.5*(TANH(E$589*($D636/E$594-1))+1)+Secondary!F51*0.5*(TANH(E$590*(1-$D636/E$595))+1)</f>
        <v>5.7397416024387391E-7</v>
      </c>
      <c r="F636" s="18">
        <f ca="1">F543*0.5*(TANH(F$589*($D636/F$594-1))+1)+Secondary!G51*0.5*(TANH(F$590*(1-$D636/F$595))+1)</f>
        <v>4.7904642319240931E-11</v>
      </c>
      <c r="G636" s="18">
        <f ca="1">G543*0.5*(TANH(G$589*($D636/G$594-1))+1)+Secondary!H51*0.5*(TANH(G$590*(1-$D636/G$595))+1)</f>
        <v>1.4167758041998392E-14</v>
      </c>
      <c r="H636" s="18">
        <f ca="1">H543*0.5*(TANH(H$589*($D636/H$594-1))+1)+Secondary!I51*0.5*(TANH(H$590*(1-$D636/H$595))+1)</f>
        <v>5.7462312459144981E-16</v>
      </c>
      <c r="I636" s="18">
        <f ca="1">I543*0.5*(TANH(I$589*($D636/I$594-1))+1)+Secondary!J51*0.5*(TANH(I$590*(1-$D636/I$595))+1)</f>
        <v>5.0033314199127056E-18</v>
      </c>
      <c r="J636" s="18">
        <f ca="1">J543*0.5*(TANH(J$589*($D636/J$594-1))+1)+Secondary!K51*0.5*(TANH(J$590*(1-$D636/J$595))+1)</f>
        <v>1.1661920484021253E-18</v>
      </c>
      <c r="K636" s="18">
        <f ca="1">K543*0.5*(TANH(K$589*($D636/K$594-1))+1)+Secondary!L51*0.5*(TANH(K$590*(1-$D636/K$595))+1)</f>
        <v>1.3215335804304994E-23</v>
      </c>
      <c r="L636" s="18">
        <f ca="1">L543*0.5*(TANH(L$589*($D636/L$594-1))+1)+Secondary!M51*0.5*(TANH(L$590*(1-$D636/L$595))+1)</f>
        <v>3.8712695793652914E-23</v>
      </c>
      <c r="M636" s="18">
        <f t="shared" ref="M636:AF636" ca="1" si="541">M543*0.5*(TANH(M$589*($D636/M$594-1))+1)</f>
        <v>4.0147340794099477E-34</v>
      </c>
      <c r="N636" s="18">
        <f t="shared" ca="1" si="541"/>
        <v>3.8031376475156139E-41</v>
      </c>
      <c r="O636" s="18">
        <f t="shared" ca="1" si="541"/>
        <v>5.8365286620315181E-42</v>
      </c>
      <c r="P636" s="18">
        <f t="shared" ca="1" si="541"/>
        <v>3.6755555889143878E-41</v>
      </c>
      <c r="Q636" s="18">
        <f t="shared" ca="1" si="541"/>
        <v>4.8494210241026107E-42</v>
      </c>
      <c r="R636" s="18">
        <f t="shared" ca="1" si="541"/>
        <v>2.0820071743348056E-41</v>
      </c>
      <c r="S636" s="18">
        <f t="shared" ca="1" si="541"/>
        <v>5.0939759062825732E-43</v>
      </c>
      <c r="T636" s="18">
        <f t="shared" ca="1" si="541"/>
        <v>2.6708705966326824E-42</v>
      </c>
      <c r="U636" s="18">
        <f t="shared" ca="1" si="541"/>
        <v>2.3776207418714207E-43</v>
      </c>
      <c r="V636" s="18">
        <f t="shared" ca="1" si="541"/>
        <v>5.5727163538099065E-43</v>
      </c>
      <c r="W636" s="18">
        <f t="shared" ca="1" si="541"/>
        <v>1.9163748617817351E-43</v>
      </c>
      <c r="X636" s="18">
        <f t="shared" ca="1" si="541"/>
        <v>7.3343511852751955E-50</v>
      </c>
      <c r="Y636" s="18">
        <f t="shared" ca="1" si="541"/>
        <v>8.384255143831389E-51</v>
      </c>
      <c r="Z636" s="18">
        <f t="shared" ca="1" si="541"/>
        <v>2.3714110889946125E-50</v>
      </c>
      <c r="AA636" s="18">
        <f t="shared" ca="1" si="541"/>
        <v>1.3065732405587724E-50</v>
      </c>
      <c r="AB636" s="18">
        <f t="shared" ca="1" si="541"/>
        <v>2.5766481608381201E-50</v>
      </c>
      <c r="AC636" s="18">
        <f t="shared" ca="1" si="541"/>
        <v>2.7604432893752065E-50</v>
      </c>
      <c r="AD636" s="18">
        <f t="shared" ca="1" si="541"/>
        <v>3.6542565985390466E-49</v>
      </c>
      <c r="AE636" s="18">
        <f t="shared" ca="1" si="541"/>
        <v>3.6577562898014083E-51</v>
      </c>
      <c r="AF636" s="18">
        <f t="shared" ca="1" si="541"/>
        <v>1.5515646898820784E-50</v>
      </c>
    </row>
    <row r="637" spans="4:32">
      <c r="D637" s="18">
        <f t="shared" si="503"/>
        <v>89.716999999999999</v>
      </c>
      <c r="E637" s="18">
        <f ca="1">E544*0.5*(TANH(E$589*($D637/E$594-1))+1)+Secondary!F52*0.5*(TANH(E$590*(1-$D637/E$595))+1)</f>
        <v>5.4136971391954389E-7</v>
      </c>
      <c r="F637" s="18">
        <f ca="1">F544*0.5*(TANH(F$589*($D637/F$594-1))+1)+Secondary!G52*0.5*(TANH(F$590*(1-$D637/F$595))+1)</f>
        <v>2.9169978264938171E-11</v>
      </c>
      <c r="G637" s="18">
        <f ca="1">G544*0.5*(TANH(G$589*($D637/G$594-1))+1)+Secondary!H52*0.5*(TANH(G$590*(1-$D637/G$595))+1)</f>
        <v>6.4070846109050624E-15</v>
      </c>
      <c r="H637" s="18">
        <f ca="1">H544*0.5*(TANH(H$589*($D637/H$594-1))+1)+Secondary!I52*0.5*(TANH(H$590*(1-$D637/H$595))+1)</f>
        <v>2.4961573836039662E-16</v>
      </c>
      <c r="I637" s="18">
        <f ca="1">I544*0.5*(TANH(I$589*($D637/I$594-1))+1)+Secondary!J52*0.5*(TANH(I$590*(1-$D637/I$595))+1)</f>
        <v>1.7942009128116468E-18</v>
      </c>
      <c r="J637" s="18">
        <f ca="1">J544*0.5*(TANH(J$589*($D637/J$594-1))+1)+Secondary!K52*0.5*(TANH(J$590*(1-$D637/J$595))+1)</f>
        <v>4.0042503176311874E-19</v>
      </c>
      <c r="K637" s="18">
        <f ca="1">K544*0.5*(TANH(K$589*($D637/K$594-1))+1)+Secondary!L52*0.5*(TANH(K$590*(1-$D637/K$595))+1)</f>
        <v>2.6264637575725185E-24</v>
      </c>
      <c r="L637" s="18">
        <f ca="1">L544*0.5*(TANH(L$589*($D637/L$594-1))+1)+Secondary!M52*0.5*(TANH(L$590*(1-$D637/L$595))+1)</f>
        <v>9.7592154263051737E-24</v>
      </c>
      <c r="M637" s="18">
        <f t="shared" ref="M637:AF637" ca="1" si="542">M544*0.5*(TANH(M$589*($D637/M$594-1))+1)</f>
        <v>6.4888227107737801E-34</v>
      </c>
      <c r="N637" s="18">
        <f t="shared" ca="1" si="542"/>
        <v>6.1027296708466605E-41</v>
      </c>
      <c r="O637" s="18">
        <f t="shared" ca="1" si="542"/>
        <v>9.4203935462316127E-42</v>
      </c>
      <c r="P637" s="18">
        <f t="shared" ca="1" si="542"/>
        <v>5.8087674521726849E-41</v>
      </c>
      <c r="Q637" s="18">
        <f t="shared" ca="1" si="542"/>
        <v>7.6965488649541304E-42</v>
      </c>
      <c r="R637" s="18">
        <f t="shared" ca="1" si="542"/>
        <v>3.2537952257639028E-41</v>
      </c>
      <c r="S637" s="18">
        <f t="shared" ca="1" si="542"/>
        <v>8.2080585256218237E-43</v>
      </c>
      <c r="T637" s="18">
        <f t="shared" ca="1" si="542"/>
        <v>4.198093071158556E-42</v>
      </c>
      <c r="U637" s="18">
        <f t="shared" ca="1" si="542"/>
        <v>3.8901091670534809E-43</v>
      </c>
      <c r="V637" s="18">
        <f t="shared" ca="1" si="542"/>
        <v>8.9414527835162994E-43</v>
      </c>
      <c r="W637" s="18">
        <f t="shared" ca="1" si="542"/>
        <v>3.149690854813231E-43</v>
      </c>
      <c r="X637" s="18">
        <f t="shared" ca="1" si="542"/>
        <v>1.1425614378395519E-49</v>
      </c>
      <c r="Y637" s="18">
        <f t="shared" ca="1" si="542"/>
        <v>1.3404373496294438E-50</v>
      </c>
      <c r="Z637" s="18">
        <f t="shared" ca="1" si="542"/>
        <v>3.818013218194772E-50</v>
      </c>
      <c r="AA637" s="18">
        <f t="shared" ca="1" si="542"/>
        <v>2.0700623476626645E-50</v>
      </c>
      <c r="AB637" s="18">
        <f t="shared" ca="1" si="542"/>
        <v>4.0197461209306565E-50</v>
      </c>
      <c r="AC637" s="18">
        <f t="shared" ca="1" si="542"/>
        <v>4.2325275198316178E-50</v>
      </c>
      <c r="AD637" s="18">
        <f t="shared" ca="1" si="542"/>
        <v>5.4680909460282551E-49</v>
      </c>
      <c r="AE637" s="18">
        <f t="shared" ca="1" si="542"/>
        <v>5.4364449824611997E-51</v>
      </c>
      <c r="AF637" s="18">
        <f t="shared" ca="1" si="542"/>
        <v>2.2890110255073045E-50</v>
      </c>
    </row>
    <row r="638" spans="4:32">
      <c r="D638" s="18">
        <f t="shared" si="503"/>
        <v>112.95</v>
      </c>
      <c r="E638" s="18">
        <f ca="1">E545*0.5*(TANH(E$589*($D638/E$594-1))+1)+Secondary!F53*0.5*(TANH(E$590*(1-$D638/E$595))+1)</f>
        <v>4.9236454625710126E-7</v>
      </c>
      <c r="F638" s="18">
        <f ca="1">F545*0.5*(TANH(F$589*($D638/F$594-1))+1)+Secondary!G53*0.5*(TANH(F$590*(1-$D638/F$595))+1)</f>
        <v>1.7762166430780452E-11</v>
      </c>
      <c r="G638" s="18">
        <f ca="1">G545*0.5*(TANH(G$589*($D638/G$594-1))+1)+Secondary!H53*0.5*(TANH(G$590*(1-$D638/G$595))+1)</f>
        <v>2.8978312949036574E-15</v>
      </c>
      <c r="H638" s="18">
        <f ca="1">H545*0.5*(TANH(H$589*($D638/H$594-1))+1)+Secondary!I53*0.5*(TANH(H$590*(1-$D638/H$595))+1)</f>
        <v>1.083729758889618E-16</v>
      </c>
      <c r="I638" s="18">
        <f ca="1">I545*0.5*(TANH(I$589*($D638/I$594-1))+1)+Secondary!J53*0.5*(TANH(I$590*(1-$D638/I$595))+1)</f>
        <v>6.4349999128704804E-19</v>
      </c>
      <c r="J638" s="18">
        <f ca="1">J545*0.5*(TANH(J$589*($D638/J$594-1))+1)+Secondary!K53*0.5*(TANH(J$590*(1-$D638/J$595))+1)</f>
        <v>1.3751154370613767E-19</v>
      </c>
      <c r="K638" s="18">
        <f ca="1">K545*0.5*(TANH(K$589*($D638/K$594-1))+1)+Secondary!L53*0.5*(TANH(K$590*(1-$D638/K$595))+1)</f>
        <v>5.2212546774322264E-25</v>
      </c>
      <c r="L638" s="18">
        <f ca="1">L545*0.5*(TANH(L$589*($D638/L$594-1))+1)+Secondary!M53*0.5*(TANH(L$590*(1-$D638/L$595))+1)</f>
        <v>2.4607610676116122E-24</v>
      </c>
      <c r="M638" s="18">
        <f t="shared" ref="M638:AF638" ca="1" si="543">M545*0.5*(TANH(M$589*($D638/M$594-1))+1)</f>
        <v>9.6072625947554421E-34</v>
      </c>
      <c r="N638" s="18">
        <f t="shared" ca="1" si="543"/>
        <v>8.986406118812133E-41</v>
      </c>
      <c r="O638" s="18">
        <f t="shared" ca="1" si="543"/>
        <v>1.3986030086450394E-41</v>
      </c>
      <c r="P638" s="18">
        <f t="shared" ca="1" si="543"/>
        <v>8.4748228268260756E-41</v>
      </c>
      <c r="Q638" s="18">
        <f t="shared" ca="1" si="543"/>
        <v>1.1304802528835207E-41</v>
      </c>
      <c r="R638" s="18">
        <f t="shared" ca="1" si="543"/>
        <v>4.7160176427706182E-41</v>
      </c>
      <c r="S638" s="18">
        <f t="shared" ca="1" si="543"/>
        <v>1.2244543786443871E-42</v>
      </c>
      <c r="T638" s="18">
        <f t="shared" ca="1" si="543"/>
        <v>6.121349248652673E-42</v>
      </c>
      <c r="U638" s="18">
        <f t="shared" ca="1" si="543"/>
        <v>5.8846798777837066E-43</v>
      </c>
      <c r="V638" s="18">
        <f t="shared" ca="1" si="543"/>
        <v>1.3346766022132764E-42</v>
      </c>
      <c r="W638" s="18">
        <f t="shared" ca="1" si="543"/>
        <v>4.7931442025479659E-43</v>
      </c>
      <c r="X638" s="18">
        <f t="shared" ca="1" si="543"/>
        <v>1.6670086337997535E-49</v>
      </c>
      <c r="Y638" s="18">
        <f t="shared" ca="1" si="543"/>
        <v>2.0040680095808214E-50</v>
      </c>
      <c r="Z638" s="18">
        <f t="shared" ca="1" si="543"/>
        <v>5.73522666113912E-50</v>
      </c>
      <c r="AA638" s="18">
        <f t="shared" ca="1" si="543"/>
        <v>3.0767120723380667E-50</v>
      </c>
      <c r="AB638" s="18">
        <f t="shared" ca="1" si="543"/>
        <v>5.9136220610633432E-50</v>
      </c>
      <c r="AC638" s="18">
        <f t="shared" ca="1" si="543"/>
        <v>6.121101723557097E-50</v>
      </c>
      <c r="AD638" s="18">
        <f t="shared" ca="1" si="543"/>
        <v>7.7645575708533192E-49</v>
      </c>
      <c r="AE638" s="18">
        <f t="shared" ca="1" si="543"/>
        <v>7.6942235870574407E-51</v>
      </c>
      <c r="AF638" s="18">
        <f t="shared" ca="1" si="543"/>
        <v>3.229950969507868E-50</v>
      </c>
    </row>
    <row r="639" spans="4:32">
      <c r="D639" s="18">
        <f t="shared" si="503"/>
        <v>142.19</v>
      </c>
      <c r="E639" s="18">
        <f ca="1">E546*0.5*(TANH(E$589*($D639/E$594-1))+1)+Secondary!F54*0.5*(TANH(E$590*(1-$D639/E$595))+1)</f>
        <v>4.2889834290948533E-7</v>
      </c>
      <c r="F639" s="18">
        <f ca="1">F546*0.5*(TANH(F$589*($D639/F$594-1))+1)+Secondary!G54*0.5*(TANH(F$590*(1-$D639/F$595))+1)</f>
        <v>1.0812918104896389E-11</v>
      </c>
      <c r="G639" s="18">
        <f ca="1">G546*0.5*(TANH(G$589*($D639/G$594-1))+1)+Secondary!H54*0.5*(TANH(G$590*(1-$D639/G$595))+1)</f>
        <v>1.3101944605160127E-15</v>
      </c>
      <c r="H639" s="18">
        <f ca="1">H546*0.5*(TANH(H$589*($D639/H$594-1))+1)+Secondary!I54*0.5*(TANH(H$590*(1-$D639/H$595))+1)</f>
        <v>4.7003931002184912E-17</v>
      </c>
      <c r="I639" s="18">
        <f ca="1">I546*0.5*(TANH(I$589*($D639/I$594-1))+1)+Secondary!J54*0.5*(TANH(I$590*(1-$D639/I$595))+1)</f>
        <v>2.3069061120568576E-19</v>
      </c>
      <c r="J639" s="18">
        <f ca="1">J546*0.5*(TANH(J$589*($D639/J$594-1))+1)+Secondary!K54*0.5*(TANH(J$590*(1-$D639/J$595))+1)</f>
        <v>4.7201042528433176E-20</v>
      </c>
      <c r="K639" s="18">
        <f ca="1">K546*0.5*(TANH(K$589*($D639/K$594-1))+1)+Secondary!L54*0.5*(TANH(K$590*(1-$D639/K$595))+1)</f>
        <v>1.0372270442346144E-25</v>
      </c>
      <c r="L639" s="18">
        <f ca="1">L546*0.5*(TANH(L$589*($D639/L$594-1))+1)+Secondary!M54*0.5*(TANH(L$590*(1-$D639/L$595))+1)</f>
        <v>6.2010293053555397E-25</v>
      </c>
      <c r="M639" s="18">
        <f t="shared" ref="M639:AF639" ca="1" si="544">M546*0.5*(TANH(M$589*($D639/M$594-1))+1)</f>
        <v>1.3161548408238271E-33</v>
      </c>
      <c r="N639" s="18">
        <f t="shared" ca="1" si="544"/>
        <v>1.2262823044163763E-40</v>
      </c>
      <c r="O639" s="18">
        <f t="shared" ca="1" si="544"/>
        <v>1.9280592424977757E-41</v>
      </c>
      <c r="P639" s="18">
        <f t="shared" ca="1" si="544"/>
        <v>1.1517721731236655E-40</v>
      </c>
      <c r="Q639" s="18">
        <f t="shared" ca="1" si="544"/>
        <v>1.5499566701948569E-41</v>
      </c>
      <c r="R639" s="18">
        <f t="shared" ca="1" si="544"/>
        <v>6.3934877527991708E-41</v>
      </c>
      <c r="S639" s="18">
        <f t="shared" ca="1" si="544"/>
        <v>1.705605595318943E-42</v>
      </c>
      <c r="T639" s="18">
        <f t="shared" ca="1" si="544"/>
        <v>8.350765261225037E-42</v>
      </c>
      <c r="U639" s="18">
        <f t="shared" ca="1" si="544"/>
        <v>8.3025503153671483E-43</v>
      </c>
      <c r="V639" s="18">
        <f t="shared" ca="1" si="544"/>
        <v>1.8680034038279268E-42</v>
      </c>
      <c r="W639" s="18">
        <f t="shared" ca="1" si="544"/>
        <v>6.8118670853455113E-43</v>
      </c>
      <c r="X639" s="18">
        <f t="shared" ca="1" si="544"/>
        <v>2.294421624009083E-49</v>
      </c>
      <c r="Y639" s="18">
        <f t="shared" ca="1" si="544"/>
        <v>2.82273295869028E-50</v>
      </c>
      <c r="Z639" s="18">
        <f t="shared" ca="1" si="544"/>
        <v>8.0994615986457311E-50</v>
      </c>
      <c r="AA639" s="18">
        <f t="shared" ca="1" si="544"/>
        <v>4.3199114362993125E-50</v>
      </c>
      <c r="AB639" s="18">
        <f t="shared" ca="1" si="544"/>
        <v>8.2567590493826414E-50</v>
      </c>
      <c r="AC639" s="18">
        <f t="shared" ca="1" si="544"/>
        <v>8.4030469613919677E-50</v>
      </c>
      <c r="AD639" s="18">
        <f t="shared" ca="1" si="544"/>
        <v>1.0522884296013292E-48</v>
      </c>
      <c r="AE639" s="18">
        <f t="shared" ca="1" si="544"/>
        <v>1.04247155174774E-50</v>
      </c>
      <c r="AF639" s="18">
        <f t="shared" ca="1" si="544"/>
        <v>4.3807159345139503E-50</v>
      </c>
    </row>
    <row r="640" spans="4:32">
      <c r="D640" s="18">
        <f t="shared" si="503"/>
        <v>179.01</v>
      </c>
      <c r="E640" s="18">
        <f ca="1">E547*0.5*(TANH(E$589*($D640/E$594-1))+1)+Secondary!F55*0.5*(TANH(E$590*(1-$D640/E$595))+1)</f>
        <v>3.5627341465599149E-7</v>
      </c>
      <c r="F640" s="18">
        <f ca="1">F547*0.5*(TANH(F$589*($D640/F$594-1))+1)+Secondary!G55*0.5*(TANH(F$590*(1-$D640/F$595))+1)</f>
        <v>6.5827374932139993E-12</v>
      </c>
      <c r="G640" s="18">
        <f ca="1">G547*0.5*(TANH(G$589*($D640/G$594-1))+1)+Secondary!H55*0.5*(TANH(G$590*(1-$D640/G$595))+1)</f>
        <v>5.9243831059195878E-16</v>
      </c>
      <c r="H640" s="18">
        <f ca="1">H547*0.5*(TANH(H$589*($D640/H$594-1))+1)+Secondary!I55*0.5*(TANH(H$590*(1-$D640/H$595))+1)</f>
        <v>2.0376681192362325E-17</v>
      </c>
      <c r="I640" s="18">
        <f ca="1">I547*0.5*(TANH(I$589*($D640/I$594-1))+1)+Secondary!J55*0.5*(TANH(I$590*(1-$D640/I$595))+1)</f>
        <v>8.2711812121925074E-20</v>
      </c>
      <c r="J640" s="18">
        <f ca="1">J547*0.5*(TANH(J$589*($D640/J$594-1))+1)+Secondary!K55*0.5*(TANH(J$590*(1-$D640/J$595))+1)</f>
        <v>1.6203986412512537E-20</v>
      </c>
      <c r="K640" s="18">
        <f ca="1">K547*0.5*(TANH(K$589*($D640/K$594-1))+1)+Secondary!L55*0.5*(TANH(K$590*(1-$D640/K$595))+1)</f>
        <v>2.0609366516237782E-26</v>
      </c>
      <c r="L640" s="18">
        <f ca="1">L547*0.5*(TANH(L$589*($D640/L$594-1))+1)+Secondary!M55*0.5*(TANH(L$590*(1-$D640/L$595))+1)</f>
        <v>1.5629173535217461E-25</v>
      </c>
      <c r="M640" s="18">
        <f t="shared" ref="M640:AF640" ca="1" si="545">M547*0.5*(TANH(M$589*($D640/M$594-1))+1)</f>
        <v>1.7958235644605807E-33</v>
      </c>
      <c r="N640" s="18">
        <f t="shared" ca="1" si="545"/>
        <v>1.667558279429433E-40</v>
      </c>
      <c r="O640" s="18">
        <f t="shared" ca="1" si="545"/>
        <v>2.649104004890958E-41</v>
      </c>
      <c r="P640" s="18">
        <f t="shared" ca="1" si="545"/>
        <v>1.5607804934779819E-40</v>
      </c>
      <c r="Q640" s="18">
        <f t="shared" ca="1" si="545"/>
        <v>2.1193412584871011E-41</v>
      </c>
      <c r="R640" s="18">
        <f t="shared" ca="1" si="545"/>
        <v>8.6463632787512189E-41</v>
      </c>
      <c r="S640" s="18">
        <f t="shared" ca="1" si="545"/>
        <v>2.369839093289968E-42</v>
      </c>
      <c r="T640" s="18">
        <f t="shared" ca="1" si="545"/>
        <v>1.1367898084081944E-41</v>
      </c>
      <c r="U640" s="18">
        <f t="shared" ca="1" si="545"/>
        <v>1.1686976831070834E-42</v>
      </c>
      <c r="V640" s="18">
        <f t="shared" ca="1" si="545"/>
        <v>2.608677357152998E-42</v>
      </c>
      <c r="W640" s="18">
        <f t="shared" ca="1" si="545"/>
        <v>9.6607599831998023E-43</v>
      </c>
      <c r="X640" s="18">
        <f t="shared" ca="1" si="545"/>
        <v>3.1523101471947159E-49</v>
      </c>
      <c r="Y640" s="18">
        <f t="shared" ca="1" si="545"/>
        <v>3.9683095016804778E-50</v>
      </c>
      <c r="Z640" s="18">
        <f t="shared" ca="1" si="545"/>
        <v>1.1417237021370479E-49</v>
      </c>
      <c r="AA640" s="18">
        <f t="shared" ca="1" si="545"/>
        <v>6.0545639326284913E-50</v>
      </c>
      <c r="AB640" s="18">
        <f t="shared" ca="1" si="545"/>
        <v>1.150964651666363E-49</v>
      </c>
      <c r="AC640" s="18">
        <f t="shared" ca="1" si="545"/>
        <v>1.1517866504649031E-49</v>
      </c>
      <c r="AD640" s="18">
        <f t="shared" ca="1" si="545"/>
        <v>1.424104149441922E-48</v>
      </c>
      <c r="AE640" s="18">
        <f t="shared" ca="1" si="545"/>
        <v>1.4104802783552451E-50</v>
      </c>
      <c r="AF640" s="18">
        <f t="shared" ca="1" si="545"/>
        <v>5.9337548481197532E-50</v>
      </c>
    </row>
    <row r="641" spans="4:32">
      <c r="D641" s="18">
        <f t="shared" si="503"/>
        <v>225.36</v>
      </c>
      <c r="E641" s="18">
        <f ca="1">E548*0.5*(TANH(E$589*($D641/E$594-1))+1)+Secondary!F56*0.5*(TANH(E$590*(1-$D641/E$595))+1)</f>
        <v>2.819842417500676E-7</v>
      </c>
      <c r="F641" s="18">
        <f ca="1">F548*0.5*(TANH(F$589*($D641/F$594-1))+1)+Secondary!G56*0.5*(TANH(F$590*(1-$D641/F$595))+1)</f>
        <v>4.0075797919043798E-12</v>
      </c>
      <c r="G641" s="18">
        <f ca="1">G548*0.5*(TANH(G$589*($D641/G$594-1))+1)+Secondary!H56*0.5*(TANH(G$590*(1-$D641/G$595))+1)</f>
        <v>2.6790473540625115E-16</v>
      </c>
      <c r="H641" s="18">
        <f ca="1">H548*0.5*(TANH(H$589*($D641/H$594-1))+1)+Secondary!I56*0.5*(TANH(H$590*(1-$D641/H$595))+1)</f>
        <v>8.8291665470933961E-18</v>
      </c>
      <c r="I641" s="18">
        <f ca="1">I548*0.5*(TANH(I$589*($D641/I$594-1))+1)+Secondary!J56*0.5*(TANH(I$590*(1-$D641/I$595))+1)</f>
        <v>2.9658071181393327E-20</v>
      </c>
      <c r="J641" s="18">
        <f ca="1">J548*0.5*(TANH(J$589*($D641/J$594-1))+1)+Secondary!K56*0.5*(TANH(J$590*(1-$D641/J$595))+1)</f>
        <v>5.5632779845502523E-21</v>
      </c>
      <c r="K641" s="18">
        <f ca="1">K548*0.5*(TANH(K$589*($D641/K$594-1))+1)+Secondary!L56*0.5*(TANH(K$590*(1-$D641/K$595))+1)</f>
        <v>4.095619042664085E-27</v>
      </c>
      <c r="L641" s="18">
        <f ca="1">L548*0.5*(TANH(L$589*($D641/L$594-1))+1)+Secondary!M56*0.5*(TANH(L$590*(1-$D641/L$595))+1)</f>
        <v>3.9396815256808471E-26</v>
      </c>
      <c r="M641" s="18">
        <f t="shared" ref="M641:AF641" ca="1" si="546">M548*0.5*(TANH(M$589*($D641/M$594-1))+1)</f>
        <v>2.4383030716556939E-33</v>
      </c>
      <c r="N641" s="18">
        <f t="shared" ca="1" si="546"/>
        <v>2.2582024690447738E-40</v>
      </c>
      <c r="O641" s="18">
        <f t="shared" ca="1" si="546"/>
        <v>3.6252605504522545E-41</v>
      </c>
      <c r="P641" s="18">
        <f t="shared" ca="1" si="546"/>
        <v>2.1078175712874651E-40</v>
      </c>
      <c r="Q641" s="18">
        <f t="shared" ca="1" si="546"/>
        <v>2.8878064287694483E-41</v>
      </c>
      <c r="R641" s="18">
        <f t="shared" ca="1" si="546"/>
        <v>1.1657832013638556E-40</v>
      </c>
      <c r="S641" s="18">
        <f t="shared" ca="1" si="546"/>
        <v>3.282791686540257E-42</v>
      </c>
      <c r="T641" s="18">
        <f t="shared" ca="1" si="546"/>
        <v>1.5431667510901347E-41</v>
      </c>
      <c r="U641" s="18">
        <f t="shared" ca="1" si="546"/>
        <v>1.6403905127133754E-42</v>
      </c>
      <c r="V641" s="18">
        <f t="shared" ca="1" si="546"/>
        <v>3.632488640970627E-42</v>
      </c>
      <c r="W641" s="18">
        <f t="shared" ca="1" si="546"/>
        <v>1.3665214145984772E-42</v>
      </c>
      <c r="X641" s="18">
        <f t="shared" ca="1" si="546"/>
        <v>4.3211568043162503E-49</v>
      </c>
      <c r="Y641" s="18">
        <f t="shared" ca="1" si="546"/>
        <v>5.5653810157308336E-50</v>
      </c>
      <c r="Z641" s="18">
        <f t="shared" ca="1" si="546"/>
        <v>1.6055906356053105E-49</v>
      </c>
      <c r="AA641" s="18">
        <f t="shared" ca="1" si="546"/>
        <v>8.4666365453399318E-50</v>
      </c>
      <c r="AB641" s="18">
        <f t="shared" ca="1" si="546"/>
        <v>1.6010063684435317E-49</v>
      </c>
      <c r="AC641" s="18">
        <f t="shared" ca="1" si="546"/>
        <v>1.5757394491206253E-49</v>
      </c>
      <c r="AD641" s="18">
        <f t="shared" ca="1" si="546"/>
        <v>1.9238611588073218E-48</v>
      </c>
      <c r="AE641" s="18">
        <f t="shared" ca="1" si="546"/>
        <v>1.9051015295456784E-50</v>
      </c>
      <c r="AF641" s="18">
        <f t="shared" ca="1" si="546"/>
        <v>8.0240558557405867E-50</v>
      </c>
    </row>
    <row r="642" spans="4:32">
      <c r="D642" s="18">
        <f t="shared" si="503"/>
        <v>283.70999999999998</v>
      </c>
      <c r="E642" s="18">
        <f ca="1">E549*0.5*(TANH(E$589*($D642/E$594-1))+1)+Secondary!F57*0.5*(TANH(E$590*(1-$D642/E$595))+1)</f>
        <v>2.1334091006953793E-7</v>
      </c>
      <c r="F642" s="18">
        <f ca="1">F549*0.5*(TANH(F$589*($D642/F$594-1))+1)+Secondary!G57*0.5*(TANH(F$590*(1-$D642/F$595))+1)</f>
        <v>2.4398191059657614E-12</v>
      </c>
      <c r="G642" s="18">
        <f ca="1">G549*0.5*(TANH(G$589*($D642/G$594-1))+1)+Secondary!H57*0.5*(TANH(G$590*(1-$D642/G$595))+1)</f>
        <v>1.2115004187669156E-16</v>
      </c>
      <c r="H642" s="18">
        <f ca="1">H549*0.5*(TANH(H$589*($D642/H$594-1))+1)+Secondary!I57*0.5*(TANH(H$590*(1-$D642/H$595))+1)</f>
        <v>3.8236965122026622E-18</v>
      </c>
      <c r="I642" s="18">
        <f ca="1">I549*0.5*(TANH(I$589*($D642/I$594-1))+1)+Secondary!J57*0.5*(TANH(I$590*(1-$D642/I$595))+1)</f>
        <v>1.063472216919724E-20</v>
      </c>
      <c r="J642" s="18">
        <f ca="1">J549*0.5*(TANH(J$589*($D642/J$594-1))+1)+Secondary!K57*0.5*(TANH(J$590*(1-$D642/J$595))+1)</f>
        <v>1.9100577870099044E-21</v>
      </c>
      <c r="K642" s="18">
        <f ca="1">K549*0.5*(TANH(K$589*($D642/K$594-1))+1)+Secondary!L57*0.5*(TANH(K$590*(1-$D642/K$595))+1)</f>
        <v>8.1396850218414219E-28</v>
      </c>
      <c r="L642" s="18">
        <f ca="1">L549*0.5*(TANH(L$589*($D642/L$594-1))+1)+Secondary!M57*0.5*(TANH(L$590*(1-$D642/L$595))+1)</f>
        <v>9.931197294750042E-27</v>
      </c>
      <c r="M642" s="18">
        <f t="shared" ref="M642:AF642" ca="1" si="547">M549*0.5*(TANH(M$589*($D642/M$594-1))+1)</f>
        <v>3.2901880613332759E-33</v>
      </c>
      <c r="N642" s="18">
        <f t="shared" ca="1" si="547"/>
        <v>3.0417877762749883E-40</v>
      </c>
      <c r="O642" s="18">
        <f t="shared" ca="1" si="547"/>
        <v>4.9350669923081192E-41</v>
      </c>
      <c r="P642" s="18">
        <f t="shared" ca="1" si="547"/>
        <v>2.8336716958368128E-40</v>
      </c>
      <c r="Q642" s="18">
        <f t="shared" ca="1" si="547"/>
        <v>3.9179753528814032E-41</v>
      </c>
      <c r="R642" s="18">
        <f t="shared" ca="1" si="547"/>
        <v>1.5658791144177206E-40</v>
      </c>
      <c r="S642" s="18">
        <f t="shared" ca="1" si="547"/>
        <v>4.5288603309683641E-42</v>
      </c>
      <c r="T642" s="18">
        <f t="shared" ca="1" si="547"/>
        <v>2.0878184771295721E-41</v>
      </c>
      <c r="U642" s="18">
        <f t="shared" ca="1" si="547"/>
        <v>2.2942892712741181E-42</v>
      </c>
      <c r="V642" s="18">
        <f t="shared" ca="1" si="547"/>
        <v>5.0404218584135313E-42</v>
      </c>
      <c r="W642" s="18">
        <f t="shared" ca="1" si="547"/>
        <v>1.9265768169656071E-42</v>
      </c>
      <c r="X642" s="18">
        <f t="shared" ca="1" si="547"/>
        <v>5.9072608859259245E-49</v>
      </c>
      <c r="Y642" s="18">
        <f t="shared" ca="1" si="547"/>
        <v>7.7817045669040434E-50</v>
      </c>
      <c r="Z642" s="18">
        <f t="shared" ca="1" si="547"/>
        <v>2.2511960379334689E-49</v>
      </c>
      <c r="AA642" s="18">
        <f t="shared" ca="1" si="547"/>
        <v>1.1805395711552742E-49</v>
      </c>
      <c r="AB642" s="18">
        <f t="shared" ca="1" si="547"/>
        <v>2.2211229051628502E-49</v>
      </c>
      <c r="AC642" s="18">
        <f t="shared" ca="1" si="547"/>
        <v>2.1503456777733458E-49</v>
      </c>
      <c r="AD642" s="18">
        <f t="shared" ca="1" si="547"/>
        <v>2.5932156885849855E-48</v>
      </c>
      <c r="AE642" s="18">
        <f t="shared" ca="1" si="547"/>
        <v>2.5675407131687474E-50</v>
      </c>
      <c r="AF642" s="18">
        <f t="shared" ca="1" si="547"/>
        <v>1.0828797526327349E-49</v>
      </c>
    </row>
    <row r="643" spans="4:32">
      <c r="D643" s="18">
        <f t="shared" si="503"/>
        <v>357.17</v>
      </c>
      <c r="E643" s="18">
        <f ca="1">E550*0.5*(TANH(E$589*($D643/E$594-1))+1)+Secondary!F58*0.5*(TANH(E$590*(1-$D643/E$595))+1)</f>
        <v>1.552610034668585E-7</v>
      </c>
      <c r="F643" s="18">
        <f ca="1">F550*0.5*(TANH(F$589*($D643/F$594-1))+1)+Secondary!G58*0.5*(TANH(F$590*(1-$D643/F$595))+1)</f>
        <v>1.4853383004879255E-12</v>
      </c>
      <c r="G643" s="18">
        <f ca="1">G550*0.5*(TANH(G$589*($D643/G$594-1))+1)+Secondary!H58*0.5*(TANH(G$590*(1-$D643/G$595))+1)</f>
        <v>5.4784542536002868E-17</v>
      </c>
      <c r="H643" s="18">
        <f ca="1">H550*0.5*(TANH(H$589*($D643/H$594-1))+1)+Secondary!I58*0.5*(TANH(H$590*(1-$D643/H$595))+1)</f>
        <v>1.6550992079734554E-18</v>
      </c>
      <c r="I643" s="18">
        <f ca="1">I550*0.5*(TANH(I$589*($D643/I$594-1))+1)+Secondary!J58*0.5*(TANH(I$590*(1-$D643/I$595))+1)</f>
        <v>3.8133029288156612E-21</v>
      </c>
      <c r="J643" s="18">
        <f ca="1">J550*0.5*(TANH(J$589*($D643/J$594-1))+1)+Secondary!K58*0.5*(TANH(J$590*(1-$D643/J$595))+1)</f>
        <v>6.5576728826672101E-22</v>
      </c>
      <c r="K643" s="18">
        <f ca="1">K550*0.5*(TANH(K$589*($D643/K$594-1))+1)+Secondary!L58*0.5*(TANH(K$590*(1-$D643/K$595))+1)</f>
        <v>1.6181495766203719E-28</v>
      </c>
      <c r="L643" s="18">
        <f ca="1">L550*0.5*(TANH(L$589*($D643/L$594-1))+1)+Secondary!M58*0.5*(TANH(L$590*(1-$D643/L$595))+1)</f>
        <v>2.50353439716283E-27</v>
      </c>
      <c r="M643" s="18">
        <f t="shared" ref="M643:AF643" ca="1" si="548">M550*0.5*(TANH(M$589*($D643/M$594-1))+1)</f>
        <v>4.4045119689146179E-33</v>
      </c>
      <c r="N643" s="18">
        <f t="shared" ca="1" si="548"/>
        <v>4.0693052225264667E-40</v>
      </c>
      <c r="O643" s="18">
        <f t="shared" ca="1" si="548"/>
        <v>6.6739469849311992E-41</v>
      </c>
      <c r="P643" s="18">
        <f t="shared" ca="1" si="548"/>
        <v>3.7883532267861361E-40</v>
      </c>
      <c r="Q643" s="18">
        <f t="shared" ca="1" si="548"/>
        <v>5.2859071054182663E-41</v>
      </c>
      <c r="R643" s="18">
        <f t="shared" ca="1" si="548"/>
        <v>2.0932055575068401E-40</v>
      </c>
      <c r="S643" s="18">
        <f t="shared" ca="1" si="548"/>
        <v>6.2169367123710277E-42</v>
      </c>
      <c r="T643" s="18">
        <f t="shared" ca="1" si="548"/>
        <v>2.8124563323676712E-41</v>
      </c>
      <c r="U643" s="18">
        <f t="shared" ca="1" si="548"/>
        <v>3.1935094665718951E-42</v>
      </c>
      <c r="V643" s="18">
        <f t="shared" ca="1" si="548"/>
        <v>6.9610780905232133E-42</v>
      </c>
      <c r="W643" s="18">
        <f t="shared" ca="1" si="548"/>
        <v>2.7044207154488591E-42</v>
      </c>
      <c r="X643" s="18">
        <f t="shared" ca="1" si="548"/>
        <v>8.0457007735613155E-49</v>
      </c>
      <c r="Y643" s="18">
        <f t="shared" ca="1" si="548"/>
        <v>1.083735836985247E-49</v>
      </c>
      <c r="Z643" s="18">
        <f t="shared" ca="1" si="548"/>
        <v>3.1442778428399592E-49</v>
      </c>
      <c r="AA643" s="18">
        <f t="shared" ca="1" si="548"/>
        <v>1.6402469289189488E-49</v>
      </c>
      <c r="AB643" s="18">
        <f t="shared" ca="1" si="548"/>
        <v>3.0711340248943447E-49</v>
      </c>
      <c r="AC643" s="18">
        <f t="shared" ca="1" si="548"/>
        <v>2.9251857729860325E-49</v>
      </c>
      <c r="AD643" s="18">
        <f t="shared" ca="1" si="548"/>
        <v>3.48515873494639E-48</v>
      </c>
      <c r="AE643" s="18">
        <f t="shared" ca="1" si="548"/>
        <v>3.4504083654578571E-50</v>
      </c>
      <c r="AF643" s="18">
        <f t="shared" ca="1" si="548"/>
        <v>1.4575686438591151E-49</v>
      </c>
    </row>
    <row r="644" spans="4:32">
      <c r="D644" s="18">
        <f t="shared" si="503"/>
        <v>449.65</v>
      </c>
      <c r="E644" s="18">
        <f ca="1">E551*0.5*(TANH(E$589*($D644/E$594-1))+1)+Secondary!F59*0.5*(TANH(E$590*(1-$D644/E$595))+1)</f>
        <v>1.0952905538581446E-7</v>
      </c>
      <c r="F644" s="18">
        <f ca="1">F551*0.5*(TANH(F$589*($D644/F$594-1))+1)+Secondary!G59*0.5*(TANH(F$590*(1-$D644/F$595))+1)</f>
        <v>9.0426008988127474E-13</v>
      </c>
      <c r="G644" s="18">
        <f ca="1">G551*0.5*(TANH(G$589*($D644/G$594-1))+1)+Secondary!H59*0.5*(TANH(G$590*(1-$D644/G$595))+1)</f>
        <v>2.4773931634537823E-17</v>
      </c>
      <c r="H644" s="18">
        <f ca="1">H551*0.5*(TANH(H$589*($D644/H$594-1))+1)+Secondary!I59*0.5*(TANH(H$590*(1-$D644/H$595))+1)</f>
        <v>7.1608969282161668E-19</v>
      </c>
      <c r="I644" s="18">
        <f ca="1">I551*0.5*(TANH(I$589*($D644/I$594-1))+1)+Secondary!J59*0.5*(TANH(I$590*(1-$D644/I$595))+1)</f>
        <v>1.3673902444210776E-21</v>
      </c>
      <c r="J644" s="18">
        <f ca="1">J551*0.5*(TANH(J$589*($D644/J$594-1))+1)+Secondary!K59*0.5*(TANH(J$590*(1-$D644/J$595))+1)</f>
        <v>2.2514158718987129E-22</v>
      </c>
      <c r="K644" s="18">
        <f ca="1">K551*0.5*(TANH(K$589*($D644/K$594-1))+1)+Secondary!L59*0.5*(TANH(K$590*(1-$D644/K$595))+1)</f>
        <v>3.2237675983341368E-29</v>
      </c>
      <c r="L644" s="18">
        <f ca="1">L551*0.5*(TANH(L$589*($D644/L$594-1))+1)+Secondary!M59*0.5*(TANH(L$590*(1-$D644/L$595))+1)</f>
        <v>6.3131567726909927E-28</v>
      </c>
      <c r="M644" s="18">
        <f t="shared" ref="M644:AF644" ca="1" si="549">M551*0.5*(TANH(M$589*($D644/M$594-1))+1)</f>
        <v>5.8373522833017252E-33</v>
      </c>
      <c r="N644" s="18">
        <f t="shared" ca="1" si="549"/>
        <v>5.3975344080443458E-40</v>
      </c>
      <c r="O644" s="18">
        <f t="shared" ca="1" si="549"/>
        <v>8.9475606359717279E-41</v>
      </c>
      <c r="P644" s="18">
        <f t="shared" ca="1" si="549"/>
        <v>5.0275182340196455E-40</v>
      </c>
      <c r="Q644" s="18">
        <f t="shared" ca="1" si="549"/>
        <v>7.0809581141081661E-41</v>
      </c>
      <c r="R644" s="18">
        <f t="shared" ca="1" si="549"/>
        <v>2.7803512278436487E-40</v>
      </c>
      <c r="S644" s="18">
        <f t="shared" ca="1" si="549"/>
        <v>8.4775155907227653E-42</v>
      </c>
      <c r="T644" s="18">
        <f t="shared" ca="1" si="549"/>
        <v>3.7666591015719416E-41</v>
      </c>
      <c r="U644" s="18">
        <f t="shared" ca="1" si="549"/>
        <v>4.4185803669625584E-42</v>
      </c>
      <c r="V644" s="18">
        <f t="shared" ca="1" si="549"/>
        <v>9.5567076853106936E-42</v>
      </c>
      <c r="W644" s="18">
        <f t="shared" ca="1" si="549"/>
        <v>3.7753866747356298E-42</v>
      </c>
      <c r="X644" s="18">
        <f t="shared" ca="1" si="549"/>
        <v>1.0906439661928169E-48</v>
      </c>
      <c r="Y644" s="18">
        <f t="shared" ca="1" si="549"/>
        <v>1.501628709443289E-49</v>
      </c>
      <c r="Z644" s="18">
        <f t="shared" ca="1" si="549"/>
        <v>4.3698815348048487E-49</v>
      </c>
      <c r="AA644" s="18">
        <f t="shared" ca="1" si="549"/>
        <v>2.2678294922917293E-49</v>
      </c>
      <c r="AB644" s="18">
        <f t="shared" ca="1" si="549"/>
        <v>4.22727509166206E-49</v>
      </c>
      <c r="AC644" s="18">
        <f t="shared" ca="1" si="549"/>
        <v>3.962870171050522E-49</v>
      </c>
      <c r="AD644" s="18">
        <f t="shared" ca="1" si="549"/>
        <v>4.6667551503306405E-48</v>
      </c>
      <c r="AE644" s="18">
        <f t="shared" ca="1" si="549"/>
        <v>4.6202719848405659E-50</v>
      </c>
      <c r="AF644" s="18">
        <f t="shared" ca="1" si="549"/>
        <v>1.9551462879261679E-49</v>
      </c>
    </row>
    <row r="645" spans="4:32">
      <c r="D645" s="18">
        <f t="shared" si="503"/>
        <v>566.07000000000005</v>
      </c>
      <c r="E645" s="18">
        <f ca="1">E552*0.5*(TANH(E$589*($D645/E$594-1))+1)+Secondary!F60*0.5*(TANH(E$590*(1-$D645/E$595))+1)</f>
        <v>7.546021593856354E-8</v>
      </c>
      <c r="F645" s="18">
        <f ca="1">F552*0.5*(TANH(F$589*($D645/F$594-1))+1)+Secondary!G60*0.5*(TANH(F$590*(1-$D645/F$595))+1)</f>
        <v>5.5049438255767149E-13</v>
      </c>
      <c r="G645" s="18">
        <f ca="1">G552*0.5*(TANH(G$589*($D645/G$594-1))+1)+Secondary!H60*0.5*(TANH(G$590*(1-$D645/G$595))+1)</f>
        <v>1.1202616160530044E-17</v>
      </c>
      <c r="H645" s="18">
        <f ca="1">H552*0.5*(TANH(H$589*($D645/H$594-1))+1)+Secondary!I60*0.5*(TANH(H$590*(1-$D645/H$595))+1)</f>
        <v>3.0967870105974746E-19</v>
      </c>
      <c r="I645" s="18">
        <f ca="1">I552*0.5*(TANH(I$589*($D645/I$594-1))+1)+Secondary!J60*0.5*(TANH(I$590*(1-$D645/I$595))+1)</f>
        <v>4.9035813478818197E-22</v>
      </c>
      <c r="J645" s="18">
        <f ca="1">J552*0.5*(TANH(J$589*($D645/J$594-1))+1)+Secondary!K60*0.5*(TANH(J$590*(1-$D645/J$595))+1)</f>
        <v>7.7293800033304948E-23</v>
      </c>
      <c r="K645" s="18">
        <f ca="1">K552*0.5*(TANH(K$589*($D645/K$594-1))+1)+Secondary!L60*0.5*(TANH(K$590*(1-$D645/K$595))+1)</f>
        <v>6.5112174129223505E-30</v>
      </c>
      <c r="L645" s="18">
        <f ca="1">L552*0.5*(TANH(L$589*($D645/L$594-1))+1)+Secondary!M60*0.5*(TANH(L$590*(1-$D645/L$595))+1)</f>
        <v>1.5944538862295153E-28</v>
      </c>
      <c r="M645" s="18">
        <f t="shared" ref="M645:AF645" ca="1" si="550">M552*0.5*(TANH(M$589*($D645/M$594-1))+1)</f>
        <v>7.6348247790733636E-33</v>
      </c>
      <c r="N645" s="18">
        <f t="shared" ca="1" si="550"/>
        <v>7.0790650943945317E-40</v>
      </c>
      <c r="O645" s="18">
        <f t="shared" ca="1" si="550"/>
        <v>1.1866962958988753E-40</v>
      </c>
      <c r="P645" s="18">
        <f t="shared" ca="1" si="550"/>
        <v>6.6091785903841976E-40</v>
      </c>
      <c r="Q645" s="18">
        <f t="shared" ca="1" si="550"/>
        <v>9.395853408595518E-41</v>
      </c>
      <c r="R645" s="18">
        <f t="shared" ca="1" si="550"/>
        <v>3.6632250084519589E-40</v>
      </c>
      <c r="S645" s="18">
        <f t="shared" ca="1" si="550"/>
        <v>1.1461512583177632E-41</v>
      </c>
      <c r="T645" s="18">
        <f t="shared" ca="1" si="550"/>
        <v>5.0080454032242283E-41</v>
      </c>
      <c r="U645" s="18">
        <f t="shared" ca="1" si="550"/>
        <v>6.0653642990352879E-42</v>
      </c>
      <c r="V645" s="18">
        <f t="shared" ca="1" si="550"/>
        <v>1.3017307838997975E-41</v>
      </c>
      <c r="W645" s="18">
        <f t="shared" ca="1" si="550"/>
        <v>5.2325103680265971E-42</v>
      </c>
      <c r="X645" s="18">
        <f t="shared" ca="1" si="550"/>
        <v>1.4693438687385245E-48</v>
      </c>
      <c r="Y645" s="18">
        <f t="shared" ca="1" si="550"/>
        <v>2.0667052553979249E-49</v>
      </c>
      <c r="Z645" s="18">
        <f t="shared" ca="1" si="550"/>
        <v>6.0337183178217655E-49</v>
      </c>
      <c r="AA645" s="18">
        <f t="shared" ca="1" si="550"/>
        <v>3.1159430494988377E-49</v>
      </c>
      <c r="AB645" s="18">
        <f t="shared" ca="1" si="550"/>
        <v>5.7853768996144169E-49</v>
      </c>
      <c r="AC645" s="18">
        <f t="shared" ca="1" si="550"/>
        <v>5.3399832873852215E-49</v>
      </c>
      <c r="AD645" s="18">
        <f t="shared" ca="1" si="550"/>
        <v>6.2181469785116284E-48</v>
      </c>
      <c r="AE645" s="18">
        <f t="shared" ca="1" si="550"/>
        <v>6.1563889435502379E-50</v>
      </c>
      <c r="AF645" s="18">
        <f t="shared" ca="1" si="550"/>
        <v>2.6107115847202679E-49</v>
      </c>
    </row>
    <row r="646" spans="4:32">
      <c r="D646" s="18">
        <f t="shared" si="503"/>
        <v>712.64</v>
      </c>
      <c r="E646" s="18">
        <f ca="1">E553*0.5*(TANH(E$589*($D646/E$594-1))+1)+Secondary!F61*0.5*(TANH(E$590*(1-$D646/E$595))+1)</f>
        <v>5.1095881966131128E-8</v>
      </c>
      <c r="F646" s="18">
        <f ca="1">F553*0.5*(TANH(F$589*($D646/F$594-1))+1)+Secondary!G61*0.5*(TANH(F$590*(1-$D646/F$595))+1)</f>
        <v>3.3513689426844388E-13</v>
      </c>
      <c r="G646" s="18">
        <f ca="1">G553*0.5*(TANH(G$589*($D646/G$594-1))+1)+Secondary!H61*0.5*(TANH(G$590*(1-$D646/G$595))+1)</f>
        <v>5.065943024615628E-18</v>
      </c>
      <c r="H646" s="18">
        <f ca="1">H553*0.5*(TANH(H$589*($D646/H$594-1))+1)+Secondary!I61*0.5*(TANH(H$590*(1-$D646/H$595))+1)</f>
        <v>1.3387477314405741E-19</v>
      </c>
      <c r="I646" s="18">
        <f ca="1">I553*0.5*(TANH(I$589*($D646/I$594-1))+1)+Secondary!J61*0.5*(TANH(I$590*(1-$D646/I$595))+1)</f>
        <v>1.7591767021981175E-22</v>
      </c>
      <c r="J646" s="18">
        <f ca="1">J553*0.5*(TANH(J$589*($D646/J$594-1))+1)+Secondary!K61*0.5*(TANH(J$590*(1-$D646/J$595))+1)</f>
        <v>2.653721419763675E-23</v>
      </c>
      <c r="K646" s="18">
        <f ca="1">K553*0.5*(TANH(K$589*($D646/K$594-1))+1)+Secondary!L61*0.5*(TANH(K$590*(1-$D646/K$595))+1)</f>
        <v>1.42751658457757E-30</v>
      </c>
      <c r="L646" s="18">
        <f ca="1">L553*0.5*(TANH(L$589*($D646/L$594-1))+1)+Secondary!M61*0.5*(TANH(L$590*(1-$D646/L$595))+1)</f>
        <v>4.05916134119084E-29</v>
      </c>
      <c r="M646" s="18">
        <f t="shared" ref="M646:AF646" ca="1" si="551">M553*0.5*(TANH(M$589*($D646/M$594-1))+1)</f>
        <v>9.8217948975317264E-33</v>
      </c>
      <c r="N646" s="18">
        <f t="shared" ca="1" si="551"/>
        <v>9.1513609633384078E-40</v>
      </c>
      <c r="O646" s="18">
        <f t="shared" ca="1" si="551"/>
        <v>1.5515380712714916E-40</v>
      </c>
      <c r="P646" s="18">
        <f t="shared" ca="1" si="551"/>
        <v>8.5823025720032584E-40</v>
      </c>
      <c r="Q646" s="18">
        <f t="shared" ca="1" si="551"/>
        <v>1.2319947895979833E-40</v>
      </c>
      <c r="R646" s="18">
        <f t="shared" ca="1" si="551"/>
        <v>4.7751779864488662E-40</v>
      </c>
      <c r="S646" s="18">
        <f t="shared" ca="1" si="551"/>
        <v>1.5323682425720209E-41</v>
      </c>
      <c r="T646" s="18">
        <f t="shared" ca="1" si="551"/>
        <v>6.5947383239155099E-41</v>
      </c>
      <c r="U646" s="18">
        <f t="shared" ca="1" si="551"/>
        <v>8.239876606173123E-42</v>
      </c>
      <c r="V646" s="18">
        <f t="shared" ca="1" si="551"/>
        <v>1.7550618636692878E-41</v>
      </c>
      <c r="W646" s="18">
        <f t="shared" ca="1" si="551"/>
        <v>7.1837885059096955E-42</v>
      </c>
      <c r="X646" s="18">
        <f t="shared" ca="1" si="551"/>
        <v>1.9637834335931346E-48</v>
      </c>
      <c r="Y646" s="18">
        <f t="shared" ca="1" si="551"/>
        <v>2.8196723688446035E-49</v>
      </c>
      <c r="Z646" s="18">
        <f t="shared" ca="1" si="551"/>
        <v>8.2584601822424899E-49</v>
      </c>
      <c r="AA646" s="18">
        <f t="shared" ca="1" si="551"/>
        <v>4.2462582344737772E-49</v>
      </c>
      <c r="AB646" s="18">
        <f t="shared" ca="1" si="551"/>
        <v>7.8568303081756772E-49</v>
      </c>
      <c r="AC646" s="18">
        <f t="shared" ca="1" si="551"/>
        <v>7.1442967839314809E-49</v>
      </c>
      <c r="AD646" s="18">
        <f t="shared" ca="1" si="551"/>
        <v>8.231462063858709E-48</v>
      </c>
      <c r="AE646" s="18">
        <f t="shared" ca="1" si="551"/>
        <v>8.1515037062851545E-50</v>
      </c>
      <c r="AF646" s="18">
        <f t="shared" ca="1" si="551"/>
        <v>3.4653866820904841E-49</v>
      </c>
    </row>
    <row r="647" spans="4:32">
      <c r="D647" s="18">
        <f t="shared" si="503"/>
        <v>897.16</v>
      </c>
      <c r="E647" s="18">
        <f ca="1">E554*0.5*(TANH(E$589*($D647/E$594-1))+1)+Secondary!F62*0.5*(TANH(E$590*(1-$D647/E$595))+1)</f>
        <v>3.4167416048226586E-8</v>
      </c>
      <c r="F647" s="18">
        <f ca="1">F554*0.5*(TANH(F$589*($D647/F$594-1))+1)+Secondary!G62*0.5*(TANH(F$590*(1-$D647/F$595))+1)</f>
        <v>2.0403369426254378E-13</v>
      </c>
      <c r="G647" s="18">
        <f ca="1">G554*0.5*(TANH(G$589*($D647/G$594-1))+1)+Secondary!H62*0.5*(TANH(G$590*(1-$D647/G$595))+1)</f>
        <v>2.2909622242625196E-18</v>
      </c>
      <c r="H647" s="18">
        <f ca="1">H554*0.5*(TANH(H$589*($D647/H$594-1))+1)+Secondary!I62*0.5*(TANH(H$590*(1-$D647/H$595))+1)</f>
        <v>5.7855168672584041E-20</v>
      </c>
      <c r="I647" s="18">
        <f ca="1">I554*0.5*(TANH(I$589*($D647/I$594-1))+1)+Secondary!J62*0.5*(TANH(I$590*(1-$D647/I$595))+1)</f>
        <v>6.3186385946791691E-23</v>
      </c>
      <c r="J647" s="18">
        <f ca="1">J554*0.5*(TANH(J$589*($D647/J$594-1))+1)+Secondary!K62*0.5*(TANH(J$590*(1-$D647/J$595))+1)</f>
        <v>9.1114697727054494E-24</v>
      </c>
      <c r="K647" s="18">
        <f ca="1">K554*0.5*(TANH(K$589*($D647/K$594-1))+1)+Secondary!L62*0.5*(TANH(K$590*(1-$D647/K$595))+1)</f>
        <v>4.4891751806221444E-31</v>
      </c>
      <c r="L647" s="18">
        <f ca="1">L554*0.5*(TANH(L$589*($D647/L$594-1))+1)+Secondary!M62*0.5*(TANH(L$590*(1-$D647/L$595))+1)</f>
        <v>1.0725220121177685E-29</v>
      </c>
      <c r="M647" s="18">
        <f t="shared" ref="M647:AF647" ca="1" si="552">M554*0.5*(TANH(M$589*($D647/M$594-1))+1)</f>
        <v>1.2366545193696509E-32</v>
      </c>
      <c r="N647" s="18">
        <f t="shared" ca="1" si="552"/>
        <v>1.1612497459968451E-39</v>
      </c>
      <c r="O647" s="18">
        <f t="shared" ca="1" si="552"/>
        <v>1.991385201315171E-40</v>
      </c>
      <c r="P647" s="18">
        <f t="shared" ca="1" si="552"/>
        <v>1.0968295382745303E-39</v>
      </c>
      <c r="Q647" s="18">
        <f t="shared" ca="1" si="552"/>
        <v>1.5899780546766047E-40</v>
      </c>
      <c r="R647" s="18">
        <f t="shared" ca="1" si="552"/>
        <v>6.1394494208450505E-40</v>
      </c>
      <c r="S647" s="18">
        <f t="shared" ca="1" si="552"/>
        <v>2.0193125545107325E-41</v>
      </c>
      <c r="T647" s="18">
        <f t="shared" ca="1" si="552"/>
        <v>8.5742029202926227E-41</v>
      </c>
      <c r="U647" s="18">
        <f t="shared" ca="1" si="552"/>
        <v>1.1044507210434964E-41</v>
      </c>
      <c r="V647" s="18">
        <f t="shared" ca="1" si="552"/>
        <v>2.3346347358030786E-41</v>
      </c>
      <c r="W647" s="18">
        <f t="shared" ca="1" si="552"/>
        <v>9.7379456471045422E-42</v>
      </c>
      <c r="X647" s="18">
        <f t="shared" ca="1" si="552"/>
        <v>2.5965122750616759E-48</v>
      </c>
      <c r="Y647" s="18">
        <f t="shared" ca="1" si="552"/>
        <v>3.8028512338891816E-49</v>
      </c>
      <c r="Z647" s="18">
        <f t="shared" ca="1" si="552"/>
        <v>1.1176244795107053E-48</v>
      </c>
      <c r="AA647" s="18">
        <f t="shared" ca="1" si="552"/>
        <v>5.7240413185166104E-49</v>
      </c>
      <c r="AB647" s="18">
        <f t="shared" ca="1" si="552"/>
        <v>1.0562723246182373E-48</v>
      </c>
      <c r="AC647" s="18">
        <f t="shared" ca="1" si="552"/>
        <v>9.4688790305416236E-49</v>
      </c>
      <c r="AD647" s="18">
        <f t="shared" ca="1" si="552"/>
        <v>1.0804273774220346E-47</v>
      </c>
      <c r="AE647" s="18">
        <f t="shared" ca="1" si="552"/>
        <v>1.07023953300229E-49</v>
      </c>
      <c r="AF647" s="18">
        <f t="shared" ca="1" si="552"/>
        <v>4.5633374816724738E-49</v>
      </c>
    </row>
    <row r="648" spans="4:32">
      <c r="D648" s="18">
        <f t="shared" si="503"/>
        <v>1129.5</v>
      </c>
      <c r="E648" s="18">
        <f ca="1">E555*0.5*(TANH(E$589*($D648/E$594-1))+1)+Secondary!F63*0.5*(TANH(E$590*(1-$D648/E$595))+1)</f>
        <v>2.2636701305863015E-8</v>
      </c>
      <c r="F648" s="18">
        <f ca="1">F555*0.5*(TANH(F$589*($D648/F$594-1))+1)+Secondary!G63*0.5*(TANH(F$590*(1-$D648/F$595))+1)</f>
        <v>1.2422683569510827E-13</v>
      </c>
      <c r="G648" s="18">
        <f ca="1">G555*0.5*(TANH(G$589*($D648/G$594-1))+1)+Secondary!H63*0.5*(TANH(G$590*(1-$D648/G$595))+1)</f>
        <v>1.0361670952898021E-18</v>
      </c>
      <c r="H648" s="18">
        <f ca="1">H555*0.5*(TANH(H$589*($D648/H$594-1))+1)+Secondary!I63*0.5*(TANH(H$590*(1-$D648/H$595))+1)</f>
        <v>2.4997267887403771E-20</v>
      </c>
      <c r="I648" s="18">
        <f ca="1">I555*0.5*(TANH(I$589*($D648/I$594-1))+1)+Secondary!J63*0.5*(TANH(I$590*(1-$D648/I$595))+1)</f>
        <v>2.2758377939161204E-23</v>
      </c>
      <c r="J648" s="18">
        <f ca="1">J555*0.5*(TANH(J$589*($D648/J$594-1))+1)+Secondary!K63*0.5*(TANH(J$590*(1-$D648/J$595))+1)</f>
        <v>3.1289205317393908E-24</v>
      </c>
      <c r="K648" s="18">
        <f ca="1">K555*0.5*(TANH(K$589*($D648/K$594-1))+1)+Secondary!L63*0.5*(TANH(K$590*(1-$D648/K$595))+1)</f>
        <v>2.562069999214726E-31</v>
      </c>
      <c r="L648" s="18">
        <f ca="1">L555*0.5*(TANH(L$589*($D648/L$594-1))+1)+Secondary!M63*0.5*(TANH(L$590*(1-$D648/L$595))+1)</f>
        <v>3.2004248908495698E-30</v>
      </c>
      <c r="M648" s="18">
        <f t="shared" ref="M648:AF648" ca="1" si="553">M555*0.5*(TANH(M$589*($D648/M$594-1))+1)</f>
        <v>1.3137158831286665E-32</v>
      </c>
      <c r="N648" s="18">
        <f t="shared" ca="1" si="553"/>
        <v>1.2450724549134002E-39</v>
      </c>
      <c r="O648" s="18">
        <f t="shared" ca="1" si="553"/>
        <v>2.146799850565123E-40</v>
      </c>
      <c r="P648" s="18">
        <f t="shared" ca="1" si="553"/>
        <v>1.1867840742999137E-39</v>
      </c>
      <c r="Q648" s="18">
        <f t="shared" ca="1" si="553"/>
        <v>1.7281435284609579E-40</v>
      </c>
      <c r="R648" s="18">
        <f t="shared" ca="1" si="553"/>
        <v>6.6883082414196551E-40</v>
      </c>
      <c r="S648" s="18">
        <f t="shared" ca="1" si="553"/>
        <v>2.2207029553304229E-41</v>
      </c>
      <c r="T648" s="18">
        <f t="shared" ca="1" si="553"/>
        <v>9.4111435642169198E-41</v>
      </c>
      <c r="U648" s="18">
        <f t="shared" ca="1" si="553"/>
        <v>1.2261827442171411E-41</v>
      </c>
      <c r="V648" s="18">
        <f t="shared" ca="1" si="553"/>
        <v>2.5837763455951417E-41</v>
      </c>
      <c r="W648" s="18">
        <f t="shared" ca="1" si="553"/>
        <v>1.0891824055986668E-41</v>
      </c>
      <c r="X648" s="18">
        <f t="shared" ca="1" si="553"/>
        <v>2.8823508748614535E-48</v>
      </c>
      <c r="Y648" s="18">
        <f t="shared" ca="1" si="553"/>
        <v>4.2509548699317459E-49</v>
      </c>
      <c r="Z648" s="18">
        <f t="shared" ca="1" si="553"/>
        <v>1.2518157715824572E-48</v>
      </c>
      <c r="AA648" s="18">
        <f t="shared" ca="1" si="553"/>
        <v>6.4053585523826842E-49</v>
      </c>
      <c r="AB648" s="18">
        <f t="shared" ca="1" si="553"/>
        <v>1.1825902923279825E-48</v>
      </c>
      <c r="AC648" s="18">
        <f t="shared" ca="1" si="553"/>
        <v>1.0548800605727495E-48</v>
      </c>
      <c r="AD648" s="18">
        <f t="shared" ca="1" si="553"/>
        <v>1.2003570791459004E-47</v>
      </c>
      <c r="AE648" s="18">
        <f t="shared" ca="1" si="553"/>
        <v>1.1897571089464791E-49</v>
      </c>
      <c r="AF648" s="18">
        <f t="shared" ca="1" si="553"/>
        <v>5.0848467378336256E-49</v>
      </c>
    </row>
    <row r="649" spans="4:32">
      <c r="D649" s="18">
        <f t="shared" si="503"/>
        <v>1421.9</v>
      </c>
      <c r="E649" s="18">
        <f ca="1">E556*0.5*(TANH(E$589*($D649/E$594-1))+1)+Secondary!F64*0.5*(TANH(E$590*(1-$D649/E$595))+1)</f>
        <v>1.4879433266950609E-8</v>
      </c>
      <c r="F649" s="18">
        <f ca="1">F556*0.5*(TANH(F$589*($D649/F$594-1))+1)+Secondary!G64*0.5*(TANH(F$590*(1-$D649/F$595))+1)</f>
        <v>7.5619828725444658E-14</v>
      </c>
      <c r="G649" s="18">
        <f ca="1">G556*0.5*(TANH(G$589*($D649/G$594-1))+1)+Secondary!H64*0.5*(TANH(G$590*(1-$D649/G$595))+1)</f>
        <v>4.6848117621356701E-19</v>
      </c>
      <c r="H649" s="18">
        <f ca="1">H556*0.5*(TANH(H$589*($D649/H$594-1))+1)+Secondary!I64*0.5*(TANH(H$590*(1-$D649/H$595))+1)</f>
        <v>1.0793069889893652E-20</v>
      </c>
      <c r="I649" s="18">
        <f ca="1">I556*0.5*(TANH(I$589*($D649/I$594-1))+1)+Secondary!J64*0.5*(TANH(I$590*(1-$D649/I$595))+1)</f>
        <v>8.2366450090553247E-24</v>
      </c>
      <c r="J649" s="18">
        <f ca="1">J556*0.5*(TANH(J$589*($D649/J$594-1))+1)+Secondary!K64*0.5*(TANH(J$590*(1-$D649/J$595))+1)</f>
        <v>1.0739875261755138E-24</v>
      </c>
      <c r="K649" s="18">
        <f ca="1">K556*0.5*(TANH(K$589*($D649/K$594-1))+1)+Secondary!L64*0.5*(TANH(K$590*(1-$D649/K$595))+1)</f>
        <v>1.9686533372869714E-31</v>
      </c>
      <c r="L649" s="18">
        <f ca="1">L556*0.5*(TANH(L$589*($D649/L$594-1))+1)+Secondary!M64*0.5*(TANH(L$590*(1-$D649/L$595))+1)</f>
        <v>1.2417740263539696E-30</v>
      </c>
      <c r="M649" s="18">
        <f t="shared" ref="M649:AF649" ca="1" si="554">M556*0.5*(TANH(M$589*($D649/M$594-1))+1)</f>
        <v>1.2076020376991608E-32</v>
      </c>
      <c r="N649" s="18">
        <f t="shared" ca="1" si="554"/>
        <v>1.1558405307238629E-39</v>
      </c>
      <c r="O649" s="18">
        <f t="shared" ca="1" si="554"/>
        <v>1.9930678491391464E-40</v>
      </c>
      <c r="P649" s="18">
        <f t="shared" ca="1" si="554"/>
        <v>1.112583377944866E-39</v>
      </c>
      <c r="Q649" s="18">
        <f t="shared" ca="1" si="554"/>
        <v>1.6201939606326401E-40</v>
      </c>
      <c r="R649" s="18">
        <f t="shared" ca="1" si="554"/>
        <v>6.3136782729492243E-40</v>
      </c>
      <c r="S649" s="18">
        <f t="shared" ca="1" si="554"/>
        <v>2.0884573165487677E-41</v>
      </c>
      <c r="T649" s="18">
        <f t="shared" ca="1" si="554"/>
        <v>8.9169237805978332E-41</v>
      </c>
      <c r="U649" s="18">
        <f t="shared" ca="1" si="554"/>
        <v>1.156424805054119E-41</v>
      </c>
      <c r="V649" s="18">
        <f t="shared" ca="1" si="554"/>
        <v>2.4384187109309663E-41</v>
      </c>
      <c r="W649" s="18">
        <f t="shared" ca="1" si="554"/>
        <v>1.0304555179479045E-41</v>
      </c>
      <c r="X649" s="18">
        <f t="shared" ca="1" si="554"/>
        <v>2.7477029665968432E-48</v>
      </c>
      <c r="Y649" s="18">
        <f t="shared" ca="1" si="554"/>
        <v>4.0347625085224543E-49</v>
      </c>
      <c r="Z649" s="18">
        <f t="shared" ca="1" si="554"/>
        <v>1.1891054535908061E-48</v>
      </c>
      <c r="AA649" s="18">
        <f t="shared" ca="1" si="554"/>
        <v>6.0941212770596532E-49</v>
      </c>
      <c r="AB649" s="18">
        <f t="shared" ca="1" si="554"/>
        <v>1.1283022401317496E-48</v>
      </c>
      <c r="AC649" s="18">
        <f t="shared" ca="1" si="554"/>
        <v>1.009622580194029E-48</v>
      </c>
      <c r="AD649" s="18">
        <f t="shared" ca="1" si="554"/>
        <v>1.1527888450251158E-47</v>
      </c>
      <c r="AE649" s="18">
        <f t="shared" ca="1" si="554"/>
        <v>1.1432449265845251E-49</v>
      </c>
      <c r="AF649" s="18">
        <f t="shared" ca="1" si="554"/>
        <v>4.894445294142239E-49</v>
      </c>
    </row>
    <row r="650" spans="4:32">
      <c r="D650" s="18">
        <f t="shared" si="503"/>
        <v>1790.1</v>
      </c>
      <c r="E650" s="18">
        <f ca="1">E557*0.5*(TANH(E$589*($D650/E$594-1))+1)+Secondary!F65*0.5*(TANH(E$590*(1-$D650/E$595))+1)</f>
        <v>9.7018030974068069E-9</v>
      </c>
      <c r="F650" s="18">
        <f ca="1">F557*0.5*(TANH(F$589*($D650/F$594-1))+1)+Secondary!G65*0.5*(TANH(F$590*(1-$D650/F$595))+1)</f>
        <v>4.6034752018059926E-14</v>
      </c>
      <c r="G650" s="18">
        <f ca="1">G557*0.5*(TANH(G$589*($D650/G$594-1))+1)+Secondary!H65*0.5*(TANH(G$590*(1-$D650/G$595))+1)</f>
        <v>2.1183585418094157E-19</v>
      </c>
      <c r="H650" s="18">
        <f ca="1">H557*0.5*(TANH(H$589*($D650/H$594-1))+1)+Secondary!I65*0.5*(TANH(H$590*(1-$D650/H$595))+1)</f>
        <v>4.6592450820849312E-21</v>
      </c>
      <c r="I650" s="18">
        <f ca="1">I557*0.5*(TANH(I$589*($D650/I$594-1))+1)+Secondary!J65*0.5*(TANH(I$590*(1-$D650/I$595))+1)</f>
        <v>3.0189582027491079E-24</v>
      </c>
      <c r="J650" s="18">
        <f ca="1">J557*0.5*(TANH(J$589*($D650/J$594-1))+1)+Secondary!K65*0.5*(TANH(J$590*(1-$D650/J$595))+1)</f>
        <v>3.6869291586206154E-25</v>
      </c>
      <c r="K650" s="18">
        <f ca="1">K557*0.5*(TANH(K$589*($D650/K$594-1))+1)+Secondary!L65*0.5*(TANH(K$590*(1-$D650/K$595))+1)</f>
        <v>1.684456652475119E-31</v>
      </c>
      <c r="L650" s="18">
        <f ca="1">L557*0.5*(TANH(L$589*($D650/L$594-1))+1)+Secondary!M65*0.5*(TANH(L$590*(1-$D650/L$595))+1)</f>
        <v>7.0469671822455828E-31</v>
      </c>
      <c r="M650" s="18">
        <f t="shared" ref="M650:AF650" ca="1" si="555">M557*0.5*(TANH(M$589*($D650/M$594-1))+1)</f>
        <v>1.0927510426304545E-32</v>
      </c>
      <c r="N650" s="18">
        <f t="shared" ca="1" si="555"/>
        <v>1.0582523892241233E-39</v>
      </c>
      <c r="O650" s="18">
        <f t="shared" ca="1" si="555"/>
        <v>1.8251932314882014E-40</v>
      </c>
      <c r="P650" s="18">
        <f t="shared" ca="1" si="555"/>
        <v>1.0305979281196549E-39</v>
      </c>
      <c r="Q650" s="18">
        <f t="shared" ca="1" si="555"/>
        <v>1.5009539223106304E-40</v>
      </c>
      <c r="R650" s="18">
        <f t="shared" ca="1" si="555"/>
        <v>5.8986252814476975E-40</v>
      </c>
      <c r="S650" s="18">
        <f t="shared" ca="1" si="555"/>
        <v>1.943004396792648E-41</v>
      </c>
      <c r="T650" s="18">
        <f t="shared" ca="1" si="555"/>
        <v>8.3686849482233325E-41</v>
      </c>
      <c r="U650" s="18">
        <f t="shared" ca="1" si="555"/>
        <v>1.0794675441717596E-41</v>
      </c>
      <c r="V650" s="18">
        <f t="shared" ca="1" si="555"/>
        <v>2.2774830685095078E-41</v>
      </c>
      <c r="W650" s="18">
        <f t="shared" ca="1" si="555"/>
        <v>9.6563632068521416E-42</v>
      </c>
      <c r="X650" s="18">
        <f t="shared" ca="1" si="555"/>
        <v>2.5978381592896143E-48</v>
      </c>
      <c r="Y650" s="18">
        <f t="shared" ca="1" si="555"/>
        <v>3.7962689860779556E-49</v>
      </c>
      <c r="Z650" s="18">
        <f t="shared" ca="1" si="555"/>
        <v>1.1194219197232517E-48</v>
      </c>
      <c r="AA650" s="18">
        <f t="shared" ca="1" si="555"/>
        <v>5.7496276590768254E-49</v>
      </c>
      <c r="AB650" s="18">
        <f t="shared" ca="1" si="555"/>
        <v>1.0681541949576712E-48</v>
      </c>
      <c r="AC650" s="18">
        <f t="shared" ca="1" si="555"/>
        <v>9.593541383451396E-49</v>
      </c>
      <c r="AD650" s="18">
        <f t="shared" ca="1" si="555"/>
        <v>1.0997354372880361E-47</v>
      </c>
      <c r="AE650" s="18">
        <f t="shared" ca="1" si="555"/>
        <v>1.091384876318044E-49</v>
      </c>
      <c r="AF650" s="18">
        <f t="shared" ca="1" si="555"/>
        <v>4.6823170618478491E-49</v>
      </c>
    </row>
    <row r="651" spans="4:32">
      <c r="D651" s="18">
        <f t="shared" si="503"/>
        <v>2253.6</v>
      </c>
      <c r="E651" s="18">
        <f ca="1">E558*0.5*(TANH(E$589*($D651/E$594-1))+1)+Secondary!F66*0.5*(TANH(E$590*(1-$D651/E$595))+1)</f>
        <v>6.2488776208951101E-9</v>
      </c>
      <c r="F651" s="18">
        <f ca="1">F558*0.5*(TANH(F$589*($D651/F$594-1))+1)+Secondary!G66*0.5*(TANH(F$590*(1-$D651/F$595))+1)</f>
        <v>2.8026509977971336E-14</v>
      </c>
      <c r="G651" s="18">
        <f ca="1">G558*0.5*(TANH(G$589*($D651/G$594-1))+1)+Secondary!H66*0.5*(TANH(G$590*(1-$D651/G$595))+1)</f>
        <v>9.5793679844694685E-20</v>
      </c>
      <c r="H651" s="18">
        <f ca="1">H558*0.5*(TANH(H$589*($D651/H$594-1))+1)+Secondary!I66*0.5*(TANH(H$590*(1-$D651/H$595))+1)</f>
        <v>2.0109368788549753E-21</v>
      </c>
      <c r="I651" s="18">
        <f ca="1">I558*0.5*(TANH(I$589*($D651/I$594-1))+1)+Secondary!J66*0.5*(TANH(I$590*(1-$D651/I$595))+1)</f>
        <v>1.1363906292147781E-24</v>
      </c>
      <c r="J651" s="18">
        <f ca="1">J558*0.5*(TANH(J$589*($D651/J$594-1))+1)+Secondary!K66*0.5*(TANH(J$590*(1-$D651/J$595))+1)</f>
        <v>1.2658191822892191E-25</v>
      </c>
      <c r="K651" s="18">
        <f ca="1">K558*0.5*(TANH(K$589*($D651/K$594-1))+1)+Secondary!L66*0.5*(TANH(K$590*(1-$D651/K$595))+1)</f>
        <v>1.4554407836547041E-31</v>
      </c>
      <c r="L651" s="18">
        <f ca="1">L558*0.5*(TANH(L$589*($D651/L$594-1))+1)+Secondary!M66*0.5*(TANH(L$590*(1-$D651/L$595))+1)</f>
        <v>5.2332606745542142E-31</v>
      </c>
      <c r="M651" s="18">
        <f t="shared" ref="M651:AF651" ca="1" si="556">M558*0.5*(TANH(M$589*($D651/M$594-1))+1)</f>
        <v>9.7072349500162206E-33</v>
      </c>
      <c r="N651" s="18">
        <f t="shared" ca="1" si="556"/>
        <v>9.5320503424844592E-40</v>
      </c>
      <c r="O651" s="18">
        <f t="shared" ca="1" si="556"/>
        <v>1.6445183394508946E-40</v>
      </c>
      <c r="P651" s="18">
        <f t="shared" ca="1" si="556"/>
        <v>9.4147687356827588E-40</v>
      </c>
      <c r="Q651" s="18">
        <f t="shared" ca="1" si="556"/>
        <v>1.3710874644097845E-40</v>
      </c>
      <c r="R651" s="18">
        <f t="shared" ca="1" si="556"/>
        <v>5.441905572747771E-40</v>
      </c>
      <c r="S651" s="18">
        <f t="shared" ca="1" si="556"/>
        <v>1.7837075592064843E-41</v>
      </c>
      <c r="T651" s="18">
        <f t="shared" ca="1" si="556"/>
        <v>7.7645588273853335E-41</v>
      </c>
      <c r="U651" s="18">
        <f t="shared" ca="1" si="556"/>
        <v>9.9503394740534042E-42</v>
      </c>
      <c r="V651" s="18">
        <f t="shared" ca="1" si="556"/>
        <v>2.1011150058671834E-41</v>
      </c>
      <c r="W651" s="18">
        <f t="shared" ca="1" si="556"/>
        <v>8.9436451615881189E-42</v>
      </c>
      <c r="X651" s="18">
        <f t="shared" ca="1" si="556"/>
        <v>2.4320531486418614E-48</v>
      </c>
      <c r="Y651" s="18">
        <f t="shared" ca="1" si="556"/>
        <v>3.5331487333408134E-49</v>
      </c>
      <c r="Z651" s="18">
        <f t="shared" ca="1" si="556"/>
        <v>1.0427179388496642E-48</v>
      </c>
      <c r="AA651" s="18">
        <f t="shared" ca="1" si="556"/>
        <v>5.3689640056616173E-49</v>
      </c>
      <c r="AB651" s="18">
        <f t="shared" ca="1" si="556"/>
        <v>1.0015500105847591E-48</v>
      </c>
      <c r="AC651" s="18">
        <f t="shared" ca="1" si="556"/>
        <v>9.036009686992928E-49</v>
      </c>
      <c r="AD651" s="18">
        <f t="shared" ca="1" si="556"/>
        <v>1.0406334071029046E-47</v>
      </c>
      <c r="AE651" s="18">
        <f t="shared" ca="1" si="556"/>
        <v>1.0337084634861773E-49</v>
      </c>
      <c r="AF651" s="18">
        <f t="shared" ca="1" si="556"/>
        <v>4.4463448992484557E-49</v>
      </c>
    </row>
    <row r="652" spans="4:32">
      <c r="D652" s="18">
        <f t="shared" si="503"/>
        <v>2837.1</v>
      </c>
      <c r="E652" s="18">
        <f ca="1">E559*0.5*(TANH(E$589*($D652/E$594-1))+1)+Secondary!F67*0.5*(TANH(E$590*(1-$D652/E$595))+1)</f>
        <v>3.9228439464442224E-9</v>
      </c>
      <c r="F652" s="18">
        <f ca="1">F559*0.5*(TANH(F$589*($D652/F$594-1))+1)+Secondary!G67*0.5*(TANH(F$590*(1-$D652/F$595))+1)</f>
        <v>1.7069579628427363E-14</v>
      </c>
      <c r="G652" s="18">
        <f ca="1">G559*0.5*(TANH(G$589*($D652/G$594-1))+1)+Secondary!H67*0.5*(TANH(G$590*(1-$D652/G$595))+1)</f>
        <v>4.3319192467807708E-20</v>
      </c>
      <c r="H652" s="18">
        <f ca="1">H559*0.5*(TANH(H$589*($D652/H$594-1))+1)+Secondary!I67*0.5*(TANH(H$590*(1-$D652/H$595))+1)</f>
        <v>8.6771681230090463E-22</v>
      </c>
      <c r="I652" s="18">
        <f ca="1">I559*0.5*(TANH(I$589*($D652/I$594-1))+1)+Secondary!J67*0.5*(TANH(I$590*(1-$D652/I$595))+1)</f>
        <v>4.5013862163401507E-25</v>
      </c>
      <c r="J652" s="18">
        <f ca="1">J559*0.5*(TANH(J$589*($D652/J$594-1))+1)+Secondary!K67*0.5*(TANH(J$590*(1-$D652/J$595))+1)</f>
        <v>4.3459918346226284E-26</v>
      </c>
      <c r="K652" s="18">
        <f ca="1">K559*0.5*(TANH(K$589*($D652/K$594-1))+1)+Secondary!L67*0.5*(TANH(K$590*(1-$D652/K$595))+1)</f>
        <v>1.2359590756713146E-31</v>
      </c>
      <c r="L652" s="18">
        <f ca="1">L559*0.5*(TANH(L$589*($D652/L$594-1))+1)+Secondary!M67*0.5*(TANH(L$590*(1-$D652/L$595))+1)</f>
        <v>4.3019497495921996E-31</v>
      </c>
      <c r="M652" s="18">
        <f t="shared" ref="M652:AF652" ca="1" si="557">M559*0.5*(TANH(M$589*($D652/M$594-1))+1)</f>
        <v>8.4400279559434076E-33</v>
      </c>
      <c r="N652" s="18">
        <f t="shared" ca="1" si="557"/>
        <v>8.4230264117983161E-40</v>
      </c>
      <c r="O652" s="18">
        <f t="shared" ca="1" si="557"/>
        <v>1.4534028529678502E-40</v>
      </c>
      <c r="P652" s="18">
        <f t="shared" ca="1" si="557"/>
        <v>8.4569845961761943E-40</v>
      </c>
      <c r="Q652" s="18">
        <f t="shared" ca="1" si="557"/>
        <v>1.2315573033531584E-40</v>
      </c>
      <c r="R652" s="18">
        <f t="shared" ca="1" si="557"/>
        <v>4.9467645199801906E-40</v>
      </c>
      <c r="S652" s="18">
        <f t="shared" ca="1" si="557"/>
        <v>1.6116713484630773E-41</v>
      </c>
      <c r="T652" s="18">
        <f t="shared" ca="1" si="557"/>
        <v>7.1047422759407692E-41</v>
      </c>
      <c r="U652" s="18">
        <f t="shared" ca="1" si="557"/>
        <v>9.0364466977190154E-42</v>
      </c>
      <c r="V652" s="18">
        <f t="shared" ca="1" si="557"/>
        <v>1.9097086879250897E-41</v>
      </c>
      <c r="W652" s="18">
        <f t="shared" ca="1" si="557"/>
        <v>8.1690460113186251E-42</v>
      </c>
      <c r="X652" s="18">
        <f t="shared" ca="1" si="557"/>
        <v>2.249904234539745E-48</v>
      </c>
      <c r="Y652" s="18">
        <f t="shared" ca="1" si="557"/>
        <v>3.24542161352832E-49</v>
      </c>
      <c r="Z652" s="18">
        <f t="shared" ca="1" si="557"/>
        <v>9.589225928041324E-49</v>
      </c>
      <c r="AA652" s="18">
        <f t="shared" ca="1" si="557"/>
        <v>4.9521738079835157E-49</v>
      </c>
      <c r="AB652" s="18">
        <f t="shared" ca="1" si="557"/>
        <v>9.2837325344412942E-49</v>
      </c>
      <c r="AC652" s="18">
        <f t="shared" ca="1" si="557"/>
        <v>8.4196619369230262E-49</v>
      </c>
      <c r="AD652" s="18">
        <f t="shared" ca="1" si="557"/>
        <v>9.7524728212951554E-48</v>
      </c>
      <c r="AE652" s="18">
        <f t="shared" ca="1" si="557"/>
        <v>9.6966558463874102E-50</v>
      </c>
      <c r="AF652" s="18">
        <f t="shared" ca="1" si="557"/>
        <v>4.1839927964908752E-49</v>
      </c>
    </row>
    <row r="653" spans="4:32">
      <c r="D653" s="18">
        <f t="shared" si="503"/>
        <v>3571.7</v>
      </c>
      <c r="E653" s="18">
        <f ca="1">E560*0.5*(TANH(E$589*($D653/E$594-1))+1)+Secondary!F68*0.5*(TANH(E$590*(1-$D653/E$595))+1)</f>
        <v>2.3100667731416009E-9</v>
      </c>
      <c r="F653" s="18">
        <f ca="1">F560*0.5*(TANH(F$589*($D653/F$594-1))+1)+Secondary!G68*0.5*(TANH(F$590*(1-$D653/F$595))+1)</f>
        <v>1.0447720149085724E-14</v>
      </c>
      <c r="G653" s="18">
        <f ca="1">G560*0.5*(TANH(G$589*($D653/G$594-1))+1)+Secondary!H68*0.5*(TANH(G$590*(1-$D653/G$595))+1)</f>
        <v>1.9589139712279136E-20</v>
      </c>
      <c r="H653" s="18">
        <f ca="1">H560*0.5*(TANH(H$589*($D653/H$594-1))+1)+Secondary!I68*0.5*(TANH(H$590*(1-$D653/H$595))+1)</f>
        <v>3.7432468214077445E-22</v>
      </c>
      <c r="I653" s="18">
        <f ca="1">I560*0.5*(TANH(I$589*($D653/I$594-1))+1)+Secondary!J68*0.5*(TANH(I$590*(1-$D653/I$595))+1)</f>
        <v>1.939574691147839E-25</v>
      </c>
      <c r="J653" s="18">
        <f ca="1">J560*0.5*(TANH(J$589*($D653/J$594-1))+1)+Secondary!K68*0.5*(TANH(J$590*(1-$D653/J$595))+1)</f>
        <v>1.4921064113637883E-26</v>
      </c>
      <c r="K653" s="18">
        <f ca="1">K560*0.5*(TANH(K$589*($D653/K$594-1))+1)+Secondary!L68*0.5*(TANH(K$590*(1-$D653/K$595))+1)</f>
        <v>1.0226552691577263E-31</v>
      </c>
      <c r="L653" s="18">
        <f ca="1">L560*0.5*(TANH(L$589*($D653/L$594-1))+1)+Secondary!M68*0.5*(TANH(L$590*(1-$D653/L$595))+1)</f>
        <v>3.5925837969218656E-31</v>
      </c>
      <c r="M653" s="18">
        <f t="shared" ref="M653:AF653" ca="1" si="558">M560*0.5*(TANH(M$589*($D653/M$594-1))+1)</f>
        <v>7.1600483154711028E-33</v>
      </c>
      <c r="N653" s="18">
        <f t="shared" ca="1" si="558"/>
        <v>7.2799824450265255E-40</v>
      </c>
      <c r="O653" s="18">
        <f t="shared" ca="1" si="558"/>
        <v>1.2563774346561122E-40</v>
      </c>
      <c r="P653" s="18">
        <f t="shared" ca="1" si="558"/>
        <v>7.4489647111274134E-40</v>
      </c>
      <c r="Q653" s="18">
        <f t="shared" ca="1" si="558"/>
        <v>1.084871826198142E-40</v>
      </c>
      <c r="R653" s="18">
        <f t="shared" ca="1" si="558"/>
        <v>4.4189356290613693E-40</v>
      </c>
      <c r="S653" s="18">
        <f t="shared" ca="1" si="558"/>
        <v>1.4296972486989335E-41</v>
      </c>
      <c r="T653" s="18">
        <f t="shared" ca="1" si="558"/>
        <v>6.3960091278291653E-41</v>
      </c>
      <c r="U653" s="18">
        <f t="shared" ca="1" si="558"/>
        <v>8.061524648853221E-42</v>
      </c>
      <c r="V653" s="18">
        <f t="shared" ca="1" si="558"/>
        <v>1.7056244357359695E-41</v>
      </c>
      <c r="W653" s="18">
        <f t="shared" ca="1" si="558"/>
        <v>7.337701411358821E-42</v>
      </c>
      <c r="X653" s="18">
        <f t="shared" ca="1" si="558"/>
        <v>2.0517208239742537E-48</v>
      </c>
      <c r="Y653" s="18">
        <f t="shared" ca="1" si="558"/>
        <v>2.9352139613199684E-49</v>
      </c>
      <c r="Z653" s="18">
        <f t="shared" ca="1" si="558"/>
        <v>8.6835234874802096E-49</v>
      </c>
      <c r="AA653" s="18">
        <f t="shared" ca="1" si="558"/>
        <v>4.5003308929115831E-49</v>
      </c>
      <c r="AB653" s="18">
        <f t="shared" ca="1" si="558"/>
        <v>8.4865543973595221E-49</v>
      </c>
      <c r="AC653" s="18">
        <f t="shared" ca="1" si="558"/>
        <v>7.7445729865118455E-49</v>
      </c>
      <c r="AD653" s="18">
        <f t="shared" ca="1" si="558"/>
        <v>9.0312146523854976E-48</v>
      </c>
      <c r="AE653" s="18">
        <f t="shared" ca="1" si="558"/>
        <v>8.9915472596020142E-50</v>
      </c>
      <c r="AF653" s="18">
        <f t="shared" ca="1" si="558"/>
        <v>3.8940991180219438E-49</v>
      </c>
    </row>
    <row r="654" spans="4:32">
      <c r="D654" s="18">
        <f t="shared" si="503"/>
        <v>4496.5</v>
      </c>
      <c r="E654" s="18">
        <f ca="1">E561*0.5*(TANH(E$589*($D654/E$594-1))+1)+Secondary!F69*0.5*(TANH(E$590*(1-$D654/E$595))+1)</f>
        <v>1.1789201497837282E-9</v>
      </c>
      <c r="F654" s="18">
        <f ca="1">F561*0.5*(TANH(F$589*($D654/F$594-1))+1)+Secondary!G69*0.5*(TANH(F$590*(1-$D654/F$595))+1)</f>
        <v>6.4424704283567127E-15</v>
      </c>
      <c r="G654" s="18">
        <f ca="1">G561*0.5*(TANH(G$589*($D654/G$594-1))+1)+Secondary!H69*0.5*(TANH(G$590*(1-$D654/G$595))+1)</f>
        <v>8.8583551696487256E-21</v>
      </c>
      <c r="H654" s="18">
        <f ca="1">H561*0.5*(TANH(H$589*($D654/H$594-1))+1)+Secondary!I69*0.5*(TANH(H$590*(1-$D654/H$595))+1)</f>
        <v>1.6144749473939541E-22</v>
      </c>
      <c r="I654" s="18">
        <f ca="1">I561*0.5*(TANH(I$589*($D654/I$594-1))+1)+Secondary!J69*0.5*(TANH(I$590*(1-$D654/I$595))+1)</f>
        <v>9.3431176268832073E-26</v>
      </c>
      <c r="J654" s="18">
        <f ca="1">J561*0.5*(TANH(J$589*($D654/J$594-1))+1)+Secondary!K69*0.5*(TANH(J$590*(1-$D654/J$595))+1)</f>
        <v>5.1230176073661953E-27</v>
      </c>
      <c r="K654" s="18">
        <f ca="1">K561*0.5*(TANH(K$589*($D654/K$594-1))+1)+Secondary!L69*0.5*(TANH(K$590*(1-$D654/K$595))+1)</f>
        <v>8.209904853976637E-32</v>
      </c>
      <c r="L654" s="18">
        <f ca="1">L561*0.5*(TANH(L$589*($D654/L$594-1))+1)+Secondary!M69*0.5*(TANH(L$590*(1-$D654/L$595))+1)</f>
        <v>2.9550090566243772E-31</v>
      </c>
      <c r="M654" s="18">
        <f t="shared" ref="M654:AF654" ca="1" si="559">M561*0.5*(TANH(M$589*($D654/M$594-1))+1)</f>
        <v>5.9084479969381425E-33</v>
      </c>
      <c r="N654" s="18">
        <f t="shared" ca="1" si="559"/>
        <v>6.1356058379019408E-40</v>
      </c>
      <c r="O654" s="18">
        <f t="shared" ca="1" si="559"/>
        <v>1.0589714297856262E-40</v>
      </c>
      <c r="P654" s="18">
        <f t="shared" ca="1" si="559"/>
        <v>6.4167768576193324E-40</v>
      </c>
      <c r="Q654" s="18">
        <f t="shared" ca="1" si="559"/>
        <v>9.3439968550369788E-41</v>
      </c>
      <c r="R654" s="18">
        <f t="shared" ca="1" si="559"/>
        <v>3.8682480598473118E-40</v>
      </c>
      <c r="S654" s="18">
        <f t="shared" ca="1" si="559"/>
        <v>1.2408157360561381E-41</v>
      </c>
      <c r="T654" s="18">
        <f t="shared" ca="1" si="559"/>
        <v>5.6492787506614248E-41</v>
      </c>
      <c r="U654" s="18">
        <f t="shared" ca="1" si="559"/>
        <v>7.0443352917405133E-42</v>
      </c>
      <c r="V654" s="18">
        <f t="shared" ca="1" si="559"/>
        <v>1.492443952899418E-41</v>
      </c>
      <c r="W654" s="18">
        <f t="shared" ca="1" si="559"/>
        <v>6.4632374320168406E-42</v>
      </c>
      <c r="X654" s="18">
        <f t="shared" ca="1" si="559"/>
        <v>1.8395178899488336E-48</v>
      </c>
      <c r="Y654" s="18">
        <f t="shared" ca="1" si="559"/>
        <v>2.6063782887282802E-49</v>
      </c>
      <c r="Z654" s="18">
        <f t="shared" ca="1" si="559"/>
        <v>7.722114153403703E-49</v>
      </c>
      <c r="AA654" s="18">
        <f t="shared" ca="1" si="559"/>
        <v>4.0188442818163678E-49</v>
      </c>
      <c r="AB654" s="18">
        <f t="shared" ca="1" si="559"/>
        <v>7.6315892371052743E-49</v>
      </c>
      <c r="AC654" s="18">
        <f t="shared" ca="1" si="559"/>
        <v>7.015678931650632E-49</v>
      </c>
      <c r="AD654" s="18">
        <f t="shared" ca="1" si="559"/>
        <v>8.2468410211806644E-48</v>
      </c>
      <c r="AE654" s="18">
        <f t="shared" ca="1" si="559"/>
        <v>8.222805973936965E-50</v>
      </c>
      <c r="AF654" s="18">
        <f t="shared" ca="1" si="559"/>
        <v>3.5772583220203872E-49</v>
      </c>
    </row>
    <row r="655" spans="4:32">
      <c r="D655" s="18">
        <f t="shared" si="503"/>
        <v>5660.7</v>
      </c>
      <c r="E655" s="18">
        <f ca="1">E562*0.5*(TANH(E$589*($D655/E$594-1))+1)+Secondary!F70*0.5*(TANH(E$590*(1-$D655/E$595))+1)</f>
        <v>4.8105194756937021E-10</v>
      </c>
      <c r="F655" s="18">
        <f ca="1">F562*0.5*(TANH(F$589*($D655/F$594-1))+1)+Secondary!G70*0.5*(TANH(F$590*(1-$D655/F$595))+1)</f>
        <v>3.9358896469828092E-15</v>
      </c>
      <c r="G655" s="18">
        <f ca="1">G562*0.5*(TANH(G$589*($D655/G$594-1))+1)+Secondary!H70*0.5*(TANH(G$590*(1-$D655/G$595))+1)</f>
        <v>4.0057036012494084E-21</v>
      </c>
      <c r="H655" s="18">
        <f ca="1">H562*0.5*(TANH(H$589*($D655/H$594-1))+1)+Secondary!I70*0.5*(TANH(H$590*(1-$D655/H$595))+1)</f>
        <v>6.9617852189118569E-23</v>
      </c>
      <c r="I655" s="18">
        <f ca="1">I562*0.5*(TANH(I$589*($D655/I$594-1))+1)+Secondary!J70*0.5*(TANH(I$590*(1-$D655/I$595))+1)</f>
        <v>5.0325296539409043E-26</v>
      </c>
      <c r="J655" s="18">
        <f ca="1">J562*0.5*(TANH(J$589*($D655/J$594-1))+1)+Secondary!K70*0.5*(TANH(J$590*(1-$D655/J$595))+1)</f>
        <v>1.7589784760889591E-27</v>
      </c>
      <c r="K655" s="18">
        <f ca="1">K562*0.5*(TANH(K$589*($D655/K$594-1))+1)+Secondary!L70*0.5*(TANH(K$590*(1-$D655/K$595))+1)</f>
        <v>6.3764265058608102E-32</v>
      </c>
      <c r="L655" s="18">
        <f ca="1">L562*0.5*(TANH(L$589*($D655/L$594-1))+1)+Secondary!M70*0.5*(TANH(L$590*(1-$D655/L$595))+1)</f>
        <v>2.3675691857580912E-31</v>
      </c>
      <c r="M655" s="18">
        <f t="shared" ref="M655:AF655" ca="1" si="560">M562*0.5*(TANH(M$589*($D655/M$594-1))+1)</f>
        <v>4.729270798046583E-33</v>
      </c>
      <c r="N655" s="18">
        <f t="shared" ca="1" si="560"/>
        <v>5.0279015530142806E-40</v>
      </c>
      <c r="O655" s="18">
        <f t="shared" ca="1" si="560"/>
        <v>8.6766684278462907E-41</v>
      </c>
      <c r="P655" s="18">
        <f t="shared" ca="1" si="560"/>
        <v>5.3883586864680485E-40</v>
      </c>
      <c r="Q655" s="18">
        <f t="shared" ca="1" si="560"/>
        <v>7.8450683211816918E-41</v>
      </c>
      <c r="R655" s="18">
        <f t="shared" ca="1" si="560"/>
        <v>3.3081708008353416E-40</v>
      </c>
      <c r="S655" s="18">
        <f t="shared" ca="1" si="560"/>
        <v>1.0507266690835791E-41</v>
      </c>
      <c r="T655" s="18">
        <f t="shared" ca="1" si="560"/>
        <v>4.8806132925235045E-41</v>
      </c>
      <c r="U655" s="18">
        <f t="shared" ca="1" si="560"/>
        <v>6.0090598933126892E-42</v>
      </c>
      <c r="V655" s="18">
        <f t="shared" ca="1" si="560"/>
        <v>1.2752039145009311E-41</v>
      </c>
      <c r="W655" s="18">
        <f t="shared" ca="1" si="560"/>
        <v>5.5647874497346116E-42</v>
      </c>
      <c r="X655" s="18">
        <f t="shared" ca="1" si="560"/>
        <v>1.61709153413502E-48</v>
      </c>
      <c r="Y655" s="18">
        <f t="shared" ca="1" si="560"/>
        <v>2.2650544133432292E-49</v>
      </c>
      <c r="Z655" s="18">
        <f t="shared" ca="1" si="560"/>
        <v>6.72235657391658E-49</v>
      </c>
      <c r="AA655" s="18">
        <f t="shared" ca="1" si="560"/>
        <v>3.5157580617739774E-49</v>
      </c>
      <c r="AB655" s="18">
        <f t="shared" ca="1" si="560"/>
        <v>6.7309992195497456E-49</v>
      </c>
      <c r="AC655" s="18">
        <f t="shared" ca="1" si="560"/>
        <v>6.2416104961688938E-49</v>
      </c>
      <c r="AD655" s="18">
        <f t="shared" ca="1" si="560"/>
        <v>7.4062990689714425E-48</v>
      </c>
      <c r="AE655" s="18">
        <f t="shared" ca="1" si="560"/>
        <v>7.397624326020165E-50</v>
      </c>
      <c r="AF655" s="18">
        <f t="shared" ca="1" si="560"/>
        <v>3.2351570074251376E-49</v>
      </c>
    </row>
    <row r="656" spans="4:32">
      <c r="D656" s="18">
        <f t="shared" si="503"/>
        <v>7126.4</v>
      </c>
      <c r="E656" s="18">
        <f ca="1">E563*0.5*(TANH(E$589*($D656/E$594-1))+1)+Secondary!F71*0.5*(TANH(E$590*(1-$D656/E$595))+1)</f>
        <v>1.6702480788018937E-10</v>
      </c>
      <c r="F656" s="18">
        <f ca="1">F563*0.5*(TANH(F$589*($D656/F$594-1))+1)+Secondary!G71*0.5*(TANH(F$590*(1-$D656/F$595))+1)</f>
        <v>2.4006413975350361E-15</v>
      </c>
      <c r="G656" s="18">
        <f ca="1">G563*0.5*(TANH(G$589*($D656/G$594-1))+1)+Secondary!H71*0.5*(TANH(G$590*(1-$D656/G$595))+1)</f>
        <v>1.8114289899326501E-21</v>
      </c>
      <c r="H656" s="18">
        <f ca="1">H563*0.5*(TANH(H$589*($D656/H$594-1))+1)+Secondary!I71*0.5*(TANH(H$590*(1-$D656/H$595))+1)</f>
        <v>3.0016253304257023E-23</v>
      </c>
      <c r="I656" s="18">
        <f ca="1">I563*0.5*(TANH(I$589*($D656/I$594-1))+1)+Secondary!J71*0.5*(TANH(I$590*(1-$D656/I$595))+1)</f>
        <v>2.9416883641700832E-26</v>
      </c>
      <c r="J656" s="18">
        <f ca="1">J563*0.5*(TANH(J$589*($D656/J$594-1))+1)+Secondary!K71*0.5*(TANH(J$590*(1-$D656/J$595))+1)</f>
        <v>6.0404434535250036E-28</v>
      </c>
      <c r="K656" s="18">
        <f ca="1">K563*0.5*(TANH(K$589*($D656/K$594-1))+1)+Secondary!L71*0.5*(TANH(K$590*(1-$D656/K$595))+1)</f>
        <v>4.781124225665916E-32</v>
      </c>
      <c r="L656" s="18">
        <f ca="1">L563*0.5*(TANH(L$589*($D656/L$594-1))+1)+Secondary!M71*0.5*(TANH(L$590*(1-$D656/L$595))+1)</f>
        <v>1.8391517111203589E-31</v>
      </c>
      <c r="M656" s="18">
        <f t="shared" ref="M656:AF656" ca="1" si="561">M563*0.5*(TANH(M$589*($D656/M$594-1))+1)</f>
        <v>3.6628482483366365E-33</v>
      </c>
      <c r="N656" s="18">
        <f t="shared" ca="1" si="561"/>
        <v>3.9952919314888063E-40</v>
      </c>
      <c r="O656" s="18">
        <f t="shared" ca="1" si="561"/>
        <v>6.8902715061897943E-41</v>
      </c>
      <c r="P656" s="18">
        <f t="shared" ca="1" si="561"/>
        <v>4.3990054589109866E-40</v>
      </c>
      <c r="Q656" s="18">
        <f t="shared" ca="1" si="561"/>
        <v>6.4008032502640963E-41</v>
      </c>
      <c r="R656" s="18">
        <f t="shared" ca="1" si="561"/>
        <v>2.7564054070096767E-40</v>
      </c>
      <c r="S656" s="18">
        <f t="shared" ca="1" si="561"/>
        <v>8.6515936356707609E-42</v>
      </c>
      <c r="T656" s="18">
        <f t="shared" ca="1" si="561"/>
        <v>4.11209882348476E-41</v>
      </c>
      <c r="U656" s="18">
        <f t="shared" ca="1" si="561"/>
        <v>4.9881624104213633E-42</v>
      </c>
      <c r="V656" s="18">
        <f t="shared" ca="1" si="561"/>
        <v>1.0605548665674048E-41</v>
      </c>
      <c r="W656" s="18">
        <f t="shared" ca="1" si="561"/>
        <v>4.667116681329989E-42</v>
      </c>
      <c r="X656" s="18">
        <f t="shared" ca="1" si="561"/>
        <v>1.38949345409746E-48</v>
      </c>
      <c r="Y656" s="18">
        <f t="shared" ca="1" si="561"/>
        <v>1.9202628936936184E-49</v>
      </c>
      <c r="Z656" s="18">
        <f t="shared" ca="1" si="561"/>
        <v>5.7107223134625275E-49</v>
      </c>
      <c r="AA656" s="18">
        <f t="shared" ca="1" si="561"/>
        <v>3.0037568891622512E-49</v>
      </c>
      <c r="AB656" s="18">
        <f t="shared" ca="1" si="561"/>
        <v>5.8053571171024068E-49</v>
      </c>
      <c r="AC656" s="18">
        <f t="shared" ca="1" si="561"/>
        <v>5.4382090028628728E-49</v>
      </c>
      <c r="AD656" s="18">
        <f t="shared" ca="1" si="561"/>
        <v>6.5242406460735402E-48</v>
      </c>
      <c r="AE656" s="18">
        <f t="shared" ca="1" si="561"/>
        <v>6.5298142497446035E-50</v>
      </c>
      <c r="AF656" s="18">
        <f t="shared" ca="1" si="561"/>
        <v>2.8733335619993537E-49</v>
      </c>
    </row>
    <row r="657" spans="4:32">
      <c r="D657" s="18">
        <f t="shared" si="503"/>
        <v>8971.6</v>
      </c>
      <c r="E657" s="18">
        <f ca="1">E564*0.5*(TANH(E$589*($D657/E$594-1))+1)+Secondary!F72*0.5*(TANH(E$590*(1-$D657/E$595))+1)</f>
        <v>8.1153737119160309E-11</v>
      </c>
      <c r="F657" s="18">
        <f ca="1">F564*0.5*(TANH(F$589*($D657/F$594-1))+1)+Secondary!G72*0.5*(TANH(F$590*(1-$D657/F$595))+1)</f>
        <v>1.463268089629942E-15</v>
      </c>
      <c r="G657" s="18">
        <f ca="1">G564*0.5*(TANH(G$589*($D657/G$594-1))+1)+Secondary!H72*0.5*(TANH(G$590*(1-$D657/G$595))+1)</f>
        <v>8.1915191952706289E-22</v>
      </c>
      <c r="H657" s="18">
        <f ca="1">H564*0.5*(TANH(H$589*($D657/H$594-1))+1)+Secondary!I72*0.5*(TANH(H$590*(1-$D657/H$595))+1)</f>
        <v>1.2939905438773064E-23</v>
      </c>
      <c r="I657" s="18">
        <f ca="1">I564*0.5*(TANH(I$589*($D657/I$594-1))+1)+Secondary!J72*0.5*(TANH(I$590*(1-$D657/I$595))+1)</f>
        <v>1.792999585923559E-26</v>
      </c>
      <c r="J657" s="18">
        <f ca="1">J564*0.5*(TANH(J$589*($D657/J$594-1))+1)+Secondary!K72*0.5*(TANH(J$590*(1-$D657/J$595))+1)</f>
        <v>2.0748105567929492E-28</v>
      </c>
      <c r="K657" s="18">
        <f ca="1">K564*0.5*(TANH(K$589*($D657/K$594-1))+1)+Secondary!L72*0.5*(TANH(K$590*(1-$D657/K$595))+1)</f>
        <v>3.4566648141025267E-32</v>
      </c>
      <c r="L657" s="18">
        <f ca="1">L564*0.5*(TANH(L$589*($D657/L$594-1))+1)+Secondary!M72*0.5*(TANH(L$590*(1-$D657/L$595))+1)</f>
        <v>1.3820243674306582E-31</v>
      </c>
      <c r="M657" s="18">
        <f t="shared" ref="M657:AF657" ca="1" si="562">M564*0.5*(TANH(M$589*($D657/M$594-1))+1)</f>
        <v>2.7400921406948411E-33</v>
      </c>
      <c r="N657" s="18">
        <f t="shared" ca="1" si="562"/>
        <v>3.0721974617264985E-40</v>
      </c>
      <c r="O657" s="18">
        <f t="shared" ca="1" si="562"/>
        <v>5.2917652505673029E-41</v>
      </c>
      <c r="P657" s="18">
        <f t="shared" ca="1" si="562"/>
        <v>3.4824238783038284E-40</v>
      </c>
      <c r="Q657" s="18">
        <f t="shared" ca="1" si="562"/>
        <v>5.0626773372707528E-41</v>
      </c>
      <c r="R657" s="18">
        <f t="shared" ca="1" si="562"/>
        <v>2.2313839564358925E-40</v>
      </c>
      <c r="S657" s="18">
        <f t="shared" ca="1" si="562"/>
        <v>6.9073717979657114E-42</v>
      </c>
      <c r="T657" s="18">
        <f t="shared" ca="1" si="562"/>
        <v>3.3695819322211041E-41</v>
      </c>
      <c r="U657" s="18">
        <f t="shared" ca="1" si="562"/>
        <v>4.0165996727970645E-42</v>
      </c>
      <c r="V657" s="18">
        <f t="shared" ca="1" si="562"/>
        <v>8.5609661456655348E-42</v>
      </c>
      <c r="W657" s="18">
        <f t="shared" ca="1" si="562"/>
        <v>3.800320869223086E-42</v>
      </c>
      <c r="X657" s="18">
        <f t="shared" ca="1" si="562"/>
        <v>1.1635915813992755E-48</v>
      </c>
      <c r="Y657" s="18">
        <f t="shared" ca="1" si="562"/>
        <v>1.5831643174707666E-49</v>
      </c>
      <c r="Z657" s="18">
        <f t="shared" ca="1" si="562"/>
        <v>4.7182348139166446E-49</v>
      </c>
      <c r="AA657" s="18">
        <f t="shared" ca="1" si="562"/>
        <v>2.4980272367885331E-49</v>
      </c>
      <c r="AB657" s="18">
        <f t="shared" ca="1" si="562"/>
        <v>4.8803158964537962E-49</v>
      </c>
      <c r="AC657" s="18">
        <f t="shared" ca="1" si="562"/>
        <v>4.6260206916409943E-49</v>
      </c>
      <c r="AD657" s="18">
        <f t="shared" ca="1" si="562"/>
        <v>5.6207583371255267E-48</v>
      </c>
      <c r="AE657" s="18">
        <f t="shared" ca="1" si="562"/>
        <v>5.6385870705171279E-50</v>
      </c>
      <c r="AF657" s="18">
        <f t="shared" ca="1" si="562"/>
        <v>2.4985899962403581E-49</v>
      </c>
    </row>
    <row r="658" spans="4:32">
      <c r="D658" s="18">
        <f t="shared" si="503"/>
        <v>11295</v>
      </c>
      <c r="E658" s="18">
        <f ca="1">E565*0.5*(TANH(E$589*($D658/E$594-1))+1)+Secondary!F73*0.5*(TANH(E$590*(1-$D658/E$595))+1)</f>
        <v>4.8986495257764087E-11</v>
      </c>
      <c r="F658" s="18">
        <f ca="1">F565*0.5*(TANH(F$589*($D658/F$594-1))+1)+Secondary!G73*0.5*(TANH(F$590*(1-$D658/F$595))+1)</f>
        <v>8.9129361245251242E-16</v>
      </c>
      <c r="G658" s="18">
        <f ca="1">G565*0.5*(TANH(G$589*($D658/G$594-1))+1)+Secondary!H73*0.5*(TANH(G$590*(1-$D658/G$595))+1)</f>
        <v>3.7050643165092104E-22</v>
      </c>
      <c r="H658" s="18">
        <f ca="1">H565*0.5*(TANH(H$589*($D658/H$594-1))+1)+Secondary!I73*0.5*(TANH(H$590*(1-$D658/H$595))+1)</f>
        <v>5.5788416866644218E-24</v>
      </c>
      <c r="I658" s="18">
        <f ca="1">I565*0.5*(TANH(I$589*($D658/I$594-1))+1)+Secondary!J73*0.5*(TANH(I$590*(1-$D658/I$595))+1)</f>
        <v>1.093424684144035E-26</v>
      </c>
      <c r="J658" s="18">
        <f ca="1">J565*0.5*(TANH(J$589*($D658/J$594-1))+1)+Secondary!K73*0.5*(TANH(J$590*(1-$D658/J$595))+1)</f>
        <v>7.1316105460492212E-29</v>
      </c>
      <c r="K658" s="18">
        <f ca="1">K565*0.5*(TANH(K$589*($D658/K$594-1))+1)+Secondary!L73*0.5*(TANH(K$590*(1-$D658/K$595))+1)</f>
        <v>2.3764230724416623E-32</v>
      </c>
      <c r="L658" s="18">
        <f ca="1">L565*0.5*(TANH(L$589*($D658/L$594-1))+1)+Secondary!M73*0.5*(TANH(L$590*(1-$D658/L$595))+1)</f>
        <v>9.9000379507558754E-32</v>
      </c>
      <c r="M658" s="18">
        <f t="shared" ref="M658:AF658" ca="1" si="563">M565*0.5*(TANH(M$589*($D658/M$594-1))+1)</f>
        <v>1.9487982062443229E-33</v>
      </c>
      <c r="N658" s="18">
        <f t="shared" ca="1" si="563"/>
        <v>2.2465969255977075E-40</v>
      </c>
      <c r="O658" s="18">
        <f t="shared" ca="1" si="563"/>
        <v>3.8582790427573043E-41</v>
      </c>
      <c r="P658" s="18">
        <f t="shared" ca="1" si="563"/>
        <v>2.6234205645964111E-40</v>
      </c>
      <c r="Q658" s="18">
        <f t="shared" ca="1" si="563"/>
        <v>3.8046030036092083E-41</v>
      </c>
      <c r="R658" s="18">
        <f t="shared" ca="1" si="563"/>
        <v>1.7198952626226813E-40</v>
      </c>
      <c r="S658" s="18">
        <f t="shared" ca="1" si="563"/>
        <v>5.2279996122173733E-42</v>
      </c>
      <c r="T658" s="18">
        <f t="shared" ca="1" si="563"/>
        <v>2.6268810457013807E-41</v>
      </c>
      <c r="U658" s="18">
        <f t="shared" ca="1" si="563"/>
        <v>3.0601012102072744E-42</v>
      </c>
      <c r="V658" s="18">
        <f t="shared" ca="1" si="563"/>
        <v>6.5463956794416547E-42</v>
      </c>
      <c r="W658" s="18">
        <f t="shared" ca="1" si="563"/>
        <v>2.9264932187755732E-42</v>
      </c>
      <c r="X658" s="18">
        <f t="shared" ca="1" si="563"/>
        <v>9.2643282876009497E-49</v>
      </c>
      <c r="Y658" s="18">
        <f t="shared" ca="1" si="563"/>
        <v>1.2362637680222071E-49</v>
      </c>
      <c r="Z658" s="18">
        <f t="shared" ca="1" si="563"/>
        <v>3.6913176423991667E-49</v>
      </c>
      <c r="AA658" s="18">
        <f t="shared" ca="1" si="563"/>
        <v>1.9692564922103501E-49</v>
      </c>
      <c r="AB658" s="18">
        <f t="shared" ca="1" si="563"/>
        <v>3.8933757473249756E-49</v>
      </c>
      <c r="AC658" s="18">
        <f t="shared" ca="1" si="563"/>
        <v>3.7451307008333669E-49</v>
      </c>
      <c r="AD658" s="18">
        <f t="shared" ca="1" si="563"/>
        <v>4.6191352346249655E-48</v>
      </c>
      <c r="AE658" s="18">
        <f t="shared" ca="1" si="563"/>
        <v>4.6451303495716252E-50</v>
      </c>
      <c r="AF658" s="18">
        <f t="shared" ca="1" si="563"/>
        <v>2.0737166022401938E-49</v>
      </c>
    </row>
    <row r="659" spans="4:32">
      <c r="D659" s="18">
        <f t="shared" si="503"/>
        <v>14219</v>
      </c>
      <c r="E659" s="18">
        <f ca="1">E566*0.5*(TANH(E$589*($D659/E$594-1))+1)+Secondary!F74*0.5*(TANH(E$590*(1-$D659/E$595))+1)</f>
        <v>2.9965106917419742E-11</v>
      </c>
      <c r="F659" s="18">
        <f ca="1">F566*0.5*(TANH(F$589*($D659/F$594-1))+1)+Secondary!G74*0.5*(TANH(F$590*(1-$D659/F$595))+1)</f>
        <v>5.2178881872459706E-16</v>
      </c>
      <c r="G659" s="18">
        <f ca="1">G566*0.5*(TANH(G$589*($D659/G$594-1))+1)+Secondary!H74*0.5*(TANH(G$590*(1-$D659/G$595))+1)</f>
        <v>1.6751747306381156E-22</v>
      </c>
      <c r="H659" s="18">
        <f ca="1">H566*0.5*(TANH(H$589*($D659/H$594-1))+1)+Secondary!I74*0.5*(TANH(H$590*(1-$D659/H$595))+1)</f>
        <v>2.4039875114745714E-24</v>
      </c>
      <c r="I659" s="18">
        <f ca="1">I566*0.5*(TANH(I$589*($D659/I$594-1))+1)+Secondary!J74*0.5*(TANH(I$590*(1-$D659/I$595))+1)</f>
        <v>6.5726931906830222E-27</v>
      </c>
      <c r="J659" s="18">
        <f ca="1">J566*0.5*(TANH(J$589*($D659/J$594-1))+1)+Secondary!K74*0.5*(TANH(J$590*(1-$D659/J$595))+1)</f>
        <v>2.0648710878244331E-29</v>
      </c>
      <c r="K659" s="18">
        <f ca="1">K566*0.5*(TANH(K$589*($D659/K$594-1))+1)+Secondary!L74*0.5*(TANH(K$590*(1-$D659/K$595))+1)</f>
        <v>1.5641284556911191E-32</v>
      </c>
      <c r="L659" s="18">
        <f ca="1">L566*0.5*(TANH(L$589*($D659/L$594-1))+1)+Secondary!M74*0.5*(TANH(L$590*(1-$D659/L$595))+1)</f>
        <v>6.8013317935375348E-32</v>
      </c>
      <c r="M659" s="18">
        <f t="shared" ref="M659:AF659" ca="1" si="564">M566*0.5*(TANH(M$589*($D659/M$594-1))+1)</f>
        <v>1.3260306112799558E-33</v>
      </c>
      <c r="N659" s="18">
        <f t="shared" ca="1" si="564"/>
        <v>1.5714618525083403E-40</v>
      </c>
      <c r="O659" s="18">
        <f t="shared" ca="1" si="564"/>
        <v>2.686999016034211E-41</v>
      </c>
      <c r="P659" s="18">
        <f t="shared" ca="1" si="564"/>
        <v>1.8907674427344495E-40</v>
      </c>
      <c r="Q659" s="18">
        <f t="shared" ca="1" si="564"/>
        <v>2.7319325878174675E-41</v>
      </c>
      <c r="R659" s="18">
        <f t="shared" ca="1" si="564"/>
        <v>1.2685513758499912E-40</v>
      </c>
      <c r="S659" s="18">
        <f t="shared" ca="1" si="564"/>
        <v>3.771374420952001E-42</v>
      </c>
      <c r="T659" s="18">
        <f t="shared" ca="1" si="564"/>
        <v>1.9574734785138412E-41</v>
      </c>
      <c r="U659" s="18">
        <f t="shared" ca="1" si="564"/>
        <v>2.217866947792764E-42</v>
      </c>
      <c r="V659" s="18">
        <f t="shared" ca="1" si="564"/>
        <v>4.7668799517007285E-42</v>
      </c>
      <c r="W659" s="18">
        <f t="shared" ca="1" si="564"/>
        <v>2.1417223244527805E-42</v>
      </c>
      <c r="X659" s="18">
        <f t="shared" ca="1" si="564"/>
        <v>7.0442778686376606E-49</v>
      </c>
      <c r="Y659" s="18">
        <f t="shared" ca="1" si="564"/>
        <v>9.1883454640053306E-50</v>
      </c>
      <c r="Z659" s="18">
        <f t="shared" ca="1" si="564"/>
        <v>2.7478296671025703E-49</v>
      </c>
      <c r="AA659" s="18">
        <f t="shared" ca="1" si="564"/>
        <v>1.4784093484692633E-49</v>
      </c>
      <c r="AB659" s="18">
        <f t="shared" ca="1" si="564"/>
        <v>2.9611524126649042E-49</v>
      </c>
      <c r="AC659" s="18">
        <f t="shared" ca="1" si="564"/>
        <v>2.8977236508141393E-49</v>
      </c>
      <c r="AD659" s="18">
        <f t="shared" ca="1" si="564"/>
        <v>3.6351952265595429E-48</v>
      </c>
      <c r="AE659" s="18">
        <f t="shared" ca="1" si="564"/>
        <v>3.6648211005044641E-50</v>
      </c>
      <c r="AF659" s="18">
        <f t="shared" ca="1" si="564"/>
        <v>1.6486518625878538E-49</v>
      </c>
    </row>
    <row r="660" spans="4:32">
      <c r="D660" s="18">
        <f t="shared" si="503"/>
        <v>17901</v>
      </c>
      <c r="E660" s="18">
        <f ca="1">E567*0.5*(TANH(E$589*($D660/E$594-1))+1)+Secondary!F75*0.5*(TANH(E$590*(1-$D660/E$595))+1)</f>
        <v>1.7985070952818547E-11</v>
      </c>
      <c r="F660" s="18">
        <f ca="1">F567*0.5*(TANH(F$589*($D660/F$594-1))+1)+Secondary!G75*0.5*(TANH(F$590*(1-$D660/F$595))+1)</f>
        <v>8.0086924849405338E-18</v>
      </c>
      <c r="G660" s="18">
        <f ca="1">G567*0.5*(TANH(G$589*($D660/G$594-1))+1)+Secondary!H75*0.5*(TANH(G$590*(1-$D660/G$595))+1)</f>
        <v>3.1000181350635934E-27</v>
      </c>
      <c r="H660" s="18">
        <f ca="1">H567*0.5*(TANH(H$589*($D660/H$594-1))+1)+Secondary!I75*0.5*(TANH(H$590*(1-$D660/H$595))+1)</f>
        <v>1.0543709952261795E-27</v>
      </c>
      <c r="I660" s="18">
        <f ca="1">I567*0.5*(TANH(I$589*($D660/I$594-1))+1)+Secondary!J75*0.5*(TANH(I$590*(1-$D660/I$595))+1)</f>
        <v>3.7937941639808514E-27</v>
      </c>
      <c r="J660" s="18">
        <f ca="1">J567*0.5*(TANH(J$589*($D660/J$594-1))+1)+Secondary!K75*0.5*(TANH(J$590*(1-$D660/J$595))+1)</f>
        <v>5.2971397081414128E-32</v>
      </c>
      <c r="K660" s="18">
        <f ca="1">K567*0.5*(TANH(K$589*($D660/K$594-1))+1)+Secondary!L75*0.5*(TANH(K$590*(1-$D660/K$595))+1)</f>
        <v>9.9974067732078982E-33</v>
      </c>
      <c r="L660" s="18">
        <f ca="1">L567*0.5*(TANH(L$589*($D660/L$594-1))+1)+Secondary!M75*0.5*(TANH(L$590*(1-$D660/L$595))+1)</f>
        <v>4.5441750861466061E-32</v>
      </c>
      <c r="M660" s="18">
        <f t="shared" ref="M660:AF660" ca="1" si="565">M567*0.5*(TANH(M$589*($D660/M$594-1))+1)</f>
        <v>8.7625555096857034E-34</v>
      </c>
      <c r="N660" s="18">
        <f t="shared" ca="1" si="565"/>
        <v>1.0678756998826489E-40</v>
      </c>
      <c r="O660" s="18">
        <f t="shared" ca="1" si="565"/>
        <v>1.8162836407728873E-41</v>
      </c>
      <c r="P660" s="18">
        <f t="shared" ca="1" si="565"/>
        <v>1.3246549067018689E-40</v>
      </c>
      <c r="Q660" s="18">
        <f t="shared" ca="1" si="565"/>
        <v>1.905740455319016E-41</v>
      </c>
      <c r="R660" s="18">
        <f t="shared" ca="1" si="565"/>
        <v>9.1016659232469865E-41</v>
      </c>
      <c r="S660" s="18">
        <f t="shared" ca="1" si="565"/>
        <v>2.6408618357533416E-42</v>
      </c>
      <c r="T660" s="18">
        <f t="shared" ca="1" si="565"/>
        <v>1.4188424296544045E-41</v>
      </c>
      <c r="U660" s="18">
        <f t="shared" ca="1" si="565"/>
        <v>1.5592454601090147E-42</v>
      </c>
      <c r="V660" s="18">
        <f t="shared" ca="1" si="565"/>
        <v>3.3696815855702643E-42</v>
      </c>
      <c r="W660" s="18">
        <f t="shared" ca="1" si="565"/>
        <v>1.5208964322882074E-42</v>
      </c>
      <c r="X660" s="18">
        <f t="shared" ca="1" si="565"/>
        <v>5.2139531866094966E-49</v>
      </c>
      <c r="Y660" s="18">
        <f t="shared" ca="1" si="565"/>
        <v>6.6336798860255717E-50</v>
      </c>
      <c r="Z660" s="18">
        <f t="shared" ca="1" si="565"/>
        <v>1.9870503657272771E-49</v>
      </c>
      <c r="AA660" s="18">
        <f t="shared" ca="1" si="565"/>
        <v>1.0788204097499421E-49</v>
      </c>
      <c r="AB660" s="18">
        <f t="shared" ca="1" si="565"/>
        <v>2.1912434999926553E-49</v>
      </c>
      <c r="AC660" s="18">
        <f t="shared" ca="1" si="565"/>
        <v>2.1851983084573975E-49</v>
      </c>
      <c r="AD660" s="18">
        <f t="shared" ca="1" si="565"/>
        <v>2.7923170944747021E-48</v>
      </c>
      <c r="AE660" s="18">
        <f t="shared" ca="1" si="565"/>
        <v>2.8225569017063801E-50</v>
      </c>
      <c r="AF660" s="18">
        <f t="shared" ca="1" si="565"/>
        <v>1.2803341382212694E-49</v>
      </c>
    </row>
    <row r="661" spans="4:32">
      <c r="D661" s="18">
        <f t="shared" si="503"/>
        <v>22536</v>
      </c>
      <c r="E661" s="18">
        <f ca="1">E568*0.5*(TANH(E$589*($D661/E$594-1))+1)+Secondary!F76*0.5*(TANH(E$590*(1-$D661/E$595))+1)</f>
        <v>1.0588829146102942E-11</v>
      </c>
      <c r="F661" s="18">
        <f ca="1">F568*0.5*(TANH(F$589*($D661/F$594-1))+1)+Secondary!G76*0.5*(TANH(F$590*(1-$D661/F$595))+1)</f>
        <v>4.6377727219708922E-18</v>
      </c>
      <c r="G661" s="18">
        <f ca="1">G568*0.5*(TANH(G$589*($D661/G$594-1))+1)+Secondary!H76*0.5*(TANH(G$590*(1-$D661/G$595))+1)</f>
        <v>1.7976835635462009E-27</v>
      </c>
      <c r="H661" s="18">
        <f ca="1">H568*0.5*(TANH(H$589*($D661/H$594-1))+1)+Secondary!I76*0.5*(TANH(H$590*(1-$D661/H$595))+1)</f>
        <v>5.9794513459740479E-28</v>
      </c>
      <c r="I661" s="18">
        <f ca="1">I568*0.5*(TANH(I$589*($D661/I$594-1))+1)+Secondary!J76*0.5*(TANH(I$590*(1-$D661/I$595))+1)</f>
        <v>2.2325986709422959E-27</v>
      </c>
      <c r="J661" s="18">
        <f ca="1">J568*0.5*(TANH(J$589*($D661/J$594-1))+1)+Secondary!K76*0.5*(TANH(J$590*(1-$D661/J$595))+1)</f>
        <v>3.3148608492073234E-32</v>
      </c>
      <c r="K661" s="18">
        <f ca="1">K568*0.5*(TANH(K$589*($D661/K$594-1))+1)+Secondary!L76*0.5*(TANH(K$590*(1-$D661/K$595))+1)</f>
        <v>6.2160642012374484E-33</v>
      </c>
      <c r="L661" s="18">
        <f ca="1">L568*0.5*(TANH(L$589*($D661/L$594-1))+1)+Secondary!M76*0.5*(TANH(L$590*(1-$D661/L$595))+1)</f>
        <v>2.9565757927820735E-32</v>
      </c>
      <c r="M661" s="18">
        <f t="shared" ref="M661:AF661" ca="1" si="566">M568*0.5*(TANH(M$589*($D661/M$594-1))+1)</f>
        <v>5.6303488732533454E-34</v>
      </c>
      <c r="N661" s="18">
        <f t="shared" ca="1" si="566"/>
        <v>7.0563891686617647E-41</v>
      </c>
      <c r="O661" s="18">
        <f t="shared" ca="1" si="566"/>
        <v>1.1926529373672875E-41</v>
      </c>
      <c r="P661" s="18">
        <f t="shared" ca="1" si="566"/>
        <v>9.024548643002464E-41</v>
      </c>
      <c r="Q661" s="18">
        <f t="shared" ca="1" si="566"/>
        <v>1.2918245914092802E-41</v>
      </c>
      <c r="R661" s="18">
        <f t="shared" ca="1" si="566"/>
        <v>6.3527128523158482E-41</v>
      </c>
      <c r="S661" s="18">
        <f t="shared" ca="1" si="566"/>
        <v>1.7944690716157359E-42</v>
      </c>
      <c r="T661" s="18">
        <f t="shared" ca="1" si="566"/>
        <v>1.0001209773615769E-41</v>
      </c>
      <c r="U661" s="18">
        <f t="shared" ca="1" si="566"/>
        <v>1.0628059591410832E-42</v>
      </c>
      <c r="V661" s="18">
        <f t="shared" ca="1" si="566"/>
        <v>2.3109580301653395E-42</v>
      </c>
      <c r="W661" s="18">
        <f t="shared" ca="1" si="566"/>
        <v>1.0468464422986617E-42</v>
      </c>
      <c r="X661" s="18">
        <f t="shared" ca="1" si="566"/>
        <v>3.7528138791600676E-49</v>
      </c>
      <c r="Y661" s="18">
        <f t="shared" ca="1" si="566"/>
        <v>4.6477073561028517E-50</v>
      </c>
      <c r="Z661" s="18">
        <f t="shared" ca="1" si="566"/>
        <v>1.3941783319349417E-49</v>
      </c>
      <c r="AA661" s="18">
        <f t="shared" ca="1" si="566"/>
        <v>7.6440585436581427E-50</v>
      </c>
      <c r="AB661" s="18">
        <f t="shared" ca="1" si="566"/>
        <v>1.5758390282870754E-49</v>
      </c>
      <c r="AC661" s="18">
        <f t="shared" ca="1" si="566"/>
        <v>1.6039063744332495E-49</v>
      </c>
      <c r="AD661" s="18">
        <f t="shared" ca="1" si="566"/>
        <v>2.0906713480468187E-48</v>
      </c>
      <c r="AE661" s="18">
        <f t="shared" ca="1" si="566"/>
        <v>2.1193996730222419E-50</v>
      </c>
      <c r="AF661" s="18">
        <f t="shared" ca="1" si="566"/>
        <v>9.6978253811468307E-50</v>
      </c>
    </row>
    <row r="662" spans="4:32">
      <c r="D662" s="18">
        <f t="shared" si="503"/>
        <v>28371</v>
      </c>
      <c r="E662" s="18">
        <f ca="1">E569*0.5*(TANH(E$589*($D662/E$594-1))+1)+Secondary!F77*0.5*(TANH(E$590*(1-$D662/E$595))+1)</f>
        <v>6.1304959071783035E-12</v>
      </c>
      <c r="F662" s="18">
        <f ca="1">F569*0.5*(TANH(F$589*($D662/F$594-1))+1)+Secondary!G77*0.5*(TANH(F$590*(1-$D662/F$595))+1)</f>
        <v>2.6450122854629211E-18</v>
      </c>
      <c r="G662" s="18">
        <f ca="1">G569*0.5*(TANH(G$589*($D662/G$594-1))+1)+Secondary!H77*0.5*(TANH(G$590*(1-$D662/G$595))+1)</f>
        <v>1.0249661038104069E-27</v>
      </c>
      <c r="H662" s="18">
        <f ca="1">H569*0.5*(TANH(H$589*($D662/H$594-1))+1)+Secondary!I77*0.5*(TANH(H$590*(1-$D662/H$595))+1)</f>
        <v>3.3207505896770487E-28</v>
      </c>
      <c r="I662" s="18">
        <f ca="1">I569*0.5*(TANH(I$589*($D662/I$594-1))+1)+Secondary!J77*0.5*(TANH(I$590*(1-$D662/I$595))+1)</f>
        <v>1.2847000714703209E-27</v>
      </c>
      <c r="J662" s="18">
        <f ca="1">J569*0.5*(TANH(J$589*($D662/J$594-1))+1)+Secondary!K77*0.5*(TANH(J$590*(1-$D662/J$595))+1)</f>
        <v>2.0266206432265647E-32</v>
      </c>
      <c r="K662" s="18">
        <f ca="1">K569*0.5*(TANH(K$589*($D662/K$594-1))+1)+Secondary!L77*0.5*(TANH(K$590*(1-$D662/K$595))+1)</f>
        <v>3.7671885406983094E-33</v>
      </c>
      <c r="L662" s="18">
        <f ca="1">L569*0.5*(TANH(L$589*($D662/L$594-1))+1)+Secondary!M77*0.5*(TANH(L$590*(1-$D662/L$595))+1)</f>
        <v>1.8763025217153428E-32</v>
      </c>
      <c r="M662" s="18">
        <f t="shared" ref="M662:AF662" ca="1" si="567">M569*0.5*(TANH(M$589*($D662/M$594-1))+1)</f>
        <v>3.5234051896491234E-34</v>
      </c>
      <c r="N662" s="18">
        <f t="shared" ca="1" si="567"/>
        <v>4.538893607645149E-41</v>
      </c>
      <c r="O662" s="18">
        <f t="shared" ca="1" si="567"/>
        <v>7.6164851506141644E-42</v>
      </c>
      <c r="P662" s="18">
        <f t="shared" ca="1" si="567"/>
        <v>5.9834808500623589E-41</v>
      </c>
      <c r="Q662" s="18">
        <f t="shared" ca="1" si="567"/>
        <v>8.5146498048569845E-42</v>
      </c>
      <c r="R662" s="18">
        <f t="shared" ca="1" si="567"/>
        <v>4.3148308564186257E-41</v>
      </c>
      <c r="S662" s="18">
        <f t="shared" ca="1" si="567"/>
        <v>1.1837511719977975E-42</v>
      </c>
      <c r="T662" s="18">
        <f t="shared" ca="1" si="567"/>
        <v>6.854670209114984E-42</v>
      </c>
      <c r="U662" s="18">
        <f t="shared" ca="1" si="567"/>
        <v>7.0234331461645529E-43</v>
      </c>
      <c r="V662" s="18">
        <f t="shared" ca="1" si="567"/>
        <v>1.5376871098052273E-42</v>
      </c>
      <c r="W662" s="18">
        <f t="shared" ca="1" si="567"/>
        <v>6.9828051226991852E-43</v>
      </c>
      <c r="X662" s="18">
        <f t="shared" ca="1" si="567"/>
        <v>2.6251511046677616E-49</v>
      </c>
      <c r="Y662" s="18">
        <f t="shared" ca="1" si="567"/>
        <v>3.1580210249890233E-50</v>
      </c>
      <c r="Z662" s="18">
        <f t="shared" ca="1" si="567"/>
        <v>9.4863460211243908E-50</v>
      </c>
      <c r="AA662" s="18">
        <f t="shared" ca="1" si="567"/>
        <v>5.2553928589647312E-50</v>
      </c>
      <c r="AB662" s="18">
        <f t="shared" ca="1" si="567"/>
        <v>1.1002520611524901E-49</v>
      </c>
      <c r="AC662" s="18">
        <f t="shared" ca="1" si="567"/>
        <v>1.1448890161616043E-49</v>
      </c>
      <c r="AD662" s="18">
        <f t="shared" ca="1" si="567"/>
        <v>1.5243485319852399E-48</v>
      </c>
      <c r="AE662" s="18">
        <f t="shared" ca="1" si="567"/>
        <v>1.5497533553559627E-50</v>
      </c>
      <c r="AF662" s="18">
        <f t="shared" ca="1" si="567"/>
        <v>7.1562345124350945E-50</v>
      </c>
    </row>
    <row r="663" spans="4:32">
      <c r="D663" s="18">
        <f t="shared" ref="D663:D677" si="568">D74</f>
        <v>35717</v>
      </c>
      <c r="E663" s="18">
        <f ca="1">E570*0.5*(TANH(E$589*($D663/E$594-1))+1)+Secondary!F78*0.5*(TANH(E$590*(1-$D663/E$595))+1)</f>
        <v>3.498495516583293E-12</v>
      </c>
      <c r="F663" s="18">
        <f ca="1">F570*0.5*(TANH(F$589*($D663/F$594-1))+1)+Secondary!G78*0.5*(TANH(F$590*(1-$D663/F$595))+1)</f>
        <v>1.4889236356756167E-18</v>
      </c>
      <c r="G663" s="18">
        <f ca="1">G570*0.5*(TANH(G$589*($D663/G$594-1))+1)+Secondary!H78*0.5*(TANH(G$590*(1-$D663/G$595))+1)</f>
        <v>5.7592632635781439E-28</v>
      </c>
      <c r="H663" s="18">
        <f ca="1">H570*0.5*(TANH(H$589*($D663/H$594-1))+1)+Secondary!I78*0.5*(TANH(H$590*(1-$D663/H$595))+1)</f>
        <v>1.8107784851564133E-28</v>
      </c>
      <c r="I663" s="18">
        <f ca="1">I570*0.5*(TANH(I$589*($D663/I$594-1))+1)+Secondary!J78*0.5*(TANH(I$590*(1-$D663/I$595))+1)</f>
        <v>7.2468804848157692E-28</v>
      </c>
      <c r="J663" s="18">
        <f ca="1">J570*0.5*(TANH(J$589*($D663/J$594-1))+1)+Secondary!K78*0.5*(TANH(J$590*(1-$D663/J$595))+1)</f>
        <v>1.2132348434988895E-32</v>
      </c>
      <c r="K663" s="18">
        <f ca="1">K570*0.5*(TANH(K$589*($D663/K$594-1))+1)+Secondary!L78*0.5*(TANH(K$590*(1-$D663/K$595))+1)</f>
        <v>2.2303360958572678E-33</v>
      </c>
      <c r="L663" s="18">
        <f ca="1">L570*0.5*(TANH(L$589*($D663/L$594-1))+1)+Secondary!M78*0.5*(TANH(L$590*(1-$D663/L$595))+1)</f>
        <v>1.1636990583423415E-32</v>
      </c>
      <c r="M663" s="18">
        <f t="shared" ref="M663:AF663" ca="1" si="569">M570*0.5*(TANH(M$589*($D663/M$594-1))+1)</f>
        <v>2.1516070865863945E-34</v>
      </c>
      <c r="N663" s="18">
        <f t="shared" ca="1" si="569"/>
        <v>2.8469914752026604E-41</v>
      </c>
      <c r="O663" s="18">
        <f t="shared" ca="1" si="569"/>
        <v>4.7375202075314199E-42</v>
      </c>
      <c r="P663" s="18">
        <f t="shared" ca="1" si="569"/>
        <v>3.8658720078137849E-41</v>
      </c>
      <c r="Q663" s="18">
        <f t="shared" ca="1" si="569"/>
        <v>5.464108552817016E-42</v>
      </c>
      <c r="R663" s="18">
        <f t="shared" ca="1" si="569"/>
        <v>2.8544235150381359E-41</v>
      </c>
      <c r="S663" s="18">
        <f t="shared" ca="1" si="569"/>
        <v>7.5874023977782634E-43</v>
      </c>
      <c r="T663" s="18">
        <f t="shared" ca="1" si="569"/>
        <v>4.5715583384504286E-42</v>
      </c>
      <c r="U663" s="18">
        <f t="shared" ca="1" si="569"/>
        <v>4.5023509517871734E-43</v>
      </c>
      <c r="V663" s="18">
        <f t="shared" ca="1" si="569"/>
        <v>9.9334454921992383E-43</v>
      </c>
      <c r="W663" s="18">
        <f t="shared" ca="1" si="569"/>
        <v>4.5144682739892692E-43</v>
      </c>
      <c r="X663" s="18">
        <f t="shared" ca="1" si="569"/>
        <v>1.7847769690487859E-49</v>
      </c>
      <c r="Y663" s="18">
        <f t="shared" ca="1" si="569"/>
        <v>2.0813365317488189E-50</v>
      </c>
      <c r="Z663" s="18">
        <f t="shared" ca="1" si="569"/>
        <v>6.2594592685149355E-50</v>
      </c>
      <c r="AA663" s="18">
        <f t="shared" ca="1" si="569"/>
        <v>3.5054885019810562E-50</v>
      </c>
      <c r="AB663" s="18">
        <f t="shared" ca="1" si="569"/>
        <v>7.4573426755365854E-50</v>
      </c>
      <c r="AC663" s="18">
        <f t="shared" ca="1" si="569"/>
        <v>7.9454240784914263E-50</v>
      </c>
      <c r="AD663" s="18">
        <f t="shared" ca="1" si="569"/>
        <v>1.0818104286231934E-48</v>
      </c>
      <c r="AE663" s="18">
        <f t="shared" ca="1" si="569"/>
        <v>1.1030733523303408E-50</v>
      </c>
      <c r="AF663" s="18">
        <f t="shared" ca="1" si="569"/>
        <v>5.1407252418030294E-50</v>
      </c>
    </row>
    <row r="664" spans="4:32">
      <c r="D664" s="18">
        <f t="shared" si="568"/>
        <v>44965</v>
      </c>
      <c r="E664" s="18">
        <f ca="1">E571*0.5*(TANH(E$589*($D664/E$594-1))+1)+Secondary!F79*0.5*(TANH(E$590*(1-$D664/E$595))+1)</f>
        <v>1.9722757097293683E-12</v>
      </c>
      <c r="F664" s="18">
        <f ca="1">F571*0.5*(TANH(F$589*($D664/F$594-1))+1)+Secondary!G79*0.5*(TANH(F$590*(1-$D664/F$595))+1)</f>
        <v>8.2895125475561561E-19</v>
      </c>
      <c r="G664" s="18">
        <f ca="1">G571*0.5*(TANH(G$589*($D664/G$594-1))+1)+Secondary!H79*0.5*(TANH(G$590*(1-$D664/G$595))+1)</f>
        <v>3.1961253142819811E-28</v>
      </c>
      <c r="H664" s="18">
        <f ca="1">H571*0.5*(TANH(H$589*($D664/H$594-1))+1)+Secondary!I79*0.5*(TANH(H$590*(1-$D664/H$595))+1)</f>
        <v>9.7192754913170291E-29</v>
      </c>
      <c r="I664" s="18">
        <f ca="1">I571*0.5*(TANH(I$589*($D664/I$594-1))+1)+Secondary!J79*0.5*(TANH(I$590*(1-$D664/I$595))+1)</f>
        <v>4.0174291680104335E-28</v>
      </c>
      <c r="J664" s="18">
        <f ca="1">J571*0.5*(TANH(J$589*($D664/J$594-1))+1)+Secondary!K79*0.5*(TANH(J$590*(1-$D664/J$595))+1)</f>
        <v>7.1287151847747792E-33</v>
      </c>
      <c r="K664" s="18">
        <f ca="1">K571*0.5*(TANH(K$589*($D664/K$594-1))+1)+Secondary!L79*0.5*(TANH(K$590*(1-$D664/K$595))+1)</f>
        <v>1.293058922101377E-33</v>
      </c>
      <c r="L664" s="18">
        <f ca="1">L571*0.5*(TANH(L$589*($D664/L$594-1))+1)+Secondary!M79*0.5*(TANH(L$590*(1-$D664/L$595))+1)</f>
        <v>7.0689102615523796E-33</v>
      </c>
      <c r="M664" s="18">
        <f t="shared" ref="M664:AF664" ca="1" si="570">M571*0.5*(TANH(M$589*($D664/M$594-1))+1)</f>
        <v>1.2850093930794929E-34</v>
      </c>
      <c r="N664" s="18">
        <f t="shared" ca="1" si="570"/>
        <v>1.7447792186993967E-41</v>
      </c>
      <c r="O664" s="18">
        <f t="shared" ca="1" si="570"/>
        <v>2.8761569178364412E-42</v>
      </c>
      <c r="P664" s="18">
        <f t="shared" ca="1" si="570"/>
        <v>2.4379716346345238E-41</v>
      </c>
      <c r="Q664" s="18">
        <f t="shared" ca="1" si="570"/>
        <v>3.419206073590759E-42</v>
      </c>
      <c r="R664" s="18">
        <f t="shared" ca="1" si="570"/>
        <v>1.8418968931996144E-41</v>
      </c>
      <c r="S664" s="18">
        <f t="shared" ca="1" si="570"/>
        <v>4.7323219222425431E-43</v>
      </c>
      <c r="T664" s="18">
        <f t="shared" ca="1" si="570"/>
        <v>2.9697781472918549E-42</v>
      </c>
      <c r="U664" s="18">
        <f t="shared" ca="1" si="570"/>
        <v>2.8030753350594077E-43</v>
      </c>
      <c r="V664" s="18">
        <f t="shared" ca="1" si="570"/>
        <v>6.2373604241602948E-43</v>
      </c>
      <c r="W664" s="18">
        <f t="shared" ca="1" si="570"/>
        <v>2.8314003360746481E-43</v>
      </c>
      <c r="X664" s="18">
        <f t="shared" ca="1" si="570"/>
        <v>1.1800664139151982E-49</v>
      </c>
      <c r="Y664" s="18">
        <f t="shared" ca="1" si="570"/>
        <v>1.3315245993142062E-50</v>
      </c>
      <c r="Z664" s="18">
        <f t="shared" ca="1" si="570"/>
        <v>4.0077867874075348E-50</v>
      </c>
      <c r="AA664" s="18">
        <f t="shared" ca="1" si="570"/>
        <v>2.2699182332212007E-50</v>
      </c>
      <c r="AB664" s="18">
        <f t="shared" ca="1" si="570"/>
        <v>4.9080844921718904E-50</v>
      </c>
      <c r="AC664" s="18">
        <f t="shared" ca="1" si="570"/>
        <v>5.3620660244352307E-50</v>
      </c>
      <c r="AD664" s="18">
        <f t="shared" ca="1" si="570"/>
        <v>7.4735537788196881E-49</v>
      </c>
      <c r="AE664" s="18">
        <f t="shared" ca="1" si="570"/>
        <v>7.6427439166787474E-51</v>
      </c>
      <c r="AF664" s="18">
        <f t="shared" ca="1" si="570"/>
        <v>3.594563609125538E-50</v>
      </c>
    </row>
    <row r="665" spans="4:32">
      <c r="D665" s="18">
        <f t="shared" si="568"/>
        <v>56607</v>
      </c>
      <c r="E665" s="18">
        <f ca="1">E572*0.5*(TANH(E$589*($D665/E$594-1))+1)+Secondary!F80*0.5*(TANH(E$590*(1-$D665/E$595))+1)</f>
        <v>1.1005505606453788E-12</v>
      </c>
      <c r="F665" s="18">
        <f ca="1">F572*0.5*(TANH(F$589*($D665/F$594-1))+1)+Secondary!G80*0.5*(TANH(F$590*(1-$D665/F$595))+1)</f>
        <v>4.5727834806979759E-19</v>
      </c>
      <c r="G665" s="18">
        <f ca="1">G572*0.5*(TANH(G$589*($D665/G$594-1))+1)+Secondary!H80*0.5*(TANH(G$590*(1-$D665/G$595))+1)</f>
        <v>1.7552066022736859E-28</v>
      </c>
      <c r="H665" s="18">
        <f ca="1">H572*0.5*(TANH(H$589*($D665/H$594-1))+1)+Secondary!I80*0.5*(TANH(H$590*(1-$D665/H$595))+1)</f>
        <v>5.146996832974076E-29</v>
      </c>
      <c r="I665" s="18">
        <f ca="1">I572*0.5*(TANH(I$589*($D665/I$594-1))+1)+Secondary!J80*0.5*(TANH(I$590*(1-$D665/I$595))+1)</f>
        <v>2.1939925308689439E-28</v>
      </c>
      <c r="J665" s="18">
        <f ca="1">J572*0.5*(TANH(J$589*($D665/J$594-1))+1)+Secondary!K80*0.5*(TANH(J$590*(1-$D665/J$595))+1)</f>
        <v>4.1207428311437212E-33</v>
      </c>
      <c r="K665" s="18">
        <f ca="1">K572*0.5*(TANH(K$589*($D665/K$594-1))+1)+Secondary!L80*0.5*(TANH(K$590*(1-$D665/K$595))+1)</f>
        <v>7.3591502914250461E-34</v>
      </c>
      <c r="L665" s="18">
        <f ca="1">L572*0.5*(TANH(L$589*($D665/L$594-1))+1)+Secondary!M80*0.5*(TANH(L$590*(1-$D665/L$595))+1)</f>
        <v>4.2152797615570181E-33</v>
      </c>
      <c r="M665" s="18">
        <f t="shared" ref="M665:AF665" ca="1" si="571">M572*0.5*(TANH(M$589*($D665/M$594-1))+1)</f>
        <v>7.5231285004202292E-35</v>
      </c>
      <c r="N665" s="18">
        <f t="shared" ca="1" si="571"/>
        <v>1.0470772722468169E-41</v>
      </c>
      <c r="O665" s="18">
        <f t="shared" ca="1" si="571"/>
        <v>1.708012199801739E-42</v>
      </c>
      <c r="P665" s="18">
        <f t="shared" ca="1" si="571"/>
        <v>1.5036831256004033E-41</v>
      </c>
      <c r="Q665" s="18">
        <f t="shared" ca="1" si="571"/>
        <v>2.0908692271349378E-42</v>
      </c>
      <c r="R665" s="18">
        <f t="shared" ca="1" si="571"/>
        <v>1.1613298444646849E-41</v>
      </c>
      <c r="S665" s="18">
        <f t="shared" ca="1" si="571"/>
        <v>2.8774073818183356E-43</v>
      </c>
      <c r="T665" s="18">
        <f t="shared" ca="1" si="571"/>
        <v>1.8823601509163336E-42</v>
      </c>
      <c r="U665" s="18">
        <f t="shared" ca="1" si="571"/>
        <v>1.6979290219567783E-43</v>
      </c>
      <c r="V665" s="18">
        <f t="shared" ca="1" si="571"/>
        <v>3.8132671545814914E-43</v>
      </c>
      <c r="W665" s="18">
        <f t="shared" ca="1" si="571"/>
        <v>1.7254352353722462E-43</v>
      </c>
      <c r="X665" s="18">
        <f t="shared" ca="1" si="571"/>
        <v>7.5970880535317153E-50</v>
      </c>
      <c r="Y665" s="18">
        <f t="shared" ca="1" si="571"/>
        <v>8.2794411996057227E-51</v>
      </c>
      <c r="Z665" s="18">
        <f t="shared" ca="1" si="571"/>
        <v>2.493041288427004E-50</v>
      </c>
      <c r="AA665" s="18">
        <f t="shared" ca="1" si="571"/>
        <v>1.4284240963760152E-50</v>
      </c>
      <c r="AB665" s="18">
        <f t="shared" ca="1" si="571"/>
        <v>3.1397708210567293E-50</v>
      </c>
      <c r="AC665" s="18">
        <f t="shared" ca="1" si="571"/>
        <v>3.5220715643246788E-50</v>
      </c>
      <c r="AD665" s="18">
        <f t="shared" ca="1" si="571"/>
        <v>5.0292705091583E-49</v>
      </c>
      <c r="AE665" s="18">
        <f t="shared" ca="1" si="571"/>
        <v>5.1576105113048004E-51</v>
      </c>
      <c r="AF665" s="18">
        <f t="shared" ca="1" si="571"/>
        <v>2.4475686108893986E-50</v>
      </c>
    </row>
    <row r="666" spans="4:32">
      <c r="D666" s="18">
        <f t="shared" si="568"/>
        <v>71264</v>
      </c>
      <c r="E666" s="18">
        <f ca="1">E573*0.5*(TANH(E$589*($D666/E$594-1))+1)+Secondary!F81*0.5*(TANH(E$590*(1-$D666/E$595))+1)</f>
        <v>6.0886767177625812E-13</v>
      </c>
      <c r="F666" s="18">
        <f ca="1">F573*0.5*(TANH(F$589*($D666/F$594-1))+1)+Secondary!G81*0.5*(TANH(F$590*(1-$D666/F$595))+1)</f>
        <v>2.503042168658919E-19</v>
      </c>
      <c r="G666" s="18">
        <f ca="1">G573*0.5*(TANH(G$589*($D666/G$594-1))+1)+Secondary!H81*0.5*(TANH(G$590*(1-$D666/G$595))+1)</f>
        <v>9.5541947813783197E-29</v>
      </c>
      <c r="H666" s="18">
        <f ca="1">H573*0.5*(TANH(H$589*($D666/H$594-1))+1)+Secondary!I81*0.5*(TANH(H$590*(1-$D666/H$595))+1)</f>
        <v>2.6945832230920212E-29</v>
      </c>
      <c r="I666" s="18">
        <f ca="1">I573*0.5*(TANH(I$589*($D666/I$594-1))+1)+Secondary!J81*0.5*(TANH(I$590*(1-$D666/I$595))+1)</f>
        <v>1.1828499950412443E-28</v>
      </c>
      <c r="J666" s="18">
        <f ca="1">J573*0.5*(TANH(J$589*($D666/J$594-1))+1)+Secondary!K81*0.5*(TANH(J$590*(1-$D666/J$595))+1)</f>
        <v>2.3483701447633626E-33</v>
      </c>
      <c r="K666" s="18">
        <f ca="1">K573*0.5*(TANH(K$589*($D666/K$594-1))+1)+Secondary!L81*0.5*(TANH(K$590*(1-$D666/K$595))+1)</f>
        <v>4.1209339842750624E-34</v>
      </c>
      <c r="L666" s="18">
        <f ca="1">L573*0.5*(TANH(L$589*($D666/L$594-1))+1)+Secondary!M81*0.5*(TANH(L$590*(1-$D666/L$595))+1)</f>
        <v>2.4727794020656701E-33</v>
      </c>
      <c r="M666" s="18">
        <f t="shared" ref="M666:AF666" ca="1" si="572">M573*0.5*(TANH(M$589*($D666/M$594-1))+1)</f>
        <v>4.3275295861411261E-35</v>
      </c>
      <c r="N666" s="18">
        <f t="shared" ca="1" si="572"/>
        <v>6.1667465641144307E-42</v>
      </c>
      <c r="O666" s="18">
        <f t="shared" ca="1" si="572"/>
        <v>9.9444753163866847E-43</v>
      </c>
      <c r="P666" s="18">
        <f t="shared" ca="1" si="572"/>
        <v>9.0904627015398298E-42</v>
      </c>
      <c r="Q666" s="18">
        <f t="shared" ca="1" si="572"/>
        <v>1.2519826322219075E-42</v>
      </c>
      <c r="R666" s="18">
        <f t="shared" ca="1" si="572"/>
        <v>7.1685573929236399E-42</v>
      </c>
      <c r="S666" s="18">
        <f t="shared" ca="1" si="572"/>
        <v>1.7092535814629651E-43</v>
      </c>
      <c r="T666" s="18">
        <f t="shared" ca="1" si="572"/>
        <v>1.1662033009452839E-42</v>
      </c>
      <c r="U666" s="18">
        <f t="shared" ca="1" si="572"/>
        <v>1.0025659733284655E-43</v>
      </c>
      <c r="V666" s="18">
        <f t="shared" ca="1" si="572"/>
        <v>2.2744553769995926E-43</v>
      </c>
      <c r="W666" s="18">
        <f t="shared" ca="1" si="572"/>
        <v>1.0233808505667366E-43</v>
      </c>
      <c r="X666" s="18">
        <f t="shared" ca="1" si="572"/>
        <v>4.7690835575219507E-50</v>
      </c>
      <c r="Y666" s="18">
        <f t="shared" ca="1" si="572"/>
        <v>5.0119511253029827E-51</v>
      </c>
      <c r="Z666" s="18">
        <f t="shared" ca="1" si="572"/>
        <v>1.5091752885696259E-50</v>
      </c>
      <c r="AA666" s="18">
        <f t="shared" ca="1" si="572"/>
        <v>8.7497763299848023E-51</v>
      </c>
      <c r="AB666" s="18">
        <f t="shared" ca="1" si="572"/>
        <v>1.9549755479388239E-50</v>
      </c>
      <c r="AC666" s="18">
        <f t="shared" ca="1" si="572"/>
        <v>2.2544072056632341E-50</v>
      </c>
      <c r="AD666" s="18">
        <f t="shared" ca="1" si="572"/>
        <v>3.3002953300672747E-49</v>
      </c>
      <c r="AE666" s="18">
        <f t="shared" ca="1" si="572"/>
        <v>3.3935303870893409E-51</v>
      </c>
      <c r="AF666" s="18">
        <f t="shared" ca="1" si="572"/>
        <v>1.6242078695237563E-50</v>
      </c>
    </row>
    <row r="667" spans="4:32">
      <c r="D667" s="18">
        <f t="shared" si="568"/>
        <v>89716</v>
      </c>
      <c r="E667" s="18">
        <f ca="1">E574*0.5*(TANH(E$589*($D667/E$594-1))+1)+Secondary!F82*0.5*(TANH(E$590*(1-$D667/E$595))+1)</f>
        <v>3.3446696523301277E-13</v>
      </c>
      <c r="F667" s="18">
        <f ca="1">F574*0.5*(TANH(F$589*($D667/F$594-1))+1)+Secondary!G82*0.5*(TANH(F$590*(1-$D667/F$595))+1)</f>
        <v>1.3613818208057667E-19</v>
      </c>
      <c r="G667" s="18">
        <f ca="1">G574*0.5*(TANH(G$589*($D667/G$594-1))+1)+Secondary!H82*0.5*(TANH(G$590*(1-$D667/G$595))+1)</f>
        <v>5.1625873740390831E-29</v>
      </c>
      <c r="H667" s="18">
        <f ca="1">H574*0.5*(TANH(H$589*($D667/H$594-1))+1)+Secondary!I82*0.5*(TANH(H$590*(1-$D667/H$595))+1)</f>
        <v>1.3971824557798793E-29</v>
      </c>
      <c r="I667" s="18">
        <f ca="1">I574*0.5*(TANH(I$589*($D667/I$594-1))+1)+Secondary!J82*0.5*(TANH(I$590*(1-$D667/I$595))+1)</f>
        <v>6.3079584677748647E-29</v>
      </c>
      <c r="J667" s="18">
        <f ca="1">J574*0.5*(TANH(J$589*($D667/J$594-1))+1)+Secondary!K82*0.5*(TANH(J$590*(1-$D667/J$595))+1)</f>
        <v>1.3221281574369399E-33</v>
      </c>
      <c r="K667" s="18">
        <f ca="1">K574*0.5*(TANH(K$589*($D667/K$594-1))+1)+Secondary!L82*0.5*(TANH(K$590*(1-$D667/K$595))+1)</f>
        <v>2.275577085882803E-34</v>
      </c>
      <c r="L667" s="18">
        <f ca="1">L574*0.5*(TANH(L$589*($D667/L$594-1))+1)+Secondary!M82*0.5*(TANH(L$590*(1-$D667/L$595))+1)</f>
        <v>1.4301913815699565E-33</v>
      </c>
      <c r="M667" s="18">
        <f t="shared" ref="M667:AF667" ca="1" si="573">M574*0.5*(TANH(M$589*($D667/M$594-1))+1)</f>
        <v>2.4514468306754894E-35</v>
      </c>
      <c r="N667" s="18">
        <f t="shared" ca="1" si="573"/>
        <v>3.5725577747476015E-42</v>
      </c>
      <c r="O667" s="18">
        <f t="shared" ca="1" si="573"/>
        <v>5.6899146573140398E-43</v>
      </c>
      <c r="P667" s="18">
        <f t="shared" ca="1" si="573"/>
        <v>5.3981319031585296E-42</v>
      </c>
      <c r="Q667" s="18">
        <f t="shared" ca="1" si="573"/>
        <v>7.3578691265294928E-43</v>
      </c>
      <c r="R667" s="18">
        <f t="shared" ca="1" si="573"/>
        <v>4.3414603899895411E-42</v>
      </c>
      <c r="S667" s="18">
        <f t="shared" ca="1" si="573"/>
        <v>9.9416316808472557E-44</v>
      </c>
      <c r="T667" s="18">
        <f t="shared" ca="1" si="573"/>
        <v>7.0770615922559652E-43</v>
      </c>
      <c r="U667" s="18">
        <f t="shared" ca="1" si="573"/>
        <v>5.7840393102650977E-44</v>
      </c>
      <c r="V667" s="18">
        <f t="shared" ca="1" si="573"/>
        <v>1.3264910029243566E-43</v>
      </c>
      <c r="W667" s="18">
        <f t="shared" ca="1" si="573"/>
        <v>5.9214358566509638E-44</v>
      </c>
      <c r="X667" s="18">
        <f t="shared" ca="1" si="573"/>
        <v>2.9250305363961023E-50</v>
      </c>
      <c r="Y667" s="18">
        <f t="shared" ca="1" si="573"/>
        <v>2.9599663047608446E-51</v>
      </c>
      <c r="Z667" s="18">
        <f t="shared" ca="1" si="573"/>
        <v>8.9092179001260531E-51</v>
      </c>
      <c r="AA667" s="18">
        <f t="shared" ca="1" si="573"/>
        <v>5.2273958485090198E-51</v>
      </c>
      <c r="AB667" s="18">
        <f t="shared" ca="1" si="573"/>
        <v>1.1869791289602953E-50</v>
      </c>
      <c r="AC667" s="18">
        <f t="shared" ca="1" si="573"/>
        <v>1.4086886704239709E-50</v>
      </c>
      <c r="AD667" s="18">
        <f t="shared" ca="1" si="573"/>
        <v>2.1150908894290463E-49</v>
      </c>
      <c r="AE667" s="18">
        <f t="shared" ca="1" si="573"/>
        <v>2.180326961353157E-51</v>
      </c>
      <c r="AF667" s="18">
        <f t="shared" ca="1" si="573"/>
        <v>1.0519480414200117E-50</v>
      </c>
    </row>
    <row r="668" spans="4:32">
      <c r="D668" s="18">
        <f t="shared" si="568"/>
        <v>112950</v>
      </c>
      <c r="E668" s="18">
        <f ca="1">E575*0.5*(TANH(E$589*($D668/E$594-1))+1)+Secondary!F83*0.5*(TANH(E$590*(1-$D668/E$595))+1)</f>
        <v>1.8271663199680354E-13</v>
      </c>
      <c r="F668" s="18">
        <f ca="1">F575*0.5*(TANH(F$589*($D668/F$594-1))+1)+Secondary!G83*0.5*(TANH(F$590*(1-$D668/F$595))+1)</f>
        <v>7.3678847398554815E-20</v>
      </c>
      <c r="G668" s="18">
        <f ca="1">G575*0.5*(TANH(G$589*($D668/G$594-1))+1)+Secondary!H83*0.5*(TANH(G$590*(1-$D668/G$595))+1)</f>
        <v>2.7739019208849485E-29</v>
      </c>
      <c r="H668" s="18">
        <f ca="1">H575*0.5*(TANH(H$589*($D668/H$594-1))+1)+Secondary!I83*0.5*(TANH(H$590*(1-$D668/H$595))+1)</f>
        <v>7.191700955285981E-30</v>
      </c>
      <c r="I668" s="18">
        <f ca="1">I575*0.5*(TANH(I$589*($D668/I$594-1))+1)+Secondary!J83*0.5*(TANH(I$590*(1-$D668/I$595))+1)</f>
        <v>3.3362559997841459E-29</v>
      </c>
      <c r="J668" s="18">
        <f ca="1">J575*0.5*(TANH(J$589*($D668/J$594-1))+1)+Secondary!K83*0.5*(TANH(J$590*(1-$D668/J$595))+1)</f>
        <v>7.3753103925001339E-34</v>
      </c>
      <c r="K668" s="18">
        <f ca="1">K575*0.5*(TANH(K$589*($D668/K$594-1))+1)+Secondary!L83*0.5*(TANH(K$590*(1-$D668/K$595))+1)</f>
        <v>1.2433654344626605E-34</v>
      </c>
      <c r="L668" s="18">
        <f ca="1">L575*0.5*(TANH(L$589*($D668/L$594-1))+1)+Secondary!M83*0.5*(TANH(L$590*(1-$D668/L$595))+1)</f>
        <v>8.183754233230364E-34</v>
      </c>
      <c r="M668" s="18">
        <f t="shared" ref="M668:AF668" ca="1" si="574">M575*0.5*(TANH(M$589*($D668/M$594-1))+1)</f>
        <v>1.3727103283639235E-35</v>
      </c>
      <c r="N668" s="18">
        <f t="shared" ca="1" si="574"/>
        <v>2.043984046947857E-42</v>
      </c>
      <c r="O668" s="18">
        <f t="shared" ca="1" si="574"/>
        <v>3.2129902722613776E-43</v>
      </c>
      <c r="P668" s="18">
        <f t="shared" ca="1" si="574"/>
        <v>3.1625210738874255E-42</v>
      </c>
      <c r="Q668" s="18">
        <f t="shared" ca="1" si="574"/>
        <v>4.2633206201085334E-43</v>
      </c>
      <c r="R668" s="18">
        <f t="shared" ca="1" si="574"/>
        <v>2.5916076057497365E-42</v>
      </c>
      <c r="S668" s="18">
        <f t="shared" ca="1" si="574"/>
        <v>5.6911570655155056E-44</v>
      </c>
      <c r="T668" s="18">
        <f t="shared" ca="1" si="574"/>
        <v>4.2278994243295489E-43</v>
      </c>
      <c r="U668" s="18">
        <f t="shared" ca="1" si="574"/>
        <v>3.2787530115924915E-44</v>
      </c>
      <c r="V668" s="18">
        <f t="shared" ca="1" si="574"/>
        <v>7.6058092337287367E-44</v>
      </c>
      <c r="W668" s="18">
        <f t="shared" ca="1" si="574"/>
        <v>3.3624059176774419E-44</v>
      </c>
      <c r="X668" s="18">
        <f t="shared" ca="1" si="574"/>
        <v>1.7625937933861144E-50</v>
      </c>
      <c r="Y668" s="18">
        <f t="shared" ca="1" si="574"/>
        <v>1.7155873129973804E-51</v>
      </c>
      <c r="Z668" s="18">
        <f t="shared" ca="1" si="574"/>
        <v>5.159925619982833E-51</v>
      </c>
      <c r="AA668" s="18">
        <f t="shared" ca="1" si="574"/>
        <v>3.0642997312660342E-51</v>
      </c>
      <c r="AB668" s="18">
        <f t="shared" ca="1" si="574"/>
        <v>7.0700013471294157E-51</v>
      </c>
      <c r="AC668" s="18">
        <f t="shared" ca="1" si="574"/>
        <v>8.642167469092083E-51</v>
      </c>
      <c r="AD668" s="18">
        <f t="shared" ca="1" si="574"/>
        <v>1.3314016654154453E-49</v>
      </c>
      <c r="AE668" s="18">
        <f t="shared" ca="1" si="574"/>
        <v>1.3756661518519919E-51</v>
      </c>
      <c r="AF668" s="18">
        <f t="shared" ca="1" si="574"/>
        <v>6.6878863585355152E-51</v>
      </c>
    </row>
    <row r="669" spans="4:32">
      <c r="D669" s="18">
        <f t="shared" si="568"/>
        <v>142190</v>
      </c>
      <c r="E669" s="18">
        <f ca="1">E576*0.5*(TANH(E$589*($D669/E$594-1))+1)+Secondary!F94*0.5*(TANH(E$590*(1-$D669/E$595))+1)</f>
        <v>9.9372774242093652E-14</v>
      </c>
      <c r="F669" s="18">
        <f ca="1">F576*0.5*(TANH(F$589*($D669/F$594-1))+1)+Secondary!G94*0.5*(TANH(F$590*(1-$D669/F$595))+1)</f>
        <v>3.9717194813803962E-20</v>
      </c>
      <c r="G669" s="18">
        <f ca="1">G576*0.5*(TANH(G$589*($D669/G$594-1))+1)+Secondary!H94*0.5*(TANH(G$590*(1-$D669/G$595))+1)</f>
        <v>1.4835671049300956E-29</v>
      </c>
      <c r="H669" s="18">
        <f ca="1">H576*0.5*(TANH(H$589*($D669/H$594-1))+1)+Secondary!I94*0.5*(TANH(H$590*(1-$D669/H$595))+1)</f>
        <v>3.6790576965244123E-30</v>
      </c>
      <c r="I669" s="18">
        <f ca="1">I576*0.5*(TANH(I$589*($D669/I$594-1))+1)+Secondary!J94*0.5*(TANH(I$590*(1-$D669/I$595))+1)</f>
        <v>1.7520780619128293E-29</v>
      </c>
      <c r="J669" s="18">
        <f ca="1">J576*0.5*(TANH(J$589*($D669/J$594-1))+1)+Secondary!K94*0.5*(TANH(J$590*(1-$D669/J$595))+1)</f>
        <v>4.0811727834180519E-34</v>
      </c>
      <c r="K669" s="18">
        <f ca="1">K576*0.5*(TANH(K$589*($D669/K$594-1))+1)+Secondary!L94*0.5*(TANH(K$590*(1-$D669/K$595))+1)</f>
        <v>6.730382318620724E-35</v>
      </c>
      <c r="L669" s="18">
        <f ca="1">L576*0.5*(TANH(L$589*($D669/L$594-1))+1)+Secondary!M94*0.5*(TANH(L$590*(1-$D669/L$595))+1)</f>
        <v>4.6380047773509401E-34</v>
      </c>
      <c r="M669" s="18">
        <f t="shared" ref="M669:AF669" ca="1" si="575">M576*0.5*(TANH(M$589*($D669/M$594-1))+1)</f>
        <v>7.6067160194613909E-36</v>
      </c>
      <c r="N669" s="18">
        <f t="shared" ca="1" si="575"/>
        <v>1.1562048582558189E-42</v>
      </c>
      <c r="O669" s="18">
        <f t="shared" ca="1" si="575"/>
        <v>1.7925066526186374E-43</v>
      </c>
      <c r="P669" s="18">
        <f t="shared" ca="1" si="575"/>
        <v>1.8297474909904505E-42</v>
      </c>
      <c r="Q669" s="18">
        <f t="shared" ca="1" si="575"/>
        <v>2.4380096698890939E-43</v>
      </c>
      <c r="R669" s="18">
        <f t="shared" ca="1" si="575"/>
        <v>1.526219200048923E-42</v>
      </c>
      <c r="S669" s="18">
        <f t="shared" ca="1" si="575"/>
        <v>3.2093521752994854E-44</v>
      </c>
      <c r="T669" s="18">
        <f t="shared" ca="1" si="575"/>
        <v>2.4884080171187588E-43</v>
      </c>
      <c r="U669" s="18">
        <f t="shared" ca="1" si="575"/>
        <v>1.8277214678788736E-44</v>
      </c>
      <c r="V669" s="18">
        <f t="shared" ca="1" si="575"/>
        <v>4.2908898801525078E-44</v>
      </c>
      <c r="W669" s="18">
        <f t="shared" ca="1" si="575"/>
        <v>1.8748955066336927E-44</v>
      </c>
      <c r="X669" s="18">
        <f t="shared" ca="1" si="575"/>
        <v>1.0440213008030421E-50</v>
      </c>
      <c r="Y669" s="18">
        <f t="shared" ca="1" si="575"/>
        <v>9.7643155282533343E-52</v>
      </c>
      <c r="Z669" s="18">
        <f t="shared" ca="1" si="575"/>
        <v>2.9333989098260989E-51</v>
      </c>
      <c r="AA669" s="18">
        <f t="shared" ca="1" si="575"/>
        <v>1.7632747865493209E-51</v>
      </c>
      <c r="AB669" s="18">
        <f t="shared" ca="1" si="575"/>
        <v>4.1327077168895467E-51</v>
      </c>
      <c r="AC669" s="18">
        <f t="shared" ca="1" si="575"/>
        <v>5.2070742049325253E-51</v>
      </c>
      <c r="AD669" s="18">
        <f t="shared" ca="1" si="575"/>
        <v>8.2328274433155238E-50</v>
      </c>
      <c r="AE669" s="18">
        <f t="shared" ca="1" si="575"/>
        <v>8.5249816011308357E-52</v>
      </c>
      <c r="AF669" s="18">
        <f t="shared" ca="1" si="575"/>
        <v>4.1737194870741817E-51</v>
      </c>
    </row>
    <row r="670" spans="4:32">
      <c r="D670" s="18">
        <f t="shared" si="568"/>
        <v>179010</v>
      </c>
      <c r="E670" s="18">
        <f ca="1">E577*0.5*(TANH(E$589*($D670/E$594-1))+1)+Secondary!F95*0.5*(TANH(E$590*(1-$D670/E$595))+1)</f>
        <v>5.381152910854169E-14</v>
      </c>
      <c r="F670" s="18">
        <f ca="1">F577*0.5*(TANH(F$589*($D670/F$594-1))+1)+Secondary!G95*0.5*(TANH(F$590*(1-$D670/F$595))+1)</f>
        <v>2.1325512744705581E-20</v>
      </c>
      <c r="G670" s="18">
        <f ca="1">G577*0.5*(TANH(G$589*($D670/G$594-1))+1)+Secondary!H95*0.5*(TANH(G$590*(1-$D670/G$595))+1)</f>
        <v>7.8980973911823527E-30</v>
      </c>
      <c r="H670" s="18">
        <f ca="1">H577*0.5*(TANH(H$589*($D670/H$594-1))+1)+Secondary!I95*0.5*(TANH(H$590*(1-$D670/H$595))+1)</f>
        <v>1.8705509170278466E-30</v>
      </c>
      <c r="I670" s="18">
        <f ca="1">I577*0.5*(TANH(I$589*($D670/I$594-1))+1)+Secondary!J95*0.5*(TANH(I$590*(1-$D670/I$595))+1)</f>
        <v>9.1361575760119438E-30</v>
      </c>
      <c r="J670" s="18">
        <f ca="1">J577*0.5*(TANH(J$589*($D670/J$594-1))+1)+Secondary!K95*0.5*(TANH(J$590*(1-$D670/J$595))+1)</f>
        <v>2.2400755541996589E-34</v>
      </c>
      <c r="K670" s="18">
        <f ca="1">K577*0.5*(TANH(K$589*($D670/K$594-1))+1)+Secondary!L95*0.5*(TANH(K$590*(1-$D670/K$595))+1)</f>
        <v>3.6088087125876889E-35</v>
      </c>
      <c r="L670" s="18">
        <f ca="1">L577*0.5*(TANH(L$589*($D670/L$594-1))+1)+Secondary!M95*0.5*(TANH(L$590*(1-$D670/L$595))+1)</f>
        <v>2.60296357219288E-34</v>
      </c>
      <c r="M670" s="18">
        <f t="shared" ref="M670:AF670" ca="1" si="576">M577*0.5*(TANH(M$589*($D670/M$594-1))+1)</f>
        <v>4.1704875582186624E-36</v>
      </c>
      <c r="N670" s="18">
        <f t="shared" ca="1" si="576"/>
        <v>6.464285195840843E-43</v>
      </c>
      <c r="O670" s="18">
        <f t="shared" ca="1" si="576"/>
        <v>9.8767653756772264E-44</v>
      </c>
      <c r="P670" s="18">
        <f t="shared" ca="1" si="576"/>
        <v>1.0449627473685159E-42</v>
      </c>
      <c r="Q670" s="18">
        <f t="shared" ca="1" si="576"/>
        <v>1.3752059788663174E-43</v>
      </c>
      <c r="R670" s="18">
        <f t="shared" ca="1" si="576"/>
        <v>8.8611710353863057E-43</v>
      </c>
      <c r="S670" s="18">
        <f t="shared" ca="1" si="576"/>
        <v>1.7814686829725414E-44</v>
      </c>
      <c r="T670" s="18">
        <f t="shared" ca="1" si="576"/>
        <v>1.4415950515237689E-43</v>
      </c>
      <c r="U670" s="18">
        <f t="shared" ca="1" si="576"/>
        <v>1.000828389966931E-44</v>
      </c>
      <c r="V670" s="18">
        <f t="shared" ca="1" si="576"/>
        <v>2.3795406385887553E-44</v>
      </c>
      <c r="W670" s="18">
        <f t="shared" ca="1" si="576"/>
        <v>1.0252961356423954E-44</v>
      </c>
      <c r="X670" s="18">
        <f t="shared" ca="1" si="576"/>
        <v>6.0700635208294589E-51</v>
      </c>
      <c r="Y670" s="18">
        <f t="shared" ca="1" si="576"/>
        <v>5.4492721186142836E-52</v>
      </c>
      <c r="Z670" s="18">
        <f t="shared" ca="1" si="576"/>
        <v>1.6344176791155389E-51</v>
      </c>
      <c r="AA670" s="18">
        <f t="shared" ca="1" si="576"/>
        <v>9.9441141142750162E-52</v>
      </c>
      <c r="AB670" s="18">
        <f t="shared" ca="1" si="576"/>
        <v>2.3665509756744819E-51</v>
      </c>
      <c r="AC670" s="18">
        <f t="shared" ca="1" si="576"/>
        <v>3.0758174457731056E-51</v>
      </c>
      <c r="AD670" s="18">
        <f t="shared" ca="1" si="576"/>
        <v>4.9915400062775926E-50</v>
      </c>
      <c r="AE670" s="18">
        <f t="shared" ca="1" si="576"/>
        <v>5.1785709222378671E-52</v>
      </c>
      <c r="AF670" s="18">
        <f t="shared" ca="1" si="576"/>
        <v>2.5512238408131876E-51</v>
      </c>
    </row>
    <row r="671" spans="4:32">
      <c r="D671" s="18">
        <f t="shared" si="568"/>
        <v>225360</v>
      </c>
      <c r="E671" s="18">
        <f ca="1">E578*0.5*(TANH(E$589*($D671/E$594-1))+1)+Secondary!F96*0.5*(TANH(E$590*(1-$D671/E$595))+1)</f>
        <v>2.9042450971622959E-14</v>
      </c>
      <c r="F671" s="18">
        <f ca="1">F578*0.5*(TANH(F$589*($D671/F$594-1))+1)+Secondary!G96*0.5*(TANH(F$590*(1-$D671/F$595))+1)</f>
        <v>1.1415798136901242E-20</v>
      </c>
      <c r="G671" s="18">
        <f ca="1">G578*0.5*(TANH(G$589*($D671/G$594-1))+1)+Secondary!H96*0.5*(TANH(G$590*(1-$D671/G$595))+1)</f>
        <v>4.1897447757797098E-30</v>
      </c>
      <c r="H671" s="18">
        <f ca="1">H578*0.5*(TANH(H$589*($D671/H$594-1))+1)+Secondary!I96*0.5*(TANH(H$590*(1-$D671/H$595))+1)</f>
        <v>9.464549467222754E-31</v>
      </c>
      <c r="I671" s="18">
        <f ca="1">I578*0.5*(TANH(I$589*($D671/I$594-1))+1)+Secondary!J96*0.5*(TANH(I$590*(1-$D671/I$595))+1)</f>
        <v>4.7371991373558364E-30</v>
      </c>
      <c r="J671" s="18">
        <f ca="1">J578*0.5*(TANH(J$589*($D671/J$594-1))+1)+Secondary!K96*0.5*(TANH(J$590*(1-$D671/J$595))+1)</f>
        <v>1.2215155835028362E-34</v>
      </c>
      <c r="K671" s="18">
        <f ca="1">K578*0.5*(TANH(K$589*($D671/K$594-1))+1)+Secondary!L96*0.5*(TANH(K$590*(1-$D671/K$595))+1)</f>
        <v>1.9202125349091311E-35</v>
      </c>
      <c r="L671" s="18">
        <f ca="1">L578*0.5*(TANH(L$589*($D671/L$594-1))+1)+Secondary!M96*0.5*(TANH(L$590*(1-$D671/L$595))+1)</f>
        <v>1.449255591765034E-34</v>
      </c>
      <c r="M671" s="18">
        <f t="shared" ref="M671:AF671" ca="1" si="577">M578*0.5*(TANH(M$589*($D671/M$594-1))+1)</f>
        <v>2.2667477732163071E-36</v>
      </c>
      <c r="N671" s="18">
        <f t="shared" ca="1" si="577"/>
        <v>3.5794268840137712E-43</v>
      </c>
      <c r="O671" s="18">
        <f t="shared" ca="1" si="577"/>
        <v>5.3863657406456552E-44</v>
      </c>
      <c r="P671" s="18">
        <f t="shared" ca="1" si="577"/>
        <v>5.9035586208558786E-43</v>
      </c>
      <c r="Q671" s="18">
        <f t="shared" ca="1" si="577"/>
        <v>7.668969989114187E-44</v>
      </c>
      <c r="R671" s="18">
        <f t="shared" ca="1" si="577"/>
        <v>5.0837332944572808E-43</v>
      </c>
      <c r="S671" s="18">
        <f t="shared" ca="1" si="577"/>
        <v>9.7582589227329438E-45</v>
      </c>
      <c r="T671" s="18">
        <f t="shared" ca="1" si="577"/>
        <v>8.2406928393384246E-44</v>
      </c>
      <c r="U671" s="18">
        <f t="shared" ca="1" si="577"/>
        <v>5.3982927585144905E-45</v>
      </c>
      <c r="V671" s="18">
        <f t="shared" ca="1" si="577"/>
        <v>1.3005353824034089E-44</v>
      </c>
      <c r="W671" s="18">
        <f t="shared" ca="1" si="577"/>
        <v>5.51453206439378E-45</v>
      </c>
      <c r="X671" s="18">
        <f t="shared" ca="1" si="577"/>
        <v>3.473477325221118E-51</v>
      </c>
      <c r="Y671" s="18">
        <f t="shared" ca="1" si="577"/>
        <v>2.9904200295308019E-52</v>
      </c>
      <c r="Z671" s="18">
        <f t="shared" ca="1" si="577"/>
        <v>8.9507338166530069E-52</v>
      </c>
      <c r="AA671" s="18">
        <f t="shared" ca="1" si="577"/>
        <v>5.5119959978107094E-52</v>
      </c>
      <c r="AB671" s="18">
        <f t="shared" ca="1" si="577"/>
        <v>1.3313416940082366E-51</v>
      </c>
      <c r="AC671" s="18">
        <f t="shared" ca="1" si="577"/>
        <v>1.7860683128539014E-51</v>
      </c>
      <c r="AD671" s="18">
        <f t="shared" ca="1" si="577"/>
        <v>2.9751467226344547E-50</v>
      </c>
      <c r="AE671" s="18">
        <f t="shared" ca="1" si="577"/>
        <v>3.0917371163684566E-52</v>
      </c>
      <c r="AF671" s="18">
        <f t="shared" ca="1" si="577"/>
        <v>1.5314500648626251E-51</v>
      </c>
    </row>
    <row r="672" spans="4:32">
      <c r="D672" s="18">
        <f t="shared" si="568"/>
        <v>283710</v>
      </c>
      <c r="E672" s="18">
        <f ca="1">E579*0.5*(TANH(E$589*($D672/E$594-1))+1)+Secondary!F97*0.5*(TANH(E$590*(1-$D672/E$595))+1)</f>
        <v>1.563151673030199E-14</v>
      </c>
      <c r="F672" s="18">
        <f ca="1">F579*0.5*(TANH(F$589*($D672/F$594-1))+1)+Secondary!G97*0.5*(TANH(F$590*(1-$D672/F$595))+1)</f>
        <v>6.0958486140984547E-21</v>
      </c>
      <c r="G672" s="18">
        <f ca="1">G579*0.5*(TANH(G$589*($D672/G$594-1))+1)+Secondary!H97*0.5*(TANH(G$590*(1-$D672/G$595))+1)</f>
        <v>2.2160437825099233E-30</v>
      </c>
      <c r="H672" s="18">
        <f ca="1">H579*0.5*(TANH(H$589*($D672/H$594-1))+1)+Secondary!I97*0.5*(TANH(H$590*(1-$D672/H$595))+1)</f>
        <v>4.7698054464450213E-31</v>
      </c>
      <c r="I672" s="18">
        <f ca="1">I579*0.5*(TANH(I$589*($D672/I$594-1))+1)+Secondary!J97*0.5*(TANH(I$590*(1-$D672/I$595))+1)</f>
        <v>2.4448789334315291E-30</v>
      </c>
      <c r="J672" s="18">
        <f ca="1">J579*0.5*(TANH(J$589*($D672/J$594-1))+1)+Secondary!K97*0.5*(TANH(J$590*(1-$D672/J$595))+1)</f>
        <v>6.6249638396124495E-35</v>
      </c>
      <c r="K672" s="18">
        <f ca="1">K579*0.5*(TANH(K$589*($D672/K$594-1))+1)+Secondary!L97*0.5*(TANH(K$590*(1-$D672/K$595))+1)</f>
        <v>1.015230026536087E-35</v>
      </c>
      <c r="L672" s="18">
        <f ca="1">L579*0.5*(TANH(L$589*($D672/L$594-1))+1)+Secondary!M97*0.5*(TANH(L$590*(1-$D672/L$595))+1)</f>
        <v>8.0156552010506271E-35</v>
      </c>
      <c r="M672" s="18">
        <f t="shared" ref="M672:AF672" ca="1" si="578">M579*0.5*(TANH(M$589*($D672/M$594-1))+1)</f>
        <v>1.2231076114032219E-36</v>
      </c>
      <c r="N672" s="18">
        <f t="shared" ca="1" si="578"/>
        <v>1.9661271564756376E-43</v>
      </c>
      <c r="O672" s="18">
        <f t="shared" ca="1" si="578"/>
        <v>2.9123161906184854E-44</v>
      </c>
      <c r="P672" s="18">
        <f t="shared" ca="1" si="578"/>
        <v>3.3051009921602459E-43</v>
      </c>
      <c r="Q672" s="18">
        <f t="shared" ca="1" si="578"/>
        <v>4.2357906309797777E-44</v>
      </c>
      <c r="R672" s="18">
        <f t="shared" ca="1" si="578"/>
        <v>2.8873690371805277E-43</v>
      </c>
      <c r="S672" s="18">
        <f t="shared" ca="1" si="578"/>
        <v>5.2855582680630348E-45</v>
      </c>
      <c r="T672" s="18">
        <f t="shared" ca="1" si="578"/>
        <v>4.6575320633413974E-44</v>
      </c>
      <c r="U672" s="18">
        <f t="shared" ca="1" si="578"/>
        <v>2.8746144007042339E-45</v>
      </c>
      <c r="V672" s="18">
        <f t="shared" ca="1" si="578"/>
        <v>7.0209156228671733E-45</v>
      </c>
      <c r="W672" s="18">
        <f t="shared" ca="1" si="578"/>
        <v>2.9241840478805316E-45</v>
      </c>
      <c r="X672" s="18">
        <f t="shared" ca="1" si="578"/>
        <v>1.9607261540439671E-51</v>
      </c>
      <c r="Y672" s="18">
        <f t="shared" ca="1" si="578"/>
        <v>1.6176161698860199E-52</v>
      </c>
      <c r="Z672" s="18">
        <f t="shared" ca="1" si="578"/>
        <v>4.8299240668401935E-52</v>
      </c>
      <c r="AA672" s="18">
        <f t="shared" ca="1" si="578"/>
        <v>3.0103133217735592E-52</v>
      </c>
      <c r="AB672" s="18">
        <f t="shared" ca="1" si="578"/>
        <v>7.3760439530569919E-52</v>
      </c>
      <c r="AC672" s="18">
        <f t="shared" ca="1" si="578"/>
        <v>1.0219520661470168E-51</v>
      </c>
      <c r="AD672" s="18">
        <f t="shared" ca="1" si="578"/>
        <v>1.7472984290614709E-50</v>
      </c>
      <c r="AE672" s="18">
        <f t="shared" ca="1" si="578"/>
        <v>1.8183616366204335E-52</v>
      </c>
      <c r="AF672" s="18">
        <f t="shared" ca="1" si="578"/>
        <v>9.0493596378934723E-52</v>
      </c>
    </row>
    <row r="673" spans="4:32">
      <c r="D673" s="18">
        <f t="shared" si="568"/>
        <v>357170</v>
      </c>
      <c r="E673" s="18">
        <f ca="1">E580*0.5*(TANH(E$589*($D673/E$594-1))+1)+Secondary!F98*0.5*(TANH(E$590*(1-$D673/E$595))+1)</f>
        <v>8.3945380751750061E-15</v>
      </c>
      <c r="F673" s="18">
        <f ca="1">F580*0.5*(TANH(F$589*($D673/F$594-1))+1)+Secondary!G98*0.5*(TANH(F$590*(1-$D673/F$595))+1)</f>
        <v>3.2484601533345832E-21</v>
      </c>
      <c r="G673" s="18">
        <f ca="1">G580*0.5*(TANH(G$589*($D673/G$594-1))+1)+Secondary!H98*0.5*(TANH(G$590*(1-$D673/G$595))+1)</f>
        <v>1.1692956908719831E-30</v>
      </c>
      <c r="H673" s="18">
        <f ca="1">H580*0.5*(TANH(H$589*($D673/H$594-1))+1)+Secondary!I98*0.5*(TANH(H$590*(1-$D673/H$595))+1)</f>
        <v>2.3959664744232798E-31</v>
      </c>
      <c r="I673" s="18">
        <f ca="1">I580*0.5*(TANH(I$589*($D673/I$594-1))+1)+Secondary!J98*0.5*(TANH(I$590*(1-$D673/I$595))+1)</f>
        <v>1.256984785303716E-30</v>
      </c>
      <c r="J673" s="18">
        <f ca="1">J580*0.5*(TANH(J$589*($D673/J$594-1))+1)+Secondary!K98*0.5*(TANH(J$590*(1-$D673/J$595))+1)</f>
        <v>3.5770896601532874E-35</v>
      </c>
      <c r="K673" s="18">
        <f ca="1">K580*0.5*(TANH(K$589*($D673/K$594-1))+1)+Secondary!L98*0.5*(TANH(K$590*(1-$D673/K$595))+1)</f>
        <v>5.3393984495822253E-36</v>
      </c>
      <c r="L673" s="18">
        <f ca="1">L580*0.5*(TANH(L$589*($D673/L$594-1))+1)+Secondary!M98*0.5*(TANH(L$590*(1-$D673/L$595))+1)</f>
        <v>4.4091568642030658E-35</v>
      </c>
      <c r="M673" s="18">
        <f t="shared" ref="M673:AF673" ca="1" si="579">M580*0.5*(TANH(M$589*($D673/M$594-1))+1)</f>
        <v>6.5602038013555305E-37</v>
      </c>
      <c r="N673" s="18">
        <f t="shared" ca="1" si="579"/>
        <v>1.0727542607293651E-43</v>
      </c>
      <c r="O673" s="18">
        <f t="shared" ca="1" si="579"/>
        <v>1.5634025039867316E-44</v>
      </c>
      <c r="P673" s="18">
        <f t="shared" ca="1" si="579"/>
        <v>1.8363741646993367E-43</v>
      </c>
      <c r="Q673" s="18">
        <f t="shared" ca="1" si="579"/>
        <v>2.3208035786421371E-44</v>
      </c>
      <c r="R673" s="18">
        <f t="shared" ca="1" si="579"/>
        <v>1.6261245896929389E-43</v>
      </c>
      <c r="S673" s="18">
        <f t="shared" ca="1" si="579"/>
        <v>2.8360887949809928E-45</v>
      </c>
      <c r="T673" s="18">
        <f t="shared" ca="1" si="579"/>
        <v>2.6074048840725976E-44</v>
      </c>
      <c r="U673" s="18">
        <f t="shared" ca="1" si="579"/>
        <v>1.51430178025255E-45</v>
      </c>
      <c r="V673" s="18">
        <f t="shared" ca="1" si="579"/>
        <v>3.7510370707062698E-45</v>
      </c>
      <c r="W673" s="18">
        <f t="shared" ca="1" si="579"/>
        <v>1.5321214295090508E-45</v>
      </c>
      <c r="X673" s="18">
        <f t="shared" ca="1" si="579"/>
        <v>1.094058463618517E-51</v>
      </c>
      <c r="Y673" s="18">
        <f t="shared" ca="1" si="579"/>
        <v>8.6441357747893964E-53</v>
      </c>
      <c r="Z673" s="18">
        <f t="shared" ca="1" si="579"/>
        <v>2.5737764019004825E-52</v>
      </c>
      <c r="AA673" s="18">
        <f t="shared" ca="1" si="579"/>
        <v>1.6234543401553934E-52</v>
      </c>
      <c r="AB673" s="18">
        <f t="shared" ca="1" si="579"/>
        <v>4.03376323520404E-52</v>
      </c>
      <c r="AC673" s="18">
        <f t="shared" ca="1" si="579"/>
        <v>5.774319456644997E-52</v>
      </c>
      <c r="AD673" s="18">
        <f t="shared" ca="1" si="579"/>
        <v>1.0133063265696964E-50</v>
      </c>
      <c r="AE673" s="18">
        <f t="shared" ca="1" si="579"/>
        <v>1.0557989584612011E-52</v>
      </c>
      <c r="AF673" s="18">
        <f t="shared" ca="1" si="579"/>
        <v>5.2753793989453272E-52</v>
      </c>
    </row>
    <row r="674" spans="4:32">
      <c r="D674" s="18">
        <f t="shared" si="568"/>
        <v>449640</v>
      </c>
      <c r="E674" s="18">
        <f ca="1">E581*0.5*(TANH(E$589*($D674/E$594-1))+1)+Secondary!F99*0.5*(TANH(E$590*(1-$D674/E$595))+1)</f>
        <v>4.5002876280742454E-15</v>
      </c>
      <c r="F674" s="18">
        <f ca="1">F581*0.5*(TANH(F$589*($D674/F$594-1))+1)+Secondary!G99*0.5*(TANH(F$590*(1-$D674/F$595))+1)</f>
        <v>1.7283855752220154E-21</v>
      </c>
      <c r="G674" s="18">
        <f ca="1">G581*0.5*(TANH(G$589*($D674/G$594-1))+1)+Secondary!H99*0.5*(TANH(G$590*(1-$D674/G$595))+1)</f>
        <v>6.1582785516279214E-31</v>
      </c>
      <c r="H674" s="18">
        <f ca="1">H581*0.5*(TANH(H$589*($D674/H$594-1))+1)+Secondary!I99*0.5*(TANH(H$590*(1-$D674/H$595))+1)</f>
        <v>1.2004540389843013E-31</v>
      </c>
      <c r="I674" s="18">
        <f ca="1">I581*0.5*(TANH(I$589*($D674/I$594-1))+1)+Secondary!J99*0.5*(TANH(I$590*(1-$D674/I$595))+1)</f>
        <v>6.4429493168208991E-31</v>
      </c>
      <c r="J674" s="18">
        <f ca="1">J581*0.5*(TANH(J$589*($D674/J$594-1))+1)+Secondary!K99*0.5*(TANH(J$590*(1-$D674/J$595))+1)</f>
        <v>1.9245341443086359E-35</v>
      </c>
      <c r="K674" s="18">
        <f ca="1">K581*0.5*(TANH(K$589*($D674/K$594-1))+1)+Secondary!L99*0.5*(TANH(K$590*(1-$D674/K$595))+1)</f>
        <v>2.7962822041116666E-36</v>
      </c>
      <c r="L674" s="18">
        <f ca="1">L581*0.5*(TANH(L$589*($D674/L$594-1))+1)+Secondary!M99*0.5*(TANH(L$590*(1-$D674/L$595))+1)</f>
        <v>2.4146057615528151E-35</v>
      </c>
      <c r="M674" s="18">
        <f t="shared" ref="M674:AF674" ca="1" si="580">M581*0.5*(TANH(M$589*($D674/M$594-1))+1)</f>
        <v>3.5015242889715308E-37</v>
      </c>
      <c r="N674" s="18">
        <f t="shared" ca="1" si="580"/>
        <v>5.8213213817852676E-44</v>
      </c>
      <c r="O674" s="18">
        <f t="shared" ca="1" si="580"/>
        <v>8.3439310043990489E-45</v>
      </c>
      <c r="P674" s="18">
        <f t="shared" ca="1" si="580"/>
        <v>1.014014966447248E-43</v>
      </c>
      <c r="Q674" s="18">
        <f t="shared" ca="1" si="580"/>
        <v>1.2632405273074885E-44</v>
      </c>
      <c r="R674" s="18">
        <f t="shared" ca="1" si="580"/>
        <v>9.0947528841005468E-44</v>
      </c>
      <c r="S674" s="18">
        <f t="shared" ca="1" si="580"/>
        <v>1.5100320122137312E-45</v>
      </c>
      <c r="T674" s="18">
        <f t="shared" ca="1" si="580"/>
        <v>1.4482127071639771E-44</v>
      </c>
      <c r="U674" s="18">
        <f t="shared" ca="1" si="580"/>
        <v>7.906115070944744E-46</v>
      </c>
      <c r="V674" s="18">
        <f t="shared" ca="1" si="580"/>
        <v>1.9869309448629413E-45</v>
      </c>
      <c r="W674" s="18">
        <f t="shared" ca="1" si="580"/>
        <v>7.9479105884737184E-46</v>
      </c>
      <c r="X674" s="18">
        <f t="shared" ca="1" si="580"/>
        <v>6.0461365251156092E-52</v>
      </c>
      <c r="Y674" s="18">
        <f t="shared" ca="1" si="580"/>
        <v>4.5725460583490504E-53</v>
      </c>
      <c r="Z674" s="18">
        <f t="shared" ca="1" si="580"/>
        <v>1.3572575834589129E-52</v>
      </c>
      <c r="AA674" s="18">
        <f t="shared" ca="1" si="580"/>
        <v>8.6637147800968144E-53</v>
      </c>
      <c r="AB674" s="18">
        <f t="shared" ca="1" si="580"/>
        <v>2.1820651401865981E-52</v>
      </c>
      <c r="AC674" s="18">
        <f t="shared" ca="1" si="580"/>
        <v>3.2284560296161262E-52</v>
      </c>
      <c r="AD674" s="18">
        <f t="shared" ca="1" si="580"/>
        <v>5.8144600081536504E-51</v>
      </c>
      <c r="AE674" s="18">
        <f t="shared" ca="1" si="580"/>
        <v>6.0644975934531026E-53</v>
      </c>
      <c r="AF674" s="18">
        <f t="shared" ca="1" si="580"/>
        <v>3.0403852108873208E-52</v>
      </c>
    </row>
    <row r="675" spans="4:32">
      <c r="D675" s="18">
        <f t="shared" si="568"/>
        <v>566070</v>
      </c>
      <c r="E675" s="18">
        <f ca="1">E582*0.5*(TANH(E$589*($D675/E$594-1))+1)+Secondary!F100*0.5*(TANH(E$590*(1-$D675/E$595))+1)</f>
        <v>2.408869453443574E-15</v>
      </c>
      <c r="F675" s="18">
        <f ca="1">F582*0.5*(TANH(F$589*($D675/F$594-1))+1)+Secondary!G100*0.5*(TANH(F$590*(1-$D675/F$595))+1)</f>
        <v>9.1831142053854654E-22</v>
      </c>
      <c r="G675" s="18">
        <f ca="1">G582*0.5*(TANH(G$589*($D675/G$594-1))+1)+Secondary!H100*0.5*(TANH(G$590*(1-$D675/G$595))+1)</f>
        <v>3.2379671110958535E-31</v>
      </c>
      <c r="H675" s="18">
        <f ca="1">H582*0.5*(TANH(H$589*($D675/H$594-1))+1)+Secondary!I100*0.5*(TANH(H$590*(1-$D675/H$595))+1)</f>
        <v>6.0011474198330645E-32</v>
      </c>
      <c r="I675" s="18">
        <f ca="1">I582*0.5*(TANH(I$589*($D675/I$594-1))+1)+Secondary!J100*0.5*(TANH(I$590*(1-$D675/I$595))+1)</f>
        <v>3.2938204121255657E-31</v>
      </c>
      <c r="J675" s="18">
        <f ca="1">J582*0.5*(TANH(J$589*($D675/J$594-1))+1)+Secondary!K100*0.5*(TANH(J$590*(1-$D675/J$595))+1)</f>
        <v>1.0322720948479194E-35</v>
      </c>
      <c r="K675" s="18">
        <f ca="1">K582*0.5*(TANH(K$589*($D675/K$594-1))+1)+Secondary!L100*0.5*(TANH(K$590*(1-$D675/K$595))+1)</f>
        <v>1.4591557870515634E-36</v>
      </c>
      <c r="L675" s="18">
        <f ca="1">L582*0.5*(TANH(L$589*($D675/L$594-1))+1)+Secondary!M100*0.5*(TANH(L$590*(1-$D675/L$595))+1)</f>
        <v>1.3173546427493466E-35</v>
      </c>
      <c r="M675" s="18">
        <f t="shared" ref="M675:AF675" ca="1" si="581">M582*0.5*(TANH(M$589*($D675/M$594-1))+1)</f>
        <v>1.8612434994858727E-37</v>
      </c>
      <c r="N675" s="18">
        <f t="shared" ca="1" si="581"/>
        <v>3.1444323691208392E-44</v>
      </c>
      <c r="O675" s="18">
        <f t="shared" ca="1" si="581"/>
        <v>4.4312168548780073E-45</v>
      </c>
      <c r="P675" s="18">
        <f t="shared" ca="1" si="581"/>
        <v>5.5698883302509096E-44</v>
      </c>
      <c r="Q675" s="18">
        <f t="shared" ca="1" si="581"/>
        <v>6.8378059591568838E-45</v>
      </c>
      <c r="R675" s="18">
        <f t="shared" ca="1" si="581"/>
        <v>5.0568256643701901E-44</v>
      </c>
      <c r="S675" s="18">
        <f t="shared" ca="1" si="581"/>
        <v>7.9873305300479223E-46</v>
      </c>
      <c r="T675" s="18">
        <f t="shared" ca="1" si="581"/>
        <v>7.9902421770932999E-45</v>
      </c>
      <c r="U675" s="18">
        <f t="shared" ca="1" si="581"/>
        <v>4.0966368462866253E-46</v>
      </c>
      <c r="V675" s="18">
        <f t="shared" ca="1" si="581"/>
        <v>1.0448568574011272E-45</v>
      </c>
      <c r="W675" s="18">
        <f t="shared" ca="1" si="581"/>
        <v>4.0883182770688655E-46</v>
      </c>
      <c r="X675" s="18">
        <f t="shared" ca="1" si="581"/>
        <v>3.3140859492737637E-52</v>
      </c>
      <c r="Y675" s="18">
        <f t="shared" ca="1" si="581"/>
        <v>2.3980304822036974E-53</v>
      </c>
      <c r="Z675" s="18">
        <f t="shared" ca="1" si="581"/>
        <v>7.0941801016843564E-53</v>
      </c>
      <c r="AA675" s="18">
        <f t="shared" ca="1" si="581"/>
        <v>4.5824037988566084E-53</v>
      </c>
      <c r="AB675" s="18">
        <f t="shared" ca="1" si="581"/>
        <v>1.1695156270663972E-52</v>
      </c>
      <c r="AC675" s="18">
        <f t="shared" ca="1" si="581"/>
        <v>1.7889415338121297E-52</v>
      </c>
      <c r="AD675" s="18">
        <f t="shared" ca="1" si="581"/>
        <v>3.3063849052908226E-51</v>
      </c>
      <c r="AE675" s="18">
        <f t="shared" ca="1" si="581"/>
        <v>3.451513166219277E-53</v>
      </c>
      <c r="AF675" s="18">
        <f t="shared" ca="1" si="581"/>
        <v>1.7352882862096215E-52</v>
      </c>
    </row>
    <row r="676" spans="4:32">
      <c r="D676" s="18">
        <f t="shared" si="568"/>
        <v>712640</v>
      </c>
      <c r="E676" s="18">
        <f ca="1">E583*0.5*(TANH(E$589*($D676/E$594-1))+1)+Secondary!F101*0.5*(TANH(E$590*(1-$D676/E$595))+1)</f>
        <v>1.2879340402117051E-15</v>
      </c>
      <c r="F676" s="18">
        <f ca="1">F583*0.5*(TANH(F$589*($D676/F$594-1))+1)+Secondary!G101*0.5*(TANH(F$590*(1-$D676/F$595))+1)</f>
        <v>4.8740729799090714E-22</v>
      </c>
      <c r="G676" s="18">
        <f ca="1">G583*0.5*(TANH(G$589*($D676/G$594-1))+1)+Secondary!H101*0.5*(TANH(G$590*(1-$D676/G$595))+1)</f>
        <v>1.7003999065492329E-31</v>
      </c>
      <c r="H676" s="18">
        <f ca="1">H583*0.5*(TANH(H$589*($D676/H$594-1))+1)+Secondary!I101*0.5*(TANH(H$590*(1-$D676/H$595))+1)</f>
        <v>2.9949228789025413E-32</v>
      </c>
      <c r="I676" s="18">
        <f ca="1">I583*0.5*(TANH(I$589*($D676/I$594-1))+1)+Secondary!J101*0.5*(TANH(I$590*(1-$D676/I$595))+1)</f>
        <v>1.6805119765388404E-31</v>
      </c>
      <c r="J676" s="18">
        <f ca="1">J583*0.5*(TANH(J$589*($D676/J$594-1))+1)+Secondary!K101*0.5*(TANH(J$590*(1-$D676/J$595))+1)</f>
        <v>5.5237076323398364E-36</v>
      </c>
      <c r="K676" s="18">
        <f ca="1">K583*0.5*(TANH(K$589*($D676/K$594-1))+1)+Secondary!L101*0.5*(TANH(K$590*(1-$D676/K$595))+1)</f>
        <v>7.5926713714502381E-37</v>
      </c>
      <c r="L676" s="18">
        <f ca="1">L583*0.5*(TANH(L$589*($D676/L$594-1))+1)+Secondary!M101*0.5*(TANH(L$590*(1-$D676/L$595))+1)</f>
        <v>7.165888876199238E-36</v>
      </c>
      <c r="M676" s="18">
        <f t="shared" ref="M676:AF676" ca="1" si="582">M583*0.5*(TANH(M$589*($D676/M$594-1))+1)</f>
        <v>9.8613189763898579E-38</v>
      </c>
      <c r="N676" s="18">
        <f t="shared" ca="1" si="582"/>
        <v>1.6922652172726782E-44</v>
      </c>
      <c r="O676" s="18">
        <f t="shared" ca="1" si="582"/>
        <v>2.344053531507739E-45</v>
      </c>
      <c r="P676" s="18">
        <f t="shared" ca="1" si="582"/>
        <v>3.0466819268394648E-44</v>
      </c>
      <c r="Q676" s="18">
        <f t="shared" ca="1" si="582"/>
        <v>3.6847507233164637E-45</v>
      </c>
      <c r="R676" s="18">
        <f t="shared" ca="1" si="582"/>
        <v>2.7984269024725363E-44</v>
      </c>
      <c r="S676" s="18">
        <f t="shared" ca="1" si="582"/>
        <v>4.2026541188403207E-46</v>
      </c>
      <c r="T676" s="18">
        <f t="shared" ca="1" si="582"/>
        <v>4.3847211693416874E-45</v>
      </c>
      <c r="U676" s="18">
        <f t="shared" ca="1" si="582"/>
        <v>2.1097455216951488E-46</v>
      </c>
      <c r="V676" s="18">
        <f t="shared" ca="1" si="582"/>
        <v>5.4623004605537882E-46</v>
      </c>
      <c r="W676" s="18">
        <f t="shared" ca="1" si="582"/>
        <v>2.0885970758828747E-46</v>
      </c>
      <c r="X676" s="18">
        <f t="shared" ca="1" si="582"/>
        <v>1.8044703072378498E-52</v>
      </c>
      <c r="Y676" s="18">
        <f t="shared" ca="1" si="582"/>
        <v>1.2488267075542923E-53</v>
      </c>
      <c r="Z676" s="18">
        <f t="shared" ca="1" si="582"/>
        <v>3.6812604531530514E-53</v>
      </c>
      <c r="AA676" s="18">
        <f t="shared" ca="1" si="582"/>
        <v>2.4060936277141044E-53</v>
      </c>
      <c r="AB676" s="18">
        <f t="shared" ca="1" si="582"/>
        <v>6.2208572107773169E-53</v>
      </c>
      <c r="AC676" s="18">
        <f t="shared" ca="1" si="582"/>
        <v>9.8402433004904715E-53</v>
      </c>
      <c r="AD676" s="18">
        <f t="shared" ca="1" si="582"/>
        <v>1.8662670884067387E-51</v>
      </c>
      <c r="AE676" s="18">
        <f t="shared" ca="1" si="582"/>
        <v>1.9495764505025819E-53</v>
      </c>
      <c r="AF676" s="18">
        <f t="shared" ca="1" si="582"/>
        <v>9.8247301730250899E-53</v>
      </c>
    </row>
    <row r="677" spans="4:32">
      <c r="D677" s="18">
        <f t="shared" si="568"/>
        <v>897160</v>
      </c>
      <c r="E677" s="18">
        <f ca="1">E584*0.5*(TANH(E$589*($D677/E$594-1))+1)+Secondary!F102*0.5*(TANH(E$590*(1-$D677/E$595))+1)</f>
        <v>6.8796535298667932E-16</v>
      </c>
      <c r="F677" s="18">
        <f ca="1">F584*0.5*(TANH(F$589*($D677/F$594-1))+1)+Secondary!G102*0.5*(TANH(F$590*(1-$D677/F$595))+1)</f>
        <v>2.5847790836478524E-22</v>
      </c>
      <c r="G677" s="18">
        <f ca="1">G584*0.5*(TANH(G$589*($D677/G$594-1))+1)+Secondary!H102*0.5*(TANH(G$590*(1-$D677/G$595))+1)</f>
        <v>8.9204710148578241E-32</v>
      </c>
      <c r="H677" s="18">
        <f ca="1">H584*0.5*(TANH(H$589*($D677/H$594-1))+1)+Secondary!I102*0.5*(TANH(H$590*(1-$D677/H$595))+1)</f>
        <v>1.4925510677805743E-32</v>
      </c>
      <c r="I677" s="18">
        <f ca="1">I584*0.5*(TANH(I$589*($D677/I$594-1))+1)+Secondary!J102*0.5*(TANH(I$590*(1-$D677/I$595))+1)</f>
        <v>8.5598167043385001E-32</v>
      </c>
      <c r="J677" s="18">
        <f ca="1">J584*0.5*(TANH(J$589*($D677/J$594-1))+1)+Secondary!K102*0.5*(TANH(J$590*(1-$D677/J$595))+1)</f>
        <v>2.949977979733294E-36</v>
      </c>
      <c r="K677" s="18">
        <f ca="1">K584*0.5*(TANH(K$589*($D677/K$594-1))+1)+Secondary!L102*0.5*(TANH(K$590*(1-$D677/K$595))+1)</f>
        <v>3.9416568937871204E-37</v>
      </c>
      <c r="L677" s="18">
        <f ca="1">L584*0.5*(TANH(L$589*($D677/L$594-1))+1)+Secondary!M102*0.5*(TANH(L$590*(1-$D677/L$595))+1)</f>
        <v>3.8884809933338781E-36</v>
      </c>
      <c r="M677" s="18">
        <f t="shared" ref="M677:AF677" ca="1" si="583">M584*0.5*(TANH(M$589*($D677/M$594-1))+1)</f>
        <v>5.210778604683553E-38</v>
      </c>
      <c r="N677" s="18">
        <f t="shared" ca="1" si="583"/>
        <v>9.0799914684916381E-45</v>
      </c>
      <c r="O677" s="18">
        <f t="shared" ca="1" si="583"/>
        <v>1.2359632995983041E-45</v>
      </c>
      <c r="P677" s="18">
        <f t="shared" ca="1" si="583"/>
        <v>1.6607569971132737E-44</v>
      </c>
      <c r="Q677" s="18">
        <f t="shared" ca="1" si="583"/>
        <v>1.9783553215259565E-45</v>
      </c>
      <c r="R677" s="18">
        <f t="shared" ca="1" si="583"/>
        <v>1.5426090957599745E-44</v>
      </c>
      <c r="S677" s="18">
        <f t="shared" ca="1" si="583"/>
        <v>2.2016616447978628E-46</v>
      </c>
      <c r="T677" s="18">
        <f t="shared" ca="1" si="583"/>
        <v>2.3954538898159481E-45</v>
      </c>
      <c r="U677" s="18">
        <f t="shared" ca="1" si="583"/>
        <v>1.081018029396001E-46</v>
      </c>
      <c r="V677" s="18">
        <f t="shared" ca="1" si="583"/>
        <v>2.8417421596306707E-46</v>
      </c>
      <c r="W677" s="18">
        <f t="shared" ca="1" si="583"/>
        <v>1.0609487476720751E-46</v>
      </c>
      <c r="X677" s="18">
        <f t="shared" ca="1" si="583"/>
        <v>9.7709260001225992E-53</v>
      </c>
      <c r="Y677" s="18">
        <f t="shared" ca="1" si="583"/>
        <v>6.46581757560134E-54</v>
      </c>
      <c r="Z677" s="18">
        <f t="shared" ca="1" si="583"/>
        <v>1.8988344518817825E-53</v>
      </c>
      <c r="AA677" s="18">
        <f t="shared" ca="1" si="583"/>
        <v>1.2557651353908097E-53</v>
      </c>
      <c r="AB677" s="18">
        <f t="shared" ca="1" si="583"/>
        <v>3.2882371213990655E-53</v>
      </c>
      <c r="AC677" s="18">
        <f t="shared" ca="1" si="583"/>
        <v>5.3798191854998305E-53</v>
      </c>
      <c r="AD677" s="18">
        <f t="shared" ca="1" si="583"/>
        <v>1.046922924830367E-51</v>
      </c>
      <c r="AE677" s="18">
        <f t="shared" ca="1" si="583"/>
        <v>1.0942973834453E-53</v>
      </c>
      <c r="AF677" s="18">
        <f t="shared" ca="1" si="583"/>
        <v>5.5253849148034966E-53</v>
      </c>
    </row>
    <row r="678" spans="4:32">
      <c r="D678" s="18"/>
    </row>
    <row r="679" spans="4:32">
      <c r="D679" s="18" t="s">
        <v>466</v>
      </c>
    </row>
    <row r="680" spans="4:32">
      <c r="D680" s="18">
        <f>D9</f>
        <v>1.1294999999999999E-2</v>
      </c>
      <c r="E680" s="18">
        <f ca="1">E598*DCC!$C63*DCC!E63</f>
        <v>1.6008498570648641E-11</v>
      </c>
      <c r="F680" s="18">
        <f ca="1">F598*DCC!$C63*DCC!F63</f>
        <v>7.0279962808265407E-10</v>
      </c>
      <c r="G680" s="18">
        <f ca="1">G598*DCC!$C63*DCC!G63</f>
        <v>6.9093091281592622E-11</v>
      </c>
      <c r="H680" s="18">
        <f ca="1">H598*DCC!$C63*DCC!H63</f>
        <v>5.2158698919035273E-11</v>
      </c>
      <c r="I680" s="18">
        <f ca="1">I598*DCC!$C63*DCC!I63</f>
        <v>5.8070136111610294E-10</v>
      </c>
      <c r="J680" s="18">
        <f ca="1">J598*DCC!$C63*DCC!J63</f>
        <v>1.0101162789649859E-9</v>
      </c>
      <c r="K680" s="18">
        <f ca="1">K598*DCC!$C63*DCC!K63</f>
        <v>5.5001814236134831E-9</v>
      </c>
      <c r="L680" s="18">
        <f ca="1">L598*DCC!$C63*DCC!L63</f>
        <v>1.2044050252261998E-9</v>
      </c>
      <c r="M680" s="18">
        <f ca="1">M598*DCC!$C63*DCC!M63</f>
        <v>7.4394024731713158E-44</v>
      </c>
      <c r="N680" s="18">
        <f ca="1">N598*DCC!$C63*DCC!N63</f>
        <v>7.1582536727581728E-50</v>
      </c>
      <c r="O680" s="18">
        <f ca="1">O598*DCC!$C63*DCC!O63</f>
        <v>1.209402493426201E-50</v>
      </c>
      <c r="P680" s="18">
        <f ca="1">P598*DCC!$C63*DCC!P63</f>
        <v>9.631066495701719E-50</v>
      </c>
      <c r="Q680" s="18">
        <f ca="1">Q598*DCC!$C63*DCC!Q63</f>
        <v>1.3849234268729287E-50</v>
      </c>
      <c r="R680" s="18">
        <f ca="1">R598*DCC!$C63*DCC!R63</f>
        <v>7.0956163976698319E-50</v>
      </c>
      <c r="S680" s="18">
        <f ca="1">S598*DCC!$C63*DCC!S63</f>
        <v>1.4810804171170267E-51</v>
      </c>
      <c r="T680" s="18">
        <f ca="1">T598*DCC!$C63*DCC!T63</f>
        <v>9.9667971376672764E-51</v>
      </c>
      <c r="U680" s="18">
        <f ca="1">U598*DCC!$C63*DCC!U63</f>
        <v>6.8853524406875026E-52</v>
      </c>
      <c r="V680" s="18">
        <f ca="1">V598*DCC!$C63*DCC!V63</f>
        <v>2.182114375130427E-51</v>
      </c>
      <c r="W680" s="18">
        <f ca="1">W598*DCC!$C63*DCC!W63</f>
        <v>5.9885915783652444E-52</v>
      </c>
      <c r="X680" s="18">
        <f ca="1">X598*DCC!$C63*DCC!X63</f>
        <v>1.0461617507230966E-57</v>
      </c>
      <c r="Y680" s="18">
        <f ca="1">Y598*DCC!$C63*DCC!Y63</f>
        <v>1.0765667580748233E-58</v>
      </c>
      <c r="Z680" s="18">
        <f ca="1">Z598*DCC!$C63*DCC!Z63</f>
        <v>3.0583622706600644E-58</v>
      </c>
      <c r="AA680" s="18">
        <f ca="1">AA598*DCC!$C63*DCC!AA63</f>
        <v>2.0638258471612666E-58</v>
      </c>
      <c r="AB680" s="18">
        <f ca="1">AB598*DCC!$C63*DCC!AB63</f>
        <v>4.743245396144612E-58</v>
      </c>
      <c r="AC680" s="18">
        <f ca="1">AC598*DCC!$C63*DCC!AC63</f>
        <v>6.2486680021854425E-58</v>
      </c>
      <c r="AD680" s="18">
        <f ca="1">AD598*DCC!$C63*DCC!AD63</f>
        <v>1.0397650532052841E-56</v>
      </c>
      <c r="AE680" s="18">
        <f ca="1">AE598*DCC!$C63*DCC!AE63</f>
        <v>1.1632641398085575E-58</v>
      </c>
      <c r="AF680" s="18">
        <f ca="1">AF598*DCC!$C63*DCC!AF63</f>
        <v>5.2746890026851121E-58</v>
      </c>
    </row>
    <row r="681" spans="4:32">
      <c r="D681" s="18">
        <f t="shared" ref="D681:D744" si="584">D10</f>
        <v>1.4219000000000001E-2</v>
      </c>
      <c r="E681" s="18">
        <f ca="1">E599*DCC!$C64*DCC!E64</f>
        <v>2.380765704405725E-11</v>
      </c>
      <c r="F681" s="18">
        <f ca="1">F599*DCC!$C64*DCC!F64</f>
        <v>9.6189265925303619E-10</v>
      </c>
      <c r="G681" s="18">
        <f ca="1">G599*DCC!$C64*DCC!G64</f>
        <v>1.0491247064485801E-10</v>
      </c>
      <c r="H681" s="18">
        <f ca="1">H599*DCC!$C64*DCC!H64</f>
        <v>7.5973233713093894E-11</v>
      </c>
      <c r="I681" s="18">
        <f ca="1">I599*DCC!$C64*DCC!I64</f>
        <v>8.3606154628459418E-10</v>
      </c>
      <c r="J681" s="18">
        <f ca="1">J599*DCC!$C64*DCC!J64</f>
        <v>1.3809753670171091E-9</v>
      </c>
      <c r="K681" s="18">
        <f ca="1">K599*DCC!$C64*DCC!K64</f>
        <v>6.6568147708470311E-9</v>
      </c>
      <c r="L681" s="18">
        <f ca="1">L599*DCC!$C64*DCC!L64</f>
        <v>1.410875391777523E-9</v>
      </c>
      <c r="M681" s="18">
        <f ca="1">M599*DCC!$C64*DCC!M64</f>
        <v>1.2299076581812517E-43</v>
      </c>
      <c r="N681" s="18">
        <f ca="1">N599*DCC!$C64*DCC!N64</f>
        <v>1.1757623635045946E-49</v>
      </c>
      <c r="O681" s="18">
        <f ca="1">O599*DCC!$C64*DCC!O64</f>
        <v>1.9864464655442802E-50</v>
      </c>
      <c r="P681" s="18">
        <f ca="1">P599*DCC!$C64*DCC!P64</f>
        <v>1.5819225030246312E-49</v>
      </c>
      <c r="Q681" s="18">
        <f ca="1">Q599*DCC!$C64*DCC!Q64</f>
        <v>2.2748008704507585E-50</v>
      </c>
      <c r="R681" s="18">
        <f ca="1">R599*DCC!$C64*DCC!R64</f>
        <v>1.1654560104765672E-49</v>
      </c>
      <c r="S681" s="18">
        <f ca="1">S599*DCC!$C64*DCC!S64</f>
        <v>2.4328493106728737E-51</v>
      </c>
      <c r="T681" s="18">
        <f ca="1">T599*DCC!$C64*DCC!T64</f>
        <v>1.6371181208643407E-50</v>
      </c>
      <c r="U681" s="18">
        <f ca="1">U599*DCC!$C64*DCC!U64</f>
        <v>1.1309711758831341E-51</v>
      </c>
      <c r="V681" s="18">
        <f ca="1">V599*DCC!$C64*DCC!V64</f>
        <v>3.5843245019927669E-51</v>
      </c>
      <c r="W681" s="18">
        <f ca="1">W599*DCC!$C64*DCC!W64</f>
        <v>9.8365346067222747E-52</v>
      </c>
      <c r="X681" s="18">
        <f ca="1">X599*DCC!$C64*DCC!X64</f>
        <v>1.7131923971357777E-57</v>
      </c>
      <c r="Y681" s="18">
        <f ca="1">Y599*DCC!$C64*DCC!Y64</f>
        <v>1.7629194510867236E-58</v>
      </c>
      <c r="Z681" s="18">
        <f ca="1">Z599*DCC!$C64*DCC!Z64</f>
        <v>5.0081381114842249E-58</v>
      </c>
      <c r="AA681" s="18">
        <f ca="1">AA599*DCC!$C64*DCC!AA64</f>
        <v>3.3796199070043595E-58</v>
      </c>
      <c r="AB681" s="18">
        <f ca="1">AB599*DCC!$C64*DCC!AB64</f>
        <v>7.7670876448887405E-58</v>
      </c>
      <c r="AC681" s="18">
        <f ca="1">AC599*DCC!$C64*DCC!AC64</f>
        <v>1.0232747722510141E-57</v>
      </c>
      <c r="AD681" s="18">
        <f ca="1">AD599*DCC!$C64*DCC!AD64</f>
        <v>1.7026807864899752E-56</v>
      </c>
      <c r="AE681" s="18">
        <f ca="1">AE599*DCC!$C64*DCC!AE64</f>
        <v>1.9049050215364406E-58</v>
      </c>
      <c r="AF681" s="18">
        <f ca="1">AF599*DCC!$C64*DCC!AF64</f>
        <v>8.6375752791419469E-58</v>
      </c>
    </row>
    <row r="682" spans="4:32">
      <c r="D682" s="18">
        <f t="shared" si="584"/>
        <v>1.7901E-2</v>
      </c>
      <c r="E682" s="18">
        <f ca="1">E600*DCC!$C65*DCC!E65</f>
        <v>3.5465283235300604E-11</v>
      </c>
      <c r="F682" s="18">
        <f ca="1">F600*DCC!$C65*DCC!F65</f>
        <v>1.3393069859013559E-9</v>
      </c>
      <c r="G682" s="18">
        <f ca="1">G600*DCC!$C65*DCC!G65</f>
        <v>1.5929882279013868E-10</v>
      </c>
      <c r="H682" s="18">
        <f ca="1">H600*DCC!$C65*DCC!H65</f>
        <v>1.1052906004870061E-10</v>
      </c>
      <c r="I682" s="18">
        <f ca="1">I600*DCC!$C65*DCC!I65</f>
        <v>1.1945536248712325E-9</v>
      </c>
      <c r="J682" s="18">
        <f ca="1">J600*DCC!$C65*DCC!J65</f>
        <v>1.8825405808018719E-9</v>
      </c>
      <c r="K682" s="18">
        <f ca="1">K600*DCC!$C65*DCC!K65</f>
        <v>7.9875739871813028E-9</v>
      </c>
      <c r="L682" s="18">
        <f ca="1">L600*DCC!$C65*DCC!L65</f>
        <v>1.6214196463729171E-9</v>
      </c>
      <c r="M682" s="18">
        <f ca="1">M600*DCC!$C65*DCC!M65</f>
        <v>2.0558121375111884E-43</v>
      </c>
      <c r="N682" s="18">
        <f ca="1">N600*DCC!$C65*DCC!N65</f>
        <v>1.9492512856391724E-49</v>
      </c>
      <c r="O682" s="18">
        <f ca="1">O600*DCC!$C65*DCC!O65</f>
        <v>3.2934295501408264E-50</v>
      </c>
      <c r="P682" s="18">
        <f ca="1">P600*DCC!$C65*DCC!P65</f>
        <v>2.6226429001256835E-49</v>
      </c>
      <c r="Q682" s="18">
        <f ca="1">Q600*DCC!$C65*DCC!Q65</f>
        <v>3.7715205780538656E-50</v>
      </c>
      <c r="R682" s="18">
        <f ca="1">R600*DCC!$C65*DCC!R65</f>
        <v>1.9322080691650327E-49</v>
      </c>
      <c r="S682" s="18">
        <f ca="1">S600*DCC!$C65*DCC!S65</f>
        <v>4.0333095794541864E-51</v>
      </c>
      <c r="T682" s="18">
        <f ca="1">T600*DCC!$C65*DCC!T65</f>
        <v>2.7140944105416012E-50</v>
      </c>
      <c r="U682" s="18">
        <f ca="1">U600*DCC!$C65*DCC!U65</f>
        <v>1.8750463628600026E-51</v>
      </c>
      <c r="V682" s="18">
        <f ca="1">V600*DCC!$C65*DCC!V65</f>
        <v>5.9421941662954672E-51</v>
      </c>
      <c r="W682" s="18">
        <f ca="1">W600*DCC!$C65*DCC!W65</f>
        <v>1.6308155070416853E-51</v>
      </c>
      <c r="X682" s="18">
        <f ca="1">X600*DCC!$C65*DCC!X65</f>
        <v>2.8293084757125219E-57</v>
      </c>
      <c r="Y682" s="18">
        <f ca="1">Y600*DCC!$C65*DCC!Y65</f>
        <v>2.9115542072914325E-58</v>
      </c>
      <c r="Z682" s="18">
        <f ca="1">Z600*DCC!$C65*DCC!Z65</f>
        <v>8.2711995760428577E-58</v>
      </c>
      <c r="AA682" s="18">
        <f ca="1">AA600*DCC!$C65*DCC!AA65</f>
        <v>5.581612902465866E-58</v>
      </c>
      <c r="AB682" s="18">
        <f ca="1">AB600*DCC!$C65*DCC!AB65</f>
        <v>1.2827803913228671E-57</v>
      </c>
      <c r="AC682" s="18">
        <f ca="1">AC600*DCC!$C65*DCC!AC65</f>
        <v>1.6899606031066391E-57</v>
      </c>
      <c r="AD682" s="18">
        <f ca="1">AD600*DCC!$C65*DCC!AD65</f>
        <v>2.8120884290963262E-56</v>
      </c>
      <c r="AE682" s="18">
        <f ca="1">AE600*DCC!$C65*DCC!AE65</f>
        <v>3.1459449072123218E-58</v>
      </c>
      <c r="AF682" s="18">
        <f ca="1">AF600*DCC!$C65*DCC!AF65</f>
        <v>1.4264929580767836E-57</v>
      </c>
    </row>
    <row r="683" spans="4:32">
      <c r="D683" s="18">
        <f t="shared" si="584"/>
        <v>2.2536E-2</v>
      </c>
      <c r="E683" s="18">
        <f ca="1">E601*DCC!$C66*DCC!E66</f>
        <v>5.2941480796450227E-11</v>
      </c>
      <c r="F683" s="18">
        <f ca="1">F601*DCC!$C66*DCC!F66</f>
        <v>1.8977475401840917E-9</v>
      </c>
      <c r="G683" s="18">
        <f ca="1">G601*DCC!$C66*DCC!G66</f>
        <v>2.4188707950404825E-10</v>
      </c>
      <c r="H683" s="18">
        <f ca="1">H601*DCC!$C66*DCC!H66</f>
        <v>1.6059172616722626E-10</v>
      </c>
      <c r="I683" s="18">
        <f ca="1">I601*DCC!$C66*DCC!I66</f>
        <v>1.6898862066725681E-9</v>
      </c>
      <c r="J683" s="18">
        <f ca="1">J601*DCC!$C66*DCC!J66</f>
        <v>2.5559521698671188E-9</v>
      </c>
      <c r="K683" s="18">
        <f ca="1">K601*DCC!$C66*DCC!K66</f>
        <v>9.4639246841248758E-9</v>
      </c>
      <c r="L683" s="18">
        <f ca="1">L601*DCC!$C66*DCC!L66</f>
        <v>1.8156969041213109E-9</v>
      </c>
      <c r="M683" s="18">
        <f ca="1">M601*DCC!$C66*DCC!M66</f>
        <v>3.4836911483817521E-43</v>
      </c>
      <c r="N683" s="18">
        <f ca="1">N601*DCC!$C66*DCC!N66</f>
        <v>3.2694604596176345E-49</v>
      </c>
      <c r="O683" s="18">
        <f ca="1">O601*DCC!$C66*DCC!O66</f>
        <v>5.5239034669562781E-50</v>
      </c>
      <c r="P683" s="18">
        <f ca="1">P601*DCC!$C66*DCC!P66</f>
        <v>4.3988893009715159E-49</v>
      </c>
      <c r="Q683" s="18">
        <f ca="1">Q601*DCC!$C66*DCC!Q66</f>
        <v>6.3257476088279484E-50</v>
      </c>
      <c r="R683" s="18">
        <f ca="1">R601*DCC!$C66*DCC!R66</f>
        <v>3.2409635152443962E-49</v>
      </c>
      <c r="S683" s="18">
        <f ca="1">S601*DCC!$C66*DCC!S66</f>
        <v>6.7648039349871252E-51</v>
      </c>
      <c r="T683" s="18">
        <f ca="1">T601*DCC!$C66*DCC!T66</f>
        <v>4.5524576258398057E-50</v>
      </c>
      <c r="U683" s="18">
        <f ca="1">U601*DCC!$C66*DCC!U66</f>
        <v>3.1449180510786408E-51</v>
      </c>
      <c r="V683" s="18">
        <f ca="1">V601*DCC!$C66*DCC!V66</f>
        <v>9.966998222077816E-51</v>
      </c>
      <c r="W683" s="18">
        <f ca="1">W601*DCC!$C66*DCC!W66</f>
        <v>2.735360622981974E-51</v>
      </c>
      <c r="X683" s="18">
        <f ca="1">X601*DCC!$C66*DCC!X66</f>
        <v>4.7228204885666101E-57</v>
      </c>
      <c r="Y683" s="18">
        <f ca="1">Y601*DCC!$C66*DCC!Y66</f>
        <v>4.8599779724620088E-58</v>
      </c>
      <c r="Z683" s="18">
        <f ca="1">Z601*DCC!$C66*DCC!Z66</f>
        <v>1.3806279978354849E-57</v>
      </c>
      <c r="AA683" s="18">
        <f ca="1">AA601*DCC!$C66*DCC!AA66</f>
        <v>9.3168684100906416E-58</v>
      </c>
      <c r="AB683" s="18">
        <f ca="1">AB601*DCC!$C66*DCC!AB66</f>
        <v>2.1412074574828805E-57</v>
      </c>
      <c r="AC683" s="18">
        <f ca="1">AC601*DCC!$C66*DCC!AC66</f>
        <v>2.8209034631978294E-57</v>
      </c>
      <c r="AD683" s="18">
        <f ca="1">AD601*DCC!$C66*DCC!AD66</f>
        <v>4.6939009255852317E-56</v>
      </c>
      <c r="AE683" s="18">
        <f ca="1">AE601*DCC!$C66*DCC!AE66</f>
        <v>5.2512653418751216E-58</v>
      </c>
      <c r="AF683" s="18">
        <f ca="1">AF601*DCC!$C66*DCC!AF66</f>
        <v>2.3811265812316905E-57</v>
      </c>
    </row>
    <row r="684" spans="4:32">
      <c r="D684" s="18">
        <f t="shared" si="584"/>
        <v>2.8371E-2</v>
      </c>
      <c r="E684" s="18">
        <f ca="1">E602*DCC!$C67*DCC!E67</f>
        <v>7.924099008866428E-11</v>
      </c>
      <c r="F684" s="18">
        <f ca="1">F602*DCC!$C67*DCC!F67</f>
        <v>2.7353212442423568E-9</v>
      </c>
      <c r="G684" s="18">
        <f ca="1">G602*DCC!$C67*DCC!G67</f>
        <v>3.6727564977986274E-10</v>
      </c>
      <c r="H684" s="18">
        <f ca="1">H602*DCC!$C67*DCC!H67</f>
        <v>2.3301190962070035E-10</v>
      </c>
      <c r="I684" s="18">
        <f ca="1">I602*DCC!$C67*DCC!I67</f>
        <v>2.3605330919655526E-9</v>
      </c>
      <c r="J684" s="18">
        <f ca="1">J602*DCC!$C67*DCC!J67</f>
        <v>3.4507309142113521E-9</v>
      </c>
      <c r="K684" s="18">
        <f ca="1">K602*DCC!$C67*DCC!K67</f>
        <v>1.1011344862520427E-8</v>
      </c>
      <c r="L684" s="18">
        <f ca="1">L602*DCC!$C67*DCC!L67</f>
        <v>1.9665868718187512E-9</v>
      </c>
      <c r="M684" s="18">
        <f ca="1">M602*DCC!$C67*DCC!M67</f>
        <v>6.0067386376917483E-43</v>
      </c>
      <c r="N684" s="18">
        <f ca="1">N602*DCC!$C67*DCC!N67</f>
        <v>5.5647678660960678E-49</v>
      </c>
      <c r="O684" s="18">
        <f ca="1">O602*DCC!$C67*DCC!O67</f>
        <v>9.4020962781390936E-50</v>
      </c>
      <c r="P684" s="18">
        <f ca="1">P602*DCC!$C67*DCC!P67</f>
        <v>7.4872338526665808E-49</v>
      </c>
      <c r="Q684" s="18">
        <f ca="1">Q602*DCC!$C67*DCC!Q67</f>
        <v>1.0766631056673423E-49</v>
      </c>
      <c r="R684" s="18">
        <f ca="1">R602*DCC!$C67*DCC!R67</f>
        <v>5.5161780494386032E-49</v>
      </c>
      <c r="S684" s="18">
        <f ca="1">S602*DCC!$C67*DCC!S67</f>
        <v>1.151408141554456E-50</v>
      </c>
      <c r="T684" s="18">
        <f ca="1">T602*DCC!$C67*DCC!T67</f>
        <v>7.7481523519501742E-50</v>
      </c>
      <c r="U684" s="18">
        <f ca="1">U602*DCC!$C67*DCC!U67</f>
        <v>5.3528345343055245E-51</v>
      </c>
      <c r="V684" s="18">
        <f ca="1">V602*DCC!$C67*DCC!V67</f>
        <v>1.696389057552124E-50</v>
      </c>
      <c r="W684" s="18">
        <f ca="1">W602*DCC!$C67*DCC!W67</f>
        <v>4.6555193178074489E-51</v>
      </c>
      <c r="X684" s="18">
        <f ca="1">X602*DCC!$C67*DCC!X67</f>
        <v>7.9895687985973419E-57</v>
      </c>
      <c r="Y684" s="18">
        <f ca="1">Y602*DCC!$C67*DCC!Y67</f>
        <v>8.2216298985221392E-58</v>
      </c>
      <c r="Z684" s="18">
        <f ca="1">Z602*DCC!$C67*DCC!Z67</f>
        <v>2.335615330723647E-57</v>
      </c>
      <c r="AA684" s="18">
        <f ca="1">AA602*DCC!$C67*DCC!AA67</f>
        <v>1.5761440125069256E-57</v>
      </c>
      <c r="AB684" s="18">
        <f ca="1">AB602*DCC!$C67*DCC!AB67</f>
        <v>3.6223245515075669E-57</v>
      </c>
      <c r="AC684" s="18">
        <f ca="1">AC602*DCC!$C67*DCC!AC67</f>
        <v>4.7721607517514379E-57</v>
      </c>
      <c r="AD684" s="18">
        <f ca="1">AD602*DCC!$C67*DCC!AD67</f>
        <v>7.9406888349595095E-56</v>
      </c>
      <c r="AE684" s="18">
        <f ca="1">AE602*DCC!$C67*DCC!AE67</f>
        <v>8.8836529950791322E-58</v>
      </c>
      <c r="AF684" s="18">
        <f ca="1">AF602*DCC!$C67*DCC!AF67</f>
        <v>4.0281914824570922E-57</v>
      </c>
    </row>
    <row r="685" spans="4:32">
      <c r="D685" s="18">
        <f t="shared" si="584"/>
        <v>3.5716999999999999E-2</v>
      </c>
      <c r="E685" s="18">
        <f ca="1">E603*DCC!$C68*DCC!E68</f>
        <v>1.190146062488403E-10</v>
      </c>
      <c r="F685" s="18">
        <f ca="1">F603*DCC!$C68*DCC!F68</f>
        <v>4.0072558278252651E-9</v>
      </c>
      <c r="G685" s="18">
        <f ca="1">G603*DCC!$C68*DCC!G68</f>
        <v>5.5767762707722138E-10</v>
      </c>
      <c r="H685" s="18">
        <f ca="1">H603*DCC!$C68*DCC!H68</f>
        <v>3.3762326905899593E-10</v>
      </c>
      <c r="I685" s="18">
        <f ca="1">I603*DCC!$C68*DCC!I68</f>
        <v>3.2461254547253148E-9</v>
      </c>
      <c r="J685" s="18">
        <f ca="1">J603*DCC!$C68*DCC!J68</f>
        <v>4.6238366233987936E-9</v>
      </c>
      <c r="K685" s="18">
        <f ca="1">K603*DCC!$C68*DCC!K68</f>
        <v>1.2498216154348744E-8</v>
      </c>
      <c r="L685" s="18">
        <f ca="1">L603*DCC!$C68*DCC!L68</f>
        <v>2.0463702382713531E-9</v>
      </c>
      <c r="M685" s="18">
        <f ca="1">M603*DCC!$C68*DCC!M68</f>
        <v>1.0585126062828364E-42</v>
      </c>
      <c r="N685" s="18">
        <f ca="1">N603*DCC!$C68*DCC!N68</f>
        <v>9.648361827739978E-49</v>
      </c>
      <c r="O685" s="18">
        <f ca="1">O603*DCC!$C68*DCC!O68</f>
        <v>1.6301118611357073E-49</v>
      </c>
      <c r="P685" s="18">
        <f ca="1">P603*DCC!$C68*DCC!P68</f>
        <v>1.2981459102646443E-48</v>
      </c>
      <c r="Q685" s="18">
        <f ca="1">Q603*DCC!$C68*DCC!Q68</f>
        <v>1.866752577450442E-49</v>
      </c>
      <c r="R685" s="18">
        <f ca="1">R603*DCC!$C68*DCC!R68</f>
        <v>9.5636777158435675E-49</v>
      </c>
      <c r="S685" s="18">
        <f ca="1">S603*DCC!$C68*DCC!S68</f>
        <v>1.9962808474981386E-50</v>
      </c>
      <c r="T685" s="18">
        <f ca="1">T603*DCC!$C68*DCC!T68</f>
        <v>1.3434011790066642E-49</v>
      </c>
      <c r="U685" s="18">
        <f ca="1">U603*DCC!$C68*DCC!U68</f>
        <v>9.2807320082114185E-51</v>
      </c>
      <c r="V685" s="18">
        <f ca="1">V603*DCC!$C68*DCC!V68</f>
        <v>2.9412060303930575E-50</v>
      </c>
      <c r="W685" s="18">
        <f ca="1">W603*DCC!$C68*DCC!W68</f>
        <v>8.0719003551913103E-51</v>
      </c>
      <c r="X685" s="18">
        <f ca="1">X603*DCC!$C68*DCC!X68</f>
        <v>1.3746770762323835E-56</v>
      </c>
      <c r="Y685" s="18">
        <f ca="1">Y603*DCC!$C68*DCC!Y68</f>
        <v>1.4146092488121846E-57</v>
      </c>
      <c r="Z685" s="18">
        <f ca="1">Z603*DCC!$C68*DCC!Z68</f>
        <v>4.0186396411882239E-57</v>
      </c>
      <c r="AA685" s="18">
        <f ca="1">AA603*DCC!$C68*DCC!AA68</f>
        <v>2.7118945157818378E-57</v>
      </c>
      <c r="AB685" s="18">
        <f ca="1">AB603*DCC!$C68*DCC!AB68</f>
        <v>6.2325180059701973E-57</v>
      </c>
      <c r="AC685" s="18">
        <f ca="1">AC603*DCC!$C68*DCC!AC68</f>
        <v>8.2108673780408441E-57</v>
      </c>
      <c r="AD685" s="18">
        <f ca="1">AD603*DCC!$C68*DCC!AD68</f>
        <v>1.3662639795619403E-55</v>
      </c>
      <c r="AE685" s="18">
        <f ca="1">AE603*DCC!$C68*DCC!AE68</f>
        <v>1.5284914975468865E-57</v>
      </c>
      <c r="AF685" s="18">
        <f ca="1">AF603*DCC!$C68*DCC!AF68</f>
        <v>6.9307709885608529E-57</v>
      </c>
    </row>
    <row r="686" spans="4:32">
      <c r="D686" s="18">
        <f t="shared" si="584"/>
        <v>4.4964999999999998E-2</v>
      </c>
      <c r="E686" s="18">
        <f ca="1">E604*DCC!$C69*DCC!E69</f>
        <v>1.7954565943764291E-10</v>
      </c>
      <c r="F686" s="18">
        <f ca="1">F604*DCC!$C69*DCC!F69</f>
        <v>5.9586747083953872E-9</v>
      </c>
      <c r="G686" s="18">
        <f ca="1">G604*DCC!$C69*DCC!G69</f>
        <v>8.4674133415291625E-10</v>
      </c>
      <c r="H686" s="18">
        <f ca="1">H604*DCC!$C69*DCC!H69</f>
        <v>4.8849202233902217E-10</v>
      </c>
      <c r="I686" s="18">
        <f ca="1">I604*DCC!$C69*DCC!I69</f>
        <v>4.380777396513422E-9</v>
      </c>
      <c r="J686" s="18">
        <f ca="1">J604*DCC!$C69*DCC!J69</f>
        <v>6.1325964060761096E-9</v>
      </c>
      <c r="K686" s="18">
        <f ca="1">K604*DCC!$C69*DCC!K69</f>
        <v>1.3732607397864837E-8</v>
      </c>
      <c r="L686" s="18">
        <f ca="1">L604*DCC!$C69*DCC!L69</f>
        <v>2.0366910219719336E-9</v>
      </c>
      <c r="M686" s="18">
        <f ca="1">M604*DCC!$C69*DCC!M69</f>
        <v>1.9173612093851032E-42</v>
      </c>
      <c r="N686" s="18">
        <f ca="1">N604*DCC!$C69*DCC!N69</f>
        <v>1.7121083751010055E-48</v>
      </c>
      <c r="O686" s="18">
        <f ca="1">O604*DCC!$C69*DCC!O69</f>
        <v>2.8927089787004602E-49</v>
      </c>
      <c r="P686" s="18">
        <f ca="1">P604*DCC!$C69*DCC!P69</f>
        <v>2.303560771284341E-48</v>
      </c>
      <c r="Q686" s="18">
        <f ca="1">Q604*DCC!$C69*DCC!Q69</f>
        <v>3.312617692376997E-49</v>
      </c>
      <c r="R686" s="18">
        <f ca="1">R604*DCC!$C69*DCC!R69</f>
        <v>1.6971191398099195E-48</v>
      </c>
      <c r="S686" s="18">
        <f ca="1">S604*DCC!$C69*DCC!S69</f>
        <v>3.5425439899418042E-50</v>
      </c>
      <c r="T686" s="18">
        <f ca="1">T604*DCC!$C69*DCC!T69</f>
        <v>2.383933053797347E-49</v>
      </c>
      <c r="U686" s="18">
        <f ca="1">U604*DCC!$C69*DCC!U69</f>
        <v>1.6469035380713008E-50</v>
      </c>
      <c r="V686" s="18">
        <f ca="1">V604*DCC!$C69*DCC!V69</f>
        <v>5.2193235073415425E-50</v>
      </c>
      <c r="W686" s="18">
        <f ca="1">W604*DCC!$C69*DCC!W69</f>
        <v>1.4323855915672293E-50</v>
      </c>
      <c r="X686" s="18">
        <f ca="1">X604*DCC!$C69*DCC!X69</f>
        <v>2.4160531817522473E-56</v>
      </c>
      <c r="Y686" s="18">
        <f ca="1">Y604*DCC!$C69*DCC!Y69</f>
        <v>2.4862134274156903E-57</v>
      </c>
      <c r="Z686" s="18">
        <f ca="1">Z604*DCC!$C69*DCC!Z69</f>
        <v>7.0628768896506219E-57</v>
      </c>
      <c r="AA686" s="18">
        <f ca="1">AA604*DCC!$C69*DCC!AA69</f>
        <v>4.7662163155441737E-57</v>
      </c>
      <c r="AB686" s="18">
        <f ca="1">AB604*DCC!$C69*DCC!AB69</f>
        <v>1.095380002315326E-56</v>
      </c>
      <c r="AC686" s="18">
        <f ca="1">AC604*DCC!$C69*DCC!AC69</f>
        <v>1.4430855481666957E-56</v>
      </c>
      <c r="AD686" s="18">
        <f ca="1">AD604*DCC!$C69*DCC!AD69</f>
        <v>2.4012696371139243E-55</v>
      </c>
      <c r="AE686" s="18">
        <f ca="1">AE604*DCC!$C69*DCC!AE69</f>
        <v>2.6863826143612404E-57</v>
      </c>
      <c r="AF686" s="18">
        <f ca="1">AF604*DCC!$C69*DCC!AF69</f>
        <v>1.2181096701960371E-56</v>
      </c>
    </row>
    <row r="687" spans="4:32">
      <c r="D687" s="18">
        <f t="shared" si="584"/>
        <v>5.6606999999999998E-2</v>
      </c>
      <c r="E687" s="18">
        <f ca="1">E605*DCC!$C70*DCC!E70</f>
        <v>2.7233403098755304E-10</v>
      </c>
      <c r="F687" s="18">
        <f ca="1">F605*DCC!$C70*DCC!F70</f>
        <v>8.9787056317006888E-9</v>
      </c>
      <c r="G687" s="18">
        <f ca="1">G605*DCC!$C70*DCC!G70</f>
        <v>1.2856966460590344E-9</v>
      </c>
      <c r="H687" s="18">
        <f ca="1">H605*DCC!$C70*DCC!H70</f>
        <v>7.0571221705662761E-10</v>
      </c>
      <c r="I687" s="18">
        <f ca="1">I605*DCC!$C70*DCC!I70</f>
        <v>5.7851727642893381E-9</v>
      </c>
      <c r="J687" s="18">
        <f ca="1">J605*DCC!$C70*DCC!J70</f>
        <v>8.0257493648211779E-9</v>
      </c>
      <c r="K687" s="18">
        <f ca="1">K605*DCC!$C70*DCC!K70</f>
        <v>1.4500280933757225E-8</v>
      </c>
      <c r="L687" s="18">
        <f ca="1">L605*DCC!$C70*DCC!L70</f>
        <v>1.9373356257577315E-9</v>
      </c>
      <c r="M687" s="18">
        <f ca="1">M605*DCC!$C70*DCC!M70</f>
        <v>3.5950782952634201E-42</v>
      </c>
      <c r="N687" s="18">
        <f ca="1">N605*DCC!$C70*DCC!N70</f>
        <v>3.1285073271952941E-48</v>
      </c>
      <c r="O687" s="18">
        <f ca="1">O605*DCC!$C70*DCC!O70</f>
        <v>5.2856372866863968E-49</v>
      </c>
      <c r="P687" s="18">
        <f ca="1">P605*DCC!$C70*DCC!P70</f>
        <v>4.2092249403043358E-48</v>
      </c>
      <c r="Q687" s="18">
        <f ca="1">Q605*DCC!$C70*DCC!Q70</f>
        <v>6.0528908047224903E-49</v>
      </c>
      <c r="R687" s="18">
        <f ca="1">R605*DCC!$C70*DCC!R70</f>
        <v>3.1010753871849179E-48</v>
      </c>
      <c r="S687" s="18">
        <f ca="1">S605*DCC!$C70*DCC!S70</f>
        <v>6.4731098175275307E-50</v>
      </c>
      <c r="T687" s="18">
        <f ca="1">T605*DCC!$C70*DCC!T70</f>
        <v>4.3559782142473093E-49</v>
      </c>
      <c r="U687" s="18">
        <f ca="1">U605*DCC!$C70*DCC!U70</f>
        <v>3.0093059060152353E-50</v>
      </c>
      <c r="V687" s="18">
        <f ca="1">V605*DCC!$C70*DCC!V70</f>
        <v>9.5369970285462131E-50</v>
      </c>
      <c r="W687" s="18">
        <f ca="1">W605*DCC!$C70*DCC!W70</f>
        <v>2.6173197835166078E-50</v>
      </c>
      <c r="X687" s="18">
        <f ca="1">X605*DCC!$C70*DCC!X70</f>
        <v>4.3615216598088876E-56</v>
      </c>
      <c r="Y687" s="18">
        <f ca="1">Y605*DCC!$C70*DCC!Y70</f>
        <v>4.4881836697170408E-57</v>
      </c>
      <c r="Z687" s="18">
        <f ca="1">Z605*DCC!$C70*DCC!Z70</f>
        <v>1.275010848448397E-56</v>
      </c>
      <c r="AA687" s="18">
        <f ca="1">AA605*DCC!$C70*DCC!AA70</f>
        <v>8.6038029858123264E-57</v>
      </c>
      <c r="AB687" s="18">
        <f ca="1">AB605*DCC!$C70*DCC!AB70</f>
        <v>1.9773116070046828E-56</v>
      </c>
      <c r="AC687" s="18">
        <f ca="1">AC605*DCC!$C70*DCC!AC70</f>
        <v>2.6051332506126565E-56</v>
      </c>
      <c r="AD687" s="18">
        <f ca="1">AD605*DCC!$C70*DCC!AD70</f>
        <v>4.3347062067388746E-55</v>
      </c>
      <c r="AE687" s="18">
        <f ca="1">AE605*DCC!$C70*DCC!AE70</f>
        <v>4.8493904520338527E-57</v>
      </c>
      <c r="AF687" s="18">
        <f ca="1">AF605*DCC!$C70*DCC!AF70</f>
        <v>2.1989010029136939E-56</v>
      </c>
    </row>
    <row r="688" spans="4:32">
      <c r="D688" s="18">
        <f t="shared" si="584"/>
        <v>7.1263999999999994E-2</v>
      </c>
      <c r="E688" s="18">
        <f ca="1">E606*DCC!$C71*DCC!E71</f>
        <v>4.1587462176826729E-10</v>
      </c>
      <c r="F688" s="18">
        <f ca="1">F606*DCC!$C71*DCC!F71</f>
        <v>1.3684981596894928E-8</v>
      </c>
      <c r="G688" s="18">
        <f ca="1">G606*DCC!$C71*DCC!G71</f>
        <v>1.9522325163871527E-9</v>
      </c>
      <c r="H688" s="18">
        <f ca="1">H606*DCC!$C71*DCC!H71</f>
        <v>1.0179716827462498E-9</v>
      </c>
      <c r="I688" s="18">
        <f ca="1">I606*DCC!$C71*DCC!I71</f>
        <v>7.4573515893249412E-9</v>
      </c>
      <c r="J688" s="18">
        <f ca="1">J606*DCC!$C71*DCC!J71</f>
        <v>1.0323819208693952E-8</v>
      </c>
      <c r="K688" s="18">
        <f ca="1">K606*DCC!$C71*DCC!K71</f>
        <v>1.4636643400148485E-8</v>
      </c>
      <c r="L688" s="18">
        <f ca="1">L606*DCC!$C71*DCC!L71</f>
        <v>1.766510820215948E-9</v>
      </c>
      <c r="M688" s="18">
        <f ca="1">M606*DCC!$C71*DCC!M71</f>
        <v>7.0408354433731051E-42</v>
      </c>
      <c r="N688" s="18">
        <f ca="1">N606*DCC!$C71*DCC!N71</f>
        <v>5.9310492015536358E-48</v>
      </c>
      <c r="O688" s="18">
        <f ca="1">O606*DCC!$C71*DCC!O71</f>
        <v>1.0020649267710297E-48</v>
      </c>
      <c r="P688" s="18">
        <f ca="1">P606*DCC!$C71*DCC!P71</f>
        <v>7.9800013870233331E-48</v>
      </c>
      <c r="Q688" s="18">
        <f ca="1">Q606*DCC!$C71*DCC!Q71</f>
        <v>1.1475364388175954E-48</v>
      </c>
      <c r="R688" s="18">
        <f ca="1">R606*DCC!$C71*DCC!R71</f>
        <v>5.8791102712485823E-48</v>
      </c>
      <c r="S688" s="18">
        <f ca="1">S606*DCC!$C71*DCC!S71</f>
        <v>1.2271787876669623E-49</v>
      </c>
      <c r="T688" s="18">
        <f ca="1">T606*DCC!$C71*DCC!T71</f>
        <v>8.2581964906695119E-49</v>
      </c>
      <c r="U688" s="18">
        <f ca="1">U606*DCC!$C71*DCC!U71</f>
        <v>5.7050822935449722E-50</v>
      </c>
      <c r="V688" s="18">
        <f ca="1">V606*DCC!$C71*DCC!V71</f>
        <v>1.8079910083640826E-49</v>
      </c>
      <c r="W688" s="18">
        <f ca="1">W606*DCC!$C71*DCC!W71</f>
        <v>4.9619938436258675E-50</v>
      </c>
      <c r="X688" s="18">
        <f ca="1">X606*DCC!$C71*DCC!X71</f>
        <v>8.1431582173325492E-56</v>
      </c>
      <c r="Y688" s="18">
        <f ca="1">Y606*DCC!$C71*DCC!Y71</f>
        <v>8.3803120888286913E-57</v>
      </c>
      <c r="Z688" s="18">
        <f ca="1">Z606*DCC!$C71*DCC!Z71</f>
        <v>2.3806364608216773E-56</v>
      </c>
      <c r="AA688" s="18">
        <f ca="1">AA606*DCC!$C71*DCC!AA71</f>
        <v>1.6065285806515284E-56</v>
      </c>
      <c r="AB688" s="18">
        <f ca="1">AB606*DCC!$C71*DCC!AB71</f>
        <v>3.692131101012739E-56</v>
      </c>
      <c r="AC688" s="18">
        <f ca="1">AC606*DCC!$C71*DCC!AC71</f>
        <v>4.86389577955897E-56</v>
      </c>
      <c r="AD688" s="18">
        <f ca="1">AD606*DCC!$C71*DCC!AD71</f>
        <v>8.0938281932286464E-55</v>
      </c>
      <c r="AE688" s="18">
        <f ca="1">AE606*DCC!$C71*DCC!AE71</f>
        <v>9.0546121265501052E-57</v>
      </c>
      <c r="AF688" s="18">
        <f ca="1">AF606*DCC!$C71*DCC!AF71</f>
        <v>4.1057110107038514E-56</v>
      </c>
    </row>
    <row r="689" spans="4:32">
      <c r="D689" s="18">
        <f t="shared" si="584"/>
        <v>8.9716000000000004E-2</v>
      </c>
      <c r="E689" s="18">
        <f ca="1">E607*DCC!$C72*DCC!E72</f>
        <v>6.4031973201413149E-10</v>
      </c>
      <c r="F689" s="18">
        <f ca="1">F607*DCC!$C72*DCC!F72</f>
        <v>2.1062144242984996E-8</v>
      </c>
      <c r="G689" s="18">
        <f ca="1">G607*DCC!$C72*DCC!G72</f>
        <v>2.9641684968500996E-9</v>
      </c>
      <c r="H689" s="18">
        <f ca="1">H607*DCC!$C72*DCC!H72</f>
        <v>1.4660501307635624E-9</v>
      </c>
      <c r="I689" s="18">
        <f ca="1">I607*DCC!$C72*DCC!I72</f>
        <v>9.3703528486649864E-9</v>
      </c>
      <c r="J689" s="18">
        <f ca="1">J607*DCC!$C72*DCC!J72</f>
        <v>1.3000246192963733E-8</v>
      </c>
      <c r="K689" s="18">
        <f ca="1">K607*DCC!$C72*DCC!K72</f>
        <v>1.4099577877519094E-8</v>
      </c>
      <c r="L689" s="18">
        <f ca="1">L607*DCC!$C72*DCC!L72</f>
        <v>1.5534056065333797E-9</v>
      </c>
      <c r="M689" s="18">
        <f ca="1">M607*DCC!$C72*DCC!M72</f>
        <v>1.4566114394850991E-41</v>
      </c>
      <c r="N689" s="18">
        <f ca="1">N607*DCC!$C72*DCC!N72</f>
        <v>1.1778092338464845E-47</v>
      </c>
      <c r="O689" s="18">
        <f ca="1">O607*DCC!$C72*DCC!O72</f>
        <v>1.989940130091501E-48</v>
      </c>
      <c r="P689" s="18">
        <f ca="1">P607*DCC!$C72*DCC!P72</f>
        <v>1.584692068721297E-47</v>
      </c>
      <c r="Q689" s="18">
        <f ca="1">Q607*DCC!$C72*DCC!Q72</f>
        <v>2.2788156082431233E-48</v>
      </c>
      <c r="R689" s="18">
        <f ca="1">R607*DCC!$C72*DCC!R72</f>
        <v>1.16750463992167E-47</v>
      </c>
      <c r="S689" s="18">
        <f ca="1">S607*DCC!$C72*DCC!S72</f>
        <v>2.4369972136213259E-49</v>
      </c>
      <c r="T689" s="18">
        <f ca="1">T607*DCC!$C72*DCC!T72</f>
        <v>1.6399505431355803E-48</v>
      </c>
      <c r="U689" s="18">
        <f ca="1">U607*DCC!$C72*DCC!U72</f>
        <v>1.1329421643667763E-49</v>
      </c>
      <c r="V689" s="18">
        <f ca="1">V607*DCC!$C72*DCC!V72</f>
        <v>3.5904807348892408E-49</v>
      </c>
      <c r="W689" s="18">
        <f ca="1">W607*DCC!$C72*DCC!W72</f>
        <v>9.8537348111216532E-50</v>
      </c>
      <c r="X689" s="18">
        <f ca="1">X607*DCC!$C72*DCC!X72</f>
        <v>1.5863629458391358E-55</v>
      </c>
      <c r="Y689" s="18">
        <f ca="1">Y607*DCC!$C72*DCC!Y72</f>
        <v>1.6324489970491681E-56</v>
      </c>
      <c r="Z689" s="18">
        <f ca="1">Z607*DCC!$C72*DCC!Z72</f>
        <v>4.637432549368766E-56</v>
      </c>
      <c r="AA689" s="18">
        <f ca="1">AA607*DCC!$C72*DCC!AA72</f>
        <v>3.1294925371039095E-56</v>
      </c>
      <c r="AB689" s="18">
        <f ca="1">AB607*DCC!$C72*DCC!AB72</f>
        <v>7.1922022108252766E-56</v>
      </c>
      <c r="AC689" s="18">
        <f ca="1">AC607*DCC!$C72*DCC!AC72</f>
        <v>9.4752775223973747E-56</v>
      </c>
      <c r="AD689" s="18">
        <f ca="1">AD607*DCC!$C72*DCC!AD72</f>
        <v>1.5766633692722081E-54</v>
      </c>
      <c r="AE689" s="18">
        <f ca="1">AE607*DCC!$C72*DCC!AE72</f>
        <v>1.7638735582343551E-56</v>
      </c>
      <c r="AF689" s="18">
        <f ca="1">AF607*DCC!$C72*DCC!AF72</f>
        <v>7.9980843228137684E-56</v>
      </c>
    </row>
    <row r="690" spans="4:32">
      <c r="D690" s="18">
        <f t="shared" si="584"/>
        <v>0.11294999999999999</v>
      </c>
      <c r="E690" s="18">
        <f ca="1">E608*DCC!$C73*DCC!E73</f>
        <v>9.9564371175549157E-10</v>
      </c>
      <c r="F690" s="18">
        <f ca="1">F608*DCC!$C73*DCC!F73</f>
        <v>3.2674009107041563E-8</v>
      </c>
      <c r="G690" s="18">
        <f ca="1">G608*DCC!$C73*DCC!G73</f>
        <v>4.5006758153437381E-9</v>
      </c>
      <c r="H690" s="18">
        <f ca="1">H608*DCC!$C73*DCC!H73</f>
        <v>2.1078994445659589E-9</v>
      </c>
      <c r="I690" s="18">
        <f ca="1">I608*DCC!$C73*DCC!I73</f>
        <v>1.1476179720024449E-8</v>
      </c>
      <c r="J690" s="18">
        <f ca="1">J608*DCC!$C73*DCC!J73</f>
        <v>1.5961081756233122E-8</v>
      </c>
      <c r="K690" s="18">
        <f ca="1">K608*DCC!$C73*DCC!K73</f>
        <v>1.2997657734459449E-8</v>
      </c>
      <c r="L690" s="18">
        <f ca="1">L608*DCC!$C73*DCC!L73</f>
        <v>1.3272652468968158E-9</v>
      </c>
      <c r="M690" s="18">
        <f ca="1">M608*DCC!$C73*DCC!M73</f>
        <v>3.2289361012521549E-41</v>
      </c>
      <c r="N690" s="18">
        <f ca="1">N608*DCC!$C73*DCC!N73</f>
        <v>2.4797760857456368E-47</v>
      </c>
      <c r="O690" s="18">
        <f ca="1">O608*DCC!$C73*DCC!O73</f>
        <v>4.1896354475106062E-48</v>
      </c>
      <c r="P690" s="18">
        <f ca="1">P608*DCC!$C73*DCC!P73</f>
        <v>3.3364134383888318E-47</v>
      </c>
      <c r="Q690" s="18">
        <f ca="1">Q608*DCC!$C73*DCC!Q73</f>
        <v>4.7976795204377889E-48</v>
      </c>
      <c r="R690" s="18">
        <f ca="1">R608*DCC!$C73*DCC!R73</f>
        <v>2.4580781023823579E-47</v>
      </c>
      <c r="S690" s="18">
        <f ca="1">S608*DCC!$C73*DCC!S73</f>
        <v>5.1307889707653022E-49</v>
      </c>
      <c r="T690" s="18">
        <f ca="1">T608*DCC!$C73*DCC!T73</f>
        <v>3.4527187893510524E-48</v>
      </c>
      <c r="U690" s="18">
        <f ca="1">U608*DCC!$C73*DCC!U73</f>
        <v>2.3852380080273281E-49</v>
      </c>
      <c r="V690" s="18">
        <f ca="1">V608*DCC!$C73*DCC!V73</f>
        <v>7.5593254903002915E-49</v>
      </c>
      <c r="W690" s="18">
        <f ca="1">W608*DCC!$C73*DCC!W73</f>
        <v>2.0745804264710616E-49</v>
      </c>
      <c r="X690" s="18">
        <f ca="1">X608*DCC!$C73*DCC!X73</f>
        <v>3.2600382493900587E-55</v>
      </c>
      <c r="Y690" s="18">
        <f ca="1">Y608*DCC!$C73*DCC!Y73</f>
        <v>3.3547856851241596E-56</v>
      </c>
      <c r="Z690" s="18">
        <f ca="1">Z608*DCC!$C73*DCC!Z73</f>
        <v>9.5304357150581082E-56</v>
      </c>
      <c r="AA690" s="18">
        <f ca="1">AA608*DCC!$C73*DCC!AA73</f>
        <v>6.4312720632807188E-56</v>
      </c>
      <c r="AB690" s="18">
        <f ca="1">AB608*DCC!$C73*DCC!AB73</f>
        <v>1.4780851324391759E-55</v>
      </c>
      <c r="AC690" s="18">
        <f ca="1">AC608*DCC!$C73*DCC!AC73</f>
        <v>1.9472034948225365E-55</v>
      </c>
      <c r="AD690" s="18">
        <f ca="1">AD608*DCC!$C73*DCC!AD73</f>
        <v>3.2401053299406362E-54</v>
      </c>
      <c r="AE690" s="18">
        <f ca="1">AE608*DCC!$C73*DCC!AE73</f>
        <v>3.6249519203399996E-56</v>
      </c>
      <c r="AF690" s="18">
        <f ca="1">AF608*DCC!$C73*DCC!AF73</f>
        <v>1.6436932904247932E-55</v>
      </c>
    </row>
    <row r="691" spans="4:32">
      <c r="D691" s="18">
        <f t="shared" si="584"/>
        <v>0.14219000000000001</v>
      </c>
      <c r="E691" s="18">
        <f ca="1">E609*DCC!$C74*DCC!E74</f>
        <v>1.5658134290768259E-9</v>
      </c>
      <c r="F691" s="18">
        <f ca="1">F609*DCC!$C74*DCC!F74</f>
        <v>5.1009299248021031E-8</v>
      </c>
      <c r="G691" s="18">
        <f ca="1">G609*DCC!$C74*DCC!G74</f>
        <v>6.8331709904938499E-9</v>
      </c>
      <c r="H691" s="18">
        <f ca="1">H609*DCC!$C74*DCC!H74</f>
        <v>3.024923580860189E-9</v>
      </c>
      <c r="I691" s="18">
        <f ca="1">I609*DCC!$C74*DCC!I74</f>
        <v>1.3708553049452065E-8</v>
      </c>
      <c r="J691" s="18">
        <f ca="1">J609*DCC!$C74*DCC!J74</f>
        <v>1.9032670837190613E-8</v>
      </c>
      <c r="K691" s="18">
        <f ca="1">K609*DCC!$C74*DCC!K74</f>
        <v>1.1527551746474756E-8</v>
      </c>
      <c r="L691" s="18">
        <f ca="1">L609*DCC!$C74*DCC!L74</f>
        <v>1.1090447332225177E-9</v>
      </c>
      <c r="M691" s="18">
        <f ca="1">M609*DCC!$C74*DCC!M74</f>
        <v>7.8060668394181272E-41</v>
      </c>
      <c r="N691" s="18">
        <f ca="1">N609*DCC!$C74*DCC!N74</f>
        <v>5.6184123925921194E-47</v>
      </c>
      <c r="O691" s="18">
        <f ca="1">O609*DCC!$C74*DCC!O74</f>
        <v>9.4922882033896973E-48</v>
      </c>
      <c r="P691" s="18">
        <f ca="1">P609*DCC!$C74*DCC!P74</f>
        <v>7.5592617931300163E-47</v>
      </c>
      <c r="Q691" s="18">
        <f ca="1">Q609*DCC!$C74*DCC!Q74</f>
        <v>1.0870200582488438E-47</v>
      </c>
      <c r="R691" s="18">
        <f ca="1">R609*DCC!$C74*DCC!R74</f>
        <v>5.5691658932979681E-47</v>
      </c>
      <c r="S691" s="18">
        <f ca="1">S609*DCC!$C74*DCC!S74</f>
        <v>1.1625440900477402E-48</v>
      </c>
      <c r="T691" s="18">
        <f ca="1">T609*DCC!$C74*DCC!T74</f>
        <v>7.8230180979670343E-48</v>
      </c>
      <c r="U691" s="18">
        <f ca="1">U609*DCC!$C74*DCC!U74</f>
        <v>5.4043790387976943E-49</v>
      </c>
      <c r="V691" s="18">
        <f ca="1">V609*DCC!$C74*DCC!V74</f>
        <v>1.7127799575346817E-48</v>
      </c>
      <c r="W691" s="18">
        <f ca="1">W609*DCC!$C74*DCC!W74</f>
        <v>4.7004174810389085E-49</v>
      </c>
      <c r="X691" s="18">
        <f ca="1">X609*DCC!$C74*DCC!X74</f>
        <v>7.164945473714802E-55</v>
      </c>
      <c r="Y691" s="18">
        <f ca="1">Y609*DCC!$C74*DCC!Y74</f>
        <v>7.3729139853334688E-56</v>
      </c>
      <c r="Z691" s="18">
        <f ca="1">Z609*DCC!$C74*DCC!Z74</f>
        <v>2.0945127656394718E-55</v>
      </c>
      <c r="AA691" s="18">
        <f ca="1">AA609*DCC!$C74*DCC!AA74</f>
        <v>1.4134309002126476E-55</v>
      </c>
      <c r="AB691" s="18">
        <f ca="1">AB609*DCC!$C74*DCC!AB74</f>
        <v>3.2483659756616383E-55</v>
      </c>
      <c r="AC691" s="18">
        <f ca="1">AC609*DCC!$C74*DCC!AC74</f>
        <v>4.2795593939930077E-55</v>
      </c>
      <c r="AD691" s="18">
        <f ca="1">AD609*DCC!$C74*DCC!AD74</f>
        <v>7.1209847304315822E-54</v>
      </c>
      <c r="AE691" s="18">
        <f ca="1">AE609*DCC!$C74*DCC!AE74</f>
        <v>7.9667308277003991E-56</v>
      </c>
      <c r="AF691" s="18">
        <f ca="1">AF609*DCC!$C74*DCC!AF74</f>
        <v>3.612423671101792E-55</v>
      </c>
    </row>
    <row r="692" spans="4:32">
      <c r="D692" s="18">
        <f t="shared" si="584"/>
        <v>0.17901</v>
      </c>
      <c r="E692" s="18">
        <f ca="1">E610*DCC!$C75*DCC!E75</f>
        <v>2.4945658832592333E-9</v>
      </c>
      <c r="F692" s="18">
        <f ca="1">F610*DCC!$C75*DCC!F75</f>
        <v>8.0014051892722544E-8</v>
      </c>
      <c r="G692" s="18">
        <f ca="1">G610*DCC!$C75*DCC!G75</f>
        <v>1.0373043712623966E-8</v>
      </c>
      <c r="H692" s="18">
        <f ca="1">H610*DCC!$C75*DCC!H75</f>
        <v>4.3321446702735038E-9</v>
      </c>
      <c r="I692" s="18">
        <f ca="1">I610*DCC!$C75*DCC!I75</f>
        <v>1.6003240104270091E-8</v>
      </c>
      <c r="J692" s="18">
        <f ca="1">J610*DCC!$C75*DCC!J75</f>
        <v>2.1988122329764604E-8</v>
      </c>
      <c r="K692" s="18">
        <f ca="1">K610*DCC!$C75*DCC!K75</f>
        <v>9.9136281586936468E-9</v>
      </c>
      <c r="L692" s="18">
        <f ca="1">L610*DCC!$C75*DCC!L75</f>
        <v>9.1198532607030443E-10</v>
      </c>
      <c r="M692" s="18">
        <f ca="1">M610*DCC!$C75*DCC!M75</f>
        <v>2.105545387239569E-40</v>
      </c>
      <c r="N692" s="18">
        <f ca="1">N610*DCC!$C75*DCC!N75</f>
        <v>1.3965622771295775E-46</v>
      </c>
      <c r="O692" s="18">
        <f ca="1">O610*DCC!$C75*DCC!O75</f>
        <v>2.3596133493215812E-47</v>
      </c>
      <c r="P692" s="18">
        <f ca="1">P610*DCC!$C75*DCC!P75</f>
        <v>1.8790216908376477E-46</v>
      </c>
      <c r="Q692" s="18">
        <f ca="1">Q610*DCC!$C75*DCC!Q75</f>
        <v>2.7021478102426327E-47</v>
      </c>
      <c r="R692" s="18">
        <f ca="1">R610*DCC!$C75*DCC!R75</f>
        <v>1.3843523207632881E-46</v>
      </c>
      <c r="S692" s="18">
        <f ca="1">S610*DCC!$C75*DCC!S75</f>
        <v>2.8897098726116768E-48</v>
      </c>
      <c r="T692" s="18">
        <f ca="1">T610*DCC!$C75*DCC!T75</f>
        <v>1.9445439163993962E-47</v>
      </c>
      <c r="U692" s="18">
        <f ca="1">U610*DCC!$C75*DCC!U75</f>
        <v>1.3433981523372771E-48</v>
      </c>
      <c r="V692" s="18">
        <f ca="1">V610*DCC!$C75*DCC!V75</f>
        <v>4.2573519890633374E-48</v>
      </c>
      <c r="W692" s="18">
        <f ca="1">W610*DCC!$C75*DCC!W75</f>
        <v>1.1684163459859545E-48</v>
      </c>
      <c r="X692" s="18">
        <f ca="1">X610*DCC!$C75*DCC!X75</f>
        <v>1.7139214908434793E-54</v>
      </c>
      <c r="Y692" s="18">
        <f ca="1">Y610*DCC!$C75*DCC!Y75</f>
        <v>1.7637435422745045E-55</v>
      </c>
      <c r="Z692" s="18">
        <f ca="1">Z610*DCC!$C75*DCC!Z75</f>
        <v>5.010477054832647E-55</v>
      </c>
      <c r="AA692" s="18">
        <f ca="1">AA610*DCC!$C75*DCC!AA75</f>
        <v>3.3811956442180546E-55</v>
      </c>
      <c r="AB692" s="18">
        <f ca="1">AB610*DCC!$C75*DCC!AB75</f>
        <v>7.7707498944890891E-55</v>
      </c>
      <c r="AC692" s="18">
        <f ca="1">AC610*DCC!$C75*DCC!AC75</f>
        <v>1.0237342990265303E-54</v>
      </c>
      <c r="AD692" s="18">
        <f ca="1">AD610*DCC!$C75*DCC!AD75</f>
        <v>1.7034903695100543E-53</v>
      </c>
      <c r="AE692" s="18">
        <f ca="1">AE610*DCC!$C75*DCC!AE75</f>
        <v>1.9057319703186474E-55</v>
      </c>
      <c r="AF692" s="18">
        <f ca="1">AF610*DCC!$C75*DCC!AF75</f>
        <v>8.6413254140586234E-55</v>
      </c>
    </row>
    <row r="693" spans="4:32">
      <c r="D693" s="18">
        <f t="shared" si="584"/>
        <v>0.22536</v>
      </c>
      <c r="E693" s="18">
        <f ca="1">E611*DCC!$C76*DCC!E76</f>
        <v>4.0307446000004726E-9</v>
      </c>
      <c r="F693" s="18">
        <f ca="1">F611*DCC!$C76*DCC!F76</f>
        <v>1.2593476005575033E-7</v>
      </c>
      <c r="G693" s="18">
        <f ca="1">G611*DCC!$C76*DCC!G76</f>
        <v>1.5743137839376069E-8</v>
      </c>
      <c r="H693" s="18">
        <f ca="1">H611*DCC!$C76*DCC!H76</f>
        <v>6.1883798510296E-9</v>
      </c>
      <c r="I693" s="18">
        <f ca="1">I611*DCC!$C76*DCC!I76</f>
        <v>1.8295844262936577E-8</v>
      </c>
      <c r="J693" s="18">
        <f ca="1">J611*DCC!$C76*DCC!J76</f>
        <v>2.4571829272314063E-8</v>
      </c>
      <c r="K693" s="18">
        <f ca="1">K611*DCC!$C76*DCC!K76</f>
        <v>8.3286376834660145E-9</v>
      </c>
      <c r="L693" s="18">
        <f ca="1">L611*DCC!$C76*DCC!L76</f>
        <v>7.4120624625615864E-10</v>
      </c>
      <c r="M693" s="18">
        <f ca="1">M611*DCC!$C76*DCC!M76</f>
        <v>6.516743845681366E-40</v>
      </c>
      <c r="N693" s="18">
        <f ca="1">N611*DCC!$C76*DCC!N76</f>
        <v>3.900213483497472E-46</v>
      </c>
      <c r="O693" s="18">
        <f ca="1">O611*DCC!$C76*DCC!O76</f>
        <v>6.5895894315147225E-47</v>
      </c>
      <c r="P693" s="18">
        <f ca="1">P611*DCC!$C76*DCC!P76</f>
        <v>5.2475371018972528E-46</v>
      </c>
      <c r="Q693" s="18">
        <f ca="1">Q611*DCC!$C76*DCC!Q76</f>
        <v>7.5461308072452457E-47</v>
      </c>
      <c r="R693" s="18">
        <f ca="1">R611*DCC!$C76*DCC!R76</f>
        <v>3.8662217909152071E-46</v>
      </c>
      <c r="S693" s="18">
        <f ca="1">S611*DCC!$C76*DCC!S76</f>
        <v>8.0698927583177016E-48</v>
      </c>
      <c r="T693" s="18">
        <f ca="1">T611*DCC!$C76*DCC!T76</f>
        <v>5.4307350381029533E-47</v>
      </c>
      <c r="U693" s="18">
        <f ca="1">U611*DCC!$C76*DCC!U76</f>
        <v>3.751646830494243E-48</v>
      </c>
      <c r="V693" s="18">
        <f ca="1">V611*DCC!$C76*DCC!V76</f>
        <v>1.1889866414695022E-47</v>
      </c>
      <c r="W693" s="18">
        <f ca="1">W611*DCC!$C76*DCC!W76</f>
        <v>3.2630766529215459E-48</v>
      </c>
      <c r="X693" s="18">
        <f ca="1">X611*DCC!$C76*DCC!X76</f>
        <v>4.5609025439619348E-54</v>
      </c>
      <c r="Y693" s="18">
        <f ca="1">Y611*DCC!$C76*DCC!Y76</f>
        <v>4.6933567813738336E-55</v>
      </c>
      <c r="Z693" s="18">
        <f ca="1">Z611*DCC!$C76*DCC!Z76</f>
        <v>1.333294144576741E-54</v>
      </c>
      <c r="AA693" s="18">
        <f ca="1">AA611*DCC!$C76*DCC!AA76</f>
        <v>8.9974464179991692E-55</v>
      </c>
      <c r="AB693" s="18">
        <f ca="1">AB611*DCC!$C76*DCC!AB76</f>
        <v>2.067797921541007E-54</v>
      </c>
      <c r="AC693" s="18">
        <f ca="1">AC611*DCC!$C76*DCC!AC76</f>
        <v>2.7241915447736359E-54</v>
      </c>
      <c r="AD693" s="18">
        <f ca="1">AD611*DCC!$C76*DCC!AD76</f>
        <v>4.5329755863984524E-53</v>
      </c>
      <c r="AE693" s="18">
        <f ca="1">AE611*DCC!$C76*DCC!AE76</f>
        <v>5.0712313283595279E-55</v>
      </c>
      <c r="AF693" s="18">
        <f ca="1">AF611*DCC!$C76*DCC!AF76</f>
        <v>2.2994923448682631E-54</v>
      </c>
    </row>
    <row r="694" spans="4:32">
      <c r="D694" s="18">
        <f t="shared" si="584"/>
        <v>0.28371000000000002</v>
      </c>
      <c r="E694" s="18">
        <f ca="1">E612*DCC!$C77*DCC!E77</f>
        <v>6.6108639660638244E-9</v>
      </c>
      <c r="F694" s="18">
        <f ca="1">F612*DCC!$C77*DCC!F77</f>
        <v>1.9855210284728511E-7</v>
      </c>
      <c r="G694" s="18">
        <f ca="1">G612*DCC!$C77*DCC!G77</f>
        <v>2.3878970261941017E-8</v>
      </c>
      <c r="H694" s="18">
        <f ca="1">H612*DCC!$C77*DCC!H77</f>
        <v>8.808986329140215E-9</v>
      </c>
      <c r="I694" s="18">
        <f ca="1">I612*DCC!$C77*DCC!I77</f>
        <v>2.0519099985227377E-8</v>
      </c>
      <c r="J694" s="18">
        <f ca="1">J612*DCC!$C77*DCC!J77</f>
        <v>2.6534457038659803E-8</v>
      </c>
      <c r="K694" s="18">
        <f ca="1">K612*DCC!$C77*DCC!K77</f>
        <v>6.8776188147581302E-9</v>
      </c>
      <c r="L694" s="18">
        <f ca="1">L612*DCC!$C77*DCC!L77</f>
        <v>5.9694626476316423E-10</v>
      </c>
      <c r="M694" s="18">
        <f ca="1">M612*DCC!$C77*DCC!M77</f>
        <v>2.3986451360014952E-39</v>
      </c>
      <c r="N694" s="18">
        <f ca="1">N612*DCC!$C77*DCC!N77</f>
        <v>1.2612118513964378E-45</v>
      </c>
      <c r="O694" s="18">
        <f ca="1">O612*DCC!$C77*DCC!O77</f>
        <v>2.1309127460240243E-46</v>
      </c>
      <c r="P694" s="18">
        <f ca="1">P612*DCC!$C77*DCC!P77</f>
        <v>1.6969249450199562E-45</v>
      </c>
      <c r="Q694" s="18">
        <f ca="1">Q612*DCC!$C77*DCC!Q77</f>
        <v>2.4401754159096539E-46</v>
      </c>
      <c r="R694" s="18">
        <f ca="1">R612*DCC!$C77*DCC!R77</f>
        <v>1.2502005473082001E-45</v>
      </c>
      <c r="S694" s="18">
        <f ca="1">S612*DCC!$C77*DCC!S77</f>
        <v>2.6095799884376444E-47</v>
      </c>
      <c r="T694" s="18">
        <f ca="1">T612*DCC!$C77*DCC!T77</f>
        <v>1.7560612569044707E-46</v>
      </c>
      <c r="U694" s="18">
        <f ca="1">U612*DCC!$C77*DCC!U77</f>
        <v>1.2131799347077953E-47</v>
      </c>
      <c r="V694" s="18">
        <f ca="1">V612*DCC!$C77*DCC!V77</f>
        <v>3.8447387636787669E-47</v>
      </c>
      <c r="W694" s="18">
        <f ca="1">W612*DCC!$C77*DCC!W77</f>
        <v>1.0551388677267963E-47</v>
      </c>
      <c r="X694" s="18">
        <f ca="1">X612*DCC!$C77*DCC!X77</f>
        <v>1.3877708919162936E-53</v>
      </c>
      <c r="Y694" s="18">
        <f ca="1">Y612*DCC!$C77*DCC!Y77</f>
        <v>1.4280790538686462E-54</v>
      </c>
      <c r="Z694" s="18">
        <f ca="1">Z612*DCC!$C77*DCC!Z77</f>
        <v>4.0569128388208568E-54</v>
      </c>
      <c r="AA694" s="18">
        <f ca="1">AA612*DCC!$C77*DCC!AA77</f>
        <v>2.7377278331235292E-54</v>
      </c>
      <c r="AB694" s="18">
        <f ca="1">AB612*DCC!$C77*DCC!AB77</f>
        <v>6.2918996046315476E-54</v>
      </c>
      <c r="AC694" s="18">
        <f ca="1">AC612*DCC!$C77*DCC!AC77</f>
        <v>8.2891419495334818E-54</v>
      </c>
      <c r="AD694" s="18">
        <f ca="1">AD612*DCC!$C77*DCC!AD77</f>
        <v>1.3792809774690155E-52</v>
      </c>
      <c r="AE694" s="18">
        <f ca="1">AE612*DCC!$C77*DCC!AE77</f>
        <v>1.5430718585503984E-54</v>
      </c>
      <c r="AF694" s="18">
        <f ca="1">AF612*DCC!$C77*DCC!AF77</f>
        <v>6.9968845020859103E-54</v>
      </c>
    </row>
    <row r="695" spans="4:32">
      <c r="D695" s="18">
        <f t="shared" si="584"/>
        <v>0.35716999999999999</v>
      </c>
      <c r="E695" s="18">
        <f ca="1">E613*DCC!$C78*DCC!E78</f>
        <v>1.1008494370037444E-8</v>
      </c>
      <c r="F695" s="18">
        <f ca="1">F613*DCC!$C78*DCC!F78</f>
        <v>3.130591662621474E-7</v>
      </c>
      <c r="G695" s="18">
        <f ca="1">G613*DCC!$C78*DCC!G78</f>
        <v>3.6177946370576574E-8</v>
      </c>
      <c r="H695" s="18">
        <f ca="1">H613*DCC!$C78*DCC!H78</f>
        <v>1.2472573707475749E-8</v>
      </c>
      <c r="I695" s="18">
        <f ca="1">I613*DCC!$C78*DCC!I78</f>
        <v>2.2586413449594868E-8</v>
      </c>
      <c r="J695" s="18">
        <f ca="1">J613*DCC!$C78*DCC!J78</f>
        <v>2.7656921005091729E-8</v>
      </c>
      <c r="K695" s="18">
        <f ca="1">K613*DCC!$C78*DCC!K78</f>
        <v>5.6089543926015191E-9</v>
      </c>
      <c r="L695" s="18">
        <f ca="1">L613*DCC!$C78*DCC!L78</f>
        <v>4.768082261298466E-10</v>
      </c>
      <c r="M695" s="18">
        <f ca="1">M613*DCC!$C78*DCC!M78</f>
        <v>1.0980606157007398E-38</v>
      </c>
      <c r="N695" s="18">
        <f ca="1">N613*DCC!$C78*DCC!N78</f>
        <v>4.90507623697268E-45</v>
      </c>
      <c r="O695" s="18">
        <f ca="1">O613*DCC!$C78*DCC!O78</f>
        <v>8.2872333038881598E-46</v>
      </c>
      <c r="P695" s="18">
        <f ca="1">P613*DCC!$C78*DCC!P78</f>
        <v>6.5995754513233393E-45</v>
      </c>
      <c r="Q695" s="18">
        <f ca="1">Q613*DCC!$C78*DCC!Q78</f>
        <v>9.4902843192725193E-46</v>
      </c>
      <c r="R695" s="18">
        <f ca="1">R613*DCC!$C78*DCC!R78</f>
        <v>4.8620300551340519E-45</v>
      </c>
      <c r="S695" s="18">
        <f ca="1">S613*DCC!$C78*DCC!S78</f>
        <v>1.0148789189118795E-46</v>
      </c>
      <c r="T695" s="18">
        <f ca="1">T613*DCC!$C78*DCC!T78</f>
        <v>6.8296517412932624E-46</v>
      </c>
      <c r="U695" s="18">
        <f ca="1">U613*DCC!$C78*DCC!U78</f>
        <v>4.7181845856665734E-47</v>
      </c>
      <c r="V695" s="18">
        <f ca="1">V613*DCC!$C78*DCC!V78</f>
        <v>1.495264802220754E-46</v>
      </c>
      <c r="W695" s="18">
        <f ca="1">W613*DCC!$C78*DCC!W78</f>
        <v>4.1036338019034253E-47</v>
      </c>
      <c r="X695" s="18">
        <f ca="1">X613*DCC!$C78*DCC!X78</f>
        <v>4.9987654126429753E-53</v>
      </c>
      <c r="Y695" s="18">
        <f ca="1">Y613*DCC!$C78*DCC!Y78</f>
        <v>5.143969967827524E-54</v>
      </c>
      <c r="Z695" s="18">
        <f ca="1">Z613*DCC!$C78*DCC!Z78</f>
        <v>1.4613055620648643E-53</v>
      </c>
      <c r="AA695" s="18">
        <f ca="1">AA613*DCC!$C78*DCC!AA78</f>
        <v>9.861313936416876E-54</v>
      </c>
      <c r="AB695" s="18">
        <f ca="1">AB613*DCC!$C78*DCC!AB78</f>
        <v>2.2663427813405288E-53</v>
      </c>
      <c r="AC695" s="18">
        <f ca="1">AC613*DCC!$C78*DCC!AC78</f>
        <v>2.9857346118161079E-53</v>
      </c>
      <c r="AD695" s="18">
        <f ca="1">AD613*DCC!$C78*DCC!AD78</f>
        <v>4.9681746527004528E-52</v>
      </c>
      <c r="AE695" s="18">
        <f ca="1">AE613*DCC!$C78*DCC!AE78</f>
        <v>5.5580859515118417E-54</v>
      </c>
      <c r="AF695" s="18">
        <f ca="1">AF613*DCC!$C78*DCC!AF78</f>
        <v>2.5202511536897688E-53</v>
      </c>
    </row>
    <row r="696" spans="4:32">
      <c r="D696" s="18">
        <f t="shared" si="584"/>
        <v>0.44964999999999999</v>
      </c>
      <c r="E696" s="18">
        <f ca="1">E614*DCC!$C79*DCC!E79</f>
        <v>1.8605374643903889E-8</v>
      </c>
      <c r="F696" s="18">
        <f ca="1">F614*DCC!$C79*DCC!F79</f>
        <v>4.9247546058714923E-7</v>
      </c>
      <c r="G696" s="18">
        <f ca="1">G614*DCC!$C79*DCC!G79</f>
        <v>5.4673736369491434E-8</v>
      </c>
      <c r="H696" s="18">
        <f ca="1">H614*DCC!$C79*DCC!H79</f>
        <v>1.7501889439741381E-8</v>
      </c>
      <c r="I696" s="18">
        <f ca="1">I614*DCC!$C79*DCC!I79</f>
        <v>2.4355875277331779E-8</v>
      </c>
      <c r="J696" s="18">
        <f ca="1">J614*DCC!$C79*DCC!J79</f>
        <v>2.7730954630763999E-8</v>
      </c>
      <c r="K696" s="18">
        <f ca="1">K614*DCC!$C79*DCC!K79</f>
        <v>4.5286512873809893E-9</v>
      </c>
      <c r="L696" s="18">
        <f ca="1">L614*DCC!$C79*DCC!L79</f>
        <v>3.7717215658376062E-10</v>
      </c>
      <c r="M696" s="18">
        <f ca="1">M614*DCC!$C79*DCC!M79</f>
        <v>6.6146194413530659E-38</v>
      </c>
      <c r="N696" s="18">
        <f ca="1">N614*DCC!$C79*DCC!N79</f>
        <v>2.4054095070677848E-44</v>
      </c>
      <c r="O696" s="18">
        <f ca="1">O614*DCC!$C79*DCC!O79</f>
        <v>4.0640822356047426E-45</v>
      </c>
      <c r="P696" s="18">
        <f ca="1">P614*DCC!$C79*DCC!P79</f>
        <v>3.2363675234768199E-44</v>
      </c>
      <c r="Q696" s="18">
        <f ca="1">Q614*DCC!$C79*DCC!Q79</f>
        <v>4.6540328676500341E-45</v>
      </c>
      <c r="R696" s="18">
        <f ca="1">R614*DCC!$C79*DCC!R79</f>
        <v>2.3843541712340398E-44</v>
      </c>
      <c r="S696" s="18">
        <f ca="1">S614*DCC!$C79*DCC!S79</f>
        <v>4.9770676181178724E-46</v>
      </c>
      <c r="T696" s="18">
        <f ca="1">T614*DCC!$C79*DCC!T79</f>
        <v>3.3492892030228794E-45</v>
      </c>
      <c r="U696" s="18">
        <f ca="1">U614*DCC!$C79*DCC!U79</f>
        <v>2.3138040810607423E-46</v>
      </c>
      <c r="V696" s="18">
        <f ca="1">V614*DCC!$C79*DCC!V79</f>
        <v>7.3328465252883586E-46</v>
      </c>
      <c r="W696" s="18">
        <f ca="1">W614*DCC!$C79*DCC!W79</f>
        <v>2.012419439355137E-46</v>
      </c>
      <c r="X696" s="18">
        <f ca="1">X614*DCC!$C79*DCC!X79</f>
        <v>2.225109905308865E-52</v>
      </c>
      <c r="Y696" s="18">
        <f ca="1">Y614*DCC!$C79*DCC!Y79</f>
        <v>2.2897244187940112E-53</v>
      </c>
      <c r="Z696" s="18">
        <f ca="1">Z614*DCC!$C79*DCC!Z79</f>
        <v>6.5046884073055921E-53</v>
      </c>
      <c r="AA696" s="18">
        <f ca="1">AA614*DCC!$C79*DCC!AA79</f>
        <v>4.3895361869836581E-53</v>
      </c>
      <c r="AB696" s="18">
        <f ca="1">AB614*DCC!$C79*DCC!AB79</f>
        <v>1.0088109140081485E-52</v>
      </c>
      <c r="AC696" s="18">
        <f ca="1">AC614*DCC!$C79*DCC!AC79</f>
        <v>1.3290373317686654E-52</v>
      </c>
      <c r="AD696" s="18">
        <f ca="1">AD614*DCC!$C79*DCC!AD79</f>
        <v>2.211495812662529E-51</v>
      </c>
      <c r="AE696" s="18">
        <f ca="1">AE614*DCC!$C79*DCC!AE79</f>
        <v>2.4740761004911303E-53</v>
      </c>
      <c r="AF696" s="18">
        <f ca="1">AF614*DCC!$C79*DCC!AF79</f>
        <v>1.1218418309764311E-52</v>
      </c>
    </row>
    <row r="697" spans="4:32">
      <c r="D697" s="18">
        <f t="shared" si="584"/>
        <v>0.56606999999999996</v>
      </c>
      <c r="E697" s="18">
        <f ca="1">E615*DCC!$C80*DCC!E80</f>
        <v>3.1876393666964678E-8</v>
      </c>
      <c r="F697" s="18">
        <f ca="1">F615*DCC!$C80*DCC!F80</f>
        <v>7.7050726920652916E-7</v>
      </c>
      <c r="G697" s="18">
        <f ca="1">G615*DCC!$C80*DCC!G80</f>
        <v>8.2203361095767303E-8</v>
      </c>
      <c r="H697" s="18">
        <f ca="1">H615*DCC!$C80*DCC!H80</f>
        <v>2.4170935662746776E-8</v>
      </c>
      <c r="I697" s="18">
        <f ca="1">I615*DCC!$C80*DCC!I80</f>
        <v>2.5583845386557564E-8</v>
      </c>
      <c r="J697" s="18">
        <f ca="1">J615*DCC!$C80*DCC!J80</f>
        <v>2.6566592759012782E-8</v>
      </c>
      <c r="K697" s="18">
        <f ca="1">K615*DCC!$C80*DCC!K80</f>
        <v>3.6180031237291097E-9</v>
      </c>
      <c r="L697" s="18">
        <f ca="1">L615*DCC!$C80*DCC!L80</f>
        <v>2.9405384852486174E-10</v>
      </c>
      <c r="M697" s="18">
        <f ca="1">M615*DCC!$C80*DCC!M80</f>
        <v>5.6227236379622152E-37</v>
      </c>
      <c r="N697" s="18">
        <f ca="1">N615*DCC!$C80*DCC!N80</f>
        <v>1.5759794898626807E-43</v>
      </c>
      <c r="O697" s="18">
        <f ca="1">O615*DCC!$C80*DCC!O80</f>
        <v>2.6626293025687181E-44</v>
      </c>
      <c r="P697" s="18">
        <f ca="1">P615*DCC!$C80*DCC!P80</f>
        <v>2.1203912791718116E-43</v>
      </c>
      <c r="Q697" s="18">
        <f ca="1">Q615*DCC!$C80*DCC!Q80</f>
        <v>3.0491351471935402E-44</v>
      </c>
      <c r="R697" s="18">
        <f ca="1">R615*DCC!$C80*DCC!R80</f>
        <v>1.5621637057344145E-43</v>
      </c>
      <c r="S697" s="18">
        <f ca="1">S615*DCC!$C80*DCC!S80</f>
        <v>3.2608213928947095E-45</v>
      </c>
      <c r="T697" s="18">
        <f ca="1">T615*DCC!$C80*DCC!T80</f>
        <v>2.194320798488547E-44</v>
      </c>
      <c r="U697" s="18">
        <f ca="1">U615*DCC!$C80*DCC!U80</f>
        <v>1.5159348563450671E-45</v>
      </c>
      <c r="V697" s="18">
        <f ca="1">V615*DCC!$C80*DCC!V80</f>
        <v>4.8042521917888375E-45</v>
      </c>
      <c r="W697" s="18">
        <f ca="1">W615*DCC!$C80*DCC!W80</f>
        <v>1.3184727716452934E-45</v>
      </c>
      <c r="X697" s="18">
        <f ca="1">X615*DCC!$C80*DCC!X80</f>
        <v>1.2889327891439253E-51</v>
      </c>
      <c r="Y697" s="18">
        <f ca="1">Y615*DCC!$C80*DCC!Y80</f>
        <v>1.3263637573365019E-52</v>
      </c>
      <c r="Z697" s="18">
        <f ca="1">Z615*DCC!$C80*DCC!Z80</f>
        <v>3.7679572951279161E-52</v>
      </c>
      <c r="AA697" s="18">
        <f ca="1">AA615*DCC!$C80*DCC!AA80</f>
        <v>2.5426265567213178E-52</v>
      </c>
      <c r="AB697" s="18">
        <f ca="1">AB615*DCC!$C80*DCC!AB80</f>
        <v>5.8434231562705327E-52</v>
      </c>
      <c r="AC697" s="18">
        <f ca="1">AC615*DCC!$C80*DCC!AC80</f>
        <v>7.698787598971614E-52</v>
      </c>
      <c r="AD697" s="18">
        <f ca="1">AD615*DCC!$C80*DCC!AD80</f>
        <v>1.2810089853895592E-50</v>
      </c>
      <c r="AE697" s="18">
        <f ca="1">AE615*DCC!$C80*DCC!AE80</f>
        <v>1.4331104202626762E-52</v>
      </c>
      <c r="AF697" s="18">
        <f ca="1">AF615*DCC!$C80*DCC!AF80</f>
        <v>6.4982773731769794E-52</v>
      </c>
    </row>
    <row r="698" spans="4:32">
      <c r="D698" s="18">
        <f t="shared" si="584"/>
        <v>0.71264000000000005</v>
      </c>
      <c r="E698" s="18">
        <f ca="1">E616*DCC!$C81*DCC!E81</f>
        <v>5.5273197209472837E-8</v>
      </c>
      <c r="F698" s="18">
        <f ca="1">F616*DCC!$C81*DCC!F81</f>
        <v>1.1934099769302074E-6</v>
      </c>
      <c r="G698" s="18">
        <f ca="1">G616*DCC!$C81*DCC!G81</f>
        <v>1.2228237878451888E-7</v>
      </c>
      <c r="H698" s="18">
        <f ca="1">H616*DCC!$C81*DCC!H81</f>
        <v>3.244348250389993E-8</v>
      </c>
      <c r="I698" s="18">
        <f ca="1">I616*DCC!$C81*DCC!I81</f>
        <v>2.5883661256474727E-8</v>
      </c>
      <c r="J698" s="18">
        <f ca="1">J616*DCC!$C81*DCC!J81</f>
        <v>2.4039169456516671E-8</v>
      </c>
      <c r="K698" s="18">
        <f ca="1">K616*DCC!$C81*DCC!K81</f>
        <v>2.8439148223967152E-9</v>
      </c>
      <c r="L698" s="18">
        <f ca="1">L616*DCC!$C81*DCC!L81</f>
        <v>2.2367681349482566E-10</v>
      </c>
      <c r="M698" s="18">
        <f ca="1">M616*DCC!$C81*DCC!M81</f>
        <v>7.2975086368320652E-36</v>
      </c>
      <c r="N698" s="18">
        <f ca="1">N616*DCC!$C81*DCC!N81</f>
        <v>1.4620571179023242E-42</v>
      </c>
      <c r="O698" s="18">
        <f ca="1">O616*DCC!$C81*DCC!O81</f>
        <v>2.4701801657854616E-43</v>
      </c>
      <c r="P698" s="18">
        <f ca="1">P616*DCC!$C81*DCC!P81</f>
        <v>1.9671451024589546E-42</v>
      </c>
      <c r="Q698" s="18">
        <f ca="1">Q616*DCC!$C81*DCC!Q81</f>
        <v>2.8287845043733174E-43</v>
      </c>
      <c r="R698" s="18">
        <f ca="1">R616*DCC!$C81*DCC!R81</f>
        <v>1.4492572097423347E-42</v>
      </c>
      <c r="S698" s="18">
        <f ca="1">S616*DCC!$C81*DCC!S81</f>
        <v>3.0251121021889383E-44</v>
      </c>
      <c r="T698" s="18">
        <f ca="1">T616*DCC!$C81*DCC!T81</f>
        <v>2.0357260243938394E-43</v>
      </c>
      <c r="U698" s="18">
        <f ca="1">U616*DCC!$C81*DCC!U81</f>
        <v>1.4063575667968868E-44</v>
      </c>
      <c r="V698" s="18">
        <f ca="1">V616*DCC!$C81*DCC!V81</f>
        <v>4.4568707731037846E-44</v>
      </c>
      <c r="W698" s="18">
        <f ca="1">W616*DCC!$C81*DCC!W81</f>
        <v>1.2231797529050542E-44</v>
      </c>
      <c r="X698" s="18">
        <f ca="1">X616*DCC!$C81*DCC!X81</f>
        <v>1.0190807714614738E-50</v>
      </c>
      <c r="Y698" s="18">
        <f ca="1">Y616*DCC!$C81*DCC!Y81</f>
        <v>1.0487588972170315E-51</v>
      </c>
      <c r="Z698" s="18">
        <f ca="1">Z616*DCC!$C81*DCC!Z81</f>
        <v>2.9792615440755198E-51</v>
      </c>
      <c r="AA698" s="18">
        <f ca="1">AA616*DCC!$C81*DCC!AA81</f>
        <v>2.0104998427351823E-51</v>
      </c>
      <c r="AB698" s="18">
        <f ca="1">AB616*DCC!$C81*DCC!AB81</f>
        <v>4.620540983841537E-51</v>
      </c>
      <c r="AC698" s="18">
        <f ca="1">AC616*DCC!$C81*DCC!AC81</f>
        <v>6.0869564339857007E-51</v>
      </c>
      <c r="AD698" s="18">
        <f ca="1">AD616*DCC!$C81*DCC!AD81</f>
        <v>1.0129081269893463E-49</v>
      </c>
      <c r="AE698" s="18">
        <f ca="1">AE616*DCC!$C81*DCC!AE81</f>
        <v>1.1331461192468402E-51</v>
      </c>
      <c r="AF698" s="18">
        <f ca="1">AF616*DCC!$C81*DCC!AF81</f>
        <v>5.1381233495617094E-51</v>
      </c>
    </row>
    <row r="699" spans="4:32">
      <c r="D699" s="18">
        <f t="shared" si="584"/>
        <v>0.89715999999999996</v>
      </c>
      <c r="E699" s="18">
        <f ca="1">E617*DCC!$C82*DCC!E82</f>
        <v>9.6800417211165258E-8</v>
      </c>
      <c r="F699" s="18">
        <f ca="1">F617*DCC!$C82*DCC!F82</f>
        <v>1.8179751624419518E-6</v>
      </c>
      <c r="G699" s="18">
        <f ca="1">G617*DCC!$C82*DCC!G82</f>
        <v>1.7799990609117323E-7</v>
      </c>
      <c r="H699" s="18">
        <f ca="1">H617*DCC!$C82*DCC!H82</f>
        <v>4.1444560807379355E-8</v>
      </c>
      <c r="I699" s="18">
        <f ca="1">I617*DCC!$C82*DCC!I82</f>
        <v>2.4776961829254237E-8</v>
      </c>
      <c r="J699" s="18">
        <f ca="1">J617*DCC!$C82*DCC!J82</f>
        <v>2.0244155593346555E-8</v>
      </c>
      <c r="K699" s="18">
        <f ca="1">K617*DCC!$C82*DCC!K82</f>
        <v>2.1623935992550911E-9</v>
      </c>
      <c r="L699" s="18">
        <f ca="1">L617*DCC!$C82*DCC!L82</f>
        <v>1.6304424472711257E-10</v>
      </c>
      <c r="M699" s="18">
        <f ca="1">M617*DCC!$C82*DCC!M82</f>
        <v>1.3756580992546983E-34</v>
      </c>
      <c r="N699" s="18">
        <f ca="1">N617*DCC!$C82*DCC!N82</f>
        <v>1.7720196596970863E-41</v>
      </c>
      <c r="O699" s="18">
        <f ca="1">O617*DCC!$C82*DCC!O82</f>
        <v>2.9938741181304187E-42</v>
      </c>
      <c r="P699" s="18">
        <f ca="1">P617*DCC!$C82*DCC!P82</f>
        <v>2.3841811029429423E-41</v>
      </c>
      <c r="Q699" s="18">
        <f ca="1">Q617*DCC!$C82*DCC!Q82</f>
        <v>3.4284946796580112E-42</v>
      </c>
      <c r="R699" s="18">
        <f ca="1">R617*DCC!$C82*DCC!R82</f>
        <v>1.7565216990065077E-41</v>
      </c>
      <c r="S699" s="18">
        <f ca="1">S617*DCC!$C82*DCC!S82</f>
        <v>3.666482756390744E-43</v>
      </c>
      <c r="T699" s="18">
        <f ca="1">T617*DCC!$C82*DCC!T82</f>
        <v>2.4673228093153628E-42</v>
      </c>
      <c r="U699" s="18">
        <f ca="1">U617*DCC!$C82*DCC!U82</f>
        <v>1.704522018209783E-43</v>
      </c>
      <c r="V699" s="18">
        <f ca="1">V617*DCC!$C82*DCC!V82</f>
        <v>5.4019106211101556E-43</v>
      </c>
      <c r="W699" s="18">
        <f ca="1">W617*DCC!$C82*DCC!W82</f>
        <v>1.4825045150313272E-43</v>
      </c>
      <c r="X699" s="18">
        <f ca="1">X617*DCC!$C82*DCC!X82</f>
        <v>1.0043931308664907E-49</v>
      </c>
      <c r="Y699" s="18">
        <f ca="1">Y617*DCC!$C82*DCC!Y82</f>
        <v>1.033571345105092E-50</v>
      </c>
      <c r="Z699" s="18">
        <f ca="1">Z617*DCC!$C82*DCC!Z82</f>
        <v>2.9361521103470796E-50</v>
      </c>
      <c r="AA699" s="18">
        <f ca="1">AA617*DCC!$C82*DCC!AA82</f>
        <v>1.9814125620059466E-50</v>
      </c>
      <c r="AB699" s="18">
        <f ca="1">AB617*DCC!$C82*DCC!AB82</f>
        <v>4.5536855697744424E-50</v>
      </c>
      <c r="AC699" s="18">
        <f ca="1">AC617*DCC!$C82*DCC!AC82</f>
        <v>5.9992003477550127E-50</v>
      </c>
      <c r="AD699" s="18">
        <f ca="1">AD617*DCC!$C82*DCC!AD82</f>
        <v>9.9825290483558496E-49</v>
      </c>
      <c r="AE699" s="18">
        <f ca="1">AE617*DCC!$C82*DCC!AE82</f>
        <v>1.1167836385319504E-50</v>
      </c>
      <c r="AF699" s="18">
        <f ca="1">AF617*DCC!$C82*DCC!AF82</f>
        <v>5.0639298070724132E-50</v>
      </c>
    </row>
    <row r="700" spans="4:32">
      <c r="D700" s="18">
        <f t="shared" si="584"/>
        <v>1.1294999999999999</v>
      </c>
      <c r="E700" s="18">
        <f ca="1">E618*DCC!$C83*DCC!E83</f>
        <v>1.7393594144453647E-7</v>
      </c>
      <c r="F700" s="18">
        <f ca="1">F618*DCC!$C83*DCC!F83</f>
        <v>2.8063299383059425E-6</v>
      </c>
      <c r="G700" s="18">
        <f ca="1">G618*DCC!$C83*DCC!G83</f>
        <v>2.5869606033626489E-7</v>
      </c>
      <c r="H700" s="18">
        <f ca="1">H618*DCC!$C83*DCC!H83</f>
        <v>5.0848293175815615E-8</v>
      </c>
      <c r="I700" s="18">
        <f ca="1">I618*DCC!$C83*DCC!I83</f>
        <v>2.284220567961163E-8</v>
      </c>
      <c r="J700" s="18">
        <f ca="1">J618*DCC!$C83*DCC!J83</f>
        <v>1.6295454232804548E-8</v>
      </c>
      <c r="K700" s="18">
        <f ca="1">K618*DCC!$C83*DCC!K83</f>
        <v>1.5945038315183489E-9</v>
      </c>
      <c r="L700" s="18">
        <f ca="1">L618*DCC!$C83*DCC!L83</f>
        <v>1.1549883763215242E-10</v>
      </c>
      <c r="M700" s="18">
        <f ca="1">M618*DCC!$C83*DCC!M83</f>
        <v>1.0643579646756211E-33</v>
      </c>
      <c r="N700" s="18">
        <f ca="1">N618*DCC!$C83*DCC!N83</f>
        <v>1.0949396665285337E-40</v>
      </c>
      <c r="O700" s="18">
        <f ca="1">O618*DCC!$C83*DCC!O83</f>
        <v>1.8499144456556507E-41</v>
      </c>
      <c r="P700" s="18">
        <f ca="1">P618*DCC!$C83*DCC!P83</f>
        <v>1.472659986648522E-40</v>
      </c>
      <c r="Q700" s="18">
        <f ca="1">Q618*DCC!$C83*DCC!Q83</f>
        <v>2.1177257810002573E-41</v>
      </c>
      <c r="R700" s="18">
        <f ca="1">R618*DCC!$C83*DCC!R83</f>
        <v>1.0846855500269955E-40</v>
      </c>
      <c r="S700" s="18">
        <f ca="1">S618*DCC!$C83*DCC!S83</f>
        <v>2.2629953784911653E-42</v>
      </c>
      <c r="T700" s="18">
        <f ca="1">T618*DCC!$C83*DCC!T83</f>
        <v>1.5253647257452513E-41</v>
      </c>
      <c r="U700" s="18">
        <f ca="1">U618*DCC!$C83*DCC!U83</f>
        <v>1.0521962078604836E-42</v>
      </c>
      <c r="V700" s="18">
        <f ca="1">V618*DCC!$C83*DCC!V83</f>
        <v>3.337791914471744E-42</v>
      </c>
      <c r="W700" s="18">
        <f ca="1">W618*DCC!$C83*DCC!W83</f>
        <v>9.1481788851349715E-43</v>
      </c>
      <c r="X700" s="18">
        <f ca="1">X618*DCC!$C83*DCC!X83</f>
        <v>5.578171935947087E-49</v>
      </c>
      <c r="Y700" s="18">
        <f ca="1">Y618*DCC!$C83*DCC!Y83</f>
        <v>5.7445140827906842E-50</v>
      </c>
      <c r="Z700" s="18">
        <f ca="1">Z618*DCC!$C83*DCC!Z83</f>
        <v>1.630703837338717E-49</v>
      </c>
      <c r="AA700" s="18">
        <f ca="1">AA618*DCC!$C83*DCC!AA83</f>
        <v>1.100434915186422E-49</v>
      </c>
      <c r="AB700" s="18">
        <f ca="1">AB618*DCC!$C83*DCC!AB83</f>
        <v>2.5281909886050439E-49</v>
      </c>
      <c r="AC700" s="18">
        <f ca="1">AC618*DCC!$C83*DCC!AC83</f>
        <v>3.3318582964169904E-49</v>
      </c>
      <c r="AD700" s="18">
        <f ca="1">AD618*DCC!$C83*DCC!AD83</f>
        <v>5.5408707875453054E-48</v>
      </c>
      <c r="AE700" s="18">
        <f ca="1">AE618*DCC!$C83*DCC!AE83</f>
        <v>6.2024796398549602E-50</v>
      </c>
      <c r="AF700" s="18">
        <f ca="1">AF618*DCC!$C83*DCC!AF83</f>
        <v>2.812444832124305E-49</v>
      </c>
    </row>
    <row r="701" spans="4:32">
      <c r="D701" s="18">
        <f t="shared" si="584"/>
        <v>1.4218999999999999</v>
      </c>
      <c r="E701" s="18">
        <f ca="1">E619*DCC!$C84*DCC!E84</f>
        <v>3.0554122509321658E-7</v>
      </c>
      <c r="F701" s="18">
        <f ca="1">F619*DCC!$C84*DCC!F84</f>
        <v>4.0834120608687109E-6</v>
      </c>
      <c r="G701" s="18">
        <f ca="1">G619*DCC!$C84*DCC!G84</f>
        <v>3.4186950195928172E-7</v>
      </c>
      <c r="H701" s="18">
        <f ca="1">H619*DCC!$C84*DCC!H84</f>
        <v>5.4782989614289305E-8</v>
      </c>
      <c r="I701" s="18">
        <f ca="1">I619*DCC!$C84*DCC!I84</f>
        <v>1.8730038622851012E-8</v>
      </c>
      <c r="J701" s="18">
        <f ca="1">J619*DCC!$C84*DCC!J84</f>
        <v>1.1739535552015956E-8</v>
      </c>
      <c r="K701" s="18">
        <f ca="1">K619*DCC!$C84*DCC!K84</f>
        <v>1.0062382853214647E-9</v>
      </c>
      <c r="L701" s="18">
        <f ca="1">L619*DCC!$C84*DCC!L84</f>
        <v>7.2563179623979804E-11</v>
      </c>
      <c r="M701" s="18">
        <f ca="1">M619*DCC!$C84*DCC!M84</f>
        <v>1.9777964802120429E-33</v>
      </c>
      <c r="N701" s="18">
        <f ca="1">N619*DCC!$C84*DCC!N84</f>
        <v>2.1188261087913078E-40</v>
      </c>
      <c r="O701" s="18">
        <f ca="1">O619*DCC!$C84*DCC!O84</f>
        <v>3.5797244615439215E-41</v>
      </c>
      <c r="P701" s="18">
        <f ca="1">P619*DCC!$C84*DCC!P84</f>
        <v>2.8485299284126548E-40</v>
      </c>
      <c r="Q701" s="18">
        <f ca="1">Q619*DCC!$C84*DCC!Q84</f>
        <v>4.0965135993428208E-41</v>
      </c>
      <c r="R701" s="18">
        <f ca="1">R619*DCC!$C84*DCC!R84</f>
        <v>2.0974368663955526E-40</v>
      </c>
      <c r="S701" s="18">
        <f ca="1">S619*DCC!$C84*DCC!S84</f>
        <v>4.3732751633998468E-42</v>
      </c>
      <c r="T701" s="18">
        <f ca="1">T619*DCC!$C84*DCC!T84</f>
        <v>2.953823737054747E-41</v>
      </c>
      <c r="U701" s="18">
        <f ca="1">U619*DCC!$C84*DCC!U84</f>
        <v>2.0336857940683344E-42</v>
      </c>
      <c r="V701" s="18">
        <f ca="1">V619*DCC!$C84*DCC!V84</f>
        <v>6.4590674451700832E-42</v>
      </c>
      <c r="W701" s="18">
        <f ca="1">W619*DCC!$C84*DCC!W84</f>
        <v>1.7674712988951996E-42</v>
      </c>
      <c r="X701" s="18">
        <f ca="1">X619*DCC!$C84*DCC!X84</f>
        <v>1.1025208939786548E-48</v>
      </c>
      <c r="Y701" s="18">
        <f ca="1">Y619*DCC!$C84*DCC!Y84</f>
        <v>1.1365077371688069E-49</v>
      </c>
      <c r="Z701" s="18">
        <f ca="1">Z619*DCC!$C84*DCC!Z84</f>
        <v>3.2230406227865348E-49</v>
      </c>
      <c r="AA701" s="18">
        <f ca="1">AA619*DCC!$C84*DCC!AA84</f>
        <v>2.1750305552818621E-49</v>
      </c>
      <c r="AB701" s="18">
        <f ca="1">AB619*DCC!$C84*DCC!AB84</f>
        <v>4.994977485991484E-49</v>
      </c>
      <c r="AC701" s="18">
        <f ca="1">AC619*DCC!$C84*DCC!AC84</f>
        <v>6.5854495255843791E-49</v>
      </c>
      <c r="AD701" s="18">
        <f ca="1">AD619*DCC!$C84*DCC!AD84</f>
        <v>1.0943088520413419E-47</v>
      </c>
      <c r="AE701" s="18">
        <f ca="1">AE619*DCC!$C84*DCC!AE84</f>
        <v>1.2259206434439952E-49</v>
      </c>
      <c r="AF701" s="18">
        <f ca="1">AF619*DCC!$C84*DCC!AF84</f>
        <v>5.5588001616005847E-49</v>
      </c>
    </row>
    <row r="702" spans="4:32">
      <c r="D702" s="18">
        <f t="shared" si="584"/>
        <v>1.7901</v>
      </c>
      <c r="E702" s="18">
        <f ca="1">E620*DCC!$C85*DCC!E85</f>
        <v>5.4286679009401986E-7</v>
      </c>
      <c r="F702" s="18">
        <f ca="1">F620*DCC!$C85*DCC!F85</f>
        <v>5.3833502559678983E-6</v>
      </c>
      <c r="G702" s="18">
        <f ca="1">G620*DCC!$C85*DCC!G85</f>
        <v>3.8449746884940618E-7</v>
      </c>
      <c r="H702" s="18">
        <f ca="1">H620*DCC!$C85*DCC!H85</f>
        <v>4.9796081737222769E-8</v>
      </c>
      <c r="I702" s="18">
        <f ca="1">I620*DCC!$C85*DCC!I85</f>
        <v>1.3236208260084271E-8</v>
      </c>
      <c r="J702" s="18">
        <f ca="1">J620*DCC!$C85*DCC!J85</f>
        <v>7.4248406639660049E-9</v>
      </c>
      <c r="K702" s="18">
        <f ca="1">K620*DCC!$C85*DCC!K85</f>
        <v>4.9661698261302817E-10</v>
      </c>
      <c r="L702" s="18">
        <f ca="1">L620*DCC!$C85*DCC!L85</f>
        <v>3.8633282207993552E-11</v>
      </c>
      <c r="M702" s="18">
        <f ca="1">M620*DCC!$C85*DCC!M85</f>
        <v>3.0441672946959728E-33</v>
      </c>
      <c r="N702" s="18">
        <f ca="1">N620*DCC!$C85*DCC!N85</f>
        <v>3.2737208850136105E-40</v>
      </c>
      <c r="O702" s="18">
        <f ca="1">O620*DCC!$C85*DCC!O85</f>
        <v>5.5308578654732473E-41</v>
      </c>
      <c r="P702" s="18">
        <f ca="1">P620*DCC!$C85*DCC!P85</f>
        <v>4.3998721683621692E-40</v>
      </c>
      <c r="Q702" s="18">
        <f ca="1">Q620*DCC!$C85*DCC!Q85</f>
        <v>6.327686254365741E-41</v>
      </c>
      <c r="R702" s="18">
        <f ca="1">R620*DCC!$C85*DCC!R85</f>
        <v>3.2390487392763489E-40</v>
      </c>
      <c r="S702" s="18">
        <f ca="1">S620*DCC!$C85*DCC!S85</f>
        <v>6.7509936635469555E-42</v>
      </c>
      <c r="T702" s="18">
        <f ca="1">T620*DCC!$C85*DCC!T85</f>
        <v>4.5655406875582352E-41</v>
      </c>
      <c r="U702" s="18">
        <f ca="1">U620*DCC!$C85*DCC!U85</f>
        <v>3.1396828273587095E-42</v>
      </c>
      <c r="V702" s="18">
        <f ca="1">V620*DCC!$C85*DCC!V85</f>
        <v>9.9798319000542895E-42</v>
      </c>
      <c r="W702" s="18">
        <f ca="1">W620*DCC!$C85*DCC!W85</f>
        <v>2.7279012995851553E-42</v>
      </c>
      <c r="X702" s="18">
        <f ca="1">X620*DCC!$C85*DCC!X85</f>
        <v>1.7087368570869937E-48</v>
      </c>
      <c r="Y702" s="18">
        <f ca="1">Y620*DCC!$C85*DCC!Y85</f>
        <v>1.7623813226857262E-49</v>
      </c>
      <c r="Z702" s="18">
        <f ca="1">Z620*DCC!$C85*DCC!Z85</f>
        <v>4.995150752359735E-49</v>
      </c>
      <c r="AA702" s="18">
        <f ca="1">AA620*DCC!$C85*DCC!AA85</f>
        <v>3.3708607905450678E-49</v>
      </c>
      <c r="AB702" s="18">
        <f ca="1">AB620*DCC!$C85*DCC!AB85</f>
        <v>7.7391930873818096E-49</v>
      </c>
      <c r="AC702" s="18">
        <f ca="1">AC620*DCC!$C85*DCC!AC85</f>
        <v>1.0206095733507864E-48</v>
      </c>
      <c r="AD702" s="18">
        <f ca="1">AD620*DCC!$C85*DCC!AD85</f>
        <v>1.6951132091157816E-47</v>
      </c>
      <c r="AE702" s="18">
        <f ca="1">AE620*DCC!$C85*DCC!AE85</f>
        <v>1.8999203699868934E-49</v>
      </c>
      <c r="AF702" s="18">
        <f ca="1">AF620*DCC!$C85*DCC!AF85</f>
        <v>8.6149775595255004E-49</v>
      </c>
    </row>
    <row r="703" spans="4:32">
      <c r="D703" s="18">
        <f t="shared" si="584"/>
        <v>2.2536</v>
      </c>
      <c r="E703" s="18">
        <f ca="1">E621*DCC!$C86*DCC!E86</f>
        <v>9.7192310064449266E-7</v>
      </c>
      <c r="F703" s="18">
        <f ca="1">F621*DCC!$C86*DCC!F86</f>
        <v>6.8214950336709932E-6</v>
      </c>
      <c r="G703" s="18">
        <f ca="1">G621*DCC!$C86*DCC!G86</f>
        <v>3.8519185685818973E-7</v>
      </c>
      <c r="H703" s="18">
        <f ca="1">H621*DCC!$C86*DCC!H86</f>
        <v>4.152882961931509E-8</v>
      </c>
      <c r="I703" s="18">
        <f ca="1">I621*DCC!$C86*DCC!I86</f>
        <v>8.7609674815843583E-9</v>
      </c>
      <c r="J703" s="18">
        <f ca="1">J621*DCC!$C86*DCC!J86</f>
        <v>4.4961577885155311E-9</v>
      </c>
      <c r="K703" s="18">
        <f ca="1">K621*DCC!$C86*DCC!K86</f>
        <v>2.046428338476424E-10</v>
      </c>
      <c r="L703" s="18">
        <f ca="1">L621*DCC!$C86*DCC!L86</f>
        <v>1.8802083993774377E-11</v>
      </c>
      <c r="M703" s="18">
        <f ca="1">M621*DCC!$C86*DCC!M86</f>
        <v>4.7719346067842981E-33</v>
      </c>
      <c r="N703" s="18">
        <f ca="1">N621*DCC!$C86*DCC!N86</f>
        <v>5.1468059697240713E-40</v>
      </c>
      <c r="O703" s="18">
        <f ca="1">O621*DCC!$C86*DCC!O86</f>
        <v>8.66920922178053E-41</v>
      </c>
      <c r="P703" s="18">
        <f ca="1">P621*DCC!$C86*DCC!P86</f>
        <v>6.8910483325134126E-40</v>
      </c>
      <c r="Q703" s="18">
        <f ca="1">Q621*DCC!$C86*DCC!Q86</f>
        <v>9.9159414417312574E-41</v>
      </c>
      <c r="R703" s="18">
        <f ca="1">R621*DCC!$C86*DCC!R86</f>
        <v>5.0854758912193192E-40</v>
      </c>
      <c r="S703" s="18">
        <f ca="1">S621*DCC!$C86*DCC!S86</f>
        <v>1.0582633498702478E-41</v>
      </c>
      <c r="T703" s="18">
        <f ca="1">T621*DCC!$C86*DCC!T86</f>
        <v>7.1606869640634425E-41</v>
      </c>
      <c r="U703" s="18">
        <f ca="1">U621*DCC!$C86*DCC!U86</f>
        <v>4.9327829671189294E-42</v>
      </c>
      <c r="V703" s="18">
        <f ca="1">V621*DCC!$C86*DCC!V86</f>
        <v>1.5652992398842789E-41</v>
      </c>
      <c r="W703" s="18">
        <f ca="1">W621*DCC!$C86*DCC!W86</f>
        <v>4.2849715945030443E-42</v>
      </c>
      <c r="X703" s="18">
        <f ca="1">X621*DCC!$C86*DCC!X86</f>
        <v>2.6803098289940383E-48</v>
      </c>
      <c r="Y703" s="18">
        <f ca="1">Y621*DCC!$C86*DCC!Y86</f>
        <v>2.7609397893015187E-49</v>
      </c>
      <c r="Z703" s="18">
        <f ca="1">Z621*DCC!$C86*DCC!Z86</f>
        <v>7.8484323935667858E-49</v>
      </c>
      <c r="AA703" s="18">
        <f ca="1">AA621*DCC!$C86*DCC!AA86</f>
        <v>5.2923990543205341E-49</v>
      </c>
      <c r="AB703" s="18">
        <f ca="1">AB621*DCC!$C86*DCC!AB86</f>
        <v>1.215838254517079E-48</v>
      </c>
      <c r="AC703" s="18">
        <f ca="1">AC621*DCC!$C86*DCC!AC86</f>
        <v>1.6002741813844067E-48</v>
      </c>
      <c r="AD703" s="18">
        <f ca="1">AD621*DCC!$C86*DCC!AD86</f>
        <v>2.659230666266639E-47</v>
      </c>
      <c r="AE703" s="18">
        <f ca="1">AE621*DCC!$C86*DCC!AE86</f>
        <v>2.9792571529555658E-49</v>
      </c>
      <c r="AF703" s="18">
        <f ca="1">AF621*DCC!$C86*DCC!AF86</f>
        <v>1.3509112019458984E-48</v>
      </c>
    </row>
    <row r="704" spans="4:32">
      <c r="D704" s="18">
        <f t="shared" si="584"/>
        <v>2.8371</v>
      </c>
      <c r="E704" s="18">
        <f ca="1">E622*DCC!$C87*DCC!E87</f>
        <v>1.7079223911596998E-6</v>
      </c>
      <c r="F704" s="18">
        <f ca="1">F622*DCC!$C87*DCC!F87</f>
        <v>8.1129659942310708E-6</v>
      </c>
      <c r="G704" s="18">
        <f ca="1">G622*DCC!$C87*DCC!G87</f>
        <v>3.3926255404069324E-7</v>
      </c>
      <c r="H704" s="18">
        <f ca="1">H622*DCC!$C87*DCC!H87</f>
        <v>3.2011857692677068E-8</v>
      </c>
      <c r="I704" s="18">
        <f ca="1">I622*DCC!$C87*DCC!I87</f>
        <v>5.4408371065712782E-9</v>
      </c>
      <c r="J704" s="18">
        <f ca="1">J622*DCC!$C87*DCC!J87</f>
        <v>2.6028031682410927E-9</v>
      </c>
      <c r="K704" s="18">
        <f ca="1">K622*DCC!$C87*DCC!K87</f>
        <v>7.310012414091538E-11</v>
      </c>
      <c r="L704" s="18">
        <f ca="1">L622*DCC!$C87*DCC!L87</f>
        <v>8.4066507930368829E-12</v>
      </c>
      <c r="M704" s="18">
        <f ca="1">M622*DCC!$C87*DCC!M87</f>
        <v>7.480508224464036E-33</v>
      </c>
      <c r="N704" s="18">
        <f ca="1">N622*DCC!$C87*DCC!N87</f>
        <v>8.0991346009943002E-40</v>
      </c>
      <c r="O704" s="18">
        <f ca="1">O622*DCC!$C87*DCC!O87</f>
        <v>1.358575161140222E-40</v>
      </c>
      <c r="P704" s="18">
        <f ca="1">P622*DCC!$C87*DCC!P87</f>
        <v>1.0788767872995775E-39</v>
      </c>
      <c r="Q704" s="18">
        <f ca="1">Q622*DCC!$C87*DCC!Q87</f>
        <v>1.5535491575622339E-40</v>
      </c>
      <c r="R704" s="18">
        <f ca="1">R622*DCC!$C87*DCC!R87</f>
        <v>7.9895568864061501E-40</v>
      </c>
      <c r="S704" s="18">
        <f ca="1">S622*DCC!$C87*DCC!S87</f>
        <v>1.6593376406619925E-41</v>
      </c>
      <c r="T704" s="18">
        <f ca="1">T622*DCC!$C87*DCC!T87</f>
        <v>1.1228400464224316E-40</v>
      </c>
      <c r="U704" s="18">
        <f ca="1">U622*DCC!$C87*DCC!U87</f>
        <v>7.7577986193592347E-42</v>
      </c>
      <c r="V704" s="18">
        <f ca="1">V622*DCC!$C87*DCC!V87</f>
        <v>2.4552404489339775E-41</v>
      </c>
      <c r="W704" s="18">
        <f ca="1">W622*DCC!$C87*DCC!W87</f>
        <v>6.7380202534572088E-42</v>
      </c>
      <c r="X704" s="18">
        <f ca="1">X622*DCC!$C87*DCC!X87</f>
        <v>4.2041914999530167E-48</v>
      </c>
      <c r="Y704" s="18">
        <f ca="1">Y622*DCC!$C87*DCC!Y87</f>
        <v>4.3218444420856866E-49</v>
      </c>
      <c r="Z704" s="18">
        <f ca="1">Z622*DCC!$C87*DCC!Z87</f>
        <v>1.233849054665245E-48</v>
      </c>
      <c r="AA704" s="18">
        <f ca="1">AA622*DCC!$C87*DCC!AA87</f>
        <v>8.3116573248252909E-49</v>
      </c>
      <c r="AB704" s="18">
        <f ca="1">AB622*DCC!$C87*DCC!AB87</f>
        <v>1.9112208793237385E-48</v>
      </c>
      <c r="AC704" s="18">
        <f ca="1">AC622*DCC!$C87*DCC!AC87</f>
        <v>2.508711512795161E-48</v>
      </c>
      <c r="AD704" s="18">
        <f ca="1">AD622*DCC!$C87*DCC!AD87</f>
        <v>4.1725854753404011E-47</v>
      </c>
      <c r="AE704" s="18">
        <f ca="1">AE622*DCC!$C87*DCC!AE87</f>
        <v>4.6711559738180424E-49</v>
      </c>
      <c r="AF704" s="18">
        <f ca="1">AF622*DCC!$C87*DCC!AF87</f>
        <v>2.1180843807942973E-48</v>
      </c>
    </row>
    <row r="705" spans="4:32">
      <c r="D705" s="18">
        <f t="shared" si="584"/>
        <v>3.5716999999999999</v>
      </c>
      <c r="E705" s="18">
        <f ca="1">E623*DCC!$C88*DCC!E88</f>
        <v>3.0099309507622081E-6</v>
      </c>
      <c r="F705" s="18">
        <f ca="1">F623*DCC!$C88*DCC!F88</f>
        <v>9.3412228680153626E-6</v>
      </c>
      <c r="G705" s="18">
        <f ca="1">G623*DCC!$C88*DCC!G88</f>
        <v>2.7892461504911258E-7</v>
      </c>
      <c r="H705" s="18">
        <f ca="1">H623*DCC!$C88*DCC!H88</f>
        <v>2.4118166423489975E-8</v>
      </c>
      <c r="I705" s="18">
        <f ca="1">I623*DCC!$C88*DCC!I88</f>
        <v>3.3380359182319029E-9</v>
      </c>
      <c r="J705" s="18">
        <f ca="1">J623*DCC!$C88*DCC!J88</f>
        <v>1.5096871861759478E-9</v>
      </c>
      <c r="K705" s="18">
        <f ca="1">K623*DCC!$C88*DCC!K88</f>
        <v>2.496626931335361E-11</v>
      </c>
      <c r="L705" s="18">
        <f ca="1">L623*DCC!$C88*DCC!L88</f>
        <v>3.6676930997231092E-12</v>
      </c>
      <c r="M705" s="18">
        <f ca="1">M623*DCC!$C88*DCC!M88</f>
        <v>1.2090924086648861E-32</v>
      </c>
      <c r="N705" s="18">
        <f ca="1">N623*DCC!$C88*DCC!N88</f>
        <v>1.3066460048050031E-39</v>
      </c>
      <c r="O705" s="18">
        <f ca="1">O623*DCC!$C88*DCC!O88</f>
        <v>2.1964628330844297E-40</v>
      </c>
      <c r="P705" s="18">
        <f ca="1">P623*DCC!$C88*DCC!P88</f>
        <v>1.7466618262723688E-39</v>
      </c>
      <c r="Q705" s="18">
        <f ca="1">Q623*DCC!$C88*DCC!Q88</f>
        <v>2.5171192444194422E-40</v>
      </c>
      <c r="R705" s="18">
        <f ca="1">R623*DCC!$C88*DCC!R88</f>
        <v>1.2926519857237648E-39</v>
      </c>
      <c r="S705" s="18">
        <f ca="1">S623*DCC!$C88*DCC!S88</f>
        <v>2.6886285935526684E-41</v>
      </c>
      <c r="T705" s="18">
        <f ca="1">T623*DCC!$C88*DCC!T88</f>
        <v>1.8163333244315378E-40</v>
      </c>
      <c r="U705" s="18">
        <f ca="1">U623*DCC!$C88*DCC!U88</f>
        <v>1.2544562739500395E-41</v>
      </c>
      <c r="V705" s="18">
        <f ca="1">V623*DCC!$C88*DCC!V88</f>
        <v>3.9727765397198454E-41</v>
      </c>
      <c r="W705" s="18">
        <f ca="1">W623*DCC!$C88*DCC!W88</f>
        <v>1.0912228284837328E-41</v>
      </c>
      <c r="X705" s="18">
        <f ca="1">X623*DCC!$C88*DCC!X88</f>
        <v>6.8027313981312551E-48</v>
      </c>
      <c r="Y705" s="18">
        <f ca="1">Y623*DCC!$C88*DCC!Y88</f>
        <v>6.9964989967419487E-49</v>
      </c>
      <c r="Z705" s="18">
        <f ca="1">Z623*DCC!$C88*DCC!Z88</f>
        <v>1.9939489821158934E-48</v>
      </c>
      <c r="AA705" s="18">
        <f ca="1">AA623*DCC!$C88*DCC!AA88</f>
        <v>1.3435856612189442E-48</v>
      </c>
      <c r="AB705" s="18">
        <f ca="1">AB623*DCC!$C88*DCC!AB88</f>
        <v>3.0891770640303694E-48</v>
      </c>
      <c r="AC705" s="18">
        <f ca="1">AC623*DCC!$C88*DCC!AC88</f>
        <v>4.0611750402873482E-48</v>
      </c>
      <c r="AD705" s="18">
        <f ca="1">AD623*DCC!$C88*DCC!AD88</f>
        <v>6.7601022228465429E-47</v>
      </c>
      <c r="AE705" s="18">
        <f ca="1">AE623*DCC!$C88*DCC!AE88</f>
        <v>7.5620240315348286E-49</v>
      </c>
      <c r="AF705" s="18">
        <f ca="1">AF623*DCC!$C88*DCC!AF88</f>
        <v>3.428917515982963E-48</v>
      </c>
    </row>
    <row r="706" spans="4:32">
      <c r="D706" s="18">
        <f t="shared" si="584"/>
        <v>4.4965000000000002</v>
      </c>
      <c r="E706" s="18">
        <f ca="1">E624*DCC!$C89*DCC!E89</f>
        <v>5.2566910099694587E-6</v>
      </c>
      <c r="F706" s="18">
        <f ca="1">F624*DCC!$C89*DCC!F89</f>
        <v>9.9113211585554319E-6</v>
      </c>
      <c r="G706" s="18">
        <f ca="1">G624*DCC!$C89*DCC!G89</f>
        <v>2.0944996957432019E-7</v>
      </c>
      <c r="H706" s="18">
        <f ca="1">H624*DCC!$C89*DCC!H89</f>
        <v>1.708644378686784E-8</v>
      </c>
      <c r="I706" s="18">
        <f ca="1">I624*DCC!$C89*DCC!I89</f>
        <v>1.9330262397717983E-9</v>
      </c>
      <c r="J706" s="18">
        <f ca="1">J624*DCC!$C89*DCC!J89</f>
        <v>8.3241167075795389E-10</v>
      </c>
      <c r="K706" s="18">
        <f ca="1">K624*DCC!$C89*DCC!K89</f>
        <v>7.9677270631202549E-12</v>
      </c>
      <c r="L706" s="18">
        <f ca="1">L624*DCC!$C89*DCC!L89</f>
        <v>1.4998787087167648E-12</v>
      </c>
      <c r="M706" s="18">
        <f ca="1">M624*DCC!$C89*DCC!M89</f>
        <v>1.8916742560978489E-32</v>
      </c>
      <c r="N706" s="18">
        <f ca="1">N624*DCC!$C89*DCC!N89</f>
        <v>2.0398549059751256E-39</v>
      </c>
      <c r="O706" s="18">
        <f ca="1">O624*DCC!$C89*DCC!O89</f>
        <v>3.4375064617125135E-40</v>
      </c>
      <c r="P706" s="18">
        <f ca="1">P624*DCC!$C89*DCC!P89</f>
        <v>2.7370627531427095E-39</v>
      </c>
      <c r="Q706" s="18">
        <f ca="1">Q624*DCC!$C89*DCC!Q89</f>
        <v>3.946656216313833E-40</v>
      </c>
      <c r="R706" s="18">
        <f ca="1">R624*DCC!$C89*DCC!R89</f>
        <v>2.023472675689451E-39</v>
      </c>
      <c r="S706" s="18">
        <f ca="1">S624*DCC!$C89*DCC!S89</f>
        <v>4.215265220600239E-41</v>
      </c>
      <c r="T706" s="18">
        <f ca="1">T624*DCC!$C89*DCC!T89</f>
        <v>2.84360544251719E-40</v>
      </c>
      <c r="U706" s="18">
        <f ca="1">U624*DCC!$C89*DCC!U89</f>
        <v>1.9623789424795362E-41</v>
      </c>
      <c r="V706" s="18">
        <f ca="1">V624*DCC!$C89*DCC!V89</f>
        <v>6.2208298818732703E-41</v>
      </c>
      <c r="W706" s="18">
        <f ca="1">W624*DCC!$C89*DCC!W89</f>
        <v>1.7093559486489924E-41</v>
      </c>
      <c r="X706" s="18">
        <f ca="1">X624*DCC!$C89*DCC!X89</f>
        <v>1.0652178238160183E-47</v>
      </c>
      <c r="Y706" s="18">
        <f ca="1">Y624*DCC!$C89*DCC!Y89</f>
        <v>1.0963968938690254E-48</v>
      </c>
      <c r="Z706" s="18">
        <f ca="1">Z624*DCC!$C89*DCC!Z89</f>
        <v>3.1177154964857523E-48</v>
      </c>
      <c r="AA706" s="18">
        <f ca="1">AA624*DCC!$C89*DCC!AA89</f>
        <v>2.1017297566343447E-48</v>
      </c>
      <c r="AB706" s="18">
        <f ca="1">AB624*DCC!$C89*DCC!AB89</f>
        <v>4.8310199690061662E-48</v>
      </c>
      <c r="AC706" s="18">
        <f ca="1">AC624*DCC!$C89*DCC!AC89</f>
        <v>6.3623401103035328E-48</v>
      </c>
      <c r="AD706" s="18">
        <f ca="1">AD624*DCC!$C89*DCC!AD89</f>
        <v>1.0596406778884154E-46</v>
      </c>
      <c r="AE706" s="18">
        <f ca="1">AE624*DCC!$C89*DCC!AE89</f>
        <v>1.184707666886844E-48</v>
      </c>
      <c r="AF706" s="18">
        <f ca="1">AF624*DCC!$C89*DCC!AF89</f>
        <v>5.3719295083948028E-48</v>
      </c>
    </row>
    <row r="707" spans="4:32">
      <c r="D707" s="18">
        <f t="shared" si="584"/>
        <v>5.6607000000000003</v>
      </c>
      <c r="E707" s="18">
        <f ca="1">E625*DCC!$C90*DCC!E90</f>
        <v>9.0770887816904392E-6</v>
      </c>
      <c r="F707" s="18">
        <f ca="1">F625*DCC!$C90*DCC!F90</f>
        <v>1.1520277074790371E-5</v>
      </c>
      <c r="G707" s="18">
        <f ca="1">G625*DCC!$C90*DCC!G90</f>
        <v>1.7327299774381641E-7</v>
      </c>
      <c r="H707" s="18">
        <f ca="1">H625*DCC!$C90*DCC!H90</f>
        <v>1.3268794503899685E-8</v>
      </c>
      <c r="I707" s="18">
        <f ca="1">I625*DCC!$C90*DCC!I90</f>
        <v>1.2137208777633653E-9</v>
      </c>
      <c r="J707" s="18">
        <f ca="1">J625*DCC!$C90*DCC!J90</f>
        <v>4.9939520226559752E-10</v>
      </c>
      <c r="K707" s="18">
        <f ca="1">K625*DCC!$C90*DCC!K90</f>
        <v>2.7425091023061825E-12</v>
      </c>
      <c r="L707" s="18">
        <f ca="1">L625*DCC!$C90*DCC!L90</f>
        <v>6.605162688449663E-13</v>
      </c>
      <c r="M707" s="18">
        <f ca="1">M625*DCC!$C90*DCC!M90</f>
        <v>3.2287740755602323E-32</v>
      </c>
      <c r="N707" s="18">
        <f ca="1">N625*DCC!$C90*DCC!N90</f>
        <v>3.4868722594349698E-39</v>
      </c>
      <c r="O707" s="18">
        <f ca="1">O625*DCC!$C90*DCC!O90</f>
        <v>5.8649280274321323E-40</v>
      </c>
      <c r="P707" s="18">
        <f ca="1">P625*DCC!$C90*DCC!P90</f>
        <v>4.6809545870703047E-39</v>
      </c>
      <c r="Q707" s="18">
        <f ca="1">Q625*DCC!$C90*DCC!Q90</f>
        <v>6.730288489191814E-40</v>
      </c>
      <c r="R707" s="18">
        <f ca="1">R625*DCC!$C90*DCC!R90</f>
        <v>3.4524524863458101E-39</v>
      </c>
      <c r="S707" s="18">
        <f ca="1">S625*DCC!$C90*DCC!S90</f>
        <v>7.1796533732781141E-41</v>
      </c>
      <c r="T707" s="18">
        <f ca="1">T625*DCC!$C90*DCC!T90</f>
        <v>4.8507056656018167E-40</v>
      </c>
      <c r="U707" s="18">
        <f ca="1">U625*DCC!$C90*DCC!U90</f>
        <v>3.3399216555197904E-41</v>
      </c>
      <c r="V707" s="18">
        <f ca="1">V625*DCC!$C90*DCC!V90</f>
        <v>1.0556091029564745E-40</v>
      </c>
      <c r="W707" s="18">
        <f ca="1">W625*DCC!$C90*DCC!W90</f>
        <v>2.9102179963068984E-41</v>
      </c>
      <c r="X707" s="18">
        <f ca="1">X625*DCC!$C90*DCC!X90</f>
        <v>1.8187729217728993E-47</v>
      </c>
      <c r="Y707" s="18">
        <f ca="1">Y625*DCC!$C90*DCC!Y90</f>
        <v>1.8650200562569835E-48</v>
      </c>
      <c r="Z707" s="18">
        <f ca="1">Z625*DCC!$C90*DCC!Z90</f>
        <v>5.2945405369341864E-48</v>
      </c>
      <c r="AA707" s="18">
        <f ca="1">AA625*DCC!$C90*DCC!AA90</f>
        <v>3.5663541253891025E-48</v>
      </c>
      <c r="AB707" s="18">
        <f ca="1">AB625*DCC!$C90*DCC!AB90</f>
        <v>8.2006420611593993E-48</v>
      </c>
      <c r="AC707" s="18">
        <f ca="1">AC625*DCC!$C90*DCC!AC90</f>
        <v>1.0797371139312365E-47</v>
      </c>
      <c r="AD707" s="18">
        <f ca="1">AD625*DCC!$C90*DCC!AD90</f>
        <v>1.8034266397468379E-46</v>
      </c>
      <c r="AE707" s="18">
        <f ca="1">AE625*DCC!$C90*DCC!AE90</f>
        <v>2.0098836852019904E-48</v>
      </c>
      <c r="AF707" s="18">
        <f ca="1">AF625*DCC!$C90*DCC!AF90</f>
        <v>9.1392326313963804E-48</v>
      </c>
    </row>
    <row r="708" spans="4:32">
      <c r="D708" s="18">
        <f t="shared" si="584"/>
        <v>7.1264000000000003</v>
      </c>
      <c r="E708" s="18">
        <f ca="1">E626*DCC!$C91*DCC!E91</f>
        <v>1.5613052125872731E-5</v>
      </c>
      <c r="F708" s="18">
        <f ca="1">F626*DCC!$C91*DCC!F91</f>
        <v>1.3156170087224177E-5</v>
      </c>
      <c r="G708" s="18">
        <f ca="1">G626*DCC!$C91*DCC!G91</f>
        <v>1.4230033431443532E-7</v>
      </c>
      <c r="H708" s="18">
        <f ca="1">H626*DCC!$C91*DCC!H91</f>
        <v>1.029139573369911E-8</v>
      </c>
      <c r="I708" s="18">
        <f ca="1">I626*DCC!$C91*DCC!I91</f>
        <v>7.6088810505402418E-10</v>
      </c>
      <c r="J708" s="18">
        <f ca="1">J626*DCC!$C91*DCC!J91</f>
        <v>2.9958669936394818E-10</v>
      </c>
      <c r="K708" s="18">
        <f ca="1">K626*DCC!$C91*DCC!K91</f>
        <v>9.4346285246872693E-13</v>
      </c>
      <c r="L708" s="18">
        <f ca="1">L626*DCC!$C91*DCC!L91</f>
        <v>2.8993849419530637E-13</v>
      </c>
      <c r="M708" s="18">
        <f ca="1">M626*DCC!$C91*DCC!M91</f>
        <v>5.5426304274020068E-32</v>
      </c>
      <c r="N708" s="18">
        <f ca="1">N626*DCC!$C91*DCC!N91</f>
        <v>6.0005285646194175E-39</v>
      </c>
      <c r="O708" s="18">
        <f ca="1">O626*DCC!$C91*DCC!O91</f>
        <v>1.006292697627269E-39</v>
      </c>
      <c r="P708" s="18">
        <f ca="1">P626*DCC!$C91*DCC!P91</f>
        <v>8.0481700063749832E-39</v>
      </c>
      <c r="Q708" s="18">
        <f ca="1">Q626*DCC!$C91*DCC!Q91</f>
        <v>1.153306700154254E-39</v>
      </c>
      <c r="R708" s="18">
        <f ca="1">R626*DCC!$C91*DCC!R91</f>
        <v>5.9231620587712483E-39</v>
      </c>
      <c r="S708" s="18">
        <f ca="1">S626*DCC!$C91*DCC!S91</f>
        <v>1.2286959929652034E-40</v>
      </c>
      <c r="T708" s="18">
        <f ca="1">T626*DCC!$C91*DCC!T91</f>
        <v>8.3196880690185955E-40</v>
      </c>
      <c r="U708" s="18">
        <f ca="1">U626*DCC!$C91*DCC!U91</f>
        <v>5.716044192217211E-41</v>
      </c>
      <c r="V708" s="18">
        <f ca="1">V626*DCC!$C91*DCC!V91</f>
        <v>1.7999296045800931E-40</v>
      </c>
      <c r="W708" s="18">
        <f ca="1">W626*DCC!$C91*DCC!W91</f>
        <v>4.9799933767312084E-41</v>
      </c>
      <c r="X708" s="18">
        <f ca="1">X626*DCC!$C91*DCC!X91</f>
        <v>3.1224921693619851E-47</v>
      </c>
      <c r="Y708" s="18">
        <f ca="1">Y626*DCC!$C91*DCC!Y91</f>
        <v>3.1879030107672812E-48</v>
      </c>
      <c r="Z708" s="18">
        <f ca="1">Z626*DCC!$C91*DCC!Z91</f>
        <v>9.0405765998817858E-48</v>
      </c>
      <c r="AA708" s="18">
        <f ca="1">AA626*DCC!$C91*DCC!AA91</f>
        <v>6.0833759833813665E-48</v>
      </c>
      <c r="AB708" s="18">
        <f ca="1">AB626*DCC!$C91*DCC!AB91</f>
        <v>1.3995676663987594E-47</v>
      </c>
      <c r="AC708" s="18">
        <f ca="1">AC626*DCC!$C91*DCC!AC91</f>
        <v>1.8410313223668582E-47</v>
      </c>
      <c r="AD708" s="18">
        <f ca="1">AD626*DCC!$C91*DCC!AD91</f>
        <v>3.0842156289737414E-46</v>
      </c>
      <c r="AE708" s="18">
        <f ca="1">AE626*DCC!$C91*DCC!AE91</f>
        <v>3.4259849834729415E-48</v>
      </c>
      <c r="AF708" s="18">
        <f ca="1">AF626*DCC!$C91*DCC!AF91</f>
        <v>1.5626185440494139E-47</v>
      </c>
    </row>
    <row r="709" spans="4:32">
      <c r="D709" s="18">
        <f t="shared" si="584"/>
        <v>8.9716000000000005</v>
      </c>
      <c r="E709" s="18">
        <f ca="1">E627*DCC!$C92*DCC!E92</f>
        <v>3.2221224853363639E-5</v>
      </c>
      <c r="F709" s="18">
        <f ca="1">F627*DCC!$C92*DCC!F92</f>
        <v>1.3464089823307831E-5</v>
      </c>
      <c r="G709" s="18">
        <f ca="1">G627*DCC!$C92*DCC!G92</f>
        <v>1.0577405741056052E-7</v>
      </c>
      <c r="H709" s="18">
        <f ca="1">H627*DCC!$C92*DCC!H92</f>
        <v>7.3109342140806164E-9</v>
      </c>
      <c r="I709" s="18">
        <f ca="1">I627*DCC!$C92*DCC!I92</f>
        <v>4.3958409032853305E-10</v>
      </c>
      <c r="J709" s="18">
        <f ca="1">J627*DCC!$C92*DCC!J92</f>
        <v>1.6571946358368941E-10</v>
      </c>
      <c r="K709" s="18">
        <f ca="1">K627*DCC!$C92*DCC!K92</f>
        <v>3.0023578788567077E-13</v>
      </c>
      <c r="L709" s="18">
        <f ca="1">L627*DCC!$C92*DCC!L92</f>
        <v>1.1743699306780471E-13</v>
      </c>
      <c r="M709" s="18">
        <f ca="1">M627*DCC!$C92*DCC!M92</f>
        <v>8.8381036550549496E-32</v>
      </c>
      <c r="N709" s="18">
        <f ca="1">N627*DCC!$C92*DCC!N92</f>
        <v>9.5818512253674655E-39</v>
      </c>
      <c r="O709" s="18">
        <f ca="1">O627*DCC!$C92*DCC!O92</f>
        <v>1.6041246347202722E-39</v>
      </c>
      <c r="P709" s="18">
        <f ca="1">P627*DCC!$C92*DCC!P92</f>
        <v>1.2845122339778288E-38</v>
      </c>
      <c r="Q709" s="18">
        <f ca="1">Q627*DCC!$C92*DCC!Q92</f>
        <v>1.8371528564248594E-39</v>
      </c>
      <c r="R709" s="18">
        <f ca="1">R627*DCC!$C92*DCC!R92</f>
        <v>9.4415914445178191E-39</v>
      </c>
      <c r="S709" s="18">
        <f ca="1">S627*DCC!$C92*DCC!S92</f>
        <v>1.9557189541024099E-40</v>
      </c>
      <c r="T709" s="18">
        <f ca="1">T627*DCC!$C92*DCC!T92</f>
        <v>1.3259645103416977E-39</v>
      </c>
      <c r="U709" s="18">
        <f ca="1">U627*DCC!$C92*DCC!U92</f>
        <v>9.0982835808735754E-41</v>
      </c>
      <c r="V709" s="18">
        <f ca="1">V627*DCC!$C92*DCC!V92</f>
        <v>2.8589150822696797E-40</v>
      </c>
      <c r="W709" s="18">
        <f ca="1">W627*DCC!$C92*DCC!W92</f>
        <v>7.9260927705696803E-41</v>
      </c>
      <c r="X709" s="18">
        <f ca="1">X627*DCC!$C92*DCC!X92</f>
        <v>4.9790026472608454E-47</v>
      </c>
      <c r="Y709" s="18">
        <f ca="1">Y627*DCC!$C92*DCC!Y92</f>
        <v>5.0705470489707034E-48</v>
      </c>
      <c r="Z709" s="18">
        <f ca="1">Z627*DCC!$C92*DCC!Z92</f>
        <v>1.437140997286773E-47</v>
      </c>
      <c r="AA709" s="18">
        <f ca="1">AA627*DCC!$C92*DCC!AA92</f>
        <v>9.664655516615444E-48</v>
      </c>
      <c r="AB709" s="18">
        <f ca="1">AB627*DCC!$C92*DCC!AB92</f>
        <v>2.2241692991516606E-47</v>
      </c>
      <c r="AC709" s="18">
        <f ca="1">AC627*DCC!$C92*DCC!AC92</f>
        <v>2.9241514057224471E-47</v>
      </c>
      <c r="AD709" s="18">
        <f ca="1">AD627*DCC!$C92*DCC!AD92</f>
        <v>4.9073202127954975E-46</v>
      </c>
      <c r="AE709" s="18">
        <f ca="1">AE627*DCC!$C92*DCC!AE92</f>
        <v>5.4403794237507567E-48</v>
      </c>
      <c r="AF709" s="18">
        <f ca="1">AF627*DCC!$C92*DCC!AF92</f>
        <v>2.4858392137040738E-47</v>
      </c>
    </row>
    <row r="710" spans="4:32">
      <c r="D710" s="18">
        <f t="shared" si="584"/>
        <v>11.295</v>
      </c>
      <c r="E710" s="18">
        <f ca="1">E628*DCC!$C93*DCC!E93</f>
        <v>6.717343760471424E-5</v>
      </c>
      <c r="F710" s="18">
        <f ca="1">F628*DCC!$C93*DCC!F93</f>
        <v>1.572968619982104E-5</v>
      </c>
      <c r="G710" s="18">
        <f ca="1">G628*DCC!$C93*DCC!G93</f>
        <v>7.7669670111772245E-8</v>
      </c>
      <c r="H710" s="18">
        <f ca="1">H628*DCC!$C93*DCC!H93</f>
        <v>5.2304523488696533E-9</v>
      </c>
      <c r="I710" s="18">
        <f ca="1">I628*DCC!$C93*DCC!I93</f>
        <v>2.5738221053054322E-10</v>
      </c>
      <c r="J710" s="18">
        <f ca="1">J628*DCC!$C93*DCC!J93</f>
        <v>9.2734459470010766E-11</v>
      </c>
      <c r="K710" s="18">
        <f ca="1">K628*DCC!$C93*DCC!K93</f>
        <v>9.5800959649110728E-14</v>
      </c>
      <c r="L710" s="18">
        <f ca="1">L628*DCC!$C93*DCC!L93</f>
        <v>4.7444842285429177E-14</v>
      </c>
      <c r="M710" s="18">
        <f ca="1">M628*DCC!$C93*DCC!M93</f>
        <v>1.8309454159553469E-31</v>
      </c>
      <c r="N710" s="18">
        <f ca="1">N628*DCC!$C93*DCC!N93</f>
        <v>1.9833220693747044E-38</v>
      </c>
      <c r="O710" s="18">
        <f ca="1">O628*DCC!$C93*DCC!O93</f>
        <v>3.3252345064923239E-39</v>
      </c>
      <c r="P710" s="18">
        <f ca="1">P628*DCC!$C93*DCC!P93</f>
        <v>2.6278316718906227E-38</v>
      </c>
      <c r="Q710" s="18">
        <f ca="1">Q628*DCC!$C93*DCC!Q93</f>
        <v>3.7630999997650105E-39</v>
      </c>
      <c r="R710" s="18">
        <f ca="1">R628*DCC!$C93*DCC!R93</f>
        <v>1.9155069483842537E-38</v>
      </c>
      <c r="S710" s="18">
        <f ca="1">S628*DCC!$C93*DCC!S93</f>
        <v>4.0405280791960954E-40</v>
      </c>
      <c r="T710" s="18">
        <f ca="1">T628*DCC!$C93*DCC!T93</f>
        <v>2.6975159485842004E-39</v>
      </c>
      <c r="U710" s="18">
        <f ca="1">U628*DCC!$C93*DCC!U93</f>
        <v>1.8971225528393069E-40</v>
      </c>
      <c r="V710" s="18">
        <f ca="1">V628*DCC!$C93*DCC!V93</f>
        <v>5.8816792774283291E-40</v>
      </c>
      <c r="W710" s="18">
        <f ca="1">W628*DCC!$C93*DCC!W93</f>
        <v>1.6492202295330031E-40</v>
      </c>
      <c r="X710" s="18">
        <f ca="1">X628*DCC!$C93*DCC!X93</f>
        <v>1.0082875731112136E-46</v>
      </c>
      <c r="Y710" s="18">
        <f ca="1">Y628*DCC!$C93*DCC!Y93</f>
        <v>1.0393790613063886E-47</v>
      </c>
      <c r="Z710" s="18">
        <f ca="1">Z628*DCC!$C93*DCC!Z93</f>
        <v>2.9537132363815172E-47</v>
      </c>
      <c r="AA710" s="18">
        <f ca="1">AA628*DCC!$C93*DCC!AA93</f>
        <v>1.9657043704604617E-47</v>
      </c>
      <c r="AB710" s="18">
        <f ca="1">AB628*DCC!$C93*DCC!AB93</f>
        <v>4.5014385556064875E-47</v>
      </c>
      <c r="AC710" s="18">
        <f ca="1">AC628*DCC!$C93*DCC!AC93</f>
        <v>5.85321128276902E-47</v>
      </c>
      <c r="AD710" s="18">
        <f ca="1">AD628*DCC!$C93*DCC!AD93</f>
        <v>9.6669662506423473E-46</v>
      </c>
      <c r="AE710" s="18">
        <f ca="1">AE628*DCC!$C93*DCC!AE93</f>
        <v>1.069690410357506E-47</v>
      </c>
      <c r="AF710" s="18">
        <f ca="1">AF628*DCC!$C93*DCC!AF93</f>
        <v>4.8652078036717529E-47</v>
      </c>
    </row>
    <row r="711" spans="4:32">
      <c r="D711" s="18">
        <f t="shared" si="584"/>
        <v>14.218999999999999</v>
      </c>
      <c r="E711" s="18">
        <f ca="1">E629*DCC!$C94*DCC!E94</f>
        <v>1.2189094765544033E-4</v>
      </c>
      <c r="F711" s="18">
        <f ca="1">F629*DCC!$C94*DCC!F94</f>
        <v>1.8184612587598165E-5</v>
      </c>
      <c r="G711" s="18">
        <f ca="1">G629*DCC!$C94*DCC!G94</f>
        <v>5.7106674673960854E-8</v>
      </c>
      <c r="H711" s="18">
        <f ca="1">H629*DCC!$C94*DCC!H94</f>
        <v>3.7314144843919235E-9</v>
      </c>
      <c r="I711" s="18">
        <f ca="1">I629*DCC!$C94*DCC!I94</f>
        <v>1.5040392534842887E-10</v>
      </c>
      <c r="J711" s="18">
        <f ca="1">J629*DCC!$C94*DCC!J94</f>
        <v>5.1696797480515867E-11</v>
      </c>
      <c r="K711" s="18">
        <f ca="1">K629*DCC!$C94*DCC!K94</f>
        <v>3.0446028924759514E-14</v>
      </c>
      <c r="L711" s="18">
        <f ca="1">L629*DCC!$C94*DCC!L94</f>
        <v>1.9056642196226608E-14</v>
      </c>
      <c r="M711" s="18">
        <f ca="1">M629*DCC!$C94*DCC!M94</f>
        <v>4.7704776668853875E-31</v>
      </c>
      <c r="N711" s="18">
        <f ca="1">N629*DCC!$C94*DCC!N94</f>
        <v>5.1379263535475709E-38</v>
      </c>
      <c r="O711" s="18">
        <f ca="1">O629*DCC!$C94*DCC!O94</f>
        <v>8.6482014024029556E-39</v>
      </c>
      <c r="P711" s="18">
        <f ca="1">P629*DCC!$C94*DCC!P94</f>
        <v>6.6679795743271347E-38</v>
      </c>
      <c r="Q711" s="18">
        <f ca="1">Q629*DCC!$C94*DCC!Q94</f>
        <v>9.5753395886361889E-39</v>
      </c>
      <c r="R711" s="18">
        <f ca="1">R629*DCC!$C94*DCC!R94</f>
        <v>4.789048238850249E-38</v>
      </c>
      <c r="S711" s="18">
        <f ca="1">S629*DCC!$C94*DCC!S94</f>
        <v>1.0439850057035285E-39</v>
      </c>
      <c r="T711" s="18">
        <f ca="1">T629*DCC!$C94*DCC!T94</f>
        <v>6.7763202046651436E-39</v>
      </c>
      <c r="U711" s="18">
        <f ca="1">U629*DCC!$C94*DCC!U94</f>
        <v>4.9835861742720656E-40</v>
      </c>
      <c r="V711" s="18">
        <f ca="1">V629*DCC!$C94*DCC!V94</f>
        <v>1.5089935636736465E-39</v>
      </c>
      <c r="W711" s="18">
        <f ca="1">W629*DCC!$C94*DCC!W94</f>
        <v>4.326132272890756E-40</v>
      </c>
      <c r="X711" s="18">
        <f ca="1">X629*DCC!$C94*DCC!X94</f>
        <v>2.5065410287185878E-46</v>
      </c>
      <c r="Y711" s="18">
        <f ca="1">Y629*DCC!$C94*DCC!Y94</f>
        <v>2.6496283735120134E-47</v>
      </c>
      <c r="Z711" s="18">
        <f ca="1">Z629*DCC!$C94*DCC!Z94</f>
        <v>7.5763470652090337E-47</v>
      </c>
      <c r="AA711" s="18">
        <f ca="1">AA629*DCC!$C94*DCC!AA94</f>
        <v>4.9506137204275254E-47</v>
      </c>
      <c r="AB711" s="18">
        <f ca="1">AB629*DCC!$C94*DCC!AB94</f>
        <v>1.1201320020042959E-46</v>
      </c>
      <c r="AC711" s="18">
        <f ca="1">AC629*DCC!$C94*DCC!AC94</f>
        <v>1.428478945875808E-46</v>
      </c>
      <c r="AD711" s="18">
        <f ca="1">AD629*DCC!$C94*DCC!AD94</f>
        <v>2.2914247396311897E-45</v>
      </c>
      <c r="AE711" s="18">
        <f ca="1">AE629*DCC!$C94*DCC!AE94</f>
        <v>2.5261288879265227E-47</v>
      </c>
      <c r="AF711" s="18">
        <f ca="1">AF629*DCC!$C94*DCC!AF94</f>
        <v>1.1384778255506865E-46</v>
      </c>
    </row>
    <row r="712" spans="4:32">
      <c r="D712" s="18">
        <f t="shared" si="584"/>
        <v>17.901</v>
      </c>
      <c r="E712" s="18">
        <f ca="1">E630*DCC!$C95*DCC!E95</f>
        <v>2.464008454926077E-4</v>
      </c>
      <c r="F712" s="18">
        <f ca="1">F630*DCC!$C95*DCC!F95</f>
        <v>1.8654778624176142E-5</v>
      </c>
      <c r="G712" s="18">
        <f ca="1">G630*DCC!$C95*DCC!G95</f>
        <v>4.9465818583666068E-8</v>
      </c>
      <c r="H712" s="18">
        <f ca="1">H630*DCC!$C95*DCC!H95</f>
        <v>2.8333932246490613E-9</v>
      </c>
      <c r="I712" s="18">
        <f ca="1">I630*DCC!$C95*DCC!I95</f>
        <v>9.1248400600789243E-11</v>
      </c>
      <c r="J712" s="18">
        <f ca="1">J630*DCC!$C95*DCC!J95</f>
        <v>2.9563336252371111E-11</v>
      </c>
      <c r="K712" s="18">
        <f ca="1">K630*DCC!$C95*DCC!K95</f>
        <v>1.0106172864698817E-14</v>
      </c>
      <c r="L712" s="18">
        <f ca="1">L630*DCC!$C95*DCC!L95</f>
        <v>8.0322677651744371E-15</v>
      </c>
      <c r="M712" s="18">
        <f ca="1">M630*DCC!$C95*DCC!M95</f>
        <v>1.3110498579807769E-30</v>
      </c>
      <c r="N712" s="18">
        <f ca="1">N630*DCC!$C95*DCC!N95</f>
        <v>1.387210061663389E-37</v>
      </c>
      <c r="O712" s="18">
        <f ca="1">O630*DCC!$C95*DCC!O95</f>
        <v>2.3364708034010069E-38</v>
      </c>
      <c r="P712" s="18">
        <f ca="1">P630*DCC!$C95*DCC!P95</f>
        <v>1.7633694290349602E-37</v>
      </c>
      <c r="Q712" s="18">
        <f ca="1">Q630*DCC!$C95*DCC!Q95</f>
        <v>2.5175860570968452E-38</v>
      </c>
      <c r="R712" s="18">
        <f ca="1">R630*DCC!$C95*DCC!R95</f>
        <v>1.2412766310175633E-37</v>
      </c>
      <c r="S712" s="18">
        <f ca="1">S630*DCC!$C95*DCC!S95</f>
        <v>2.7642279355733073E-39</v>
      </c>
      <c r="T712" s="18">
        <f ca="1">T630*DCC!$C95*DCC!T95</f>
        <v>1.7612949478266937E-38</v>
      </c>
      <c r="U712" s="18">
        <f ca="1">U630*DCC!$C95*DCC!U95</f>
        <v>1.3405540345584076E-39</v>
      </c>
      <c r="V712" s="18">
        <f ca="1">V630*DCC!$C95*DCC!V95</f>
        <v>3.9459487250236467E-39</v>
      </c>
      <c r="W712" s="18">
        <f ca="1">W630*DCC!$C95*DCC!W95</f>
        <v>1.167294883415651E-39</v>
      </c>
      <c r="X712" s="18">
        <f ca="1">X630*DCC!$C95*DCC!X95</f>
        <v>6.3809318179262537E-46</v>
      </c>
      <c r="Y712" s="18">
        <f ca="1">Y630*DCC!$C95*DCC!Y95</f>
        <v>6.9263552765941371E-47</v>
      </c>
      <c r="Z712" s="18">
        <f ca="1">Z630*DCC!$C95*DCC!Z95</f>
        <v>1.9960411715208638E-46</v>
      </c>
      <c r="AA712" s="18">
        <f ca="1">AA630*DCC!$C95*DCC!AA95</f>
        <v>1.2843171892814449E-46</v>
      </c>
      <c r="AB712" s="18">
        <f ca="1">AB630*DCC!$C95*DCC!AB95</f>
        <v>2.8521618167801245E-46</v>
      </c>
      <c r="AC712" s="18">
        <f ca="1">AC630*DCC!$C95*DCC!AC95</f>
        <v>3.5775735222707166E-46</v>
      </c>
      <c r="AD712" s="18">
        <f ca="1">AD630*DCC!$C95*DCC!AD95</f>
        <v>5.6083521336396858E-45</v>
      </c>
      <c r="AE712" s="18">
        <f ca="1">AE630*DCC!$C95*DCC!AE95</f>
        <v>6.1445333995828779E-47</v>
      </c>
      <c r="AF712" s="18">
        <f ca="1">AF630*DCC!$C95*DCC!AF95</f>
        <v>2.7515983180442672E-46</v>
      </c>
    </row>
    <row r="713" spans="4:32">
      <c r="D713" s="18">
        <f t="shared" si="584"/>
        <v>22.536000000000001</v>
      </c>
      <c r="E713" s="18">
        <f ca="1">E631*DCC!$C96*DCC!E96</f>
        <v>4.8172400829428886E-4</v>
      </c>
      <c r="F713" s="18">
        <f ca="1">F631*DCC!$C96*DCC!F96</f>
        <v>1.9881989296418648E-5</v>
      </c>
      <c r="G713" s="18">
        <f ca="1">G631*DCC!$C96*DCC!G96</f>
        <v>4.1563256808785051E-8</v>
      </c>
      <c r="H713" s="18">
        <f ca="1">H631*DCC!$C96*DCC!H96</f>
        <v>2.3381871158403996E-9</v>
      </c>
      <c r="I713" s="18">
        <f ca="1">I631*DCC!$C96*DCC!I96</f>
        <v>6.011107520501972E-11</v>
      </c>
      <c r="J713" s="18">
        <f ca="1">J631*DCC!$C96*DCC!J96</f>
        <v>1.7880463373936644E-11</v>
      </c>
      <c r="K713" s="18">
        <f ca="1">K631*DCC!$C96*DCC!K96</f>
        <v>3.4616496794425631E-15</v>
      </c>
      <c r="L713" s="18">
        <f ca="1">L631*DCC!$C96*DCC!L96</f>
        <v>3.4242458572949774E-15</v>
      </c>
      <c r="M713" s="18">
        <f ca="1">M631*DCC!$C96*DCC!M96</f>
        <v>3.565731581721805E-30</v>
      </c>
      <c r="N713" s="18">
        <f ca="1">N631*DCC!$C96*DCC!N96</f>
        <v>3.7506729123786003E-37</v>
      </c>
      <c r="O713" s="18">
        <f ca="1">O631*DCC!$C96*DCC!O96</f>
        <v>6.3088780848506649E-38</v>
      </c>
      <c r="P713" s="18">
        <f ca="1">P631*DCC!$C96*DCC!P96</f>
        <v>4.6677840154857955E-37</v>
      </c>
      <c r="Q713" s="18">
        <f ca="1">Q631*DCC!$C96*DCC!Q96</f>
        <v>6.6567026895698848E-38</v>
      </c>
      <c r="R713" s="18">
        <f ca="1">R631*DCC!$C96*DCC!R96</f>
        <v>3.2305975167818444E-37</v>
      </c>
      <c r="S713" s="18">
        <f ca="1">S631*DCC!$C96*DCC!S96</f>
        <v>7.3988122650037604E-39</v>
      </c>
      <c r="T713" s="18">
        <f ca="1">T631*DCC!$C96*DCC!T96</f>
        <v>4.591649887171581E-38</v>
      </c>
      <c r="U713" s="18">
        <f ca="1">U631*DCC!$C96*DCC!U96</f>
        <v>3.6182179159438463E-39</v>
      </c>
      <c r="V713" s="18">
        <f ca="1">V631*DCC!$C96*DCC!V96</f>
        <v>1.0412028275006593E-38</v>
      </c>
      <c r="W713" s="18">
        <f ca="1">W631*DCC!$C96*DCC!W96</f>
        <v>3.164973666424918E-39</v>
      </c>
      <c r="X713" s="18">
        <f ca="1">X631*DCC!$C96*DCC!X96</f>
        <v>1.6361899585125671E-45</v>
      </c>
      <c r="Y713" s="18">
        <f ca="1">Y631*DCC!$C96*DCC!Y96</f>
        <v>1.8157545090462786E-46</v>
      </c>
      <c r="Z713" s="18">
        <f ca="1">Z631*DCC!$C96*DCC!Z96</f>
        <v>5.2596452505555983E-46</v>
      </c>
      <c r="AA713" s="18">
        <f ca="1">AA631*DCC!$C96*DCC!AA96</f>
        <v>3.3270147886124152E-46</v>
      </c>
      <c r="AB713" s="18">
        <f ca="1">AB631*DCC!$C96*DCC!AB96</f>
        <v>7.2660816612963085E-46</v>
      </c>
      <c r="AC713" s="18">
        <f ca="1">AC631*DCC!$C96*DCC!AC96</f>
        <v>8.9419010176012779E-46</v>
      </c>
      <c r="AD713" s="18">
        <f ca="1">AD631*DCC!$C96*DCC!AD96</f>
        <v>1.3699769219428361E-44</v>
      </c>
      <c r="AE713" s="18">
        <f ca="1">AE631*DCC!$C96*DCC!AE96</f>
        <v>1.4884621396299485E-46</v>
      </c>
      <c r="AF713" s="18">
        <f ca="1">AF631*DCC!$C96*DCC!AF96</f>
        <v>6.615605602307774E-46</v>
      </c>
    </row>
    <row r="714" spans="4:32">
      <c r="D714" s="18">
        <f t="shared" si="584"/>
        <v>28.370999999999999</v>
      </c>
      <c r="E714" s="18">
        <f ca="1">E632*DCC!$C97*DCC!E97</f>
        <v>8.6903110220208862E-4</v>
      </c>
      <c r="F714" s="18">
        <f ca="1">F632*DCC!$C97*DCC!F97</f>
        <v>2.0924582844727114E-5</v>
      </c>
      <c r="G714" s="18">
        <f ca="1">G632*DCC!$C97*DCC!G97</f>
        <v>3.3276605000868319E-8</v>
      </c>
      <c r="H714" s="18">
        <f ca="1">H632*DCC!$C97*DCC!H97</f>
        <v>1.8921203671004913E-9</v>
      </c>
      <c r="I714" s="18">
        <f ca="1">I632*DCC!$C97*DCC!I97</f>
        <v>3.9190235817874684E-11</v>
      </c>
      <c r="J714" s="18">
        <f ca="1">J632*DCC!$C97*DCC!J97</f>
        <v>1.0730722105001048E-11</v>
      </c>
      <c r="K714" s="18">
        <f ca="1">K632*DCC!$C97*DCC!K97</f>
        <v>1.1715066659773622E-15</v>
      </c>
      <c r="L714" s="18">
        <f ca="1">L632*DCC!$C97*DCC!L97</f>
        <v>1.4367161700869298E-15</v>
      </c>
      <c r="M714" s="18">
        <f ca="1">M632*DCC!$C97*DCC!M97</f>
        <v>9.4830864941098082E-30</v>
      </c>
      <c r="N714" s="18">
        <f ca="1">N632*DCC!$C97*DCC!N97</f>
        <v>9.9611713343626784E-37</v>
      </c>
      <c r="O714" s="18">
        <f ca="1">O632*DCC!$C97*DCC!O97</f>
        <v>1.6734077559978281E-37</v>
      </c>
      <c r="P714" s="18">
        <f ca="1">P632*DCC!$C97*DCC!P97</f>
        <v>1.2139417995169242E-36</v>
      </c>
      <c r="Q714" s="18">
        <f ca="1">Q632*DCC!$C97*DCC!Q97</f>
        <v>1.7341664537511255E-37</v>
      </c>
      <c r="R714" s="18">
        <f ca="1">R632*DCC!$C97*DCC!R97</f>
        <v>8.2788485061065608E-37</v>
      </c>
      <c r="S714" s="18">
        <f ca="1">S632*DCC!$C97*DCC!S97</f>
        <v>1.9564905686486426E-38</v>
      </c>
      <c r="T714" s="18">
        <f ca="1">T632*DCC!$C97*DCC!T97</f>
        <v>1.178772315981971E-37</v>
      </c>
      <c r="U714" s="18">
        <f ca="1">U632*DCC!$C97*DCC!U97</f>
        <v>9.6267250612388393E-39</v>
      </c>
      <c r="V714" s="18">
        <f ca="1">V632*DCC!$C97*DCC!V97</f>
        <v>2.7163598931833534E-38</v>
      </c>
      <c r="W714" s="18">
        <f ca="1">W632*DCC!$C97*DCC!W97</f>
        <v>8.4624483210522781E-39</v>
      </c>
      <c r="X714" s="18">
        <f ca="1">X632*DCC!$C97*DCC!X97</f>
        <v>4.1435264559805704E-45</v>
      </c>
      <c r="Y714" s="18">
        <f ca="1">Y632*DCC!$C97*DCC!Y97</f>
        <v>4.6946911310971648E-46</v>
      </c>
      <c r="Z714" s="18">
        <f ca="1">Z632*DCC!$C97*DCC!Z97</f>
        <v>1.365297846214434E-45</v>
      </c>
      <c r="AA714" s="18">
        <f ca="1">AA632*DCC!$C97*DCC!AA97</f>
        <v>8.48522002128705E-46</v>
      </c>
      <c r="AB714" s="18">
        <f ca="1">AB632*DCC!$C97*DCC!AB97</f>
        <v>1.8245637458773673E-45</v>
      </c>
      <c r="AC714" s="18">
        <f ca="1">AC632*DCC!$C97*DCC!AC97</f>
        <v>2.2008361234606223E-45</v>
      </c>
      <c r="AD714" s="18">
        <f ca="1">AD632*DCC!$C97*DCC!AD97</f>
        <v>3.2950457678443145E-44</v>
      </c>
      <c r="AE714" s="18">
        <f ca="1">AE632*DCC!$C97*DCC!AE97</f>
        <v>3.5474888335024049E-46</v>
      </c>
      <c r="AF714" s="18">
        <f ca="1">AF632*DCC!$C97*DCC!AF97</f>
        <v>1.5641801635871598E-45</v>
      </c>
    </row>
    <row r="715" spans="4:32">
      <c r="D715" s="18">
        <f t="shared" si="584"/>
        <v>35.716999999999999</v>
      </c>
      <c r="E715" s="18">
        <f ca="1">E633*DCC!$C98*DCC!E98</f>
        <v>1.5160486690266517E-3</v>
      </c>
      <c r="F715" s="18">
        <f ca="1">F633*DCC!$C98*DCC!F98</f>
        <v>2.1816948754068563E-5</v>
      </c>
      <c r="G715" s="18">
        <f ca="1">G633*DCC!$C98*DCC!G98</f>
        <v>2.6627939890503412E-8</v>
      </c>
      <c r="H715" s="18">
        <f ca="1">H633*DCC!$C98*DCC!H98</f>
        <v>1.4978471727439814E-9</v>
      </c>
      <c r="I715" s="18">
        <f ca="1">I633*DCC!$C98*DCC!I98</f>
        <v>2.6233116927955502E-11</v>
      </c>
      <c r="J715" s="18">
        <f ca="1">J633*DCC!$C98*DCC!J98</f>
        <v>7.1605984033884475E-12</v>
      </c>
      <c r="K715" s="18">
        <f ca="1">K633*DCC!$C98*DCC!K98</f>
        <v>4.6039826236950078E-16</v>
      </c>
      <c r="L715" s="18">
        <f ca="1">L633*DCC!$C98*DCC!L98</f>
        <v>7.2075159513312751E-16</v>
      </c>
      <c r="M715" s="18">
        <f ca="1">M633*DCC!$C98*DCC!M98</f>
        <v>3.2045845567241781E-29</v>
      </c>
      <c r="N715" s="18">
        <f ca="1">N633*DCC!$C98*DCC!N98</f>
        <v>3.2181731807415558E-36</v>
      </c>
      <c r="O715" s="18">
        <f ca="1">O633*DCC!$C98*DCC!O98</f>
        <v>5.238631050079722E-37</v>
      </c>
      <c r="P715" s="18">
        <f ca="1">P633*DCC!$C98*DCC!P98</f>
        <v>3.6988050614865954E-36</v>
      </c>
      <c r="Q715" s="18">
        <f ca="1">Q633*DCC!$C98*DCC!Q98</f>
        <v>5.169318470176425E-37</v>
      </c>
      <c r="R715" s="18">
        <f ca="1">R633*DCC!$C98*DCC!R98</f>
        <v>2.4320108412628932E-36</v>
      </c>
      <c r="S715" s="18">
        <f ca="1">S633*DCC!$C98*DCC!S98</f>
        <v>5.8102732385124151E-38</v>
      </c>
      <c r="T715" s="18">
        <f ca="1">T633*DCC!$C98*DCC!T98</f>
        <v>3.4179411952099961E-37</v>
      </c>
      <c r="U715" s="18">
        <f ca="1">U633*DCC!$C98*DCC!U98</f>
        <v>2.8673868709775952E-38</v>
      </c>
      <c r="V715" s="18">
        <f ca="1">V633*DCC!$C98*DCC!V98</f>
        <v>7.7421655977937744E-38</v>
      </c>
      <c r="W715" s="18">
        <f ca="1">W633*DCC!$C98*DCC!W98</f>
        <v>2.5079394257627331E-38</v>
      </c>
      <c r="X715" s="18">
        <f ca="1">X633*DCC!$C98*DCC!X98</f>
        <v>1.1625866461080289E-44</v>
      </c>
      <c r="Y715" s="18">
        <f ca="1">Y633*DCC!$C98*DCC!Y98</f>
        <v>1.3224172599329114E-45</v>
      </c>
      <c r="Z715" s="18">
        <f ca="1">Z633*DCC!$C98*DCC!Z98</f>
        <v>3.8385907715421475E-45</v>
      </c>
      <c r="AA715" s="18">
        <f ca="1">AA633*DCC!$C98*DCC!AA98</f>
        <v>2.3277081195848944E-45</v>
      </c>
      <c r="AB715" s="18">
        <f ca="1">AB633*DCC!$C98*DCC!AB98</f>
        <v>4.9233826307125116E-45</v>
      </c>
      <c r="AC715" s="18">
        <f ca="1">AC633*DCC!$C98*DCC!AC98</f>
        <v>5.7942348507735707E-45</v>
      </c>
      <c r="AD715" s="18">
        <f ca="1">AD633*DCC!$C98*DCC!AD98</f>
        <v>8.4428073979568948E-44</v>
      </c>
      <c r="AE715" s="18">
        <f ca="1">AE633*DCC!$C98*DCC!AE98</f>
        <v>8.9662422989839305E-46</v>
      </c>
      <c r="AF715" s="18">
        <f ca="1">AF633*DCC!$C98*DCC!AF98</f>
        <v>3.915644627033248E-45</v>
      </c>
    </row>
    <row r="716" spans="4:32">
      <c r="D716" s="18">
        <f t="shared" si="584"/>
        <v>44.965000000000003</v>
      </c>
      <c r="E716" s="18">
        <f ca="1">E634*DCC!$C99*DCC!E99</f>
        <v>2.4931913940110548E-3</v>
      </c>
      <c r="F716" s="18">
        <f ca="1">F634*DCC!$C99*DCC!F99</f>
        <v>2.14999688478915E-5</v>
      </c>
      <c r="G716" s="18">
        <f ca="1">G634*DCC!$C99*DCC!G99</f>
        <v>1.9937355324239559E-8</v>
      </c>
      <c r="H716" s="18">
        <f ca="1">H634*DCC!$C99*DCC!H99</f>
        <v>1.0952052414087627E-9</v>
      </c>
      <c r="I716" s="18">
        <f ca="1">I634*DCC!$C99*DCC!I99</f>
        <v>1.6146153488477897E-11</v>
      </c>
      <c r="J716" s="18">
        <f ca="1">J634*DCC!$C99*DCC!J99</f>
        <v>4.3548532038697577E-12</v>
      </c>
      <c r="K716" s="18">
        <f ca="1">K634*DCC!$C99*DCC!K99</f>
        <v>1.6431746065915094E-16</v>
      </c>
      <c r="L716" s="18">
        <f ca="1">L634*DCC!$C99*DCC!L99</f>
        <v>3.2837356060548353E-16</v>
      </c>
      <c r="M716" s="18">
        <f ca="1">M634*DCC!$C99*DCC!M99</f>
        <v>9.6917208813707452E-29</v>
      </c>
      <c r="N716" s="18">
        <f ca="1">N634*DCC!$C99*DCC!N99</f>
        <v>9.4378911252117642E-36</v>
      </c>
      <c r="O716" s="18">
        <f ca="1">O634*DCC!$C99*DCC!O99</f>
        <v>1.5102874342845957E-36</v>
      </c>
      <c r="P716" s="18">
        <f ca="1">P634*DCC!$C99*DCC!P99</f>
        <v>1.0394801364545357E-35</v>
      </c>
      <c r="Q716" s="18">
        <f ca="1">Q634*DCC!$C99*DCC!Q99</f>
        <v>1.433794363384299E-36</v>
      </c>
      <c r="R716" s="18">
        <f ca="1">R634*DCC!$C99*DCC!R99</f>
        <v>6.6458861851881654E-36</v>
      </c>
      <c r="S716" s="18">
        <f ca="1">S634*DCC!$C99*DCC!S99</f>
        <v>1.6145967957547409E-37</v>
      </c>
      <c r="T716" s="18">
        <f ca="1">T634*DCC!$C99*DCC!T99</f>
        <v>9.2745874114240146E-37</v>
      </c>
      <c r="U716" s="18">
        <f ca="1">U634*DCC!$C99*DCC!U99</f>
        <v>8.0286478445994105E-38</v>
      </c>
      <c r="V716" s="18">
        <f ca="1">V634*DCC!$C99*DCC!V99</f>
        <v>2.0874592148387333E-37</v>
      </c>
      <c r="W716" s="18">
        <f ca="1">W634*DCC!$C99*DCC!W99</f>
        <v>7.0037532018456297E-38</v>
      </c>
      <c r="X716" s="18">
        <f ca="1">X634*DCC!$C99*DCC!X99</f>
        <v>3.0741676684276869E-44</v>
      </c>
      <c r="Y716" s="18">
        <f ca="1">Y634*DCC!$C99*DCC!Y99</f>
        <v>3.5346697616495269E-45</v>
      </c>
      <c r="Z716" s="18">
        <f ca="1">Z634*DCC!$C99*DCC!Z99</f>
        <v>1.0265340347815483E-44</v>
      </c>
      <c r="AA716" s="18">
        <f ca="1">AA634*DCC!$C99*DCC!AA99</f>
        <v>6.0861050273400447E-45</v>
      </c>
      <c r="AB716" s="18">
        <f ca="1">AB634*DCC!$C99*DCC!AB99</f>
        <v>1.2660725620434518E-44</v>
      </c>
      <c r="AC716" s="18">
        <f ca="1">AC634*DCC!$C99*DCC!AC99</f>
        <v>1.456923174443619E-44</v>
      </c>
      <c r="AD716" s="18">
        <f ca="1">AD634*DCC!$C99*DCC!AD99</f>
        <v>2.0667317838049334E-43</v>
      </c>
      <c r="AE716" s="18">
        <f ca="1">AE634*DCC!$C99*DCC!AE99</f>
        <v>2.1685811588113954E-45</v>
      </c>
      <c r="AF716" s="18">
        <f ca="1">AF634*DCC!$C99*DCC!AF99</f>
        <v>9.3846588907290993E-45</v>
      </c>
    </row>
    <row r="717" spans="4:32">
      <c r="D717" s="18">
        <f t="shared" si="584"/>
        <v>56.606999999999999</v>
      </c>
      <c r="E717" s="18">
        <f ca="1">E635*DCC!$C100*DCC!E100</f>
        <v>3.9807918112599004E-3</v>
      </c>
      <c r="F717" s="18">
        <f ca="1">F635*DCC!$C100*DCC!F100</f>
        <v>2.3234749328181784E-5</v>
      </c>
      <c r="G717" s="18">
        <f ca="1">G635*DCC!$C100*DCC!G100</f>
        <v>1.479502071252264E-8</v>
      </c>
      <c r="H717" s="18">
        <f ca="1">H635*DCC!$C100*DCC!H100</f>
        <v>7.8248610712074589E-10</v>
      </c>
      <c r="I717" s="18">
        <f ca="1">I635*DCC!$C100*DCC!I100</f>
        <v>9.8366312795468549E-12</v>
      </c>
      <c r="J717" s="18">
        <f ca="1">J635*DCC!$C100*DCC!J100</f>
        <v>2.570658111768984E-12</v>
      </c>
      <c r="K717" s="18">
        <f ca="1">K635*DCC!$C100*DCC!K100</f>
        <v>5.7081853852051269E-17</v>
      </c>
      <c r="L717" s="18">
        <f ca="1">L635*DCC!$C100*DCC!L100</f>
        <v>1.462470790052544E-16</v>
      </c>
      <c r="M717" s="18">
        <f ca="1">M635*DCC!$C100*DCC!M100</f>
        <v>2.7554974131535274E-28</v>
      </c>
      <c r="N717" s="18">
        <f ca="1">N635*DCC!$C100*DCC!N100</f>
        <v>2.7025505181646593E-35</v>
      </c>
      <c r="O717" s="18">
        <f ca="1">O635*DCC!$C100*DCC!O100</f>
        <v>4.4636543324025732E-36</v>
      </c>
      <c r="P717" s="18">
        <f ca="1">P635*DCC!$C100*DCC!P100</f>
        <v>2.9874393169751479E-35</v>
      </c>
      <c r="Q717" s="18">
        <f ca="1">Q635*DCC!$C100*DCC!Q100</f>
        <v>4.170544147421599E-36</v>
      </c>
      <c r="R717" s="18">
        <f ca="1">R635*DCC!$C100*DCC!R100</f>
        <v>1.918284513581713E-35</v>
      </c>
      <c r="S717" s="18">
        <f ca="1">S635*DCC!$C100*DCC!S100</f>
        <v>4.802008144957807E-37</v>
      </c>
      <c r="T717" s="18">
        <f ca="1">T635*DCC!$C100*DCC!T100</f>
        <v>2.683155426082805E-36</v>
      </c>
      <c r="U717" s="18">
        <f ca="1">U635*DCC!$C100*DCC!U100</f>
        <v>2.4205139307491875E-37</v>
      </c>
      <c r="V717" s="18">
        <f ca="1">V635*DCC!$C100*DCC!V100</f>
        <v>6.1350516297176545E-37</v>
      </c>
      <c r="W717" s="18">
        <f ca="1">W635*DCC!$C100*DCC!W100</f>
        <v>2.1262527376326919E-37</v>
      </c>
      <c r="X717" s="18">
        <f ca="1">X635*DCC!$C100*DCC!X100</f>
        <v>8.872755404023983E-44</v>
      </c>
      <c r="Y717" s="18">
        <f ca="1">Y635*DCC!$C100*DCC!Y100</f>
        <v>1.0373727205307416E-44</v>
      </c>
      <c r="Z717" s="18">
        <f ca="1">Z635*DCC!$C100*DCC!Z100</f>
        <v>3.0329538248954285E-44</v>
      </c>
      <c r="AA717" s="18">
        <f ca="1">AA635*DCC!$C100*DCC!AA100</f>
        <v>1.7601177036416161E-44</v>
      </c>
      <c r="AB717" s="18">
        <f ca="1">AB635*DCC!$C100*DCC!AB100</f>
        <v>3.6322308553647095E-44</v>
      </c>
      <c r="AC717" s="18">
        <f ca="1">AC635*DCC!$C100*DCC!AC100</f>
        <v>4.1058143643683838E-44</v>
      </c>
      <c r="AD717" s="18">
        <f ca="1">AD635*DCC!$C100*DCC!AD100</f>
        <v>5.7049221851580388E-43</v>
      </c>
      <c r="AE717" s="18">
        <f ca="1">AE635*DCC!$C100*DCC!AE100</f>
        <v>5.9647168815627619E-45</v>
      </c>
      <c r="AF717" s="18">
        <f ca="1">AF635*DCC!$C100*DCC!AF100</f>
        <v>2.5882581156864006E-44</v>
      </c>
    </row>
    <row r="718" spans="4:32">
      <c r="D718" s="18">
        <f t="shared" si="584"/>
        <v>71.263999999999996</v>
      </c>
      <c r="E718" s="18">
        <f ca="1">E636*DCC!$C101*DCC!E101</f>
        <v>6.7706742987556044E-3</v>
      </c>
      <c r="F718" s="18">
        <f ca="1">F636*DCC!$C101*DCC!F101</f>
        <v>2.5014041040842411E-5</v>
      </c>
      <c r="G718" s="18">
        <f ca="1">G636*DCC!$C101*DCC!G101</f>
        <v>1.0735515713394349E-8</v>
      </c>
      <c r="H718" s="18">
        <f ca="1">H636*DCC!$C101*DCC!H101</f>
        <v>5.4333655381978291E-10</v>
      </c>
      <c r="I718" s="18">
        <f ca="1">I636*DCC!$C101*DCC!I101</f>
        <v>5.8235253631298274E-12</v>
      </c>
      <c r="J718" s="18">
        <f ca="1">J636*DCC!$C101*DCC!J101</f>
        <v>1.4616374346778869E-12</v>
      </c>
      <c r="K718" s="18">
        <f ca="1">K636*DCC!$C101*DCC!K101</f>
        <v>1.906085390820989E-17</v>
      </c>
      <c r="L718" s="18">
        <f ca="1">L636*DCC!$C101*DCC!L101</f>
        <v>6.2568210355127197E-17</v>
      </c>
      <c r="M718" s="18">
        <f ca="1">M636*DCC!$C101*DCC!M101</f>
        <v>7.431200917247792E-28</v>
      </c>
      <c r="N718" s="18">
        <f ca="1">N636*DCC!$C101*DCC!N101</f>
        <v>7.4123308678722863E-35</v>
      </c>
      <c r="O718" s="18">
        <f ca="1">O636*DCC!$C101*DCC!O101</f>
        <v>1.2749431515777628E-35</v>
      </c>
      <c r="P718" s="18">
        <f ca="1">P636*DCC!$C101*DCC!P101</f>
        <v>8.306377820587532E-35</v>
      </c>
      <c r="Q718" s="18">
        <f ca="1">Q636*DCC!$C101*DCC!Q101</f>
        <v>1.1800562449780349E-35</v>
      </c>
      <c r="R718" s="18">
        <f ca="1">R636*DCC!$C101*DCC!R101</f>
        <v>5.3857373661334366E-35</v>
      </c>
      <c r="S718" s="18">
        <f ca="1">S636*DCC!$C101*DCC!S101</f>
        <v>1.3951048473620514E-36</v>
      </c>
      <c r="T718" s="18">
        <f ca="1">T636*DCC!$C101*DCC!T101</f>
        <v>7.5796643873189502E-36</v>
      </c>
      <c r="U718" s="18">
        <f ca="1">U636*DCC!$C101*DCC!U101</f>
        <v>7.1444279477272286E-37</v>
      </c>
      <c r="V718" s="18">
        <f ca="1">V636*DCC!$C101*DCC!V101</f>
        <v>1.7753086079077528E-36</v>
      </c>
      <c r="W718" s="18">
        <f ca="1">W636*DCC!$C101*DCC!W101</f>
        <v>6.3348235130992527E-37</v>
      </c>
      <c r="X718" s="18">
        <f ca="1">X636*DCC!$C101*DCC!X101</f>
        <v>2.5131318479124985E-43</v>
      </c>
      <c r="Y718" s="18">
        <f ca="1">Y636*DCC!$C101*DCC!Y101</f>
        <v>3.0028717128910873E-44</v>
      </c>
      <c r="Z718" s="18">
        <f ca="1">Z636*DCC!$C101*DCC!Z101</f>
        <v>8.8544253537148335E-44</v>
      </c>
      <c r="AA718" s="18">
        <f ca="1">AA636*DCC!$C101*DCC!AA101</f>
        <v>5.0407367623726958E-44</v>
      </c>
      <c r="AB718" s="18">
        <f ca="1">AB636*DCC!$C101*DCC!AB101</f>
        <v>1.0323304474125898E-43</v>
      </c>
      <c r="AC718" s="18">
        <f ca="1">AC636*DCC!$C101*DCC!AC101</f>
        <v>1.1479984475435151E-43</v>
      </c>
      <c r="AD718" s="18">
        <f ca="1">AD636*DCC!$C101*DCC!AD101</f>
        <v>1.563412864238105E-42</v>
      </c>
      <c r="AE718" s="18">
        <f ca="1">AE636*DCC!$C101*DCC!AE101</f>
        <v>1.6308816169110051E-44</v>
      </c>
      <c r="AF718" s="18">
        <f ca="1">AF636*DCC!$C101*DCC!AF101</f>
        <v>7.097161975685598E-44</v>
      </c>
    </row>
    <row r="719" spans="4:32">
      <c r="D719" s="18">
        <f t="shared" si="584"/>
        <v>89.716999999999999</v>
      </c>
      <c r="E719" s="18">
        <f ca="1">E637*DCC!$C102*DCC!E102</f>
        <v>1.0995282863365031E-2</v>
      </c>
      <c r="F719" s="18">
        <f ca="1">F637*DCC!$C102*DCC!F102</f>
        <v>2.4695286709679239E-5</v>
      </c>
      <c r="G719" s="18">
        <f ca="1">G637*DCC!$C102*DCC!G102</f>
        <v>8.3738747356548072E-9</v>
      </c>
      <c r="H719" s="18">
        <f ca="1">H637*DCC!$C102*DCC!H102</f>
        <v>4.0255520240597922E-10</v>
      </c>
      <c r="I719" s="18">
        <f ca="1">I637*DCC!$C102*DCC!I102</f>
        <v>3.3927082961789089E-12</v>
      </c>
      <c r="J719" s="18">
        <f ca="1">J637*DCC!$C102*DCC!J102</f>
        <v>8.2032583050892363E-13</v>
      </c>
      <c r="K719" s="18">
        <f ca="1">K637*DCC!$C102*DCC!K102</f>
        <v>6.1446021116018165E-18</v>
      </c>
      <c r="L719" s="18">
        <f ca="1">L637*DCC!$C102*DCC!L102</f>
        <v>2.6169584635262077E-17</v>
      </c>
      <c r="M719" s="18">
        <f ca="1">M637*DCC!$C102*DCC!M102</f>
        <v>2.0173151019235933E-27</v>
      </c>
      <c r="N719" s="18">
        <f ca="1">N637*DCC!$C102*DCC!N102</f>
        <v>2.001459656823276E-34</v>
      </c>
      <c r="O719" s="18">
        <f ca="1">O637*DCC!$C102*DCC!O102</f>
        <v>3.5008549103267298E-35</v>
      </c>
      <c r="P719" s="18">
        <f ca="1">P637*DCC!$C102*DCC!P102</f>
        <v>2.2695510768273101E-34</v>
      </c>
      <c r="Q719" s="18">
        <f ca="1">Q637*DCC!$C102*DCC!Q102</f>
        <v>3.293325821117169E-35</v>
      </c>
      <c r="R719" s="18">
        <f ca="1">R637*DCC!$C102*DCC!R102</f>
        <v>1.4430133485818751E-34</v>
      </c>
      <c r="S719" s="18">
        <f ca="1">S637*DCC!$C102*DCC!S102</f>
        <v>3.935249721464273E-36</v>
      </c>
      <c r="T719" s="18">
        <f ca="1">T637*DCC!$C102*DCC!T102</f>
        <v>2.0981149787267881E-35</v>
      </c>
      <c r="U719" s="18">
        <f ca="1">U637*DCC!$C102*DCC!U102</f>
        <v>2.0770044411989609E-36</v>
      </c>
      <c r="V719" s="18">
        <f ca="1">V637*DCC!$C102*DCC!V102</f>
        <v>5.0162091878150589E-36</v>
      </c>
      <c r="W719" s="18">
        <f ca="1">W637*DCC!$C102*DCC!W102</f>
        <v>1.8510796934977171E-36</v>
      </c>
      <c r="X719" s="18">
        <f ca="1">X637*DCC!$C102*DCC!X102</f>
        <v>6.9907356842727836E-43</v>
      </c>
      <c r="Y719" s="18">
        <f ca="1">Y637*DCC!$C102*DCC!Y102</f>
        <v>8.5802298338598084E-44</v>
      </c>
      <c r="Z719" s="18">
        <f ca="1">Z637*DCC!$C102*DCC!Z102</f>
        <v>2.5615665648257781E-43</v>
      </c>
      <c r="AA719" s="18">
        <f ca="1">AA637*DCC!$C102*DCC!AA102</f>
        <v>1.4600235252340355E-43</v>
      </c>
      <c r="AB719" s="18">
        <f ca="1">AB637*DCC!$C102*DCC!AB102</f>
        <v>2.928069253822977E-43</v>
      </c>
      <c r="AC719" s="18">
        <f ca="1">AC637*DCC!$C102*DCC!AC102</f>
        <v>3.213552326459913E-43</v>
      </c>
      <c r="AD719" s="18">
        <f ca="1">AD637*DCC!$C102*DCC!AD102</f>
        <v>4.2696284285775554E-42</v>
      </c>
      <c r="AE719" s="18">
        <f ca="1">AE637*DCC!$C102*DCC!AE102</f>
        <v>4.392956678399687E-44</v>
      </c>
      <c r="AF719" s="18">
        <f ca="1">AF637*DCC!$C102*DCC!AF102</f>
        <v>1.8990359848037729E-43</v>
      </c>
    </row>
    <row r="720" spans="4:32">
      <c r="D720" s="18">
        <f t="shared" si="584"/>
        <v>112.95</v>
      </c>
      <c r="E720" s="18">
        <f ca="1">E638*DCC!$C103*DCC!E103</f>
        <v>1.6931674900119865E-2</v>
      </c>
      <c r="F720" s="18">
        <f ca="1">F638*DCC!$C103*DCC!F103</f>
        <v>2.4239860942045811E-5</v>
      </c>
      <c r="G720" s="18">
        <f ca="1">G638*DCC!$C103*DCC!G103</f>
        <v>6.4251225199128659E-9</v>
      </c>
      <c r="H720" s="18">
        <f ca="1">H638*DCC!$C103*DCC!H103</f>
        <v>3.0235743282065865E-10</v>
      </c>
      <c r="I720" s="18">
        <f ca="1">I638*DCC!$C103*DCC!I103</f>
        <v>2.0851008596378575E-12</v>
      </c>
      <c r="J720" s="18">
        <f ca="1">J638*DCC!$C103*DCC!J103</f>
        <v>4.7946856478330582E-13</v>
      </c>
      <c r="K720" s="18">
        <f ca="1">K638*DCC!$C103*DCC!K103</f>
        <v>2.0625188609661543E-18</v>
      </c>
      <c r="L720" s="18">
        <f ca="1">L638*DCC!$C103*DCC!L103</f>
        <v>1.1024226463720945E-17</v>
      </c>
      <c r="M720" s="18">
        <f ca="1">M638*DCC!$C103*DCC!M103</f>
        <v>4.9528285307871131E-27</v>
      </c>
      <c r="N720" s="18">
        <f ca="1">N638*DCC!$C103*DCC!N103</f>
        <v>4.852413274331831E-34</v>
      </c>
      <c r="O720" s="18">
        <f ca="1">O638*DCC!$C103*DCC!O103</f>
        <v>8.5617204295068535E-35</v>
      </c>
      <c r="P720" s="18">
        <f ca="1">P638*DCC!$C103*DCC!P103</f>
        <v>5.4910117738866545E-34</v>
      </c>
      <c r="Q720" s="18">
        <f ca="1">Q638*DCC!$C103*DCC!Q103</f>
        <v>8.0564018774692957E-35</v>
      </c>
      <c r="R720" s="18">
        <f ca="1">R638*DCC!$C103*DCC!R103</f>
        <v>3.4854383868188426E-34</v>
      </c>
      <c r="S720" s="18">
        <f ca="1">S638*DCC!$C103*DCC!S103</f>
        <v>9.8801659596128958E-36</v>
      </c>
      <c r="T720" s="18">
        <f ca="1">T638*DCC!$C103*DCC!T103</f>
        <v>5.1867571446246807E-35</v>
      </c>
      <c r="U720" s="18">
        <f ca="1">U638*DCC!$C103*DCC!U103</f>
        <v>5.4006737377783744E-36</v>
      </c>
      <c r="V720" s="18">
        <f ca="1">V638*DCC!$C103*DCC!V103</f>
        <v>1.2982006180735359E-35</v>
      </c>
      <c r="W720" s="18">
        <f ca="1">W638*DCC!$C103*DCC!W103</f>
        <v>4.8607243962944401E-36</v>
      </c>
      <c r="X720" s="18">
        <f ca="1">X638*DCC!$C103*DCC!X103</f>
        <v>1.7509417600226428E-42</v>
      </c>
      <c r="Y720" s="18">
        <f ca="1">Y638*DCC!$C103*DCC!Y103</f>
        <v>2.2565465056237059E-43</v>
      </c>
      <c r="Z720" s="18">
        <f ca="1">Z638*DCC!$C103*DCC!Z103</f>
        <v>6.7963527806950322E-43</v>
      </c>
      <c r="AA720" s="18">
        <f ca="1">AA638*DCC!$C103*DCC!AA103</f>
        <v>3.830785889363637E-43</v>
      </c>
      <c r="AB720" s="18">
        <f ca="1">AB638*DCC!$C103*DCC!AB103</f>
        <v>7.5743039651971791E-43</v>
      </c>
      <c r="AC720" s="18">
        <f ca="1">AC638*DCC!$C103*DCC!AC103</f>
        <v>8.2205920598978909E-43</v>
      </c>
      <c r="AD720" s="18">
        <f ca="1">AD638*DCC!$C103*DCC!AD103</f>
        <v>1.0705186305879545E-41</v>
      </c>
      <c r="AE720" s="18">
        <f ca="1">AE638*DCC!$C103*DCC!AE103</f>
        <v>1.0922993033760542E-43</v>
      </c>
      <c r="AF720" s="18">
        <f ca="1">AF638*DCC!$C103*DCC!AF103</f>
        <v>4.6756768651919923E-43</v>
      </c>
    </row>
    <row r="721" spans="4:32">
      <c r="D721" s="18">
        <f t="shared" si="584"/>
        <v>142.19</v>
      </c>
      <c r="E721" s="18">
        <f ca="1">E639*DCC!$C104*DCC!E104</f>
        <v>2.3809301180346302E-2</v>
      </c>
      <c r="F721" s="18">
        <f ca="1">F639*DCC!$C104*DCC!F104</f>
        <v>2.3381010648351181E-5</v>
      </c>
      <c r="G721" s="18">
        <f ca="1">G639*DCC!$C104*DCC!G104</f>
        <v>4.7098833257106947E-9</v>
      </c>
      <c r="H721" s="18">
        <f ca="1">H639*DCC!$C104*DCC!H104</f>
        <v>2.1887293278875397E-10</v>
      </c>
      <c r="I721" s="18">
        <f ca="1">I639*DCC!$C104*DCC!I104</f>
        <v>1.2672403787470575E-12</v>
      </c>
      <c r="J721" s="18">
        <f ca="1">J639*DCC!$C104*DCC!J104</f>
        <v>2.7604244768773393E-13</v>
      </c>
      <c r="K721" s="18">
        <f ca="1">K639*DCC!$C104*DCC!K104</f>
        <v>6.8439193778885616E-19</v>
      </c>
      <c r="L721" s="18">
        <f ca="1">L639*DCC!$C104*DCC!L104</f>
        <v>4.5304506851529762E-18</v>
      </c>
      <c r="M721" s="18">
        <f ca="1">M639*DCC!$C104*DCC!M104</f>
        <v>1.0871114987367647E-26</v>
      </c>
      <c r="N721" s="18">
        <f ca="1">N639*DCC!$C104*DCC!N104</f>
        <v>1.052452389090729E-33</v>
      </c>
      <c r="O721" s="18">
        <f ca="1">O639*DCC!$C104*DCC!O104</f>
        <v>1.8713902496743951E-34</v>
      </c>
      <c r="P721" s="18">
        <f ca="1">P639*DCC!$C104*DCC!P104</f>
        <v>1.18253336915775E-33</v>
      </c>
      <c r="Q721" s="18">
        <f ca="1">Q639*DCC!$C104*DCC!Q104</f>
        <v>1.7463599023953826E-34</v>
      </c>
      <c r="R721" s="18">
        <f ca="1">R639*DCC!$C104*DCC!R104</f>
        <v>7.5819019677134428E-34</v>
      </c>
      <c r="S721" s="18">
        <f ca="1">S639*DCC!$C104*DCC!S104</f>
        <v>2.2125075103783879E-35</v>
      </c>
      <c r="T721" s="18">
        <f ca="1">T639*DCC!$C104*DCC!T104</f>
        <v>1.1442887365369553E-34</v>
      </c>
      <c r="U721" s="18">
        <f ca="1">U639*DCC!$C104*DCC!U104</f>
        <v>1.2482105927129288E-35</v>
      </c>
      <c r="V721" s="18">
        <f ca="1">V639*DCC!$C104*DCC!V104</f>
        <v>3.0204523901749331E-35</v>
      </c>
      <c r="W721" s="18">
        <f ca="1">W639*DCC!$C104*DCC!W104</f>
        <v>1.1369665472433115E-35</v>
      </c>
      <c r="X721" s="18">
        <f ca="1">X639*DCC!$C104*DCC!X104</f>
        <v>3.9343195293002582E-42</v>
      </c>
      <c r="Y721" s="18">
        <f ca="1">Y639*DCC!$C104*DCC!Y104</f>
        <v>5.3389406257868759E-43</v>
      </c>
      <c r="Z721" s="18">
        <f ca="1">Z639*DCC!$C104*DCC!Z104</f>
        <v>1.6161342999487065E-42</v>
      </c>
      <c r="AA721" s="18">
        <f ca="1">AA639*DCC!$C104*DCC!AA104</f>
        <v>8.9784379209577445E-43</v>
      </c>
      <c r="AB721" s="18">
        <f ca="1">AB639*DCC!$C104*DCC!AB104</f>
        <v>1.7623921379073629E-42</v>
      </c>
      <c r="AC721" s="18">
        <f ca="1">AC639*DCC!$C104*DCC!AC104</f>
        <v>1.8904730944304694E-42</v>
      </c>
      <c r="AD721" s="18">
        <f ca="1">AD639*DCC!$C104*DCC!AD104</f>
        <v>2.4264156828835264E-41</v>
      </c>
      <c r="AE721" s="18">
        <f ca="1">AE639*DCC!$C104*DCC!AE104</f>
        <v>2.4690578247756774E-43</v>
      </c>
      <c r="AF721" s="18">
        <f ca="1">AF639*DCC!$C104*DCC!AF104</f>
        <v>1.0497381081193126E-42</v>
      </c>
    </row>
    <row r="722" spans="4:32">
      <c r="D722" s="18">
        <f t="shared" si="584"/>
        <v>179.01</v>
      </c>
      <c r="E722" s="18">
        <f ca="1">E640*DCC!$C105*DCC!E105</f>
        <v>2.6619347927855086E-2</v>
      </c>
      <c r="F722" s="18">
        <f ca="1">F640*DCC!$C105*DCC!F105</f>
        <v>1.8874118106026921E-5</v>
      </c>
      <c r="G722" s="18">
        <f ca="1">G640*DCC!$C105*DCC!G105</f>
        <v>3.0263441856753603E-9</v>
      </c>
      <c r="H722" s="18">
        <f ca="1">H640*DCC!$C105*DCC!H105</f>
        <v>1.4928640503322135E-10</v>
      </c>
      <c r="I722" s="18">
        <f ca="1">I640*DCC!$C105*DCC!I105</f>
        <v>7.4262678348323922E-13</v>
      </c>
      <c r="J722" s="18">
        <f ca="1">J640*DCC!$C105*DCC!J105</f>
        <v>1.5898600137719312E-13</v>
      </c>
      <c r="K722" s="18">
        <f ca="1">K640*DCC!$C105*DCC!K105</f>
        <v>2.3088881462743001E-19</v>
      </c>
      <c r="L722" s="18">
        <f ca="1">L640*DCC!$C105*DCC!L105</f>
        <v>1.9551015663419728E-18</v>
      </c>
      <c r="M722" s="18">
        <f ca="1">M640*DCC!$C105*DCC!M105</f>
        <v>2.5672463918120876E-26</v>
      </c>
      <c r="N722" s="18">
        <f ca="1">N640*DCC!$C105*DCC!N105</f>
        <v>2.4943314231668684E-33</v>
      </c>
      <c r="O722" s="18">
        <f ca="1">O640*DCC!$C105*DCC!O105</f>
        <v>4.4073727562768101E-34</v>
      </c>
      <c r="P722" s="18">
        <f ca="1">P640*DCC!$C105*DCC!P105</f>
        <v>2.6883601194299564E-33</v>
      </c>
      <c r="Q722" s="18">
        <f ca="1">Q640*DCC!$C105*DCC!Q105</f>
        <v>3.9608518278197805E-34</v>
      </c>
      <c r="R722" s="18">
        <f ca="1">R640*DCC!$C105*DCC!R105</f>
        <v>1.6999819821687021E-33</v>
      </c>
      <c r="S722" s="18">
        <f ca="1">S640*DCC!$C105*DCC!S105</f>
        <v>5.1170604379093186E-35</v>
      </c>
      <c r="T722" s="18">
        <f ca="1">T640*DCC!$C105*DCC!T105</f>
        <v>2.5436154246209567E-34</v>
      </c>
      <c r="U722" s="18">
        <f ca="1">U640*DCC!$C105*DCC!U105</f>
        <v>2.7965866280181298E-35</v>
      </c>
      <c r="V722" s="18">
        <f ca="1">V640*DCC!$C105*DCC!V105</f>
        <v>6.6753527639433825E-35</v>
      </c>
      <c r="W722" s="18">
        <f ca="1">W640*DCC!$C105*DCC!W105</f>
        <v>2.5794135745255196E-35</v>
      </c>
      <c r="X722" s="18">
        <f ca="1">X640*DCC!$C105*DCC!X105</f>
        <v>8.7408171602082148E-42</v>
      </c>
      <c r="Y722" s="18">
        <f ca="1">Y640*DCC!$C105*DCC!Y105</f>
        <v>1.1960498735084835E-42</v>
      </c>
      <c r="Z722" s="18">
        <f ca="1">Z640*DCC!$C105*DCC!Z105</f>
        <v>3.6292736925493284E-42</v>
      </c>
      <c r="AA722" s="18">
        <f ca="1">AA640*DCC!$C105*DCC!AA105</f>
        <v>2.0105723918297148E-42</v>
      </c>
      <c r="AB722" s="18">
        <f ca="1">AB640*DCC!$C105*DCC!AB105</f>
        <v>3.9477091933203617E-42</v>
      </c>
      <c r="AC722" s="18">
        <f ca="1">AC640*DCC!$C105*DCC!AC105</f>
        <v>4.1301388794394798E-42</v>
      </c>
      <c r="AD722" s="18">
        <f ca="1">AD640*DCC!$C105*DCC!AD105</f>
        <v>5.254952860337901E-41</v>
      </c>
      <c r="AE722" s="18">
        <f ca="1">AE640*DCC!$C105*DCC!AE105</f>
        <v>5.3915812821254337E-43</v>
      </c>
      <c r="AF722" s="18">
        <f ca="1">AF640*DCC!$C105*DCC!AF105</f>
        <v>2.3175932400810884E-42</v>
      </c>
    </row>
    <row r="723" spans="4:32">
      <c r="D723" s="18">
        <f t="shared" si="584"/>
        <v>225.36</v>
      </c>
      <c r="E723" s="18">
        <f ca="1">E641*DCC!$C106*DCC!E106</f>
        <v>2.5003319074276359E-2</v>
      </c>
      <c r="F723" s="18">
        <f ca="1">F641*DCC!$C106*DCC!F106</f>
        <v>1.3440856086522427E-5</v>
      </c>
      <c r="G723" s="18">
        <f ca="1">G641*DCC!$C106*DCC!G106</f>
        <v>1.6889882289961232E-9</v>
      </c>
      <c r="H723" s="18">
        <f ca="1">H641*DCC!$C106*DCC!H106</f>
        <v>8.7081922471775815E-11</v>
      </c>
      <c r="I723" s="18">
        <f ca="1">I641*DCC!$C106*DCC!I106</f>
        <v>3.892004548361726E-13</v>
      </c>
      <c r="J723" s="18">
        <f ca="1">J641*DCC!$C106*DCC!J106</f>
        <v>8.5049159225936195E-14</v>
      </c>
      <c r="K723" s="18">
        <f ca="1">K641*DCC!$C106*DCC!K106</f>
        <v>7.3693250127850127E-20</v>
      </c>
      <c r="L723" s="18">
        <f ca="1">L641*DCC!$C106*DCC!L106</f>
        <v>8.1257584124170679E-19</v>
      </c>
      <c r="M723" s="18">
        <f ca="1">M641*DCC!$C106*DCC!M106</f>
        <v>5.832539358712488E-26</v>
      </c>
      <c r="N723" s="18">
        <f ca="1">N641*DCC!$C106*DCC!N106</f>
        <v>5.7380766483598668E-33</v>
      </c>
      <c r="O723" s="18">
        <f ca="1">O641*DCC!$C106*DCC!O106</f>
        <v>1.026752573137939E-33</v>
      </c>
      <c r="P723" s="18">
        <f ca="1">P641*DCC!$C106*DCC!P106</f>
        <v>6.1581878291149295E-33</v>
      </c>
      <c r="Q723" s="18">
        <f ca="1">Q641*DCC!$C106*DCC!Q106</f>
        <v>9.1708779447593477E-34</v>
      </c>
      <c r="R723" s="18">
        <f ca="1">R641*DCC!$C106*DCC!R106</f>
        <v>3.9190869174687327E-33</v>
      </c>
      <c r="S723" s="18">
        <f ca="1">S641*DCC!$C106*DCC!S106</f>
        <v>1.2001663816300873E-34</v>
      </c>
      <c r="T723" s="18">
        <f ca="1">T641*DCC!$C106*DCC!T106</f>
        <v>5.8678917654592482E-34</v>
      </c>
      <c r="U723" s="18">
        <f ca="1">U641*DCC!$C106*DCC!U106</f>
        <v>6.6254744161637047E-35</v>
      </c>
      <c r="V723" s="18">
        <f ca="1">V641*DCC!$C106*DCC!V106</f>
        <v>1.5526110010056823E-34</v>
      </c>
      <c r="W723" s="18">
        <f ca="1">W641*DCC!$C106*DCC!W106</f>
        <v>6.1099554771806046E-35</v>
      </c>
      <c r="X723" s="18">
        <f ca="1">X641*DCC!$C106*DCC!X106</f>
        <v>2.0284835908645058E-41</v>
      </c>
      <c r="Y723" s="18">
        <f ca="1">Y641*DCC!$C106*DCC!Y106</f>
        <v>2.786081515110211E-42</v>
      </c>
      <c r="Z723" s="18">
        <f ca="1">Z641*DCC!$C106*DCC!Z106</f>
        <v>8.4616916550323425E-42</v>
      </c>
      <c r="AA723" s="18">
        <f ca="1">AA641*DCC!$C106*DCC!AA106</f>
        <v>4.6833686120151894E-42</v>
      </c>
      <c r="AB723" s="18">
        <f ca="1">AB641*DCC!$C106*DCC!AB106</f>
        <v>9.1645773550291178E-42</v>
      </c>
      <c r="AC723" s="18">
        <f ca="1">AC641*DCC!$C106*DCC!AC106</f>
        <v>9.3675526432918627E-42</v>
      </c>
      <c r="AD723" s="18">
        <f ca="1">AD641*DCC!$C106*DCC!AD106</f>
        <v>1.1804839985667139E-40</v>
      </c>
      <c r="AE723" s="18">
        <f ca="1">AE641*DCC!$C106*DCC!AE106</f>
        <v>1.2060786319725338E-42</v>
      </c>
      <c r="AF723" s="18">
        <f ca="1">AF641*DCC!$C106*DCC!AF106</f>
        <v>5.1859804389158248E-42</v>
      </c>
    </row>
    <row r="724" spans="4:32">
      <c r="D724" s="18">
        <f t="shared" si="584"/>
        <v>283.70999999999998</v>
      </c>
      <c r="E724" s="18">
        <f ca="1">E642*DCC!$C107*DCC!E107</f>
        <v>2.0505183531228734E-2</v>
      </c>
      <c r="F724" s="18">
        <f ca="1">F642*DCC!$C107*DCC!F107</f>
        <v>8.7153680944077601E-6</v>
      </c>
      <c r="G724" s="18">
        <f ca="1">G642*DCC!$C107*DCC!G107</f>
        <v>8.4341927948008604E-10</v>
      </c>
      <c r="H724" s="18">
        <f ca="1">H642*DCC!$C107*DCC!H107</f>
        <v>4.5134638744497964E-11</v>
      </c>
      <c r="I724" s="18">
        <f ca="1">I642*DCC!$C107*DCC!I107</f>
        <v>1.8904770772179243E-13</v>
      </c>
      <c r="J724" s="18">
        <f ca="1">J642*DCC!$C107*DCC!J107</f>
        <v>4.2968066559821541E-14</v>
      </c>
      <c r="K724" s="18">
        <f ca="1">K642*DCC!$C107*DCC!K107</f>
        <v>2.234584627826132E-20</v>
      </c>
      <c r="L724" s="18">
        <f ca="1">L642*DCC!$C107*DCC!L107</f>
        <v>3.2169157675055165E-19</v>
      </c>
      <c r="M724" s="18">
        <f ca="1">M642*DCC!$C107*DCC!M107</f>
        <v>1.2508389111839623E-25</v>
      </c>
      <c r="N724" s="18">
        <f ca="1">N642*DCC!$C107*DCC!N107</f>
        <v>1.247150800981963E-32</v>
      </c>
      <c r="O724" s="18">
        <f ca="1">O642*DCC!$C107*DCC!O107</f>
        <v>2.280889962297466E-33</v>
      </c>
      <c r="P724" s="18">
        <f ca="1">P642*DCC!$C107*DCC!P107</f>
        <v>1.3603859187232105E-32</v>
      </c>
      <c r="Q724" s="18">
        <f ca="1">Q642*DCC!$C107*DCC!Q107</f>
        <v>2.0612741606371953E-33</v>
      </c>
      <c r="R724" s="18">
        <f ca="1">R642*DCC!$C107*DCC!R107</f>
        <v>8.8015958867034812E-33</v>
      </c>
      <c r="S724" s="18">
        <f ca="1">S642*DCC!$C107*DCC!S107</f>
        <v>2.730060282479844E-34</v>
      </c>
      <c r="T724" s="18">
        <f ca="1">T642*DCC!$C107*DCC!T107</f>
        <v>1.3294754906323098E-33</v>
      </c>
      <c r="U724" s="18">
        <f ca="1">U642*DCC!$C107*DCC!U107</f>
        <v>1.5632107003832268E-34</v>
      </c>
      <c r="V724" s="18">
        <f ca="1">V642*DCC!$C107*DCC!V107</f>
        <v>3.6057361457456852E-34</v>
      </c>
      <c r="W724" s="18">
        <f ca="1">W642*DCC!$C107*DCC!W107</f>
        <v>1.4359681352002556E-34</v>
      </c>
      <c r="X724" s="18">
        <f ca="1">X642*DCC!$C107*DCC!X107</f>
        <v>4.6515377395781265E-41</v>
      </c>
      <c r="Y724" s="18">
        <f ca="1">Y642*DCC!$C107*DCC!Y107</f>
        <v>6.4559937981175804E-42</v>
      </c>
      <c r="Z724" s="18">
        <f ca="1">Z642*DCC!$C107*DCC!Z107</f>
        <v>1.9624074707068087E-41</v>
      </c>
      <c r="AA724" s="18">
        <f ca="1">AA642*DCC!$C107*DCC!AA107</f>
        <v>1.0836886312583443E-41</v>
      </c>
      <c r="AB724" s="18">
        <f ca="1">AB642*DCC!$C107*DCC!AB107</f>
        <v>2.1075212886428266E-41</v>
      </c>
      <c r="AC724" s="18">
        <f ca="1">AC642*DCC!$C107*DCC!AC107</f>
        <v>2.1128096156319365E-41</v>
      </c>
      <c r="AD724" s="18">
        <f ca="1">AD642*DCC!$C107*DCC!AD107</f>
        <v>2.6334596628224884E-40</v>
      </c>
      <c r="AE724" s="18">
        <f ca="1">AE642*DCC!$C107*DCC!AE107</f>
        <v>2.6626600216761063E-42</v>
      </c>
      <c r="AF724" s="18">
        <f ca="1">AF642*DCC!$C107*DCC!AF107</f>
        <v>1.1378576486357982E-41</v>
      </c>
    </row>
    <row r="725" spans="4:32">
      <c r="D725" s="18">
        <f t="shared" si="584"/>
        <v>357.17</v>
      </c>
      <c r="E725" s="18">
        <f ca="1">E643*DCC!$C108*DCC!E108</f>
        <v>1.6741448082315629E-2</v>
      </c>
      <c r="F725" s="18">
        <f ca="1">F643*DCC!$C108*DCC!F108</f>
        <v>5.9780849051603842E-6</v>
      </c>
      <c r="G725" s="18">
        <f ca="1">G643*DCC!$C108*DCC!G108</f>
        <v>4.3564339298236094E-10</v>
      </c>
      <c r="H725" s="18">
        <f ca="1">H643*DCC!$C108*DCC!H108</f>
        <v>2.2082906297107799E-11</v>
      </c>
      <c r="I725" s="18">
        <f ca="1">I643*DCC!$C108*DCC!I108</f>
        <v>7.8486070496878231E-14</v>
      </c>
      <c r="J725" s="18">
        <f ca="1">J643*DCC!$C108*DCC!J108</f>
        <v>1.77926555249038E-14</v>
      </c>
      <c r="K725" s="18">
        <f ca="1">K643*DCC!$C108*DCC!K108</f>
        <v>5.5220885718929506E-21</v>
      </c>
      <c r="L725" s="18">
        <f ca="1">L643*DCC!$C108*DCC!L108</f>
        <v>1.0476393083843365E-19</v>
      </c>
      <c r="M725" s="18">
        <f ca="1">M643*DCC!$C108*DCC!M108</f>
        <v>2.1872542695453293E-25</v>
      </c>
      <c r="N725" s="18">
        <f ca="1">N643*DCC!$C108*DCC!N108</f>
        <v>2.2715882659436961E-32</v>
      </c>
      <c r="O725" s="18">
        <f ca="1">O643*DCC!$C108*DCC!O108</f>
        <v>4.3447616179984126E-33</v>
      </c>
      <c r="P725" s="18">
        <f ca="1">P643*DCC!$C108*DCC!P108</f>
        <v>2.6736858270626202E-32</v>
      </c>
      <c r="Q725" s="18">
        <f ca="1">Q643*DCC!$C108*DCC!Q108</f>
        <v>4.1600405862631794E-33</v>
      </c>
      <c r="R725" s="18">
        <f ca="1">R643*DCC!$C108*DCC!R108</f>
        <v>1.7841872956165511E-32</v>
      </c>
      <c r="S725" s="18">
        <f ca="1">S643*DCC!$C108*DCC!S108</f>
        <v>5.7985062842998323E-34</v>
      </c>
      <c r="T725" s="18">
        <f ca="1">T643*DCC!$C108*DCC!T108</f>
        <v>2.8212083589792393E-33</v>
      </c>
      <c r="U725" s="18">
        <f ca="1">U643*DCC!$C108*DCC!U108</f>
        <v>3.4649318399336372E-34</v>
      </c>
      <c r="V725" s="18">
        <f ca="1">V643*DCC!$C108*DCC!V108</f>
        <v>8.1169865475751109E-34</v>
      </c>
      <c r="W725" s="18">
        <f ca="1">W643*DCC!$C108*DCC!W108</f>
        <v>3.2976542221507453E-34</v>
      </c>
      <c r="X725" s="18">
        <f ca="1">X643*DCC!$C108*DCC!X108</f>
        <v>1.0339583165728751E-40</v>
      </c>
      <c r="Y725" s="18">
        <f ca="1">Y643*DCC!$C108*DCC!Y108</f>
        <v>1.4797663775823022E-41</v>
      </c>
      <c r="Z725" s="18">
        <f ca="1">Z643*DCC!$C108*DCC!Z108</f>
        <v>4.5667096468110507E-41</v>
      </c>
      <c r="AA725" s="18">
        <f ca="1">AA643*DCC!$C108*DCC!AA108</f>
        <v>2.5137570848109997E-41</v>
      </c>
      <c r="AB725" s="18">
        <f ca="1">AB643*DCC!$C108*DCC!AB108</f>
        <v>4.8751413688905106E-41</v>
      </c>
      <c r="AC725" s="18">
        <f ca="1">AC643*DCC!$C108*DCC!AC108</f>
        <v>4.8269298961390174E-41</v>
      </c>
      <c r="AD725" s="18">
        <f ca="1">AD643*DCC!$C108*DCC!AD108</f>
        <v>5.9301658509750054E-40</v>
      </c>
      <c r="AE725" s="18">
        <f ca="1">AE643*DCC!$C108*DCC!AE108</f>
        <v>6.0272696681833484E-42</v>
      </c>
      <c r="AF725" s="18">
        <f ca="1">AF643*DCC!$C108*DCC!AF108</f>
        <v>2.6025721282341327E-41</v>
      </c>
    </row>
    <row r="726" spans="4:32">
      <c r="D726" s="18">
        <f t="shared" si="584"/>
        <v>449.65</v>
      </c>
      <c r="E726" s="18">
        <f ca="1">E644*DCC!$C109*DCC!E109</f>
        <v>1.3698466426891662E-2</v>
      </c>
      <c r="F726" s="18">
        <f ca="1">F644*DCC!$C109*DCC!F109</f>
        <v>4.1698931145861314E-6</v>
      </c>
      <c r="G726" s="18">
        <f ca="1">G644*DCC!$C109*DCC!G109</f>
        <v>2.2682701734054494E-10</v>
      </c>
      <c r="H726" s="18">
        <f ca="1">H644*DCC!$C109*DCC!H109</f>
        <v>1.0444017218096032E-11</v>
      </c>
      <c r="I726" s="18">
        <f ca="1">I644*DCC!$C109*DCC!I109</f>
        <v>3.0474926284446668E-14</v>
      </c>
      <c r="J726" s="18">
        <f ca="1">J644*DCC!$C109*DCC!J109</f>
        <v>6.8743216579390336E-15</v>
      </c>
      <c r="K726" s="18">
        <f ca="1">K644*DCC!$C109*DCC!K109</f>
        <v>1.2831330189332988E-21</v>
      </c>
      <c r="L726" s="18">
        <f ca="1">L644*DCC!$C109*DCC!L109</f>
        <v>3.2320005339406162E-20</v>
      </c>
      <c r="M726" s="18">
        <f ca="1">M644*DCC!$C109*DCC!M109</f>
        <v>3.5896468406001089E-25</v>
      </c>
      <c r="N726" s="18">
        <f ca="1">N644*DCC!$C109*DCC!N109</f>
        <v>3.9235765755011014E-32</v>
      </c>
      <c r="O726" s="18">
        <f ca="1">O644*DCC!$C109*DCC!O109</f>
        <v>7.8818234529769765E-33</v>
      </c>
      <c r="P726" s="18">
        <f ca="1">P644*DCC!$C109*DCC!P109</f>
        <v>5.0275685293120594E-32</v>
      </c>
      <c r="Q726" s="18">
        <f ca="1">Q644*DCC!$C109*DCC!Q109</f>
        <v>8.0289567864249671E-33</v>
      </c>
      <c r="R726" s="18">
        <f ca="1">R644*DCC!$C109*DCC!R109</f>
        <v>3.4563791710674473E-32</v>
      </c>
      <c r="S726" s="18">
        <f ca="1">S644*DCC!$C109*DCC!S109</f>
        <v>1.1790150247281252E-33</v>
      </c>
      <c r="T726" s="18">
        <f ca="1">T644*DCC!$C109*DCC!T109</f>
        <v>5.7156817484175163E-33</v>
      </c>
      <c r="U726" s="18">
        <f ca="1">U644*DCC!$C109*DCC!U109</f>
        <v>7.316170665270278E-34</v>
      </c>
      <c r="V726" s="18">
        <f ca="1">V644*DCC!$C109*DCC!V109</f>
        <v>1.738612570233403E-33</v>
      </c>
      <c r="W726" s="18">
        <f ca="1">W644*DCC!$C109*DCC!W109</f>
        <v>7.2093160524481447E-34</v>
      </c>
      <c r="X726" s="18">
        <f ca="1">X644*DCC!$C109*DCC!X109</f>
        <v>2.1881001382242324E-40</v>
      </c>
      <c r="Y726" s="18">
        <f ca="1">Y644*DCC!$C109*DCC!Y109</f>
        <v>3.2301136336249357E-41</v>
      </c>
      <c r="Z726" s="18">
        <f ca="1">Z644*DCC!$C109*DCC!Z109</f>
        <v>1.0105787163413386E-40</v>
      </c>
      <c r="AA726" s="18">
        <f ca="1">AA644*DCC!$C109*DCC!AA109</f>
        <v>5.5407659140788562E-41</v>
      </c>
      <c r="AB726" s="18">
        <f ca="1">AB644*DCC!$C109*DCC!AB109</f>
        <v>1.0718517409600821E-40</v>
      </c>
      <c r="AC726" s="18">
        <f ca="1">AC644*DCC!$C109*DCC!AC109</f>
        <v>1.0482330077227473E-40</v>
      </c>
      <c r="AD726" s="18">
        <f ca="1">AD644*DCC!$C109*DCC!AD109</f>
        <v>1.2703064135502848E-39</v>
      </c>
      <c r="AE726" s="18">
        <f ca="1">AE644*DCC!$C109*DCC!AE109</f>
        <v>1.2985640708557367E-41</v>
      </c>
      <c r="AF726" s="18">
        <f ca="1">AF644*DCC!$C109*DCC!AF109</f>
        <v>5.6629735335206061E-41</v>
      </c>
    </row>
    <row r="727" spans="4:32">
      <c r="D727" s="18">
        <f t="shared" si="584"/>
        <v>566.07000000000005</v>
      </c>
      <c r="E727" s="18">
        <f ca="1">E645*DCC!$C110*DCC!E110</f>
        <v>1.1488528411257961E-2</v>
      </c>
      <c r="F727" s="18">
        <f ca="1">F645*DCC!$C110*DCC!F110</f>
        <v>3.0273849870066436E-6</v>
      </c>
      <c r="G727" s="18">
        <f ca="1">G645*DCC!$C110*DCC!G110</f>
        <v>1.2260459846448171E-10</v>
      </c>
      <c r="H727" s="18">
        <f ca="1">H645*DCC!$C110*DCC!H110</f>
        <v>5.1491609553297468E-12</v>
      </c>
      <c r="I727" s="18">
        <f ca="1">I645*DCC!$C110*DCC!I110</f>
        <v>1.2187140617008075E-14</v>
      </c>
      <c r="J727" s="18">
        <f ca="1">J645*DCC!$C110*DCC!J110</f>
        <v>2.6457229418260294E-15</v>
      </c>
      <c r="K727" s="18">
        <f ca="1">K645*DCC!$C110*DCC!K110</f>
        <v>2.9437585258551005E-22</v>
      </c>
      <c r="L727" s="18">
        <f ca="1">L645*DCC!$C110*DCC!L110</f>
        <v>9.4364414788946883E-21</v>
      </c>
      <c r="M727" s="18">
        <f ca="1">M645*DCC!$C110*DCC!M110</f>
        <v>5.4267511571890532E-25</v>
      </c>
      <c r="N727" s="18">
        <f ca="1">N645*DCC!$C110*DCC!N110</f>
        <v>6.1166491413437839E-32</v>
      </c>
      <c r="O727" s="18">
        <f ca="1">O645*DCC!$C110*DCC!O110</f>
        <v>1.2571438308476677E-32</v>
      </c>
      <c r="P727" s="18">
        <f ca="1">P645*DCC!$C110*DCC!P110</f>
        <v>8.1661629410553546E-32</v>
      </c>
      <c r="Q727" s="18">
        <f ca="1">Q645*DCC!$C110*DCC!Q110</f>
        <v>1.3347675970635675E-32</v>
      </c>
      <c r="R727" s="18">
        <f ca="1">R645*DCC!$C110*DCC!R110</f>
        <v>5.8314460935573271E-32</v>
      </c>
      <c r="S727" s="18">
        <f ca="1">S645*DCC!$C110*DCC!S110</f>
        <v>2.0629689967435993E-33</v>
      </c>
      <c r="T727" s="18">
        <f ca="1">T645*DCC!$C110*DCC!T110</f>
        <v>1.0024615751736097E-32</v>
      </c>
      <c r="U727" s="18">
        <f ca="1">U645*DCC!$C110*DCC!U110</f>
        <v>1.3327216568352924E-33</v>
      </c>
      <c r="V727" s="18">
        <f ca="1">V645*DCC!$C110*DCC!V110</f>
        <v>3.210600026329818E-33</v>
      </c>
      <c r="W727" s="18">
        <f ca="1">W645*DCC!$C110*DCC!W110</f>
        <v>1.366601429085404E-33</v>
      </c>
      <c r="X727" s="18">
        <f ca="1">X645*DCC!$C110*DCC!X110</f>
        <v>4.084486744139415E-40</v>
      </c>
      <c r="Y727" s="18">
        <f ca="1">Y645*DCC!$C110*DCC!Y110</f>
        <v>6.2532658865925249E-41</v>
      </c>
      <c r="Z727" s="18">
        <f ca="1">Z645*DCC!$C110*DCC!Z110</f>
        <v>1.9839543174216325E-40</v>
      </c>
      <c r="AA727" s="18">
        <f ca="1">AA645*DCC!$C110*DCC!AA110</f>
        <v>1.0960876181863613E-40</v>
      </c>
      <c r="AB727" s="18">
        <f ca="1">AB645*DCC!$C110*DCC!AB110</f>
        <v>2.1267766109529214E-40</v>
      </c>
      <c r="AC727" s="18">
        <f ca="1">AC645*DCC!$C110*DCC!AC110</f>
        <v>2.0666433311396303E-40</v>
      </c>
      <c r="AD727" s="18">
        <f ca="1">AD645*DCC!$C110*DCC!AD110</f>
        <v>2.5068054245049575E-39</v>
      </c>
      <c r="AE727" s="18">
        <f ca="1">AE645*DCC!$C110*DCC!AE110</f>
        <v>2.5912794830588428E-41</v>
      </c>
      <c r="AF727" s="18">
        <f ca="1">AF645*DCC!$C110*DCC!AF110</f>
        <v>1.1377314366169127E-40</v>
      </c>
    </row>
    <row r="728" spans="4:32">
      <c r="D728" s="18">
        <f t="shared" si="584"/>
        <v>712.64</v>
      </c>
      <c r="E728" s="18">
        <f ca="1">E646*DCC!$C111*DCC!E111</f>
        <v>9.7666150570640056E-3</v>
      </c>
      <c r="F728" s="18">
        <f ca="1">F646*DCC!$C111*DCC!F111</f>
        <v>2.2875099163270387E-6</v>
      </c>
      <c r="G728" s="18">
        <f ca="1">G646*DCC!$C111*DCC!G111</f>
        <v>6.9032871389314613E-11</v>
      </c>
      <c r="H728" s="18">
        <f ca="1">H646*DCC!$C111*DCC!H111</f>
        <v>2.671338803038845E-12</v>
      </c>
      <c r="I728" s="18">
        <f ca="1">I646*DCC!$C111*DCC!I111</f>
        <v>5.072839113540418E-15</v>
      </c>
      <c r="J728" s="18">
        <f ca="1">J646*DCC!$C111*DCC!J111</f>
        <v>1.0196824775516538E-15</v>
      </c>
      <c r="K728" s="18">
        <f ca="1">K646*DCC!$C111*DCC!K111</f>
        <v>7.1524212868517393E-23</v>
      </c>
      <c r="L728" s="18">
        <f ca="1">L646*DCC!$C111*DCC!L111</f>
        <v>2.6233360504369037E-21</v>
      </c>
      <c r="M728" s="18">
        <f ca="1">M646*DCC!$C111*DCC!M111</f>
        <v>7.5349783671329836E-25</v>
      </c>
      <c r="N728" s="18">
        <f ca="1">N646*DCC!$C111*DCC!N111</f>
        <v>8.6127292080166955E-32</v>
      </c>
      <c r="O728" s="18">
        <f ca="1">O646*DCC!$C111*DCC!O111</f>
        <v>1.7722449297727954E-32</v>
      </c>
      <c r="P728" s="18">
        <f ca="1">P646*DCC!$C111*DCC!P111</f>
        <v>1.1620107684376215E-31</v>
      </c>
      <c r="Q728" s="18">
        <f ca="1">Q646*DCC!$C111*DCC!Q111</f>
        <v>1.9478402480835199E-32</v>
      </c>
      <c r="R728" s="18">
        <f ca="1">R646*DCC!$C111*DCC!R111</f>
        <v>8.7443743570857098E-32</v>
      </c>
      <c r="S728" s="18">
        <f ca="1">S646*DCC!$C111*DCC!S111</f>
        <v>3.1888691313121683E-33</v>
      </c>
      <c r="T728" s="18">
        <f ca="1">T646*DCC!$C111*DCC!T111</f>
        <v>1.5657598418881393E-32</v>
      </c>
      <c r="U728" s="18">
        <f ca="1">U646*DCC!$C111*DCC!U111</f>
        <v>2.1590878055412921E-33</v>
      </c>
      <c r="V728" s="18">
        <f ca="1">V646*DCC!$C111*DCC!V111</f>
        <v>5.2906396744315066E-33</v>
      </c>
      <c r="W728" s="18">
        <f ca="1">W646*DCC!$C111*DCC!W111</f>
        <v>2.3239934689623668E-33</v>
      </c>
      <c r="X728" s="18">
        <f ca="1">X646*DCC!$C111*DCC!X111</f>
        <v>6.9262542139009781E-40</v>
      </c>
      <c r="Y728" s="18">
        <f ca="1">Y646*DCC!$C111*DCC!Y111</f>
        <v>1.1042238151183383E-40</v>
      </c>
      <c r="Z728" s="18">
        <f ca="1">Z646*DCC!$C111*DCC!Z111</f>
        <v>3.5563157925047139E-40</v>
      </c>
      <c r="AA728" s="18">
        <f ca="1">AA646*DCC!$C111*DCC!AA111</f>
        <v>1.992962928790887E-40</v>
      </c>
      <c r="AB728" s="18">
        <f ca="1">AB646*DCC!$C111*DCC!AB111</f>
        <v>3.8955077081638698E-40</v>
      </c>
      <c r="AC728" s="18">
        <f ca="1">AC646*DCC!$C111*DCC!AC111</f>
        <v>3.7756580653099566E-40</v>
      </c>
      <c r="AD728" s="18">
        <f ca="1">AD646*DCC!$C111*DCC!AD111</f>
        <v>4.6191640661791344E-39</v>
      </c>
      <c r="AE728" s="18">
        <f ca="1">AE646*DCC!$C111*DCC!AE111</f>
        <v>4.8419686084467003E-41</v>
      </c>
      <c r="AF728" s="18">
        <f ca="1">AF646*DCC!$C111*DCC!AF111</f>
        <v>2.1388211456500714E-40</v>
      </c>
    </row>
    <row r="729" spans="4:32">
      <c r="D729" s="18">
        <f t="shared" si="584"/>
        <v>897.16</v>
      </c>
      <c r="E729" s="18">
        <f ca="1">E647*DCC!$C112*DCC!E112</f>
        <v>8.1494582882833712E-3</v>
      </c>
      <c r="F729" s="18">
        <f ca="1">F647*DCC!$C112*DCC!F112</f>
        <v>1.7281453828596862E-6</v>
      </c>
      <c r="G729" s="18">
        <f ca="1">G647*DCC!$C112*DCC!G112</f>
        <v>4.057915348559124E-11</v>
      </c>
      <c r="H729" s="18">
        <f ca="1">H647*DCC!$C112*DCC!H112</f>
        <v>1.4441904342878628E-12</v>
      </c>
      <c r="I729" s="18">
        <f ca="1">I647*DCC!$C112*DCC!I112</f>
        <v>2.2115816775246117E-15</v>
      </c>
      <c r="J729" s="18">
        <f ca="1">J647*DCC!$C112*DCC!J112</f>
        <v>4.2139648305581433E-16</v>
      </c>
      <c r="K729" s="18">
        <f ca="1">K647*DCC!$C112*DCC!K112</f>
        <v>2.6767061524623546E-23</v>
      </c>
      <c r="L729" s="18">
        <f ca="1">L647*DCC!$C112*DCC!L112</f>
        <v>8.0425510573882513E-22</v>
      </c>
      <c r="M729" s="18">
        <f ca="1">M647*DCC!$C112*DCC!M112</f>
        <v>1.1155472357045441E-24</v>
      </c>
      <c r="N729" s="18">
        <f ca="1">N647*DCC!$C112*DCC!N112</f>
        <v>1.2556232250280402E-31</v>
      </c>
      <c r="O729" s="18">
        <f ca="1">O647*DCC!$C112*DCC!O112</f>
        <v>2.6098094912462536E-32</v>
      </c>
      <c r="P729" s="18">
        <f ca="1">P647*DCC!$C112*DCC!P112</f>
        <v>1.6598764817985906E-31</v>
      </c>
      <c r="Q729" s="18">
        <f ca="1">Q647*DCC!$C112*DCC!Q112</f>
        <v>2.8185059688895022E-32</v>
      </c>
      <c r="R729" s="18">
        <f ca="1">R647*DCC!$C112*DCC!R112</f>
        <v>1.2343403077540298E-31</v>
      </c>
      <c r="S729" s="18">
        <f ca="1">S647*DCC!$C112*DCC!S112</f>
        <v>4.6357126900684136E-33</v>
      </c>
      <c r="T729" s="18">
        <f ca="1">T647*DCC!$C112*DCC!T112</f>
        <v>2.230419546727055E-32</v>
      </c>
      <c r="U729" s="18">
        <f ca="1">U647*DCC!$C112*DCC!U112</f>
        <v>3.1742273552835E-33</v>
      </c>
      <c r="V729" s="18">
        <f ca="1">V647*DCC!$C112*DCC!V112</f>
        <v>7.7008754621941856E-33</v>
      </c>
      <c r="W729" s="18">
        <f ca="1">W647*DCC!$C112*DCC!W112</f>
        <v>3.4566381830921003E-33</v>
      </c>
      <c r="X729" s="18">
        <f ca="1">X647*DCC!$C112*DCC!X112</f>
        <v>1.0081317901714107E-39</v>
      </c>
      <c r="Y729" s="18">
        <f ca="1">Y647*DCC!$C112*DCC!Y112</f>
        <v>1.6445898253912144E-40</v>
      </c>
      <c r="Z729" s="18">
        <f ca="1">Z647*DCC!$C112*DCC!Z112</f>
        <v>5.3465860890644864E-40</v>
      </c>
      <c r="AA729" s="18">
        <f ca="1">AA647*DCC!$C112*DCC!AA112</f>
        <v>2.9717664498931751E-40</v>
      </c>
      <c r="AB729" s="18">
        <f ca="1">AB647*DCC!$C112*DCC!AB112</f>
        <v>5.8918617501237981E-40</v>
      </c>
      <c r="AC729" s="18">
        <f ca="1">AC647*DCC!$C112*DCC!AC112</f>
        <v>5.671210934250897E-40</v>
      </c>
      <c r="AD729" s="18">
        <f ca="1">AD647*DCC!$C112*DCC!AD112</f>
        <v>6.9154440514905264E-39</v>
      </c>
      <c r="AE729" s="18">
        <f ca="1">AE647*DCC!$C112*DCC!AE112</f>
        <v>7.3210636396708437E-41</v>
      </c>
      <c r="AF729" s="18">
        <f ca="1">AF647*DCC!$C112*DCC!AF112</f>
        <v>3.2791705656134024E-40</v>
      </c>
    </row>
    <row r="730" spans="4:32">
      <c r="D730" s="18">
        <f t="shared" si="584"/>
        <v>1129.5</v>
      </c>
      <c r="E730" s="18">
        <f ca="1">E648*DCC!$C113*DCC!E113</f>
        <v>6.8460230087404655E-3</v>
      </c>
      <c r="F730" s="18">
        <f ca="1">F648*DCC!$C113*DCC!F113</f>
        <v>1.3280077288339388E-6</v>
      </c>
      <c r="G730" s="18">
        <f ca="1">G648*DCC!$C113*DCC!G113</f>
        <v>2.4004867512625736E-11</v>
      </c>
      <c r="H730" s="18">
        <f ca="1">H648*DCC!$C113*DCC!H113</f>
        <v>7.9204503479083749E-13</v>
      </c>
      <c r="I730" s="18">
        <f ca="1">I648*DCC!$C113*DCC!I113</f>
        <v>9.918806069401497E-16</v>
      </c>
      <c r="J730" s="18">
        <f ca="1">J648*DCC!$C113*DCC!J113</f>
        <v>1.7823770652232169E-16</v>
      </c>
      <c r="K730" s="18">
        <f ca="1">K648*DCC!$C113*DCC!K113</f>
        <v>1.8638132671671916E-23</v>
      </c>
      <c r="L730" s="18">
        <f ca="1">L648*DCC!$C113*DCC!L113</f>
        <v>2.8858161855578938E-22</v>
      </c>
      <c r="M730" s="18">
        <f ca="1">M648*DCC!$C113*DCC!M113</f>
        <v>1.4279595682451247E-24</v>
      </c>
      <c r="N730" s="18">
        <f ca="1">N648*DCC!$C113*DCC!N113</f>
        <v>1.5991343053068296E-31</v>
      </c>
      <c r="O730" s="18">
        <f ca="1">O648*DCC!$C113*DCC!O113</f>
        <v>3.3250528746398485E-32</v>
      </c>
      <c r="P730" s="18">
        <f ca="1">P648*DCC!$C113*DCC!P113</f>
        <v>2.0940856948428749E-31</v>
      </c>
      <c r="Q730" s="18">
        <f ca="1">Q648*DCC!$C113*DCC!Q113</f>
        <v>3.5579986758893007E-32</v>
      </c>
      <c r="R730" s="18">
        <f ca="1">R648*DCC!$C113*DCC!R113</f>
        <v>1.5424828776102108E-31</v>
      </c>
      <c r="S730" s="18">
        <f ca="1">S648*DCC!$C113*DCC!S113</f>
        <v>5.850117313459989E-33</v>
      </c>
      <c r="T730" s="18">
        <f ca="1">T648*DCC!$C113*DCC!T113</f>
        <v>2.7904110592699845E-32</v>
      </c>
      <c r="U730" s="18">
        <f ca="1">U648*DCC!$C113*DCC!U113</f>
        <v>4.0169530401917466E-33</v>
      </c>
      <c r="V730" s="18">
        <f ca="1">V648*DCC!$C113*DCC!V113</f>
        <v>9.657932431505219E-33</v>
      </c>
      <c r="W730" s="18">
        <f ca="1">W648*DCC!$C113*DCC!W113</f>
        <v>4.3885443463829551E-33</v>
      </c>
      <c r="X730" s="18">
        <f ca="1">X648*DCC!$C113*DCC!X113</f>
        <v>1.2697263156930259E-39</v>
      </c>
      <c r="Y730" s="18">
        <f ca="1">Y648*DCC!$C113*DCC!Y113</f>
        <v>2.0860461557222486E-40</v>
      </c>
      <c r="Z730" s="18">
        <f ca="1">Z648*DCC!$C113*DCC!Z113</f>
        <v>6.784744791726721E-40</v>
      </c>
      <c r="AA730" s="18">
        <f ca="1">AA648*DCC!$C113*DCC!AA113</f>
        <v>3.7592456079624854E-40</v>
      </c>
      <c r="AB730" s="18">
        <f ca="1">AB648*DCC!$C113*DCC!AB113</f>
        <v>7.513122049374001E-40</v>
      </c>
      <c r="AC730" s="18">
        <f ca="1">AC648*DCC!$C113*DCC!AC113</f>
        <v>7.2125373243847992E-40</v>
      </c>
      <c r="AD730" s="18">
        <f ca="1">AD648*DCC!$C113*DCC!AD113</f>
        <v>8.785001079594305E-39</v>
      </c>
      <c r="AE730" s="18">
        <f ca="1">AE648*DCC!$C113*DCC!AE113</f>
        <v>9.3420349842566967E-41</v>
      </c>
      <c r="AF730" s="18">
        <f ca="1">AF648*DCC!$C113*DCC!AF113</f>
        <v>4.2250315449396796E-40</v>
      </c>
    </row>
    <row r="731" spans="4:32">
      <c r="D731" s="18">
        <f t="shared" si="584"/>
        <v>1421.9</v>
      </c>
      <c r="E731" s="18">
        <f ca="1">E649*DCC!$C114*DCC!E114</f>
        <v>5.8304841570437265E-3</v>
      </c>
      <c r="F731" s="18">
        <f ca="1">F649*DCC!$C114*DCC!F114</f>
        <v>1.0357104604492781E-6</v>
      </c>
      <c r="G731" s="18">
        <f ca="1">G649*DCC!$C114*DCC!G114</f>
        <v>1.4261967875093341E-11</v>
      </c>
      <c r="H731" s="18">
        <f ca="1">H649*DCC!$C114*DCC!H114</f>
        <v>4.3963639532139888E-13</v>
      </c>
      <c r="I731" s="18">
        <f ca="1">I649*DCC!$C114*DCC!I114</f>
        <v>4.5764106414042075E-16</v>
      </c>
      <c r="J731" s="18">
        <f ca="1">J649*DCC!$C114*DCC!J114</f>
        <v>7.7019297059635097E-17</v>
      </c>
      <c r="K731" s="18">
        <f ca="1">K649*DCC!$C114*DCC!K114</f>
        <v>1.7900833191474836E-23</v>
      </c>
      <c r="L731" s="18">
        <f ca="1">L649*DCC!$C114*DCC!L114</f>
        <v>1.3961708989650858E-22</v>
      </c>
      <c r="M731" s="18">
        <f ca="1">M649*DCC!$C114*DCC!M114</f>
        <v>1.6210572693938025E-24</v>
      </c>
      <c r="N731" s="18">
        <f ca="1">N649*DCC!$C114*DCC!N114</f>
        <v>1.8263140111182193E-31</v>
      </c>
      <c r="O731" s="18">
        <f ca="1">O649*DCC!$C114*DCC!O114</f>
        <v>3.7652873019086992E-32</v>
      </c>
      <c r="P731" s="18">
        <f ca="1">P649*DCC!$C114*DCC!P114</f>
        <v>2.3991629371740839E-31</v>
      </c>
      <c r="Q731" s="18">
        <f ca="1">Q649*DCC!$C114*DCC!Q114</f>
        <v>4.0309875279641962E-32</v>
      </c>
      <c r="R731" s="18">
        <f ca="1">R649*DCC!$C114*DCC!R114</f>
        <v>1.7578796592237319E-31</v>
      </c>
      <c r="S731" s="18">
        <f ca="1">S649*DCC!$C114*DCC!S114</f>
        <v>6.6097070326378243E-33</v>
      </c>
      <c r="T731" s="18">
        <f ca="1">T649*DCC!$C114*DCC!T114</f>
        <v>3.1583655039978198E-32</v>
      </c>
      <c r="U731" s="18">
        <f ca="1">U649*DCC!$C114*DCC!U114</f>
        <v>4.5216327254733766E-33</v>
      </c>
      <c r="V731" s="18">
        <f ca="1">V649*DCC!$C114*DCC!V114</f>
        <v>1.0777389416714185E-32</v>
      </c>
      <c r="W731" s="18">
        <f ca="1">W649*DCC!$C114*DCC!W114</f>
        <v>4.910150900241324E-33</v>
      </c>
      <c r="X731" s="18">
        <f ca="1">X649*DCC!$C114*DCC!X114</f>
        <v>1.4244715577687099E-39</v>
      </c>
      <c r="Y731" s="18">
        <f ca="1">Y649*DCC!$C114*DCC!Y114</f>
        <v>2.3212168379504186E-40</v>
      </c>
      <c r="Z731" s="18">
        <f ca="1">Z649*DCC!$C114*DCC!Z114</f>
        <v>7.4774366865026429E-40</v>
      </c>
      <c r="AA731" s="18">
        <f ca="1">AA649*DCC!$C114*DCC!AA114</f>
        <v>4.1513891893652164E-40</v>
      </c>
      <c r="AB731" s="18">
        <f ca="1">AB649*DCC!$C114*DCC!AB114</f>
        <v>8.283794559022258E-40</v>
      </c>
      <c r="AC731" s="18">
        <f ca="1">AC649*DCC!$C114*DCC!AC114</f>
        <v>7.9469388200328232E-40</v>
      </c>
      <c r="AD731" s="18">
        <f ca="1">AD649*DCC!$C114*DCC!AD114</f>
        <v>9.6728134589622379E-39</v>
      </c>
      <c r="AE731" s="18">
        <f ca="1">AE649*DCC!$C114*DCC!AE114</f>
        <v>1.0260918150422273E-40</v>
      </c>
      <c r="AF731" s="18">
        <f ca="1">AF649*DCC!$C114*DCC!AF114</f>
        <v>4.663956570689468E-40</v>
      </c>
    </row>
    <row r="732" spans="4:32">
      <c r="D732" s="18">
        <f t="shared" si="584"/>
        <v>1790.1</v>
      </c>
      <c r="E732" s="18">
        <f ca="1">E650*DCC!$C115*DCC!E115</f>
        <v>4.8416941203864305E-3</v>
      </c>
      <c r="F732" s="18">
        <f ca="1">F650*DCC!$C115*DCC!F115</f>
        <v>8.0756448812421975E-7</v>
      </c>
      <c r="G732" s="18">
        <f ca="1">G650*DCC!$C115*DCC!G115</f>
        <v>8.4594372063804324E-12</v>
      </c>
      <c r="H732" s="18">
        <f ca="1">H650*DCC!$C115*DCC!H115</f>
        <v>2.4387743727295392E-13</v>
      </c>
      <c r="I732" s="18">
        <f ca="1">I650*DCC!$C115*DCC!I115</f>
        <v>2.138076150869341E-16</v>
      </c>
      <c r="J732" s="18">
        <f ca="1">J650*DCC!$C115*DCC!J115</f>
        <v>3.3286112614109123E-17</v>
      </c>
      <c r="K732" s="18">
        <f ca="1">K650*DCC!$C115*DCC!K115</f>
        <v>1.9144873196485239E-23</v>
      </c>
      <c r="L732" s="18">
        <f ca="1">L650*DCC!$C115*DCC!L115</f>
        <v>9.8786071595268569E-23</v>
      </c>
      <c r="M732" s="18">
        <f ca="1">M650*DCC!$C115*DCC!M115</f>
        <v>1.8109487796790261E-24</v>
      </c>
      <c r="N732" s="18">
        <f ca="1">N650*DCC!$C115*DCC!N115</f>
        <v>2.0560317160737737E-31</v>
      </c>
      <c r="O732" s="18">
        <f ca="1">O650*DCC!$C115*DCC!O115</f>
        <v>4.2016159035180495E-32</v>
      </c>
      <c r="P732" s="18">
        <f ca="1">P650*DCC!$C115*DCC!P115</f>
        <v>2.7134962428279613E-31</v>
      </c>
      <c r="Q732" s="18">
        <f ca="1">Q650*DCC!$C115*DCC!Q115</f>
        <v>4.5047860378908192E-32</v>
      </c>
      <c r="R732" s="18">
        <f ca="1">R650*DCC!$C115*DCC!R115</f>
        <v>1.979097977276913E-31</v>
      </c>
      <c r="S732" s="18">
        <f ca="1">S650*DCC!$C115*DCC!S115</f>
        <v>7.3706302680268383E-33</v>
      </c>
      <c r="T732" s="18">
        <f ca="1">T650*DCC!$C115*DCC!T115</f>
        <v>3.5311032964325168E-32</v>
      </c>
      <c r="U732" s="18">
        <f ca="1">U650*DCC!$C115*DCC!U115</f>
        <v>5.0220766865057094E-33</v>
      </c>
      <c r="V732" s="18">
        <f ca="1">V650*DCC!$C115*DCC!V115</f>
        <v>1.1852733237585098E-32</v>
      </c>
      <c r="W732" s="18">
        <f ca="1">W650*DCC!$C115*DCC!W115</f>
        <v>5.4185710511984921E-33</v>
      </c>
      <c r="X732" s="18">
        <f ca="1">X650*DCC!$C115*DCC!X115</f>
        <v>1.5771511263257085E-39</v>
      </c>
      <c r="Y732" s="18">
        <f ca="1">Y650*DCC!$C115*DCC!Y115</f>
        <v>2.5466581052693404E-40</v>
      </c>
      <c r="Z732" s="18">
        <f ca="1">Z650*DCC!$C115*DCC!Z115</f>
        <v>8.1080071069240645E-40</v>
      </c>
      <c r="AA732" s="18">
        <f ca="1">AA650*DCC!$C115*DCC!AA115</f>
        <v>4.5139110532673433E-40</v>
      </c>
      <c r="AB732" s="18">
        <f ca="1">AB650*DCC!$C115*DCC!AB115</f>
        <v>8.9898830041208426E-40</v>
      </c>
      <c r="AC732" s="18">
        <f ca="1">AC650*DCC!$C115*DCC!AC115</f>
        <v>8.6170901728909877E-40</v>
      </c>
      <c r="AD732" s="18">
        <f ca="1">AD650*DCC!$C115*DCC!AD115</f>
        <v>1.0477344383379877E-38</v>
      </c>
      <c r="AE732" s="18">
        <f ca="1">AE650*DCC!$C115*DCC!AE115</f>
        <v>1.1082135159772065E-40</v>
      </c>
      <c r="AF732" s="18">
        <f ca="1">AF650*DCC!$C115*DCC!AF115</f>
        <v>5.0681021171637158E-40</v>
      </c>
    </row>
    <row r="733" spans="4:32">
      <c r="D733" s="18">
        <f t="shared" si="584"/>
        <v>2253.6</v>
      </c>
      <c r="E733" s="18">
        <f ca="1">E651*DCC!$C116*DCC!E116</f>
        <v>4.0241478048453098E-3</v>
      </c>
      <c r="F733" s="18">
        <f ca="1">F651*DCC!$C116*DCC!F116</f>
        <v>6.3215332387162807E-7</v>
      </c>
      <c r="G733" s="18">
        <f ca="1">G651*DCC!$C116*DCC!G116</f>
        <v>5.0172849283855289E-12</v>
      </c>
      <c r="H733" s="18">
        <f ca="1">H651*DCC!$C116*DCC!H116</f>
        <v>1.3582713520056487E-13</v>
      </c>
      <c r="I733" s="18">
        <f ca="1">I651*DCC!$C116*DCC!I116</f>
        <v>1.0305839136998186E-16</v>
      </c>
      <c r="J733" s="18">
        <f ca="1">J651*DCC!$C116*DCC!J116</f>
        <v>1.4541458209952219E-17</v>
      </c>
      <c r="K733" s="18">
        <f ca="1">K651*DCC!$C116*DCC!K116</f>
        <v>2.1018541972180037E-23</v>
      </c>
      <c r="L733" s="18">
        <f ca="1">L651*DCC!$C116*DCC!L116</f>
        <v>9.2719297599942797E-23</v>
      </c>
      <c r="M733" s="18">
        <f ca="1">M651*DCC!$C116*DCC!M116</f>
        <v>2.0296403967021405E-24</v>
      </c>
      <c r="N733" s="18">
        <f ca="1">N651*DCC!$C116*DCC!N116</f>
        <v>2.3278808011522074E-31</v>
      </c>
      <c r="O733" s="18">
        <f ca="1">O651*DCC!$C116*DCC!O116</f>
        <v>4.7198245986948276E-32</v>
      </c>
      <c r="P733" s="18">
        <f ca="1">P651*DCC!$C116*DCC!P116</f>
        <v>3.0911873967116381E-31</v>
      </c>
      <c r="Q733" s="18">
        <f ca="1">Q651*DCC!$C116*DCC!Q116</f>
        <v>5.1134711194401422E-32</v>
      </c>
      <c r="R733" s="18">
        <f ca="1">R651*DCC!$C116*DCC!R116</f>
        <v>2.2624032782331342E-31</v>
      </c>
      <c r="S733" s="18">
        <f ca="1">S651*DCC!$C116*DCC!S116</f>
        <v>8.3609222558664506E-33</v>
      </c>
      <c r="T733" s="18">
        <f ca="1">T651*DCC!$C116*DCC!T116</f>
        <v>4.0302576259189479E-32</v>
      </c>
      <c r="U733" s="18">
        <f ca="1">U651*DCC!$C116*DCC!U116</f>
        <v>5.7014881300588006E-33</v>
      </c>
      <c r="V733" s="18">
        <f ca="1">V651*DCC!$C116*DCC!V116</f>
        <v>1.3372262741282447E-32</v>
      </c>
      <c r="W733" s="18">
        <f ca="1">W651*DCC!$C116*DCC!W116</f>
        <v>6.1518074593353527E-33</v>
      </c>
      <c r="X733" s="18">
        <f ca="1">X651*DCC!$C116*DCC!X116</f>
        <v>1.8014033589887445E-39</v>
      </c>
      <c r="Y733" s="18">
        <f ca="1">Y651*DCC!$C116*DCC!Y116</f>
        <v>2.8823795980001704E-40</v>
      </c>
      <c r="Z733" s="18">
        <f ca="1">Z651*DCC!$C116*DCC!Z116</f>
        <v>9.1460378826018803E-40</v>
      </c>
      <c r="AA733" s="18">
        <f ca="1">AA651*DCC!$C116*DCC!AA116</f>
        <v>5.0931925706885981E-40</v>
      </c>
      <c r="AB733" s="18">
        <f ca="1">AB651*DCC!$C116*DCC!AB116</f>
        <v>1.0153026803784024E-39</v>
      </c>
      <c r="AC733" s="18">
        <f ca="1">AC651*DCC!$C116*DCC!AC116</f>
        <v>9.7650948934277816E-40</v>
      </c>
      <c r="AD733" s="18">
        <f ca="1">AD651*DCC!$C116*DCC!AD116</f>
        <v>1.1859413340244202E-38</v>
      </c>
      <c r="AE733" s="18">
        <f ca="1">AE651*DCC!$C116*DCC!AE116</f>
        <v>1.2528157045092175E-40</v>
      </c>
      <c r="AF733" s="18">
        <f ca="1">AF651*DCC!$C116*DCC!AF116</f>
        <v>5.7292349337715613E-40</v>
      </c>
    </row>
    <row r="734" spans="4:32">
      <c r="D734" s="18">
        <f t="shared" si="584"/>
        <v>2837.1</v>
      </c>
      <c r="E734" s="18">
        <f ca="1">E652*DCC!$C117*DCC!E117</f>
        <v>3.3106687082878278E-3</v>
      </c>
      <c r="F734" s="18">
        <f ca="1">F652*DCC!$C117*DCC!F117</f>
        <v>4.9667608167361163E-7</v>
      </c>
      <c r="G734" s="18">
        <f ca="1">G652*DCC!$C117*DCC!G117</f>
        <v>2.9746499412211326E-12</v>
      </c>
      <c r="H734" s="18">
        <f ca="1">H652*DCC!$C117*DCC!H117</f>
        <v>7.5900014857420296E-14</v>
      </c>
      <c r="I734" s="18">
        <f ca="1">I652*DCC!$C117*DCC!I117</f>
        <v>5.2489954845150042E-17</v>
      </c>
      <c r="J734" s="18">
        <f ca="1">J652*DCC!$C117*DCC!J117</f>
        <v>6.4135318689275593E-18</v>
      </c>
      <c r="K734" s="18">
        <f ca="1">K652*DCC!$C117*DCC!K117</f>
        <v>2.3018400044072681E-23</v>
      </c>
      <c r="L734" s="18">
        <f ca="1">L652*DCC!$C117*DCC!L117</f>
        <v>9.7541961993830534E-23</v>
      </c>
      <c r="M734" s="18">
        <f ca="1">M652*DCC!$C117*DCC!M117</f>
        <v>2.2714763879016843E-24</v>
      </c>
      <c r="N734" s="18">
        <f ca="1">N652*DCC!$C117*DCC!N117</f>
        <v>2.6394218848917083E-31</v>
      </c>
      <c r="O734" s="18">
        <f ca="1">O652*DCC!$C117*DCC!O117</f>
        <v>5.3157746656500887E-32</v>
      </c>
      <c r="P734" s="18">
        <f ca="1">P652*DCC!$C117*DCC!P117</f>
        <v>3.5331422501615439E-31</v>
      </c>
      <c r="Q734" s="18">
        <f ca="1">Q652*DCC!$C117*DCC!Q117</f>
        <v>5.8732779060755381E-32</v>
      </c>
      <c r="R734" s="18">
        <f ca="1">R652*DCC!$C117*DCC!R117</f>
        <v>2.6182600421508014E-31</v>
      </c>
      <c r="S734" s="18">
        <f ca="1">S652*DCC!$C117*DCC!S117</f>
        <v>9.6175816103849798E-33</v>
      </c>
      <c r="T734" s="18">
        <f ca="1">T652*DCC!$C117*DCC!T117</f>
        <v>4.6846211047872349E-32</v>
      </c>
      <c r="U734" s="18">
        <f ca="1">U652*DCC!$C117*DCC!U117</f>
        <v>6.5983487951898771E-33</v>
      </c>
      <c r="V734" s="18">
        <f ca="1">V652*DCC!$C117*DCC!V117</f>
        <v>1.5441233149764295E-32</v>
      </c>
      <c r="W734" s="18">
        <f ca="1">W652*DCC!$C117*DCC!W117</f>
        <v>7.1705136513229318E-33</v>
      </c>
      <c r="X734" s="18">
        <f ca="1">X652*DCC!$C117*DCC!X117</f>
        <v>2.1194657575541781E-39</v>
      </c>
      <c r="Y734" s="18">
        <f ca="1">Y652*DCC!$C117*DCC!Y117</f>
        <v>3.3618548558847689E-40</v>
      </c>
      <c r="Z734" s="18">
        <f ca="1">Z652*DCC!$C117*DCC!Z117</f>
        <v>1.07303054086284E-39</v>
      </c>
      <c r="AA734" s="18">
        <f ca="1">AA652*DCC!$C117*DCC!AA117</f>
        <v>5.9653257705808835E-40</v>
      </c>
      <c r="AB734" s="18">
        <f ca="1">AB652*DCC!$C117*DCC!AB117</f>
        <v>1.1943860381163197E-39</v>
      </c>
      <c r="AC734" s="18">
        <f ca="1">AC652*DCC!$C117*DCC!AC117</f>
        <v>1.1579137173970023E-39</v>
      </c>
      <c r="AD734" s="18">
        <f ca="1">AD652*DCC!$C117*DCC!AD117</f>
        <v>1.4063501821862507E-38</v>
      </c>
      <c r="AE734" s="18">
        <f ca="1">AE652*DCC!$C117*DCC!AE117</f>
        <v>1.4865936368010693E-40</v>
      </c>
      <c r="AF734" s="18">
        <f ca="1">AF652*DCC!$C117*DCC!AF117</f>
        <v>6.7562625815858035E-40</v>
      </c>
    </row>
    <row r="735" spans="4:32">
      <c r="D735" s="18">
        <f t="shared" si="584"/>
        <v>3571.7</v>
      </c>
      <c r="E735" s="18">
        <f ca="1">E653*DCC!$C118*DCC!E118</f>
        <v>2.5811172567334483E-3</v>
      </c>
      <c r="F735" s="18">
        <f ca="1">F653*DCC!$C118*DCC!F118</f>
        <v>3.9255317542637996E-7</v>
      </c>
      <c r="G735" s="18">
        <f ca="1">G653*DCC!$C118*DCC!G118</f>
        <v>1.7504001943966769E-12</v>
      </c>
      <c r="H735" s="18">
        <f ca="1">H653*DCC!$C118*DCC!H118</f>
        <v>4.2357892273634899E-14</v>
      </c>
      <c r="I735" s="18">
        <f ca="1">I653*DCC!$C118*DCC!I118</f>
        <v>2.9280237709871185E-17</v>
      </c>
      <c r="J735" s="18">
        <f ca="1">J653*DCC!$C118*DCC!J118</f>
        <v>2.8356509494588584E-18</v>
      </c>
      <c r="K735" s="18">
        <f ca="1">K653*DCC!$C118*DCC!K118</f>
        <v>2.4515937234563443E-23</v>
      </c>
      <c r="L735" s="18">
        <f ca="1">L653*DCC!$C118*DCC!L118</f>
        <v>1.0456238420884093E-22</v>
      </c>
      <c r="M735" s="18">
        <f ca="1">M653*DCC!$C118*DCC!M118</f>
        <v>2.4909216955935039E-24</v>
      </c>
      <c r="N735" s="18">
        <f ca="1">N653*DCC!$C118*DCC!N118</f>
        <v>2.9420369414024987E-31</v>
      </c>
      <c r="O735" s="18">
        <f ca="1">O653*DCC!$C118*DCC!O118</f>
        <v>5.9144304948139933E-32</v>
      </c>
      <c r="P735" s="18">
        <f ca="1">P653*DCC!$C118*DCC!P118</f>
        <v>4.0278588144100767E-31</v>
      </c>
      <c r="Q735" s="18">
        <f ca="1">Q653*DCC!$C118*DCC!Q118</f>
        <v>6.677387695859867E-32</v>
      </c>
      <c r="R735" s="18">
        <f ca="1">R653*DCC!$C118*DCC!R118</f>
        <v>3.0414433266342917E-31</v>
      </c>
      <c r="S735" s="18">
        <f ca="1">S653*DCC!$C118*DCC!S118</f>
        <v>1.1065671930857322E-32</v>
      </c>
      <c r="T735" s="18">
        <f ca="1">T653*DCC!$C118*DCC!T118</f>
        <v>5.4533425327772079E-32</v>
      </c>
      <c r="U735" s="18">
        <f ca="1">U653*DCC!$C118*DCC!U118</f>
        <v>7.617295945383094E-33</v>
      </c>
      <c r="V735" s="18">
        <f ca="1">V653*DCC!$C118*DCC!V118</f>
        <v>1.7983571213326338E-32</v>
      </c>
      <c r="W735" s="18">
        <f ca="1">W653*DCC!$C118*DCC!W118</f>
        <v>8.3362525079235855E-33</v>
      </c>
      <c r="X735" s="18">
        <f ca="1">X653*DCC!$C118*DCC!X118</f>
        <v>2.515051663874235E-39</v>
      </c>
      <c r="Y735" s="18">
        <f ca="1">Y653*DCC!$C118*DCC!Y118</f>
        <v>3.9604857243202928E-40</v>
      </c>
      <c r="Z735" s="18">
        <f ca="1">Z653*DCC!$C118*DCC!Z118</f>
        <v>1.269431724892722E-39</v>
      </c>
      <c r="AA735" s="18">
        <f ca="1">AA653*DCC!$C118*DCC!AA118</f>
        <v>7.0959559597528899E-40</v>
      </c>
      <c r="AB735" s="18">
        <f ca="1">AB653*DCC!$C118*DCC!AB118</f>
        <v>1.4242241501847628E-39</v>
      </c>
      <c r="AC735" s="18">
        <f ca="1">AC653*DCC!$C118*DCC!AC118</f>
        <v>1.3963446507705689E-39</v>
      </c>
      <c r="AD735" s="18">
        <f ca="1">AD653*DCC!$C118*DCC!AD118</f>
        <v>1.7123302915453485E-38</v>
      </c>
      <c r="AE735" s="18">
        <f ca="1">AE653*DCC!$C118*DCC!AE118</f>
        <v>1.8128875553909627E-40</v>
      </c>
      <c r="AF735" s="18">
        <f ca="1">AF653*DCC!$C118*DCC!AF118</f>
        <v>8.2339523352766347E-40</v>
      </c>
    </row>
    <row r="736" spans="4:32">
      <c r="D736" s="18">
        <f t="shared" si="584"/>
        <v>4496.5</v>
      </c>
      <c r="E736" s="18">
        <f ca="1">E654*DCC!$C119*DCC!E119</f>
        <v>1.7204023715351275E-3</v>
      </c>
      <c r="F736" s="18">
        <f ca="1">F654*DCC!$C119*DCC!F119</f>
        <v>3.1252068423590766E-7</v>
      </c>
      <c r="G736" s="18">
        <f ca="1">G654*DCC!$C119*DCC!G119</f>
        <v>1.0268939095479595E-12</v>
      </c>
      <c r="H736" s="18">
        <f ca="1">H654*DCC!$C119*DCC!H119</f>
        <v>2.3615009008228631E-14</v>
      </c>
      <c r="I736" s="18">
        <f ca="1">I654*DCC!$C119*DCC!I119</f>
        <v>1.8286162583258569E-17</v>
      </c>
      <c r="J736" s="18">
        <f ca="1">J654*DCC!$C119*DCC!J119</f>
        <v>1.2542443636128517E-18</v>
      </c>
      <c r="K736" s="18">
        <f ca="1">K654*DCC!$C119*DCC!K119</f>
        <v>2.5311298564133692E-23</v>
      </c>
      <c r="L736" s="18">
        <f ca="1">L654*DCC!$C119*DCC!L119</f>
        <v>1.1047317433439502E-22</v>
      </c>
      <c r="M736" s="18">
        <f ca="1">M654*DCC!$C119*DCC!M119</f>
        <v>2.6590809500434595E-24</v>
      </c>
      <c r="N736" s="18">
        <f ca="1">N654*DCC!$C119*DCC!N119</f>
        <v>3.2013771686905038E-31</v>
      </c>
      <c r="O736" s="18">
        <f ca="1">O654*DCC!$C119*DCC!O119</f>
        <v>6.433272403581988E-32</v>
      </c>
      <c r="P736" s="18">
        <f ca="1">P654*DCC!$C119*DCC!P119</f>
        <v>4.5112284972643381E-31</v>
      </c>
      <c r="Q736" s="18">
        <f ca="1">Q654*DCC!$C119*DCC!Q119</f>
        <v>7.43998138017047E-32</v>
      </c>
      <c r="R736" s="18">
        <f ca="1">R654*DCC!$C119*DCC!R119</f>
        <v>3.4811510529831055E-31</v>
      </c>
      <c r="S736" s="18">
        <f ca="1">S654*DCC!$C119*DCC!S119</f>
        <v>1.2516871381643311E-32</v>
      </c>
      <c r="T736" s="18">
        <f ca="1">T654*DCC!$C119*DCC!T119</f>
        <v>6.257692965780958E-32</v>
      </c>
      <c r="U736" s="18">
        <f ca="1">U654*DCC!$C119*DCC!U119</f>
        <v>8.6482092751028101E-33</v>
      </c>
      <c r="V736" s="18">
        <f ca="1">V654*DCC!$C119*DCC!V119</f>
        <v>2.0656247540212363E-32</v>
      </c>
      <c r="W736" s="18">
        <f ca="1">W654*DCC!$C119*DCC!W119</f>
        <v>9.5377560454717073E-33</v>
      </c>
      <c r="X736" s="18">
        <f ca="1">X654*DCC!$C119*DCC!X119</f>
        <v>2.9515860687571799E-39</v>
      </c>
      <c r="Y736" s="18">
        <f ca="1">Y654*DCC!$C119*DCC!Y119</f>
        <v>4.6113741957722345E-40</v>
      </c>
      <c r="Z736" s="18">
        <f ca="1">Z654*DCC!$C119*DCC!Z119</f>
        <v>1.4835764630974526E-39</v>
      </c>
      <c r="AA736" s="18">
        <f ca="1">AA654*DCC!$C119*DCC!AA119</f>
        <v>8.3581595658608786E-40</v>
      </c>
      <c r="AB736" s="18">
        <f ca="1">AB654*DCC!$C119*DCC!AB119</f>
        <v>1.6825960970797199E-39</v>
      </c>
      <c r="AC736" s="18">
        <f ca="1">AC654*DCC!$C119*DCC!AC119</f>
        <v>1.6706093032926315E-39</v>
      </c>
      <c r="AD736" s="18">
        <f ca="1">AD654*DCC!$C119*DCC!AD119</f>
        <v>2.0757360206808929E-38</v>
      </c>
      <c r="AE736" s="18">
        <f ca="1">AE654*DCC!$C119*DCC!AE119</f>
        <v>2.201828287731373E-40</v>
      </c>
      <c r="AF736" s="18">
        <f ca="1">AF654*DCC!$C119*DCC!AF119</f>
        <v>1.0021349921960854E-39</v>
      </c>
    </row>
    <row r="737" spans="4:32">
      <c r="D737" s="18">
        <f t="shared" si="584"/>
        <v>5660.7</v>
      </c>
      <c r="E737" s="18">
        <f ca="1">E655*DCC!$C120*DCC!E120</f>
        <v>9.5218547468388511E-4</v>
      </c>
      <c r="F737" s="18">
        <f ca="1">F655*DCC!$C120*DCC!F120</f>
        <v>2.5199385829586775E-7</v>
      </c>
      <c r="G737" s="18">
        <f ca="1">G655*DCC!$C120*DCC!G120</f>
        <v>6.1624679533411791E-13</v>
      </c>
      <c r="H737" s="18">
        <f ca="1">H655*DCC!$C120*DCC!H120</f>
        <v>1.3378004291244103E-14</v>
      </c>
      <c r="I737" s="18">
        <f ca="1">I655*DCC!$C120*DCC!I120</f>
        <v>1.2887710478569174E-17</v>
      </c>
      <c r="J737" s="18">
        <f ca="1">J655*DCC!$C120*DCC!J120</f>
        <v>5.6173152300463585E-19</v>
      </c>
      <c r="K737" s="18">
        <f ca="1">K655*DCC!$C120*DCC!K120</f>
        <v>2.5463699464672197E-23</v>
      </c>
      <c r="L737" s="18">
        <f ca="1">L655*DCC!$C120*DCC!L120</f>
        <v>1.1476008057264629E-22</v>
      </c>
      <c r="M737" s="18">
        <f ca="1">M655*DCC!$C120*DCC!M120</f>
        <v>2.752216000773604E-24</v>
      </c>
      <c r="N737" s="18">
        <f ca="1">N655*DCC!$C120*DCC!N120</f>
        <v>3.3920651146388068E-31</v>
      </c>
      <c r="O737" s="18">
        <f ca="1">O655*DCC!$C120*DCC!O120</f>
        <v>6.8156166452955923E-32</v>
      </c>
      <c r="P737" s="18">
        <f ca="1">P655*DCC!$C120*DCC!P120</f>
        <v>4.8713762871554963E-31</v>
      </c>
      <c r="Q737" s="18">
        <f ca="1">Q655*DCC!$C120*DCC!Q120</f>
        <v>8.0377440150370201E-32</v>
      </c>
      <c r="R737" s="18">
        <f ca="1">R655*DCC!$C120*DCC!R120</f>
        <v>3.8337037608143945E-31</v>
      </c>
      <c r="S737" s="18">
        <f ca="1">S655*DCC!$C120*DCC!S120</f>
        <v>1.3626689758307248E-32</v>
      </c>
      <c r="T737" s="18">
        <f ca="1">T655*DCC!$C120*DCC!T120</f>
        <v>6.9352611973299882E-32</v>
      </c>
      <c r="U737" s="18">
        <f ca="1">U655*DCC!$C120*DCC!U120</f>
        <v>9.4565824824613613E-33</v>
      </c>
      <c r="V737" s="18">
        <f ca="1">V655*DCC!$C120*DCC!V120</f>
        <v>2.2638103399518703E-32</v>
      </c>
      <c r="W737" s="18">
        <f ca="1">W655*DCC!$C120*DCC!W120</f>
        <v>1.0498507190364256E-32</v>
      </c>
      <c r="X737" s="18">
        <f ca="1">X655*DCC!$C120*DCC!X120</f>
        <v>3.3254924489923652E-39</v>
      </c>
      <c r="Y737" s="18">
        <f ca="1">Y655*DCC!$C120*DCC!Y120</f>
        <v>5.1274215241138453E-40</v>
      </c>
      <c r="Z737" s="18">
        <f ca="1">Z655*DCC!$C120*DCC!Z120</f>
        <v>1.650592758255076E-39</v>
      </c>
      <c r="AA737" s="18">
        <f ca="1">AA655*DCC!$C120*DCC!AA120</f>
        <v>9.3985424277340258E-40</v>
      </c>
      <c r="AB737" s="18">
        <f ca="1">AB655*DCC!$C120*DCC!AB120</f>
        <v>1.9010457214443203E-39</v>
      </c>
      <c r="AC737" s="18">
        <f ca="1">AC655*DCC!$C120*DCC!AC120</f>
        <v>1.9057063427298637E-39</v>
      </c>
      <c r="AD737" s="18">
        <f ca="1">AD655*DCC!$C120*DCC!AD120</f>
        <v>2.3925046403481297E-38</v>
      </c>
      <c r="AE737" s="18">
        <f ca="1">AE655*DCC!$C120*DCC!AE120</f>
        <v>2.5398447725394509E-40</v>
      </c>
      <c r="AF737" s="18">
        <f ca="1">AF655*DCC!$C120*DCC!AF120</f>
        <v>1.1626250414169639E-39</v>
      </c>
    </row>
    <row r="738" spans="4:32">
      <c r="D738" s="18">
        <f t="shared" si="584"/>
        <v>7126.4</v>
      </c>
      <c r="E738" s="18">
        <f ca="1">E656*DCC!$C121*DCC!E121</f>
        <v>4.5124252043182321E-4</v>
      </c>
      <c r="F738" s="18">
        <f ca="1">F656*DCC!$C121*DCC!F121</f>
        <v>2.0613260592874993E-7</v>
      </c>
      <c r="G738" s="18">
        <f ca="1">G656*DCC!$C121*DCC!G121</f>
        <v>3.7580551237291875E-13</v>
      </c>
      <c r="H738" s="18">
        <f ca="1">H656*DCC!$C121*DCC!H121</f>
        <v>7.6684925417624955E-15</v>
      </c>
      <c r="I738" s="18">
        <f ca="1">I656*DCC!$C121*DCC!I121</f>
        <v>9.9245325029527866E-18</v>
      </c>
      <c r="J738" s="18">
        <f ca="1">J656*DCC!$C121*DCC!J121</f>
        <v>2.5398959683347252E-19</v>
      </c>
      <c r="K738" s="18">
        <f ca="1">K656*DCC!$C121*DCC!K121</f>
        <v>2.4866853340486786E-23</v>
      </c>
      <c r="L738" s="18">
        <f ca="1">L656*DCC!$C121*DCC!L121</f>
        <v>1.1642009446377018E-22</v>
      </c>
      <c r="M738" s="18">
        <f ca="1">M656*DCC!$C121*DCC!M121</f>
        <v>2.755091222346635E-24</v>
      </c>
      <c r="N738" s="18">
        <f ca="1">N656*DCC!$C121*DCC!N121</f>
        <v>3.4887394550189593E-31</v>
      </c>
      <c r="O738" s="18">
        <f ca="1">O656*DCC!$C121*DCC!O121</f>
        <v>7.0082693556801314E-32</v>
      </c>
      <c r="P738" s="18">
        <f ca="1">P656*DCC!$C121*DCC!P121</f>
        <v>5.0686760588604147E-31</v>
      </c>
      <c r="Q738" s="18">
        <f ca="1">Q656*DCC!$C121*DCC!Q121</f>
        <v>8.4018795791419123E-32</v>
      </c>
      <c r="R738" s="18">
        <f ca="1">R656*DCC!$C121*DCC!R121</f>
        <v>4.0632728457596999E-31</v>
      </c>
      <c r="S738" s="18">
        <f ca="1">S656*DCC!$C121*DCC!S121</f>
        <v>1.4265555731855459E-32</v>
      </c>
      <c r="T738" s="18">
        <f ca="1">T656*DCC!$C121*DCC!T121</f>
        <v>7.4186165568658437E-32</v>
      </c>
      <c r="U738" s="18">
        <f ca="1">U656*DCC!$C121*DCC!U121</f>
        <v>9.9525702436934427E-33</v>
      </c>
      <c r="V738" s="18">
        <f ca="1">V656*DCC!$C121*DCC!V121</f>
        <v>2.3702357681792796E-32</v>
      </c>
      <c r="W738" s="18">
        <f ca="1">W656*DCC!$C121*DCC!W121</f>
        <v>1.1109904503827014E-32</v>
      </c>
      <c r="X738" s="18">
        <f ca="1">X656*DCC!$C121*DCC!X121</f>
        <v>3.6002445131510062E-39</v>
      </c>
      <c r="Y738" s="18">
        <f ca="1">Y656*DCC!$C121*DCC!Y121</f>
        <v>5.4517105779267004E-40</v>
      </c>
      <c r="Z738" s="18">
        <f ca="1">Z656*DCC!$C121*DCC!Z121</f>
        <v>1.7516337224178257E-39</v>
      </c>
      <c r="AA738" s="18">
        <f ca="1">AA656*DCC!$C121*DCC!AA121</f>
        <v>1.0108909517438203E-39</v>
      </c>
      <c r="AB738" s="18">
        <f ca="1">AB656*DCC!$C121*DCC!AB121</f>
        <v>2.0578843028811695E-39</v>
      </c>
      <c r="AC738" s="18">
        <f ca="1">AC656*DCC!$C121*DCC!AC121</f>
        <v>2.078505859124237E-39</v>
      </c>
      <c r="AD738" s="18">
        <f ca="1">AD656*DCC!$C121*DCC!AD121</f>
        <v>2.6319409244060707E-38</v>
      </c>
      <c r="AE738" s="18">
        <f ca="1">AE656*DCC!$C121*DCC!AE121</f>
        <v>2.7939923772510502E-40</v>
      </c>
      <c r="AF738" s="18">
        <f ca="1">AF656*DCC!$C121*DCC!AF121</f>
        <v>1.2905667945127278E-39</v>
      </c>
    </row>
    <row r="739" spans="4:32">
      <c r="D739" s="18">
        <f t="shared" si="584"/>
        <v>8971.6</v>
      </c>
      <c r="E739" s="18">
        <f ca="1">E657*DCC!$C122*DCC!E122</f>
        <v>2.9142292391817786E-4</v>
      </c>
      <c r="F739" s="18">
        <f ca="1">F657*DCC!$C122*DCC!F122</f>
        <v>1.6787311361463921E-7</v>
      </c>
      <c r="G739" s="18">
        <f ca="1">G657*DCC!$C122*DCC!G122</f>
        <v>2.2814881153654124E-13</v>
      </c>
      <c r="H739" s="18">
        <f ca="1">H657*DCC!$C122*DCC!H122</f>
        <v>4.3829778940376154E-15</v>
      </c>
      <c r="I739" s="18">
        <f ca="1">I657*DCC!$C122*DCC!I122</f>
        <v>7.9535499372822242E-18</v>
      </c>
      <c r="J739" s="18">
        <f ca="1">J657*DCC!$C122*DCC!J122</f>
        <v>1.1465281884908898E-19</v>
      </c>
      <c r="K739" s="18">
        <f ca="1">K657*DCC!$C122*DCC!K122</f>
        <v>2.3388960168959437E-23</v>
      </c>
      <c r="L739" s="18">
        <f ca="1">L657*DCC!$C122*DCC!L122</f>
        <v>1.1410000281112762E-22</v>
      </c>
      <c r="M739" s="18">
        <f ca="1">M657*DCC!$C122*DCC!M122</f>
        <v>2.6620072198241376E-24</v>
      </c>
      <c r="N739" s="18">
        <f ca="1">N657*DCC!$C122*DCC!N122</f>
        <v>3.4696001419607049E-31</v>
      </c>
      <c r="O739" s="18">
        <f ca="1">O657*DCC!$C122*DCC!O122</f>
        <v>6.9639633978360164E-32</v>
      </c>
      <c r="P739" s="18">
        <f ca="1">P657*DCC!$C122*DCC!P122</f>
        <v>5.1133816889390074E-31</v>
      </c>
      <c r="Q739" s="18">
        <f ca="1">Q657*DCC!$C122*DCC!Q122</f>
        <v>8.5113109393658232E-32</v>
      </c>
      <c r="R739" s="18">
        <f ca="1">R657*DCC!$C122*DCC!R122</f>
        <v>4.1836861642743335E-31</v>
      </c>
      <c r="S739" s="18">
        <f ca="1">S657*DCC!$C122*DCC!S122</f>
        <v>1.4480574934309786E-32</v>
      </c>
      <c r="T739" s="18">
        <f ca="1">T657*DCC!$C122*DCC!T122</f>
        <v>7.7174920565750472E-32</v>
      </c>
      <c r="U739" s="18">
        <f ca="1">U657*DCC!$C122*DCC!U122</f>
        <v>1.0160130778806614E-32</v>
      </c>
      <c r="V739" s="18">
        <f ca="1">V657*DCC!$C122*DCC!V122</f>
        <v>2.4086839850209136E-32</v>
      </c>
      <c r="W739" s="18">
        <f ca="1">W657*DCC!$C122*DCC!W122</f>
        <v>1.1414661548300129E-32</v>
      </c>
      <c r="X739" s="18">
        <f ca="1">X657*DCC!$C122*DCC!X122</f>
        <v>3.7989002877933789E-39</v>
      </c>
      <c r="Y739" s="18">
        <f ca="1">Y657*DCC!$C122*DCC!Y122</f>
        <v>5.636624412970793E-40</v>
      </c>
      <c r="Z739" s="18">
        <f ca="1">Z657*DCC!$C122*DCC!Z122</f>
        <v>1.807756956898636E-39</v>
      </c>
      <c r="AA739" s="18">
        <f ca="1">AA657*DCC!$C122*DCC!AA122</f>
        <v>1.0583646792880128E-39</v>
      </c>
      <c r="AB739" s="18">
        <f ca="1">AB657*DCC!$C122*DCC!AB122</f>
        <v>2.1711782492834018E-39</v>
      </c>
      <c r="AC739" s="18">
        <f ca="1">AC657*DCC!$C122*DCC!AC122</f>
        <v>2.2133201596641373E-39</v>
      </c>
      <c r="AD739" s="18">
        <f ca="1">AD657*DCC!$C122*DCC!AD122</f>
        <v>2.831558736811369E-38</v>
      </c>
      <c r="AE739" s="18">
        <f ca="1">AE657*DCC!$C122*DCC!AE122</f>
        <v>3.0064916657415202E-40</v>
      </c>
      <c r="AF739" s="18">
        <f ca="1">AF657*DCC!$C122*DCC!AF122</f>
        <v>1.4025977313553236E-39</v>
      </c>
    </row>
    <row r="740" spans="4:32">
      <c r="D740" s="18">
        <f t="shared" si="584"/>
        <v>11295</v>
      </c>
      <c r="E740" s="18">
        <f ca="1">E658*DCC!$C123*DCC!E123</f>
        <v>2.2577650326425282E-4</v>
      </c>
      <c r="F740" s="18">
        <f ca="1">F658*DCC!$C123*DCC!F123</f>
        <v>1.3779109203748479E-7</v>
      </c>
      <c r="G740" s="18">
        <f ca="1">G658*DCC!$C123*DCC!G123</f>
        <v>1.3498086909875378E-13</v>
      </c>
      <c r="H740" s="18">
        <f ca="1">H658*DCC!$C123*DCC!H123</f>
        <v>2.4609004185981726E-15</v>
      </c>
      <c r="I740" s="18">
        <f ca="1">I658*DCC!$C123*DCC!I123</f>
        <v>6.298297607791623E-18</v>
      </c>
      <c r="J740" s="18">
        <f ca="1">J658*DCC!$C123*DCC!J123</f>
        <v>5.1309291908679352E-20</v>
      </c>
      <c r="K740" s="18">
        <f ca="1">K658*DCC!$C123*DCC!K123</f>
        <v>2.1027577299132354E-23</v>
      </c>
      <c r="L740" s="18">
        <f ca="1">L658*DCC!$C123*DCC!L123</f>
        <v>1.0674836690965485E-22</v>
      </c>
      <c r="M740" s="18">
        <f ca="1">M658*DCC!$C123*DCC!M123</f>
        <v>2.4634180637762032E-24</v>
      </c>
      <c r="N740" s="18">
        <f ca="1">N658*DCC!$C123*DCC!N123</f>
        <v>3.309937535667132E-31</v>
      </c>
      <c r="O740" s="18">
        <f ca="1">O658*DCC!$C123*DCC!O123</f>
        <v>6.624529420740357E-32</v>
      </c>
      <c r="P740" s="18">
        <f ca="1">P658*DCC!$C123*DCC!P123</f>
        <v>5.0084841569670234E-31</v>
      </c>
      <c r="Q740" s="18">
        <f ca="1">Q658*DCC!$C123*DCC!Q123</f>
        <v>8.3285495220519148E-32</v>
      </c>
      <c r="R740" s="18">
        <f ca="1">R658*DCC!$C123*DCC!R123</f>
        <v>4.1949874316573573E-31</v>
      </c>
      <c r="S740" s="18">
        <f ca="1">S658*DCC!$C123*DCC!S123</f>
        <v>1.4217763423528942E-32</v>
      </c>
      <c r="T740" s="18">
        <f ca="1">T658*DCC!$C123*DCC!T123</f>
        <v>7.7955236013223986E-32</v>
      </c>
      <c r="U740" s="18">
        <f ca="1">U658*DCC!$C123*DCC!U123</f>
        <v>1.0005821136301069E-32</v>
      </c>
      <c r="V740" s="18">
        <f ca="1">V658*DCC!$C123*DCC!V123</f>
        <v>2.3790142304054315E-32</v>
      </c>
      <c r="W740" s="18">
        <f ca="1">W658*DCC!$C123*DCC!W123</f>
        <v>1.1360291281950288E-32</v>
      </c>
      <c r="X740" s="18">
        <f ca="1">X658*DCC!$C123*DCC!X123</f>
        <v>3.8935126069066692E-39</v>
      </c>
      <c r="Y740" s="18">
        <f ca="1">Y658*DCC!$C123*DCC!Y123</f>
        <v>5.6562690876120051E-40</v>
      </c>
      <c r="Z740" s="18">
        <f ca="1">Z658*DCC!$C123*DCC!Z123</f>
        <v>1.81495509441333E-39</v>
      </c>
      <c r="AA740" s="18">
        <f ca="1">AA658*DCC!$C123*DCC!AA123</f>
        <v>1.0682906174495673E-39</v>
      </c>
      <c r="AB740" s="18">
        <f ca="1">AB658*DCC!$C123*DCC!AB123</f>
        <v>2.2164345644655263E-39</v>
      </c>
      <c r="AC740" s="18">
        <f ca="1">AC658*DCC!$C123*DCC!AC123</f>
        <v>2.2871973766162962E-39</v>
      </c>
      <c r="AD740" s="18">
        <f ca="1">AD658*DCC!$C123*DCC!AD123</f>
        <v>2.9729784483394956E-38</v>
      </c>
      <c r="AE740" s="18">
        <f ca="1">AE658*DCC!$C123*DCC!AE123</f>
        <v>3.1580963882342654E-40</v>
      </c>
      <c r="AF740" s="18">
        <f ca="1">AF658*DCC!$C123*DCC!AF123</f>
        <v>1.4869148503441534E-39</v>
      </c>
    </row>
    <row r="741" spans="4:32">
      <c r="D741" s="18">
        <f t="shared" si="584"/>
        <v>14219</v>
      </c>
      <c r="E741" s="18">
        <f ca="1">E659*DCC!$C124*DCC!E124</f>
        <v>1.7386552105330935E-4</v>
      </c>
      <c r="F741" s="18">
        <f ca="1">F659*DCC!$C124*DCC!F124</f>
        <v>1.0929312567156633E-7</v>
      </c>
      <c r="G741" s="18">
        <f ca="1">G659*DCC!$C124*DCC!G124</f>
        <v>7.8173478166404618E-14</v>
      </c>
      <c r="H741" s="18">
        <f ca="1">H659*DCC!$C124*DCC!H124</f>
        <v>1.3610047788715678E-15</v>
      </c>
      <c r="I741" s="18">
        <f ca="1">I659*DCC!$C124*DCC!I124</f>
        <v>4.865833565442268E-18</v>
      </c>
      <c r="J741" s="18">
        <f ca="1">J659*DCC!$C124*DCC!J124</f>
        <v>1.9194394274681185E-20</v>
      </c>
      <c r="K741" s="18">
        <f ca="1">K659*DCC!$C124*DCC!K124</f>
        <v>1.8168313920570027E-23</v>
      </c>
      <c r="L741" s="18">
        <f ca="1">L659*DCC!$C124*DCC!L124</f>
        <v>9.5859948533483473E-23</v>
      </c>
      <c r="M741" s="18">
        <f ca="1">M659*DCC!$C124*DCC!M124</f>
        <v>2.1934333335723761E-24</v>
      </c>
      <c r="N741" s="18">
        <f ca="1">N659*DCC!$C124*DCC!N124</f>
        <v>3.0406101076048723E-31</v>
      </c>
      <c r="O741" s="18">
        <f ca="1">O659*DCC!$C124*DCC!O124</f>
        <v>6.0582065917276211E-32</v>
      </c>
      <c r="P741" s="18">
        <f ca="1">P659*DCC!$C124*DCC!P124</f>
        <v>4.7695581391564379E-31</v>
      </c>
      <c r="Q741" s="18">
        <f ca="1">Q659*DCC!$C124*DCC!Q124</f>
        <v>7.8896333976337931E-32</v>
      </c>
      <c r="R741" s="18">
        <f ca="1">R659*DCC!$C124*DCC!R124</f>
        <v>4.0985426630866691E-31</v>
      </c>
      <c r="S741" s="18">
        <f ca="1">S659*DCC!$C124*DCC!S124</f>
        <v>1.3525362829814956E-32</v>
      </c>
      <c r="T741" s="18">
        <f ca="1">T659*DCC!$C124*DCC!T124</f>
        <v>7.6524650140853436E-32</v>
      </c>
      <c r="U741" s="18">
        <f ca="1">U659*DCC!$C124*DCC!U124</f>
        <v>9.5235269060282504E-33</v>
      </c>
      <c r="V741" s="18">
        <f ca="1">V659*DCC!$C124*DCC!V124</f>
        <v>2.2851063069628663E-32</v>
      </c>
      <c r="W741" s="18">
        <f ca="1">W659*DCC!$C124*DCC!W124</f>
        <v>1.0958660038121098E-32</v>
      </c>
      <c r="X741" s="18">
        <f ca="1">X659*DCC!$C124*DCC!X124</f>
        <v>3.8796988147565565E-39</v>
      </c>
      <c r="Y741" s="18">
        <f ca="1">Y659*DCC!$C124*DCC!Y124</f>
        <v>5.5131265339389757E-40</v>
      </c>
      <c r="Z741" s="18">
        <f ca="1">Z659*DCC!$C124*DCC!Z124</f>
        <v>1.7734163014354825E-39</v>
      </c>
      <c r="AA741" s="18">
        <f ca="1">AA659*DCC!$C124*DCC!AA124</f>
        <v>1.0417119932448483E-39</v>
      </c>
      <c r="AB741" s="18">
        <f ca="1">AB659*DCC!$C124*DCC!AB124</f>
        <v>2.1927512735893059E-39</v>
      </c>
      <c r="AC741" s="18">
        <f ca="1">AC659*DCC!$C124*DCC!AC124</f>
        <v>2.2969132483111751E-39</v>
      </c>
      <c r="AD741" s="18">
        <f ca="1">AD659*DCC!$C124*DCC!AD124</f>
        <v>3.0477289203401515E-38</v>
      </c>
      <c r="AE741" s="18">
        <f ca="1">AE659*DCC!$C124*DCC!AE124</f>
        <v>3.2398141429644653E-40</v>
      </c>
      <c r="AF741" s="18">
        <f ca="1">AF659*DCC!$C124*DCC!AF124</f>
        <v>1.5381779005774264E-39</v>
      </c>
    </row>
    <row r="742" spans="4:32">
      <c r="D742" s="18">
        <f t="shared" si="584"/>
        <v>17901</v>
      </c>
      <c r="E742" s="18">
        <f ca="1">E660*DCC!$C125*DCC!E125</f>
        <v>1.3137349749096501E-4</v>
      </c>
      <c r="F742" s="18">
        <f ca="1">F660*DCC!$C125*DCC!F125</f>
        <v>2.2614264563531464E-9</v>
      </c>
      <c r="G742" s="18">
        <f ca="1">G660*DCC!$C125*DCC!G125</f>
        <v>1.8525112985657015E-18</v>
      </c>
      <c r="H742" s="18">
        <f ca="1">H660*DCC!$C125*DCC!H125</f>
        <v>7.6584753880041205E-19</v>
      </c>
      <c r="I742" s="18">
        <f ca="1">I660*DCC!$C125*DCC!I125</f>
        <v>3.6081771393423722E-18</v>
      </c>
      <c r="J742" s="18">
        <f ca="1">J660*DCC!$C125*DCC!J125</f>
        <v>6.357892866993319E-23</v>
      </c>
      <c r="K742" s="18">
        <f ca="1">K660*DCC!$C125*DCC!K125</f>
        <v>1.5219137828677107E-23</v>
      </c>
      <c r="L742" s="18">
        <f ca="1">L660*DCC!$C125*DCC!L125</f>
        <v>8.3602405608732088E-23</v>
      </c>
      <c r="M742" s="18">
        <f ca="1">M660*DCC!$C125*DCC!M125</f>
        <v>1.8940271305033606E-24</v>
      </c>
      <c r="N742" s="18">
        <f ca="1">N660*DCC!$C125*DCC!N125</f>
        <v>2.7089264115795451E-31</v>
      </c>
      <c r="O742" s="18">
        <f ca="1">O660*DCC!$C125*DCC!O125</f>
        <v>5.3682967231429753E-32</v>
      </c>
      <c r="P742" s="18">
        <f ca="1">P660*DCC!$C125*DCC!P125</f>
        <v>4.4053233304485445E-31</v>
      </c>
      <c r="Q742" s="18">
        <f ca="1">Q660*DCC!$C125*DCC!Q125</f>
        <v>7.2456175424233058E-32</v>
      </c>
      <c r="R742" s="18">
        <f ca="1">R660*DCC!$C125*DCC!R125</f>
        <v>3.8855731859132571E-31</v>
      </c>
      <c r="S742" s="18">
        <f ca="1">S660*DCC!$C125*DCC!S125</f>
        <v>1.2462900422688135E-32</v>
      </c>
      <c r="T742" s="18">
        <f ca="1">T660*DCC!$C125*DCC!T125</f>
        <v>7.2921036070445494E-32</v>
      </c>
      <c r="U742" s="18">
        <f ca="1">U660*DCC!$C125*DCC!U125</f>
        <v>8.7777031807399969E-33</v>
      </c>
      <c r="V742" s="18">
        <f ca="1">V660*DCC!$C125*DCC!V125</f>
        <v>2.1263565203623008E-32</v>
      </c>
      <c r="W742" s="18">
        <f ca="1">W660*DCC!$C125*DCC!W125</f>
        <v>1.023636054052595E-32</v>
      </c>
      <c r="X742" s="18">
        <f ca="1">X660*DCC!$C125*DCC!X125</f>
        <v>3.7572253458957769E-39</v>
      </c>
      <c r="Y742" s="18">
        <f ca="1">Y660*DCC!$C125*DCC!Y125</f>
        <v>5.2117729247888065E-40</v>
      </c>
      <c r="Z742" s="18">
        <f ca="1">Z660*DCC!$C125*DCC!Z125</f>
        <v>1.6805926945405991E-39</v>
      </c>
      <c r="AA742" s="18">
        <f ca="1">AA660*DCC!$C125*DCC!AA125</f>
        <v>9.8637020429135851E-40</v>
      </c>
      <c r="AB742" s="18">
        <f ca="1">AB660*DCC!$C125*DCC!AB125</f>
        <v>2.1084924513716887E-39</v>
      </c>
      <c r="AC742" s="18">
        <f ca="1">AC660*DCC!$C125*DCC!AC125</f>
        <v>2.2461539257873953E-39</v>
      </c>
      <c r="AD742" s="18">
        <f ca="1">AD660*DCC!$C125*DCC!AD125</f>
        <v>3.0462158086527968E-38</v>
      </c>
      <c r="AE742" s="18">
        <f ca="1">AE660*DCC!$C125*DCC!AE125</f>
        <v>3.2413662238278865E-40</v>
      </c>
      <c r="AF742" s="18">
        <f ca="1">AF660*DCC!$C125*DCC!AF125</f>
        <v>1.5526937606360634E-39</v>
      </c>
    </row>
    <row r="743" spans="4:32">
      <c r="D743" s="18">
        <f t="shared" si="584"/>
        <v>22536</v>
      </c>
      <c r="E743" s="18">
        <f ca="1">E661*DCC!$C126*DCC!E126</f>
        <v>9.7375021071170709E-5</v>
      </c>
      <c r="F743" s="18">
        <f ca="1">F661*DCC!$C126*DCC!F126</f>
        <v>1.7813873893746528E-9</v>
      </c>
      <c r="G743" s="18">
        <f ca="1">G661*DCC!$C126*DCC!G126</f>
        <v>1.4422360901764156E-18</v>
      </c>
      <c r="H743" s="18">
        <f ca="1">H661*DCC!$C126*DCC!H126</f>
        <v>5.8450071076580101E-19</v>
      </c>
      <c r="I743" s="18">
        <f ca="1">I661*DCC!$C126*DCC!I126</f>
        <v>2.8252051993830288E-18</v>
      </c>
      <c r="J743" s="18">
        <f ca="1">J661*DCC!$C126*DCC!J126</f>
        <v>5.2700503037065963E-23</v>
      </c>
      <c r="K743" s="18">
        <f ca="1">K661*DCC!$C126*DCC!K126</f>
        <v>1.2532508981433394E-23</v>
      </c>
      <c r="L743" s="18">
        <f ca="1">L661*DCC!$C126*DCC!L126</f>
        <v>7.1840826375585351E-23</v>
      </c>
      <c r="M743" s="18">
        <f ca="1">M661*DCC!$C126*DCC!M126</f>
        <v>1.6159587176605561E-24</v>
      </c>
      <c r="N743" s="18">
        <f ca="1">N661*DCC!$C126*DCC!N126</f>
        <v>2.3727012295194979E-31</v>
      </c>
      <c r="O743" s="18">
        <f ca="1">O661*DCC!$C126*DCC!O126</f>
        <v>4.6623000438855019E-32</v>
      </c>
      <c r="P743" s="18">
        <f ca="1">P661*DCC!$C126*DCC!P126</f>
        <v>3.9795044087008459E-31</v>
      </c>
      <c r="Q743" s="18">
        <f ca="1">Q661*DCC!$C126*DCC!Q126</f>
        <v>6.5153135145983356E-32</v>
      </c>
      <c r="R743" s="18">
        <f ca="1">R661*DCC!$C126*DCC!R126</f>
        <v>3.5793514257967462E-31</v>
      </c>
      <c r="S743" s="18">
        <f ca="1">S661*DCC!$C126*DCC!S126</f>
        <v>1.1171272505449494E-32</v>
      </c>
      <c r="T743" s="18">
        <f ca="1">T661*DCC!$C126*DCC!T126</f>
        <v>6.783655839514975E-32</v>
      </c>
      <c r="U743" s="18">
        <f ca="1">U661*DCC!$C126*DCC!U126</f>
        <v>7.899028090265837E-33</v>
      </c>
      <c r="V743" s="18">
        <f ca="1">V661*DCC!$C126*DCC!V126</f>
        <v>1.9285232221799131E-32</v>
      </c>
      <c r="W743" s="18">
        <f ca="1">W661*DCC!$C126*DCC!W126</f>
        <v>9.2974476822404677E-33</v>
      </c>
      <c r="X743" s="18">
        <f ca="1">X661*DCC!$C126*DCC!X126</f>
        <v>3.5656769366675051E-39</v>
      </c>
      <c r="Y743" s="18">
        <f ca="1">Y661*DCC!$C126*DCC!Y126</f>
        <v>4.8166969730751334E-40</v>
      </c>
      <c r="Z743" s="18">
        <f ca="1">Z661*DCC!$C126*DCC!Z126</f>
        <v>1.5575932853945747E-39</v>
      </c>
      <c r="AA743" s="18">
        <f ca="1">AA661*DCC!$C126*DCC!AA126</f>
        <v>9.1719007946649706E-40</v>
      </c>
      <c r="AB743" s="18">
        <f ca="1">AB661*DCC!$C126*DCC!AB126</f>
        <v>1.9970503842522337E-39</v>
      </c>
      <c r="AC743" s="18">
        <f ca="1">AC661*DCC!$C126*DCC!AC126</f>
        <v>2.1652001305338741E-39</v>
      </c>
      <c r="AD743" s="18">
        <f ca="1">AD661*DCC!$C126*DCC!AD126</f>
        <v>3.0007436507757953E-38</v>
      </c>
      <c r="AE743" s="18">
        <f ca="1">AE661*DCC!$C126*DCC!AE126</f>
        <v>3.1952698211590319E-40</v>
      </c>
      <c r="AF743" s="18">
        <f ca="1">AF661*DCC!$C126*DCC!AF126</f>
        <v>1.5422359244570621E-39</v>
      </c>
    </row>
    <row r="744" spans="4:32">
      <c r="D744" s="18">
        <f t="shared" si="584"/>
        <v>28371</v>
      </c>
      <c r="E744" s="18">
        <f ca="1">E662*DCC!$C127*DCC!E127</f>
        <v>7.0972395548640605E-5</v>
      </c>
      <c r="F744" s="18">
        <f ca="1">F662*DCC!$C127*DCC!F127</f>
        <v>1.390114368864345E-9</v>
      </c>
      <c r="G744" s="18">
        <f ca="1">G662*DCC!$C127*DCC!G127</f>
        <v>1.1444664426688476E-18</v>
      </c>
      <c r="H744" s="18">
        <f ca="1">H662*DCC!$C127*DCC!H127</f>
        <v>4.5282009875236486E-19</v>
      </c>
      <c r="I744" s="18">
        <f ca="1">I662*DCC!$C127*DCC!I127</f>
        <v>2.2229969494660696E-18</v>
      </c>
      <c r="J744" s="18">
        <f ca="1">J662*DCC!$C127*DCC!J127</f>
        <v>4.3541910594093177E-23</v>
      </c>
      <c r="K744" s="18">
        <f ca="1">K662*DCC!$C127*DCC!K127</f>
        <v>1.0140401681355481E-23</v>
      </c>
      <c r="L744" s="18">
        <f ca="1">L662*DCC!$C127*DCC!L127</f>
        <v>6.0768693190311099E-23</v>
      </c>
      <c r="M744" s="18">
        <f ca="1">M662*DCC!$C127*DCC!M127</f>
        <v>1.3594613692687757E-24</v>
      </c>
      <c r="N744" s="18">
        <f ca="1">N662*DCC!$C127*DCC!N127</f>
        <v>2.0400148528628165E-31</v>
      </c>
      <c r="O744" s="18">
        <f ca="1">O662*DCC!$C127*DCC!O127</f>
        <v>3.9648805591394286E-32</v>
      </c>
      <c r="P744" s="18">
        <f ca="1">P662*DCC!$C127*DCC!P127</f>
        <v>3.5132940522119529E-31</v>
      </c>
      <c r="Q744" s="18">
        <f ca="1">Q662*DCC!$C127*DCC!Q127</f>
        <v>5.7288986730679765E-32</v>
      </c>
      <c r="R744" s="18">
        <f ca="1">R662*DCC!$C127*DCC!R127</f>
        <v>3.204259419518236E-31</v>
      </c>
      <c r="S744" s="18">
        <f ca="1">S662*DCC!$C127*DCC!S127</f>
        <v>9.7376942483094301E-33</v>
      </c>
      <c r="T744" s="18">
        <f ca="1">T662*DCC!$C127*DCC!T127</f>
        <v>6.1536658237698779E-32</v>
      </c>
      <c r="U744" s="18">
        <f ca="1">U662*DCC!$C127*DCC!U127</f>
        <v>6.9300683245962154E-33</v>
      </c>
      <c r="V744" s="18">
        <f ca="1">V662*DCC!$C127*DCC!V127</f>
        <v>1.7029640125827465E-32</v>
      </c>
      <c r="W744" s="18">
        <f ca="1">W662*DCC!$C127*DCC!W127</f>
        <v>8.2020332024966943E-33</v>
      </c>
      <c r="X744" s="18">
        <f ca="1">X662*DCC!$C127*DCC!X127</f>
        <v>3.3082040394471229E-39</v>
      </c>
      <c r="Y744" s="18">
        <f ca="1">Y662*DCC!$C127*DCC!Y127</f>
        <v>4.3422457469811235E-40</v>
      </c>
      <c r="Z744" s="18">
        <f ca="1">Z662*DCC!$C127*DCC!Z127</f>
        <v>1.4086943500872104E-39</v>
      </c>
      <c r="AA744" s="18">
        <f ca="1">AA662*DCC!$C127*DCC!AA127</f>
        <v>8.3509918820395893E-40</v>
      </c>
      <c r="AB744" s="18">
        <f ca="1">AB662*DCC!$C127*DCC!AB127</f>
        <v>1.8560334034279831E-39</v>
      </c>
      <c r="AC744" s="18">
        <f ca="1">AC662*DCC!$C127*DCC!AC127</f>
        <v>2.0504721200174198E-39</v>
      </c>
      <c r="AD744" s="18">
        <f ca="1">AD662*DCC!$C127*DCC!AD127</f>
        <v>2.9037730890874992E-38</v>
      </c>
      <c r="AE744" s="18">
        <f ca="1">AE662*DCC!$C127*DCC!AE127</f>
        <v>3.0932796018119223E-40</v>
      </c>
      <c r="AF744" s="18">
        <f ca="1">AF662*DCC!$C127*DCC!AF127</f>
        <v>1.5028409289771798E-39</v>
      </c>
    </row>
    <row r="745" spans="4:32">
      <c r="D745" s="18">
        <f t="shared" ref="D745:D759" si="585">D74</f>
        <v>35717</v>
      </c>
      <c r="E745" s="18">
        <f ca="1">E663*DCC!$C128*DCC!E128</f>
        <v>5.0989312695815526E-5</v>
      </c>
      <c r="F745" s="18">
        <f ca="1">F663*DCC!$C128*DCC!F128</f>
        <v>1.0638743816985013E-9</v>
      </c>
      <c r="G745" s="18">
        <f ca="1">G663*DCC!$C128*DCC!G128</f>
        <v>8.8683167600655643E-19</v>
      </c>
      <c r="H745" s="18">
        <f ca="1">H663*DCC!$C128*DCC!H128</f>
        <v>3.411909672894339E-19</v>
      </c>
      <c r="I745" s="18">
        <f ca="1">I663*DCC!$C128*DCC!I128</f>
        <v>1.7039344269761274E-18</v>
      </c>
      <c r="J745" s="18">
        <f ca="1">J663*DCC!$C128*DCC!J128</f>
        <v>3.5062929565188816E-23</v>
      </c>
      <c r="K745" s="18">
        <f ca="1">K663*DCC!$C128*DCC!K128</f>
        <v>7.9894388594651683E-24</v>
      </c>
      <c r="L745" s="18">
        <f ca="1">L663*DCC!$C128*DCC!L128</f>
        <v>5.0083007301878418E-23</v>
      </c>
      <c r="M745" s="18">
        <f ca="1">M663*DCC!$C128*DCC!M128</f>
        <v>1.1115320203437943E-24</v>
      </c>
      <c r="N745" s="18">
        <f ca="1">N663*DCC!$C128*DCC!N128</f>
        <v>1.7046523394651037E-31</v>
      </c>
      <c r="O745" s="18">
        <f ca="1">O663*DCC!$C128*DCC!O128</f>
        <v>3.2744103145476685E-32</v>
      </c>
      <c r="P745" s="18">
        <f ca="1">P663*DCC!$C128*DCC!P128</f>
        <v>3.0135645670380264E-31</v>
      </c>
      <c r="Q745" s="18">
        <f ca="1">Q663*DCC!$C128*DCC!Q128</f>
        <v>4.8892004043532947E-32</v>
      </c>
      <c r="R745" s="18">
        <f ca="1">R663*DCC!$C128*DCC!R128</f>
        <v>2.7885156753144892E-31</v>
      </c>
      <c r="S745" s="18">
        <f ca="1">S663*DCC!$C128*DCC!S128</f>
        <v>8.2291637093402953E-33</v>
      </c>
      <c r="T745" s="18">
        <f ca="1">T663*DCC!$C128*DCC!T128</f>
        <v>5.4186446921865995E-32</v>
      </c>
      <c r="U745" s="18">
        <f ca="1">U663*DCC!$C128*DCC!U128</f>
        <v>5.8818505726003846E-33</v>
      </c>
      <c r="V745" s="18">
        <f ca="1">V663*DCC!$C128*DCC!V128</f>
        <v>1.45606009535666E-32</v>
      </c>
      <c r="W745" s="18">
        <f ca="1">W663*DCC!$C128*DCC!W128</f>
        <v>6.9973734568513882E-33</v>
      </c>
      <c r="X745" s="18">
        <f ca="1">X663*DCC!$C128*DCC!X128</f>
        <v>2.9755064158137747E-39</v>
      </c>
      <c r="Y745" s="18">
        <f ca="1">Y663*DCC!$C128*DCC!Y128</f>
        <v>3.7868991584145825E-40</v>
      </c>
      <c r="Z745" s="18">
        <f ca="1">Z663*DCC!$C128*DCC!Z128</f>
        <v>1.2320064529690498E-39</v>
      </c>
      <c r="AA745" s="18">
        <f ca="1">AA663*DCC!$C128*DCC!AA128</f>
        <v>7.3588597198251522E-40</v>
      </c>
      <c r="AB745" s="18">
        <f ca="1">AB663*DCC!$C128*DCC!AB128</f>
        <v>1.6696443776455151E-39</v>
      </c>
      <c r="AC745" s="18">
        <f ca="1">AC663*DCC!$C128*DCC!AC128</f>
        <v>1.8830136388740838E-39</v>
      </c>
      <c r="AD745" s="18">
        <f ca="1">AD663*DCC!$C128*DCC!AD128</f>
        <v>2.7279563112728591E-38</v>
      </c>
      <c r="AE745" s="18">
        <f ca="1">AE663*DCC!$C128*DCC!AE128</f>
        <v>2.9080216451213609E-40</v>
      </c>
      <c r="AF745" s="18">
        <f ca="1">AF663*DCC!$C128*DCC!AF128</f>
        <v>1.4225920530852128E-39</v>
      </c>
    </row>
    <row r="746" spans="4:32">
      <c r="D746" s="18">
        <f t="shared" si="585"/>
        <v>44965</v>
      </c>
      <c r="E746" s="18">
        <f ca="1">E664*DCC!$C129*DCC!E129</f>
        <v>3.6187788068284787E-5</v>
      </c>
      <c r="F746" s="18">
        <f ca="1">F664*DCC!$C129*DCC!F129</f>
        <v>8.0084705841703947E-10</v>
      </c>
      <c r="G746" s="18">
        <f ca="1">G664*DCC!$C129*DCC!G129</f>
        <v>6.7357401337650358E-19</v>
      </c>
      <c r="H746" s="18">
        <f ca="1">H664*DCC!$C129*DCC!H129</f>
        <v>2.5103679127429747E-19</v>
      </c>
      <c r="I746" s="18">
        <f ca="1">I664*DCC!$C129*DCC!I129</f>
        <v>1.2765972386229515E-18</v>
      </c>
      <c r="J746" s="18">
        <f ca="1">J664*DCC!$C129*DCC!J129</f>
        <v>2.7597933740537966E-23</v>
      </c>
      <c r="K746" s="18">
        <f ca="1">K664*DCC!$C129*DCC!K129</f>
        <v>6.1460666547692706E-24</v>
      </c>
      <c r="L746" s="18">
        <f ca="1">L664*DCC!$C129*DCC!L129</f>
        <v>4.0314024062787087E-23</v>
      </c>
      <c r="M746" s="18">
        <f ca="1">M664*DCC!$C129*DCC!M129</f>
        <v>8.8564581619715552E-25</v>
      </c>
      <c r="N746" s="18">
        <f ca="1">N664*DCC!$C129*DCC!N129</f>
        <v>1.3875030044246043E-31</v>
      </c>
      <c r="O746" s="18">
        <f ca="1">O664*DCC!$C129*DCC!O129</f>
        <v>2.632217026396209E-32</v>
      </c>
      <c r="P746" s="18">
        <f ca="1">P664*DCC!$C129*DCC!P129</f>
        <v>2.5163281404905428E-31</v>
      </c>
      <c r="Q746" s="18">
        <f ca="1">Q664*DCC!$C129*DCC!Q129</f>
        <v>4.0570722331386809E-32</v>
      </c>
      <c r="R746" s="18">
        <f ca="1">R664*DCC!$C129*DCC!R129</f>
        <v>2.3626518339096464E-31</v>
      </c>
      <c r="S746" s="18">
        <f ca="1">S664*DCC!$C129*DCC!S129</f>
        <v>6.7532104044024762E-33</v>
      </c>
      <c r="T746" s="18">
        <f ca="1">T664*DCC!$C129*DCC!T129</f>
        <v>4.6377896810560928E-32</v>
      </c>
      <c r="U746" s="18">
        <f ca="1">U664*DCC!$C129*DCC!U129</f>
        <v>4.8365834916993058E-33</v>
      </c>
      <c r="V746" s="18">
        <f ca="1">V664*DCC!$C129*DCC!V129</f>
        <v>1.2072617931833915E-32</v>
      </c>
      <c r="W746" s="18">
        <f ca="1">W664*DCC!$C129*DCC!W129</f>
        <v>5.7785509227763367E-33</v>
      </c>
      <c r="X746" s="18">
        <f ca="1">X664*DCC!$C129*DCC!X129</f>
        <v>2.5965540359713982E-39</v>
      </c>
      <c r="Y746" s="18">
        <f ca="1">Y664*DCC!$C129*DCC!Y129</f>
        <v>3.1982823548586798E-40</v>
      </c>
      <c r="Z746" s="18">
        <f ca="1">Z664*DCC!$C129*DCC!Z129</f>
        <v>1.0428868480688434E-39</v>
      </c>
      <c r="AA746" s="18">
        <f ca="1">AA664*DCC!$C129*DCC!AA129</f>
        <v>6.2810442552209679E-40</v>
      </c>
      <c r="AB746" s="18">
        <f ca="1">AB664*DCC!$C129*DCC!AB129</f>
        <v>1.4545859722125459E-39</v>
      </c>
      <c r="AC746" s="18">
        <f ca="1">AC664*DCC!$C129*DCC!AC129</f>
        <v>1.677565831375888E-39</v>
      </c>
      <c r="AD746" s="18">
        <f ca="1">AD664*DCC!$C129*DCC!AD129</f>
        <v>2.4886929599337293E-38</v>
      </c>
      <c r="AE746" s="18">
        <f ca="1">AE664*DCC!$C129*DCC!AE129</f>
        <v>2.6553272316997619E-40</v>
      </c>
      <c r="AF746" s="18">
        <f ca="1">AF664*DCC!$C129*DCC!AF129</f>
        <v>1.3081477512135857E-39</v>
      </c>
    </row>
    <row r="747" spans="4:32">
      <c r="D747" s="18">
        <f t="shared" si="585"/>
        <v>56607</v>
      </c>
      <c r="E747" s="18">
        <f ca="1">E665*DCC!$C130*DCC!E130</f>
        <v>2.5421683433381241E-5</v>
      </c>
      <c r="F747" s="18">
        <f ca="1">F665*DCC!$C130*DCC!F130</f>
        <v>6.028453330755901E-10</v>
      </c>
      <c r="G747" s="18">
        <f ca="1">G665*DCC!$C130*DCC!G130</f>
        <v>5.2203330718493516E-19</v>
      </c>
      <c r="H747" s="18">
        <f ca="1">H665*DCC!$C130*DCC!H130</f>
        <v>1.8418721282118905E-19</v>
      </c>
      <c r="I747" s="18">
        <f ca="1">I665*DCC!$C130*DCC!I130</f>
        <v>9.7167334094228868E-19</v>
      </c>
      <c r="J747" s="18">
        <f ca="1">J665*DCC!$C130*DCC!J130</f>
        <v>2.2058387884397727E-23</v>
      </c>
      <c r="K747" s="18">
        <f ca="1">K665*DCC!$C130*DCC!K130</f>
        <v>4.7948486028041598E-24</v>
      </c>
      <c r="L747" s="18">
        <f ca="1">L665*DCC!$C130*DCC!L130</f>
        <v>3.2724189296160917E-23</v>
      </c>
      <c r="M747" s="18">
        <f ca="1">M665*DCC!$C130*DCC!M130</f>
        <v>7.0609189581253741E-25</v>
      </c>
      <c r="N747" s="18">
        <f ca="1">N665*DCC!$C130*DCC!N130</f>
        <v>1.1230824973902008E-31</v>
      </c>
      <c r="O747" s="18">
        <f ca="1">O665*DCC!$C130*DCC!O130</f>
        <v>2.1094089238581247E-32</v>
      </c>
      <c r="P747" s="18">
        <f ca="1">P665*DCC!$C130*DCC!P130</f>
        <v>2.0869469987420124E-31</v>
      </c>
      <c r="Q747" s="18">
        <f ca="1">Q665*DCC!$C130*DCC!Q130</f>
        <v>3.3303301905554631E-32</v>
      </c>
      <c r="R747" s="18">
        <f ca="1">R665*DCC!$C130*DCC!R130</f>
        <v>2.0016740891547315E-31</v>
      </c>
      <c r="S747" s="18">
        <f ca="1">S665*DCC!$C130*DCC!S130</f>
        <v>5.4848895795815876E-33</v>
      </c>
      <c r="T747" s="18">
        <f ca="1">T665*DCC!$C130*DCC!T130</f>
        <v>3.9191300791291162E-32</v>
      </c>
      <c r="U747" s="18">
        <f ca="1">U665*DCC!$C130*DCC!U130</f>
        <v>3.9059715972020027E-33</v>
      </c>
      <c r="V747" s="18">
        <f ca="1">V665*DCC!$C130*DCC!V130</f>
        <v>9.8118397722729951E-33</v>
      </c>
      <c r="W747" s="18">
        <f ca="1">W665*DCC!$C130*DCC!W130</f>
        <v>4.6752351727200734E-33</v>
      </c>
      <c r="X747" s="18">
        <f ca="1">X665*DCC!$C130*DCC!X130</f>
        <v>2.219794161177055E-39</v>
      </c>
      <c r="Y747" s="18">
        <f ca="1">Y665*DCC!$C130*DCC!Y130</f>
        <v>2.6340556338936013E-40</v>
      </c>
      <c r="Z747" s="18">
        <f ca="1">Z665*DCC!$C130*DCC!Z130</f>
        <v>8.6018020851619936E-40</v>
      </c>
      <c r="AA747" s="18">
        <f ca="1">AA665*DCC!$C130*DCC!AA130</f>
        <v>5.2516210025686363E-40</v>
      </c>
      <c r="AB747" s="18">
        <f ca="1">AB665*DCC!$C130*DCC!AB130</f>
        <v>1.2329378278912569E-39</v>
      </c>
      <c r="AC747" s="18">
        <f ca="1">AC665*DCC!$C130*DCC!AC130</f>
        <v>1.4594358174220967E-39</v>
      </c>
      <c r="AD747" s="18">
        <f ca="1">AD665*DCC!$C130*DCC!AD130</f>
        <v>2.2121518669530854E-38</v>
      </c>
      <c r="AE747" s="18">
        <f ca="1">AE665*DCC!$C130*DCC!AE130</f>
        <v>2.367124330541193E-40</v>
      </c>
      <c r="AF747" s="18">
        <f ca="1">AF665*DCC!$C130*DCC!AF130</f>
        <v>1.1752929072435245E-39</v>
      </c>
    </row>
    <row r="748" spans="4:32">
      <c r="D748" s="18">
        <f t="shared" si="585"/>
        <v>71264</v>
      </c>
      <c r="E748" s="18">
        <f ca="1">E666*DCC!$C131*DCC!E131</f>
        <v>1.7705786653779535E-5</v>
      </c>
      <c r="F748" s="18">
        <f ca="1">F666*DCC!$C131*DCC!F131</f>
        <v>4.5251308419720753E-10</v>
      </c>
      <c r="G748" s="18">
        <f ca="1">G666*DCC!$C131*DCC!G131</f>
        <v>4.0751162667833028E-19</v>
      </c>
      <c r="H748" s="18">
        <f ca="1">H666*DCC!$C131*DCC!H131</f>
        <v>1.3426088651213419E-19</v>
      </c>
      <c r="I748" s="18">
        <f ca="1">I666*DCC!$C131*DCC!I131</f>
        <v>7.4293897630614376E-19</v>
      </c>
      <c r="J748" s="18">
        <f ca="1">J666*DCC!$C131*DCC!J131</f>
        <v>1.7712118694801413E-23</v>
      </c>
      <c r="K748" s="18">
        <f ca="1">K666*DCC!$C131*DCC!K131</f>
        <v>3.7559218156779622E-24</v>
      </c>
      <c r="L748" s="18">
        <f ca="1">L666*DCC!$C131*DCC!L131</f>
        <v>2.6582962420150574E-23</v>
      </c>
      <c r="M748" s="18">
        <f ca="1">M666*DCC!$C131*DCC!M131</f>
        <v>5.6017527481528351E-25</v>
      </c>
      <c r="N748" s="18">
        <f ca="1">N666*DCC!$C131*DCC!N131</f>
        <v>9.0097271766021461E-32</v>
      </c>
      <c r="O748" s="18">
        <f ca="1">O666*DCC!$C131*DCC!O131</f>
        <v>1.6777542985288183E-32</v>
      </c>
      <c r="P748" s="18">
        <f ca="1">P666*DCC!$C131*DCC!P131</f>
        <v>1.7136671499601933E-31</v>
      </c>
      <c r="Q748" s="18">
        <f ca="1">Q666*DCC!$C131*DCC!Q131</f>
        <v>2.6980396870407931E-32</v>
      </c>
      <c r="R748" s="18">
        <f ca="1">R666*DCC!$C131*DCC!R131</f>
        <v>1.6861889732017301E-31</v>
      </c>
      <c r="S748" s="18">
        <f ca="1">S666*DCC!$C131*DCC!S131</f>
        <v>4.3969249692263579E-33</v>
      </c>
      <c r="T748" s="18">
        <f ca="1">T666*DCC!$C131*DCC!T131</f>
        <v>3.2630811401083075E-32</v>
      </c>
      <c r="U748" s="18">
        <f ca="1">U666*DCC!$C131*DCC!U131</f>
        <v>3.0938142566507997E-33</v>
      </c>
      <c r="V748" s="18">
        <f ca="1">V666*DCC!$C131*DCC!V131</f>
        <v>7.8146521847720454E-33</v>
      </c>
      <c r="W748" s="18">
        <f ca="1">W666*DCC!$C131*DCC!W131</f>
        <v>3.7020821815825946E-33</v>
      </c>
      <c r="X748" s="18">
        <f ca="1">X666*DCC!$C131*DCC!X131</f>
        <v>1.8578239935993852E-39</v>
      </c>
      <c r="Y748" s="18">
        <f ca="1">Y666*DCC!$C131*DCC!Y131</f>
        <v>2.116194945828164E-40</v>
      </c>
      <c r="Z748" s="18">
        <f ca="1">Z666*DCC!$C131*DCC!Z131</f>
        <v>6.9158387713660343E-40</v>
      </c>
      <c r="AA748" s="18">
        <f ca="1">AA666*DCC!$C131*DCC!AA131</f>
        <v>4.2967866377471262E-40</v>
      </c>
      <c r="AB748" s="18">
        <f ca="1">AB666*DCC!$C131*DCC!AB131</f>
        <v>1.0173669252667553E-39</v>
      </c>
      <c r="AC748" s="18">
        <f ca="1">AC666*DCC!$C131*DCC!AC131</f>
        <v>1.2396694022163368E-39</v>
      </c>
      <c r="AD748" s="18">
        <f ca="1">AD666*DCC!$C131*DCC!AD131</f>
        <v>1.9170701784486814E-38</v>
      </c>
      <c r="AE748" s="18">
        <f ca="1">AE666*DCC!$C131*DCC!AE131</f>
        <v>2.0602097766088612E-40</v>
      </c>
      <c r="AF748" s="18">
        <f ca="1">AF666*DCC!$C131*DCC!AF131</f>
        <v>1.0312174229088506E-39</v>
      </c>
    </row>
    <row r="749" spans="4:32">
      <c r="D749" s="18">
        <f t="shared" si="585"/>
        <v>89716</v>
      </c>
      <c r="E749" s="18">
        <f ca="1">E667*DCC!$C132*DCC!E132</f>
        <v>1.2244588091626324E-5</v>
      </c>
      <c r="F749" s="18">
        <f ca="1">F667*DCC!$C132*DCC!F132</f>
        <v>3.3523849132461665E-10</v>
      </c>
      <c r="G749" s="18">
        <f ca="1">G667*DCC!$C132*DCC!G132</f>
        <v>3.1107242446869856E-19</v>
      </c>
      <c r="H749" s="18">
        <f ca="1">H667*DCC!$C132*DCC!H132</f>
        <v>9.6040963110652417E-20</v>
      </c>
      <c r="I749" s="18">
        <f ca="1">I667*DCC!$C132*DCC!I132</f>
        <v>5.5481507089646213E-19</v>
      </c>
      <c r="J749" s="18">
        <f ca="1">J667*DCC!$C132*DCC!J132</f>
        <v>1.3890596539288452E-23</v>
      </c>
      <c r="K749" s="18">
        <f ca="1">K667*DCC!$C132*DCC!K132</f>
        <v>2.8722260931988282E-24</v>
      </c>
      <c r="L749" s="18">
        <f ca="1">L667*DCC!$C132*DCC!L132</f>
        <v>2.1114493077623938E-23</v>
      </c>
      <c r="M749" s="18">
        <f ca="1">M667*DCC!$C132*DCC!M132</f>
        <v>4.3432863217224159E-25</v>
      </c>
      <c r="N749" s="18">
        <f ca="1">N667*DCC!$C132*DCC!N132</f>
        <v>7.0689086122356226E-32</v>
      </c>
      <c r="O749" s="18">
        <f ca="1">O667*DCC!$C132*DCC!O132</f>
        <v>1.3034185998432193E-32</v>
      </c>
      <c r="P749" s="18">
        <f ca="1">P667*DCC!$C132*DCC!P132</f>
        <v>1.3746914769487018E-31</v>
      </c>
      <c r="Q749" s="18">
        <f ca="1">Q667*DCC!$C132*DCC!Q132</f>
        <v>2.134953684341785E-32</v>
      </c>
      <c r="R749" s="18">
        <f ca="1">R667*DCC!$C132*DCC!R132</f>
        <v>1.3852577169559535E-31</v>
      </c>
      <c r="S749" s="18">
        <f ca="1">S667*DCC!$C132*DCC!S132</f>
        <v>3.4354971905813164E-33</v>
      </c>
      <c r="T749" s="18">
        <f ca="1">T667*DCC!$C132*DCC!T132</f>
        <v>2.6505369882339765E-32</v>
      </c>
      <c r="U749" s="18">
        <f ca="1">U667*DCC!$C132*DCC!U132</f>
        <v>2.3853926673821448E-33</v>
      </c>
      <c r="V749" s="18">
        <f ca="1">V667*DCC!$C132*DCC!V132</f>
        <v>6.0655938218371023E-33</v>
      </c>
      <c r="W749" s="18">
        <f ca="1">W667*DCC!$C132*DCC!W132</f>
        <v>2.8504053384278433E-33</v>
      </c>
      <c r="X749" s="18">
        <f ca="1">X667*DCC!$C132*DCC!X132</f>
        <v>1.5144452599807842E-39</v>
      </c>
      <c r="Y749" s="18">
        <f ca="1">Y667*DCC!$C132*DCC!Y132</f>
        <v>1.6542886358267025E-40</v>
      </c>
      <c r="Z749" s="18">
        <f ca="1">Z667*DCC!$C132*DCC!Z132</f>
        <v>5.4074741890109005E-40</v>
      </c>
      <c r="AA749" s="18">
        <f ca="1">AA667*DCC!$C132*DCC!AA132</f>
        <v>3.4173716773320355E-40</v>
      </c>
      <c r="AB749" s="18">
        <f ca="1">AB667*DCC!$C132*DCC!AB132</f>
        <v>8.1657704888142254E-40</v>
      </c>
      <c r="AC749" s="18">
        <f ca="1">AC667*DCC!$C132*DCC!AC132</f>
        <v>1.0252208809168026E-39</v>
      </c>
      <c r="AD749" s="18">
        <f ca="1">AD667*DCC!$C132*DCC!AD132</f>
        <v>1.6189794830748927E-38</v>
      </c>
      <c r="AE749" s="18">
        <f ca="1">AE667*DCC!$C132*DCC!AE132</f>
        <v>1.746850674644228E-40</v>
      </c>
      <c r="AF749" s="18">
        <f ca="1">AF667*DCC!$C132*DCC!AF132</f>
        <v>8.8105902002639633E-40</v>
      </c>
    </row>
    <row r="750" spans="4:32">
      <c r="D750" s="18">
        <f t="shared" si="585"/>
        <v>112950</v>
      </c>
      <c r="E750" s="18">
        <f ca="1">E668*DCC!$C133*DCC!E133</f>
        <v>8.4213255190819565E-6</v>
      </c>
      <c r="F750" s="18">
        <f ca="1">F668*DCC!$C133*DCC!F133</f>
        <v>2.3656303306565673E-10</v>
      </c>
      <c r="G750" s="18">
        <f ca="1">G668*DCC!$C133*DCC!G133</f>
        <v>2.2121989870741983E-19</v>
      </c>
      <c r="H750" s="18">
        <f ca="1">H668*DCC!$C133*DCC!H133</f>
        <v>6.4802720066656535E-20</v>
      </c>
      <c r="I750" s="18">
        <f ca="1">I668*DCC!$C133*DCC!I133</f>
        <v>3.8700783117880079E-19</v>
      </c>
      <c r="J750" s="18">
        <f ca="1">J668*DCC!$C133*DCC!J133</f>
        <v>1.0197739900426518E-23</v>
      </c>
      <c r="K750" s="18">
        <f ca="1">K668*DCC!$C133*DCC!K133</f>
        <v>2.0604455164506669E-24</v>
      </c>
      <c r="L750" s="18">
        <f ca="1">L668*DCC!$C133*DCC!L133</f>
        <v>1.5807885347733122E-23</v>
      </c>
      <c r="M750" s="18">
        <f ca="1">M668*DCC!$C133*DCC!M133</f>
        <v>3.1775968147900403E-25</v>
      </c>
      <c r="N750" s="18">
        <f ca="1">N668*DCC!$C133*DCC!N133</f>
        <v>5.2607329654055136E-32</v>
      </c>
      <c r="O750" s="18">
        <f ca="1">O668*DCC!$C133*DCC!O133</f>
        <v>9.5839438601852753E-33</v>
      </c>
      <c r="P750" s="18">
        <f ca="1">P668*DCC!$C133*DCC!P133</f>
        <v>1.0465178813636157E-31</v>
      </c>
      <c r="Q750" s="18">
        <f ca="1">Q668*DCC!$C133*DCC!Q133</f>
        <v>1.6050729382714775E-32</v>
      </c>
      <c r="R750" s="18">
        <f ca="1">R668*DCC!$C133*DCC!R133</f>
        <v>1.076356111600274E-31</v>
      </c>
      <c r="S750" s="18">
        <f ca="1">S668*DCC!$C133*DCC!S133</f>
        <v>2.5493475472248985E-33</v>
      </c>
      <c r="T750" s="18">
        <f ca="1">T668*DCC!$C133*DCC!T133</f>
        <v>2.0493345561467689E-32</v>
      </c>
      <c r="U750" s="18">
        <f ca="1">U668*DCC!$C133*DCC!U133</f>
        <v>1.7488730856207863E-33</v>
      </c>
      <c r="V750" s="18">
        <f ca="1">V668*DCC!$C133*DCC!V133</f>
        <v>4.4901685815477907E-33</v>
      </c>
      <c r="W750" s="18">
        <f ca="1">W668*DCC!$C133*DCC!W133</f>
        <v>2.0895066342341282E-33</v>
      </c>
      <c r="X750" s="18">
        <f ca="1">X668*DCC!$C133*DCC!X133</f>
        <v>1.1774821001773838E-39</v>
      </c>
      <c r="Y750" s="18">
        <f ca="1">Y668*DCC!$C133*DCC!Y133</f>
        <v>1.2349233238132645E-40</v>
      </c>
      <c r="Z750" s="18">
        <f ca="1">Z668*DCC!$C133*DCC!Z133</f>
        <v>4.0348998131621081E-40</v>
      </c>
      <c r="AA750" s="18">
        <f ca="1">AA668*DCC!$C133*DCC!AA133</f>
        <v>2.5866115618984885E-40</v>
      </c>
      <c r="AB750" s="18">
        <f ca="1">AB668*DCC!$C133*DCC!AB133</f>
        <v>6.2607732349377906E-40</v>
      </c>
      <c r="AC750" s="18">
        <f ca="1">AC668*DCC!$C133*DCC!AC133</f>
        <v>8.1005334504346866E-40</v>
      </c>
      <c r="AD750" s="18">
        <f ca="1">AD668*DCC!$C133*DCC!AD133</f>
        <v>1.3100113662588808E-38</v>
      </c>
      <c r="AE750" s="18">
        <f ca="1">AE668*DCC!$C133*DCC!AE133</f>
        <v>1.4176809220621645E-40</v>
      </c>
      <c r="AF750" s="18">
        <f ca="1">AF668*DCC!$C133*DCC!AF133</f>
        <v>7.2038487656329004E-40</v>
      </c>
    </row>
    <row r="751" spans="4:32">
      <c r="D751" s="18">
        <f t="shared" si="585"/>
        <v>142190</v>
      </c>
      <c r="E751" s="18">
        <f ca="1">E669*DCC!$C134*DCC!E134</f>
        <v>5.7658726931057572E-6</v>
      </c>
      <c r="F751" s="18">
        <f ca="1">F669*DCC!$C134*DCC!F134</f>
        <v>1.6053801351885041E-10</v>
      </c>
      <c r="G751" s="18">
        <f ca="1">G669*DCC!$C134*DCC!G134</f>
        <v>1.4894829771177147E-19</v>
      </c>
      <c r="H751" s="18">
        <f ca="1">H669*DCC!$C134*DCC!H134</f>
        <v>4.173433281929498E-20</v>
      </c>
      <c r="I751" s="18">
        <f ca="1">I669*DCC!$C134*DCC!I134</f>
        <v>2.5586394885709275E-19</v>
      </c>
      <c r="J751" s="18">
        <f ca="1">J669*DCC!$C134*DCC!J134</f>
        <v>7.104015024405578E-24</v>
      </c>
      <c r="K751" s="18">
        <f ca="1">K669*DCC!$C134*DCC!K134</f>
        <v>1.4040977436165103E-24</v>
      </c>
      <c r="L751" s="18">
        <f ca="1">L669*DCC!$C134*DCC!L134</f>
        <v>1.127840411285722E-23</v>
      </c>
      <c r="M751" s="18">
        <f ca="1">M669*DCC!$C134*DCC!M134</f>
        <v>2.2167277314522637E-25</v>
      </c>
      <c r="N751" s="18">
        <f ca="1">N669*DCC!$C134*DCC!N134</f>
        <v>3.7462676905977538E-32</v>
      </c>
      <c r="O751" s="18">
        <f ca="1">O669*DCC!$C134*DCC!O134</f>
        <v>6.7311750937431995E-33</v>
      </c>
      <c r="P751" s="18">
        <f ca="1">P669*DCC!$C134*DCC!P134</f>
        <v>7.6225388515756483E-32</v>
      </c>
      <c r="Q751" s="18">
        <f ca="1">Q669*DCC!$C134*DCC!Q134</f>
        <v>1.1555199895843095E-32</v>
      </c>
      <c r="R751" s="18">
        <f ca="1">R669*DCC!$C134*DCC!R134</f>
        <v>7.9799268291447568E-32</v>
      </c>
      <c r="S751" s="18">
        <f ca="1">S669*DCC!$C134*DCC!S134</f>
        <v>1.8098438744475056E-33</v>
      </c>
      <c r="T751" s="18">
        <f ca="1">T669*DCC!$C134*DCC!T134</f>
        <v>1.5184659884288576E-32</v>
      </c>
      <c r="U751" s="18">
        <f ca="1">U669*DCC!$C134*DCC!U134</f>
        <v>1.2273116757820214E-33</v>
      </c>
      <c r="V751" s="18">
        <f ca="1">V669*DCC!$C134*DCC!V134</f>
        <v>3.1890391332519538E-33</v>
      </c>
      <c r="W751" s="18">
        <f ca="1">W669*DCC!$C134*DCC!W134</f>
        <v>1.4667832519137236E-33</v>
      </c>
      <c r="X751" s="18">
        <f ca="1">X669*DCC!$C134*DCC!X134</f>
        <v>8.7802462843074049E-40</v>
      </c>
      <c r="Y751" s="18">
        <f ca="1">Y669*DCC!$C134*DCC!Y134</f>
        <v>8.8483895330303753E-41</v>
      </c>
      <c r="Z751" s="18">
        <f ca="1">Z669*DCC!$C134*DCC!Z134</f>
        <v>2.8877241287607609E-40</v>
      </c>
      <c r="AA751" s="18">
        <f ca="1">AA669*DCC!$C134*DCC!AA134</f>
        <v>1.8737654638790318E-40</v>
      </c>
      <c r="AB751" s="18">
        <f ca="1">AB669*DCC!$C134*DCC!AB134</f>
        <v>4.6072144719027408E-40</v>
      </c>
      <c r="AC751" s="18">
        <f ca="1">AC669*DCC!$C134*DCC!AC134</f>
        <v>6.1444069224663161E-40</v>
      </c>
      <c r="AD751" s="18">
        <f ca="1">AD669*DCC!$C134*DCC!AD134</f>
        <v>1.0197888094450733E-38</v>
      </c>
      <c r="AE751" s="18">
        <f ca="1">AE669*DCC!$C134*DCC!AE134</f>
        <v>1.1059975245032061E-40</v>
      </c>
      <c r="AF751" s="18">
        <f ca="1">AF669*DCC!$C134*DCC!AF134</f>
        <v>5.6597105393985353E-40</v>
      </c>
    </row>
    <row r="752" spans="4:32">
      <c r="D752" s="18">
        <f t="shared" si="585"/>
        <v>179010</v>
      </c>
      <c r="E752" s="18">
        <f ca="1">E670*DCC!$C135*DCC!E135</f>
        <v>3.930709421648461E-6</v>
      </c>
      <c r="F752" s="18">
        <f ca="1">F670*DCC!$C135*DCC!F135</f>
        <v>1.0851674824655589E-10</v>
      </c>
      <c r="G752" s="18">
        <f ca="1">G670*DCC!$C135*DCC!G135</f>
        <v>9.9827180573720671E-20</v>
      </c>
      <c r="H752" s="18">
        <f ca="1">H670*DCC!$C135*DCC!H135</f>
        <v>2.6713105697760965E-20</v>
      </c>
      <c r="I752" s="18">
        <f ca="1">I670*DCC!$C135*DCC!I135</f>
        <v>1.6796438330416734E-19</v>
      </c>
      <c r="J752" s="18">
        <f ca="1">J670*DCC!$C135*DCC!J135</f>
        <v>4.9088473596447212E-24</v>
      </c>
      <c r="K752" s="18">
        <f ca="1">K670*DCC!$C135*DCC!K135</f>
        <v>9.4780597208615039E-25</v>
      </c>
      <c r="L752" s="18">
        <f ca="1">L670*DCC!$C135*DCC!L135</f>
        <v>7.9686090819611084E-24</v>
      </c>
      <c r="M752" s="18">
        <f ca="1">M670*DCC!$C135*DCC!M135</f>
        <v>1.530030023463976E-25</v>
      </c>
      <c r="N752" s="18">
        <f ca="1">N670*DCC!$C135*DCC!N135</f>
        <v>2.6368322235223035E-32</v>
      </c>
      <c r="O752" s="18">
        <f ca="1">O670*DCC!$C135*DCC!O135</f>
        <v>4.669203694713596E-33</v>
      </c>
      <c r="P752" s="18">
        <f ca="1">P670*DCC!$C135*DCC!P135</f>
        <v>5.480337014508756E-32</v>
      </c>
      <c r="Q752" s="18">
        <f ca="1">Q670*DCC!$C135*DCC!Q135</f>
        <v>8.2055512555387696E-33</v>
      </c>
      <c r="R752" s="18">
        <f ca="1">R670*DCC!$C135*DCC!R135</f>
        <v>5.8327194474975314E-32</v>
      </c>
      <c r="S752" s="18">
        <f ca="1">S670*DCC!$C135*DCC!S135</f>
        <v>1.2647360549363944E-33</v>
      </c>
      <c r="T752" s="18">
        <f ca="1">T670*DCC!$C135*DCC!T135</f>
        <v>1.1074515403420105E-32</v>
      </c>
      <c r="U752" s="18">
        <f ca="1">U670*DCC!$C135*DCC!U135</f>
        <v>8.4606248956490286E-34</v>
      </c>
      <c r="V752" s="18">
        <f ca="1">V670*DCC!$C135*DCC!V135</f>
        <v>2.2264019694354821E-33</v>
      </c>
      <c r="W752" s="18">
        <f ca="1">W670*DCC!$C135*DCC!W135</f>
        <v>1.0098018604405674E-33</v>
      </c>
      <c r="X752" s="18">
        <f ca="1">X670*DCC!$C135*DCC!X135</f>
        <v>6.4267076749703855E-40</v>
      </c>
      <c r="Y752" s="18">
        <f ca="1">Y670*DCC!$C135*DCC!Y135</f>
        <v>6.2166854820977677E-41</v>
      </c>
      <c r="Z752" s="18">
        <f ca="1">Z670*DCC!$C135*DCC!Z135</f>
        <v>2.025562268595504E-40</v>
      </c>
      <c r="AA752" s="18">
        <f ca="1">AA670*DCC!$C135*DCC!AA135</f>
        <v>1.3303297515584626E-40</v>
      </c>
      <c r="AB752" s="18">
        <f ca="1">AB670*DCC!$C135*DCC!AB135</f>
        <v>3.3213724116953772E-40</v>
      </c>
      <c r="AC752" s="18">
        <f ca="1">AC670*DCC!$C135*DCC!AC135</f>
        <v>4.5692480029033121E-40</v>
      </c>
      <c r="AD752" s="18">
        <f ca="1">AD670*DCC!$C135*DCC!AD135</f>
        <v>7.7838374350293156E-39</v>
      </c>
      <c r="AE752" s="18">
        <f ca="1">AE670*DCC!$C135*DCC!AE135</f>
        <v>8.4580179944478386E-41</v>
      </c>
      <c r="AF752" s="18">
        <f ca="1">AF670*DCC!$C135*DCC!AF135</f>
        <v>4.3552942266267529E-40</v>
      </c>
    </row>
    <row r="753" spans="4:32">
      <c r="D753" s="18">
        <f t="shared" si="585"/>
        <v>225360</v>
      </c>
      <c r="E753" s="18">
        <f ca="1">E671*DCC!$C136*DCC!E136</f>
        <v>2.6707478572935833E-6</v>
      </c>
      <c r="F753" s="18">
        <f ca="1">F671*DCC!$C136*DCC!F136</f>
        <v>7.3132023014194376E-11</v>
      </c>
      <c r="G753" s="18">
        <f ca="1">G671*DCC!$C136*DCC!G136</f>
        <v>6.6668073580140992E-20</v>
      </c>
      <c r="H753" s="18">
        <f ca="1">H671*DCC!$C136*DCC!H136</f>
        <v>1.7016052265554493E-20</v>
      </c>
      <c r="I753" s="18">
        <f ca="1">I671*DCC!$C136*DCC!I136</f>
        <v>1.0964258772688012E-19</v>
      </c>
      <c r="J753" s="18">
        <f ca="1">J671*DCC!$C136*DCC!J136</f>
        <v>3.3699223221330757E-24</v>
      </c>
      <c r="K753" s="18">
        <f ca="1">K671*DCC!$C136*DCC!K136</f>
        <v>6.3490521722246682E-25</v>
      </c>
      <c r="L753" s="18">
        <f ca="1">L671*DCC!$C136*DCC!L136</f>
        <v>5.5855177161468283E-24</v>
      </c>
      <c r="M753" s="18">
        <f ca="1">M671*DCC!$C136*DCC!M136</f>
        <v>1.0469364924566063E-25</v>
      </c>
      <c r="N753" s="18">
        <f ca="1">N671*DCC!$C136*DCC!N136</f>
        <v>1.8381438752215063E-32</v>
      </c>
      <c r="O753" s="18">
        <f ca="1">O671*DCC!$C136*DCC!O136</f>
        <v>3.2057373687434092E-33</v>
      </c>
      <c r="P753" s="18">
        <f ca="1">P671*DCC!$C136*DCC!P136</f>
        <v>3.8978431165941633E-32</v>
      </c>
      <c r="Q753" s="18">
        <f ca="1">Q671*DCC!$C136*DCC!Q136</f>
        <v>5.7607770298021952E-33</v>
      </c>
      <c r="R753" s="18">
        <f ca="1">R671*DCC!$C136*DCC!R136</f>
        <v>4.2127602475924056E-32</v>
      </c>
      <c r="S753" s="18">
        <f ca="1">S671*DCC!$C136*DCC!S136</f>
        <v>8.7216381015451298E-34</v>
      </c>
      <c r="T753" s="18">
        <f ca="1">T671*DCC!$C136*DCC!T136</f>
        <v>7.9698324730516324E-33</v>
      </c>
      <c r="U753" s="18">
        <f ca="1">U671*DCC!$C136*DCC!U136</f>
        <v>5.7451751749325631E-34</v>
      </c>
      <c r="V753" s="18">
        <f ca="1">V671*DCC!$C136*DCC!V136</f>
        <v>1.5319219557132469E-33</v>
      </c>
      <c r="W753" s="18">
        <f ca="1">W671*DCC!$C136*DCC!W136</f>
        <v>6.8375344810266212E-34</v>
      </c>
      <c r="X753" s="18">
        <f ca="1">X671*DCC!$C136*DCC!X136</f>
        <v>4.6298166835647844E-40</v>
      </c>
      <c r="Y753" s="18">
        <f ca="1">Y671*DCC!$C136*DCC!Y136</f>
        <v>4.2949351456010647E-41</v>
      </c>
      <c r="Z753" s="18">
        <f ca="1">Z671*DCC!$C136*DCC!Z136</f>
        <v>1.3965137187326276E-40</v>
      </c>
      <c r="AA753" s="18">
        <f ca="1">AA671*DCC!$C136*DCC!AA136</f>
        <v>9.2833797250575664E-41</v>
      </c>
      <c r="AB753" s="18">
        <f ca="1">AB671*DCC!$C136*DCC!AB136</f>
        <v>2.3523138230641255E-40</v>
      </c>
      <c r="AC753" s="18">
        <f ca="1">AC671*DCC!$C136*DCC!AC136</f>
        <v>3.3403060303403542E-40</v>
      </c>
      <c r="AD753" s="18">
        <f ca="1">AD671*DCC!$C136*DCC!AD136</f>
        <v>5.8407901949956258E-39</v>
      </c>
      <c r="AE753" s="18">
        <f ca="1">AE671*DCC!$C136*DCC!AE136</f>
        <v>6.3571909027891544E-41</v>
      </c>
      <c r="AF753" s="18">
        <f ca="1">AF671*DCC!$C136*DCC!AF136</f>
        <v>3.2913630755615081E-40</v>
      </c>
    </row>
    <row r="754" spans="4:32">
      <c r="D754" s="18">
        <f t="shared" si="585"/>
        <v>283710</v>
      </c>
      <c r="E754" s="18">
        <f ca="1">E672*DCC!$C137*DCC!E137</f>
        <v>1.809651625587358E-6</v>
      </c>
      <c r="F754" s="18">
        <f ca="1">F672*DCC!$C137*DCC!F137</f>
        <v>4.9162019353531324E-11</v>
      </c>
      <c r="G754" s="18">
        <f ca="1">G672*DCC!$C137*DCC!G137</f>
        <v>4.4391815643764174E-20</v>
      </c>
      <c r="H754" s="18">
        <f ca="1">H672*DCC!$C137*DCC!H137</f>
        <v>1.0795773499810553E-20</v>
      </c>
      <c r="I754" s="18">
        <f ca="1">I672*DCC!$C137*DCC!I137</f>
        <v>7.1237591466251046E-20</v>
      </c>
      <c r="J754" s="18">
        <f ca="1">J672*DCC!$C137*DCC!J137</f>
        <v>2.3009046636987189E-24</v>
      </c>
      <c r="K754" s="18">
        <f ca="1">K672*DCC!$C137*DCC!K137</f>
        <v>4.2258909245363557E-25</v>
      </c>
      <c r="L754" s="18">
        <f ca="1">L672*DCC!$C137*DCC!L137</f>
        <v>3.8891232817136432E-24</v>
      </c>
      <c r="M754" s="18">
        <f ca="1">M672*DCC!$C137*DCC!M137</f>
        <v>7.1117428168620414E-26</v>
      </c>
      <c r="N754" s="18">
        <f ca="1">N672*DCC!$C137*DCC!N137</f>
        <v>1.271076944652389E-32</v>
      </c>
      <c r="O754" s="18">
        <f ca="1">O672*DCC!$C137*DCC!O137</f>
        <v>2.1820508089532427E-33</v>
      </c>
      <c r="P754" s="18">
        <f ca="1">P672*DCC!$C137*DCC!P137</f>
        <v>2.7471947226240287E-32</v>
      </c>
      <c r="Q754" s="18">
        <f ca="1">Q672*DCC!$C137*DCC!Q137</f>
        <v>4.0056476727741917E-33</v>
      </c>
      <c r="R754" s="18">
        <f ca="1">R672*DCC!$C137*DCC!R137</f>
        <v>3.0121771807393167E-32</v>
      </c>
      <c r="S754" s="18">
        <f ca="1">S672*DCC!$C137*DCC!S137</f>
        <v>5.9471764386003452E-34</v>
      </c>
      <c r="T754" s="18">
        <f ca="1">T672*DCC!$C137*DCC!T137</f>
        <v>5.670685385682616E-33</v>
      </c>
      <c r="U754" s="18">
        <f ca="1">U672*DCC!$C137*DCC!U137</f>
        <v>3.8514181477524951E-34</v>
      </c>
      <c r="V754" s="18">
        <f ca="1">V672*DCC!$C137*DCC!V137</f>
        <v>1.0411239951261004E-33</v>
      </c>
      <c r="W754" s="18">
        <f ca="1">W672*DCC!$C137*DCC!W137</f>
        <v>4.5644641509624455E-34</v>
      </c>
      <c r="X754" s="18">
        <f ca="1">X672*DCC!$C137*DCC!X137</f>
        <v>3.2901106429879319E-40</v>
      </c>
      <c r="Y754" s="18">
        <f ca="1">Y672*DCC!$C137*DCC!Y137</f>
        <v>2.9247862384354287E-41</v>
      </c>
      <c r="Z754" s="18">
        <f ca="1">Z672*DCC!$C137*DCC!Z137</f>
        <v>9.4868296277732258E-41</v>
      </c>
      <c r="AA754" s="18">
        <f ca="1">AA672*DCC!$C137*DCC!AA137</f>
        <v>6.3826812411954747E-41</v>
      </c>
      <c r="AB754" s="18">
        <f ca="1">AB672*DCC!$C137*DCC!AB137</f>
        <v>1.6406783875070279E-40</v>
      </c>
      <c r="AC754" s="18">
        <f ca="1">AC672*DCC!$C137*DCC!AC137</f>
        <v>2.4060960035709167E-40</v>
      </c>
      <c r="AD754" s="18">
        <f ca="1">AD672*DCC!$C137*DCC!AD137</f>
        <v>4.3184166160537023E-39</v>
      </c>
      <c r="AE754" s="18">
        <f ca="1">AE672*DCC!$C137*DCC!AE137</f>
        <v>4.7069240148694242E-41</v>
      </c>
      <c r="AF754" s="18">
        <f ca="1">AF672*DCC!$C137*DCC!AF137</f>
        <v>2.4484150141940468E-40</v>
      </c>
    </row>
    <row r="755" spans="4:32">
      <c r="D755" s="18">
        <f t="shared" si="585"/>
        <v>357170</v>
      </c>
      <c r="E755" s="18">
        <f ca="1">E673*DCC!$C138*DCC!E138</f>
        <v>1.2234737041196865E-6</v>
      </c>
      <c r="F755" s="18">
        <f ca="1">F673*DCC!$C138*DCC!F138</f>
        <v>3.2982005752024423E-11</v>
      </c>
      <c r="G755" s="18">
        <f ca="1">G673*DCC!$C138*DCC!G138</f>
        <v>2.9488514799928177E-20</v>
      </c>
      <c r="H755" s="18">
        <f ca="1">H673*DCC!$C138*DCC!H138</f>
        <v>6.8271243754170794E-21</v>
      </c>
      <c r="I755" s="18">
        <f ca="1">I673*DCC!$C138*DCC!I138</f>
        <v>4.6109017570859383E-20</v>
      </c>
      <c r="J755" s="18">
        <f ca="1">J673*DCC!$C138*DCC!J138</f>
        <v>1.5640438213336952E-24</v>
      </c>
      <c r="K755" s="18">
        <f ca="1">K673*DCC!$C138*DCC!K138</f>
        <v>2.7980156483314725E-25</v>
      </c>
      <c r="L755" s="18">
        <f ca="1">L673*DCC!$C138*DCC!L138</f>
        <v>2.6932223597454649E-24</v>
      </c>
      <c r="M755" s="18">
        <f ca="1">M673*DCC!$C138*DCC!M138</f>
        <v>4.8021164160596175E-26</v>
      </c>
      <c r="N755" s="18">
        <f ca="1">N673*DCC!$C138*DCC!N138</f>
        <v>8.7310096155309291E-33</v>
      </c>
      <c r="O755" s="18">
        <f ca="1">O673*DCC!$C138*DCC!O138</f>
        <v>1.4746912937445149E-33</v>
      </c>
      <c r="P755" s="18">
        <f ca="1">P673*DCC!$C138*DCC!P138</f>
        <v>1.9216304062193338E-32</v>
      </c>
      <c r="Q755" s="18">
        <f ca="1">Q673*DCC!$C138*DCC!Q138</f>
        <v>2.7629983526594328E-33</v>
      </c>
      <c r="R755" s="18">
        <f ca="1">R673*DCC!$C138*DCC!R138</f>
        <v>2.1356791857210877E-32</v>
      </c>
      <c r="S755" s="18">
        <f ca="1">S673*DCC!$C138*DCC!S138</f>
        <v>4.0173878442216558E-34</v>
      </c>
      <c r="T755" s="18">
        <f ca="1">T673*DCC!$C138*DCC!T138</f>
        <v>3.9966135189152196E-33</v>
      </c>
      <c r="U755" s="18">
        <f ca="1">U673*DCC!$C138*DCC!U138</f>
        <v>2.554215213201823E-34</v>
      </c>
      <c r="V755" s="18">
        <f ca="1">V673*DCC!$C138*DCC!V138</f>
        <v>7.0026760699669894E-34</v>
      </c>
      <c r="W755" s="18">
        <f ca="1">W673*DCC!$C138*DCC!W138</f>
        <v>3.0108024635568257E-34</v>
      </c>
      <c r="X755" s="18">
        <f ca="1">X673*DCC!$C138*DCC!X138</f>
        <v>2.3112028806279716E-40</v>
      </c>
      <c r="Y755" s="18">
        <f ca="1">Y673*DCC!$C138*DCC!Y138</f>
        <v>1.9676335075265211E-41</v>
      </c>
      <c r="Z755" s="18">
        <f ca="1">Z673*DCC!$C138*DCC!Z138</f>
        <v>6.3643725159858672E-41</v>
      </c>
      <c r="AA755" s="18">
        <f ca="1">AA673*DCC!$C138*DCC!AA138</f>
        <v>4.3334671887247093E-41</v>
      </c>
      <c r="AB755" s="18">
        <f ca="1">AB673*DCC!$C138*DCC!AB138</f>
        <v>1.1295731052488933E-40</v>
      </c>
      <c r="AC755" s="18">
        <f ca="1">AC673*DCC!$C138*DCC!AC138</f>
        <v>1.7115406231385342E-40</v>
      </c>
      <c r="AD755" s="18">
        <f ca="1">AD673*DCC!$C138*DCC!AD138</f>
        <v>3.1528418367420158E-39</v>
      </c>
      <c r="AE755" s="18">
        <f ca="1">AE673*DCC!$C138*DCC!AE138</f>
        <v>3.4406629850083652E-41</v>
      </c>
      <c r="AF755" s="18">
        <f ca="1">AF673*DCC!$C138*DCC!AF138</f>
        <v>1.7969039511722765E-40</v>
      </c>
    </row>
    <row r="756" spans="4:32">
      <c r="D756" s="18">
        <f t="shared" si="585"/>
        <v>449640</v>
      </c>
      <c r="E756" s="18">
        <f ca="1">E674*DCC!$C139*DCC!E139</f>
        <v>8.2572357468937E-7</v>
      </c>
      <c r="F756" s="18">
        <f ca="1">F674*DCC!$C139*DCC!F139</f>
        <v>2.2092086151641784E-11</v>
      </c>
      <c r="G756" s="18">
        <f ca="1">G674*DCC!$C139*DCC!G139</f>
        <v>1.9551696875535631E-20</v>
      </c>
      <c r="H756" s="18">
        <f ca="1">H674*DCC!$C139*DCC!H139</f>
        <v>4.3062495213798618E-21</v>
      </c>
      <c r="I756" s="18">
        <f ca="1">I674*DCC!$C139*DCC!I139</f>
        <v>2.9753436857889842E-20</v>
      </c>
      <c r="J756" s="18">
        <f ca="1">J674*DCC!$C139*DCC!J139</f>
        <v>1.0593544310390847E-24</v>
      </c>
      <c r="K756" s="18">
        <f ca="1">K674*DCC!$C139*DCC!K139</f>
        <v>1.8447409254389158E-25</v>
      </c>
      <c r="L756" s="18">
        <f ca="1">L674*DCC!$C139*DCC!L139</f>
        <v>1.8567758117804468E-24</v>
      </c>
      <c r="M756" s="18">
        <f ca="1">M674*DCC!$C139*DCC!M139</f>
        <v>3.226777885942237E-26</v>
      </c>
      <c r="N756" s="18">
        <f ca="1">N674*DCC!$C139*DCC!N139</f>
        <v>5.9646143718621888E-33</v>
      </c>
      <c r="O756" s="18">
        <f ca="1">O674*DCC!$C139*DCC!O139</f>
        <v>9.9082645393933889E-34</v>
      </c>
      <c r="P756" s="18">
        <f ca="1">P674*DCC!$C139*DCC!P139</f>
        <v>1.3358251898348662E-32</v>
      </c>
      <c r="Q756" s="18">
        <f ca="1">Q674*DCC!$C139*DCC!Q139</f>
        <v>1.893323679887605E-33</v>
      </c>
      <c r="R756" s="18">
        <f ca="1">R674*DCC!$C139*DCC!R139</f>
        <v>1.5037293521781075E-32</v>
      </c>
      <c r="S756" s="18">
        <f ca="1">S674*DCC!$C139*DCC!S139</f>
        <v>2.6928159268685517E-34</v>
      </c>
      <c r="T756" s="18">
        <f ca="1">T674*DCC!$C139*DCC!T139</f>
        <v>2.794554656795543E-33</v>
      </c>
      <c r="U756" s="18">
        <f ca="1">U674*DCC!$C139*DCC!U139</f>
        <v>1.6788224235167477E-34</v>
      </c>
      <c r="V756" s="18">
        <f ca="1">V674*DCC!$C139*DCC!V139</f>
        <v>4.669732792959561E-34</v>
      </c>
      <c r="W756" s="18">
        <f ca="1">W674*DCC!$C139*DCC!W139</f>
        <v>1.9662494963036901E-34</v>
      </c>
      <c r="X756" s="18">
        <f ca="1">X674*DCC!$C139*DCC!X139</f>
        <v>1.6079482427630058E-40</v>
      </c>
      <c r="Y756" s="18">
        <f ca="1">Y674*DCC!$C139*DCC!Y139</f>
        <v>1.310319772591044E-41</v>
      </c>
      <c r="Z756" s="18">
        <f ca="1">Z674*DCC!$C139*DCC!Z139</f>
        <v>4.2251645734289312E-41</v>
      </c>
      <c r="AA756" s="18">
        <f ca="1">AA674*DCC!$C139*DCC!AA139</f>
        <v>2.9113616456755576E-41</v>
      </c>
      <c r="AB756" s="18">
        <f ca="1">AB674*DCC!$C139*DCC!AB139</f>
        <v>7.6925127930448617E-41</v>
      </c>
      <c r="AC756" s="18">
        <f ca="1">AC674*DCC!$C139*DCC!AC139</f>
        <v>1.2046970760688458E-40</v>
      </c>
      <c r="AD756" s="18">
        <f ca="1">AD674*DCC!$C139*DCC!AD139</f>
        <v>2.2775472430338174E-39</v>
      </c>
      <c r="AE756" s="18">
        <f ca="1">AE674*DCC!$C139*DCC!AE139</f>
        <v>2.4880110794939203E-41</v>
      </c>
      <c r="AF756" s="18">
        <f ca="1">AF674*DCC!$C139*DCC!AF139</f>
        <v>1.3037560953591827E-40</v>
      </c>
    </row>
    <row r="757" spans="4:32">
      <c r="D757" s="18">
        <f t="shared" si="585"/>
        <v>566070</v>
      </c>
      <c r="E757" s="18">
        <f ca="1">E675*DCC!$C140*DCC!E140</f>
        <v>5.5642620037260317E-7</v>
      </c>
      <c r="F757" s="18">
        <f ca="1">F675*DCC!$C140*DCC!F140</f>
        <v>1.4776989857367609E-11</v>
      </c>
      <c r="G757" s="18">
        <f ca="1">G675*DCC!$C140*DCC!G140</f>
        <v>1.2941882553812795E-20</v>
      </c>
      <c r="H757" s="18">
        <f ca="1">H675*DCC!$C140*DCC!H140</f>
        <v>2.7101157743376437E-21</v>
      </c>
      <c r="I757" s="18">
        <f ca="1">I675*DCC!$C140*DCC!I140</f>
        <v>1.9149270554692753E-20</v>
      </c>
      <c r="J757" s="18">
        <f ca="1">J675*DCC!$C140*DCC!J140</f>
        <v>7.1533545165653344E-25</v>
      </c>
      <c r="K757" s="18">
        <f ca="1">K675*DCC!$C140*DCC!K140</f>
        <v>1.2118697375083608E-25</v>
      </c>
      <c r="L757" s="18">
        <f ca="1">L675*DCC!$C140*DCC!L140</f>
        <v>1.2753102154422871E-24</v>
      </c>
      <c r="M757" s="18">
        <f ca="1">M675*DCC!$C140*DCC!M140</f>
        <v>2.1593101062188385E-26</v>
      </c>
      <c r="N757" s="18">
        <f ca="1">N675*DCC!$C140*DCC!N140</f>
        <v>4.0560467060956643E-33</v>
      </c>
      <c r="O757" s="18">
        <f ca="1">O675*DCC!$C140*DCC!O140</f>
        <v>6.6244494096866185E-34</v>
      </c>
      <c r="P757" s="18">
        <f ca="1">P675*DCC!$C140*DCC!P140</f>
        <v>9.2374403421209223E-33</v>
      </c>
      <c r="Q757" s="18">
        <f ca="1">Q675*DCC!$C140*DCC!Q140</f>
        <v>1.290195383330973E-33</v>
      </c>
      <c r="R757" s="18">
        <f ca="1">R675*DCC!$C140*DCC!R140</f>
        <v>1.0525837234103725E-32</v>
      </c>
      <c r="S757" s="18">
        <f ca="1">S675*DCC!$C140*DCC!S140</f>
        <v>1.7931724773898715E-34</v>
      </c>
      <c r="T757" s="18">
        <f ca="1">T675*DCC!$C140*DCC!T140</f>
        <v>1.941065057545656E-33</v>
      </c>
      <c r="U757" s="18">
        <f ca="1">U675*DCC!$C140*DCC!U140</f>
        <v>1.0951383608977876E-34</v>
      </c>
      <c r="V757" s="18">
        <f ca="1">V675*DCC!$C140*DCC!V140</f>
        <v>3.0914764959767298E-34</v>
      </c>
      <c r="W757" s="18">
        <f ca="1">W675*DCC!$C140*DCC!W140</f>
        <v>1.2732985507565441E-34</v>
      </c>
      <c r="X757" s="18">
        <f ca="1">X675*DCC!$C140*DCC!X140</f>
        <v>1.1095778487841212E-40</v>
      </c>
      <c r="Y757" s="18">
        <f ca="1">Y675*DCC!$C140*DCC!Y140</f>
        <v>8.651149155780952E-42</v>
      </c>
      <c r="Z757" s="18">
        <f ca="1">Z675*DCC!$C140*DCC!Z140</f>
        <v>2.7802474904226484E-41</v>
      </c>
      <c r="AA757" s="18">
        <f ca="1">AA675*DCC!$C140*DCC!AA140</f>
        <v>1.9385868435870479E-41</v>
      </c>
      <c r="AB757" s="18">
        <f ca="1">AB675*DCC!$C140*DCC!AB140</f>
        <v>5.1904670680146979E-41</v>
      </c>
      <c r="AC757" s="18">
        <f ca="1">AC675*DCC!$C140*DCC!AC140</f>
        <v>8.4038641309093621E-41</v>
      </c>
      <c r="AD757" s="18">
        <f ca="1">AD675*DCC!$C140*DCC!AD140</f>
        <v>1.6304643628064422E-39</v>
      </c>
      <c r="AE757" s="18">
        <f ca="1">AE675*DCC!$C140*DCC!AE140</f>
        <v>1.7826533970494969E-41</v>
      </c>
      <c r="AF757" s="18">
        <f ca="1">AF675*DCC!$C140*DCC!AF140</f>
        <v>9.3678358134991793E-41</v>
      </c>
    </row>
    <row r="758" spans="4:32">
      <c r="D758" s="18">
        <f t="shared" si="585"/>
        <v>712640</v>
      </c>
      <c r="E758" s="18">
        <f ca="1">E676*DCC!$C141*DCC!E141</f>
        <v>3.7452941578590756E-7</v>
      </c>
      <c r="F758" s="18">
        <f ca="1">F676*DCC!$C141*DCC!F141</f>
        <v>9.873838553824038E-12</v>
      </c>
      <c r="G758" s="18">
        <f ca="1">G676*DCC!$C141*DCC!G141</f>
        <v>8.5560654481748035E-21</v>
      </c>
      <c r="H758" s="18">
        <f ca="1">H676*DCC!$C141*DCC!H141</f>
        <v>1.7026963165275526E-21</v>
      </c>
      <c r="I758" s="18">
        <f ca="1">I676*DCC!$C141*DCC!I141</f>
        <v>1.2299626824000335E-20</v>
      </c>
      <c r="J758" s="18">
        <f ca="1">J676*DCC!$C141*DCC!J141</f>
        <v>4.8188593388812174E-25</v>
      </c>
      <c r="K758" s="18">
        <f ca="1">K676*DCC!$C141*DCC!K141</f>
        <v>7.9386542205044832E-26</v>
      </c>
      <c r="L758" s="18">
        <f ca="1">L676*DCC!$C141*DCC!L141</f>
        <v>8.7333568421568351E-25</v>
      </c>
      <c r="M758" s="18">
        <f ca="1">M676*DCC!$C141*DCC!M141</f>
        <v>1.4402730509684932E-26</v>
      </c>
      <c r="N758" s="18">
        <f ca="1">N676*DCC!$C141*DCC!N141</f>
        <v>2.7480657633456243E-33</v>
      </c>
      <c r="O758" s="18">
        <f ca="1">O676*DCC!$C141*DCC!O141</f>
        <v>4.4115612530966705E-34</v>
      </c>
      <c r="P758" s="18">
        <f ca="1">P676*DCC!$C141*DCC!P141</f>
        <v>6.3610715292356165E-33</v>
      </c>
      <c r="Q758" s="18">
        <f ca="1">Q676*DCC!$C141*DCC!Q141</f>
        <v>8.7527561312157839E-34</v>
      </c>
      <c r="R758" s="18">
        <f ca="1">R676*DCC!$C141*DCC!R141</f>
        <v>7.3331512090332889E-33</v>
      </c>
      <c r="S758" s="18">
        <f ca="1">S676*DCC!$C141*DCC!S141</f>
        <v>1.1877965538732516E-34</v>
      </c>
      <c r="T758" s="18">
        <f ca="1">T676*DCC!$C141*DCC!T141</f>
        <v>1.340973311998978E-33</v>
      </c>
      <c r="U758" s="18">
        <f ca="1">U676*DCC!$C141*DCC!U141</f>
        <v>7.1001839931143317E-35</v>
      </c>
      <c r="V758" s="18">
        <f ca="1">V676*DCC!$C141*DCC!V141</f>
        <v>2.034617339828733E-34</v>
      </c>
      <c r="W758" s="18">
        <f ca="1">W676*DCC!$C141*DCC!W141</f>
        <v>8.1891385028876454E-35</v>
      </c>
      <c r="X758" s="18">
        <f ca="1">X676*DCC!$C141*DCC!X141</f>
        <v>7.605744903610946E-41</v>
      </c>
      <c r="Y758" s="18">
        <f ca="1">Y676*DCC!$C141*DCC!Y141</f>
        <v>5.671778774125424E-42</v>
      </c>
      <c r="Z758" s="18">
        <f ca="1">Z676*DCC!$C141*DCC!Z141</f>
        <v>1.8162507110994741E-41</v>
      </c>
      <c r="AA758" s="18">
        <f ca="1">AA676*DCC!$C141*DCC!AA141</f>
        <v>1.2814522620284694E-41</v>
      </c>
      <c r="AB758" s="18">
        <f ca="1">AB676*DCC!$C141*DCC!AB141</f>
        <v>3.4757509334344407E-41</v>
      </c>
      <c r="AC758" s="18">
        <f ca="1">AC676*DCC!$C141*DCC!AC141</f>
        <v>5.8195139837640842E-41</v>
      </c>
      <c r="AD758" s="18">
        <f ca="1">AD676*DCC!$C141*DCC!AD141</f>
        <v>1.1585898060854339E-39</v>
      </c>
      <c r="AE758" s="18">
        <f ca="1">AE676*DCC!$C141*DCC!AE141</f>
        <v>1.2676391727800552E-41</v>
      </c>
      <c r="AF758" s="18">
        <f ca="1">AF676*DCC!$C141*DCC!AF141</f>
        <v>6.6770752604071738E-41</v>
      </c>
    </row>
    <row r="759" spans="4:32">
      <c r="D759" s="18">
        <f t="shared" si="585"/>
        <v>897160</v>
      </c>
      <c r="E759" s="18">
        <f ca="1">E677*DCC!$C142*DCC!E142</f>
        <v>2.5185902478481122E-7</v>
      </c>
      <c r="F759" s="18">
        <f ca="1">F677*DCC!$C142*DCC!F142</f>
        <v>6.5919827752597872E-12</v>
      </c>
      <c r="G759" s="18">
        <f ca="1">G677*DCC!$C142*DCC!G142</f>
        <v>5.6507936827674904E-21</v>
      </c>
      <c r="H759" s="18">
        <f ca="1">H677*DCC!$C142*DCC!H142</f>
        <v>1.0682659638242989E-21</v>
      </c>
      <c r="I759" s="18">
        <f ca="1">I677*DCC!$C142*DCC!I142</f>
        <v>7.8870288070842203E-21</v>
      </c>
      <c r="J759" s="18">
        <f ca="1">J677*DCC!$C142*DCC!J142</f>
        <v>3.2398953256299266E-25</v>
      </c>
      <c r="K759" s="18">
        <f ca="1">K677*DCC!$C142*DCC!K142</f>
        <v>5.1883556694092612E-26</v>
      </c>
      <c r="L759" s="18">
        <f ca="1">L677*DCC!$C142*DCC!L142</f>
        <v>5.9660893888063806E-25</v>
      </c>
      <c r="M759" s="18">
        <f ca="1">M677*DCC!$C142*DCC!M142</f>
        <v>9.581005470489881E-27</v>
      </c>
      <c r="N759" s="18">
        <f ca="1">N677*DCC!$C142*DCC!N142</f>
        <v>1.8562769542527273E-33</v>
      </c>
      <c r="O759" s="18">
        <f ca="1">O677*DCC!$C142*DCC!O142</f>
        <v>2.9283905874629749E-34</v>
      </c>
      <c r="P759" s="18">
        <f ca="1">P677*DCC!$C142*DCC!P142</f>
        <v>4.3652376546005478E-33</v>
      </c>
      <c r="Q759" s="18">
        <f ca="1">Q677*DCC!$C142*DCC!Q142</f>
        <v>5.9161564487436606E-34</v>
      </c>
      <c r="R759" s="18">
        <f ca="1">R677*DCC!$C142*DCC!R142</f>
        <v>5.0889853401082615E-33</v>
      </c>
      <c r="S759" s="18">
        <f ca="1">S677*DCC!$C142*DCC!S142</f>
        <v>7.833712483400473E-35</v>
      </c>
      <c r="T759" s="18">
        <f ca="1">T677*DCC!$C142*DCC!T142</f>
        <v>9.2228385884253107E-34</v>
      </c>
      <c r="U759" s="18">
        <f ca="1">U677*DCC!$C142*DCC!U142</f>
        <v>4.5800593489810357E-35</v>
      </c>
      <c r="V759" s="18">
        <f ca="1">V677*DCC!$C142*DCC!V142</f>
        <v>1.3325713307344273E-34</v>
      </c>
      <c r="W759" s="18">
        <f ca="1">W677*DCC!$C142*DCC!W142</f>
        <v>5.2369278944091763E-35</v>
      </c>
      <c r="X759" s="18">
        <f ca="1">X677*DCC!$C142*DCC!X142</f>
        <v>5.1847327841486547E-41</v>
      </c>
      <c r="Y759" s="18">
        <f ca="1">Y677*DCC!$C142*DCC!Y142</f>
        <v>3.696912668151519E-42</v>
      </c>
      <c r="Z759" s="18">
        <f ca="1">Z677*DCC!$C142*DCC!Z142</f>
        <v>1.1794105107899492E-41</v>
      </c>
      <c r="AA759" s="18">
        <f ca="1">AA677*DCC!$C142*DCC!AA142</f>
        <v>8.4197068219039871E-42</v>
      </c>
      <c r="AB759" s="18">
        <f ca="1">AB677*DCC!$C142*DCC!AB142</f>
        <v>2.3129177123528585E-41</v>
      </c>
      <c r="AC759" s="18">
        <f ca="1">AC677*DCC!$C142*DCC!AC142</f>
        <v>4.0054120310119358E-41</v>
      </c>
      <c r="AD759" s="18">
        <f ca="1">AD677*DCC!$C142*DCC!AD142</f>
        <v>8.1821842420947407E-40</v>
      </c>
      <c r="AE759" s="18">
        <f ca="1">AE677*DCC!$C142*DCC!AE142</f>
        <v>8.9575528855571544E-42</v>
      </c>
      <c r="AF759" s="18">
        <f ca="1">AF677*DCC!$C142*DCC!AF142</f>
        <v>4.7274486081789624E-41</v>
      </c>
    </row>
    <row r="760" spans="4:32">
      <c r="D760" s="18" t="s">
        <v>126</v>
      </c>
      <c r="E760" s="18">
        <f ca="1">SUM(E680:E759)</f>
        <v>0.23204179429355162</v>
      </c>
      <c r="F760" s="18">
        <f t="shared" ref="F760:AF760" ca="1" si="586">SUM(F680:F759)</f>
        <v>4.1110412301374749E-4</v>
      </c>
      <c r="G760" s="18">
        <f t="shared" ca="1" si="586"/>
        <v>3.51965383219565E-6</v>
      </c>
      <c r="H760" s="18">
        <f t="shared" ca="1" si="586"/>
        <v>4.7938098172610677E-7</v>
      </c>
      <c r="I760" s="18">
        <f t="shared" ca="1" si="586"/>
        <v>3.1745127414239163E-7</v>
      </c>
      <c r="J760" s="18">
        <f t="shared" ca="1" si="586"/>
        <v>3.3279815484767435E-7</v>
      </c>
      <c r="K760" s="18">
        <f t="shared" ca="1" si="586"/>
        <v>1.8190634081310372E-7</v>
      </c>
      <c r="L760" s="18">
        <f t="shared" ca="1" si="586"/>
        <v>2.3840720454172106E-8</v>
      </c>
      <c r="M760" s="18">
        <f t="shared" ca="1" si="586"/>
        <v>3.9916080243952366E-23</v>
      </c>
      <c r="N760" s="18">
        <f t="shared" ca="1" si="586"/>
        <v>5.1520407807492141E-30</v>
      </c>
      <c r="O760" s="18">
        <f t="shared" ca="1" si="586"/>
        <v>1.0243135994122324E-30</v>
      </c>
      <c r="P760" s="18">
        <f t="shared" ca="1" si="586"/>
        <v>7.8005659688821675E-30</v>
      </c>
      <c r="Q760" s="18">
        <f t="shared" ca="1" si="586"/>
        <v>1.2795365721134533E-30</v>
      </c>
      <c r="R760" s="18">
        <f t="shared" ca="1" si="586"/>
        <v>6.5097449317600657E-30</v>
      </c>
      <c r="S760" s="18">
        <f t="shared" ca="1" si="586"/>
        <v>2.1344594161312075E-31</v>
      </c>
      <c r="T760" s="18">
        <f t="shared" ca="1" si="586"/>
        <v>1.2057190626629123E-30</v>
      </c>
      <c r="U760" s="18">
        <f t="shared" ca="1" si="586"/>
        <v>1.4838230443643451E-31</v>
      </c>
      <c r="V760" s="18">
        <f t="shared" ca="1" si="586"/>
        <v>3.5839131799271815E-31</v>
      </c>
      <c r="W760" s="18">
        <f t="shared" ca="1" si="586"/>
        <v>1.679081532486491E-31</v>
      </c>
      <c r="X760" s="18">
        <f t="shared" ca="1" si="586"/>
        <v>6.0586609013345463E-38</v>
      </c>
      <c r="Y760" s="18">
        <f t="shared" ca="1" si="586"/>
        <v>8.48454239703046E-39</v>
      </c>
      <c r="Z760" s="18">
        <f t="shared" ca="1" si="586"/>
        <v>2.7353106856918206E-38</v>
      </c>
      <c r="AA760" s="18">
        <f t="shared" ca="1" si="586"/>
        <v>1.5966520438805863E-38</v>
      </c>
      <c r="AB760" s="18">
        <f t="shared" ca="1" si="586"/>
        <v>3.3989591971671272E-38</v>
      </c>
      <c r="AC760" s="18">
        <f t="shared" ca="1" si="586"/>
        <v>3.6379662697168066E-38</v>
      </c>
      <c r="AD760" s="18">
        <f t="shared" ca="1" si="586"/>
        <v>4.9732079625283982E-37</v>
      </c>
      <c r="AE760" s="18">
        <f t="shared" ca="1" si="586"/>
        <v>5.3005586030650649E-39</v>
      </c>
      <c r="AF760" s="18">
        <f t="shared" ca="1" si="586"/>
        <v>2.533933386342638E-38</v>
      </c>
    </row>
    <row r="761" spans="4:32">
      <c r="D761" s="18"/>
      <c r="F761" t="s">
        <v>469</v>
      </c>
      <c r="G761" s="18">
        <f ca="1">SUM(G760:AF760)</f>
        <v>4.8550313041790985E-6</v>
      </c>
    </row>
    <row r="762" spans="4:32">
      <c r="D762" s="18"/>
    </row>
    <row r="763" spans="4:32">
      <c r="D763" s="18"/>
    </row>
    <row r="764" spans="4:32">
      <c r="D764" s="18"/>
    </row>
    <row r="765" spans="4:32">
      <c r="D765" s="18"/>
    </row>
    <row r="766" spans="4:32">
      <c r="D766" s="18"/>
    </row>
    <row r="767" spans="4:32">
      <c r="D767" s="18"/>
    </row>
    <row r="768" spans="4:32">
      <c r="D768" s="18"/>
    </row>
    <row r="769" spans="4:4">
      <c r="D769" s="18"/>
    </row>
    <row r="770" spans="4:4">
      <c r="D770" s="18"/>
    </row>
    <row r="771" spans="4:4">
      <c r="D771" s="18"/>
    </row>
    <row r="772" spans="4:4">
      <c r="D772" s="18"/>
    </row>
    <row r="773" spans="4:4">
      <c r="D773" s="18"/>
    </row>
    <row r="774" spans="4:4">
      <c r="D774" s="18"/>
    </row>
    <row r="775" spans="4:4">
      <c r="D775" s="18"/>
    </row>
    <row r="776" spans="4:4">
      <c r="D776" s="18"/>
    </row>
    <row r="777" spans="4:4">
      <c r="D777" s="18"/>
    </row>
    <row r="778" spans="4:4">
      <c r="D778" s="18"/>
    </row>
    <row r="779" spans="4:4">
      <c r="D779" s="18"/>
    </row>
    <row r="780" spans="4:4">
      <c r="D780" s="18"/>
    </row>
    <row r="781" spans="4:4">
      <c r="D781" s="18"/>
    </row>
    <row r="782" spans="4:4">
      <c r="D782" s="18"/>
    </row>
    <row r="783" spans="4:4">
      <c r="D783" s="18"/>
    </row>
    <row r="784" spans="4:4">
      <c r="D784" s="18"/>
    </row>
    <row r="785" spans="4:4">
      <c r="D785" s="18"/>
    </row>
    <row r="786" spans="4:4">
      <c r="D786" s="18"/>
    </row>
    <row r="787" spans="4:4">
      <c r="D787" s="18"/>
    </row>
    <row r="788" spans="4:4">
      <c r="D788" s="18"/>
    </row>
    <row r="789" spans="4:4">
      <c r="D789" s="18"/>
    </row>
    <row r="790" spans="4:4">
      <c r="D790" s="18"/>
    </row>
    <row r="791" spans="4:4">
      <c r="D791" s="18"/>
    </row>
    <row r="792" spans="4:4">
      <c r="D792" s="18"/>
    </row>
    <row r="793" spans="4:4">
      <c r="D793" s="18"/>
    </row>
    <row r="794" spans="4:4">
      <c r="D794" s="18"/>
    </row>
    <row r="795" spans="4:4">
      <c r="D795" s="18"/>
    </row>
    <row r="796" spans="4:4">
      <c r="D796" s="18"/>
    </row>
    <row r="797" spans="4:4">
      <c r="D797" s="18"/>
    </row>
    <row r="798" spans="4:4">
      <c r="D798" s="18"/>
    </row>
    <row r="799" spans="4:4">
      <c r="D799" s="18"/>
    </row>
    <row r="800" spans="4:4">
      <c r="D800" s="18"/>
    </row>
    <row r="801" spans="4:4">
      <c r="D801" s="18"/>
    </row>
    <row r="802" spans="4:4">
      <c r="D802" s="18"/>
    </row>
    <row r="803" spans="4:4">
      <c r="D803" s="18"/>
    </row>
    <row r="804" spans="4:4">
      <c r="D804" s="18"/>
    </row>
    <row r="805" spans="4:4">
      <c r="D805" s="18"/>
    </row>
    <row r="806" spans="4:4">
      <c r="D806" s="18"/>
    </row>
    <row r="807" spans="4:4">
      <c r="D807" s="18"/>
    </row>
    <row r="808" spans="4:4">
      <c r="D808" s="18"/>
    </row>
    <row r="809" spans="4:4">
      <c r="D809" s="18"/>
    </row>
    <row r="810" spans="4:4">
      <c r="D810" s="18"/>
    </row>
    <row r="811" spans="4:4">
      <c r="D811" s="18"/>
    </row>
    <row r="812" spans="4:4">
      <c r="D812" s="18"/>
    </row>
    <row r="813" spans="4:4">
      <c r="D813" s="18"/>
    </row>
    <row r="814" spans="4:4">
      <c r="D814" s="18"/>
    </row>
    <row r="815" spans="4:4">
      <c r="D815" s="18"/>
    </row>
    <row r="816" spans="4:4">
      <c r="D816" s="18"/>
    </row>
    <row r="817" spans="4:4">
      <c r="D817" s="18"/>
    </row>
    <row r="818" spans="4:4">
      <c r="D818" s="18"/>
    </row>
    <row r="819" spans="4:4">
      <c r="D819" s="18"/>
    </row>
    <row r="820" spans="4:4">
      <c r="D820" s="18"/>
    </row>
    <row r="821" spans="4:4">
      <c r="D821" s="18"/>
    </row>
    <row r="822" spans="4:4">
      <c r="D822" s="18"/>
    </row>
    <row r="823" spans="4:4">
      <c r="D823" s="18"/>
    </row>
    <row r="824" spans="4:4">
      <c r="D824" s="18"/>
    </row>
    <row r="825" spans="4:4">
      <c r="D825" s="18"/>
    </row>
    <row r="826" spans="4:4">
      <c r="D826" s="18"/>
    </row>
    <row r="827" spans="4:4">
      <c r="D827" s="18"/>
    </row>
    <row r="828" spans="4:4">
      <c r="D828" s="18"/>
    </row>
    <row r="829" spans="4:4">
      <c r="D829" s="18"/>
    </row>
    <row r="830" spans="4:4">
      <c r="D830" s="18"/>
    </row>
    <row r="831" spans="4:4">
      <c r="D831" s="18"/>
    </row>
    <row r="832" spans="4:4">
      <c r="D832" s="18"/>
    </row>
    <row r="833" spans="4:4">
      <c r="D833" s="18"/>
    </row>
    <row r="834" spans="4:4">
      <c r="D834" s="18"/>
    </row>
    <row r="835" spans="4:4">
      <c r="D835" s="18"/>
    </row>
    <row r="836" spans="4:4">
      <c r="D836" s="18"/>
    </row>
    <row r="837" spans="4:4">
      <c r="D837" s="18"/>
    </row>
    <row r="838" spans="4:4">
      <c r="D838" s="18"/>
    </row>
    <row r="839" spans="4:4">
      <c r="D839" s="18"/>
    </row>
    <row r="840" spans="4:4">
      <c r="D840" s="18"/>
    </row>
    <row r="841" spans="4:4">
      <c r="D841" s="18"/>
    </row>
    <row r="842" spans="4:4">
      <c r="D842" s="18"/>
    </row>
    <row r="843" spans="4:4">
      <c r="D843" s="18"/>
    </row>
    <row r="844" spans="4:4">
      <c r="D844" s="18"/>
    </row>
  </sheetData>
  <phoneticPr fontId="1"/>
  <pageMargins left="0.78700000000000003" right="0.78700000000000003" top="0.98399999999999999" bottom="0.98399999999999999" header="0.51200000000000001" footer="0.51200000000000001"/>
  <pageSetup paperSize="9" orientation="portrait" horizontalDpi="360" verticalDpi="36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609"/>
  <sheetViews>
    <sheetView topLeftCell="D1" workbookViewId="0">
      <selection activeCell="P30" sqref="P30"/>
    </sheetView>
  </sheetViews>
  <sheetFormatPr defaultRowHeight="13.5"/>
  <cols>
    <col min="1" max="1" width="18.25" style="87" customWidth="1"/>
    <col min="2" max="4" width="9.625" style="88" customWidth="1"/>
    <col min="5" max="78" width="9.625" customWidth="1"/>
  </cols>
  <sheetData>
    <row r="1" spans="1:78">
      <c r="A1" s="87" t="s">
        <v>46</v>
      </c>
      <c r="B1" s="104">
        <f ca="1">Data!B11</f>
        <v>1047</v>
      </c>
      <c r="E1" s="20" t="s">
        <v>414</v>
      </c>
      <c r="F1" t="s">
        <v>415</v>
      </c>
      <c r="G1" t="s">
        <v>416</v>
      </c>
      <c r="H1" t="s">
        <v>560</v>
      </c>
      <c r="I1" t="s">
        <v>562</v>
      </c>
      <c r="J1" t="s">
        <v>561</v>
      </c>
      <c r="K1" t="s">
        <v>563</v>
      </c>
      <c r="L1" t="s">
        <v>564</v>
      </c>
      <c r="M1" t="s">
        <v>565</v>
      </c>
      <c r="N1" t="s">
        <v>417</v>
      </c>
      <c r="O1" t="s">
        <v>418</v>
      </c>
      <c r="P1" t="s">
        <v>419</v>
      </c>
      <c r="S1" s="27">
        <f>COLUMN()</f>
        <v>19</v>
      </c>
      <c r="T1" s="27">
        <f>COLUMN()</f>
        <v>20</v>
      </c>
      <c r="U1" s="27">
        <f>COLUMN()</f>
        <v>21</v>
      </c>
      <c r="V1" s="27">
        <f>COLUMN()</f>
        <v>22</v>
      </c>
      <c r="W1" s="27">
        <f>COLUMN()</f>
        <v>23</v>
      </c>
      <c r="X1" s="27">
        <f>COLUMN()</f>
        <v>24</v>
      </c>
      <c r="Y1" s="27">
        <f>COLUMN()</f>
        <v>25</v>
      </c>
      <c r="Z1" s="27">
        <f>COLUMN()</f>
        <v>26</v>
      </c>
      <c r="AA1" s="27">
        <f>COLUMN()</f>
        <v>27</v>
      </c>
      <c r="AB1" s="27">
        <f>COLUMN()</f>
        <v>28</v>
      </c>
      <c r="AC1" s="27">
        <f>COLUMN()</f>
        <v>29</v>
      </c>
      <c r="AD1" s="27">
        <f>COLUMN()</f>
        <v>30</v>
      </c>
      <c r="AE1" s="27">
        <f>COLUMN()</f>
        <v>31</v>
      </c>
      <c r="AF1" s="27">
        <f>COLUMN()</f>
        <v>32</v>
      </c>
      <c r="AG1" s="27">
        <f>COLUMN()</f>
        <v>33</v>
      </c>
      <c r="AH1" s="27">
        <f>COLUMN()</f>
        <v>34</v>
      </c>
      <c r="AI1" s="27">
        <f>COLUMN()</f>
        <v>35</v>
      </c>
      <c r="AJ1" s="27">
        <f>COLUMN()</f>
        <v>36</v>
      </c>
      <c r="AK1" s="27">
        <f>COLUMN()</f>
        <v>37</v>
      </c>
      <c r="AL1" s="27">
        <f>COLUMN()</f>
        <v>38</v>
      </c>
      <c r="AM1" s="27">
        <f>COLUMN()</f>
        <v>39</v>
      </c>
      <c r="AN1" s="27">
        <f>COLUMN()</f>
        <v>40</v>
      </c>
      <c r="AO1" s="27">
        <f>COLUMN()</f>
        <v>41</v>
      </c>
      <c r="AP1" s="27">
        <f>COLUMN()</f>
        <v>42</v>
      </c>
      <c r="AQ1" s="27">
        <f>COLUMN()</f>
        <v>43</v>
      </c>
      <c r="AR1" s="27">
        <f>COLUMN()</f>
        <v>44</v>
      </c>
      <c r="AS1" s="27">
        <f>COLUMN()</f>
        <v>45</v>
      </c>
      <c r="AT1" s="27">
        <f>COLUMN()</f>
        <v>46</v>
      </c>
      <c r="AU1" s="27">
        <f>COLUMN()</f>
        <v>47</v>
      </c>
      <c r="AV1" s="27">
        <f>COLUMN()</f>
        <v>48</v>
      </c>
      <c r="AW1" s="27">
        <f>COLUMN()</f>
        <v>49</v>
      </c>
      <c r="AX1" s="27">
        <f>COLUMN()</f>
        <v>50</v>
      </c>
      <c r="AY1" s="27">
        <f>COLUMN()</f>
        <v>51</v>
      </c>
      <c r="AZ1" s="27">
        <f>COLUMN()</f>
        <v>52</v>
      </c>
      <c r="BA1" s="27">
        <f>COLUMN()</f>
        <v>53</v>
      </c>
      <c r="BB1" s="27">
        <f>COLUMN()</f>
        <v>54</v>
      </c>
      <c r="BC1" s="27">
        <f>COLUMN()</f>
        <v>55</v>
      </c>
      <c r="BD1" s="27">
        <f>COLUMN()</f>
        <v>56</v>
      </c>
      <c r="BE1" s="27">
        <f>COLUMN()</f>
        <v>57</v>
      </c>
      <c r="BF1" s="27">
        <f>COLUMN()</f>
        <v>58</v>
      </c>
      <c r="BG1" s="27">
        <f>COLUMN()</f>
        <v>59</v>
      </c>
      <c r="BH1" s="27">
        <f>COLUMN()</f>
        <v>60</v>
      </c>
      <c r="BI1" s="27">
        <f>COLUMN()</f>
        <v>61</v>
      </c>
      <c r="BJ1" s="27">
        <f>COLUMN()</f>
        <v>62</v>
      </c>
      <c r="BK1" s="27">
        <f>COLUMN()</f>
        <v>63</v>
      </c>
      <c r="BL1" s="27">
        <f>COLUMN()</f>
        <v>64</v>
      </c>
      <c r="BM1" s="27">
        <f>COLUMN()</f>
        <v>65</v>
      </c>
      <c r="BN1" s="27">
        <f>COLUMN()</f>
        <v>66</v>
      </c>
      <c r="BO1" s="27">
        <f>COLUMN()</f>
        <v>67</v>
      </c>
      <c r="BP1" s="27">
        <f>COLUMN()</f>
        <v>68</v>
      </c>
      <c r="BQ1" s="27">
        <f>COLUMN()</f>
        <v>69</v>
      </c>
      <c r="BR1" s="27">
        <f>COLUMN()</f>
        <v>70</v>
      </c>
      <c r="BS1" s="27">
        <f>COLUMN()</f>
        <v>71</v>
      </c>
      <c r="BT1" s="27">
        <f>COLUMN()</f>
        <v>72</v>
      </c>
      <c r="BU1" s="27">
        <f>COLUMN()</f>
        <v>73</v>
      </c>
      <c r="BV1" s="27">
        <f>COLUMN()</f>
        <v>74</v>
      </c>
      <c r="BW1" s="27">
        <f>COLUMN()</f>
        <v>75</v>
      </c>
      <c r="BX1" s="27">
        <f>COLUMN()</f>
        <v>76</v>
      </c>
      <c r="BY1" s="27">
        <f>COLUMN()</f>
        <v>77</v>
      </c>
      <c r="BZ1" s="27">
        <f>COLUMN()</f>
        <v>78</v>
      </c>
    </row>
    <row r="2" spans="1:78">
      <c r="A2" s="89" t="s">
        <v>56</v>
      </c>
      <c r="B2" s="105">
        <f ca="1">Data!B12</f>
        <v>11.5</v>
      </c>
      <c r="C2" s="90"/>
      <c r="E2" t="s">
        <v>420</v>
      </c>
      <c r="F2">
        <f>$S$1</f>
        <v>19</v>
      </c>
      <c r="G2" s="100">
        <f>F2+$E$10</f>
        <v>27</v>
      </c>
      <c r="H2" s="100"/>
      <c r="I2" s="100"/>
      <c r="J2" s="100"/>
      <c r="K2" s="100"/>
      <c r="L2" s="100"/>
      <c r="M2" s="100"/>
      <c r="N2" s="100">
        <f>G2+$E$10</f>
        <v>35</v>
      </c>
      <c r="O2" s="100">
        <f t="shared" ref="O2:P2" si="0">N2+$E$10</f>
        <v>43</v>
      </c>
      <c r="P2" s="100">
        <f t="shared" si="0"/>
        <v>51</v>
      </c>
      <c r="S2" t="s">
        <v>382</v>
      </c>
      <c r="AB2" t="s">
        <v>383</v>
      </c>
      <c r="AJ2" t="s">
        <v>384</v>
      </c>
      <c r="AR2" t="s">
        <v>385</v>
      </c>
      <c r="AZ2" t="s">
        <v>386</v>
      </c>
      <c r="BH2" t="s">
        <v>387</v>
      </c>
      <c r="BN2" t="s">
        <v>388</v>
      </c>
      <c r="BT2" t="s">
        <v>389</v>
      </c>
      <c r="BZ2" t="s">
        <v>391</v>
      </c>
    </row>
    <row r="3" spans="1:78">
      <c r="A3" s="89" t="s">
        <v>196</v>
      </c>
      <c r="B3" s="105">
        <f ca="1">Data!B9</f>
        <v>448.51055300473456</v>
      </c>
      <c r="C3" s="91"/>
      <c r="E3" s="98">
        <v>1</v>
      </c>
      <c r="F3">
        <f t="shared" ref="F3:G10" ca="1" si="1">INDIRECT(ADDRESS($R$33,F$2+$E3))</f>
        <v>0.90238099999999999</v>
      </c>
      <c r="G3">
        <f t="shared" ca="1" si="1"/>
        <v>1.0241</v>
      </c>
      <c r="H3" s="118">
        <v>1.47603</v>
      </c>
      <c r="I3" s="118">
        <v>1.9334800000000001</v>
      </c>
      <c r="J3" s="118">
        <v>1.34422</v>
      </c>
      <c r="K3" s="118">
        <v>1.6537500000000001</v>
      </c>
      <c r="L3" s="118">
        <v>0.927149</v>
      </c>
      <c r="M3" s="118">
        <v>1.0117400000000001</v>
      </c>
      <c r="N3">
        <f t="shared" ref="N3:P10" ca="1" si="2">INDIRECT(ADDRESS($R$33,N$2+$E3))</f>
        <v>6.0245600000000001</v>
      </c>
      <c r="O3">
        <f t="shared" ca="1" si="2"/>
        <v>5.35276</v>
      </c>
      <c r="P3">
        <f t="shared" ca="1" si="2"/>
        <v>0.81786400000000004</v>
      </c>
      <c r="S3" t="s">
        <v>296</v>
      </c>
      <c r="T3" t="s">
        <v>276</v>
      </c>
      <c r="U3" t="s">
        <v>277</v>
      </c>
      <c r="V3" t="s">
        <v>278</v>
      </c>
      <c r="W3" t="s">
        <v>279</v>
      </c>
      <c r="X3" t="s">
        <v>280</v>
      </c>
      <c r="Y3" t="s">
        <v>281</v>
      </c>
      <c r="Z3" t="s">
        <v>282</v>
      </c>
      <c r="AA3" t="s">
        <v>283</v>
      </c>
      <c r="AB3" t="s">
        <v>276</v>
      </c>
      <c r="AC3" t="s">
        <v>277</v>
      </c>
      <c r="AD3" t="s">
        <v>278</v>
      </c>
      <c r="AE3" t="s">
        <v>279</v>
      </c>
      <c r="AF3" t="s">
        <v>280</v>
      </c>
      <c r="AG3" t="s">
        <v>281</v>
      </c>
      <c r="AH3" t="s">
        <v>282</v>
      </c>
      <c r="AI3" t="s">
        <v>283</v>
      </c>
      <c r="AJ3" t="s">
        <v>276</v>
      </c>
      <c r="AK3" t="s">
        <v>277</v>
      </c>
      <c r="AL3" t="s">
        <v>278</v>
      </c>
      <c r="AM3" t="s">
        <v>279</v>
      </c>
      <c r="AN3" t="s">
        <v>280</v>
      </c>
      <c r="AO3" t="s">
        <v>281</v>
      </c>
      <c r="AP3" t="s">
        <v>282</v>
      </c>
      <c r="AQ3" t="s">
        <v>283</v>
      </c>
      <c r="AR3" t="s">
        <v>276</v>
      </c>
      <c r="AS3" t="s">
        <v>277</v>
      </c>
      <c r="AT3" t="s">
        <v>278</v>
      </c>
      <c r="AU3" t="s">
        <v>279</v>
      </c>
      <c r="AV3" t="s">
        <v>280</v>
      </c>
      <c r="AW3" t="s">
        <v>281</v>
      </c>
      <c r="AX3" t="s">
        <v>282</v>
      </c>
      <c r="AY3" t="s">
        <v>283</v>
      </c>
      <c r="AZ3" t="s">
        <v>276</v>
      </c>
      <c r="BA3" t="s">
        <v>277</v>
      </c>
      <c r="BB3" t="s">
        <v>278</v>
      </c>
      <c r="BC3" t="s">
        <v>279</v>
      </c>
      <c r="BD3" t="s">
        <v>280</v>
      </c>
      <c r="BE3" t="s">
        <v>281</v>
      </c>
      <c r="BF3" t="s">
        <v>282</v>
      </c>
      <c r="BG3" t="s">
        <v>283</v>
      </c>
      <c r="BH3" t="s">
        <v>276</v>
      </c>
      <c r="BI3" t="s">
        <v>277</v>
      </c>
      <c r="BJ3" t="s">
        <v>278</v>
      </c>
      <c r="BK3" t="s">
        <v>279</v>
      </c>
      <c r="BL3" t="s">
        <v>280</v>
      </c>
      <c r="BM3" t="s">
        <v>281</v>
      </c>
      <c r="BN3" t="s">
        <v>276</v>
      </c>
      <c r="BO3" t="s">
        <v>277</v>
      </c>
      <c r="BP3" t="s">
        <v>278</v>
      </c>
      <c r="BQ3" t="s">
        <v>279</v>
      </c>
      <c r="BR3" t="s">
        <v>280</v>
      </c>
      <c r="BS3" t="s">
        <v>281</v>
      </c>
      <c r="BT3" t="s">
        <v>276</v>
      </c>
      <c r="BU3" t="s">
        <v>277</v>
      </c>
      <c r="BV3" t="s">
        <v>278</v>
      </c>
      <c r="BW3" t="s">
        <v>279</v>
      </c>
      <c r="BX3" t="s">
        <v>280</v>
      </c>
      <c r="BY3" t="s">
        <v>281</v>
      </c>
      <c r="BZ3" t="s">
        <v>390</v>
      </c>
    </row>
    <row r="4" spans="1:78" s="27" customFormat="1">
      <c r="A4" s="89"/>
      <c r="B4" s="89"/>
      <c r="C4" s="89"/>
      <c r="D4" s="89"/>
      <c r="E4" s="98">
        <v>2</v>
      </c>
      <c r="F4">
        <f t="shared" ca="1" si="1"/>
        <v>0.85860700000000001</v>
      </c>
      <c r="G4">
        <f t="shared" ca="1" si="1"/>
        <v>4.7048300000000001E-2</v>
      </c>
      <c r="H4" s="118">
        <v>-0.18615899999999999</v>
      </c>
      <c r="I4" s="118">
        <v>-0.63089399999999995</v>
      </c>
      <c r="J4" s="118">
        <v>-1.7130099999999999</v>
      </c>
      <c r="K4" s="118">
        <v>-2.1224699999999999</v>
      </c>
      <c r="L4" s="118">
        <v>-2.9819</v>
      </c>
      <c r="M4" s="118">
        <v>-2.9898500000000001</v>
      </c>
      <c r="N4">
        <f t="shared" ca="1" si="2"/>
        <v>-0.12801299999999999</v>
      </c>
      <c r="O4">
        <f t="shared" ca="1" si="2"/>
        <v>0.76171199999999994</v>
      </c>
      <c r="P4">
        <f t="shared" ca="1" si="2"/>
        <v>-2.0153099999999999</v>
      </c>
      <c r="S4">
        <v>0</v>
      </c>
      <c r="T4" s="18">
        <f>T5</f>
        <v>0.67000599999999999</v>
      </c>
      <c r="U4" s="18">
        <f t="shared" ref="U4:BG4" si="3">U5</f>
        <v>1.1272599999999999</v>
      </c>
      <c r="V4" s="18">
        <f t="shared" si="3"/>
        <v>0.29982399999999998</v>
      </c>
      <c r="W4" s="18">
        <f t="shared" si="3"/>
        <v>1.1049800000000001</v>
      </c>
      <c r="X4" s="18">
        <f t="shared" si="3"/>
        <v>1.2786199999999999E-4</v>
      </c>
      <c r="Y4" s="18">
        <f t="shared" si="3"/>
        <v>1.7305900000000001</v>
      </c>
      <c r="Z4" s="18">
        <f t="shared" si="3"/>
        <v>1.4209099999999999</v>
      </c>
      <c r="AA4" s="18">
        <f t="shared" si="3"/>
        <v>1.22187</v>
      </c>
      <c r="AB4" s="18">
        <f t="shared" si="3"/>
        <v>0.71972599999999998</v>
      </c>
      <c r="AC4" s="18">
        <f t="shared" si="3"/>
        <v>5.0036299999999999E-2</v>
      </c>
      <c r="AD4" s="18">
        <f t="shared" si="3"/>
        <v>3.4482699999999998E-2</v>
      </c>
      <c r="AE4" s="18">
        <f t="shared" si="3"/>
        <v>2.6711999999999998</v>
      </c>
      <c r="AF4" s="18">
        <f t="shared" si="3"/>
        <v>2.91388E-6</v>
      </c>
      <c r="AG4" s="18">
        <f t="shared" si="3"/>
        <v>-1.88094E-3</v>
      </c>
      <c r="AH4" s="18">
        <f t="shared" si="3"/>
        <v>1.2132000000000001</v>
      </c>
      <c r="AI4" s="18">
        <f t="shared" si="3"/>
        <v>4.0882800000000001</v>
      </c>
      <c r="AJ4" s="18">
        <f t="shared" si="3"/>
        <v>4.2738199999999997</v>
      </c>
      <c r="AK4" s="18">
        <f t="shared" si="3"/>
        <v>-9.76683E-2</v>
      </c>
      <c r="AL4" s="18">
        <f t="shared" si="3"/>
        <v>3.2058499999999999</v>
      </c>
      <c r="AM4" s="18">
        <f t="shared" si="3"/>
        <v>0.88463199999999997</v>
      </c>
      <c r="AN4" s="18">
        <f t="shared" si="3"/>
        <v>1.0023199999999999E-5</v>
      </c>
      <c r="AO4" s="18">
        <f t="shared" si="3"/>
        <v>2.1260300000000001</v>
      </c>
      <c r="AP4" s="18">
        <f t="shared" si="3"/>
        <v>1</v>
      </c>
      <c r="AQ4" s="18">
        <f t="shared" si="3"/>
        <v>10</v>
      </c>
      <c r="AR4" s="18">
        <f t="shared" si="3"/>
        <v>2.5257800000000001</v>
      </c>
      <c r="AS4" s="18">
        <f t="shared" si="3"/>
        <v>0.76038799999999995</v>
      </c>
      <c r="AT4" s="18">
        <f t="shared" si="3"/>
        <v>1.4523699999999999</v>
      </c>
      <c r="AU4" s="18">
        <f t="shared" si="3"/>
        <v>1.19171</v>
      </c>
      <c r="AV4" s="18">
        <f t="shared" si="3"/>
        <v>1.25417E-3</v>
      </c>
      <c r="AW4" s="18">
        <f t="shared" si="3"/>
        <v>1.5900099999999999</v>
      </c>
      <c r="AX4" s="18">
        <f t="shared" si="3"/>
        <v>1</v>
      </c>
      <c r="AY4" s="18">
        <f t="shared" si="3"/>
        <v>10</v>
      </c>
      <c r="AZ4" s="18">
        <f t="shared" si="3"/>
        <v>0.302954</v>
      </c>
      <c r="BA4" s="18">
        <f t="shared" si="3"/>
        <v>-1.92469</v>
      </c>
      <c r="BB4" s="18">
        <f t="shared" si="3"/>
        <v>3.5787</v>
      </c>
      <c r="BC4" s="18">
        <f t="shared" si="3"/>
        <v>0.74073599999999995</v>
      </c>
      <c r="BD4" s="18">
        <f t="shared" si="3"/>
        <v>3.7689199999999998E-3</v>
      </c>
      <c r="BE4" s="18">
        <f t="shared" si="3"/>
        <v>1.1200399999999999</v>
      </c>
      <c r="BF4" s="18">
        <f t="shared" si="3"/>
        <v>5.6901200000000003</v>
      </c>
      <c r="BG4" s="18">
        <f t="shared" si="3"/>
        <v>2.9995099999999999</v>
      </c>
      <c r="BH4" s="18">
        <f t="shared" ref="BH4" si="4">BH5</f>
        <v>-4.2315499999999999E-2</v>
      </c>
      <c r="BI4" s="18">
        <f t="shared" ref="BI4" si="5">BI5</f>
        <v>-1.9170099999999999E-2</v>
      </c>
      <c r="BJ4" s="18">
        <f t="shared" ref="BJ4" si="6">BJ5</f>
        <v>0.44358799999999998</v>
      </c>
      <c r="BK4" s="18">
        <f t="shared" ref="BK4" si="7">BK5</f>
        <v>-0.128437</v>
      </c>
      <c r="BL4" s="18">
        <f t="shared" ref="BL4" si="8">BL5</f>
        <v>-1.4909E-2</v>
      </c>
      <c r="BM4" s="18">
        <f t="shared" ref="BM4" si="9">BM5</f>
        <v>0.44183099999999997</v>
      </c>
      <c r="BN4" s="18">
        <f t="shared" ref="BN4" si="10">BN5</f>
        <v>-0.124232</v>
      </c>
      <c r="BO4" s="18">
        <f t="shared" ref="BO4" si="11">BO5</f>
        <v>-2.0687899999999999E-2</v>
      </c>
      <c r="BP4" s="18">
        <f t="shared" ref="BP4" si="12">BP5</f>
        <v>0.44743899999999998</v>
      </c>
      <c r="BQ4" s="18">
        <f t="shared" ref="BQ4" si="13">BQ5</f>
        <v>-0.21771299999999999</v>
      </c>
      <c r="BR4" s="18">
        <f t="shared" ref="BR4" si="14">BR5</f>
        <v>-1.34968E-2</v>
      </c>
      <c r="BS4" s="18">
        <f t="shared" ref="BS4" si="15">BS5</f>
        <v>0.24746499999999999</v>
      </c>
      <c r="BT4" s="18">
        <f t="shared" ref="BT4" si="16">BT5</f>
        <v>-0.331756</v>
      </c>
      <c r="BU4" s="18">
        <f t="shared" ref="BU4" si="17">BU5</f>
        <v>-1.40865E-2</v>
      </c>
      <c r="BV4" s="18">
        <f t="shared" ref="BV4" si="18">BV5</f>
        <v>0.32719900000000002</v>
      </c>
      <c r="BW4" s="18">
        <f t="shared" ref="BW4" si="19">BW5</f>
        <v>-0.87090900000000004</v>
      </c>
      <c r="BX4" s="18">
        <f t="shared" ref="BX4" si="20">BX5</f>
        <v>0</v>
      </c>
      <c r="BY4" s="18">
        <f t="shared" ref="BY4:BZ4" si="21">BY5</f>
        <v>0.88902999999999999</v>
      </c>
      <c r="BZ4" s="18">
        <f t="shared" si="21"/>
        <v>0.131688</v>
      </c>
    </row>
    <row r="5" spans="1:78" s="27" customFormat="1">
      <c r="A5" s="87"/>
      <c r="B5" s="88"/>
      <c r="C5" s="88"/>
      <c r="D5" s="89"/>
      <c r="E5" s="99">
        <v>3</v>
      </c>
      <c r="F5">
        <f t="shared" ca="1" si="1"/>
        <v>0.21837400000000001</v>
      </c>
      <c r="G5">
        <f t="shared" ca="1" si="1"/>
        <v>0.16638800000000001</v>
      </c>
      <c r="H5" s="118">
        <v>0.120936</v>
      </c>
      <c r="I5" s="118">
        <v>0.33920600000000001</v>
      </c>
      <c r="J5" s="118">
        <v>0.44044699999999998</v>
      </c>
      <c r="K5" s="118">
        <v>0.73897000000000002</v>
      </c>
      <c r="L5" s="118">
        <v>0.14208899999999999</v>
      </c>
      <c r="M5" s="118">
        <v>0.28905900000000001</v>
      </c>
      <c r="N5">
        <f t="shared" ca="1" si="2"/>
        <v>2.6135799999999998</v>
      </c>
      <c r="O5">
        <f t="shared" ca="1" si="2"/>
        <v>2.0777299999999999</v>
      </c>
      <c r="P5">
        <f t="shared" ca="1" si="2"/>
        <v>1.27278</v>
      </c>
      <c r="S5" s="76">
        <v>0.152</v>
      </c>
      <c r="T5" s="76">
        <v>0.67000599999999999</v>
      </c>
      <c r="U5" s="76">
        <v>1.1272599999999999</v>
      </c>
      <c r="V5" s="76">
        <v>0.29982399999999998</v>
      </c>
      <c r="W5" s="76">
        <v>1.1049800000000001</v>
      </c>
      <c r="X5" s="76">
        <v>1.2786199999999999E-4</v>
      </c>
      <c r="Y5" s="76">
        <v>1.7305900000000001</v>
      </c>
      <c r="Z5" s="78">
        <v>1.4209099999999999</v>
      </c>
      <c r="AA5" s="78">
        <v>1.22187</v>
      </c>
      <c r="AB5" s="78">
        <v>0.71972599999999998</v>
      </c>
      <c r="AC5" s="78">
        <v>5.0036299999999999E-2</v>
      </c>
      <c r="AD5" s="78">
        <v>3.4482699999999998E-2</v>
      </c>
      <c r="AE5" s="78">
        <v>2.6711999999999998</v>
      </c>
      <c r="AF5" s="78">
        <v>2.91388E-6</v>
      </c>
      <c r="AG5" s="78">
        <v>-1.88094E-3</v>
      </c>
      <c r="AH5" s="78">
        <v>1.2132000000000001</v>
      </c>
      <c r="AI5" s="78">
        <v>4.0882800000000001</v>
      </c>
      <c r="AJ5" s="78">
        <v>4.2738199999999997</v>
      </c>
      <c r="AK5" s="78">
        <v>-9.76683E-2</v>
      </c>
      <c r="AL5" s="78">
        <v>3.2058499999999999</v>
      </c>
      <c r="AM5" s="78">
        <v>0.88463199999999997</v>
      </c>
      <c r="AN5" s="78">
        <v>1.0023199999999999E-5</v>
      </c>
      <c r="AO5" s="78">
        <v>2.1260300000000001</v>
      </c>
      <c r="AP5" s="78">
        <v>1</v>
      </c>
      <c r="AQ5" s="78">
        <v>10</v>
      </c>
      <c r="AR5" s="78">
        <v>2.5257800000000001</v>
      </c>
      <c r="AS5" s="78">
        <v>0.76038799999999995</v>
      </c>
      <c r="AT5" s="78">
        <v>1.4523699999999999</v>
      </c>
      <c r="AU5" s="78">
        <v>1.19171</v>
      </c>
      <c r="AV5" s="78">
        <v>1.25417E-3</v>
      </c>
      <c r="AW5" s="78">
        <v>1.5900099999999999</v>
      </c>
      <c r="AX5" s="78">
        <v>1</v>
      </c>
      <c r="AY5" s="78">
        <v>10</v>
      </c>
      <c r="AZ5" s="78">
        <v>0.302954</v>
      </c>
      <c r="BA5" s="78">
        <v>-1.92469</v>
      </c>
      <c r="BB5" s="78">
        <v>3.5787</v>
      </c>
      <c r="BC5" s="78">
        <v>0.74073599999999995</v>
      </c>
      <c r="BD5" s="78">
        <v>3.7689199999999998E-3</v>
      </c>
      <c r="BE5" s="78">
        <v>1.1200399999999999</v>
      </c>
      <c r="BF5" s="78">
        <v>5.6901200000000003</v>
      </c>
      <c r="BG5" s="78">
        <v>2.9995099999999999</v>
      </c>
      <c r="BH5" s="78">
        <v>-4.2315499999999999E-2</v>
      </c>
      <c r="BI5" s="78">
        <v>-1.9170099999999999E-2</v>
      </c>
      <c r="BJ5" s="78">
        <v>0.44358799999999998</v>
      </c>
      <c r="BK5" s="78">
        <v>-0.128437</v>
      </c>
      <c r="BL5" s="78">
        <v>-1.4909E-2</v>
      </c>
      <c r="BM5" s="78">
        <v>0.44183099999999997</v>
      </c>
      <c r="BN5" s="78">
        <v>-0.124232</v>
      </c>
      <c r="BO5" s="78">
        <v>-2.0687899999999999E-2</v>
      </c>
      <c r="BP5" s="78">
        <v>0.44743899999999998</v>
      </c>
      <c r="BQ5" s="78">
        <v>-0.21771299999999999</v>
      </c>
      <c r="BR5" s="78">
        <v>-1.34968E-2</v>
      </c>
      <c r="BS5" s="78">
        <v>0.24746499999999999</v>
      </c>
      <c r="BT5" s="78">
        <v>-0.331756</v>
      </c>
      <c r="BU5" s="78">
        <v>-1.40865E-2</v>
      </c>
      <c r="BV5" s="78">
        <v>0.32719900000000002</v>
      </c>
      <c r="BW5" s="78">
        <v>-0.87090900000000004</v>
      </c>
      <c r="BX5" s="78">
        <v>0</v>
      </c>
      <c r="BY5" s="78">
        <v>0.88902999999999999</v>
      </c>
      <c r="BZ5" s="78">
        <v>0.131688</v>
      </c>
    </row>
    <row r="6" spans="1:78" ht="15" customHeight="1">
      <c r="A6" s="89" t="s">
        <v>303</v>
      </c>
      <c r="B6" s="88">
        <f>Data!$B$8</f>
        <v>370</v>
      </c>
      <c r="C6" s="88">
        <f>Data!$B$7</f>
        <v>798.99633343229857</v>
      </c>
      <c r="E6" s="99">
        <v>4</v>
      </c>
      <c r="F6">
        <f t="shared" ca="1" si="1"/>
        <v>0.831345</v>
      </c>
      <c r="G6">
        <f t="shared" ca="1" si="1"/>
        <v>2.2023899999999998</v>
      </c>
      <c r="H6" s="118">
        <v>3.2605300000000002</v>
      </c>
      <c r="I6" s="118">
        <v>3.0333700000000001</v>
      </c>
      <c r="J6" s="118">
        <v>2.7412899999999998</v>
      </c>
      <c r="K6" s="118">
        <v>2.5205000000000002</v>
      </c>
      <c r="L6" s="118">
        <v>4.0356199999999998</v>
      </c>
      <c r="M6" s="118">
        <v>2.9949400000000002</v>
      </c>
      <c r="N6">
        <f t="shared" ca="1" si="2"/>
        <v>0.83379800000000004</v>
      </c>
      <c r="O6">
        <f t="shared" ca="1" si="2"/>
        <v>1.2267999999999999</v>
      </c>
      <c r="P6">
        <f t="shared" ca="1" si="2"/>
        <v>1.1179399999999999</v>
      </c>
      <c r="S6" s="76">
        <v>0.46300000000000002</v>
      </c>
      <c r="T6" s="76">
        <v>0.72372400000000003</v>
      </c>
      <c r="U6" s="76">
        <v>1.1209499999999999</v>
      </c>
      <c r="V6" s="76">
        <v>0.32083</v>
      </c>
      <c r="W6" s="76">
        <v>1.07426</v>
      </c>
      <c r="X6" s="76">
        <v>2.1328100000000001E-4</v>
      </c>
      <c r="Y6" s="76">
        <v>1.6608400000000001</v>
      </c>
      <c r="Z6" s="76">
        <v>1.4193</v>
      </c>
      <c r="AA6" s="76">
        <v>1.25393</v>
      </c>
      <c r="AB6" s="76">
        <v>0.73234500000000002</v>
      </c>
      <c r="AC6" s="76">
        <v>4.18474E-2</v>
      </c>
      <c r="AD6" s="76">
        <v>3.5747800000000003E-2</v>
      </c>
      <c r="AE6" s="76">
        <v>2.6502599999999998</v>
      </c>
      <c r="AF6" s="76">
        <v>9.65674E-5</v>
      </c>
      <c r="AG6" s="76">
        <v>4.9467499999999998E-3</v>
      </c>
      <c r="AH6" s="76">
        <v>1.2267399999999999</v>
      </c>
      <c r="AI6" s="76">
        <v>4.1248800000000001</v>
      </c>
      <c r="AJ6" s="76">
        <v>4.0644600000000004</v>
      </c>
      <c r="AK6" s="76">
        <v>-0.109491</v>
      </c>
      <c r="AL6" s="76">
        <v>3.0068600000000001</v>
      </c>
      <c r="AM6" s="76">
        <v>0.88458700000000001</v>
      </c>
      <c r="AN6" s="76">
        <v>8.6838499999999999E-6</v>
      </c>
      <c r="AO6" s="76">
        <v>2.1166499999999999</v>
      </c>
      <c r="AP6" s="76">
        <v>1</v>
      </c>
      <c r="AQ6" s="76">
        <v>10</v>
      </c>
      <c r="AR6" s="76">
        <v>2.5362900000000002</v>
      </c>
      <c r="AS6" s="76">
        <v>0.73895299999999997</v>
      </c>
      <c r="AT6" s="76">
        <v>1.48881</v>
      </c>
      <c r="AU6" s="76">
        <v>1.1862299999999999</v>
      </c>
      <c r="AV6" s="76">
        <v>1.2276800000000001E-3</v>
      </c>
      <c r="AW6" s="76">
        <v>1.5718700000000001</v>
      </c>
      <c r="AX6" s="76">
        <v>1</v>
      </c>
      <c r="AY6" s="76">
        <v>10</v>
      </c>
      <c r="AZ6" s="76">
        <v>0.30656</v>
      </c>
      <c r="BA6" s="76">
        <v>-1.95183</v>
      </c>
      <c r="BB6" s="76">
        <v>3.4650799999999999</v>
      </c>
      <c r="BC6" s="76">
        <v>0.77636700000000003</v>
      </c>
      <c r="BD6" s="76">
        <v>4.5324600000000003E-3</v>
      </c>
      <c r="BE6" s="76">
        <v>1.08578</v>
      </c>
      <c r="BF6" s="76">
        <v>5.6900599999999999</v>
      </c>
      <c r="BG6" s="76">
        <v>2.9972300000000001</v>
      </c>
      <c r="BH6" s="76">
        <v>-8.2139100000000007E-2</v>
      </c>
      <c r="BI6" s="76">
        <v>-1.70744E-2</v>
      </c>
      <c r="BJ6" s="76">
        <v>0.35479500000000003</v>
      </c>
      <c r="BK6" s="76">
        <v>-0.225887</v>
      </c>
      <c r="BL6" s="76">
        <v>-7.8869700000000001E-3</v>
      </c>
      <c r="BM6" s="76">
        <v>0.165599</v>
      </c>
      <c r="BN6" s="76">
        <v>-0.17016999999999999</v>
      </c>
      <c r="BO6" s="76">
        <v>-1.8037899999999999E-2</v>
      </c>
      <c r="BP6" s="76">
        <v>0.33287499999999998</v>
      </c>
      <c r="BQ6" s="76">
        <v>-0.53738900000000001</v>
      </c>
      <c r="BR6" s="76">
        <v>0</v>
      </c>
      <c r="BS6" s="76">
        <v>0.49410300000000001</v>
      </c>
      <c r="BT6" s="76">
        <v>-0.35536200000000001</v>
      </c>
      <c r="BU6" s="76">
        <v>-1.23318E-2</v>
      </c>
      <c r="BV6" s="76">
        <v>0.34927900000000001</v>
      </c>
      <c r="BW6" s="76">
        <v>-0.86758199999999996</v>
      </c>
      <c r="BX6" s="76">
        <v>0</v>
      </c>
      <c r="BY6" s="76">
        <v>0.88504700000000003</v>
      </c>
      <c r="BZ6" s="76">
        <v>0.13655700000000001</v>
      </c>
    </row>
    <row r="7" spans="1:78" ht="15" customHeight="1">
      <c r="E7" s="100">
        <v>5</v>
      </c>
      <c r="F7">
        <f t="shared" ca="1" si="1"/>
        <v>6.4435400000000003E-5</v>
      </c>
      <c r="G7">
        <f t="shared" ca="1" si="1"/>
        <v>2.5723299999999999E-6</v>
      </c>
      <c r="H7" s="118">
        <v>0</v>
      </c>
      <c r="I7" s="118">
        <v>0</v>
      </c>
      <c r="J7" s="118">
        <v>0</v>
      </c>
      <c r="K7" s="118">
        <v>0</v>
      </c>
      <c r="L7" s="118">
        <v>0</v>
      </c>
      <c r="M7" s="118">
        <v>0</v>
      </c>
      <c r="N7">
        <f t="shared" ca="1" si="2"/>
        <v>8.0696599999999993E-3</v>
      </c>
      <c r="O7">
        <f t="shared" ca="1" si="2"/>
        <v>5.8444100000000004E-3</v>
      </c>
      <c r="P7">
        <f t="shared" ca="1" si="2"/>
        <v>3.7537600000000001E-3</v>
      </c>
      <c r="S7" s="76">
        <v>1.24</v>
      </c>
      <c r="T7" s="76">
        <v>0.82474099999999995</v>
      </c>
      <c r="U7" s="76">
        <v>1.1221399999999999</v>
      </c>
      <c r="V7" s="76">
        <v>0.35105900000000001</v>
      </c>
      <c r="W7" s="76">
        <v>1.0384500000000001</v>
      </c>
      <c r="X7" s="76">
        <v>4.0099299999999999E-4</v>
      </c>
      <c r="Y7" s="76">
        <v>1.57345</v>
      </c>
      <c r="Z7" s="76">
        <v>1.42119</v>
      </c>
      <c r="AA7" s="76">
        <v>1.2758799999999999</v>
      </c>
      <c r="AB7" s="76">
        <v>0.77074500000000001</v>
      </c>
      <c r="AC7" s="76">
        <v>3.8084300000000001E-2</v>
      </c>
      <c r="AD7" s="76">
        <v>3.90801E-2</v>
      </c>
      <c r="AE7" s="76">
        <v>2.6007400000000001</v>
      </c>
      <c r="AF7" s="76">
        <v>-2.3404800000000002E-6</v>
      </c>
      <c r="AG7" s="76">
        <v>-0.105535</v>
      </c>
      <c r="AH7" s="76">
        <v>1.2265699999999999</v>
      </c>
      <c r="AI7" s="76">
        <v>4.1358699999999997</v>
      </c>
      <c r="AJ7" s="76">
        <v>3.7293400000000001</v>
      </c>
      <c r="AK7" s="76">
        <v>-0.12867000000000001</v>
      </c>
      <c r="AL7" s="76">
        <v>2.6971699999999998</v>
      </c>
      <c r="AM7" s="76">
        <v>0.892652</v>
      </c>
      <c r="AN7" s="76">
        <v>3.3093499999999999E-6</v>
      </c>
      <c r="AO7" s="76">
        <v>2.1985899999999998</v>
      </c>
      <c r="AP7" s="76">
        <v>1</v>
      </c>
      <c r="AQ7" s="76">
        <v>10</v>
      </c>
      <c r="AR7" s="76">
        <v>2.86802</v>
      </c>
      <c r="AS7" s="76">
        <v>0.75344299999999997</v>
      </c>
      <c r="AT7" s="76">
        <v>1.8871899999999999</v>
      </c>
      <c r="AU7" s="76">
        <v>1.1982600000000001</v>
      </c>
      <c r="AV7" s="76">
        <v>1.50004E-3</v>
      </c>
      <c r="AW7" s="76">
        <v>1.5110699999999999</v>
      </c>
      <c r="AX7" s="76">
        <v>1</v>
      </c>
      <c r="AY7" s="76">
        <v>10</v>
      </c>
      <c r="AZ7" s="76">
        <v>0.28527799999999998</v>
      </c>
      <c r="BA7" s="76">
        <v>-2.0288499999999998</v>
      </c>
      <c r="BB7" s="76">
        <v>3.6604700000000001</v>
      </c>
      <c r="BC7" s="76">
        <v>0.85359700000000005</v>
      </c>
      <c r="BD7" s="76">
        <v>5.0514100000000001E-3</v>
      </c>
      <c r="BE7" s="76">
        <v>1.0406599999999999</v>
      </c>
      <c r="BF7" s="76">
        <v>5.7473200000000002</v>
      </c>
      <c r="BG7" s="76">
        <v>2.9974099999999999</v>
      </c>
      <c r="BH7" s="76">
        <v>-0.100845</v>
      </c>
      <c r="BI7" s="76">
        <v>-1.5119499999999999E-2</v>
      </c>
      <c r="BJ7" s="76">
        <v>0.227105</v>
      </c>
      <c r="BK7" s="76">
        <v>-0.35382599999999997</v>
      </c>
      <c r="BL7" s="76">
        <v>0</v>
      </c>
      <c r="BM7" s="76">
        <v>0.27359</v>
      </c>
      <c r="BN7" s="76">
        <v>-0.21083399999999999</v>
      </c>
      <c r="BO7" s="76">
        <v>-1.448E-2</v>
      </c>
      <c r="BP7" s="76">
        <v>0.21562700000000001</v>
      </c>
      <c r="BQ7" s="76">
        <v>-0.55057699999999998</v>
      </c>
      <c r="BR7" s="76">
        <v>0</v>
      </c>
      <c r="BS7" s="76">
        <v>0.497311</v>
      </c>
      <c r="BT7" s="76">
        <v>-0.36215700000000001</v>
      </c>
      <c r="BU7" s="76">
        <v>-1.0383E-2</v>
      </c>
      <c r="BV7" s="76">
        <v>0.342968</v>
      </c>
      <c r="BW7" s="76">
        <v>-0.82082900000000003</v>
      </c>
      <c r="BX7" s="76">
        <v>0</v>
      </c>
      <c r="BY7" s="76">
        <v>0.83034699999999995</v>
      </c>
      <c r="BZ7" s="76">
        <v>0.14823500000000001</v>
      </c>
    </row>
    <row r="8" spans="1:78" ht="15" customHeight="1">
      <c r="A8" s="79"/>
      <c r="B8" s="80"/>
      <c r="E8" s="100">
        <v>6</v>
      </c>
      <c r="F8">
        <f t="shared" ca="1" si="1"/>
        <v>1.8790100000000001</v>
      </c>
      <c r="G8">
        <f t="shared" ca="1" si="1"/>
        <v>-2.4318800000000002E-2</v>
      </c>
      <c r="H8" s="118">
        <v>0</v>
      </c>
      <c r="I8" s="118">
        <v>0</v>
      </c>
      <c r="J8" s="118">
        <v>0</v>
      </c>
      <c r="K8" s="118">
        <v>0</v>
      </c>
      <c r="L8" s="118">
        <v>0</v>
      </c>
      <c r="M8" s="118">
        <v>0</v>
      </c>
      <c r="N8">
        <f t="shared" ca="1" si="2"/>
        <v>1.08897</v>
      </c>
      <c r="O8">
        <f t="shared" ca="1" si="2"/>
        <v>1.3594299999999999</v>
      </c>
      <c r="P8">
        <f t="shared" ca="1" si="2"/>
        <v>1.56637</v>
      </c>
      <c r="S8" s="76">
        <v>2.9</v>
      </c>
      <c r="T8" s="76">
        <v>1.01579</v>
      </c>
      <c r="U8" s="76">
        <v>1.1947000000000001</v>
      </c>
      <c r="V8" s="76">
        <v>0.49724800000000002</v>
      </c>
      <c r="W8" s="76">
        <v>1.0291300000000001</v>
      </c>
      <c r="X8" s="76">
        <v>4.9536399999999998E-4</v>
      </c>
      <c r="Y8" s="76">
        <v>1.56464</v>
      </c>
      <c r="Z8" s="76">
        <v>1.47797</v>
      </c>
      <c r="AA8" s="76">
        <v>1.2561100000000001</v>
      </c>
      <c r="AB8" s="76">
        <v>0.83189000000000002</v>
      </c>
      <c r="AC8" s="76">
        <v>3.9010999999999997E-2</v>
      </c>
      <c r="AD8" s="76">
        <v>4.5258800000000002E-2</v>
      </c>
      <c r="AE8" s="76">
        <v>2.5456699999999999</v>
      </c>
      <c r="AF8" s="76">
        <v>4.3978800000000001E-6</v>
      </c>
      <c r="AG8" s="76">
        <v>-8.0786999999999998E-2</v>
      </c>
      <c r="AH8" s="76">
        <v>1.21349</v>
      </c>
      <c r="AI8" s="76">
        <v>4.1225100000000001</v>
      </c>
      <c r="AJ8" s="76">
        <v>3.6066400000000001</v>
      </c>
      <c r="AK8" s="76">
        <v>-0.13996800000000001</v>
      </c>
      <c r="AL8" s="76">
        <v>2.62059</v>
      </c>
      <c r="AM8" s="76">
        <v>0.88656500000000005</v>
      </c>
      <c r="AN8" s="76">
        <v>3.0000300000000001E-6</v>
      </c>
      <c r="AO8" s="76">
        <v>2.1541800000000002</v>
      </c>
      <c r="AP8" s="76">
        <v>1</v>
      </c>
      <c r="AQ8" s="76">
        <v>10</v>
      </c>
      <c r="AR8" s="76">
        <v>2.9885600000000001</v>
      </c>
      <c r="AS8" s="76">
        <v>0.74663500000000005</v>
      </c>
      <c r="AT8" s="76">
        <v>2.0182899999999999</v>
      </c>
      <c r="AU8" s="76">
        <v>1.1903900000000001</v>
      </c>
      <c r="AV8" s="76">
        <v>1.8897E-3</v>
      </c>
      <c r="AW8" s="76">
        <v>1.44756</v>
      </c>
      <c r="AX8" s="76">
        <v>1</v>
      </c>
      <c r="AY8" s="76">
        <v>10</v>
      </c>
      <c r="AZ8" s="76">
        <v>0.259407</v>
      </c>
      <c r="BA8" s="76">
        <v>-2.1214599999999999</v>
      </c>
      <c r="BB8" s="76">
        <v>3.8862999999999999</v>
      </c>
      <c r="BC8" s="76">
        <v>0.94306699999999999</v>
      </c>
      <c r="BD8" s="76">
        <v>4.8286600000000002E-3</v>
      </c>
      <c r="BE8" s="76">
        <v>1.0134399999999999</v>
      </c>
      <c r="BF8" s="76">
        <v>5.8656499999999996</v>
      </c>
      <c r="BG8" s="76">
        <v>2.99702</v>
      </c>
      <c r="BH8" s="76">
        <v>-0.100879</v>
      </c>
      <c r="BI8" s="76">
        <v>-1.29357E-2</v>
      </c>
      <c r="BJ8" s="76">
        <v>0.10437100000000001</v>
      </c>
      <c r="BK8" s="76">
        <v>-0.34632099999999999</v>
      </c>
      <c r="BL8" s="76">
        <v>0</v>
      </c>
      <c r="BM8" s="76">
        <v>0.23174700000000001</v>
      </c>
      <c r="BN8" s="76">
        <v>-0.276036</v>
      </c>
      <c r="BO8" s="76">
        <v>-8.1779699999999997E-3</v>
      </c>
      <c r="BP8" s="76">
        <v>0.24796000000000001</v>
      </c>
      <c r="BQ8" s="76">
        <v>-0.48849100000000001</v>
      </c>
      <c r="BR8" s="76">
        <v>0</v>
      </c>
      <c r="BS8" s="76">
        <v>0.40397499999999997</v>
      </c>
      <c r="BT8" s="76">
        <v>-0.34981899999999999</v>
      </c>
      <c r="BU8" s="76">
        <v>-7.5995200000000002E-3</v>
      </c>
      <c r="BV8" s="76">
        <v>0.32222000000000001</v>
      </c>
      <c r="BW8" s="76">
        <v>-0.71472199999999997</v>
      </c>
      <c r="BX8" s="76">
        <v>0</v>
      </c>
      <c r="BY8" s="76">
        <v>0.70219799999999999</v>
      </c>
      <c r="BZ8" s="76">
        <v>0.16436300000000001</v>
      </c>
    </row>
    <row r="9" spans="1:78" ht="15" customHeight="1">
      <c r="A9" s="79"/>
      <c r="B9" s="80"/>
      <c r="E9" s="100">
        <v>7</v>
      </c>
      <c r="F9">
        <f t="shared" ca="1" si="1"/>
        <v>1.1571800000000001</v>
      </c>
      <c r="G9">
        <f t="shared" ca="1" si="1"/>
        <v>1.14943</v>
      </c>
      <c r="H9" s="118">
        <v>1.9513899999999999E-4</v>
      </c>
      <c r="I9" s="118">
        <v>0.352018</v>
      </c>
      <c r="J9" s="118">
        <v>1.39323</v>
      </c>
      <c r="K9" s="118">
        <v>1.5121199999999999</v>
      </c>
      <c r="L9" s="118">
        <v>1.88476</v>
      </c>
      <c r="M9" s="118">
        <v>1.8594599999999999</v>
      </c>
      <c r="N9">
        <f t="shared" ca="1" si="2"/>
        <v>1</v>
      </c>
      <c r="O9">
        <f t="shared" ca="1" si="2"/>
        <v>1</v>
      </c>
      <c r="P9">
        <f t="shared" ca="1" si="2"/>
        <v>6.9092200000000004</v>
      </c>
      <c r="S9" s="76">
        <v>6.7</v>
      </c>
      <c r="T9" s="76">
        <v>1.27535</v>
      </c>
      <c r="U9" s="76">
        <v>1.2861199999999999</v>
      </c>
      <c r="V9" s="76">
        <v>0.70309200000000005</v>
      </c>
      <c r="W9" s="76">
        <v>1.0514699999999999</v>
      </c>
      <c r="X9" s="76">
        <v>5.2392599999999997E-4</v>
      </c>
      <c r="Y9" s="76">
        <v>1.5663199999999999</v>
      </c>
      <c r="Z9" s="76">
        <v>1.5502100000000001</v>
      </c>
      <c r="AA9" s="76">
        <v>1.2322299999999999</v>
      </c>
      <c r="AB9" s="76">
        <v>0.91031799999999996</v>
      </c>
      <c r="AC9" s="76">
        <v>4.5311400000000002E-2</v>
      </c>
      <c r="AD9" s="76">
        <v>5.24267E-2</v>
      </c>
      <c r="AE9" s="76">
        <v>2.4839899999999999</v>
      </c>
      <c r="AF9" s="76">
        <v>1.01626E-5</v>
      </c>
      <c r="AG9" s="76">
        <v>-2.6905200000000001E-2</v>
      </c>
      <c r="AH9" s="76">
        <v>1.19689</v>
      </c>
      <c r="AI9" s="76">
        <v>4.0871199999999996</v>
      </c>
      <c r="AJ9" s="76">
        <v>3.6048100000000001</v>
      </c>
      <c r="AK9" s="76">
        <v>-0.14394699999999999</v>
      </c>
      <c r="AL9" s="76">
        <v>2.6489400000000001</v>
      </c>
      <c r="AM9" s="76">
        <v>0.88515600000000005</v>
      </c>
      <c r="AN9" s="76">
        <v>2.3146900000000002E-6</v>
      </c>
      <c r="AO9" s="76">
        <v>2.1476799999999998</v>
      </c>
      <c r="AP9" s="76">
        <v>1</v>
      </c>
      <c r="AQ9" s="76">
        <v>10</v>
      </c>
      <c r="AR9" s="76">
        <v>3.2599</v>
      </c>
      <c r="AS9" s="76">
        <v>0.77708200000000005</v>
      </c>
      <c r="AT9" s="76">
        <v>2.2972700000000001</v>
      </c>
      <c r="AU9" s="76">
        <v>1.20245</v>
      </c>
      <c r="AV9" s="76">
        <v>2.56376E-3</v>
      </c>
      <c r="AW9" s="76">
        <v>1.3899900000000001</v>
      </c>
      <c r="AX9" s="76">
        <v>1</v>
      </c>
      <c r="AY9" s="76">
        <v>10</v>
      </c>
      <c r="AZ9" s="76">
        <v>0.246781</v>
      </c>
      <c r="BA9" s="76">
        <v>-2.1968999999999999</v>
      </c>
      <c r="BB9" s="76">
        <v>3.93276</v>
      </c>
      <c r="BC9" s="76">
        <v>1.0204500000000001</v>
      </c>
      <c r="BD9" s="76">
        <v>4.6180500000000003E-3</v>
      </c>
      <c r="BE9" s="76">
        <v>0.99705100000000002</v>
      </c>
      <c r="BF9" s="76">
        <v>6.0183499999999999</v>
      </c>
      <c r="BG9" s="76">
        <v>3.0003799999999998</v>
      </c>
      <c r="BH9" s="76">
        <v>-0.122975</v>
      </c>
      <c r="BI9" s="76">
        <v>-7.4764100000000002E-3</v>
      </c>
      <c r="BJ9" s="76">
        <v>0.10059999999999999</v>
      </c>
      <c r="BK9" s="76">
        <v>-0.256965</v>
      </c>
      <c r="BL9" s="76">
        <v>0</v>
      </c>
      <c r="BM9" s="76">
        <v>9.1679099999999999E-2</v>
      </c>
      <c r="BN9" s="76">
        <v>-0.24110400000000001</v>
      </c>
      <c r="BO9" s="76">
        <v>-4.7800999999999998E-3</v>
      </c>
      <c r="BP9" s="76">
        <v>0.198874</v>
      </c>
      <c r="BQ9" s="76">
        <v>-0.371865</v>
      </c>
      <c r="BR9" s="76">
        <v>0</v>
      </c>
      <c r="BS9" s="76">
        <v>0.226664</v>
      </c>
      <c r="BT9" s="76">
        <v>-0.27857900000000002</v>
      </c>
      <c r="BU9" s="76">
        <v>-5.1918299999999997E-3</v>
      </c>
      <c r="BV9" s="76">
        <v>0.246035</v>
      </c>
      <c r="BW9" s="76">
        <v>-0.55178300000000002</v>
      </c>
      <c r="BX9" s="76">
        <v>0</v>
      </c>
      <c r="BY9" s="76">
        <v>0.48262699999999997</v>
      </c>
      <c r="BZ9" s="76">
        <v>0.18376799999999999</v>
      </c>
    </row>
    <row r="10" spans="1:78" ht="15" customHeight="1">
      <c r="A10" s="79"/>
      <c r="B10" s="80"/>
      <c r="E10" s="100">
        <v>8</v>
      </c>
      <c r="F10">
        <f t="shared" ca="1" si="1"/>
        <v>1.1432100000000001</v>
      </c>
      <c r="G10">
        <f t="shared" ca="1" si="1"/>
        <v>4.0328299999999997</v>
      </c>
      <c r="H10" s="118">
        <v>6185.43</v>
      </c>
      <c r="I10" s="118">
        <v>1.2286999999999999</v>
      </c>
      <c r="J10" s="118">
        <v>2.5067300000000001</v>
      </c>
      <c r="K10" s="118">
        <v>1.8148500000000001</v>
      </c>
      <c r="L10" s="118">
        <v>2.66567</v>
      </c>
      <c r="M10" s="118">
        <v>3.1710099999999999</v>
      </c>
      <c r="N10">
        <f t="shared" ca="1" si="2"/>
        <v>10</v>
      </c>
      <c r="O10">
        <f t="shared" ca="1" si="2"/>
        <v>10</v>
      </c>
      <c r="P10">
        <f t="shared" ca="1" si="2"/>
        <v>3.0781200000000002</v>
      </c>
      <c r="S10" s="76">
        <v>13.2</v>
      </c>
      <c r="T10" s="76">
        <v>1.53945</v>
      </c>
      <c r="U10" s="76">
        <v>1.3450500000000001</v>
      </c>
      <c r="V10" s="76">
        <v>0.89425699999999997</v>
      </c>
      <c r="W10" s="76">
        <v>1.07033</v>
      </c>
      <c r="X10" s="76">
        <v>4.3620300000000002E-4</v>
      </c>
      <c r="Y10" s="76">
        <v>1.5917300000000001</v>
      </c>
      <c r="Z10" s="76">
        <v>1.5965800000000001</v>
      </c>
      <c r="AA10" s="76">
        <v>1.22854</v>
      </c>
      <c r="AB10" s="76">
        <v>0.97648500000000005</v>
      </c>
      <c r="AC10" s="76">
        <v>4.3201999999999997E-2</v>
      </c>
      <c r="AD10" s="76">
        <v>5.6729099999999998E-2</v>
      </c>
      <c r="AE10" s="76">
        <v>2.4431500000000002</v>
      </c>
      <c r="AF10" s="76">
        <v>1.23188E-5</v>
      </c>
      <c r="AG10" s="76">
        <v>-1.42273E-2</v>
      </c>
      <c r="AH10" s="76">
        <v>1.1906699999999999</v>
      </c>
      <c r="AI10" s="76">
        <v>4.0900100000000004</v>
      </c>
      <c r="AJ10" s="76">
        <v>3.6673100000000001</v>
      </c>
      <c r="AK10" s="76">
        <v>-0.14491999999999999</v>
      </c>
      <c r="AL10" s="76">
        <v>2.7029200000000002</v>
      </c>
      <c r="AM10" s="76">
        <v>0.88173400000000002</v>
      </c>
      <c r="AN10" s="76">
        <v>3.2051200000000002E-6</v>
      </c>
      <c r="AO10" s="76">
        <v>2.0756600000000001</v>
      </c>
      <c r="AP10" s="76">
        <v>1</v>
      </c>
      <c r="AQ10" s="76">
        <v>10</v>
      </c>
      <c r="AR10" s="76">
        <v>3.1656200000000001</v>
      </c>
      <c r="AS10" s="76">
        <v>0.77488900000000005</v>
      </c>
      <c r="AT10" s="76">
        <v>2.1848000000000001</v>
      </c>
      <c r="AU10" s="76">
        <v>1.2108099999999999</v>
      </c>
      <c r="AV10" s="76">
        <v>2.71909E-3</v>
      </c>
      <c r="AW10" s="76">
        <v>1.3651199999999999</v>
      </c>
      <c r="AX10" s="76">
        <v>1</v>
      </c>
      <c r="AY10" s="76">
        <v>10</v>
      </c>
      <c r="AZ10" s="76">
        <v>0.26053999999999999</v>
      </c>
      <c r="BA10" s="76">
        <v>-2.22356</v>
      </c>
      <c r="BB10" s="76">
        <v>3.5373899999999998</v>
      </c>
      <c r="BC10" s="76">
        <v>1.06951</v>
      </c>
      <c r="BD10" s="76">
        <v>5.7738299999999998E-3</v>
      </c>
      <c r="BE10" s="76">
        <v>0.98336100000000004</v>
      </c>
      <c r="BF10" s="76">
        <v>6.1614500000000003</v>
      </c>
      <c r="BG10" s="76">
        <v>3.0076200000000002</v>
      </c>
      <c r="BH10" s="76">
        <v>-0.10392999999999999</v>
      </c>
      <c r="BI10" s="76">
        <v>-3.0936499999999999E-3</v>
      </c>
      <c r="BJ10" s="76">
        <v>6.9846099999999994E-2</v>
      </c>
      <c r="BK10" s="76">
        <v>-0.18180199999999999</v>
      </c>
      <c r="BL10" s="76">
        <v>0</v>
      </c>
      <c r="BM10" s="76">
        <v>0</v>
      </c>
      <c r="BN10" s="76">
        <v>-0.170157</v>
      </c>
      <c r="BO10" s="76">
        <v>-1.90299E-3</v>
      </c>
      <c r="BP10" s="76">
        <v>0.118786</v>
      </c>
      <c r="BQ10" s="76">
        <v>-0.22597700000000001</v>
      </c>
      <c r="BR10" s="76">
        <v>0</v>
      </c>
      <c r="BS10" s="76">
        <v>0</v>
      </c>
      <c r="BT10" s="76">
        <v>-0.17071</v>
      </c>
      <c r="BU10" s="76">
        <v>-3.60554E-3</v>
      </c>
      <c r="BV10" s="76">
        <v>0.15020500000000001</v>
      </c>
      <c r="BW10" s="76">
        <v>-0.31887300000000002</v>
      </c>
      <c r="BX10" s="76">
        <v>0</v>
      </c>
      <c r="BY10" s="76">
        <v>0.12445000000000001</v>
      </c>
      <c r="BZ10" s="76">
        <v>0.20332700000000001</v>
      </c>
    </row>
    <row r="11" spans="1:78" ht="15" customHeight="1">
      <c r="A11" s="79"/>
      <c r="B11" s="80"/>
      <c r="E11" s="18"/>
      <c r="F11" s="18"/>
      <c r="G11" s="18"/>
      <c r="H11" s="18"/>
      <c r="I11" s="18"/>
      <c r="J11" s="18"/>
      <c r="K11" s="18"/>
      <c r="L11" s="18"/>
      <c r="M11" s="18"/>
      <c r="N11" s="18"/>
      <c r="O11" s="18"/>
      <c r="P11" s="18"/>
      <c r="S11" s="76">
        <v>24.1</v>
      </c>
      <c r="T11" s="76">
        <v>1.72977</v>
      </c>
      <c r="U11" s="76">
        <v>1.3693500000000001</v>
      </c>
      <c r="V11" s="76">
        <v>1.01854</v>
      </c>
      <c r="W11" s="76">
        <v>1.0749500000000001</v>
      </c>
      <c r="X11" s="76">
        <v>3.6099899999999998E-4</v>
      </c>
      <c r="Y11" s="76">
        <v>1.6119300000000001</v>
      </c>
      <c r="Z11" s="76">
        <v>1.6101399999999999</v>
      </c>
      <c r="AA11" s="76">
        <v>1.2193000000000001</v>
      </c>
      <c r="AB11" s="76">
        <v>1.0320199999999999</v>
      </c>
      <c r="AC11" s="76">
        <v>4.5050600000000003E-2</v>
      </c>
      <c r="AD11" s="76">
        <v>6.5715599999999999E-2</v>
      </c>
      <c r="AE11" s="76">
        <v>2.38748</v>
      </c>
      <c r="AF11" s="76">
        <v>-5.6038100000000001E-5</v>
      </c>
      <c r="AG11" s="76">
        <v>-1.5798599999999999E-2</v>
      </c>
      <c r="AH11" s="76">
        <v>1.18415</v>
      </c>
      <c r="AI11" s="76">
        <v>4.07681</v>
      </c>
      <c r="AJ11" s="76">
        <v>3.7302200000000001</v>
      </c>
      <c r="AK11" s="76">
        <v>-0.14274500000000001</v>
      </c>
      <c r="AL11" s="76">
        <v>2.7512500000000002</v>
      </c>
      <c r="AM11" s="76">
        <v>0.87963999999999998</v>
      </c>
      <c r="AN11" s="76">
        <v>6.5266100000000002E-6</v>
      </c>
      <c r="AO11" s="76">
        <v>1.9719</v>
      </c>
      <c r="AP11" s="76">
        <v>1</v>
      </c>
      <c r="AQ11" s="76">
        <v>10</v>
      </c>
      <c r="AR11" s="76">
        <v>3.19631</v>
      </c>
      <c r="AS11" s="76">
        <v>0.77465200000000001</v>
      </c>
      <c r="AT11" s="76">
        <v>2.1993399999999999</v>
      </c>
      <c r="AU11" s="76">
        <v>1.2072700000000001</v>
      </c>
      <c r="AV11" s="76">
        <v>3.3851799999999998E-3</v>
      </c>
      <c r="AW11" s="76">
        <v>1.33626</v>
      </c>
      <c r="AX11" s="76">
        <v>1</v>
      </c>
      <c r="AY11" s="76">
        <v>10</v>
      </c>
      <c r="AZ11" s="76">
        <v>0.31386399999999998</v>
      </c>
      <c r="BA11" s="76">
        <v>-2.1879900000000001</v>
      </c>
      <c r="BB11" s="76">
        <v>2.7491300000000001</v>
      </c>
      <c r="BC11" s="76">
        <v>1.0857600000000001</v>
      </c>
      <c r="BD11" s="76">
        <v>9.3656099999999999E-3</v>
      </c>
      <c r="BE11" s="76">
        <v>0.97992100000000004</v>
      </c>
      <c r="BF11" s="76">
        <v>6.2630499999999998</v>
      </c>
      <c r="BG11" s="76">
        <v>3.01999</v>
      </c>
      <c r="BH11" s="76">
        <v>-5.30121E-2</v>
      </c>
      <c r="BI11" s="76">
        <v>-8.9893099999999995E-4</v>
      </c>
      <c r="BJ11" s="76">
        <v>2.8251100000000001E-2</v>
      </c>
      <c r="BK11" s="76">
        <v>-0.106318</v>
      </c>
      <c r="BL11" s="76">
        <v>0</v>
      </c>
      <c r="BM11" s="76">
        <v>0</v>
      </c>
      <c r="BN11" s="76">
        <v>-8.1841399999999995E-2</v>
      </c>
      <c r="BO11" s="76">
        <v>-4.5919100000000002E-4</v>
      </c>
      <c r="BP11" s="76">
        <v>4.6986E-2</v>
      </c>
      <c r="BQ11" s="76">
        <v>-0.12762699999999999</v>
      </c>
      <c r="BR11" s="76">
        <v>0</v>
      </c>
      <c r="BS11" s="76">
        <v>0</v>
      </c>
      <c r="BT11" s="76">
        <v>-8.8985700000000001E-2</v>
      </c>
      <c r="BU11" s="76">
        <v>-1.11918E-3</v>
      </c>
      <c r="BV11" s="76">
        <v>0.112252</v>
      </c>
      <c r="BW11" s="76">
        <v>-0.16328200000000001</v>
      </c>
      <c r="BX11" s="76">
        <v>0</v>
      </c>
      <c r="BY11" s="76">
        <v>0</v>
      </c>
      <c r="BZ11" s="76">
        <v>0.22262599999999999</v>
      </c>
    </row>
    <row r="12" spans="1:78" ht="15" customHeight="1">
      <c r="A12" s="79"/>
      <c r="B12" s="80"/>
      <c r="E12" s="18" t="s">
        <v>421</v>
      </c>
      <c r="F12" s="18"/>
      <c r="G12" s="18"/>
      <c r="H12" s="18"/>
      <c r="I12" s="18"/>
      <c r="J12" s="18"/>
      <c r="K12" s="18"/>
      <c r="L12" s="18"/>
      <c r="M12" s="18"/>
      <c r="N12" s="18"/>
      <c r="O12" s="18"/>
      <c r="P12" s="18"/>
      <c r="S12" s="76">
        <v>40.6</v>
      </c>
      <c r="T12" s="76">
        <v>1.8238099999999999</v>
      </c>
      <c r="U12" s="76">
        <v>1.3707</v>
      </c>
      <c r="V12" s="76">
        <v>1.07592</v>
      </c>
      <c r="W12" s="76">
        <v>1.0680799999999999</v>
      </c>
      <c r="X12" s="76">
        <v>2.9254599999999997E-4</v>
      </c>
      <c r="Y12" s="76">
        <v>1.63639</v>
      </c>
      <c r="Z12" s="76">
        <v>1.6009800000000001</v>
      </c>
      <c r="AA12" s="76">
        <v>1.19889</v>
      </c>
      <c r="AB12" s="76">
        <v>1.0608200000000001</v>
      </c>
      <c r="AC12" s="76">
        <v>4.3314100000000001E-2</v>
      </c>
      <c r="AD12" s="76">
        <v>7.2641800000000006E-2</v>
      </c>
      <c r="AE12" s="76">
        <v>2.3497400000000002</v>
      </c>
      <c r="AF12" s="76">
        <v>1.34747E-5</v>
      </c>
      <c r="AG12" s="76">
        <v>-4.7012399999999998E-3</v>
      </c>
      <c r="AH12" s="76">
        <v>1.1795100000000001</v>
      </c>
      <c r="AI12" s="76">
        <v>4.0793600000000003</v>
      </c>
      <c r="AJ12" s="76">
        <v>3.76397</v>
      </c>
      <c r="AK12" s="76">
        <v>-0.140233</v>
      </c>
      <c r="AL12" s="76">
        <v>2.7673700000000001</v>
      </c>
      <c r="AM12" s="76">
        <v>0.87767700000000004</v>
      </c>
      <c r="AN12" s="76">
        <v>1.75116E-5</v>
      </c>
      <c r="AO12" s="76">
        <v>1.8398000000000001</v>
      </c>
      <c r="AP12" s="76">
        <v>1</v>
      </c>
      <c r="AQ12" s="76">
        <v>10</v>
      </c>
      <c r="AR12" s="76">
        <v>3.1561400000000002</v>
      </c>
      <c r="AS12" s="76">
        <v>0.76508600000000004</v>
      </c>
      <c r="AT12" s="76">
        <v>2.1459899999999998</v>
      </c>
      <c r="AU12" s="76">
        <v>1.1993199999999999</v>
      </c>
      <c r="AV12" s="76">
        <v>4.0048000000000002E-3</v>
      </c>
      <c r="AW12" s="76">
        <v>1.3202499999999999</v>
      </c>
      <c r="AX12" s="76">
        <v>1</v>
      </c>
      <c r="AY12" s="76">
        <v>10</v>
      </c>
      <c r="AZ12" s="76">
        <v>0.39475100000000002</v>
      </c>
      <c r="BA12" s="76">
        <v>-2.1213600000000001</v>
      </c>
      <c r="BB12" s="76">
        <v>1.9692700000000001</v>
      </c>
      <c r="BC12" s="76">
        <v>1.09748</v>
      </c>
      <c r="BD12" s="76">
        <v>1.4480099999999999E-2</v>
      </c>
      <c r="BE12" s="76">
        <v>1.01237</v>
      </c>
      <c r="BF12" s="76">
        <v>6.3463900000000004</v>
      </c>
      <c r="BG12" s="76">
        <v>3.0345399999999998</v>
      </c>
      <c r="BH12" s="76">
        <v>-1.5209E-2</v>
      </c>
      <c r="BI12" s="76">
        <v>0</v>
      </c>
      <c r="BJ12" s="76">
        <v>3.2621299999999999E-2</v>
      </c>
      <c r="BK12" s="76">
        <v>-3.3278200000000001E-2</v>
      </c>
      <c r="BL12" s="76">
        <v>0</v>
      </c>
      <c r="BM12" s="76">
        <v>2.4321099999999998E-2</v>
      </c>
      <c r="BN12" s="76">
        <v>-2.3105400000000002E-2</v>
      </c>
      <c r="BO12" s="76">
        <v>0</v>
      </c>
      <c r="BP12" s="76">
        <v>6.6601900000000006E-2</v>
      </c>
      <c r="BQ12" s="76">
        <v>-4.96686E-2</v>
      </c>
      <c r="BR12" s="76">
        <v>0</v>
      </c>
      <c r="BS12" s="76">
        <v>0</v>
      </c>
      <c r="BT12" s="76">
        <v>-3.4974499999999999E-2</v>
      </c>
      <c r="BU12" s="76">
        <v>0</v>
      </c>
      <c r="BV12" s="76">
        <v>0.151647</v>
      </c>
      <c r="BW12" s="76">
        <v>-3.7225000000000001E-2</v>
      </c>
      <c r="BX12" s="76">
        <v>0</v>
      </c>
      <c r="BY12" s="76">
        <v>0</v>
      </c>
      <c r="BZ12" s="76">
        <v>0.2354</v>
      </c>
    </row>
    <row r="13" spans="1:78" ht="15" customHeight="1">
      <c r="A13" s="79"/>
      <c r="B13" s="80"/>
      <c r="E13" s="18">
        <f>Main!D95</f>
        <v>1.1294E-2</v>
      </c>
      <c r="F13" s="18">
        <f ca="1">$B$52*(F$3*$E13^F$4)/(1+F$5*$E13^F$6)/(1+F$7*$E13^F$8)*(1+EXP(-F$9*(LN($E13)+F$10)))</f>
        <v>1.5603693696300842E-7</v>
      </c>
      <c r="G13" s="18">
        <f ca="1">$B$69*(G$3*$E13^G$4)/(1+G$5*$E13^G$6)/(1+G$7*$E13^G$8)*(1+EXP(-G$9*(LN($E13)+G$10)))</f>
        <v>1.7043928775175025E-7</v>
      </c>
      <c r="H13" s="18">
        <f ca="1">$B$137*(H$3*$E13^H$4)/(1+H$5*$E13^H$6)/(1+H$7*$E13^H$8)/(1+EXP(-H$9*(LN($E13)+H$10)))</f>
        <v>9.6041178860179484E-9</v>
      </c>
      <c r="I13" s="18">
        <f ca="1">$B$154*(I$3*$E13^I$4)/(1+I$5*$E13^I$6)/(1+I$7*$E13^I$8)/(1+EXP(-I$9*(LN($E13)+I$10)))</f>
        <v>5.6084689976132641E-9</v>
      </c>
      <c r="J13" s="18">
        <f ca="1">$B$171*(J$3*$E13^J$4)/(1+J$5*$E13^J$6)/(1+J$7*$E13^J$8)/(1+EXP(-J$9*(LN($E13)+J$10)))</f>
        <v>5.1176239223766518E-8</v>
      </c>
      <c r="K13" s="18">
        <f ca="1">$B$188*(K$3*$E13^K$4)/(1+K$5*$E13^K$6)/(1+K$7*$E13^K$8)/(1+EXP(-K$9*(LN($E13)+K$10)))</f>
        <v>8.146165526841521E-8</v>
      </c>
      <c r="L13" s="18">
        <f ca="1">$B$205*(L$3*$E13^L$4)/(1+L$5*$E13^L$6)/(1+L$7*$E13^L$8)/(1+EXP(-L$9*(LN($E13)+L$10)))</f>
        <v>3.8071445082562993E-7</v>
      </c>
      <c r="M13" s="18">
        <f ca="1">$B$222*(M$3*$E13^M$4)/(1+M$5*$E13^M$6)/(1+M$7*$E13^M$8)/(1+EXP(-M$9*(LN($E13)+M$10)))</f>
        <v>7.3020354571490696E-8</v>
      </c>
      <c r="N13" s="18">
        <f ca="1">$B$86*(N$3*$E13^N$4)/(1+N$5*$E13^N$6)/(1+N$7*$E13^N$8)</f>
        <v>2.1424987917032746E-3</v>
      </c>
      <c r="O13" s="18">
        <f ca="1">$B$103*(O$3*$E13^O$4)/(1+O$5*$E13^O$6)/(1+O$7*$E13^O$8)</f>
        <v>5.6160971160921771E-6</v>
      </c>
      <c r="P13" s="18">
        <f ca="1">$B$120*(P$3*$E13^P$4)*(1+P$5*$E13^P$6)/(1+P$7*$E13^P$8)/(1+EXP(-P$9*(LN($E13)+P$10)))</f>
        <v>1.489955695600137E-3</v>
      </c>
      <c r="S13" s="76">
        <v>58.8</v>
      </c>
      <c r="T13" s="76">
        <v>1.8177300000000001</v>
      </c>
      <c r="U13" s="76">
        <v>1.3524499999999999</v>
      </c>
      <c r="V13" s="76">
        <v>1.0661499999999999</v>
      </c>
      <c r="W13" s="76">
        <v>1.04945</v>
      </c>
      <c r="X13" s="76">
        <v>2.44928E-4</v>
      </c>
      <c r="Y13" s="76">
        <v>1.65726</v>
      </c>
      <c r="Z13" s="76">
        <v>1.5734699999999999</v>
      </c>
      <c r="AA13" s="76">
        <v>1.16998</v>
      </c>
      <c r="AB13" s="76">
        <v>1.0744899999999999</v>
      </c>
      <c r="AC13" s="76">
        <v>4.3761000000000001E-2</v>
      </c>
      <c r="AD13" s="76">
        <v>8.0620700000000003E-2</v>
      </c>
      <c r="AE13" s="76">
        <v>2.3134899999999998</v>
      </c>
      <c r="AF13" s="76">
        <v>1.0995499999999999E-6</v>
      </c>
      <c r="AG13" s="76">
        <v>-0.16395599999999999</v>
      </c>
      <c r="AH13" s="76">
        <v>1.1756</v>
      </c>
      <c r="AI13" s="76">
        <v>4.0736999999999997</v>
      </c>
      <c r="AJ13" s="76">
        <v>3.78138</v>
      </c>
      <c r="AK13" s="76">
        <v>-0.13695399999999999</v>
      </c>
      <c r="AL13" s="76">
        <v>2.7789600000000001</v>
      </c>
      <c r="AM13" s="76">
        <v>0.87659399999999998</v>
      </c>
      <c r="AN13" s="76">
        <v>4.8611600000000001E-5</v>
      </c>
      <c r="AO13" s="76">
        <v>1.7070000000000001</v>
      </c>
      <c r="AP13" s="76">
        <v>1</v>
      </c>
      <c r="AQ13" s="76">
        <v>10</v>
      </c>
      <c r="AR13" s="76">
        <v>3.1097199999999998</v>
      </c>
      <c r="AS13" s="76">
        <v>0.75512999999999997</v>
      </c>
      <c r="AT13" s="76">
        <v>2.0899700000000001</v>
      </c>
      <c r="AU13" s="76">
        <v>1.1936500000000001</v>
      </c>
      <c r="AV13" s="76">
        <v>4.5402799999999998E-3</v>
      </c>
      <c r="AW13" s="76">
        <v>1.3126100000000001</v>
      </c>
      <c r="AX13" s="76">
        <v>1</v>
      </c>
      <c r="AY13" s="76">
        <v>10</v>
      </c>
      <c r="AZ13" s="76">
        <v>0.47518100000000002</v>
      </c>
      <c r="BA13" s="76">
        <v>-2.06047</v>
      </c>
      <c r="BB13" s="76">
        <v>1.46095</v>
      </c>
      <c r="BC13" s="76">
        <v>1.11896</v>
      </c>
      <c r="BD13" s="76">
        <v>1.8314199999999999E-2</v>
      </c>
      <c r="BE13" s="76">
        <v>1.0722400000000001</v>
      </c>
      <c r="BF13" s="76">
        <v>6.4117199999999999</v>
      </c>
      <c r="BG13" s="76">
        <v>3.0454400000000001</v>
      </c>
      <c r="BH13" s="76">
        <v>-7.7933699999999996E-5</v>
      </c>
      <c r="BI13" s="76">
        <v>0</v>
      </c>
      <c r="BJ13" s="76">
        <v>5.1141699999999998E-2</v>
      </c>
      <c r="BK13" s="76">
        <v>-1.83603E-2</v>
      </c>
      <c r="BL13" s="76">
        <v>0</v>
      </c>
      <c r="BM13" s="76">
        <v>0.24510899999999999</v>
      </c>
      <c r="BN13" s="76">
        <v>-6.9382300000000001E-3</v>
      </c>
      <c r="BO13" s="76">
        <v>0</v>
      </c>
      <c r="BP13" s="76">
        <v>0.10467600000000001</v>
      </c>
      <c r="BQ13" s="76">
        <v>-1.3226E-2</v>
      </c>
      <c r="BR13" s="76">
        <v>0</v>
      </c>
      <c r="BS13" s="76">
        <v>0.31287999999999999</v>
      </c>
      <c r="BT13" s="76">
        <v>-1.4050099999999999E-2</v>
      </c>
      <c r="BU13" s="76">
        <v>0</v>
      </c>
      <c r="BV13" s="76">
        <v>0.18401799999999999</v>
      </c>
      <c r="BW13" s="76">
        <v>-1.18938E-2</v>
      </c>
      <c r="BX13" s="76">
        <v>0</v>
      </c>
      <c r="BY13" s="76">
        <v>0.21619099999999999</v>
      </c>
      <c r="BZ13" s="76">
        <v>0.246534</v>
      </c>
    </row>
    <row r="14" spans="1:78" ht="15" customHeight="1">
      <c r="A14" s="79"/>
      <c r="B14" s="80"/>
      <c r="E14" s="18">
        <f>Main!D96</f>
        <v>1.4219000000000001E-2</v>
      </c>
      <c r="F14" s="18">
        <f t="shared" ref="F14:F77" ca="1" si="22">$B$52*(F$3*$E14^F$4)/(1+F$5*$E14^F$6)/(1+F$7*$E14^F$8)*(1+EXP(-F$9*(LN($E14)+F$10)))</f>
        <v>1.4641954852348255E-7</v>
      </c>
      <c r="G14" s="18">
        <f t="shared" ref="G14:G77" ca="1" si="23">$B$69*(G$3*$E14^G$4)/(1+G$5*$E14^G$6)/(1+G$7*$E14^G$8)*(1+EXP(-G$9*(LN($E14)+G$10)))</f>
        <v>1.4718252935659908E-7</v>
      </c>
      <c r="H14" s="18">
        <f t="shared" ref="H14:H77" ca="1" si="24">$B$137*(H$3*$E14^H$4)/(1+H$5*$E14^H$6)/(1+H$7*$E14^H$8)/(1+EXP(-H$9*(LN($E14)+H$10)))</f>
        <v>9.2011496166088078E-9</v>
      </c>
      <c r="I14" s="18">
        <f t="shared" ref="I14:I77" ca="1" si="25">$B$154*(I$3*$E14^I$4)/(1+I$5*$E14^I$6)/(1+I$7*$E14^I$8)/(1+EXP(-I$9*(LN($E14)+I$10)))</f>
        <v>5.1545509813569095E-9</v>
      </c>
      <c r="J14" s="18">
        <f t="shared" ref="J14:J77" ca="1" si="26">$B$171*(J$3*$E14^J$4)/(1+J$5*$E14^J$6)/(1+J$7*$E14^J$8)/(1+EXP(-J$9*(LN($E14)+J$10)))</f>
        <v>4.6489795153215891E-8</v>
      </c>
      <c r="K14" s="18">
        <f t="shared" ref="K14:K77" ca="1" si="27">$B$188*(K$3*$E14^K$4)/(1+K$5*$E14^K$6)/(1+K$7*$E14^K$8)/(1+EXP(-K$9*(LN($E14)+K$10)))</f>
        <v>7.0270042970720113E-8</v>
      </c>
      <c r="L14" s="18">
        <f t="shared" ref="L14:L77" ca="1" si="28">$B$205*(L$3*$E14^L$4)/(1+L$5*$E14^L$6)/(1+L$7*$E14^L$8)/(1+EXP(-L$9*(LN($E14)+L$10)))</f>
        <v>2.907314213081531E-7</v>
      </c>
      <c r="M14" s="18">
        <f t="shared" ref="M14:M77" ca="1" si="29">$B$222*(M$3*$E14^M$4)/(1+M$5*$E14^M$6)/(1+M$7*$E14^M$8)/(1+EXP(-M$9*(LN($E14)+M$10)))</f>
        <v>5.3971406310821199E-8</v>
      </c>
      <c r="N14" s="18">
        <f t="shared" ref="N14:N77" ca="1" si="30">$B$86*(N$3*$E14^N$4)/(1+N$5*$E14^N$6)/(1+N$7*$E14^N$8)</f>
        <v>2.0547505659232706E-3</v>
      </c>
      <c r="O14" s="18">
        <f t="shared" ref="O14:O77" ca="1" si="31">$B$103*(O$3*$E14^O$4)/(1+O$5*$E14^O$6)/(1+O$7*$E14^O$8)</f>
        <v>6.6746433723685243E-6</v>
      </c>
      <c r="P14" s="18">
        <f t="shared" ref="P14:P77" ca="1" si="32">$B$120*(P$3*$E14^P$4)*(1+P$5*$E14^P$6)/(1+P$7*$E14^P$8)/(1+EXP(-P$9*(LN($E14)+P$10)))</f>
        <v>4.6092979900014203E-3</v>
      </c>
      <c r="S14" s="76">
        <v>79.899000000000001</v>
      </c>
      <c r="T14" s="76">
        <v>1.7359800000000001</v>
      </c>
      <c r="U14" s="76">
        <v>1.31917</v>
      </c>
      <c r="V14" s="76">
        <v>0.99617900000000004</v>
      </c>
      <c r="W14" s="76">
        <v>1.0232300000000001</v>
      </c>
      <c r="X14" s="76">
        <v>2.03253E-4</v>
      </c>
      <c r="Y14" s="76">
        <v>1.6802600000000001</v>
      </c>
      <c r="Z14" s="76">
        <v>1.53399</v>
      </c>
      <c r="AA14" s="76">
        <v>1.13663</v>
      </c>
      <c r="AB14" s="76">
        <v>1.0849</v>
      </c>
      <c r="AC14" s="76">
        <v>4.6242699999999998E-2</v>
      </c>
      <c r="AD14" s="76">
        <v>9.0413900000000005E-2</v>
      </c>
      <c r="AE14" s="76">
        <v>2.2735500000000002</v>
      </c>
      <c r="AF14" s="76">
        <v>4.9619099999999997E-7</v>
      </c>
      <c r="AG14" s="76">
        <v>-0.13281899999999999</v>
      </c>
      <c r="AH14" s="76">
        <v>1.1671899999999999</v>
      </c>
      <c r="AI14" s="76">
        <v>4.0563399999999996</v>
      </c>
      <c r="AJ14" s="76">
        <v>3.7689599999999999</v>
      </c>
      <c r="AK14" s="76">
        <v>-0.13408900000000001</v>
      </c>
      <c r="AL14" s="76">
        <v>2.7686099999999998</v>
      </c>
      <c r="AM14" s="76">
        <v>0.87542600000000004</v>
      </c>
      <c r="AN14" s="76">
        <v>1.2947499999999999E-4</v>
      </c>
      <c r="AO14" s="76">
        <v>1.58192</v>
      </c>
      <c r="AP14" s="76">
        <v>1</v>
      </c>
      <c r="AQ14" s="76">
        <v>10</v>
      </c>
      <c r="AR14" s="76">
        <v>3.09198</v>
      </c>
      <c r="AS14" s="76">
        <v>0.75337799999999999</v>
      </c>
      <c r="AT14" s="76">
        <v>2.0692300000000001</v>
      </c>
      <c r="AU14" s="76">
        <v>1.1937</v>
      </c>
      <c r="AV14" s="76">
        <v>5.09685E-3</v>
      </c>
      <c r="AW14" s="76">
        <v>1.3096099999999999</v>
      </c>
      <c r="AX14" s="76">
        <v>1</v>
      </c>
      <c r="AY14" s="76">
        <v>10</v>
      </c>
      <c r="AZ14" s="76">
        <v>0.53909499999999999</v>
      </c>
      <c r="BA14" s="76">
        <v>-2.01362</v>
      </c>
      <c r="BB14" s="76">
        <v>1.15388</v>
      </c>
      <c r="BC14" s="76">
        <v>1.1488</v>
      </c>
      <c r="BD14" s="76">
        <v>2.0245200000000001E-2</v>
      </c>
      <c r="BE14" s="76">
        <v>1.1424300000000001</v>
      </c>
      <c r="BF14" s="76">
        <v>6.4588000000000001</v>
      </c>
      <c r="BG14" s="76">
        <v>3.05457</v>
      </c>
      <c r="BH14" s="76">
        <v>-3.3896600000000001E-4</v>
      </c>
      <c r="BI14" s="76">
        <v>0</v>
      </c>
      <c r="BJ14" s="76">
        <v>7.7139299999999994E-2</v>
      </c>
      <c r="BK14" s="76">
        <v>-1.6447199999999999E-2</v>
      </c>
      <c r="BL14" s="76">
        <v>0</v>
      </c>
      <c r="BM14" s="76">
        <v>0.28841600000000001</v>
      </c>
      <c r="BN14" s="76">
        <v>-4.5163599999999996E-3</v>
      </c>
      <c r="BO14" s="76">
        <v>0</v>
      </c>
      <c r="BP14" s="76">
        <v>0.13347899999999999</v>
      </c>
      <c r="BQ14" s="76">
        <v>-1.3413700000000001E-2</v>
      </c>
      <c r="BR14" s="76">
        <v>0</v>
      </c>
      <c r="BS14" s="76">
        <v>0.31864999999999999</v>
      </c>
      <c r="BT14" s="76">
        <v>-1.15026E-2</v>
      </c>
      <c r="BU14" s="76">
        <v>0</v>
      </c>
      <c r="BV14" s="76">
        <v>0.20324300000000001</v>
      </c>
      <c r="BW14" s="76">
        <v>-7.9924000000000002E-3</v>
      </c>
      <c r="BX14" s="76">
        <v>0</v>
      </c>
      <c r="BY14" s="76">
        <v>0.267536</v>
      </c>
      <c r="BZ14" s="76">
        <v>0.25226500000000002</v>
      </c>
    </row>
    <row r="15" spans="1:78" ht="15" customHeight="1">
      <c r="A15" s="79"/>
      <c r="B15" s="80"/>
      <c r="E15" s="18">
        <f>Main!D97</f>
        <v>1.7901E-2</v>
      </c>
      <c r="F15" s="18">
        <f t="shared" ca="1" si="22"/>
        <v>1.3761867349777518E-7</v>
      </c>
      <c r="G15" s="18">
        <f t="shared" ca="1" si="23"/>
        <v>1.2930495852061418E-7</v>
      </c>
      <c r="H15" s="18">
        <f t="shared" ca="1" si="24"/>
        <v>8.815137666260766E-9</v>
      </c>
      <c r="I15" s="18">
        <f t="shared" ca="1" si="25"/>
        <v>4.7314889829308946E-9</v>
      </c>
      <c r="J15" s="18">
        <f t="shared" ca="1" si="26"/>
        <v>4.1910252534898703E-8</v>
      </c>
      <c r="K15" s="18">
        <f t="shared" ca="1" si="27"/>
        <v>6.0440349447871952E-8</v>
      </c>
      <c r="L15" s="18">
        <f t="shared" ca="1" si="28"/>
        <v>2.2010745563758524E-7</v>
      </c>
      <c r="M15" s="18">
        <f t="shared" ca="1" si="29"/>
        <v>3.913546377450929E-8</v>
      </c>
      <c r="N15" s="18">
        <f t="shared" ca="1" si="30"/>
        <v>1.9658597536302957E-3</v>
      </c>
      <c r="O15" s="18">
        <f t="shared" ca="1" si="31"/>
        <v>7.9255052264589537E-6</v>
      </c>
      <c r="P15" s="18">
        <f t="shared" ca="1" si="32"/>
        <v>1.4254106207040733E-2</v>
      </c>
      <c r="S15" s="76">
        <v>109.05</v>
      </c>
      <c r="T15" s="76">
        <v>1.6181399999999999</v>
      </c>
      <c r="U15" s="76">
        <v>1.27738</v>
      </c>
      <c r="V15" s="76">
        <v>0.89453700000000003</v>
      </c>
      <c r="W15" s="76">
        <v>0.99421199999999998</v>
      </c>
      <c r="X15" s="76">
        <v>1.6996700000000001E-4</v>
      </c>
      <c r="Y15" s="76">
        <v>1.70221</v>
      </c>
      <c r="Z15" s="76">
        <v>1.48878</v>
      </c>
      <c r="AA15" s="76">
        <v>1.10232</v>
      </c>
      <c r="AB15" s="76">
        <v>1.0881000000000001</v>
      </c>
      <c r="AC15" s="76">
        <v>4.89915E-2</v>
      </c>
      <c r="AD15" s="76">
        <v>9.8198599999999997E-2</v>
      </c>
      <c r="AE15" s="76">
        <v>2.2511399999999999</v>
      </c>
      <c r="AF15" s="76">
        <v>2.90479E-5</v>
      </c>
      <c r="AG15" s="76">
        <v>2.12567E-2</v>
      </c>
      <c r="AH15" s="76">
        <v>1.15361</v>
      </c>
      <c r="AI15" s="76">
        <v>4.0333899999999998</v>
      </c>
      <c r="AJ15" s="76">
        <v>3.7709000000000001</v>
      </c>
      <c r="AK15" s="76">
        <v>-0.13123399999999999</v>
      </c>
      <c r="AL15" s="76">
        <v>2.7446299999999999</v>
      </c>
      <c r="AM15" s="76">
        <v>0.87449399999999999</v>
      </c>
      <c r="AN15" s="76">
        <v>3.0786700000000003E-4</v>
      </c>
      <c r="AO15" s="76">
        <v>1.47607</v>
      </c>
      <c r="AP15" s="76">
        <v>1</v>
      </c>
      <c r="AQ15" s="76">
        <v>10</v>
      </c>
      <c r="AR15" s="76">
        <v>3.1283599999999998</v>
      </c>
      <c r="AS15" s="76">
        <v>0.75553999999999999</v>
      </c>
      <c r="AT15" s="76">
        <v>2.0772599999999999</v>
      </c>
      <c r="AU15" s="76">
        <v>1.1976899999999999</v>
      </c>
      <c r="AV15" s="76">
        <v>5.6382000000000003E-3</v>
      </c>
      <c r="AW15" s="76">
        <v>1.3118700000000001</v>
      </c>
      <c r="AX15" s="76">
        <v>1</v>
      </c>
      <c r="AY15" s="76">
        <v>10</v>
      </c>
      <c r="AZ15" s="76">
        <v>0.58851399999999998</v>
      </c>
      <c r="BA15" s="76">
        <v>-1.9779100000000001</v>
      </c>
      <c r="BB15" s="76">
        <v>0.97131199999999995</v>
      </c>
      <c r="BC15" s="76">
        <v>1.17584</v>
      </c>
      <c r="BD15" s="76">
        <v>2.00193E-2</v>
      </c>
      <c r="BE15" s="76">
        <v>1.2162599999999999</v>
      </c>
      <c r="BF15" s="76">
        <v>6.51797</v>
      </c>
      <c r="BG15" s="76">
        <v>3.0625599999999999</v>
      </c>
      <c r="BH15" s="76">
        <v>-5.3302599999999999E-3</v>
      </c>
      <c r="BI15" s="76">
        <v>0</v>
      </c>
      <c r="BJ15" s="76">
        <v>8.4989499999999996E-2</v>
      </c>
      <c r="BK15" s="76">
        <v>-2.5206300000000001E-2</v>
      </c>
      <c r="BL15" s="76">
        <v>0</v>
      </c>
      <c r="BM15" s="76">
        <v>0.24327299999999999</v>
      </c>
      <c r="BN15" s="76">
        <v>-1.1588299999999999E-2</v>
      </c>
      <c r="BO15" s="76">
        <v>0</v>
      </c>
      <c r="BP15" s="76">
        <v>0.13375899999999999</v>
      </c>
      <c r="BQ15" s="76">
        <v>-2.2938099999999999E-2</v>
      </c>
      <c r="BR15" s="76">
        <v>0</v>
      </c>
      <c r="BS15" s="76">
        <v>0.24459700000000001</v>
      </c>
      <c r="BT15" s="76">
        <v>-1.83269E-2</v>
      </c>
      <c r="BU15" s="76">
        <v>0</v>
      </c>
      <c r="BV15" s="76">
        <v>0.21035200000000001</v>
      </c>
      <c r="BW15" s="76">
        <v>-1.31742E-2</v>
      </c>
      <c r="BX15" s="76">
        <v>0</v>
      </c>
      <c r="BY15" s="76">
        <v>0.21804699999999999</v>
      </c>
      <c r="BZ15" s="76">
        <v>0.25842999999999999</v>
      </c>
    </row>
    <row r="16" spans="1:78" ht="15" customHeight="1">
      <c r="A16" s="79"/>
      <c r="B16" s="80"/>
      <c r="D16" s="92"/>
      <c r="E16" s="18">
        <f>Main!D98</f>
        <v>2.2536E-2</v>
      </c>
      <c r="F16" s="18">
        <f t="shared" ca="1" si="22"/>
        <v>1.296188739044413E-7</v>
      </c>
      <c r="G16" s="18">
        <f t="shared" ca="1" si="23"/>
        <v>1.1560046709630607E-7</v>
      </c>
      <c r="H16" s="18">
        <f t="shared" ca="1" si="24"/>
        <v>8.445350172222378E-9</v>
      </c>
      <c r="I16" s="18">
        <f t="shared" ca="1" si="25"/>
        <v>4.3375300814627051E-9</v>
      </c>
      <c r="J16" s="18">
        <f t="shared" ca="1" si="26"/>
        <v>3.740827574135329E-8</v>
      </c>
      <c r="K16" s="18">
        <f t="shared" ca="1" si="27"/>
        <v>5.1776033221114682E-8</v>
      </c>
      <c r="L16" s="18">
        <f t="shared" ca="1" si="28"/>
        <v>1.6454301275470904E-7</v>
      </c>
      <c r="M16" s="18">
        <f t="shared" ca="1" si="29"/>
        <v>2.7651467259854783E-8</v>
      </c>
      <c r="N16" s="18">
        <f t="shared" ca="1" si="30"/>
        <v>1.8754933533523101E-3</v>
      </c>
      <c r="O16" s="18">
        <f t="shared" ca="1" si="31"/>
        <v>9.3996735110600412E-6</v>
      </c>
      <c r="P16" s="18">
        <f t="shared" ca="1" si="32"/>
        <v>4.3917199275997951E-2</v>
      </c>
      <c r="S16" s="76">
        <v>148.5</v>
      </c>
      <c r="T16" s="76">
        <v>1.4982800000000001</v>
      </c>
      <c r="U16" s="76">
        <v>1.2303599999999999</v>
      </c>
      <c r="V16" s="76">
        <v>0.78474900000000003</v>
      </c>
      <c r="W16" s="76">
        <v>0.96457800000000005</v>
      </c>
      <c r="X16" s="76">
        <v>1.41605E-4</v>
      </c>
      <c r="Y16" s="76">
        <v>1.7256899999999999</v>
      </c>
      <c r="Z16" s="76">
        <v>1.44163</v>
      </c>
      <c r="AA16" s="76">
        <v>1.07396</v>
      </c>
      <c r="AB16" s="76">
        <v>1.0963400000000001</v>
      </c>
      <c r="AC16" s="76">
        <v>4.9514599999999999E-2</v>
      </c>
      <c r="AD16" s="76">
        <v>0.106141</v>
      </c>
      <c r="AE16" s="76">
        <v>2.2334000000000001</v>
      </c>
      <c r="AF16" s="76">
        <v>9.8985199999999999E-6</v>
      </c>
      <c r="AG16" s="76">
        <v>-0.130777</v>
      </c>
      <c r="AH16" s="76">
        <v>1.15161</v>
      </c>
      <c r="AI16" s="76">
        <v>4.0285000000000002</v>
      </c>
      <c r="AJ16" s="76">
        <v>3.80159</v>
      </c>
      <c r="AK16" s="76">
        <v>-0.126974</v>
      </c>
      <c r="AL16" s="76">
        <v>2.7299799999999999</v>
      </c>
      <c r="AM16" s="76">
        <v>0.87245799999999996</v>
      </c>
      <c r="AN16" s="76">
        <v>7.3899700000000003E-4</v>
      </c>
      <c r="AO16" s="76">
        <v>1.3738300000000001</v>
      </c>
      <c r="AP16" s="76">
        <v>1</v>
      </c>
      <c r="AQ16" s="76">
        <v>10</v>
      </c>
      <c r="AR16" s="76">
        <v>3.1990099999999999</v>
      </c>
      <c r="AS16" s="76">
        <v>0.75935799999999998</v>
      </c>
      <c r="AT16" s="76">
        <v>2.1042999999999998</v>
      </c>
      <c r="AU16" s="76">
        <v>1.20034</v>
      </c>
      <c r="AV16" s="76">
        <v>6.2559499999999997E-3</v>
      </c>
      <c r="AW16" s="76">
        <v>1.3195699999999999</v>
      </c>
      <c r="AX16" s="76">
        <v>1</v>
      </c>
      <c r="AY16" s="76">
        <v>10</v>
      </c>
      <c r="AZ16" s="76">
        <v>0.632714</v>
      </c>
      <c r="BA16" s="76">
        <v>-1.94964</v>
      </c>
      <c r="BB16" s="76">
        <v>0.84484800000000004</v>
      </c>
      <c r="BC16" s="76">
        <v>1.20279</v>
      </c>
      <c r="BD16" s="76">
        <v>1.8597099999999998E-2</v>
      </c>
      <c r="BE16" s="76">
        <v>1.29477</v>
      </c>
      <c r="BF16" s="76">
        <v>6.5653899999999998</v>
      </c>
      <c r="BG16" s="76">
        <v>3.0686599999999999</v>
      </c>
      <c r="BH16" s="76">
        <v>0</v>
      </c>
      <c r="BI16" s="76">
        <v>0</v>
      </c>
      <c r="BJ16" s="76">
        <v>0</v>
      </c>
      <c r="BK16" s="76">
        <v>0</v>
      </c>
      <c r="BL16" s="76">
        <v>0</v>
      </c>
      <c r="BM16" s="76">
        <v>0</v>
      </c>
      <c r="BN16" s="76">
        <v>0</v>
      </c>
      <c r="BO16" s="76">
        <v>0</v>
      </c>
      <c r="BP16" s="76">
        <v>0</v>
      </c>
      <c r="BQ16" s="76">
        <v>0</v>
      </c>
      <c r="BR16" s="76">
        <v>0</v>
      </c>
      <c r="BS16" s="76">
        <v>0</v>
      </c>
      <c r="BT16" s="76">
        <v>0</v>
      </c>
      <c r="BU16" s="76">
        <v>0</v>
      </c>
      <c r="BV16" s="76">
        <v>0</v>
      </c>
      <c r="BW16" s="76">
        <v>0</v>
      </c>
      <c r="BX16" s="76">
        <v>0</v>
      </c>
      <c r="BY16" s="76">
        <v>0</v>
      </c>
      <c r="BZ16" s="76">
        <v>0.26201099999999999</v>
      </c>
    </row>
    <row r="17" spans="1:78" ht="15" customHeight="1">
      <c r="A17" s="81"/>
      <c r="B17" s="82"/>
      <c r="C17" s="90"/>
      <c r="D17" s="93"/>
      <c r="E17" s="18">
        <f>Main!D99</f>
        <v>2.8371E-2</v>
      </c>
      <c r="F17" s="18">
        <f t="shared" ca="1" si="22"/>
        <v>1.2241403247961286E-7</v>
      </c>
      <c r="G17" s="18">
        <f t="shared" ca="1" si="23"/>
        <v>1.0513369326611981E-7</v>
      </c>
      <c r="H17" s="18">
        <f t="shared" ca="1" si="24"/>
        <v>8.0910784866003702E-9</v>
      </c>
      <c r="I17" s="18">
        <f t="shared" ca="1" si="25"/>
        <v>3.9710142098616208E-9</v>
      </c>
      <c r="J17" s="18">
        <f t="shared" ca="1" si="26"/>
        <v>3.2970673375904477E-8</v>
      </c>
      <c r="K17" s="18">
        <f t="shared" ca="1" si="27"/>
        <v>4.4107019794228604E-8</v>
      </c>
      <c r="L17" s="18">
        <f t="shared" ca="1" si="28"/>
        <v>1.2080180045895926E-7</v>
      </c>
      <c r="M17" s="18">
        <f t="shared" ca="1" si="29"/>
        <v>1.8896969201371125E-8</v>
      </c>
      <c r="N17" s="18">
        <f t="shared" ca="1" si="30"/>
        <v>1.7833542728001302E-3</v>
      </c>
      <c r="O17" s="18">
        <f t="shared" ca="1" si="31"/>
        <v>1.1130940585876016E-5</v>
      </c>
      <c r="P17" s="18">
        <f t="shared" ca="1" si="32"/>
        <v>0.13254797335170404</v>
      </c>
      <c r="S17" s="76">
        <v>202.5</v>
      </c>
      <c r="T17" s="76">
        <v>1.3725099999999999</v>
      </c>
      <c r="U17" s="76">
        <v>1.16483</v>
      </c>
      <c r="V17" s="76">
        <v>0.65019800000000005</v>
      </c>
      <c r="W17" s="76">
        <v>0.92702600000000002</v>
      </c>
      <c r="X17" s="76">
        <v>1.16981E-4</v>
      </c>
      <c r="Y17" s="76">
        <v>1.7495700000000001</v>
      </c>
      <c r="Z17" s="76">
        <v>1.38188</v>
      </c>
      <c r="AA17" s="76">
        <v>1.06009</v>
      </c>
      <c r="AB17" s="76">
        <v>1.11151</v>
      </c>
      <c r="AC17" s="76">
        <v>4.6257300000000001E-2</v>
      </c>
      <c r="AD17" s="76">
        <v>0.111525</v>
      </c>
      <c r="AE17" s="76">
        <v>2.2333699999999999</v>
      </c>
      <c r="AF17" s="76">
        <v>1.1538299999999999E-5</v>
      </c>
      <c r="AG17" s="76">
        <v>-8.6485599999999996E-2</v>
      </c>
      <c r="AH17" s="76">
        <v>1.1548499999999999</v>
      </c>
      <c r="AI17" s="76">
        <v>4.0434400000000004</v>
      </c>
      <c r="AJ17" s="76">
        <v>3.8075899999999998</v>
      </c>
      <c r="AK17" s="76">
        <v>-0.122935</v>
      </c>
      <c r="AL17" s="76">
        <v>2.69496</v>
      </c>
      <c r="AM17" s="76">
        <v>0.86964300000000005</v>
      </c>
      <c r="AN17" s="76">
        <v>1.5981299999999999E-3</v>
      </c>
      <c r="AO17" s="76">
        <v>1.2911300000000001</v>
      </c>
      <c r="AP17" s="76">
        <v>1</v>
      </c>
      <c r="AQ17" s="76">
        <v>10</v>
      </c>
      <c r="AR17" s="76">
        <v>3.25854</v>
      </c>
      <c r="AS17" s="76">
        <v>0.76113900000000001</v>
      </c>
      <c r="AT17" s="76">
        <v>2.1219999999999999</v>
      </c>
      <c r="AU17" s="76">
        <v>1.2032099999999999</v>
      </c>
      <c r="AV17" s="76">
        <v>6.8207800000000002E-3</v>
      </c>
      <c r="AW17" s="76">
        <v>1.33175</v>
      </c>
      <c r="AX17" s="76">
        <v>1</v>
      </c>
      <c r="AY17" s="76">
        <v>10</v>
      </c>
      <c r="AZ17" s="76">
        <v>0.66508100000000003</v>
      </c>
      <c r="BA17" s="76">
        <v>-1.92807</v>
      </c>
      <c r="BB17" s="76">
        <v>0.76661699999999999</v>
      </c>
      <c r="BC17" s="76">
        <v>1.22536</v>
      </c>
      <c r="BD17" s="76">
        <v>1.66538E-2</v>
      </c>
      <c r="BE17" s="76">
        <v>1.3732800000000001</v>
      </c>
      <c r="BF17" s="76">
        <v>6.6176399999999997</v>
      </c>
      <c r="BG17" s="76">
        <v>3.07287</v>
      </c>
      <c r="BH17" s="76">
        <v>0</v>
      </c>
      <c r="BI17" s="76">
        <v>0</v>
      </c>
      <c r="BJ17" s="76">
        <v>0</v>
      </c>
      <c r="BK17" s="76">
        <v>0</v>
      </c>
      <c r="BL17" s="76">
        <v>0</v>
      </c>
      <c r="BM17" s="76">
        <v>0</v>
      </c>
      <c r="BN17" s="76">
        <v>0</v>
      </c>
      <c r="BO17" s="76">
        <v>0</v>
      </c>
      <c r="BP17" s="76">
        <v>0</v>
      </c>
      <c r="BQ17" s="76">
        <v>0</v>
      </c>
      <c r="BR17" s="76">
        <v>0</v>
      </c>
      <c r="BS17" s="76">
        <v>0</v>
      </c>
      <c r="BT17" s="76">
        <v>0</v>
      </c>
      <c r="BU17" s="76">
        <v>0</v>
      </c>
      <c r="BV17" s="76">
        <v>0</v>
      </c>
      <c r="BW17" s="76">
        <v>0</v>
      </c>
      <c r="BX17" s="76">
        <v>0</v>
      </c>
      <c r="BY17" s="76">
        <v>0</v>
      </c>
      <c r="BZ17" s="76">
        <v>0.26652300000000001</v>
      </c>
    </row>
    <row r="18" spans="1:78" ht="15" customHeight="1">
      <c r="A18" s="81"/>
      <c r="B18" s="83"/>
      <c r="C18" s="91"/>
      <c r="E18" s="18">
        <f>Main!D100</f>
        <v>3.5716999999999999E-2</v>
      </c>
      <c r="F18" s="18">
        <f t="shared" ca="1" si="22"/>
        <v>1.1600878864286949E-7</v>
      </c>
      <c r="G18" s="18">
        <f t="shared" ca="1" si="23"/>
        <v>9.7179551421474237E-8</v>
      </c>
      <c r="H18" s="18">
        <f t="shared" ca="1" si="24"/>
        <v>7.7516546739187881E-9</v>
      </c>
      <c r="I18" s="18">
        <f t="shared" ca="1" si="25"/>
        <v>3.6303849011493236E-9</v>
      </c>
      <c r="J18" s="18">
        <f t="shared" ca="1" si="26"/>
        <v>2.8607961274930478E-8</v>
      </c>
      <c r="K18" s="18">
        <f t="shared" ca="1" si="27"/>
        <v>3.7289284095600276E-8</v>
      </c>
      <c r="L18" s="18">
        <f t="shared" ca="1" si="28"/>
        <v>8.6511361783709279E-8</v>
      </c>
      <c r="M18" s="18">
        <f t="shared" ca="1" si="29"/>
        <v>1.2406825220111297E-8</v>
      </c>
      <c r="N18" s="18">
        <f t="shared" ca="1" si="30"/>
        <v>1.6892121620598257E-3</v>
      </c>
      <c r="O18" s="18">
        <f t="shared" ca="1" si="31"/>
        <v>1.3154712304539594E-5</v>
      </c>
      <c r="P18" s="18">
        <f t="shared" ca="1" si="32"/>
        <v>0.3634795671362111</v>
      </c>
      <c r="S18" s="76">
        <v>299.5</v>
      </c>
      <c r="T18" s="76">
        <v>1.258</v>
      </c>
      <c r="U18" s="76">
        <v>1.0849899999999999</v>
      </c>
      <c r="V18" s="76">
        <v>0.51129999999999998</v>
      </c>
      <c r="W18" s="76">
        <v>0.88674200000000003</v>
      </c>
      <c r="X18" s="76">
        <v>9.6760499999999996E-5</v>
      </c>
      <c r="Y18" s="76">
        <v>1.7741499999999999</v>
      </c>
      <c r="Z18" s="76">
        <v>1.3140499999999999</v>
      </c>
      <c r="AA18" s="76">
        <v>1.0690299999999999</v>
      </c>
      <c r="AB18" s="76">
        <v>1.1411899999999999</v>
      </c>
      <c r="AC18" s="76">
        <v>4.6520800000000001E-2</v>
      </c>
      <c r="AD18" s="76">
        <v>0.120763</v>
      </c>
      <c r="AE18" s="76">
        <v>2.2269800000000002</v>
      </c>
      <c r="AF18" s="76">
        <v>7.15748E-6</v>
      </c>
      <c r="AG18" s="76">
        <v>-1.9235100000000002E-2</v>
      </c>
      <c r="AH18" s="76">
        <v>1.15045</v>
      </c>
      <c r="AI18" s="76">
        <v>4.0374100000000004</v>
      </c>
      <c r="AJ18" s="76">
        <v>3.72587</v>
      </c>
      <c r="AK18" s="76">
        <v>-0.118589</v>
      </c>
      <c r="AL18" s="76">
        <v>2.6590500000000001</v>
      </c>
      <c r="AM18" s="76">
        <v>0.865595</v>
      </c>
      <c r="AN18" s="76">
        <v>3.0731500000000002E-3</v>
      </c>
      <c r="AO18" s="76">
        <v>1.2295700000000001</v>
      </c>
      <c r="AP18" s="76">
        <v>1</v>
      </c>
      <c r="AQ18" s="76">
        <v>10</v>
      </c>
      <c r="AR18" s="76">
        <v>3.1956000000000002</v>
      </c>
      <c r="AS18" s="76">
        <v>0.75756699999999999</v>
      </c>
      <c r="AT18" s="76">
        <v>2.1059800000000002</v>
      </c>
      <c r="AU18" s="76">
        <v>1.2028300000000001</v>
      </c>
      <c r="AV18" s="76">
        <v>7.3241299999999999E-3</v>
      </c>
      <c r="AW18" s="76">
        <v>1.3462799999999999</v>
      </c>
      <c r="AX18" s="76">
        <v>1</v>
      </c>
      <c r="AY18" s="76">
        <v>10</v>
      </c>
      <c r="AZ18" s="76">
        <v>0.67394200000000004</v>
      </c>
      <c r="BA18" s="76">
        <v>-1.91316</v>
      </c>
      <c r="BB18" s="76">
        <v>0.71776700000000004</v>
      </c>
      <c r="BC18" s="76">
        <v>1.24725</v>
      </c>
      <c r="BD18" s="76">
        <v>1.47291E-2</v>
      </c>
      <c r="BE18" s="76">
        <v>1.45076</v>
      </c>
      <c r="BF18" s="76">
        <v>6.6562900000000003</v>
      </c>
      <c r="BG18" s="76">
        <v>3.07456</v>
      </c>
      <c r="BH18" s="76">
        <v>0</v>
      </c>
      <c r="BI18" s="76">
        <v>0</v>
      </c>
      <c r="BJ18" s="76">
        <v>0</v>
      </c>
      <c r="BK18" s="76">
        <v>0</v>
      </c>
      <c r="BL18" s="76">
        <v>0</v>
      </c>
      <c r="BM18" s="76">
        <v>0</v>
      </c>
      <c r="BN18" s="76">
        <v>0</v>
      </c>
      <c r="BO18" s="76">
        <v>0</v>
      </c>
      <c r="BP18" s="76">
        <v>0</v>
      </c>
      <c r="BQ18" s="76">
        <v>0</v>
      </c>
      <c r="BR18" s="76">
        <v>0</v>
      </c>
      <c r="BS18" s="76">
        <v>0</v>
      </c>
      <c r="BT18" s="76">
        <v>0</v>
      </c>
      <c r="BU18" s="76">
        <v>0</v>
      </c>
      <c r="BV18" s="76">
        <v>0</v>
      </c>
      <c r="BW18" s="76">
        <v>0</v>
      </c>
      <c r="BX18" s="76">
        <v>0</v>
      </c>
      <c r="BY18" s="76">
        <v>0</v>
      </c>
      <c r="BZ18" s="76">
        <v>0.27083299999999999</v>
      </c>
    </row>
    <row r="19" spans="1:78" ht="15" customHeight="1">
      <c r="A19" s="79"/>
      <c r="B19" s="80"/>
      <c r="E19" s="18">
        <f>Main!D101</f>
        <v>4.4964999999999998E-2</v>
      </c>
      <c r="F19" s="18">
        <f t="shared" ca="1" si="22"/>
        <v>1.1041988972283783E-7</v>
      </c>
      <c r="G19" s="18">
        <f t="shared" ca="1" si="23"/>
        <v>9.117571119415212E-8</v>
      </c>
      <c r="H19" s="18">
        <f t="shared" ca="1" si="24"/>
        <v>7.4264619185107741E-9</v>
      </c>
      <c r="I19" s="18">
        <f t="shared" ca="1" si="25"/>
        <v>3.3141899767530857E-9</v>
      </c>
      <c r="J19" s="18">
        <f t="shared" ca="1" si="26"/>
        <v>2.4360203255012285E-8</v>
      </c>
      <c r="K19" s="18">
        <f t="shared" ca="1" si="27"/>
        <v>3.1205645077717547E-8</v>
      </c>
      <c r="L19" s="18">
        <f t="shared" ca="1" si="28"/>
        <v>5.9975154813803192E-8</v>
      </c>
      <c r="M19" s="18">
        <f t="shared" ca="1" si="29"/>
        <v>7.7911486391535565E-9</v>
      </c>
      <c r="N19" s="18">
        <f t="shared" ca="1" si="30"/>
        <v>1.5929394496983066E-3</v>
      </c>
      <c r="O19" s="18">
        <f t="shared" ca="1" si="31"/>
        <v>1.5505783673661854E-5</v>
      </c>
      <c r="P19" s="18">
        <f t="shared" ca="1" si="32"/>
        <v>0.7178805691879333</v>
      </c>
      <c r="S19" s="76">
        <v>424.5</v>
      </c>
      <c r="T19" s="76">
        <v>1.16211</v>
      </c>
      <c r="U19" s="76">
        <v>0.99579700000000004</v>
      </c>
      <c r="V19" s="76">
        <v>0.37743500000000002</v>
      </c>
      <c r="W19" s="76">
        <v>0.85149300000000006</v>
      </c>
      <c r="X19" s="76">
        <v>8.0230599999999997E-5</v>
      </c>
      <c r="Y19" s="76">
        <v>1.79776</v>
      </c>
      <c r="Z19" s="76">
        <v>1.2428699999999999</v>
      </c>
      <c r="AA19" s="76">
        <v>1.1054900000000001</v>
      </c>
      <c r="AB19" s="76">
        <v>1.18038</v>
      </c>
      <c r="AC19" s="76">
        <v>4.9210900000000002E-2</v>
      </c>
      <c r="AD19" s="76">
        <v>0.13405300000000001</v>
      </c>
      <c r="AE19" s="76">
        <v>2.2100599999999999</v>
      </c>
      <c r="AF19" s="76">
        <v>9.8873400000000004E-6</v>
      </c>
      <c r="AG19" s="76">
        <v>-0.23001099999999999</v>
      </c>
      <c r="AH19" s="76">
        <v>1.14436</v>
      </c>
      <c r="AI19" s="76">
        <v>4.0201000000000002</v>
      </c>
      <c r="AJ19" s="76">
        <v>3.5618500000000002</v>
      </c>
      <c r="AK19" s="76">
        <v>-0.115328</v>
      </c>
      <c r="AL19" s="76">
        <v>2.6092200000000001</v>
      </c>
      <c r="AM19" s="76">
        <v>0.86077899999999996</v>
      </c>
      <c r="AN19" s="76">
        <v>5.1815300000000002E-3</v>
      </c>
      <c r="AO19" s="76">
        <v>1.1824399999999999</v>
      </c>
      <c r="AP19" s="76">
        <v>1</v>
      </c>
      <c r="AQ19" s="76">
        <v>10</v>
      </c>
      <c r="AR19" s="76">
        <v>3.0772200000000001</v>
      </c>
      <c r="AS19" s="76">
        <v>0.75635399999999997</v>
      </c>
      <c r="AT19" s="76">
        <v>2.0949200000000001</v>
      </c>
      <c r="AU19" s="76">
        <v>1.20713</v>
      </c>
      <c r="AV19" s="76">
        <v>7.7353600000000002E-3</v>
      </c>
      <c r="AW19" s="76">
        <v>1.3579600000000001</v>
      </c>
      <c r="AX19" s="76">
        <v>1</v>
      </c>
      <c r="AY19" s="76">
        <v>10</v>
      </c>
      <c r="AZ19" s="76">
        <v>0.65164999999999995</v>
      </c>
      <c r="BA19" s="76">
        <v>-1.9078900000000001</v>
      </c>
      <c r="BB19" s="76">
        <v>0.71640300000000001</v>
      </c>
      <c r="BC19" s="76">
        <v>1.2567200000000001</v>
      </c>
      <c r="BD19" s="76">
        <v>1.2896899999999999E-2</v>
      </c>
      <c r="BE19" s="76">
        <v>1.5149999999999999</v>
      </c>
      <c r="BF19" s="76">
        <v>6.6919500000000003</v>
      </c>
      <c r="BG19" s="76">
        <v>3.0745399999999998</v>
      </c>
      <c r="BH19" s="76">
        <v>0</v>
      </c>
      <c r="BI19" s="76">
        <v>0</v>
      </c>
      <c r="BJ19" s="76">
        <v>0</v>
      </c>
      <c r="BK19" s="76">
        <v>0</v>
      </c>
      <c r="BL19" s="76">
        <v>0</v>
      </c>
      <c r="BM19" s="76">
        <v>0</v>
      </c>
      <c r="BN19" s="76">
        <v>0</v>
      </c>
      <c r="BO19" s="76">
        <v>0</v>
      </c>
      <c r="BP19" s="76">
        <v>0</v>
      </c>
      <c r="BQ19" s="76">
        <v>0</v>
      </c>
      <c r="BR19" s="76">
        <v>0</v>
      </c>
      <c r="BS19" s="76">
        <v>0</v>
      </c>
      <c r="BT19" s="76">
        <v>0</v>
      </c>
      <c r="BU19" s="76">
        <v>0</v>
      </c>
      <c r="BV19" s="76">
        <v>0</v>
      </c>
      <c r="BW19" s="76">
        <v>0</v>
      </c>
      <c r="BX19" s="76">
        <v>0</v>
      </c>
      <c r="BY19" s="76">
        <v>0</v>
      </c>
      <c r="BZ19" s="76">
        <v>0.27264899999999997</v>
      </c>
    </row>
    <row r="20" spans="1:78" ht="15" customHeight="1">
      <c r="A20" s="79"/>
      <c r="B20" s="80"/>
      <c r="E20" s="18">
        <f>Main!D102</f>
        <v>5.6606999999999998E-2</v>
      </c>
      <c r="F20" s="18">
        <f t="shared" ca="1" si="22"/>
        <v>1.056769703495489E-7</v>
      </c>
      <c r="G20" s="18">
        <f t="shared" ca="1" si="23"/>
        <v>8.6685014940203577E-8</v>
      </c>
      <c r="H20" s="18">
        <f t="shared" ca="1" si="24"/>
        <v>7.1149033101322298E-9</v>
      </c>
      <c r="I20" s="18">
        <f t="shared" ca="1" si="25"/>
        <v>3.0210415564303927E-9</v>
      </c>
      <c r="J20" s="18">
        <f t="shared" ca="1" si="26"/>
        <v>2.0296941185793706E-8</v>
      </c>
      <c r="K20" s="18">
        <f t="shared" ca="1" si="27"/>
        <v>2.5766999974646926E-8</v>
      </c>
      <c r="L20" s="18">
        <f t="shared" ca="1" si="28"/>
        <v>3.995791497267374E-8</v>
      </c>
      <c r="M20" s="18">
        <f t="shared" ca="1" si="29"/>
        <v>4.675977878645169E-9</v>
      </c>
      <c r="N20" s="18">
        <f t="shared" ca="1" si="30"/>
        <v>1.4945394730648224E-3</v>
      </c>
      <c r="O20" s="18">
        <f t="shared" ca="1" si="31"/>
        <v>1.8214977771070278E-5</v>
      </c>
      <c r="P20" s="18">
        <f t="shared" ca="1" si="32"/>
        <v>0.80174421665844031</v>
      </c>
      <c r="S20" s="76">
        <v>558</v>
      </c>
      <c r="T20" s="76">
        <v>1.0723100000000001</v>
      </c>
      <c r="U20" s="76">
        <v>0.91572399999999998</v>
      </c>
      <c r="V20" s="76">
        <v>0.27276800000000001</v>
      </c>
      <c r="W20" s="76">
        <v>0.83335999999999999</v>
      </c>
      <c r="X20" s="76">
        <v>6.9627200000000003E-5</v>
      </c>
      <c r="Y20" s="76">
        <v>1.81412</v>
      </c>
      <c r="Z20" s="76">
        <v>1.1822600000000001</v>
      </c>
      <c r="AA20" s="76">
        <v>1.1605000000000001</v>
      </c>
      <c r="AB20" s="76">
        <v>1.1826000000000001</v>
      </c>
      <c r="AC20" s="76">
        <v>4.39055E-2</v>
      </c>
      <c r="AD20" s="76">
        <v>0.136883</v>
      </c>
      <c r="AE20" s="76">
        <v>2.2275200000000002</v>
      </c>
      <c r="AF20" s="76">
        <v>3.7323400000000001E-6</v>
      </c>
      <c r="AG20" s="76">
        <v>-0.123083</v>
      </c>
      <c r="AH20" s="76">
        <v>1.1505300000000001</v>
      </c>
      <c r="AI20" s="76">
        <v>4.0461499999999999</v>
      </c>
      <c r="AJ20" s="76">
        <v>3.33501</v>
      </c>
      <c r="AK20" s="76">
        <v>-0.11410099999999999</v>
      </c>
      <c r="AL20" s="76">
        <v>2.5499299999999998</v>
      </c>
      <c r="AM20" s="76">
        <v>0.85744799999999999</v>
      </c>
      <c r="AN20" s="76">
        <v>7.2149400000000004E-3</v>
      </c>
      <c r="AO20" s="76">
        <v>1.15055</v>
      </c>
      <c r="AP20" s="76">
        <v>1</v>
      </c>
      <c r="AQ20" s="76">
        <v>10</v>
      </c>
      <c r="AR20" s="76">
        <v>2.8746</v>
      </c>
      <c r="AS20" s="76">
        <v>0.75622400000000001</v>
      </c>
      <c r="AT20" s="76">
        <v>2.0620699999999998</v>
      </c>
      <c r="AU20" s="76">
        <v>1.2119200000000001</v>
      </c>
      <c r="AV20" s="76">
        <v>8.1252200000000007E-3</v>
      </c>
      <c r="AW20" s="76">
        <v>1.35826</v>
      </c>
      <c r="AX20" s="76">
        <v>1</v>
      </c>
      <c r="AY20" s="76">
        <v>10</v>
      </c>
      <c r="AZ20" s="76">
        <v>0.60443999999999998</v>
      </c>
      <c r="BA20" s="76">
        <v>-1.91143</v>
      </c>
      <c r="BB20" s="76">
        <v>0.75432600000000005</v>
      </c>
      <c r="BC20" s="76">
        <v>1.2518199999999999</v>
      </c>
      <c r="BD20" s="76">
        <v>1.13887E-2</v>
      </c>
      <c r="BE20" s="76">
        <v>1.55626</v>
      </c>
      <c r="BF20" s="76">
        <v>6.68872</v>
      </c>
      <c r="BG20" s="76">
        <v>3.0724100000000001</v>
      </c>
      <c r="BH20" s="76">
        <v>0</v>
      </c>
      <c r="BI20" s="76">
        <v>0</v>
      </c>
      <c r="BJ20" s="76">
        <v>0</v>
      </c>
      <c r="BK20" s="76">
        <v>0</v>
      </c>
      <c r="BL20" s="76">
        <v>0</v>
      </c>
      <c r="BM20" s="76">
        <v>0</v>
      </c>
      <c r="BN20" s="76">
        <v>0</v>
      </c>
      <c r="BO20" s="76">
        <v>0</v>
      </c>
      <c r="BP20" s="76">
        <v>0</v>
      </c>
      <c r="BQ20" s="76">
        <v>0</v>
      </c>
      <c r="BR20" s="76">
        <v>0</v>
      </c>
      <c r="BS20" s="76">
        <v>0</v>
      </c>
      <c r="BT20" s="76">
        <v>0</v>
      </c>
      <c r="BU20" s="76">
        <v>0</v>
      </c>
      <c r="BV20" s="76">
        <v>0</v>
      </c>
      <c r="BW20" s="76">
        <v>0</v>
      </c>
      <c r="BX20" s="76">
        <v>0</v>
      </c>
      <c r="BY20" s="76">
        <v>0</v>
      </c>
      <c r="BZ20" s="76">
        <v>0.26818900000000001</v>
      </c>
    </row>
    <row r="21" spans="1:78" ht="15" customHeight="1">
      <c r="A21" s="79"/>
      <c r="B21" s="80"/>
      <c r="E21" s="18">
        <f>Main!D103</f>
        <v>7.1263999999999994E-2</v>
      </c>
      <c r="F21" s="18">
        <f t="shared" ca="1" si="22"/>
        <v>1.0182370609101604E-7</v>
      </c>
      <c r="G21" s="18">
        <f t="shared" ca="1" si="23"/>
        <v>8.3366636965086574E-8</v>
      </c>
      <c r="H21" s="18">
        <f t="shared" ca="1" si="24"/>
        <v>6.8163603778377836E-9</v>
      </c>
      <c r="I21" s="18">
        <f t="shared" ca="1" si="25"/>
        <v>2.7495723573422073E-9</v>
      </c>
      <c r="J21" s="18">
        <f t="shared" ca="1" si="26"/>
        <v>1.6508266370531896E-8</v>
      </c>
      <c r="K21" s="18">
        <f t="shared" ca="1" si="27"/>
        <v>2.0913711353328874E-8</v>
      </c>
      <c r="L21" s="18">
        <f t="shared" ca="1" si="28"/>
        <v>2.5448655009898057E-8</v>
      </c>
      <c r="M21" s="18">
        <f t="shared" ca="1" si="29"/>
        <v>2.6902557591766814E-9</v>
      </c>
      <c r="N21" s="18">
        <f t="shared" ca="1" si="30"/>
        <v>1.3941690130377922E-3</v>
      </c>
      <c r="O21" s="18">
        <f t="shared" ca="1" si="31"/>
        <v>2.1304270563856169E-5</v>
      </c>
      <c r="P21" s="18">
        <f t="shared" ca="1" si="32"/>
        <v>0.60449511917428123</v>
      </c>
      <c r="S21" s="76">
        <v>666</v>
      </c>
      <c r="T21" s="76">
        <v>1.0020100000000001</v>
      </c>
      <c r="U21" s="76">
        <v>0.85183299999999995</v>
      </c>
      <c r="V21" s="76">
        <v>0.200437</v>
      </c>
      <c r="W21" s="76">
        <v>0.82881400000000005</v>
      </c>
      <c r="X21" s="76">
        <v>6.5712199999999997E-5</v>
      </c>
      <c r="Y21" s="76">
        <v>1.8177700000000001</v>
      </c>
      <c r="Z21" s="76">
        <v>1.1368199999999999</v>
      </c>
      <c r="AA21" s="76">
        <v>1.2272099999999999</v>
      </c>
      <c r="AB21" s="76">
        <v>1.1712400000000001</v>
      </c>
      <c r="AC21" s="76">
        <v>4.4984799999999998E-2</v>
      </c>
      <c r="AD21" s="76">
        <v>0.145036</v>
      </c>
      <c r="AE21" s="76">
        <v>2.2345199999999998</v>
      </c>
      <c r="AF21" s="76">
        <v>4.5232200000000002E-7</v>
      </c>
      <c r="AG21" s="76">
        <v>-0.13522700000000001</v>
      </c>
      <c r="AH21" s="76">
        <v>1.1538200000000001</v>
      </c>
      <c r="AI21" s="76">
        <v>4.0431999999999997</v>
      </c>
      <c r="AJ21" s="76">
        <v>3.0991300000000002</v>
      </c>
      <c r="AK21" s="76">
        <v>-0.121184</v>
      </c>
      <c r="AL21" s="76">
        <v>2.3950900000000002</v>
      </c>
      <c r="AM21" s="76">
        <v>0.85913300000000004</v>
      </c>
      <c r="AN21" s="76">
        <v>7.6207000000000002E-3</v>
      </c>
      <c r="AO21" s="76">
        <v>1.13818</v>
      </c>
      <c r="AP21" s="76">
        <v>1</v>
      </c>
      <c r="AQ21" s="76">
        <v>10</v>
      </c>
      <c r="AR21" s="76">
        <v>2.9240200000000001</v>
      </c>
      <c r="AS21" s="76">
        <v>0.78082499999999999</v>
      </c>
      <c r="AT21" s="76">
        <v>2.1973699999999998</v>
      </c>
      <c r="AU21" s="76">
        <v>1.23048</v>
      </c>
      <c r="AV21" s="76">
        <v>8.5619200000000006E-3</v>
      </c>
      <c r="AW21" s="76">
        <v>1.3519099999999999</v>
      </c>
      <c r="AX21" s="76">
        <v>1</v>
      </c>
      <c r="AY21" s="76">
        <v>10</v>
      </c>
      <c r="AZ21" s="76">
        <v>0.55258700000000005</v>
      </c>
      <c r="BA21" s="76">
        <v>-1.92822</v>
      </c>
      <c r="BB21" s="76">
        <v>0.85345199999999999</v>
      </c>
      <c r="BC21" s="76">
        <v>1.2362200000000001</v>
      </c>
      <c r="BD21" s="76">
        <v>1.0587600000000001E-2</v>
      </c>
      <c r="BE21" s="76">
        <v>1.56118</v>
      </c>
      <c r="BF21" s="76">
        <v>6.7092999999999998</v>
      </c>
      <c r="BG21" s="76">
        <v>3.0732599999999999</v>
      </c>
      <c r="BH21" s="76">
        <v>0</v>
      </c>
      <c r="BI21" s="76">
        <v>0</v>
      </c>
      <c r="BJ21" s="76">
        <v>0</v>
      </c>
      <c r="BK21" s="76">
        <v>0</v>
      </c>
      <c r="BL21" s="76">
        <v>0</v>
      </c>
      <c r="BM21" s="76">
        <v>0</v>
      </c>
      <c r="BN21" s="76">
        <v>0</v>
      </c>
      <c r="BO21" s="76">
        <v>0</v>
      </c>
      <c r="BP21" s="76">
        <v>0</v>
      </c>
      <c r="BQ21" s="76">
        <v>0</v>
      </c>
      <c r="BR21" s="76">
        <v>0</v>
      </c>
      <c r="BS21" s="76">
        <v>0</v>
      </c>
      <c r="BT21" s="76">
        <v>0</v>
      </c>
      <c r="BU21" s="76">
        <v>0</v>
      </c>
      <c r="BV21" s="76">
        <v>0</v>
      </c>
      <c r="BW21" s="76">
        <v>0</v>
      </c>
      <c r="BX21" s="76">
        <v>0</v>
      </c>
      <c r="BY21" s="76">
        <v>0</v>
      </c>
      <c r="BZ21" s="76">
        <v>0.25040400000000002</v>
      </c>
    </row>
    <row r="22" spans="1:78" ht="15" customHeight="1">
      <c r="A22" s="79"/>
      <c r="B22" s="80"/>
      <c r="E22" s="18">
        <f>Main!D104</f>
        <v>8.9717000000000005E-2</v>
      </c>
      <c r="F22" s="18">
        <f t="shared" ca="1" si="22"/>
        <v>9.8920599324474278E-8</v>
      </c>
      <c r="G22" s="18">
        <f t="shared" ca="1" si="23"/>
        <v>8.0954521308973593E-8</v>
      </c>
      <c r="H22" s="18">
        <f t="shared" ca="1" si="24"/>
        <v>6.5302469657835165E-9</v>
      </c>
      <c r="I22" s="18">
        <f t="shared" ca="1" si="25"/>
        <v>2.4984812884952782E-9</v>
      </c>
      <c r="J22" s="18">
        <f t="shared" ca="1" si="26"/>
        <v>1.3088231666812075E-8</v>
      </c>
      <c r="K22" s="18">
        <f t="shared" ca="1" si="27"/>
        <v>1.6616521756678367E-8</v>
      </c>
      <c r="L22" s="18">
        <f t="shared" ca="1" si="28"/>
        <v>1.5468044430379665E-8</v>
      </c>
      <c r="M22" s="18">
        <f t="shared" ca="1" si="29"/>
        <v>1.4926686217794496E-9</v>
      </c>
      <c r="N22" s="18">
        <f t="shared" ca="1" si="30"/>
        <v>1.2921886348451045E-3</v>
      </c>
      <c r="O22" s="18">
        <f t="shared" ca="1" si="31"/>
        <v>2.4778825089988888E-5</v>
      </c>
      <c r="P22" s="18">
        <f t="shared" ca="1" si="32"/>
        <v>0.40192592442598452</v>
      </c>
      <c r="S22" s="76">
        <v>718</v>
      </c>
      <c r="T22" s="76">
        <v>0.94713099999999995</v>
      </c>
      <c r="U22" s="76">
        <v>0.81252500000000005</v>
      </c>
      <c r="V22" s="76">
        <v>0.156833</v>
      </c>
      <c r="W22" s="76">
        <v>0.83943100000000004</v>
      </c>
      <c r="X22" s="76">
        <v>6.5625199999999996E-5</v>
      </c>
      <c r="Y22" s="76">
        <v>1.81077</v>
      </c>
      <c r="Z22" s="76">
        <v>1.1092900000000001</v>
      </c>
      <c r="AA22" s="76">
        <v>1.27101</v>
      </c>
      <c r="AB22" s="76">
        <v>1.13419</v>
      </c>
      <c r="AC22" s="76">
        <v>3.6572899999999998E-2</v>
      </c>
      <c r="AD22" s="76">
        <v>0.136936</v>
      </c>
      <c r="AE22" s="76">
        <v>2.2772199999999998</v>
      </c>
      <c r="AF22" s="76">
        <v>1.68871E-5</v>
      </c>
      <c r="AG22" s="76">
        <v>-2.5083999999999999E-2</v>
      </c>
      <c r="AH22" s="76">
        <v>1.1577999999999999</v>
      </c>
      <c r="AI22" s="76">
        <v>4.0804900000000002</v>
      </c>
      <c r="AJ22" s="76">
        <v>3.19543</v>
      </c>
      <c r="AK22" s="76">
        <v>-0.115093</v>
      </c>
      <c r="AL22" s="76">
        <v>2.50332</v>
      </c>
      <c r="AM22" s="76">
        <v>0.85708499999999999</v>
      </c>
      <c r="AN22" s="76">
        <v>8.7194000000000004E-3</v>
      </c>
      <c r="AO22" s="76">
        <v>1.1175299999999999</v>
      </c>
      <c r="AP22" s="76">
        <v>1</v>
      </c>
      <c r="AQ22" s="76">
        <v>10</v>
      </c>
      <c r="AR22" s="76">
        <v>3.03057</v>
      </c>
      <c r="AS22" s="76">
        <v>0.78077799999999997</v>
      </c>
      <c r="AT22" s="76">
        <v>2.3214299999999999</v>
      </c>
      <c r="AU22" s="76">
        <v>1.2165999999999999</v>
      </c>
      <c r="AV22" s="76">
        <v>9.3170500000000003E-3</v>
      </c>
      <c r="AW22" s="76">
        <v>1.3412500000000001</v>
      </c>
      <c r="AX22" s="76">
        <v>1</v>
      </c>
      <c r="AY22" s="76">
        <v>10</v>
      </c>
      <c r="AZ22" s="76">
        <v>0.54583400000000004</v>
      </c>
      <c r="BA22" s="76">
        <v>-1.93421</v>
      </c>
      <c r="BB22" s="76">
        <v>0.87677000000000005</v>
      </c>
      <c r="BC22" s="76">
        <v>1.2216400000000001</v>
      </c>
      <c r="BD22" s="76">
        <v>9.7070300000000002E-3</v>
      </c>
      <c r="BE22" s="76">
        <v>1.5652699999999999</v>
      </c>
      <c r="BF22" s="76">
        <v>6.6021799999999997</v>
      </c>
      <c r="BG22" s="76">
        <v>3.0628099999999998</v>
      </c>
      <c r="BH22" s="76">
        <v>0</v>
      </c>
      <c r="BI22" s="76">
        <v>0</v>
      </c>
      <c r="BJ22" s="76">
        <v>0</v>
      </c>
      <c r="BK22" s="76">
        <v>0</v>
      </c>
      <c r="BL22" s="76">
        <v>0</v>
      </c>
      <c r="BM22" s="76">
        <v>0</v>
      </c>
      <c r="BN22" s="76">
        <v>0</v>
      </c>
      <c r="BO22" s="76">
        <v>0</v>
      </c>
      <c r="BP22" s="76">
        <v>0</v>
      </c>
      <c r="BQ22" s="76">
        <v>0</v>
      </c>
      <c r="BR22" s="76">
        <v>0</v>
      </c>
      <c r="BS22" s="76">
        <v>0</v>
      </c>
      <c r="BT22" s="76">
        <v>0</v>
      </c>
      <c r="BU22" s="76">
        <v>0</v>
      </c>
      <c r="BV22" s="76">
        <v>0</v>
      </c>
      <c r="BW22" s="76">
        <v>0</v>
      </c>
      <c r="BX22" s="76">
        <v>0</v>
      </c>
      <c r="BY22" s="76">
        <v>0</v>
      </c>
      <c r="BZ22" s="76">
        <v>0.25311899999999998</v>
      </c>
    </row>
    <row r="23" spans="1:78" ht="15" customHeight="1">
      <c r="A23" s="79"/>
      <c r="B23" s="80"/>
      <c r="E23" s="18">
        <f>Main!D105</f>
        <v>0.11294</v>
      </c>
      <c r="F23" s="18">
        <f t="shared" ca="1" si="22"/>
        <v>9.7046738789523365E-8</v>
      </c>
      <c r="G23" s="18">
        <f t="shared" ca="1" si="23"/>
        <v>7.9239296915840425E-8</v>
      </c>
      <c r="H23" s="18">
        <f t="shared" ca="1" si="24"/>
        <v>6.2560554601827424E-9</v>
      </c>
      <c r="I23" s="18">
        <f t="shared" ca="1" si="25"/>
        <v>2.2665612697290538E-9</v>
      </c>
      <c r="J23" s="18">
        <f t="shared" ca="1" si="26"/>
        <v>1.0113765147684669E-8</v>
      </c>
      <c r="K23" s="18">
        <f t="shared" ca="1" si="27"/>
        <v>1.2871945208818121E-8</v>
      </c>
      <c r="L23" s="18">
        <f t="shared" ca="1" si="28"/>
        <v>8.9967870971486201E-9</v>
      </c>
      <c r="M23" s="18">
        <f t="shared" ca="1" si="29"/>
        <v>8.0469092131710873E-10</v>
      </c>
      <c r="N23" s="18">
        <f t="shared" ca="1" si="30"/>
        <v>1.1892110440248559E-3</v>
      </c>
      <c r="O23" s="18">
        <f t="shared" ca="1" si="31"/>
        <v>2.8616085084370829E-5</v>
      </c>
      <c r="P23" s="18">
        <f t="shared" ca="1" si="32"/>
        <v>0.26064470373259596</v>
      </c>
      <c r="S23" s="76">
        <v>755.5</v>
      </c>
      <c r="T23" s="76">
        <v>0.93182600000000004</v>
      </c>
      <c r="U23" s="76">
        <v>0.80167999999999995</v>
      </c>
      <c r="V23" s="76">
        <v>0.14518500000000001</v>
      </c>
      <c r="W23" s="76">
        <v>0.84614999999999996</v>
      </c>
      <c r="X23" s="76">
        <v>6.4590000000000003E-5</v>
      </c>
      <c r="Y23" s="76">
        <v>1.8132900000000001</v>
      </c>
      <c r="Z23" s="76">
        <v>1.1021799999999999</v>
      </c>
      <c r="AA23" s="76">
        <v>1.2862199999999999</v>
      </c>
      <c r="AB23" s="76">
        <v>1.1251500000000001</v>
      </c>
      <c r="AC23" s="76">
        <v>3.3953499999999998E-2</v>
      </c>
      <c r="AD23" s="76">
        <v>0.14250099999999999</v>
      </c>
      <c r="AE23" s="76">
        <v>2.2516099999999999</v>
      </c>
      <c r="AF23" s="76">
        <v>7.2461E-6</v>
      </c>
      <c r="AG23" s="76">
        <v>0.29619800000000002</v>
      </c>
      <c r="AH23" s="76">
        <v>1.17652</v>
      </c>
      <c r="AI23" s="76">
        <v>4.1051700000000002</v>
      </c>
      <c r="AJ23" s="76">
        <v>3.4136799999999998</v>
      </c>
      <c r="AK23" s="76">
        <v>-0.11065999999999999</v>
      </c>
      <c r="AL23" s="76">
        <v>2.6151300000000002</v>
      </c>
      <c r="AM23" s="76">
        <v>0.86176200000000003</v>
      </c>
      <c r="AN23" s="76">
        <v>7.7960800000000004E-3</v>
      </c>
      <c r="AO23" s="76">
        <v>1.12751</v>
      </c>
      <c r="AP23" s="76">
        <v>1</v>
      </c>
      <c r="AQ23" s="76">
        <v>10</v>
      </c>
      <c r="AR23" s="76">
        <v>3.1858200000000001</v>
      </c>
      <c r="AS23" s="76">
        <v>0.77550200000000002</v>
      </c>
      <c r="AT23" s="76">
        <v>2.3568199999999999</v>
      </c>
      <c r="AU23" s="76">
        <v>1.20706</v>
      </c>
      <c r="AV23" s="76">
        <v>9.6496399999999993E-3</v>
      </c>
      <c r="AW23" s="76">
        <v>1.3331299999999999</v>
      </c>
      <c r="AX23" s="76">
        <v>1</v>
      </c>
      <c r="AY23" s="76">
        <v>10</v>
      </c>
      <c r="AZ23" s="76">
        <v>0.560755</v>
      </c>
      <c r="BA23" s="76">
        <v>-1.94445</v>
      </c>
      <c r="BB23" s="76">
        <v>0.889567</v>
      </c>
      <c r="BC23" s="76">
        <v>1.2151400000000001</v>
      </c>
      <c r="BD23" s="76">
        <v>8.9921199999999993E-3</v>
      </c>
      <c r="BE23" s="76">
        <v>1.56413</v>
      </c>
      <c r="BF23" s="76">
        <v>6.64438</v>
      </c>
      <c r="BG23" s="76">
        <v>3.06073</v>
      </c>
      <c r="BH23" s="76">
        <v>0</v>
      </c>
      <c r="BI23" s="76">
        <v>0</v>
      </c>
      <c r="BJ23" s="76">
        <v>0</v>
      </c>
      <c r="BK23" s="76">
        <v>0</v>
      </c>
      <c r="BL23" s="76">
        <v>0</v>
      </c>
      <c r="BM23" s="76">
        <v>0</v>
      </c>
      <c r="BN23" s="76">
        <v>0</v>
      </c>
      <c r="BO23" s="76">
        <v>0</v>
      </c>
      <c r="BP23" s="76">
        <v>0</v>
      </c>
      <c r="BQ23" s="76">
        <v>0</v>
      </c>
      <c r="BR23" s="76">
        <v>0</v>
      </c>
      <c r="BS23" s="76">
        <v>0</v>
      </c>
      <c r="BT23" s="76">
        <v>0</v>
      </c>
      <c r="BU23" s="76">
        <v>0</v>
      </c>
      <c r="BV23" s="76">
        <v>0</v>
      </c>
      <c r="BW23" s="76">
        <v>0</v>
      </c>
      <c r="BX23" s="76">
        <v>0</v>
      </c>
      <c r="BY23" s="76">
        <v>0</v>
      </c>
      <c r="BZ23" s="76">
        <v>0.27082499999999998</v>
      </c>
    </row>
    <row r="24" spans="1:78" ht="15" customHeight="1">
      <c r="A24" s="79"/>
      <c r="B24" s="80"/>
      <c r="E24" s="18">
        <f>Main!D106</f>
        <v>0.14219000000000001</v>
      </c>
      <c r="F24" s="18">
        <f t="shared" ca="1" si="22"/>
        <v>9.6299191338984411E-8</v>
      </c>
      <c r="G24" s="18">
        <f t="shared" ca="1" si="23"/>
        <v>7.8051096573099295E-8</v>
      </c>
      <c r="H24" s="18">
        <f t="shared" ca="1" si="24"/>
        <v>5.9929032509622303E-9</v>
      </c>
      <c r="I24" s="18">
        <f t="shared" ca="1" si="25"/>
        <v>2.0523179085853836E-9</v>
      </c>
      <c r="J24" s="18">
        <f t="shared" ca="1" si="26"/>
        <v>7.6227381339110276E-9</v>
      </c>
      <c r="K24" s="18">
        <f t="shared" ca="1" si="27"/>
        <v>9.6846520909766973E-9</v>
      </c>
      <c r="L24" s="18">
        <f t="shared" ca="1" si="28"/>
        <v>5.0345722674050673E-9</v>
      </c>
      <c r="M24" s="18">
        <f t="shared" ca="1" si="29"/>
        <v>4.2425223561534378E-10</v>
      </c>
      <c r="N24" s="18">
        <f t="shared" ca="1" si="30"/>
        <v>1.0859461689327458E-3</v>
      </c>
      <c r="O24" s="18">
        <f t="shared" ca="1" si="31"/>
        <v>3.2760645724068005E-5</v>
      </c>
      <c r="P24" s="18">
        <f t="shared" ca="1" si="32"/>
        <v>0.16893764854226545</v>
      </c>
      <c r="S24" s="76">
        <v>794.5</v>
      </c>
      <c r="T24" s="76">
        <v>0.92256499999999997</v>
      </c>
      <c r="U24" s="76">
        <v>0.79054800000000003</v>
      </c>
      <c r="V24" s="76">
        <v>0.135738</v>
      </c>
      <c r="W24" s="76">
        <v>0.85378900000000002</v>
      </c>
      <c r="X24" s="76">
        <v>6.0743199999999998E-5</v>
      </c>
      <c r="Y24" s="76">
        <v>1.81904</v>
      </c>
      <c r="Z24" s="76">
        <v>1.10154</v>
      </c>
      <c r="AA24" s="76">
        <v>1.2790299999999999</v>
      </c>
      <c r="AB24" s="76">
        <v>1.11185</v>
      </c>
      <c r="AC24" s="76">
        <v>2.8921200000000001E-2</v>
      </c>
      <c r="AD24" s="76">
        <v>0.136242</v>
      </c>
      <c r="AE24" s="76">
        <v>2.2586599999999999</v>
      </c>
      <c r="AF24" s="76">
        <v>7.0191000000000003E-6</v>
      </c>
      <c r="AG24" s="76">
        <v>-6.8834599999999996E-2</v>
      </c>
      <c r="AH24" s="76">
        <v>1.1873199999999999</v>
      </c>
      <c r="AI24" s="76">
        <v>4.1338299999999997</v>
      </c>
      <c r="AJ24" s="76">
        <v>3.6457600000000001</v>
      </c>
      <c r="AK24" s="76">
        <v>-0.10991099999999999</v>
      </c>
      <c r="AL24" s="76">
        <v>2.6436899999999999</v>
      </c>
      <c r="AM24" s="76">
        <v>0.85680100000000003</v>
      </c>
      <c r="AN24" s="76">
        <v>9.3871600000000003E-3</v>
      </c>
      <c r="AO24" s="76">
        <v>1.08999</v>
      </c>
      <c r="AP24" s="76">
        <v>1</v>
      </c>
      <c r="AQ24" s="76">
        <v>10</v>
      </c>
      <c r="AR24" s="76">
        <v>3.5095399999999999</v>
      </c>
      <c r="AS24" s="76">
        <v>0.78575499999999998</v>
      </c>
      <c r="AT24" s="76">
        <v>2.5137499999999999</v>
      </c>
      <c r="AU24" s="76">
        <v>1.19479</v>
      </c>
      <c r="AV24" s="76">
        <v>1.12721E-2</v>
      </c>
      <c r="AW24" s="76">
        <v>1.31501</v>
      </c>
      <c r="AX24" s="76">
        <v>1</v>
      </c>
      <c r="AY24" s="76">
        <v>10</v>
      </c>
      <c r="AZ24" s="76">
        <v>0.56762599999999996</v>
      </c>
      <c r="BA24" s="76">
        <v>-1.9557100000000001</v>
      </c>
      <c r="BB24" s="76">
        <v>0.95594199999999996</v>
      </c>
      <c r="BC24" s="76">
        <v>1.1995100000000001</v>
      </c>
      <c r="BD24" s="76">
        <v>8.3482000000000001E-3</v>
      </c>
      <c r="BE24" s="76">
        <v>1.5542400000000001</v>
      </c>
      <c r="BF24" s="76">
        <v>6.6708699999999999</v>
      </c>
      <c r="BG24" s="76">
        <v>3.0649600000000001</v>
      </c>
      <c r="BH24" s="76">
        <v>0</v>
      </c>
      <c r="BI24" s="76">
        <v>0</v>
      </c>
      <c r="BJ24" s="76">
        <v>0</v>
      </c>
      <c r="BK24" s="76">
        <v>0</v>
      </c>
      <c r="BL24" s="76">
        <v>0</v>
      </c>
      <c r="BM24" s="76">
        <v>0</v>
      </c>
      <c r="BN24" s="76">
        <v>0</v>
      </c>
      <c r="BO24" s="76">
        <v>0</v>
      </c>
      <c r="BP24" s="76">
        <v>0</v>
      </c>
      <c r="BQ24" s="76">
        <v>0</v>
      </c>
      <c r="BR24" s="76">
        <v>0</v>
      </c>
      <c r="BS24" s="76">
        <v>0</v>
      </c>
      <c r="BT24" s="76">
        <v>0</v>
      </c>
      <c r="BU24" s="76">
        <v>0</v>
      </c>
      <c r="BV24" s="76">
        <v>0</v>
      </c>
      <c r="BW24" s="76">
        <v>0</v>
      </c>
      <c r="BX24" s="76">
        <v>0</v>
      </c>
      <c r="BY24" s="76">
        <v>0</v>
      </c>
      <c r="BZ24" s="76">
        <v>0.26482099999999997</v>
      </c>
    </row>
    <row r="25" spans="1:78" ht="15" customHeight="1">
      <c r="A25" s="79"/>
      <c r="B25" s="84"/>
      <c r="C25" s="94"/>
      <c r="E25" s="18">
        <f>Main!D107</f>
        <v>0.17901</v>
      </c>
      <c r="F25" s="18">
        <f t="shared" ca="1" si="22"/>
        <v>9.6798625754567385E-8</v>
      </c>
      <c r="G25" s="18">
        <f t="shared" ca="1" si="23"/>
        <v>7.7250501714450028E-8</v>
      </c>
      <c r="H25" s="18">
        <f t="shared" ca="1" si="24"/>
        <v>5.7401433823139023E-9</v>
      </c>
      <c r="I25" s="18">
        <f t="shared" ca="1" si="25"/>
        <v>1.8544891968528822E-9</v>
      </c>
      <c r="J25" s="18">
        <f t="shared" ca="1" si="26"/>
        <v>5.614648184746637E-9</v>
      </c>
      <c r="K25" s="18">
        <f t="shared" ca="1" si="27"/>
        <v>7.0594483373497941E-9</v>
      </c>
      <c r="L25" s="18">
        <f t="shared" ca="1" si="28"/>
        <v>2.7318225454299621E-9</v>
      </c>
      <c r="M25" s="18">
        <f t="shared" ca="1" si="29"/>
        <v>2.2012172339929653E-10</v>
      </c>
      <c r="N25" s="18">
        <f t="shared" ca="1" si="30"/>
        <v>9.8344461344921654E-4</v>
      </c>
      <c r="O25" s="18">
        <f t="shared" ca="1" si="31"/>
        <v>3.7103576492642896E-5</v>
      </c>
      <c r="P25" s="18">
        <f t="shared" ca="1" si="32"/>
        <v>0.11016138030060268</v>
      </c>
      <c r="S25" s="76">
        <v>834.5</v>
      </c>
      <c r="T25" s="76">
        <v>0.90966100000000005</v>
      </c>
      <c r="U25" s="76">
        <v>0.78117599999999998</v>
      </c>
      <c r="V25" s="76">
        <v>0.12689400000000001</v>
      </c>
      <c r="W25" s="76">
        <v>0.85971399999999998</v>
      </c>
      <c r="X25" s="76">
        <v>5.73632E-5</v>
      </c>
      <c r="Y25" s="76">
        <v>1.82683</v>
      </c>
      <c r="Z25" s="76">
        <v>1.10138</v>
      </c>
      <c r="AA25" s="76">
        <v>1.26885</v>
      </c>
      <c r="AB25" s="76">
        <v>1.0975699999999999</v>
      </c>
      <c r="AC25" s="76">
        <v>3.36558E-2</v>
      </c>
      <c r="AD25" s="76">
        <v>0.14394499999999999</v>
      </c>
      <c r="AE25" s="76">
        <v>2.24308</v>
      </c>
      <c r="AF25" s="76">
        <v>9.6824900000000002E-6</v>
      </c>
      <c r="AG25" s="76">
        <v>-0.250162</v>
      </c>
      <c r="AH25" s="76">
        <v>1.1762900000000001</v>
      </c>
      <c r="AI25" s="76">
        <v>4.1067400000000003</v>
      </c>
      <c r="AJ25" s="76">
        <v>3.8003399999999998</v>
      </c>
      <c r="AK25" s="76">
        <v>-0.118961</v>
      </c>
      <c r="AL25" s="76">
        <v>2.5123199999999999</v>
      </c>
      <c r="AM25" s="76">
        <v>0.86564700000000006</v>
      </c>
      <c r="AN25" s="76">
        <v>6.8590200000000004E-3</v>
      </c>
      <c r="AO25" s="76">
        <v>1.11873</v>
      </c>
      <c r="AP25" s="76">
        <v>1</v>
      </c>
      <c r="AQ25" s="76">
        <v>10</v>
      </c>
      <c r="AR25" s="76">
        <v>4.0360500000000004</v>
      </c>
      <c r="AS25" s="76">
        <v>0.82667800000000002</v>
      </c>
      <c r="AT25" s="76">
        <v>2.77556</v>
      </c>
      <c r="AU25" s="76">
        <v>1.2065300000000001</v>
      </c>
      <c r="AV25" s="76">
        <v>1.24165E-2</v>
      </c>
      <c r="AW25" s="76">
        <v>1.3108599999999999</v>
      </c>
      <c r="AX25" s="76">
        <v>1</v>
      </c>
      <c r="AY25" s="76">
        <v>10</v>
      </c>
      <c r="AZ25" s="76">
        <v>0.56864599999999998</v>
      </c>
      <c r="BA25" s="76">
        <v>-1.9762299999999999</v>
      </c>
      <c r="BB25" s="76">
        <v>1.09676</v>
      </c>
      <c r="BC25" s="76">
        <v>1.17411</v>
      </c>
      <c r="BD25" s="76">
        <v>7.3919099999999998E-3</v>
      </c>
      <c r="BE25" s="76">
        <v>1.5374000000000001</v>
      </c>
      <c r="BF25" s="76">
        <v>6.6559900000000001</v>
      </c>
      <c r="BG25" s="76">
        <v>3.06535</v>
      </c>
      <c r="BH25" s="76">
        <v>0</v>
      </c>
      <c r="BI25" s="76">
        <v>0</v>
      </c>
      <c r="BJ25" s="76">
        <v>0</v>
      </c>
      <c r="BK25" s="76">
        <v>0</v>
      </c>
      <c r="BL25" s="76">
        <v>0</v>
      </c>
      <c r="BM25" s="76">
        <v>0</v>
      </c>
      <c r="BN25" s="76">
        <v>0</v>
      </c>
      <c r="BO25" s="76">
        <v>0</v>
      </c>
      <c r="BP25" s="76">
        <v>0</v>
      </c>
      <c r="BQ25" s="76">
        <v>0</v>
      </c>
      <c r="BR25" s="76">
        <v>0</v>
      </c>
      <c r="BS25" s="76">
        <v>0</v>
      </c>
      <c r="BT25" s="76">
        <v>0</v>
      </c>
      <c r="BU25" s="76">
        <v>0</v>
      </c>
      <c r="BV25" s="76">
        <v>0</v>
      </c>
      <c r="BW25" s="76">
        <v>0</v>
      </c>
      <c r="BX25" s="76">
        <v>0</v>
      </c>
      <c r="BY25" s="76">
        <v>0</v>
      </c>
      <c r="BZ25" s="76">
        <v>0.246391</v>
      </c>
    </row>
    <row r="26" spans="1:78" ht="15" customHeight="1">
      <c r="A26" s="79"/>
      <c r="B26" s="84"/>
      <c r="C26" s="94"/>
      <c r="E26" s="18">
        <f>Main!D108</f>
        <v>0.22536</v>
      </c>
      <c r="F26" s="18">
        <f t="shared" ca="1" si="22"/>
        <v>9.8686510078641872E-8</v>
      </c>
      <c r="G26" s="18">
        <f t="shared" ca="1" si="23"/>
        <v>7.6712612072171378E-8</v>
      </c>
      <c r="H26" s="18">
        <f t="shared" ca="1" si="24"/>
        <v>5.4966272748301205E-9</v>
      </c>
      <c r="I26" s="18">
        <f t="shared" ca="1" si="25"/>
        <v>1.6714611891902428E-9</v>
      </c>
      <c r="J26" s="18">
        <f t="shared" ca="1" si="26"/>
        <v>4.050071445085181E-9</v>
      </c>
      <c r="K26" s="18">
        <f t="shared" ca="1" si="27"/>
        <v>4.9775260417843953E-9</v>
      </c>
      <c r="L26" s="18">
        <f t="shared" ca="1" si="28"/>
        <v>1.4480452690823806E-9</v>
      </c>
      <c r="M26" s="18">
        <f t="shared" ca="1" si="29"/>
        <v>1.1287919368387429E-10</v>
      </c>
      <c r="N26" s="18">
        <f t="shared" ca="1" si="30"/>
        <v>8.8283673961593177E-4</v>
      </c>
      <c r="O26" s="18">
        <f t="shared" ca="1" si="31"/>
        <v>4.1483983713355615E-5</v>
      </c>
      <c r="P26" s="18">
        <f t="shared" ca="1" si="32"/>
        <v>7.2448579409321104E-2</v>
      </c>
      <c r="S26" s="76">
        <v>876.5</v>
      </c>
      <c r="T26" s="76">
        <v>0.90500400000000003</v>
      </c>
      <c r="U26" s="76">
        <v>0.790937</v>
      </c>
      <c r="V26" s="76">
        <v>0.138265</v>
      </c>
      <c r="W26" s="76">
        <v>0.85470100000000004</v>
      </c>
      <c r="X26" s="76">
        <v>5.1047600000000002E-5</v>
      </c>
      <c r="Y26" s="76">
        <v>1.8549800000000001</v>
      </c>
      <c r="Z26" s="76">
        <v>1.11391</v>
      </c>
      <c r="AA26" s="76">
        <v>1.2339</v>
      </c>
      <c r="AB26" s="76">
        <v>1.0877600000000001</v>
      </c>
      <c r="AC26" s="76">
        <v>4.0868799999999997E-2</v>
      </c>
      <c r="AD26" s="76">
        <v>0.149309</v>
      </c>
      <c r="AE26" s="76">
        <v>2.2242700000000002</v>
      </c>
      <c r="AF26" s="76">
        <v>9.8480899999999991E-7</v>
      </c>
      <c r="AG26" s="76">
        <v>-8.1579700000000005E-2</v>
      </c>
      <c r="AH26" s="76">
        <v>1.1613899999999999</v>
      </c>
      <c r="AI26" s="76">
        <v>4.0670200000000003</v>
      </c>
      <c r="AJ26" s="76">
        <v>4.1551099999999996</v>
      </c>
      <c r="AK26" s="76">
        <v>-0.122809</v>
      </c>
      <c r="AL26" s="76">
        <v>2.4815999999999998</v>
      </c>
      <c r="AM26" s="76">
        <v>0.86083200000000004</v>
      </c>
      <c r="AN26" s="76">
        <v>7.00003E-3</v>
      </c>
      <c r="AO26" s="76">
        <v>1.1082700000000001</v>
      </c>
      <c r="AP26" s="76">
        <v>1</v>
      </c>
      <c r="AQ26" s="76">
        <v>10</v>
      </c>
      <c r="AR26" s="76">
        <v>4.0216099999999999</v>
      </c>
      <c r="AS26" s="76">
        <v>0.78280799999999995</v>
      </c>
      <c r="AT26" s="76">
        <v>2.3489800000000001</v>
      </c>
      <c r="AU26" s="76">
        <v>1.2012</v>
      </c>
      <c r="AV26" s="76">
        <v>1.09344E-2</v>
      </c>
      <c r="AW26" s="76">
        <v>1.2936099999999999</v>
      </c>
      <c r="AX26" s="76">
        <v>1</v>
      </c>
      <c r="AY26" s="76">
        <v>10</v>
      </c>
      <c r="AZ26" s="76">
        <v>0.61992499999999995</v>
      </c>
      <c r="BA26" s="76">
        <v>-1.9780800000000001</v>
      </c>
      <c r="BB26" s="76">
        <v>1.1185499999999999</v>
      </c>
      <c r="BC26" s="76">
        <v>1.1552500000000001</v>
      </c>
      <c r="BD26" s="76">
        <v>6.38968E-3</v>
      </c>
      <c r="BE26" s="76">
        <v>1.54243</v>
      </c>
      <c r="BF26" s="76">
        <v>6.6068600000000002</v>
      </c>
      <c r="BG26" s="76">
        <v>3.0623800000000001</v>
      </c>
      <c r="BH26" s="76">
        <v>0</v>
      </c>
      <c r="BI26" s="76">
        <v>0</v>
      </c>
      <c r="BJ26" s="76">
        <v>0</v>
      </c>
      <c r="BK26" s="76">
        <v>0</v>
      </c>
      <c r="BL26" s="76">
        <v>0</v>
      </c>
      <c r="BM26" s="76">
        <v>0</v>
      </c>
      <c r="BN26" s="76">
        <v>0</v>
      </c>
      <c r="BO26" s="76">
        <v>0</v>
      </c>
      <c r="BP26" s="76">
        <v>0</v>
      </c>
      <c r="BQ26" s="76">
        <v>0</v>
      </c>
      <c r="BR26" s="76">
        <v>0</v>
      </c>
      <c r="BS26" s="76">
        <v>0</v>
      </c>
      <c r="BT26" s="76">
        <v>0</v>
      </c>
      <c r="BU26" s="76">
        <v>0</v>
      </c>
      <c r="BV26" s="76">
        <v>0</v>
      </c>
      <c r="BW26" s="76">
        <v>0</v>
      </c>
      <c r="BX26" s="76">
        <v>0</v>
      </c>
      <c r="BY26" s="76">
        <v>0</v>
      </c>
      <c r="BZ26" s="76">
        <v>0.23826800000000001</v>
      </c>
    </row>
    <row r="27" spans="1:78" ht="15" customHeight="1">
      <c r="A27" s="79"/>
      <c r="B27" s="84"/>
      <c r="C27" s="94"/>
      <c r="E27" s="18">
        <f>Main!D109</f>
        <v>0.28371000000000002</v>
      </c>
      <c r="F27" s="18">
        <f t="shared" ca="1" si="22"/>
        <v>1.0212685857421866E-7</v>
      </c>
      <c r="G27" s="18">
        <f t="shared" ca="1" si="23"/>
        <v>7.6314677561287612E-8</v>
      </c>
      <c r="H27" s="18">
        <f t="shared" ca="1" si="24"/>
        <v>5.2605344973010036E-9</v>
      </c>
      <c r="I27" s="18">
        <f t="shared" ca="1" si="25"/>
        <v>1.5012369944709872E-9</v>
      </c>
      <c r="J27" s="18">
        <f t="shared" ca="1" si="26"/>
        <v>2.8659989808367017E-9</v>
      </c>
      <c r="K27" s="18">
        <f t="shared" ca="1" si="27"/>
        <v>3.3916171701865536E-9</v>
      </c>
      <c r="L27" s="18">
        <f t="shared" ca="1" si="28"/>
        <v>7.5452067487333611E-10</v>
      </c>
      <c r="M27" s="18">
        <f t="shared" ca="1" si="29"/>
        <v>5.7360675705470192E-11</v>
      </c>
      <c r="N27" s="18">
        <f t="shared" ca="1" si="30"/>
        <v>7.8532652738344717E-4</v>
      </c>
      <c r="O27" s="18">
        <f t="shared" ca="1" si="31"/>
        <v>4.5689152699640783E-5</v>
      </c>
      <c r="P27" s="18">
        <f t="shared" ca="1" si="32"/>
        <v>4.8138179589834719E-2</v>
      </c>
      <c r="S27" s="76">
        <v>920</v>
      </c>
      <c r="T27" s="76">
        <v>0.88417599999999996</v>
      </c>
      <c r="U27" s="76">
        <v>0.78300700000000001</v>
      </c>
      <c r="V27" s="76">
        <v>0.135435</v>
      </c>
      <c r="W27" s="76">
        <v>0.84829600000000005</v>
      </c>
      <c r="X27" s="76">
        <v>5.66679E-5</v>
      </c>
      <c r="Y27" s="76">
        <v>1.8463700000000001</v>
      </c>
      <c r="Z27" s="76">
        <v>1.1079399999999999</v>
      </c>
      <c r="AA27" s="76">
        <v>1.2475099999999999</v>
      </c>
      <c r="AB27" s="76">
        <v>1.05854</v>
      </c>
      <c r="AC27" s="76">
        <v>4.2252999999999999E-2</v>
      </c>
      <c r="AD27" s="76">
        <v>0.15490300000000001</v>
      </c>
      <c r="AE27" s="76">
        <v>2.2042199999999998</v>
      </c>
      <c r="AF27" s="76">
        <v>9.6220300000000008E-6</v>
      </c>
      <c r="AG27" s="76">
        <v>-6.3702999999999996E-2</v>
      </c>
      <c r="AH27" s="76">
        <v>1.1623699999999999</v>
      </c>
      <c r="AI27" s="76">
        <v>4.0631599999999999</v>
      </c>
      <c r="AJ27" s="76">
        <v>4.6132400000000002</v>
      </c>
      <c r="AK27" s="76">
        <v>-0.12828000000000001</v>
      </c>
      <c r="AL27" s="76">
        <v>2.4411900000000002</v>
      </c>
      <c r="AM27" s="76">
        <v>0.86110699999999996</v>
      </c>
      <c r="AN27" s="76">
        <v>5.2475100000000004E-3</v>
      </c>
      <c r="AO27" s="76">
        <v>1.14364</v>
      </c>
      <c r="AP27" s="76">
        <v>1</v>
      </c>
      <c r="AQ27" s="76">
        <v>10</v>
      </c>
      <c r="AR27" s="76">
        <v>4.7339700000000002</v>
      </c>
      <c r="AS27" s="76">
        <v>0.79297499999999999</v>
      </c>
      <c r="AT27" s="76">
        <v>2.4989699999999999</v>
      </c>
      <c r="AU27" s="76">
        <v>1.20075</v>
      </c>
      <c r="AV27" s="76">
        <v>1.0314200000000001E-2</v>
      </c>
      <c r="AW27" s="76">
        <v>1.30599</v>
      </c>
      <c r="AX27" s="76">
        <v>1</v>
      </c>
      <c r="AY27" s="76">
        <v>10</v>
      </c>
      <c r="AZ27" s="76">
        <v>0.68384</v>
      </c>
      <c r="BA27" s="76">
        <v>-1.9855499999999999</v>
      </c>
      <c r="BB27" s="76">
        <v>1.1696200000000001</v>
      </c>
      <c r="BC27" s="76">
        <v>1.13347</v>
      </c>
      <c r="BD27" s="76">
        <v>5.32644E-3</v>
      </c>
      <c r="BE27" s="76">
        <v>1.5466599999999999</v>
      </c>
      <c r="BF27" s="76">
        <v>6.6268200000000004</v>
      </c>
      <c r="BG27" s="76">
        <v>3.06047</v>
      </c>
      <c r="BH27" s="76">
        <v>0</v>
      </c>
      <c r="BI27" s="76">
        <v>0</v>
      </c>
      <c r="BJ27" s="76">
        <v>0</v>
      </c>
      <c r="BK27" s="76">
        <v>0</v>
      </c>
      <c r="BL27" s="76">
        <v>0</v>
      </c>
      <c r="BM27" s="76">
        <v>0</v>
      </c>
      <c r="BN27" s="76">
        <v>0</v>
      </c>
      <c r="BO27" s="76">
        <v>0</v>
      </c>
      <c r="BP27" s="76">
        <v>0</v>
      </c>
      <c r="BQ27" s="76">
        <v>0</v>
      </c>
      <c r="BR27" s="76">
        <v>0</v>
      </c>
      <c r="BS27" s="76">
        <v>0</v>
      </c>
      <c r="BT27" s="76">
        <v>0</v>
      </c>
      <c r="BU27" s="76">
        <v>0</v>
      </c>
      <c r="BV27" s="76">
        <v>0</v>
      </c>
      <c r="BW27" s="76">
        <v>0</v>
      </c>
      <c r="BX27" s="76">
        <v>0</v>
      </c>
      <c r="BY27" s="76">
        <v>0</v>
      </c>
      <c r="BZ27" s="76">
        <v>0.24484400000000001</v>
      </c>
    </row>
    <row r="28" spans="1:78" ht="15" customHeight="1">
      <c r="A28" s="79"/>
      <c r="B28" s="84"/>
      <c r="C28" s="94"/>
      <c r="E28" s="18">
        <f>Main!D110</f>
        <v>0.35716999999999999</v>
      </c>
      <c r="F28" s="18">
        <f t="shared" ca="1" si="22"/>
        <v>1.0730478982515725E-7</v>
      </c>
      <c r="G28" s="18">
        <f t="shared" ca="1" si="23"/>
        <v>7.5919658371915648E-8</v>
      </c>
      <c r="H28" s="18">
        <f t="shared" ca="1" si="24"/>
        <v>5.0286928049460905E-9</v>
      </c>
      <c r="I28" s="18">
        <f t="shared" ca="1" si="25"/>
        <v>1.3411469947641491E-9</v>
      </c>
      <c r="J28" s="18">
        <f t="shared" ca="1" si="26"/>
        <v>1.9905307121294117E-9</v>
      </c>
      <c r="K28" s="18">
        <f t="shared" ca="1" si="27"/>
        <v>2.2304135473765262E-9</v>
      </c>
      <c r="L28" s="18">
        <f t="shared" ca="1" si="28"/>
        <v>3.8824603182897996E-10</v>
      </c>
      <c r="M28" s="18">
        <f t="shared" ca="1" si="29"/>
        <v>2.8908142888656886E-11</v>
      </c>
      <c r="N28" s="18">
        <f t="shared" ca="1" si="30"/>
        <v>6.921098854863637E-4</v>
      </c>
      <c r="O28" s="18">
        <f t="shared" ca="1" si="31"/>
        <v>4.9470080161932003E-5</v>
      </c>
      <c r="P28" s="18">
        <f t="shared" ca="1" si="32"/>
        <v>3.2368109196533615E-2</v>
      </c>
      <c r="S28" s="76">
        <v>965</v>
      </c>
      <c r="T28" s="76">
        <v>0.90472600000000003</v>
      </c>
      <c r="U28" s="76">
        <v>0.84199599999999997</v>
      </c>
      <c r="V28" s="76">
        <v>0.19912099999999999</v>
      </c>
      <c r="W28" s="76">
        <v>0.83528400000000003</v>
      </c>
      <c r="X28" s="76">
        <v>5.1405900000000002E-5</v>
      </c>
      <c r="Y28" s="76">
        <v>1.89245</v>
      </c>
      <c r="Z28" s="76">
        <v>1.14662</v>
      </c>
      <c r="AA28" s="76">
        <v>1.16526</v>
      </c>
      <c r="AB28" s="76">
        <v>1.0279499999999999</v>
      </c>
      <c r="AC28" s="76">
        <v>3.7635299999999997E-2</v>
      </c>
      <c r="AD28" s="76">
        <v>0.15470300000000001</v>
      </c>
      <c r="AE28" s="76">
        <v>2.2105399999999999</v>
      </c>
      <c r="AF28" s="76">
        <v>7.5588900000000005E-7</v>
      </c>
      <c r="AG28" s="76">
        <v>4.3562399999999999E-3</v>
      </c>
      <c r="AH28" s="76">
        <v>1.1647000000000001</v>
      </c>
      <c r="AI28" s="76">
        <v>4.0836800000000002</v>
      </c>
      <c r="AJ28" s="76">
        <v>5.1563400000000001</v>
      </c>
      <c r="AK28" s="76">
        <v>-0.13548299999999999</v>
      </c>
      <c r="AL28" s="76">
        <v>2.4342700000000002</v>
      </c>
      <c r="AM28" s="76">
        <v>0.83630400000000005</v>
      </c>
      <c r="AN28" s="76">
        <v>7.5597199999999998E-3</v>
      </c>
      <c r="AO28" s="76">
        <v>1.0960700000000001</v>
      </c>
      <c r="AP28" s="76">
        <v>1</v>
      </c>
      <c r="AQ28" s="76">
        <v>10</v>
      </c>
      <c r="AR28" s="76">
        <v>5.1467299999999998</v>
      </c>
      <c r="AS28" s="76">
        <v>0.80711999999999995</v>
      </c>
      <c r="AT28" s="76">
        <v>2.30355</v>
      </c>
      <c r="AU28" s="76">
        <v>1.2597100000000001</v>
      </c>
      <c r="AV28" s="76">
        <v>6.4121500000000001E-3</v>
      </c>
      <c r="AW28" s="76">
        <v>1.34971</v>
      </c>
      <c r="AX28" s="76">
        <v>1</v>
      </c>
      <c r="AY28" s="76">
        <v>10</v>
      </c>
      <c r="AZ28" s="76">
        <v>0.73453800000000002</v>
      </c>
      <c r="BA28" s="76">
        <v>-2.0030399999999999</v>
      </c>
      <c r="BB28" s="76">
        <v>1.2749900000000001</v>
      </c>
      <c r="BC28" s="76">
        <v>1.12059</v>
      </c>
      <c r="BD28" s="76">
        <v>4.52346E-3</v>
      </c>
      <c r="BE28" s="76">
        <v>1.5485199999999999</v>
      </c>
      <c r="BF28" s="76">
        <v>6.7525199999999996</v>
      </c>
      <c r="BG28" s="76">
        <v>3.06338</v>
      </c>
      <c r="BH28" s="76">
        <v>0</v>
      </c>
      <c r="BI28" s="76">
        <v>0</v>
      </c>
      <c r="BJ28" s="76">
        <v>0</v>
      </c>
      <c r="BK28" s="76">
        <v>0</v>
      </c>
      <c r="BL28" s="76">
        <v>0</v>
      </c>
      <c r="BM28" s="76">
        <v>0</v>
      </c>
      <c r="BN28" s="76">
        <v>0</v>
      </c>
      <c r="BO28" s="76">
        <v>0</v>
      </c>
      <c r="BP28" s="76">
        <v>0</v>
      </c>
      <c r="BQ28" s="76">
        <v>0</v>
      </c>
      <c r="BR28" s="76">
        <v>0</v>
      </c>
      <c r="BS28" s="76">
        <v>0</v>
      </c>
      <c r="BT28" s="76">
        <v>0</v>
      </c>
      <c r="BU28" s="76">
        <v>0</v>
      </c>
      <c r="BV28" s="76">
        <v>0</v>
      </c>
      <c r="BW28" s="76">
        <v>0</v>
      </c>
      <c r="BX28" s="76">
        <v>0</v>
      </c>
      <c r="BY28" s="76">
        <v>0</v>
      </c>
      <c r="BZ28" s="76">
        <v>0.23175299999999999</v>
      </c>
    </row>
    <row r="29" spans="1:78">
      <c r="A29" s="79"/>
      <c r="B29" s="84"/>
      <c r="C29" s="94"/>
      <c r="E29" s="18">
        <f>Main!D111</f>
        <v>0.44964999999999999</v>
      </c>
      <c r="F29" s="18">
        <f t="shared" ca="1" si="22"/>
        <v>1.144225225497188E-7</v>
      </c>
      <c r="G29" s="18">
        <f t="shared" ca="1" si="23"/>
        <v>7.5355347559814296E-8</v>
      </c>
      <c r="H29" s="18">
        <f t="shared" ca="1" si="24"/>
        <v>4.7952356252564693E-9</v>
      </c>
      <c r="I29" s="18">
        <f t="shared" ca="1" si="25"/>
        <v>1.1874213682690469E-9</v>
      </c>
      <c r="J29" s="18">
        <f t="shared" ca="1" si="26"/>
        <v>1.3543579563794731E-9</v>
      </c>
      <c r="K29" s="18">
        <f t="shared" ca="1" si="27"/>
        <v>1.4110863826233822E-9</v>
      </c>
      <c r="L29" s="18">
        <f t="shared" ca="1" si="28"/>
        <v>1.9778222313457651E-10</v>
      </c>
      <c r="M29" s="18">
        <f t="shared" ca="1" si="29"/>
        <v>1.4428326647450963E-11</v>
      </c>
      <c r="N29" s="18">
        <f t="shared" ca="1" si="30"/>
        <v>6.0428658158964959E-4</v>
      </c>
      <c r="O29" s="18">
        <f t="shared" ca="1" si="31"/>
        <v>5.2571771907412442E-5</v>
      </c>
      <c r="P29" s="18">
        <f t="shared" ca="1" si="32"/>
        <v>2.2058932342730951E-2</v>
      </c>
      <c r="S29" s="76">
        <v>1000</v>
      </c>
      <c r="T29" s="76">
        <v>0.88193699999999997</v>
      </c>
      <c r="U29" s="76">
        <v>0.81844099999999997</v>
      </c>
      <c r="V29" s="76">
        <v>0.180254</v>
      </c>
      <c r="W29" s="76">
        <v>0.82558600000000004</v>
      </c>
      <c r="X29" s="76">
        <v>7.0522699999999995E-5</v>
      </c>
      <c r="Y29" s="76">
        <v>1.85026</v>
      </c>
      <c r="Z29" s="76">
        <v>1.1298699999999999</v>
      </c>
      <c r="AA29" s="76">
        <v>1.1983600000000001</v>
      </c>
      <c r="AB29" s="76">
        <v>1.0265899999999999</v>
      </c>
      <c r="AC29" s="76">
        <v>5.2380700000000002E-2</v>
      </c>
      <c r="AD29" s="76">
        <v>0.168241</v>
      </c>
      <c r="AE29" s="76">
        <v>2.1900400000000002</v>
      </c>
      <c r="AF29" s="76">
        <v>1.82693E-6</v>
      </c>
      <c r="AG29" s="76">
        <v>-2.5719700000000002E-2</v>
      </c>
      <c r="AH29" s="76">
        <v>1.1413899999999999</v>
      </c>
      <c r="AI29" s="76">
        <v>4.0048300000000001</v>
      </c>
      <c r="AJ29" s="76">
        <v>6.0245600000000001</v>
      </c>
      <c r="AK29" s="76">
        <v>-0.12801299999999999</v>
      </c>
      <c r="AL29" s="76">
        <v>2.6135799999999998</v>
      </c>
      <c r="AM29" s="76">
        <v>0.83379800000000004</v>
      </c>
      <c r="AN29" s="76">
        <v>8.0696599999999993E-3</v>
      </c>
      <c r="AO29" s="76">
        <v>1.08897</v>
      </c>
      <c r="AP29" s="76">
        <v>1</v>
      </c>
      <c r="AQ29" s="76">
        <v>10</v>
      </c>
      <c r="AR29" s="76">
        <v>5.35276</v>
      </c>
      <c r="AS29" s="76">
        <v>0.76171199999999994</v>
      </c>
      <c r="AT29" s="76">
        <v>2.0777299999999999</v>
      </c>
      <c r="AU29" s="76">
        <v>1.2267999999999999</v>
      </c>
      <c r="AV29" s="76">
        <v>5.8444100000000004E-3</v>
      </c>
      <c r="AW29" s="76">
        <v>1.3594299999999999</v>
      </c>
      <c r="AX29" s="76">
        <v>1</v>
      </c>
      <c r="AY29" s="76">
        <v>10</v>
      </c>
      <c r="AZ29" s="76">
        <v>0.81786400000000004</v>
      </c>
      <c r="BA29" s="76">
        <v>-2.0153099999999999</v>
      </c>
      <c r="BB29" s="76">
        <v>1.27278</v>
      </c>
      <c r="BC29" s="76">
        <v>1.1179399999999999</v>
      </c>
      <c r="BD29" s="76">
        <v>3.7537600000000001E-3</v>
      </c>
      <c r="BE29" s="76">
        <v>1.56637</v>
      </c>
      <c r="BF29" s="76">
        <v>6.6992799999999999</v>
      </c>
      <c r="BG29" s="76">
        <v>3.05572</v>
      </c>
      <c r="BH29" s="76">
        <v>0</v>
      </c>
      <c r="BI29" s="76">
        <v>0</v>
      </c>
      <c r="BJ29" s="76">
        <v>0</v>
      </c>
      <c r="BK29" s="76">
        <v>0</v>
      </c>
      <c r="BL29" s="76">
        <v>0</v>
      </c>
      <c r="BM29" s="76">
        <v>0</v>
      </c>
      <c r="BN29" s="76">
        <v>0</v>
      </c>
      <c r="BO29" s="76">
        <v>0</v>
      </c>
      <c r="BP29" s="76">
        <v>0</v>
      </c>
      <c r="BQ29" s="76">
        <v>0</v>
      </c>
      <c r="BR29" s="76">
        <v>0</v>
      </c>
      <c r="BS29" s="76">
        <v>0</v>
      </c>
      <c r="BT29" s="76">
        <v>0</v>
      </c>
      <c r="BU29" s="76">
        <v>0</v>
      </c>
      <c r="BV29" s="76">
        <v>0</v>
      </c>
      <c r="BW29" s="76">
        <v>0</v>
      </c>
      <c r="BX29" s="76">
        <v>0</v>
      </c>
      <c r="BY29" s="76">
        <v>0</v>
      </c>
      <c r="BZ29" s="76">
        <v>0.259127</v>
      </c>
    </row>
    <row r="30" spans="1:78">
      <c r="A30" s="79"/>
      <c r="B30" s="84"/>
      <c r="C30" s="94"/>
      <c r="E30" s="18">
        <f>Main!D112</f>
        <v>0.56608000000000003</v>
      </c>
      <c r="F30" s="18">
        <f t="shared" ca="1" si="22"/>
        <v>1.2369396251296987E-7</v>
      </c>
      <c r="G30" s="18">
        <f t="shared" ca="1" si="23"/>
        <v>7.4388711338175643E-8</v>
      </c>
      <c r="H30" s="18">
        <f t="shared" ca="1" si="24"/>
        <v>4.5490432580424947E-9</v>
      </c>
      <c r="I30" s="18">
        <f t="shared" ca="1" si="25"/>
        <v>1.0347192429163239E-9</v>
      </c>
      <c r="J30" s="18">
        <f t="shared" ca="1" si="26"/>
        <v>8.9759429195056569E-10</v>
      </c>
      <c r="K30" s="18">
        <f t="shared" ca="1" si="27"/>
        <v>8.5293143833826888E-10</v>
      </c>
      <c r="L30" s="18">
        <f t="shared" ca="1" si="28"/>
        <v>9.9700041571109205E-11</v>
      </c>
      <c r="M30" s="18">
        <f t="shared" ca="1" si="29"/>
        <v>7.0973210452109689E-12</v>
      </c>
      <c r="N30" s="18">
        <f t="shared" ca="1" si="30"/>
        <v>5.2276372482702748E-4</v>
      </c>
      <c r="O30" s="18">
        <f t="shared" ca="1" si="31"/>
        <v>5.4774113316475589E-5</v>
      </c>
      <c r="P30" s="18">
        <f ca="1">$B$120*(P$3*$E30^P$4)*(1+P$5*$E30^P$6)/(1+P$7*$E30^P$8)/(1+EXP(-P$9*(LN($E30)+P$10)))+$P$95</f>
        <v>5.5659339996926904E-2</v>
      </c>
      <c r="S30" s="76">
        <v>1024</v>
      </c>
      <c r="T30" s="76">
        <v>0.90238099999999999</v>
      </c>
      <c r="U30" s="76">
        <v>0.85860700000000001</v>
      </c>
      <c r="V30" s="76">
        <v>0.21837400000000001</v>
      </c>
      <c r="W30" s="76">
        <v>0.831345</v>
      </c>
      <c r="X30" s="76">
        <v>6.4435400000000003E-5</v>
      </c>
      <c r="Y30" s="76">
        <v>1.8790100000000001</v>
      </c>
      <c r="Z30" s="76">
        <v>1.1571800000000001</v>
      </c>
      <c r="AA30" s="76">
        <v>1.1432100000000001</v>
      </c>
      <c r="AB30" s="76">
        <v>1.0241</v>
      </c>
      <c r="AC30" s="76">
        <v>4.7048300000000001E-2</v>
      </c>
      <c r="AD30" s="76">
        <v>0.16638800000000001</v>
      </c>
      <c r="AE30" s="76">
        <v>2.2023899999999998</v>
      </c>
      <c r="AF30" s="76">
        <v>2.5723299999999999E-6</v>
      </c>
      <c r="AG30" s="76">
        <v>-2.4318800000000002E-2</v>
      </c>
      <c r="AH30" s="76">
        <v>1.14943</v>
      </c>
      <c r="AI30" s="76">
        <v>4.0328299999999997</v>
      </c>
      <c r="AJ30" s="76">
        <v>6.0245600000000001</v>
      </c>
      <c r="AK30" s="76">
        <v>-0.12801299999999999</v>
      </c>
      <c r="AL30" s="76">
        <v>2.6135799999999998</v>
      </c>
      <c r="AM30" s="76">
        <v>0.83379800000000004</v>
      </c>
      <c r="AN30" s="76">
        <v>8.0696599999999993E-3</v>
      </c>
      <c r="AO30" s="76">
        <v>1.08897</v>
      </c>
      <c r="AP30" s="76">
        <v>1</v>
      </c>
      <c r="AQ30" s="76">
        <v>10</v>
      </c>
      <c r="AR30" s="76">
        <v>5.35276</v>
      </c>
      <c r="AS30" s="76">
        <v>0.76171199999999994</v>
      </c>
      <c r="AT30" s="76">
        <v>2.0777299999999999</v>
      </c>
      <c r="AU30" s="76">
        <v>1.2267999999999999</v>
      </c>
      <c r="AV30" s="76">
        <v>5.8444100000000004E-3</v>
      </c>
      <c r="AW30" s="76">
        <v>1.3594299999999999</v>
      </c>
      <c r="AX30" s="76">
        <v>1</v>
      </c>
      <c r="AY30" s="76">
        <v>10</v>
      </c>
      <c r="AZ30" s="76">
        <v>0.81786400000000004</v>
      </c>
      <c r="BA30" s="76">
        <v>-2.0153099999999999</v>
      </c>
      <c r="BB30" s="76">
        <v>1.27278</v>
      </c>
      <c r="BC30" s="76">
        <v>1.1179399999999999</v>
      </c>
      <c r="BD30" s="76">
        <v>3.7537600000000001E-3</v>
      </c>
      <c r="BE30" s="76">
        <v>1.56637</v>
      </c>
      <c r="BF30" s="76">
        <v>6.9092200000000004</v>
      </c>
      <c r="BG30" s="76">
        <v>3.0781200000000002</v>
      </c>
      <c r="BH30" s="76">
        <v>0</v>
      </c>
      <c r="BI30" s="76">
        <v>0</v>
      </c>
      <c r="BJ30" s="76">
        <v>0</v>
      </c>
      <c r="BK30" s="76">
        <v>0</v>
      </c>
      <c r="BL30" s="76">
        <v>0</v>
      </c>
      <c r="BM30" s="76">
        <v>0</v>
      </c>
      <c r="BN30" s="76">
        <v>0</v>
      </c>
      <c r="BO30" s="76">
        <v>0</v>
      </c>
      <c r="BP30" s="76">
        <v>0</v>
      </c>
      <c r="BQ30" s="76">
        <v>0</v>
      </c>
      <c r="BR30" s="76">
        <v>0</v>
      </c>
      <c r="BS30" s="76">
        <v>0</v>
      </c>
      <c r="BT30" s="76">
        <v>0</v>
      </c>
      <c r="BU30" s="76">
        <v>0</v>
      </c>
      <c r="BV30" s="76">
        <v>0</v>
      </c>
      <c r="BW30" s="76">
        <v>0</v>
      </c>
      <c r="BX30" s="76">
        <v>0</v>
      </c>
      <c r="BY30" s="76">
        <v>0</v>
      </c>
      <c r="BZ30" s="76">
        <v>0.29226000000000002</v>
      </c>
    </row>
    <row r="31" spans="1:78">
      <c r="A31" s="79"/>
      <c r="B31" s="84"/>
      <c r="C31" s="94"/>
      <c r="E31" s="18">
        <f>Main!D113</f>
        <v>0.71264000000000005</v>
      </c>
      <c r="F31" s="18">
        <f t="shared" ca="1" si="22"/>
        <v>1.3533252254146097E-7</v>
      </c>
      <c r="G31" s="18">
        <f t="shared" ca="1" si="23"/>
        <v>7.2700555417500168E-8</v>
      </c>
      <c r="H31" s="18">
        <f t="shared" ca="1" si="24"/>
        <v>4.2695772898869606E-9</v>
      </c>
      <c r="I31" s="18">
        <f t="shared" ca="1" si="25"/>
        <v>8.7630829207333801E-10</v>
      </c>
      <c r="J31" s="18">
        <f t="shared" ca="1" si="26"/>
        <v>5.7298408094123527E-10</v>
      </c>
      <c r="K31" s="18">
        <f t="shared" ca="1" si="27"/>
        <v>4.8697893775975103E-10</v>
      </c>
      <c r="L31" s="18">
        <f t="shared" ca="1" si="28"/>
        <v>4.9446997657929752E-11</v>
      </c>
      <c r="M31" s="18">
        <f t="shared" ca="1" si="29"/>
        <v>3.4064203219835483E-12</v>
      </c>
      <c r="N31" s="18">
        <f t="shared" ca="1" si="30"/>
        <v>4.4821597527002714E-4</v>
      </c>
      <c r="O31" s="18">
        <f t="shared" ca="1" si="31"/>
        <v>5.5930575819361554E-5</v>
      </c>
      <c r="P31" s="18">
        <f t="shared" ca="1" si="32"/>
        <v>1.0718969818237408E-2</v>
      </c>
      <c r="S31">
        <v>10000</v>
      </c>
      <c r="T31" s="18">
        <f>T30</f>
        <v>0.90238099999999999</v>
      </c>
      <c r="U31" s="18">
        <f t="shared" ref="U31:BG31" si="33">U30</f>
        <v>0.85860700000000001</v>
      </c>
      <c r="V31" s="18">
        <f t="shared" si="33"/>
        <v>0.21837400000000001</v>
      </c>
      <c r="W31" s="18">
        <f t="shared" si="33"/>
        <v>0.831345</v>
      </c>
      <c r="X31" s="18">
        <f t="shared" si="33"/>
        <v>6.4435400000000003E-5</v>
      </c>
      <c r="Y31" s="18">
        <f t="shared" si="33"/>
        <v>1.8790100000000001</v>
      </c>
      <c r="Z31" s="18">
        <f t="shared" si="33"/>
        <v>1.1571800000000001</v>
      </c>
      <c r="AA31" s="18">
        <f t="shared" si="33"/>
        <v>1.1432100000000001</v>
      </c>
      <c r="AB31" s="18">
        <f t="shared" si="33"/>
        <v>1.0241</v>
      </c>
      <c r="AC31" s="18">
        <f t="shared" si="33"/>
        <v>4.7048300000000001E-2</v>
      </c>
      <c r="AD31" s="18">
        <f t="shared" si="33"/>
        <v>0.16638800000000001</v>
      </c>
      <c r="AE31" s="18">
        <f t="shared" si="33"/>
        <v>2.2023899999999998</v>
      </c>
      <c r="AF31" s="18">
        <f t="shared" si="33"/>
        <v>2.5723299999999999E-6</v>
      </c>
      <c r="AG31" s="18">
        <f t="shared" si="33"/>
        <v>-2.4318800000000002E-2</v>
      </c>
      <c r="AH31" s="18">
        <f t="shared" si="33"/>
        <v>1.14943</v>
      </c>
      <c r="AI31" s="18">
        <f t="shared" si="33"/>
        <v>4.0328299999999997</v>
      </c>
      <c r="AJ31" s="18">
        <f t="shared" si="33"/>
        <v>6.0245600000000001</v>
      </c>
      <c r="AK31" s="18">
        <f t="shared" si="33"/>
        <v>-0.12801299999999999</v>
      </c>
      <c r="AL31" s="18">
        <f t="shared" si="33"/>
        <v>2.6135799999999998</v>
      </c>
      <c r="AM31" s="18">
        <f t="shared" si="33"/>
        <v>0.83379800000000004</v>
      </c>
      <c r="AN31" s="18">
        <f t="shared" si="33"/>
        <v>8.0696599999999993E-3</v>
      </c>
      <c r="AO31" s="18">
        <f t="shared" si="33"/>
        <v>1.08897</v>
      </c>
      <c r="AP31" s="18">
        <f t="shared" si="33"/>
        <v>1</v>
      </c>
      <c r="AQ31" s="18">
        <f t="shared" si="33"/>
        <v>10</v>
      </c>
      <c r="AR31" s="18">
        <f t="shared" si="33"/>
        <v>5.35276</v>
      </c>
      <c r="AS31" s="18">
        <f t="shared" si="33"/>
        <v>0.76171199999999994</v>
      </c>
      <c r="AT31" s="18">
        <f t="shared" si="33"/>
        <v>2.0777299999999999</v>
      </c>
      <c r="AU31" s="18">
        <f t="shared" si="33"/>
        <v>1.2267999999999999</v>
      </c>
      <c r="AV31" s="18">
        <f t="shared" si="33"/>
        <v>5.8444100000000004E-3</v>
      </c>
      <c r="AW31" s="18">
        <f t="shared" si="33"/>
        <v>1.3594299999999999</v>
      </c>
      <c r="AX31" s="18">
        <f t="shared" si="33"/>
        <v>1</v>
      </c>
      <c r="AY31" s="18">
        <f t="shared" si="33"/>
        <v>10</v>
      </c>
      <c r="AZ31" s="18">
        <f t="shared" si="33"/>
        <v>0.81786400000000004</v>
      </c>
      <c r="BA31" s="18">
        <f t="shared" si="33"/>
        <v>-2.0153099999999999</v>
      </c>
      <c r="BB31" s="18">
        <f t="shared" si="33"/>
        <v>1.27278</v>
      </c>
      <c r="BC31" s="18">
        <f t="shared" si="33"/>
        <v>1.1179399999999999</v>
      </c>
      <c r="BD31" s="18">
        <f t="shared" si="33"/>
        <v>3.7537600000000001E-3</v>
      </c>
      <c r="BE31" s="18">
        <f t="shared" si="33"/>
        <v>1.56637</v>
      </c>
      <c r="BF31" s="18">
        <f t="shared" si="33"/>
        <v>6.9092200000000004</v>
      </c>
      <c r="BG31" s="18">
        <f t="shared" si="33"/>
        <v>3.0781200000000002</v>
      </c>
      <c r="BH31" s="18">
        <f t="shared" ref="BH31" si="34">BH30</f>
        <v>0</v>
      </c>
      <c r="BI31" s="18">
        <f t="shared" ref="BI31" si="35">BI30</f>
        <v>0</v>
      </c>
      <c r="BJ31" s="18">
        <f t="shared" ref="BJ31" si="36">BJ30</f>
        <v>0</v>
      </c>
      <c r="BK31" s="18">
        <f t="shared" ref="BK31" si="37">BK30</f>
        <v>0</v>
      </c>
      <c r="BL31" s="18">
        <f t="shared" ref="BL31" si="38">BL30</f>
        <v>0</v>
      </c>
      <c r="BM31" s="18">
        <f t="shared" ref="BM31" si="39">BM30</f>
        <v>0</v>
      </c>
      <c r="BN31" s="18">
        <f t="shared" ref="BN31" si="40">BN30</f>
        <v>0</v>
      </c>
      <c r="BO31" s="18">
        <f t="shared" ref="BO31" si="41">BO30</f>
        <v>0</v>
      </c>
      <c r="BP31" s="18">
        <f t="shared" ref="BP31" si="42">BP30</f>
        <v>0</v>
      </c>
      <c r="BQ31" s="18">
        <f t="shared" ref="BQ31" si="43">BQ30</f>
        <v>0</v>
      </c>
      <c r="BR31" s="18">
        <f t="shared" ref="BR31" si="44">BR30</f>
        <v>0</v>
      </c>
      <c r="BS31" s="18">
        <f t="shared" ref="BS31" si="45">BS30</f>
        <v>0</v>
      </c>
      <c r="BT31" s="18">
        <f t="shared" ref="BT31" si="46">BT30</f>
        <v>0</v>
      </c>
      <c r="BU31" s="18">
        <f t="shared" ref="BU31" si="47">BU30</f>
        <v>0</v>
      </c>
      <c r="BV31" s="18">
        <f t="shared" ref="BV31" si="48">BV30</f>
        <v>0</v>
      </c>
      <c r="BW31" s="18">
        <f t="shared" ref="BW31" si="49">BW30</f>
        <v>0</v>
      </c>
      <c r="BX31" s="18">
        <f t="shared" ref="BX31" si="50">BX30</f>
        <v>0</v>
      </c>
      <c r="BY31" s="18">
        <f t="shared" ref="BY31:BZ31" si="51">BY30</f>
        <v>0</v>
      </c>
      <c r="BZ31" s="18">
        <f t="shared" si="51"/>
        <v>0.29226000000000002</v>
      </c>
    </row>
    <row r="32" spans="1:78">
      <c r="A32" s="79"/>
      <c r="B32" s="84"/>
      <c r="C32" s="94"/>
      <c r="E32" s="18">
        <f>Main!D114</f>
        <v>0.89717000000000002</v>
      </c>
      <c r="F32" s="18">
        <f t="shared" ca="1" si="22"/>
        <v>1.4954382319703749E-7</v>
      </c>
      <c r="G32" s="18">
        <f t="shared" ca="1" si="23"/>
        <v>6.9875748323255164E-8</v>
      </c>
      <c r="H32" s="18">
        <f t="shared" ca="1" si="24"/>
        <v>3.9214482843902166E-9</v>
      </c>
      <c r="I32" s="18">
        <f t="shared" ca="1" si="25"/>
        <v>7.0630913305270784E-10</v>
      </c>
      <c r="J32" s="18">
        <f t="shared" ca="1" si="26"/>
        <v>3.4607727335181525E-10</v>
      </c>
      <c r="K32" s="18">
        <f t="shared" ca="1" si="27"/>
        <v>2.5875467808024416E-10</v>
      </c>
      <c r="L32" s="18">
        <f t="shared" ca="1" si="28"/>
        <v>2.3722696211052615E-11</v>
      </c>
      <c r="M32" s="18">
        <f t="shared" ca="1" si="29"/>
        <v>1.5666933802885102E-12</v>
      </c>
      <c r="N32" s="18">
        <f t="shared" ca="1" si="30"/>
        <v>3.8101177881310196E-4</v>
      </c>
      <c r="O32" s="18">
        <f t="shared" ca="1" si="31"/>
        <v>5.5994010250667617E-5</v>
      </c>
      <c r="P32" s="18">
        <f t="shared" ca="1" si="32"/>
        <v>7.6533390979402196E-3</v>
      </c>
    </row>
    <row r="33" spans="1:78">
      <c r="A33" s="79"/>
      <c r="B33" s="84"/>
      <c r="C33" s="94"/>
      <c r="E33" s="18">
        <f>Main!D115</f>
        <v>1.1294</v>
      </c>
      <c r="F33" s="18">
        <f t="shared" ca="1" si="22"/>
        <v>1.6649387870490856E-7</v>
      </c>
      <c r="G33" s="18">
        <f t="shared" ca="1" si="23"/>
        <v>6.5451899057179277E-8</v>
      </c>
      <c r="H33" s="18">
        <f t="shared" ca="1" si="24"/>
        <v>3.4546905735464596E-9</v>
      </c>
      <c r="I33" s="18">
        <f t="shared" ca="1" si="25"/>
        <v>5.2628646501602437E-10</v>
      </c>
      <c r="J33" s="18">
        <f t="shared" ca="1" si="26"/>
        <v>1.93548974178716E-10</v>
      </c>
      <c r="K33" s="18">
        <f t="shared" ca="1" si="27"/>
        <v>1.263452266576468E-10</v>
      </c>
      <c r="L33" s="18">
        <f t="shared" ca="1" si="28"/>
        <v>1.0609827169859658E-11</v>
      </c>
      <c r="M33" s="18">
        <f t="shared" ca="1" si="29"/>
        <v>6.7274265189750702E-13</v>
      </c>
      <c r="N33" s="18">
        <f t="shared" ca="1" si="30"/>
        <v>3.2128539449220836E-4</v>
      </c>
      <c r="O33" s="18">
        <f t="shared" ca="1" si="31"/>
        <v>5.5018598770518574E-5</v>
      </c>
      <c r="P33" s="18">
        <f t="shared" ca="1" si="32"/>
        <v>5.5534352371130937E-3</v>
      </c>
      <c r="R33">
        <f>ROW()</f>
        <v>33</v>
      </c>
      <c r="S33">
        <f ca="1">$B$1</f>
        <v>1047</v>
      </c>
      <c r="T33">
        <f t="shared" ref="T33:Y33" ca="1" si="52">TREND(T34:T35,$S34:$S35,$S$33,TRUE)</f>
        <v>0.90238099999999999</v>
      </c>
      <c r="U33">
        <f t="shared" ca="1" si="52"/>
        <v>0.85860700000000001</v>
      </c>
      <c r="V33">
        <f t="shared" ca="1" si="52"/>
        <v>0.21837400000000001</v>
      </c>
      <c r="W33">
        <f t="shared" ca="1" si="52"/>
        <v>0.831345</v>
      </c>
      <c r="X33">
        <f t="shared" ca="1" si="52"/>
        <v>6.4435400000000003E-5</v>
      </c>
      <c r="Y33">
        <f t="shared" ca="1" si="52"/>
        <v>1.8790100000000001</v>
      </c>
      <c r="Z33">
        <f t="shared" ref="Z33:BG33" ca="1" si="53">TREND(Z34:Z35,$S34:$S35,$S$33,TRUE)</f>
        <v>1.1571800000000001</v>
      </c>
      <c r="AA33">
        <f t="shared" ca="1" si="53"/>
        <v>1.1432100000000001</v>
      </c>
      <c r="AB33">
        <f t="shared" ca="1" si="53"/>
        <v>1.0241</v>
      </c>
      <c r="AC33">
        <f t="shared" ca="1" si="53"/>
        <v>4.7048300000000001E-2</v>
      </c>
      <c r="AD33">
        <f t="shared" ca="1" si="53"/>
        <v>0.16638800000000001</v>
      </c>
      <c r="AE33">
        <f t="shared" ca="1" si="53"/>
        <v>2.2023899999999998</v>
      </c>
      <c r="AF33">
        <f t="shared" ca="1" si="53"/>
        <v>2.5723299999999999E-6</v>
      </c>
      <c r="AG33">
        <f t="shared" ca="1" si="53"/>
        <v>-2.4318800000000002E-2</v>
      </c>
      <c r="AH33">
        <f t="shared" ca="1" si="53"/>
        <v>1.14943</v>
      </c>
      <c r="AI33">
        <f t="shared" ca="1" si="53"/>
        <v>4.0328299999999997</v>
      </c>
      <c r="AJ33">
        <f t="shared" ca="1" si="53"/>
        <v>6.0245600000000001</v>
      </c>
      <c r="AK33">
        <f t="shared" ca="1" si="53"/>
        <v>-0.12801299999999999</v>
      </c>
      <c r="AL33">
        <f t="shared" ca="1" si="53"/>
        <v>2.6135799999999998</v>
      </c>
      <c r="AM33">
        <f t="shared" ca="1" si="53"/>
        <v>0.83379800000000004</v>
      </c>
      <c r="AN33">
        <f t="shared" ca="1" si="53"/>
        <v>8.0696599999999993E-3</v>
      </c>
      <c r="AO33">
        <f t="shared" ca="1" si="53"/>
        <v>1.08897</v>
      </c>
      <c r="AP33">
        <f t="shared" ca="1" si="53"/>
        <v>1</v>
      </c>
      <c r="AQ33">
        <f t="shared" ca="1" si="53"/>
        <v>10</v>
      </c>
      <c r="AR33">
        <f t="shared" ca="1" si="53"/>
        <v>5.35276</v>
      </c>
      <c r="AS33">
        <f t="shared" ca="1" si="53"/>
        <v>0.76171199999999994</v>
      </c>
      <c r="AT33">
        <f t="shared" ca="1" si="53"/>
        <v>2.0777299999999999</v>
      </c>
      <c r="AU33">
        <f t="shared" ca="1" si="53"/>
        <v>1.2267999999999999</v>
      </c>
      <c r="AV33">
        <f t="shared" ca="1" si="53"/>
        <v>5.8444100000000004E-3</v>
      </c>
      <c r="AW33">
        <f t="shared" ca="1" si="53"/>
        <v>1.3594299999999999</v>
      </c>
      <c r="AX33">
        <f t="shared" ca="1" si="53"/>
        <v>1</v>
      </c>
      <c r="AY33">
        <f t="shared" ca="1" si="53"/>
        <v>10</v>
      </c>
      <c r="AZ33">
        <f t="shared" ca="1" si="53"/>
        <v>0.81786400000000004</v>
      </c>
      <c r="BA33">
        <f t="shared" ca="1" si="53"/>
        <v>-2.0153099999999999</v>
      </c>
      <c r="BB33">
        <f t="shared" ca="1" si="53"/>
        <v>1.27278</v>
      </c>
      <c r="BC33">
        <f t="shared" ca="1" si="53"/>
        <v>1.1179399999999999</v>
      </c>
      <c r="BD33">
        <f t="shared" ca="1" si="53"/>
        <v>3.7537600000000001E-3</v>
      </c>
      <c r="BE33">
        <f t="shared" ca="1" si="53"/>
        <v>1.56637</v>
      </c>
      <c r="BF33">
        <f t="shared" ca="1" si="53"/>
        <v>6.9092200000000004</v>
      </c>
      <c r="BG33">
        <f t="shared" ca="1" si="53"/>
        <v>3.0781200000000002</v>
      </c>
      <c r="BH33">
        <f t="shared" ref="BH33" ca="1" si="54">TREND(BH34:BH35,$S34:$S35,$S$33,TRUE)</f>
        <v>0</v>
      </c>
      <c r="BI33">
        <f t="shared" ref="BI33" ca="1" si="55">TREND(BI34:BI35,$S34:$S35,$S$33,TRUE)</f>
        <v>0</v>
      </c>
      <c r="BJ33">
        <f t="shared" ref="BJ33" ca="1" si="56">TREND(BJ34:BJ35,$S34:$S35,$S$33,TRUE)</f>
        <v>0</v>
      </c>
      <c r="BK33">
        <f t="shared" ref="BK33" ca="1" si="57">TREND(BK34:BK35,$S34:$S35,$S$33,TRUE)</f>
        <v>0</v>
      </c>
      <c r="BL33">
        <f t="shared" ref="BL33" ca="1" si="58">TREND(BL34:BL35,$S34:$S35,$S$33,TRUE)</f>
        <v>0</v>
      </c>
      <c r="BM33">
        <f t="shared" ref="BM33" ca="1" si="59">TREND(BM34:BM35,$S34:$S35,$S$33,TRUE)</f>
        <v>0</v>
      </c>
      <c r="BN33">
        <f t="shared" ref="BN33" ca="1" si="60">TREND(BN34:BN35,$S34:$S35,$S$33,TRUE)</f>
        <v>0</v>
      </c>
      <c r="BO33">
        <f t="shared" ref="BO33" ca="1" si="61">TREND(BO34:BO35,$S34:$S35,$S$33,TRUE)</f>
        <v>0</v>
      </c>
      <c r="BP33">
        <f t="shared" ref="BP33" ca="1" si="62">TREND(BP34:BP35,$S34:$S35,$S$33,TRUE)</f>
        <v>0</v>
      </c>
      <c r="BQ33">
        <f t="shared" ref="BQ33" ca="1" si="63">TREND(BQ34:BQ35,$S34:$S35,$S$33,TRUE)</f>
        <v>0</v>
      </c>
      <c r="BR33">
        <f t="shared" ref="BR33" ca="1" si="64">TREND(BR34:BR35,$S34:$S35,$S$33,TRUE)</f>
        <v>0</v>
      </c>
      <c r="BS33">
        <f t="shared" ref="BS33" ca="1" si="65">TREND(BS34:BS35,$S34:$S35,$S$33,TRUE)</f>
        <v>0</v>
      </c>
      <c r="BT33">
        <f t="shared" ref="BT33" ca="1" si="66">TREND(BT34:BT35,$S34:$S35,$S$33,TRUE)</f>
        <v>0</v>
      </c>
      <c r="BU33">
        <f t="shared" ref="BU33" ca="1" si="67">TREND(BU34:BU35,$S34:$S35,$S$33,TRUE)</f>
        <v>0</v>
      </c>
      <c r="BV33">
        <f t="shared" ref="BV33" ca="1" si="68">TREND(BV34:BV35,$S34:$S35,$S$33,TRUE)</f>
        <v>0</v>
      </c>
      <c r="BW33">
        <f t="shared" ref="BW33" ca="1" si="69">TREND(BW34:BW35,$S34:$S35,$S$33,TRUE)</f>
        <v>0</v>
      </c>
      <c r="BX33">
        <f t="shared" ref="BX33" ca="1" si="70">TREND(BX34:BX35,$S34:$S35,$S$33,TRUE)</f>
        <v>0</v>
      </c>
      <c r="BY33">
        <f t="shared" ref="BY33:BZ33" ca="1" si="71">TREND(BY34:BY35,$S34:$S35,$S$33,TRUE)</f>
        <v>0</v>
      </c>
      <c r="BZ33">
        <f t="shared" ca="1" si="71"/>
        <v>0.29226000000000002</v>
      </c>
    </row>
    <row r="34" spans="1:78">
      <c r="A34" s="79"/>
      <c r="B34" s="84"/>
      <c r="C34" s="94"/>
      <c r="E34" s="18">
        <f>Main!D116</f>
        <v>1.4218999999999999</v>
      </c>
      <c r="F34" s="18">
        <f t="shared" ca="1" si="22"/>
        <v>1.8631879756560722E-7</v>
      </c>
      <c r="G34" s="18">
        <f t="shared" ca="1" si="23"/>
        <v>5.9064343698984775E-8</v>
      </c>
      <c r="H34" s="18">
        <f t="shared" ca="1" si="24"/>
        <v>2.827499102201617E-9</v>
      </c>
      <c r="I34" s="18">
        <f t="shared" ca="1" si="25"/>
        <v>3.5199062997777211E-10</v>
      </c>
      <c r="J34" s="18">
        <f t="shared" ca="1" si="26"/>
        <v>9.838600369738678E-11</v>
      </c>
      <c r="K34" s="18">
        <f t="shared" ca="1" si="27"/>
        <v>5.6421995046269846E-11</v>
      </c>
      <c r="L34" s="18">
        <f t="shared" ca="1" si="28"/>
        <v>4.1499019669214244E-12</v>
      </c>
      <c r="M34" s="18">
        <f t="shared" ca="1" si="29"/>
        <v>2.6176423826657894E-13</v>
      </c>
      <c r="N34" s="18">
        <f t="shared" ca="1" si="30"/>
        <v>2.6884657492272222E-4</v>
      </c>
      <c r="O34" s="18">
        <f t="shared" ca="1" si="31"/>
        <v>5.3138928451373589E-5</v>
      </c>
      <c r="P34" s="18">
        <f t="shared" ca="1" si="32"/>
        <v>4.0914448954116975E-3</v>
      </c>
      <c r="S34">
        <f t="shared" ref="S34:AX34" ca="1" si="72">INDIRECT(ADDRESS(MATCH($B$1,$S4:$S31)+3,S$1))</f>
        <v>1024</v>
      </c>
      <c r="T34">
        <f t="shared" ca="1" si="72"/>
        <v>0.90238099999999999</v>
      </c>
      <c r="U34">
        <f t="shared" ca="1" si="72"/>
        <v>0.85860700000000001</v>
      </c>
      <c r="V34">
        <f t="shared" ca="1" si="72"/>
        <v>0.21837400000000001</v>
      </c>
      <c r="W34">
        <f t="shared" ca="1" si="72"/>
        <v>0.831345</v>
      </c>
      <c r="X34">
        <f t="shared" ca="1" si="72"/>
        <v>6.4435400000000003E-5</v>
      </c>
      <c r="Y34">
        <f t="shared" ca="1" si="72"/>
        <v>1.8790100000000001</v>
      </c>
      <c r="Z34">
        <f t="shared" ca="1" si="72"/>
        <v>1.1571800000000001</v>
      </c>
      <c r="AA34">
        <f t="shared" ca="1" si="72"/>
        <v>1.1432100000000001</v>
      </c>
      <c r="AB34">
        <f t="shared" ca="1" si="72"/>
        <v>1.0241</v>
      </c>
      <c r="AC34">
        <f t="shared" ca="1" si="72"/>
        <v>4.7048300000000001E-2</v>
      </c>
      <c r="AD34">
        <f t="shared" ca="1" si="72"/>
        <v>0.16638800000000001</v>
      </c>
      <c r="AE34">
        <f t="shared" ca="1" si="72"/>
        <v>2.2023899999999998</v>
      </c>
      <c r="AF34">
        <f t="shared" ca="1" si="72"/>
        <v>2.5723299999999999E-6</v>
      </c>
      <c r="AG34">
        <f t="shared" ca="1" si="72"/>
        <v>-2.4318800000000002E-2</v>
      </c>
      <c r="AH34">
        <f t="shared" ca="1" si="72"/>
        <v>1.14943</v>
      </c>
      <c r="AI34">
        <f t="shared" ca="1" si="72"/>
        <v>4.0328299999999997</v>
      </c>
      <c r="AJ34">
        <f t="shared" ca="1" si="72"/>
        <v>6.0245600000000001</v>
      </c>
      <c r="AK34">
        <f t="shared" ca="1" si="72"/>
        <v>-0.12801299999999999</v>
      </c>
      <c r="AL34">
        <f t="shared" ca="1" si="72"/>
        <v>2.6135799999999998</v>
      </c>
      <c r="AM34">
        <f t="shared" ca="1" si="72"/>
        <v>0.83379800000000004</v>
      </c>
      <c r="AN34">
        <f t="shared" ca="1" si="72"/>
        <v>8.0696599999999993E-3</v>
      </c>
      <c r="AO34">
        <f t="shared" ca="1" si="72"/>
        <v>1.08897</v>
      </c>
      <c r="AP34">
        <f t="shared" ca="1" si="72"/>
        <v>1</v>
      </c>
      <c r="AQ34">
        <f t="shared" ca="1" si="72"/>
        <v>10</v>
      </c>
      <c r="AR34">
        <f t="shared" ca="1" si="72"/>
        <v>5.35276</v>
      </c>
      <c r="AS34">
        <f t="shared" ca="1" si="72"/>
        <v>0.76171199999999994</v>
      </c>
      <c r="AT34">
        <f t="shared" ca="1" si="72"/>
        <v>2.0777299999999999</v>
      </c>
      <c r="AU34">
        <f t="shared" ca="1" si="72"/>
        <v>1.2267999999999999</v>
      </c>
      <c r="AV34">
        <f t="shared" ca="1" si="72"/>
        <v>5.8444100000000004E-3</v>
      </c>
      <c r="AW34">
        <f t="shared" ca="1" si="72"/>
        <v>1.3594299999999999</v>
      </c>
      <c r="AX34">
        <f t="shared" ca="1" si="72"/>
        <v>1</v>
      </c>
      <c r="AY34">
        <f t="shared" ref="AY34:BZ34" ca="1" si="73">INDIRECT(ADDRESS(MATCH($B$1,$S4:$S31)+3,AY$1))</f>
        <v>10</v>
      </c>
      <c r="AZ34">
        <f t="shared" ca="1" si="73"/>
        <v>0.81786400000000004</v>
      </c>
      <c r="BA34">
        <f t="shared" ca="1" si="73"/>
        <v>-2.0153099999999999</v>
      </c>
      <c r="BB34">
        <f t="shared" ca="1" si="73"/>
        <v>1.27278</v>
      </c>
      <c r="BC34">
        <f t="shared" ca="1" si="73"/>
        <v>1.1179399999999999</v>
      </c>
      <c r="BD34">
        <f t="shared" ca="1" si="73"/>
        <v>3.7537600000000001E-3</v>
      </c>
      <c r="BE34">
        <f t="shared" ca="1" si="73"/>
        <v>1.56637</v>
      </c>
      <c r="BF34">
        <f t="shared" ca="1" si="73"/>
        <v>6.9092200000000004</v>
      </c>
      <c r="BG34">
        <f t="shared" ca="1" si="73"/>
        <v>3.0781200000000002</v>
      </c>
      <c r="BH34">
        <f t="shared" ca="1" si="73"/>
        <v>0</v>
      </c>
      <c r="BI34">
        <f t="shared" ca="1" si="73"/>
        <v>0</v>
      </c>
      <c r="BJ34">
        <f t="shared" ca="1" si="73"/>
        <v>0</v>
      </c>
      <c r="BK34">
        <f t="shared" ca="1" si="73"/>
        <v>0</v>
      </c>
      <c r="BL34">
        <f t="shared" ca="1" si="73"/>
        <v>0</v>
      </c>
      <c r="BM34">
        <f t="shared" ca="1" si="73"/>
        <v>0</v>
      </c>
      <c r="BN34">
        <f t="shared" ca="1" si="73"/>
        <v>0</v>
      </c>
      <c r="BO34">
        <f t="shared" ca="1" si="73"/>
        <v>0</v>
      </c>
      <c r="BP34">
        <f t="shared" ca="1" si="73"/>
        <v>0</v>
      </c>
      <c r="BQ34">
        <f t="shared" ca="1" si="73"/>
        <v>0</v>
      </c>
      <c r="BR34">
        <f t="shared" ca="1" si="73"/>
        <v>0</v>
      </c>
      <c r="BS34">
        <f t="shared" ca="1" si="73"/>
        <v>0</v>
      </c>
      <c r="BT34">
        <f t="shared" ca="1" si="73"/>
        <v>0</v>
      </c>
      <c r="BU34">
        <f t="shared" ca="1" si="73"/>
        <v>0</v>
      </c>
      <c r="BV34">
        <f t="shared" ca="1" si="73"/>
        <v>0</v>
      </c>
      <c r="BW34">
        <f t="shared" ca="1" si="73"/>
        <v>0</v>
      </c>
      <c r="BX34">
        <f t="shared" ca="1" si="73"/>
        <v>0</v>
      </c>
      <c r="BY34">
        <f t="shared" ca="1" si="73"/>
        <v>0</v>
      </c>
      <c r="BZ34">
        <f t="shared" ca="1" si="73"/>
        <v>0.29226000000000002</v>
      </c>
    </row>
    <row r="35" spans="1:78">
      <c r="A35" s="79"/>
      <c r="B35" s="84"/>
      <c r="C35" s="94"/>
      <c r="E35" s="18">
        <f>Main!D117</f>
        <v>1.7901</v>
      </c>
      <c r="F35" s="18">
        <f t="shared" ca="1" si="22"/>
        <v>2.0905514132783677E-7</v>
      </c>
      <c r="G35" s="18">
        <f t="shared" ca="1" si="23"/>
        <v>5.0726128626135557E-8</v>
      </c>
      <c r="H35" s="18">
        <f t="shared" ca="1" si="24"/>
        <v>2.0699285571939936E-9</v>
      </c>
      <c r="I35" s="18">
        <f t="shared" ca="1" si="25"/>
        <v>2.0857787788475823E-10</v>
      </c>
      <c r="J35" s="18">
        <f t="shared" ca="1" si="26"/>
        <v>4.528448490313533E-11</v>
      </c>
      <c r="K35" s="18">
        <f t="shared" ca="1" si="27"/>
        <v>2.3240898661625754E-11</v>
      </c>
      <c r="L35" s="18">
        <f t="shared" ca="1" si="28"/>
        <v>1.333813324836938E-12</v>
      </c>
      <c r="M35" s="18">
        <f t="shared" ca="1" si="29"/>
        <v>9.0713586105972441E-14</v>
      </c>
      <c r="N35" s="18">
        <f t="shared" ca="1" si="30"/>
        <v>2.2338079227140941E-4</v>
      </c>
      <c r="O35" s="18">
        <f t="shared" ca="1" si="31"/>
        <v>5.0540155117292912E-5</v>
      </c>
      <c r="P35" s="18">
        <f t="shared" ca="1" si="32"/>
        <v>3.0573576291260951E-3</v>
      </c>
      <c r="S35">
        <f t="shared" ref="S35:AX35" ca="1" si="74">INDIRECT(ADDRESS(MATCH($B$1,$S4:$S31)+4,S$1))</f>
        <v>10000</v>
      </c>
      <c r="T35">
        <f t="shared" ca="1" si="74"/>
        <v>0.90238099999999999</v>
      </c>
      <c r="U35">
        <f t="shared" ca="1" si="74"/>
        <v>0.85860700000000001</v>
      </c>
      <c r="V35">
        <f t="shared" ca="1" si="74"/>
        <v>0.21837400000000001</v>
      </c>
      <c r="W35">
        <f t="shared" ca="1" si="74"/>
        <v>0.831345</v>
      </c>
      <c r="X35">
        <f t="shared" ca="1" si="74"/>
        <v>6.4435400000000003E-5</v>
      </c>
      <c r="Y35">
        <f t="shared" ca="1" si="74"/>
        <v>1.8790100000000001</v>
      </c>
      <c r="Z35">
        <f t="shared" ca="1" si="74"/>
        <v>1.1571800000000001</v>
      </c>
      <c r="AA35">
        <f t="shared" ca="1" si="74"/>
        <v>1.1432100000000001</v>
      </c>
      <c r="AB35">
        <f t="shared" ca="1" si="74"/>
        <v>1.0241</v>
      </c>
      <c r="AC35">
        <f t="shared" ca="1" si="74"/>
        <v>4.7048300000000001E-2</v>
      </c>
      <c r="AD35">
        <f t="shared" ca="1" si="74"/>
        <v>0.16638800000000001</v>
      </c>
      <c r="AE35">
        <f t="shared" ca="1" si="74"/>
        <v>2.2023899999999998</v>
      </c>
      <c r="AF35">
        <f t="shared" ca="1" si="74"/>
        <v>2.5723299999999999E-6</v>
      </c>
      <c r="AG35">
        <f t="shared" ca="1" si="74"/>
        <v>-2.4318800000000002E-2</v>
      </c>
      <c r="AH35">
        <f t="shared" ca="1" si="74"/>
        <v>1.14943</v>
      </c>
      <c r="AI35">
        <f t="shared" ca="1" si="74"/>
        <v>4.0328299999999997</v>
      </c>
      <c r="AJ35">
        <f t="shared" ca="1" si="74"/>
        <v>6.0245600000000001</v>
      </c>
      <c r="AK35">
        <f t="shared" ca="1" si="74"/>
        <v>-0.12801299999999999</v>
      </c>
      <c r="AL35">
        <f t="shared" ca="1" si="74"/>
        <v>2.6135799999999998</v>
      </c>
      <c r="AM35">
        <f t="shared" ca="1" si="74"/>
        <v>0.83379800000000004</v>
      </c>
      <c r="AN35">
        <f t="shared" ca="1" si="74"/>
        <v>8.0696599999999993E-3</v>
      </c>
      <c r="AO35">
        <f t="shared" ca="1" si="74"/>
        <v>1.08897</v>
      </c>
      <c r="AP35">
        <f t="shared" ca="1" si="74"/>
        <v>1</v>
      </c>
      <c r="AQ35">
        <f t="shared" ca="1" si="74"/>
        <v>10</v>
      </c>
      <c r="AR35">
        <f t="shared" ca="1" si="74"/>
        <v>5.35276</v>
      </c>
      <c r="AS35">
        <f t="shared" ca="1" si="74"/>
        <v>0.76171199999999994</v>
      </c>
      <c r="AT35">
        <f t="shared" ca="1" si="74"/>
        <v>2.0777299999999999</v>
      </c>
      <c r="AU35">
        <f t="shared" ca="1" si="74"/>
        <v>1.2267999999999999</v>
      </c>
      <c r="AV35">
        <f t="shared" ca="1" si="74"/>
        <v>5.8444100000000004E-3</v>
      </c>
      <c r="AW35">
        <f t="shared" ca="1" si="74"/>
        <v>1.3594299999999999</v>
      </c>
      <c r="AX35">
        <f t="shared" ca="1" si="74"/>
        <v>1</v>
      </c>
      <c r="AY35">
        <f t="shared" ref="AY35:BZ35" ca="1" si="75">INDIRECT(ADDRESS(MATCH($B$1,$S4:$S31)+4,AY$1))</f>
        <v>10</v>
      </c>
      <c r="AZ35">
        <f t="shared" ca="1" si="75"/>
        <v>0.81786400000000004</v>
      </c>
      <c r="BA35">
        <f t="shared" ca="1" si="75"/>
        <v>-2.0153099999999999</v>
      </c>
      <c r="BB35">
        <f t="shared" ca="1" si="75"/>
        <v>1.27278</v>
      </c>
      <c r="BC35">
        <f t="shared" ca="1" si="75"/>
        <v>1.1179399999999999</v>
      </c>
      <c r="BD35">
        <f t="shared" ca="1" si="75"/>
        <v>3.7537600000000001E-3</v>
      </c>
      <c r="BE35">
        <f t="shared" ca="1" si="75"/>
        <v>1.56637</v>
      </c>
      <c r="BF35">
        <f t="shared" ca="1" si="75"/>
        <v>6.9092200000000004</v>
      </c>
      <c r="BG35">
        <f t="shared" ca="1" si="75"/>
        <v>3.0781200000000002</v>
      </c>
      <c r="BH35">
        <f t="shared" ca="1" si="75"/>
        <v>0</v>
      </c>
      <c r="BI35">
        <f t="shared" ca="1" si="75"/>
        <v>0</v>
      </c>
      <c r="BJ35">
        <f t="shared" ca="1" si="75"/>
        <v>0</v>
      </c>
      <c r="BK35">
        <f t="shared" ca="1" si="75"/>
        <v>0</v>
      </c>
      <c r="BL35">
        <f t="shared" ca="1" si="75"/>
        <v>0</v>
      </c>
      <c r="BM35">
        <f t="shared" ca="1" si="75"/>
        <v>0</v>
      </c>
      <c r="BN35">
        <f t="shared" ca="1" si="75"/>
        <v>0</v>
      </c>
      <c r="BO35">
        <f t="shared" ca="1" si="75"/>
        <v>0</v>
      </c>
      <c r="BP35">
        <f t="shared" ca="1" si="75"/>
        <v>0</v>
      </c>
      <c r="BQ35">
        <f t="shared" ca="1" si="75"/>
        <v>0</v>
      </c>
      <c r="BR35">
        <f t="shared" ca="1" si="75"/>
        <v>0</v>
      </c>
      <c r="BS35">
        <f t="shared" ca="1" si="75"/>
        <v>0</v>
      </c>
      <c r="BT35">
        <f t="shared" ca="1" si="75"/>
        <v>0</v>
      </c>
      <c r="BU35">
        <f t="shared" ca="1" si="75"/>
        <v>0</v>
      </c>
      <c r="BV35">
        <f t="shared" ca="1" si="75"/>
        <v>0</v>
      </c>
      <c r="BW35">
        <f t="shared" ca="1" si="75"/>
        <v>0</v>
      </c>
      <c r="BX35">
        <f t="shared" ca="1" si="75"/>
        <v>0</v>
      </c>
      <c r="BY35">
        <f t="shared" ca="1" si="75"/>
        <v>0</v>
      </c>
      <c r="BZ35">
        <f t="shared" ca="1" si="75"/>
        <v>0.29226000000000002</v>
      </c>
    </row>
    <row r="36" spans="1:78">
      <c r="A36" s="79"/>
      <c r="B36" s="84"/>
      <c r="C36" s="94"/>
      <c r="E36" s="18">
        <f>Main!D118</f>
        <v>2.2536</v>
      </c>
      <c r="F36" s="18">
        <f t="shared" ca="1" si="22"/>
        <v>2.3465213051003678E-7</v>
      </c>
      <c r="G36" s="18">
        <f t="shared" ca="1" si="23"/>
        <v>4.1052857816757053E-8</v>
      </c>
      <c r="H36" s="18">
        <f t="shared" ca="1" si="24"/>
        <v>1.3223353055818009E-9</v>
      </c>
      <c r="I36" s="18">
        <f t="shared" ca="1" si="25"/>
        <v>1.1086848254623517E-10</v>
      </c>
      <c r="J36" s="18">
        <f t="shared" ca="1" si="26"/>
        <v>1.9116987260833525E-11</v>
      </c>
      <c r="K36" s="18">
        <f t="shared" ca="1" si="27"/>
        <v>8.9806293696163934E-12</v>
      </c>
      <c r="L36" s="18">
        <f t="shared" ca="1" si="28"/>
        <v>3.5044768231934603E-13</v>
      </c>
      <c r="M36" s="18">
        <f t="shared" ca="1" si="29"/>
        <v>2.816196942673505E-14</v>
      </c>
      <c r="N36" s="18">
        <f t="shared" ca="1" si="30"/>
        <v>1.843822337464914E-4</v>
      </c>
      <c r="O36" s="18">
        <f t="shared" ca="1" si="31"/>
        <v>4.7421198704914934E-5</v>
      </c>
      <c r="P36" s="18">
        <f t="shared" ca="1" si="32"/>
        <v>2.3132843827840589E-3</v>
      </c>
    </row>
    <row r="37" spans="1:78">
      <c r="A37" s="79" t="s">
        <v>396</v>
      </c>
      <c r="B37" s="84"/>
      <c r="C37" s="94"/>
      <c r="E37" s="18">
        <f>Main!D119</f>
        <v>2.8371</v>
      </c>
      <c r="F37" s="18">
        <f t="shared" ca="1" si="22"/>
        <v>2.6294256784601359E-7</v>
      </c>
      <c r="G37" s="18">
        <f t="shared" ca="1" si="23"/>
        <v>3.1185004359811303E-8</v>
      </c>
      <c r="H37" s="18">
        <f t="shared" ca="1" si="24"/>
        <v>7.4263868619579366E-10</v>
      </c>
      <c r="I37" s="18">
        <f t="shared" ca="1" si="25"/>
        <v>5.4416831746951012E-11</v>
      </c>
      <c r="J37" s="18">
        <f t="shared" ca="1" si="26"/>
        <v>7.5699025661919601E-12</v>
      </c>
      <c r="K37" s="18">
        <f t="shared" ca="1" si="27"/>
        <v>3.3172342669702864E-12</v>
      </c>
      <c r="L37" s="18">
        <f t="shared" ca="1" si="28"/>
        <v>7.9797155038579349E-14</v>
      </c>
      <c r="M37" s="18">
        <f t="shared" ca="1" si="29"/>
        <v>8.0322853468905693E-15</v>
      </c>
      <c r="N37" s="18">
        <f t="shared" ca="1" si="30"/>
        <v>1.5125017132958988E-4</v>
      </c>
      <c r="O37" s="18">
        <f t="shared" ca="1" si="31"/>
        <v>4.3967688840033788E-5</v>
      </c>
      <c r="P37" s="18">
        <f t="shared" ca="1" si="32"/>
        <v>1.7685761517594065E-3</v>
      </c>
      <c r="S37" t="s">
        <v>392</v>
      </c>
    </row>
    <row r="38" spans="1:78">
      <c r="A38" s="79" t="s">
        <v>394</v>
      </c>
      <c r="B38" s="85">
        <f ca="1">$B$2</f>
        <v>11.5</v>
      </c>
      <c r="C38" s="95">
        <f ca="1">$B$2</f>
        <v>11.5</v>
      </c>
      <c r="E38" s="18">
        <f>Main!D120</f>
        <v>3.5716999999999999</v>
      </c>
      <c r="F38" s="18">
        <f t="shared" ca="1" si="22"/>
        <v>2.9362894808985401E-7</v>
      </c>
      <c r="G38" s="18">
        <f t="shared" ca="1" si="23"/>
        <v>2.2316961011341465E-8</v>
      </c>
      <c r="H38" s="18">
        <f t="shared" ca="1" si="24"/>
        <v>3.7911554574450653E-10</v>
      </c>
      <c r="I38" s="18">
        <f t="shared" ca="1" si="25"/>
        <v>2.5399244367152439E-11</v>
      </c>
      <c r="J38" s="18">
        <f t="shared" ca="1" si="26"/>
        <v>2.8745885440490584E-12</v>
      </c>
      <c r="K38" s="18">
        <f t="shared" ca="1" si="27"/>
        <v>1.1899194251135331E-12</v>
      </c>
      <c r="L38" s="18">
        <f t="shared" ca="1" si="28"/>
        <v>1.682742345266589E-14</v>
      </c>
      <c r="M38" s="18">
        <f t="shared" ca="1" si="29"/>
        <v>2.1677079034926078E-15</v>
      </c>
      <c r="N38" s="18">
        <f t="shared" ca="1" si="30"/>
        <v>1.2334071849212015E-4</v>
      </c>
      <c r="O38" s="18">
        <f t="shared" ca="1" si="31"/>
        <v>4.0335749733542203E-5</v>
      </c>
      <c r="P38" s="18">
        <f t="shared" ca="1" si="32"/>
        <v>1.3630398984192909E-3</v>
      </c>
      <c r="S38" s="20"/>
      <c r="T38" s="20" t="s">
        <v>276</v>
      </c>
      <c r="U38" s="20" t="s">
        <v>277</v>
      </c>
      <c r="V38" s="20" t="s">
        <v>278</v>
      </c>
      <c r="W38" s="20" t="s">
        <v>279</v>
      </c>
      <c r="X38" s="20" t="s">
        <v>280</v>
      </c>
      <c r="Y38" s="20" t="s">
        <v>281</v>
      </c>
      <c r="Z38" t="s">
        <v>282</v>
      </c>
      <c r="AA38" t="s">
        <v>283</v>
      </c>
    </row>
    <row r="39" spans="1:78">
      <c r="A39" s="79" t="s">
        <v>12</v>
      </c>
      <c r="B39" s="86">
        <f ca="1">T39+U39*B38+V39/(1+EXP((B38-W39)/X39))</f>
        <v>1.2717127015426689E-3</v>
      </c>
      <c r="C39" s="97">
        <f ca="1">Y39+Z39*C38+AA39/(1+EXP((C38-AB39)/AC39))</f>
        <v>1.0741591941124029E-3</v>
      </c>
      <c r="E39" s="18">
        <f>Main!D121</f>
        <v>4.4965000000000002</v>
      </c>
      <c r="F39" s="18">
        <f t="shared" ca="1" si="22"/>
        <v>3.2627925590936899E-7</v>
      </c>
      <c r="G39" s="18">
        <f t="shared" ca="1" si="23"/>
        <v>1.5192248072919314E-8</v>
      </c>
      <c r="H39" s="18">
        <f t="shared" ca="1" si="24"/>
        <v>1.8254574274881509E-10</v>
      </c>
      <c r="I39" s="18">
        <f t="shared" ca="1" si="25"/>
        <v>1.1517444334068662E-11</v>
      </c>
      <c r="J39" s="18">
        <f t="shared" ca="1" si="26"/>
        <v>1.0644649973371658E-12</v>
      </c>
      <c r="K39" s="18">
        <f t="shared" ca="1" si="27"/>
        <v>4.1921790766116428E-13</v>
      </c>
      <c r="L39" s="18">
        <f t="shared" ca="1" si="28"/>
        <v>3.4270244860514098E-15</v>
      </c>
      <c r="M39" s="18">
        <f t="shared" ca="1" si="29"/>
        <v>5.6650292981872361E-16</v>
      </c>
      <c r="N39" s="18">
        <f t="shared" ca="1" si="30"/>
        <v>1.0000750782699479E-4</v>
      </c>
      <c r="O39" s="18">
        <f t="shared" ca="1" si="31"/>
        <v>3.6646008435856046E-5</v>
      </c>
      <c r="P39" s="18">
        <f t="shared" ca="1" si="32"/>
        <v>1.056236343277388E-3</v>
      </c>
      <c r="S39" s="20" t="s">
        <v>286</v>
      </c>
      <c r="T39" s="76">
        <v>1.7900500000000001E-3</v>
      </c>
      <c r="U39" s="76">
        <v>-5.1410899999999999E-5</v>
      </c>
      <c r="V39" s="76">
        <v>1.09077E-3</v>
      </c>
      <c r="W39" s="76">
        <v>8.2475199999999997</v>
      </c>
      <c r="X39" s="76">
        <v>1.2336100000000001</v>
      </c>
      <c r="Y39" s="76">
        <v>1.4955999999999999E-3</v>
      </c>
      <c r="Z39" s="76">
        <v>-4.02614E-5</v>
      </c>
      <c r="AA39" s="76">
        <v>6.5702700000000002E-4</v>
      </c>
      <c r="AB39" s="76">
        <v>7.8942699999999997</v>
      </c>
      <c r="AC39" s="76">
        <v>1.33788</v>
      </c>
    </row>
    <row r="40" spans="1:78">
      <c r="A40" s="79" t="s">
        <v>13</v>
      </c>
      <c r="B40" s="86">
        <f ca="1">T40+U40*B38+V40/(1+EXP((B38-W40)/X40))</f>
        <v>7.823381034445652E-3</v>
      </c>
      <c r="C40" s="97">
        <f ca="1">Y40+Z40*C38+AA40/(1+EXP((C38-AB40)/AC40))</f>
        <v>7.8011471857922432E-3</v>
      </c>
      <c r="E40" s="18">
        <f>Main!D122</f>
        <v>5.6607000000000003</v>
      </c>
      <c r="F40" s="18">
        <f t="shared" ca="1" si="22"/>
        <v>3.6033836805210509E-7</v>
      </c>
      <c r="G40" s="18">
        <f t="shared" ca="1" si="23"/>
        <v>9.957665411437216E-9</v>
      </c>
      <c r="H40" s="18">
        <f t="shared" ca="1" si="24"/>
        <v>8.5155073096267059E-11</v>
      </c>
      <c r="I40" s="18">
        <f t="shared" ca="1" si="25"/>
        <v>5.1401845622908685E-12</v>
      </c>
      <c r="J40" s="18">
        <f t="shared" ca="1" si="26"/>
        <v>3.8855310602955669E-13</v>
      </c>
      <c r="K40" s="18">
        <f t="shared" ca="1" si="27"/>
        <v>1.4612356107744905E-13</v>
      </c>
      <c r="L40" s="18">
        <f t="shared" ca="1" si="28"/>
        <v>6.8785360318421976E-16</v>
      </c>
      <c r="M40" s="18">
        <f t="shared" ca="1" si="29"/>
        <v>1.4549221308839727E-16</v>
      </c>
      <c r="N40" s="18">
        <f t="shared" ca="1" si="30"/>
        <v>8.0628937010733952E-5</v>
      </c>
      <c r="O40" s="18">
        <f t="shared" ca="1" si="31"/>
        <v>3.2984509328686067E-5</v>
      </c>
      <c r="P40" s="18">
        <f t="shared" ca="1" si="32"/>
        <v>8.2062322144559605E-4</v>
      </c>
      <c r="S40" s="20" t="s">
        <v>287</v>
      </c>
      <c r="T40" s="76">
        <v>8.1200500000000002E-3</v>
      </c>
      <c r="U40" s="76">
        <v>-2.9173999999999999E-5</v>
      </c>
      <c r="V40" s="76">
        <v>4.3863399999999997E-4</v>
      </c>
      <c r="W40" s="76">
        <v>7.0911299999999997</v>
      </c>
      <c r="X40" s="76">
        <v>1.8908199999999999</v>
      </c>
      <c r="Y40" s="76">
        <v>8.0856299999999999E-3</v>
      </c>
      <c r="Z40" s="76">
        <v>-2.6723499999999999E-5</v>
      </c>
      <c r="AA40" s="76">
        <v>3.3002299999999998E-4</v>
      </c>
      <c r="AB40" s="76">
        <v>7.0089699999999997</v>
      </c>
      <c r="AC40" s="76">
        <v>1.7279500000000001</v>
      </c>
    </row>
    <row r="41" spans="1:78">
      <c r="A41" s="79" t="s">
        <v>14</v>
      </c>
      <c r="B41" s="86">
        <f ca="1">T41+U41*B38+V41/(1+EXP((B38-W41)/X41))</f>
        <v>0.97253616900606621</v>
      </c>
      <c r="C41" s="97">
        <f ca="1">Y41+Z41*C38+AA41/(1+EXP((C38-AB41)/AC41))</f>
        <v>0.97432973088456953</v>
      </c>
      <c r="D41" s="95"/>
      <c r="E41" s="18">
        <f>Main!D123</f>
        <v>7.1265000000000001</v>
      </c>
      <c r="F41" s="18">
        <f t="shared" ca="1" si="22"/>
        <v>3.9515424996983859E-7</v>
      </c>
      <c r="G41" s="18">
        <f t="shared" ca="1" si="23"/>
        <v>6.3549480732797068E-9</v>
      </c>
      <c r="H41" s="18">
        <f t="shared" ca="1" si="24"/>
        <v>3.9087731064789845E-11</v>
      </c>
      <c r="I41" s="18">
        <f t="shared" ca="1" si="25"/>
        <v>2.2737557735978923E-12</v>
      </c>
      <c r="J41" s="18">
        <f t="shared" ca="1" si="26"/>
        <v>1.4068304995126266E-13</v>
      </c>
      <c r="K41" s="18">
        <f t="shared" ca="1" si="27"/>
        <v>5.0608323833045324E-14</v>
      </c>
      <c r="L41" s="18">
        <f t="shared" ca="1" si="28"/>
        <v>1.3722244857535013E-16</v>
      </c>
      <c r="M41" s="18">
        <f t="shared" ca="1" si="29"/>
        <v>3.7020697719629291E-17</v>
      </c>
      <c r="N41" s="18">
        <f t="shared" ca="1" si="30"/>
        <v>6.4625815525982952E-5</v>
      </c>
      <c r="O41" s="18">
        <f t="shared" ca="1" si="31"/>
        <v>2.9407612895037864E-5</v>
      </c>
      <c r="P41" s="18">
        <f t="shared" ca="1" si="32"/>
        <v>6.371733771989086E-4</v>
      </c>
      <c r="S41" s="20" t="s">
        <v>288</v>
      </c>
      <c r="T41" s="76">
        <v>0.96067599999999997</v>
      </c>
      <c r="U41" s="76">
        <v>1.06112E-3</v>
      </c>
      <c r="V41" s="76">
        <v>-0.62774300000000005</v>
      </c>
      <c r="W41" s="76">
        <v>-0.92229099999999997</v>
      </c>
      <c r="X41" s="76">
        <v>1.6535599999999999</v>
      </c>
      <c r="Y41" s="76">
        <v>0.96169000000000004</v>
      </c>
      <c r="Z41" s="76">
        <v>1.12097E-3</v>
      </c>
      <c r="AA41" s="76">
        <v>-7.5884499999999994E-2</v>
      </c>
      <c r="AB41" s="76">
        <v>1.73685</v>
      </c>
      <c r="AC41" s="76">
        <v>1.71088</v>
      </c>
    </row>
    <row r="42" spans="1:78">
      <c r="A42" s="79" t="s">
        <v>15</v>
      </c>
      <c r="B42" s="86">
        <f ca="1">T42+U42*B38+V42/(1+EXP((B38-W42)/X42))</f>
        <v>8.4264746233945198E-3</v>
      </c>
      <c r="C42" s="97">
        <f ca="1">Y42+Z42*C38+AA42/(1+EXP((C38-AB42)/AC42))</f>
        <v>8.3657703440889446E-3</v>
      </c>
      <c r="D42" s="95"/>
      <c r="E42" s="18">
        <f>Main!D124</f>
        <v>8.9717000000000002</v>
      </c>
      <c r="F42" s="18">
        <f t="shared" ca="1" si="22"/>
        <v>4.299849680539874E-7</v>
      </c>
      <c r="G42" s="18">
        <f t="shared" ca="1" si="23"/>
        <v>3.9846935114466309E-9</v>
      </c>
      <c r="H42" s="18">
        <f t="shared" ca="1" si="24"/>
        <v>1.7802899508057701E-11</v>
      </c>
      <c r="I42" s="18">
        <f t="shared" ca="1" si="25"/>
        <v>1.0008141224661683E-12</v>
      </c>
      <c r="J42" s="18">
        <f t="shared" ca="1" si="26"/>
        <v>5.0717270770704814E-14</v>
      </c>
      <c r="K42" s="18">
        <f t="shared" ca="1" si="27"/>
        <v>1.7465138977453104E-14</v>
      </c>
      <c r="L42" s="18">
        <f t="shared" ca="1" si="28"/>
        <v>2.7313433851109752E-17</v>
      </c>
      <c r="M42" s="18">
        <f t="shared" ca="1" si="29"/>
        <v>9.376904044152327E-18</v>
      </c>
      <c r="N42" s="18">
        <f t="shared" ca="1" si="30"/>
        <v>5.1481497727407416E-5</v>
      </c>
      <c r="O42" s="18">
        <f t="shared" ca="1" si="31"/>
        <v>2.5951449565536351E-5</v>
      </c>
      <c r="P42" s="18">
        <f t="shared" ca="1" si="32"/>
        <v>4.9267368677346785E-4</v>
      </c>
      <c r="S42" s="20" t="s">
        <v>289</v>
      </c>
      <c r="T42" s="76">
        <v>9.0053300000000006E-3</v>
      </c>
      <c r="U42" s="76">
        <v>-5.0388900000000001E-5</v>
      </c>
      <c r="V42" s="76">
        <v>7.0934299999999997E-4</v>
      </c>
      <c r="W42" s="76">
        <v>4.5672600000000001</v>
      </c>
      <c r="X42" s="76">
        <v>0.98387000000000002</v>
      </c>
      <c r="Y42" s="76">
        <v>8.7214500000000004E-3</v>
      </c>
      <c r="Z42" s="76">
        <v>-3.4359700000000002E-5</v>
      </c>
      <c r="AA42" s="76">
        <v>5.9228000000000004E-4</v>
      </c>
      <c r="AB42" s="76">
        <v>5.2961900000000002</v>
      </c>
      <c r="AC42" s="76">
        <v>2.3500800000000002</v>
      </c>
    </row>
    <row r="43" spans="1:78">
      <c r="D43" s="95"/>
      <c r="E43" s="18">
        <f>Main!D125</f>
        <v>11.295</v>
      </c>
      <c r="F43" s="18">
        <f t="shared" ca="1" si="22"/>
        <v>4.6404516439290471E-7</v>
      </c>
      <c r="G43" s="18">
        <f t="shared" ca="1" si="23"/>
        <v>2.4701662157472846E-9</v>
      </c>
      <c r="H43" s="18">
        <f t="shared" ca="1" si="24"/>
        <v>8.0772266883976542E-12</v>
      </c>
      <c r="I43" s="18">
        <f t="shared" ca="1" si="25"/>
        <v>4.3911691323196021E-13</v>
      </c>
      <c r="J43" s="18">
        <f t="shared" ca="1" si="26"/>
        <v>1.8237603906225525E-14</v>
      </c>
      <c r="K43" s="18">
        <f t="shared" ca="1" si="27"/>
        <v>6.0136831832973216E-15</v>
      </c>
      <c r="L43" s="18">
        <f t="shared" ca="1" si="28"/>
        <v>5.430297235083861E-18</v>
      </c>
      <c r="M43" s="18">
        <f t="shared" ca="1" si="29"/>
        <v>2.3689896442896807E-18</v>
      </c>
      <c r="N43" s="18">
        <f t="shared" ca="1" si="30"/>
        <v>4.0735462175759627E-5</v>
      </c>
      <c r="O43" s="18">
        <f t="shared" ca="1" si="31"/>
        <v>2.2637538194126394E-5</v>
      </c>
      <c r="P43" s="18">
        <f t="shared" ca="1" si="32"/>
        <v>3.7778743265266172E-4</v>
      </c>
      <c r="S43" s="20"/>
      <c r="T43" s="32"/>
      <c r="U43" s="32"/>
      <c r="V43" s="32"/>
      <c r="W43" s="32"/>
      <c r="X43" s="32"/>
      <c r="Y43" s="32"/>
    </row>
    <row r="44" spans="1:78">
      <c r="A44" s="79" t="s">
        <v>395</v>
      </c>
      <c r="B44" s="32">
        <f ca="1">B39*(EXP(-B40*$B$1)-B41*EXP(-B42*$B$1))</f>
        <v>1.7013649296576306E-7</v>
      </c>
      <c r="C44" s="32">
        <f ca="1">C39*(EXP(-C40*$B$1)-C41*EXP(-C42*$B$1))</f>
        <v>1.4031190821267539E-7</v>
      </c>
      <c r="D44" s="95"/>
      <c r="E44" s="18">
        <f>Main!D126</f>
        <v>14.218999999999999</v>
      </c>
      <c r="F44" s="18">
        <f t="shared" ca="1" si="22"/>
        <v>4.9647996747946808E-7</v>
      </c>
      <c r="G44" s="18">
        <f t="shared" ca="1" si="23"/>
        <v>1.5206802208668569E-9</v>
      </c>
      <c r="H44" s="18">
        <f t="shared" ca="1" si="24"/>
        <v>3.658938397442669E-12</v>
      </c>
      <c r="I44" s="18">
        <f t="shared" ca="1" si="25"/>
        <v>1.9231406541387418E-13</v>
      </c>
      <c r="J44" s="18">
        <f t="shared" ca="1" si="26"/>
        <v>6.5514311737709246E-15</v>
      </c>
      <c r="K44" s="18">
        <f t="shared" ca="1" si="27"/>
        <v>2.0687397653420483E-15</v>
      </c>
      <c r="L44" s="18">
        <f t="shared" ca="1" si="28"/>
        <v>1.0797091759732831E-18</v>
      </c>
      <c r="M44" s="18">
        <f t="shared" ca="1" si="29"/>
        <v>5.9802100630970373E-19</v>
      </c>
      <c r="N44" s="18">
        <f t="shared" ca="1" si="30"/>
        <v>3.1995518232556377E-5</v>
      </c>
      <c r="O44" s="18">
        <f t="shared" ca="1" si="31"/>
        <v>1.9483991610468013E-5</v>
      </c>
      <c r="P44" s="18">
        <f t="shared" ca="1" si="32"/>
        <v>2.8600636710690233E-4</v>
      </c>
      <c r="S44" s="20" t="s">
        <v>393</v>
      </c>
      <c r="T44" s="32"/>
      <c r="U44" s="32"/>
      <c r="V44" s="32"/>
      <c r="W44" s="32"/>
      <c r="X44" s="32"/>
      <c r="Y44" s="32"/>
      <c r="AH44" s="18">
        <v>1.47603</v>
      </c>
      <c r="AI44" s="18">
        <v>-0.18615899999999999</v>
      </c>
      <c r="AJ44" s="18">
        <v>0.120936</v>
      </c>
      <c r="AK44" s="18">
        <v>3.2605300000000002</v>
      </c>
      <c r="AL44" s="18">
        <v>0</v>
      </c>
      <c r="AM44" s="18">
        <v>0</v>
      </c>
      <c r="AN44" s="18">
        <v>1.9513899999999999E-4</v>
      </c>
      <c r="AO44" s="18">
        <v>6185.43</v>
      </c>
    </row>
    <row r="45" spans="1:78">
      <c r="A45" s="79"/>
      <c r="B45" s="84"/>
      <c r="C45" s="94"/>
      <c r="D45" s="95"/>
      <c r="E45" s="18">
        <f>Main!D127</f>
        <v>17.901</v>
      </c>
      <c r="F45" s="18">
        <f t="shared" ca="1" si="22"/>
        <v>5.2640122465649442E-7</v>
      </c>
      <c r="G45" s="18">
        <f t="shared" ca="1" si="23"/>
        <v>9.3196458559972539E-10</v>
      </c>
      <c r="H45" s="18">
        <f t="shared" ca="1" si="24"/>
        <v>1.6557404212504212E-12</v>
      </c>
      <c r="I45" s="18">
        <f t="shared" ca="1" si="25"/>
        <v>8.407798716500068E-14</v>
      </c>
      <c r="J45" s="18">
        <f t="shared" ca="1" si="26"/>
        <v>2.3511367979884023E-15</v>
      </c>
      <c r="K45" s="18">
        <f t="shared" ca="1" si="27"/>
        <v>7.1095120744359805E-16</v>
      </c>
      <c r="L45" s="18">
        <f t="shared" ca="1" si="28"/>
        <v>2.1455809168178374E-19</v>
      </c>
      <c r="M45" s="18">
        <f t="shared" ca="1" si="29"/>
        <v>1.5081856479143065E-19</v>
      </c>
      <c r="N45" s="18">
        <f t="shared" ca="1" si="30"/>
        <v>2.4918983412876239E-5</v>
      </c>
      <c r="O45" s="18">
        <f t="shared" ca="1" si="31"/>
        <v>1.6507028365789745E-5</v>
      </c>
      <c r="P45" s="18">
        <f t="shared" ca="1" si="32"/>
        <v>2.126800258529723E-4</v>
      </c>
      <c r="S45" s="20"/>
      <c r="T45" t="s">
        <v>328</v>
      </c>
      <c r="U45" t="s">
        <v>326</v>
      </c>
      <c r="V45" t="s">
        <v>405</v>
      </c>
      <c r="W45" t="s">
        <v>406</v>
      </c>
      <c r="X45" t="s">
        <v>407</v>
      </c>
      <c r="Y45" s="32"/>
      <c r="AH45" s="18">
        <v>1.9334800000000001</v>
      </c>
      <c r="AI45" s="18">
        <v>-0.63089399999999995</v>
      </c>
      <c r="AJ45" s="18">
        <v>0.33920600000000001</v>
      </c>
      <c r="AK45" s="18">
        <v>3.0333700000000001</v>
      </c>
      <c r="AL45" s="18">
        <v>0</v>
      </c>
      <c r="AM45" s="18">
        <v>0</v>
      </c>
      <c r="AN45" s="18">
        <v>0.352018</v>
      </c>
      <c r="AO45" s="18">
        <v>1.2286999999999999</v>
      </c>
    </row>
    <row r="46" spans="1:78">
      <c r="A46" s="79" t="s">
        <v>62</v>
      </c>
      <c r="B46" s="86">
        <f ca="1">T46+U46*$B$2+V46/(1+EXP(($B$2-W46)/X46))</f>
        <v>0.25104614174830947</v>
      </c>
      <c r="D46" s="95"/>
      <c r="E46" s="18">
        <f>Main!D128</f>
        <v>22.536000000000001</v>
      </c>
      <c r="F46" s="18">
        <f t="shared" ca="1" si="22"/>
        <v>5.5277821975337938E-7</v>
      </c>
      <c r="G46" s="18">
        <f t="shared" ca="1" si="23"/>
        <v>5.6966916924881183E-10</v>
      </c>
      <c r="H46" s="18">
        <f t="shared" ca="1" si="24"/>
        <v>7.490058894368532E-13</v>
      </c>
      <c r="I46" s="18">
        <f t="shared" ca="1" si="25"/>
        <v>3.6714891206198022E-14</v>
      </c>
      <c r="J46" s="18">
        <f t="shared" ca="1" si="26"/>
        <v>8.4349915748819465E-16</v>
      </c>
      <c r="K46" s="18">
        <f t="shared" ca="1" si="27"/>
        <v>2.4424703348883795E-16</v>
      </c>
      <c r="L46" s="18">
        <f t="shared" ca="1" si="28"/>
        <v>4.2639955687829658E-20</v>
      </c>
      <c r="M46" s="18">
        <f t="shared" ca="1" si="29"/>
        <v>3.8028819807605698E-20</v>
      </c>
      <c r="N46" s="18">
        <f t="shared" ca="1" si="30"/>
        <v>1.9223787704845506E-5</v>
      </c>
      <c r="O46" s="18">
        <f t="shared" ca="1" si="31"/>
        <v>1.3731215640421353E-5</v>
      </c>
      <c r="P46" s="18">
        <f t="shared" ca="1" si="32"/>
        <v>1.5459346729463833E-4</v>
      </c>
      <c r="T46" s="76">
        <v>0.84950000000000003</v>
      </c>
      <c r="U46" s="76">
        <v>-4.6530000000000002E-2</v>
      </c>
      <c r="V46" s="76">
        <v>-7.641</v>
      </c>
      <c r="W46" s="76">
        <v>-2.1970000000000001</v>
      </c>
      <c r="X46" s="76">
        <v>2.863</v>
      </c>
      <c r="Y46" s="32"/>
      <c r="AH46" s="18">
        <v>1.34422</v>
      </c>
      <c r="AI46" s="18">
        <v>-1.7130099999999999</v>
      </c>
      <c r="AJ46" s="18">
        <v>0.44044699999999998</v>
      </c>
      <c r="AK46" s="18">
        <v>2.7412899999999998</v>
      </c>
      <c r="AL46" s="18">
        <v>0</v>
      </c>
      <c r="AM46" s="18">
        <v>0</v>
      </c>
      <c r="AN46" s="18">
        <v>1.39323</v>
      </c>
      <c r="AO46" s="18">
        <v>2.5067300000000001</v>
      </c>
    </row>
    <row r="47" spans="1:78">
      <c r="A47" s="79" t="s">
        <v>63</v>
      </c>
      <c r="B47" s="86">
        <f ca="1">T47+U47*$B$2+V47/(1+EXP(($B$2-W47)/X47))</f>
        <v>2.6520350086677719E-3</v>
      </c>
      <c r="C47" s="96"/>
      <c r="D47" s="95"/>
      <c r="E47" s="18">
        <f>Main!D129</f>
        <v>28.370999999999999</v>
      </c>
      <c r="F47" s="18">
        <f t="shared" ca="1" si="22"/>
        <v>5.7439259056898673E-7</v>
      </c>
      <c r="G47" s="18">
        <f t="shared" ca="1" si="23"/>
        <v>3.4765522846592662E-10</v>
      </c>
      <c r="H47" s="18">
        <f t="shared" ca="1" si="24"/>
        <v>3.387676519719661E-13</v>
      </c>
      <c r="I47" s="18">
        <f t="shared" ca="1" si="25"/>
        <v>1.6015463174194394E-14</v>
      </c>
      <c r="J47" s="18">
        <f t="shared" ca="1" si="26"/>
        <v>3.0255330678318276E-16</v>
      </c>
      <c r="K47" s="18">
        <f t="shared" ca="1" si="27"/>
        <v>8.389130978860769E-17</v>
      </c>
      <c r="L47" s="18">
        <f t="shared" ca="1" si="28"/>
        <v>8.4740177142176012E-21</v>
      </c>
      <c r="M47" s="18">
        <f t="shared" ca="1" si="29"/>
        <v>9.587704709481827E-21</v>
      </c>
      <c r="N47" s="18">
        <f t="shared" ca="1" si="30"/>
        <v>1.4670830413319788E-5</v>
      </c>
      <c r="O47" s="18">
        <f t="shared" ca="1" si="31"/>
        <v>1.1186400505277664E-5</v>
      </c>
      <c r="P47" s="18">
        <f t="shared" ca="1" si="32"/>
        <v>1.0936196711089069E-4</v>
      </c>
      <c r="T47" s="76">
        <v>1.892E-3</v>
      </c>
      <c r="U47" s="76">
        <v>6.6089999999999999E-5</v>
      </c>
      <c r="V47" s="76">
        <v>1.054E-3</v>
      </c>
      <c r="W47" s="76">
        <v>1.5309999999999999</v>
      </c>
      <c r="X47" s="76">
        <v>0.53549999999999998</v>
      </c>
      <c r="Y47" s="32"/>
      <c r="AH47" s="18">
        <v>1.6537500000000001</v>
      </c>
      <c r="AI47" s="18">
        <v>-2.1224699999999999</v>
      </c>
      <c r="AJ47" s="18">
        <v>0.73897000000000002</v>
      </c>
      <c r="AK47" s="18">
        <v>2.5205000000000002</v>
      </c>
      <c r="AL47" s="18">
        <v>0</v>
      </c>
      <c r="AM47" s="18">
        <v>0</v>
      </c>
      <c r="AN47" s="18">
        <v>1.5121199999999999</v>
      </c>
      <c r="AO47" s="18">
        <v>1.8148500000000001</v>
      </c>
    </row>
    <row r="48" spans="1:78">
      <c r="A48" s="79" t="s">
        <v>329</v>
      </c>
      <c r="B48" s="32">
        <f ca="1">B44-B49*$B$6^B50</f>
        <v>1.7334783895064119E-7</v>
      </c>
      <c r="C48" s="95"/>
      <c r="D48" s="95"/>
      <c r="E48" s="18">
        <f>Main!D130</f>
        <v>35.716999999999999</v>
      </c>
      <c r="F48" s="18">
        <f t="shared" ca="1" si="22"/>
        <v>5.8970731116751018E-7</v>
      </c>
      <c r="G48" s="18">
        <f t="shared" ca="1" si="23"/>
        <v>2.1195631047275079E-10</v>
      </c>
      <c r="H48" s="18">
        <f t="shared" ca="1" si="24"/>
        <v>1.5320435614626649E-13</v>
      </c>
      <c r="I48" s="18">
        <f t="shared" ca="1" si="25"/>
        <v>6.9792070015309887E-15</v>
      </c>
      <c r="J48" s="18">
        <f t="shared" ca="1" si="26"/>
        <v>1.0850574595048118E-16</v>
      </c>
      <c r="K48" s="18">
        <f t="shared" ca="1" si="27"/>
        <v>2.8808917453402674E-17</v>
      </c>
      <c r="L48" s="18">
        <f t="shared" ca="1" si="28"/>
        <v>1.6839896688420484E-21</v>
      </c>
      <c r="M48" s="18">
        <f t="shared" ca="1" si="29"/>
        <v>2.4169509495397265E-21</v>
      </c>
      <c r="N48" s="18">
        <f t="shared" ca="1" si="30"/>
        <v>1.1060913519364135E-5</v>
      </c>
      <c r="O48" s="18">
        <f t="shared" ca="1" si="31"/>
        <v>8.905853669556987E-6</v>
      </c>
      <c r="P48" s="18">
        <f t="shared" ca="1" si="32"/>
        <v>7.5060862779982552E-5</v>
      </c>
      <c r="S48" s="32"/>
      <c r="T48" s="32"/>
      <c r="U48" s="32"/>
      <c r="V48" s="32"/>
      <c r="W48" s="32"/>
      <c r="X48" s="32"/>
      <c r="Y48" s="20"/>
      <c r="AH48" s="18">
        <v>0.927149</v>
      </c>
      <c r="AI48" s="18">
        <v>-2.9819</v>
      </c>
      <c r="AJ48" s="18">
        <v>0.14208899999999999</v>
      </c>
      <c r="AK48" s="18">
        <v>4.0356199999999998</v>
      </c>
      <c r="AL48" s="18">
        <v>0</v>
      </c>
      <c r="AM48" s="18">
        <v>0</v>
      </c>
      <c r="AN48" s="18">
        <v>1.88476</v>
      </c>
      <c r="AO48" s="18">
        <v>2.66567</v>
      </c>
    </row>
    <row r="49" spans="1:41">
      <c r="A49" s="79" t="s">
        <v>327</v>
      </c>
      <c r="B49" s="32">
        <f ca="1">(B44-C44)/($B$6^B50-$C$6^B50)</f>
        <v>-5.3811354160672096E-17</v>
      </c>
      <c r="C49" s="97"/>
      <c r="D49" s="95"/>
      <c r="E49" s="18">
        <f>Main!D131</f>
        <v>44.965000000000003</v>
      </c>
      <c r="F49" s="18">
        <f t="shared" ca="1" si="22"/>
        <v>5.967542946177036E-7</v>
      </c>
      <c r="G49" s="18">
        <f t="shared" ca="1" si="23"/>
        <v>1.2914895429974574E-10</v>
      </c>
      <c r="H49" s="18">
        <f t="shared" ca="1" si="24"/>
        <v>6.9282634333939944E-14</v>
      </c>
      <c r="I49" s="18">
        <f t="shared" ca="1" si="25"/>
        <v>3.0386982176155655E-15</v>
      </c>
      <c r="J49" s="18">
        <f t="shared" ca="1" si="26"/>
        <v>3.8911218937156611E-17</v>
      </c>
      <c r="K49" s="18">
        <f t="shared" ca="1" si="27"/>
        <v>9.8923630188411487E-18</v>
      </c>
      <c r="L49" s="18">
        <f t="shared" ca="1" si="28"/>
        <v>3.3465109668189681E-22</v>
      </c>
      <c r="M49" s="18">
        <f t="shared" ca="1" si="29"/>
        <v>6.0926797890913779E-22</v>
      </c>
      <c r="N49" s="18">
        <f t="shared" ca="1" si="30"/>
        <v>8.2278292050255332E-6</v>
      </c>
      <c r="O49" s="18">
        <f t="shared" ca="1" si="31"/>
        <v>6.9193395192361255E-6</v>
      </c>
      <c r="P49" s="18">
        <f t="shared" ca="1" si="32"/>
        <v>4.9925304203448022E-5</v>
      </c>
      <c r="S49" s="20"/>
      <c r="T49" s="20"/>
      <c r="U49" s="20"/>
      <c r="V49" s="20"/>
      <c r="W49" s="20"/>
      <c r="X49" s="20"/>
      <c r="Y49" s="20"/>
      <c r="AH49" s="18">
        <v>1.0117400000000001</v>
      </c>
      <c r="AI49" s="18">
        <v>-2.9898500000000001</v>
      </c>
      <c r="AJ49" s="18">
        <v>0.28905900000000001</v>
      </c>
      <c r="AK49" s="18">
        <v>2.9949400000000002</v>
      </c>
      <c r="AL49" s="18">
        <v>0</v>
      </c>
      <c r="AM49" s="18">
        <v>0</v>
      </c>
      <c r="AN49" s="18">
        <v>1.8594599999999999</v>
      </c>
      <c r="AO49" s="18">
        <v>3.1710099999999999</v>
      </c>
    </row>
    <row r="50" spans="1:41">
      <c r="A50" s="79" t="s">
        <v>397</v>
      </c>
      <c r="B50" s="32">
        <f ca="1">B46+B47*$B$1</f>
        <v>3.0277267958234666</v>
      </c>
      <c r="C50" s="97"/>
      <c r="D50" s="95"/>
      <c r="E50" s="18">
        <f>Main!D132</f>
        <v>56.606999999999999</v>
      </c>
      <c r="F50" s="18">
        <f t="shared" ca="1" si="22"/>
        <v>5.9310939737938064E-7</v>
      </c>
      <c r="G50" s="18">
        <f t="shared" ca="1" si="23"/>
        <v>7.8666789980353239E-11</v>
      </c>
      <c r="H50" s="18">
        <f t="shared" ca="1" si="24"/>
        <v>3.1331637039081626E-14</v>
      </c>
      <c r="I50" s="18">
        <f t="shared" ca="1" si="25"/>
        <v>1.3219749176641306E-15</v>
      </c>
      <c r="J50" s="18">
        <f t="shared" ca="1" si="26"/>
        <v>1.3953923460316298E-17</v>
      </c>
      <c r="K50" s="18">
        <f t="shared" ca="1" si="27"/>
        <v>3.3967798041972119E-18</v>
      </c>
      <c r="L50" s="18">
        <f t="shared" ca="1" si="28"/>
        <v>6.6507819098379936E-23</v>
      </c>
      <c r="M50" s="18">
        <f t="shared" ca="1" si="29"/>
        <v>1.5359065120019328E-22</v>
      </c>
      <c r="N50" s="18">
        <f t="shared" ca="1" si="30"/>
        <v>6.0317469753110127E-6</v>
      </c>
      <c r="O50" s="18">
        <f t="shared" ca="1" si="31"/>
        <v>5.2445761122682667E-6</v>
      </c>
      <c r="P50" s="18">
        <f t="shared" ca="1" si="32"/>
        <v>3.220938984998788E-5</v>
      </c>
    </row>
    <row r="51" spans="1:41">
      <c r="A51" s="79"/>
      <c r="B51" s="86"/>
      <c r="C51" s="97"/>
      <c r="D51" s="95"/>
      <c r="E51" s="18">
        <f>Main!D133</f>
        <v>71.265000000000001</v>
      </c>
      <c r="F51" s="18">
        <f t="shared" ca="1" si="22"/>
        <v>5.7609431320272981E-7</v>
      </c>
      <c r="G51" s="18">
        <f t="shared" ca="1" si="23"/>
        <v>4.790464231916492E-11</v>
      </c>
      <c r="H51" s="18">
        <f t="shared" ca="1" si="24"/>
        <v>1.4167758041983003E-14</v>
      </c>
      <c r="I51" s="18">
        <f t="shared" ca="1" si="25"/>
        <v>5.7462312458859759E-16</v>
      </c>
      <c r="J51" s="18">
        <f t="shared" ca="1" si="26"/>
        <v>5.0033314140717915E-18</v>
      </c>
      <c r="K51" s="18">
        <f t="shared" ca="1" si="27"/>
        <v>1.1661920484020789E-18</v>
      </c>
      <c r="L51" s="18">
        <f t="shared" ca="1" si="28"/>
        <v>1.3215335797834937E-23</v>
      </c>
      <c r="M51" s="18">
        <f t="shared" ca="1" si="29"/>
        <v>3.8712695769636595E-23</v>
      </c>
      <c r="N51" s="18">
        <f t="shared" ca="1" si="30"/>
        <v>4.3537785720330626E-6</v>
      </c>
      <c r="O51" s="18">
        <f t="shared" ca="1" si="31"/>
        <v>3.8809173750682306E-6</v>
      </c>
      <c r="P51" s="18">
        <f t="shared" ca="1" si="32"/>
        <v>2.0208956757184641E-5</v>
      </c>
    </row>
    <row r="52" spans="1:41">
      <c r="A52" s="79" t="s">
        <v>398</v>
      </c>
      <c r="B52" s="32">
        <f ca="1">B48+B49*$B$3^B50</f>
        <v>1.6759718706453455E-7</v>
      </c>
      <c r="C52" s="95"/>
      <c r="D52" s="95"/>
      <c r="E52" s="18">
        <f>Main!D134</f>
        <v>89.715999999999994</v>
      </c>
      <c r="F52" s="18">
        <f t="shared" ca="1" si="22"/>
        <v>5.4341328884368482E-7</v>
      </c>
      <c r="G52" s="18">
        <f t="shared" ca="1" si="23"/>
        <v>2.916997826481432E-11</v>
      </c>
      <c r="H52" s="18">
        <f t="shared" ca="1" si="24"/>
        <v>6.4070846108810479E-15</v>
      </c>
      <c r="I52" s="18">
        <f t="shared" ca="1" si="25"/>
        <v>2.4961573835570659E-16</v>
      </c>
      <c r="J52" s="18">
        <f t="shared" ca="1" si="26"/>
        <v>1.7942009032422136E-18</v>
      </c>
      <c r="K52" s="18">
        <f t="shared" ca="1" si="27"/>
        <v>4.0042503176304478E-19</v>
      </c>
      <c r="L52" s="18">
        <f t="shared" ca="1" si="28"/>
        <v>2.6264637470209462E-24</v>
      </c>
      <c r="M52" s="18">
        <f t="shared" ca="1" si="29"/>
        <v>9.7592153883250482E-24</v>
      </c>
      <c r="N52" s="18">
        <f t="shared" ca="1" si="30"/>
        <v>3.0929900416852916E-6</v>
      </c>
      <c r="O52" s="18">
        <f t="shared" ca="1" si="31"/>
        <v>2.8089712655425178E-6</v>
      </c>
      <c r="P52" s="18">
        <f t="shared" ca="1" si="32"/>
        <v>1.2380524691967136E-5</v>
      </c>
    </row>
    <row r="53" spans="1:41">
      <c r="A53" s="79"/>
      <c r="B53" s="85"/>
      <c r="C53" s="95"/>
      <c r="D53" s="95"/>
      <c r="E53" s="18">
        <f>Main!D135</f>
        <v>112.94</v>
      </c>
      <c r="F53" s="18">
        <f t="shared" ca="1" si="22"/>
        <v>4.9427460031808369E-7</v>
      </c>
      <c r="G53" s="18">
        <f t="shared" ca="1" si="23"/>
        <v>1.7762166430592721E-11</v>
      </c>
      <c r="H53" s="18">
        <f t="shared" ca="1" si="24"/>
        <v>2.8978312948694642E-15</v>
      </c>
      <c r="I53" s="18">
        <f t="shared" ca="1" si="25"/>
        <v>1.0837297588197321E-16</v>
      </c>
      <c r="J53" s="18">
        <f t="shared" ca="1" si="26"/>
        <v>6.4349997704603101E-19</v>
      </c>
      <c r="K53" s="18">
        <f t="shared" ca="1" si="27"/>
        <v>1.3751154370602986E-19</v>
      </c>
      <c r="L53" s="18">
        <f t="shared" ca="1" si="28"/>
        <v>5.221254520300528E-25</v>
      </c>
      <c r="M53" s="18">
        <f t="shared" ca="1" si="29"/>
        <v>2.4607610124004513E-24</v>
      </c>
      <c r="N53" s="18">
        <f t="shared" ca="1" si="30"/>
        <v>2.1625994149661097E-6</v>
      </c>
      <c r="O53" s="18">
        <f t="shared" ca="1" si="31"/>
        <v>1.9936655705282617E-6</v>
      </c>
      <c r="P53" s="18">
        <f t="shared" ca="1" si="32"/>
        <v>7.4380956891743989E-6</v>
      </c>
    </row>
    <row r="54" spans="1:41">
      <c r="A54" s="79" t="s">
        <v>399</v>
      </c>
      <c r="B54" s="85"/>
      <c r="C54" s="95"/>
      <c r="D54" s="95"/>
      <c r="E54" s="18">
        <f>Main!D136</f>
        <v>142.19</v>
      </c>
      <c r="F54" s="18">
        <f t="shared" ca="1" si="22"/>
        <v>4.3062037996592861E-7</v>
      </c>
      <c r="G54" s="18">
        <f t="shared" ca="1" si="23"/>
        <v>1.0812918104627157E-11</v>
      </c>
      <c r="H54" s="18">
        <f t="shared" ca="1" si="24"/>
        <v>1.3101944604710552E-15</v>
      </c>
      <c r="I54" s="18">
        <f t="shared" ca="1" si="25"/>
        <v>4.7003930992631967E-17</v>
      </c>
      <c r="J54" s="18">
        <f t="shared" ca="1" si="26"/>
        <v>2.3069059173020035E-19</v>
      </c>
      <c r="K54" s="18">
        <f t="shared" ca="1" si="27"/>
        <v>4.7201042528287756E-20</v>
      </c>
      <c r="L54" s="18">
        <f t="shared" ca="1" si="28"/>
        <v>1.0372268283108764E-25</v>
      </c>
      <c r="M54" s="18">
        <f t="shared" ca="1" si="29"/>
        <v>6.2010285604398941E-25</v>
      </c>
      <c r="N54" s="18">
        <f t="shared" ca="1" si="30"/>
        <v>1.4885279933960627E-6</v>
      </c>
      <c r="O54" s="18">
        <f t="shared" ca="1" si="31"/>
        <v>1.3912751066854748E-6</v>
      </c>
      <c r="P54" s="18">
        <f t="shared" ca="1" si="32"/>
        <v>4.3994425776929546E-6</v>
      </c>
      <c r="S54" t="s">
        <v>400</v>
      </c>
    </row>
    <row r="55" spans="1:41">
      <c r="A55" s="79" t="s">
        <v>394</v>
      </c>
      <c r="B55" s="85">
        <f ca="1">$B$2</f>
        <v>11.5</v>
      </c>
      <c r="C55" s="95">
        <f ca="1">$B$2</f>
        <v>11.5</v>
      </c>
      <c r="D55" s="95"/>
      <c r="E55" s="18">
        <f>Main!D137</f>
        <v>179.01</v>
      </c>
      <c r="F55" s="18">
        <f t="shared" ca="1" si="22"/>
        <v>3.5776713956805106E-7</v>
      </c>
      <c r="G55" s="18">
        <f t="shared" ca="1" si="23"/>
        <v>6.5827374928216621E-12</v>
      </c>
      <c r="H55" s="18">
        <f t="shared" ca="1" si="24"/>
        <v>5.9243831053345499E-16</v>
      </c>
      <c r="I55" s="18">
        <f t="shared" ca="1" si="25"/>
        <v>2.0376681179419626E-17</v>
      </c>
      <c r="J55" s="18">
        <f t="shared" ca="1" si="26"/>
        <v>8.2711785677914374E-20</v>
      </c>
      <c r="K55" s="18">
        <f t="shared" ca="1" si="27"/>
        <v>1.6203986412317428E-20</v>
      </c>
      <c r="L55" s="18">
        <f t="shared" ca="1" si="28"/>
        <v>2.0609336988438431E-26</v>
      </c>
      <c r="M55" s="18">
        <f t="shared" ca="1" si="29"/>
        <v>1.5629163524829805E-25</v>
      </c>
      <c r="N55" s="18">
        <f t="shared" ca="1" si="30"/>
        <v>1.009688293467579E-6</v>
      </c>
      <c r="O55" s="18">
        <f t="shared" ca="1" si="31"/>
        <v>9.576043956735605E-7</v>
      </c>
      <c r="P55" s="18">
        <f t="shared" ca="1" si="32"/>
        <v>2.5719917474843867E-6</v>
      </c>
      <c r="T55" t="s">
        <v>276</v>
      </c>
      <c r="U55" t="s">
        <v>277</v>
      </c>
      <c r="V55" t="s">
        <v>278</v>
      </c>
      <c r="W55" t="s">
        <v>279</v>
      </c>
      <c r="X55" t="s">
        <v>280</v>
      </c>
      <c r="Y55" t="s">
        <v>281</v>
      </c>
      <c r="Z55" t="s">
        <v>282</v>
      </c>
      <c r="AA55" t="s">
        <v>283</v>
      </c>
    </row>
    <row r="56" spans="1:41">
      <c r="A56" s="79" t="s">
        <v>12</v>
      </c>
      <c r="B56" s="86">
        <f ca="1">T56+U56*B55+V56/(1+EXP((B55-W56)/X56))</f>
        <v>4.489829402147175E-4</v>
      </c>
      <c r="C56" s="97">
        <f ca="1">Y56+Z56*C55+AA56/(1+EXP((C55-AB56)/AC56))</f>
        <v>4.4508178539193064E-4</v>
      </c>
      <c r="D56" s="95"/>
      <c r="E56" s="18">
        <f>Main!D138</f>
        <v>225.36</v>
      </c>
      <c r="F56" s="18">
        <f t="shared" ca="1" si="22"/>
        <v>2.8323270630354299E-7</v>
      </c>
      <c r="G56" s="18">
        <f t="shared" ca="1" si="23"/>
        <v>4.0075797913205381E-12</v>
      </c>
      <c r="H56" s="18">
        <f t="shared" ca="1" si="24"/>
        <v>2.6790473533107172E-16</v>
      </c>
      <c r="I56" s="18">
        <f t="shared" ca="1" si="25"/>
        <v>8.8291665297478671E-18</v>
      </c>
      <c r="J56" s="18">
        <f t="shared" ca="1" si="26"/>
        <v>2.9658035586780714E-20</v>
      </c>
      <c r="K56" s="18">
        <f t="shared" ca="1" si="27"/>
        <v>5.5632779842901915E-21</v>
      </c>
      <c r="L56" s="18">
        <f t="shared" ca="1" si="28"/>
        <v>4.0955789033807784E-27</v>
      </c>
      <c r="M56" s="18">
        <f t="shared" ca="1" si="29"/>
        <v>3.9396681418386028E-26</v>
      </c>
      <c r="N56" s="18">
        <f t="shared" ca="1" si="30"/>
        <v>6.757478268737903E-7</v>
      </c>
      <c r="O56" s="18">
        <f t="shared" ca="1" si="31"/>
        <v>6.5185347980581841E-7</v>
      </c>
      <c r="P56" s="18">
        <f t="shared" ca="1" si="32"/>
        <v>1.4906620544339695E-6</v>
      </c>
      <c r="S56" t="s">
        <v>286</v>
      </c>
      <c r="T56" s="76">
        <v>4.6996499999999998E-4</v>
      </c>
      <c r="U56" s="76">
        <v>-8.9383200000000002E-6</v>
      </c>
      <c r="V56" s="76">
        <v>8.2628200000000001E-4</v>
      </c>
      <c r="W56" s="76">
        <v>4.2067100000000002</v>
      </c>
      <c r="X56" s="76">
        <v>3.3026800000000001</v>
      </c>
      <c r="Y56" s="76">
        <v>6.2846099999999997E-4</v>
      </c>
      <c r="Z56" s="76">
        <v>-1.6277999999999999E-5</v>
      </c>
      <c r="AA56" s="76">
        <v>2.6923099999999998E-4</v>
      </c>
      <c r="AB56" s="76">
        <v>5.3444799999999999</v>
      </c>
      <c r="AC56" s="76">
        <v>1.45122</v>
      </c>
    </row>
    <row r="57" spans="1:41">
      <c r="A57" s="79" t="s">
        <v>13</v>
      </c>
      <c r="B57" s="86">
        <f ca="1">T57+U57*B55+V57/(1+EXP((B55-W57)/X57))</f>
        <v>7.7137033880643807E-3</v>
      </c>
      <c r="C57" s="97">
        <f ca="1">Y57+Z57*C55+AA57/(1+EXP((C55-AB57)/AC57))</f>
        <v>7.7419765374238704E-3</v>
      </c>
      <c r="D57" s="95"/>
      <c r="E57" s="18">
        <f>Main!D139</f>
        <v>283.70999999999998</v>
      </c>
      <c r="F57" s="18">
        <f t="shared" ca="1" si="22"/>
        <v>2.143525247833576E-7</v>
      </c>
      <c r="G57" s="18">
        <f t="shared" ca="1" si="23"/>
        <v>2.4398191050731054E-12</v>
      </c>
      <c r="H57" s="18">
        <f t="shared" ca="1" si="24"/>
        <v>1.2115004178155033E-16</v>
      </c>
      <c r="I57" s="18">
        <f t="shared" ca="1" si="25"/>
        <v>3.8236964892661385E-18</v>
      </c>
      <c r="J57" s="18">
        <f t="shared" ca="1" si="26"/>
        <v>1.0634674775655799E-20</v>
      </c>
      <c r="K57" s="18">
        <f t="shared" ca="1" si="27"/>
        <v>1.9100577866660895E-21</v>
      </c>
      <c r="L57" s="18">
        <f t="shared" ca="1" si="28"/>
        <v>8.1391434851463344E-28</v>
      </c>
      <c r="M57" s="18">
        <f t="shared" ca="1" si="29"/>
        <v>9.9310194695717627E-27</v>
      </c>
      <c r="N57" s="18">
        <f t="shared" ca="1" si="30"/>
        <v>4.4684330219440164E-7</v>
      </c>
      <c r="O57" s="18">
        <f t="shared" ca="1" si="31"/>
        <v>4.3987419843818996E-7</v>
      </c>
      <c r="P57" s="18">
        <f t="shared" ca="1" si="32"/>
        <v>8.5848934315676336E-7</v>
      </c>
      <c r="S57" t="s">
        <v>287</v>
      </c>
      <c r="T57" s="76">
        <v>7.9393299999999997E-3</v>
      </c>
      <c r="U57" s="76">
        <v>-2.3110100000000001E-5</v>
      </c>
      <c r="V57" s="76">
        <v>5.1281899999999997E-4</v>
      </c>
      <c r="W57" s="76">
        <v>5.5401600000000002</v>
      </c>
      <c r="X57" s="76">
        <v>2.41675</v>
      </c>
      <c r="Y57" s="76">
        <v>8.0280799999999999E-3</v>
      </c>
      <c r="Z57" s="76">
        <v>-2.5594600000000001E-5</v>
      </c>
      <c r="AA57" s="76">
        <v>3.1096800000000001E-4</v>
      </c>
      <c r="AB57" s="76">
        <v>5.76051</v>
      </c>
      <c r="AC57" s="76">
        <v>1.5923</v>
      </c>
    </row>
    <row r="58" spans="1:41">
      <c r="A58" s="79" t="s">
        <v>14</v>
      </c>
      <c r="B58" s="86">
        <f ca="1">T58+U58*B55+V58/(1+EXP((B55-W58)/X58))</f>
        <v>0.96456556657621229</v>
      </c>
      <c r="C58" s="97">
        <f ca="1">Y58+Z58*C55+AA58/(1+EXP((C55-AB58)/AC58))</f>
        <v>0.97267815209269293</v>
      </c>
      <c r="D58" s="95"/>
      <c r="E58" s="18">
        <f>Main!D140</f>
        <v>357.17</v>
      </c>
      <c r="F58" s="18">
        <f t="shared" ca="1" si="22"/>
        <v>1.5606361397106381E-7</v>
      </c>
      <c r="G58" s="18">
        <f t="shared" ca="1" si="23"/>
        <v>1.485338299074417E-12</v>
      </c>
      <c r="H58" s="18">
        <f t="shared" ca="1" si="24"/>
        <v>5.4784542417843152E-17</v>
      </c>
      <c r="I58" s="18">
        <f t="shared" ca="1" si="25"/>
        <v>1.6550991781455093E-18</v>
      </c>
      <c r="J58" s="18">
        <f t="shared" ca="1" si="26"/>
        <v>3.8132406763523288E-21</v>
      </c>
      <c r="K58" s="18">
        <f t="shared" ca="1" si="27"/>
        <v>6.5576728781678419E-22</v>
      </c>
      <c r="L58" s="18">
        <f t="shared" ca="1" si="28"/>
        <v>1.6174259734171268E-28</v>
      </c>
      <c r="M58" s="18">
        <f t="shared" ca="1" si="29"/>
        <v>2.5033000228335679E-27</v>
      </c>
      <c r="N58" s="18">
        <f t="shared" ca="1" si="30"/>
        <v>2.9238272793243914E-7</v>
      </c>
      <c r="O58" s="18">
        <f t="shared" ca="1" si="31"/>
        <v>2.9483465151974808E-7</v>
      </c>
      <c r="P58" s="18">
        <f t="shared" ca="1" si="32"/>
        <v>4.9215341153641052E-7</v>
      </c>
      <c r="S58" t="s">
        <v>288</v>
      </c>
      <c r="T58" s="76">
        <v>0.94767999999999997</v>
      </c>
      <c r="U58" s="76">
        <v>1.6206599999999999E-3</v>
      </c>
      <c r="V58" s="76">
        <v>-1.61303</v>
      </c>
      <c r="W58" s="76">
        <v>-4.3269299999999999</v>
      </c>
      <c r="X58" s="76">
        <v>2.3193000000000001</v>
      </c>
      <c r="Y58" s="76">
        <v>0.96836699999999998</v>
      </c>
      <c r="Z58" s="76">
        <v>7.88078E-4</v>
      </c>
      <c r="AA58" s="76">
        <v>-9.9457400000000001E-2</v>
      </c>
      <c r="AB58" s="76">
        <v>1.0091600000000001</v>
      </c>
      <c r="AC58" s="76">
        <v>3.5059900000000002</v>
      </c>
    </row>
    <row r="59" spans="1:41">
      <c r="A59" s="79" t="s">
        <v>15</v>
      </c>
      <c r="B59" s="86">
        <f ca="1">T59+U59*B55+V59/(1+EXP((B55-W59)/X59))</f>
        <v>8.4572883464025649E-3</v>
      </c>
      <c r="C59" s="97">
        <f ca="1">Y59+Z59*C55+AA59/(1+EXP((C55-AB59)/AC59))</f>
        <v>8.3406725516188222E-3</v>
      </c>
      <c r="D59" s="95"/>
      <c r="E59" s="18">
        <f>Main!D141</f>
        <v>449.65</v>
      </c>
      <c r="F59" s="18">
        <f t="shared" ca="1" si="22"/>
        <v>1.1016027211793871E-7</v>
      </c>
      <c r="G59" s="18">
        <f t="shared" ca="1" si="23"/>
        <v>9.0426008753942464E-13</v>
      </c>
      <c r="H59" s="18">
        <f t="shared" ca="1" si="24"/>
        <v>2.4773931491130796E-17</v>
      </c>
      <c r="I59" s="18">
        <f t="shared" ca="1" si="25"/>
        <v>7.1608965482546491E-19</v>
      </c>
      <c r="J59" s="18">
        <f t="shared" ca="1" si="26"/>
        <v>1.3673098569990901E-21</v>
      </c>
      <c r="K59" s="18">
        <f t="shared" ca="1" si="27"/>
        <v>2.2514158660872799E-22</v>
      </c>
      <c r="L59" s="18">
        <f t="shared" ca="1" si="28"/>
        <v>3.2142160648142688E-29</v>
      </c>
      <c r="M59" s="18">
        <f t="shared" ca="1" si="29"/>
        <v>6.3100990753058438E-28</v>
      </c>
      <c r="N59" s="18">
        <f t="shared" ca="1" si="30"/>
        <v>1.8959980441142321E-7</v>
      </c>
      <c r="O59" s="18">
        <f t="shared" ca="1" si="31"/>
        <v>1.9660880217943081E-7</v>
      </c>
      <c r="P59" s="18">
        <f t="shared" ca="1" si="32"/>
        <v>2.81225402646601E-7</v>
      </c>
      <c r="S59" t="s">
        <v>289</v>
      </c>
      <c r="T59" s="76">
        <v>9.0579300000000005E-3</v>
      </c>
      <c r="U59" s="76">
        <v>-5.2702699999999999E-5</v>
      </c>
      <c r="V59" s="76">
        <v>6.88577E-4</v>
      </c>
      <c r="W59" s="76">
        <v>5.4281699999999997</v>
      </c>
      <c r="X59" s="76">
        <v>1.2563200000000001</v>
      </c>
      <c r="Y59" s="76">
        <v>8.5436100000000001E-3</v>
      </c>
      <c r="Z59" s="76">
        <v>-2.7526400000000001E-5</v>
      </c>
      <c r="AA59" s="76">
        <v>6.8027199999999999E-4</v>
      </c>
      <c r="AB59" s="76">
        <v>7.1556100000000002</v>
      </c>
      <c r="AC59" s="76">
        <v>2.7035399999999998</v>
      </c>
    </row>
    <row r="60" spans="1:41">
      <c r="D60" s="95"/>
      <c r="E60" s="18">
        <f>Main!D142</f>
        <v>566.08000000000004</v>
      </c>
      <c r="F60" s="18">
        <f t="shared" ca="1" si="22"/>
        <v>7.5958853993856574E-8</v>
      </c>
      <c r="G60" s="18">
        <f t="shared" ca="1" si="23"/>
        <v>5.5049437844411129E-13</v>
      </c>
      <c r="H60" s="18">
        <f t="shared" ca="1" si="24"/>
        <v>1.1202615991294076E-17</v>
      </c>
      <c r="I60" s="18">
        <f t="shared" ca="1" si="25"/>
        <v>3.0967865388852451E-19</v>
      </c>
      <c r="J60" s="18">
        <f t="shared" ca="1" si="26"/>
        <v>4.9025652850468844E-22</v>
      </c>
      <c r="K60" s="18">
        <f t="shared" ca="1" si="27"/>
        <v>7.7293799294989759E-23</v>
      </c>
      <c r="L60" s="18">
        <f t="shared" ca="1" si="28"/>
        <v>6.3870531008107391E-30</v>
      </c>
      <c r="M60" s="18">
        <f t="shared" ca="1" si="29"/>
        <v>1.5905156968400046E-28</v>
      </c>
      <c r="N60" s="18">
        <f t="shared" ca="1" si="30"/>
        <v>1.2201896639886843E-7</v>
      </c>
      <c r="O60" s="18">
        <f t="shared" ca="1" si="31"/>
        <v>1.3059982738571795E-7</v>
      </c>
      <c r="P60" s="18">
        <f t="shared" ca="1" si="32"/>
        <v>1.6032466867119914E-7</v>
      </c>
    </row>
    <row r="61" spans="1:41">
      <c r="A61" s="79" t="s">
        <v>395</v>
      </c>
      <c r="B61" s="32">
        <f ca="1">B56*(EXP(-B57*$B$1)-B58*EXP(-B59*$B$1))</f>
        <v>7.7761068330698192E-8</v>
      </c>
      <c r="C61" s="32">
        <f ca="1">C56*(EXP(-C57*$B$1)-C58*EXP(-C59*$B$1))</f>
        <v>6.4512270709451333E-8</v>
      </c>
      <c r="D61" s="95"/>
      <c r="E61" s="18">
        <f>Main!D143</f>
        <v>712.65</v>
      </c>
      <c r="F61" s="18">
        <f t="shared" ca="1" si="22"/>
        <v>5.1496972320958895E-8</v>
      </c>
      <c r="G61" s="18">
        <f t="shared" ca="1" si="23"/>
        <v>3.3513688647338424E-13</v>
      </c>
      <c r="H61" s="18">
        <f t="shared" ca="1" si="24"/>
        <v>5.0659428315905334E-18</v>
      </c>
      <c r="I61" s="18">
        <f t="shared" ca="1" si="25"/>
        <v>1.3387471640756831E-19</v>
      </c>
      <c r="J61" s="18">
        <f t="shared" ca="1" si="26"/>
        <v>1.7579264752464519E-22</v>
      </c>
      <c r="K61" s="18">
        <f t="shared" ca="1" si="27"/>
        <v>2.6537213279074202E-23</v>
      </c>
      <c r="L61" s="18">
        <f t="shared" ca="1" si="28"/>
        <v>1.2692851886968464E-30</v>
      </c>
      <c r="M61" s="18">
        <f t="shared" ca="1" si="29"/>
        <v>4.0092955718656435E-29</v>
      </c>
      <c r="N61" s="18">
        <f t="shared" ca="1" si="30"/>
        <v>7.8036874189595572E-8</v>
      </c>
      <c r="O61" s="18">
        <f t="shared" ca="1" si="31"/>
        <v>8.6503853738096081E-8</v>
      </c>
      <c r="P61" s="18">
        <f t="shared" ca="1" si="32"/>
        <v>9.1254548692109318E-8</v>
      </c>
      <c r="S61" t="s">
        <v>401</v>
      </c>
    </row>
    <row r="62" spans="1:41">
      <c r="A62" s="79"/>
      <c r="B62" s="84"/>
      <c r="C62" s="94"/>
      <c r="D62" s="95"/>
      <c r="E62" s="18">
        <f>Main!D144</f>
        <v>897.16</v>
      </c>
      <c r="F62" s="18">
        <f t="shared" ca="1" si="22"/>
        <v>3.4500525820181013E-8</v>
      </c>
      <c r="G62" s="18">
        <f t="shared" ca="1" si="23"/>
        <v>2.04033677959756E-13</v>
      </c>
      <c r="H62" s="18">
        <f t="shared" ca="1" si="24"/>
        <v>2.2909620128501359E-18</v>
      </c>
      <c r="I62" s="18">
        <f t="shared" ca="1" si="25"/>
        <v>5.7855103020752989E-20</v>
      </c>
      <c r="J62" s="18">
        <f t="shared" ca="1" si="26"/>
        <v>6.3037582386016505E-23</v>
      </c>
      <c r="K62" s="18">
        <f t="shared" ca="1" si="27"/>
        <v>9.1114686596229734E-24</v>
      </c>
      <c r="L62" s="18">
        <f t="shared" ca="1" si="28"/>
        <v>2.5226211866125127E-31</v>
      </c>
      <c r="M62" s="18">
        <f t="shared" ca="1" si="29"/>
        <v>1.0107117268198105E-29</v>
      </c>
      <c r="N62" s="18">
        <f t="shared" ca="1" si="30"/>
        <v>4.9653622199642418E-8</v>
      </c>
      <c r="O62" s="18">
        <f t="shared" ca="1" si="31"/>
        <v>5.7174691510945889E-8</v>
      </c>
      <c r="P62" s="18">
        <f t="shared" ca="1" si="32"/>
        <v>5.1883320498373624E-8</v>
      </c>
      <c r="T62" t="s">
        <v>328</v>
      </c>
      <c r="U62" t="s">
        <v>326</v>
      </c>
      <c r="V62" t="s">
        <v>405</v>
      </c>
      <c r="W62" t="s">
        <v>406</v>
      </c>
      <c r="X62" t="s">
        <v>407</v>
      </c>
    </row>
    <row r="63" spans="1:41">
      <c r="A63" s="79" t="s">
        <v>62</v>
      </c>
      <c r="B63" s="86">
        <f ca="1">T63+U63*$B$2+V63/(1+EXP(($B$2-W63)/X63))</f>
        <v>0.65244263165700711</v>
      </c>
      <c r="D63" s="95"/>
      <c r="E63" s="18">
        <f>Main!D145</f>
        <v>1129.4000000000001</v>
      </c>
      <c r="F63" s="18">
        <f t="shared" ca="1" si="22"/>
        <v>2.2926605527428574E-8</v>
      </c>
      <c r="G63" s="18">
        <f t="shared" ca="1" si="23"/>
        <v>1.242267998650091E-13</v>
      </c>
      <c r="H63" s="18">
        <f t="shared" ca="1" si="24"/>
        <v>1.0361668942584233E-18</v>
      </c>
      <c r="I63" s="18">
        <f t="shared" ca="1" si="25"/>
        <v>2.4997203384307459E-20</v>
      </c>
      <c r="J63" s="18">
        <f t="shared" ca="1" si="26"/>
        <v>2.2608323320350836E-23</v>
      </c>
      <c r="K63" s="18">
        <f t="shared" ca="1" si="27"/>
        <v>3.1289193823113065E-24</v>
      </c>
      <c r="L63" s="18">
        <f t="shared" ca="1" si="28"/>
        <v>5.0148189834346982E-32</v>
      </c>
      <c r="M63" s="18">
        <f t="shared" ca="1" si="29"/>
        <v>2.5484767968523281E-30</v>
      </c>
      <c r="N63" s="18">
        <f t="shared" ca="1" si="30"/>
        <v>3.1464861324397409E-8</v>
      </c>
      <c r="O63" s="18">
        <f t="shared" ca="1" si="31"/>
        <v>3.7731999527319937E-8</v>
      </c>
      <c r="P63" s="18">
        <f t="shared" ca="1" si="32"/>
        <v>2.9477807303764963E-8</v>
      </c>
      <c r="T63" s="76">
        <v>0.89580000000000004</v>
      </c>
      <c r="U63" s="76">
        <v>-1.388E-2</v>
      </c>
      <c r="V63" s="76">
        <v>-7.3920000000000003</v>
      </c>
      <c r="W63" s="76">
        <v>-2.2290000000000001</v>
      </c>
      <c r="X63" s="76">
        <v>3.0720000000000001</v>
      </c>
    </row>
    <row r="64" spans="1:41">
      <c r="A64" s="79" t="s">
        <v>63</v>
      </c>
      <c r="B64" s="86">
        <f ca="1">T64+U64*$B$2+V64/(1+EXP(($B$2-W64)/X64))</f>
        <v>2.4573050000026128E-3</v>
      </c>
      <c r="C64" s="96"/>
      <c r="D64" s="95"/>
      <c r="E64" s="18">
        <f>Main!D146</f>
        <v>1421.9</v>
      </c>
      <c r="F64" s="18">
        <f t="shared" ca="1" si="22"/>
        <v>1.5147989602480534E-8</v>
      </c>
      <c r="G64" s="18">
        <f t="shared" ca="1" si="23"/>
        <v>7.5619740011333047E-14</v>
      </c>
      <c r="H64" s="18">
        <f t="shared" ca="1" si="24"/>
        <v>4.6848100585686503E-19</v>
      </c>
      <c r="I64" s="18">
        <f t="shared" ca="1" si="25"/>
        <v>1.0793014508493425E-20</v>
      </c>
      <c r="J64" s="18">
        <f t="shared" ca="1" si="26"/>
        <v>8.1048281947587933E-24</v>
      </c>
      <c r="K64" s="18">
        <f t="shared" ca="1" si="27"/>
        <v>1.0739864885473059E-24</v>
      </c>
      <c r="L64" s="18">
        <f t="shared" ca="1" si="28"/>
        <v>9.9621710573881283E-33</v>
      </c>
      <c r="M64" s="18">
        <f t="shared" ca="1" si="29"/>
        <v>6.4220603709928056E-31</v>
      </c>
      <c r="N64" s="18">
        <f t="shared" ca="1" si="30"/>
        <v>1.9868346432817287E-8</v>
      </c>
      <c r="O64" s="18">
        <f t="shared" ca="1" si="31"/>
        <v>2.4867235806186807E-8</v>
      </c>
      <c r="P64" s="18">
        <f t="shared" ca="1" si="32"/>
        <v>1.6734612103442442E-8</v>
      </c>
      <c r="T64" s="76">
        <v>2.1229999999999999E-3</v>
      </c>
      <c r="U64" s="76">
        <v>2.9070000000000001E-5</v>
      </c>
      <c r="V64" s="76">
        <v>7.6909999999999999E-4</v>
      </c>
      <c r="W64" s="76">
        <v>1.7</v>
      </c>
      <c r="X64" s="76">
        <v>0.37109999999999999</v>
      </c>
    </row>
    <row r="65" spans="1:29">
      <c r="A65" s="79" t="s">
        <v>329</v>
      </c>
      <c r="B65" s="32">
        <f ca="1">B61-B66*$B$6^B67</f>
        <v>7.8968061805071404E-8</v>
      </c>
      <c r="C65" s="95"/>
      <c r="D65" s="95"/>
      <c r="E65" s="18">
        <f>Main!D147</f>
        <v>1790.1</v>
      </c>
      <c r="F65" s="18">
        <f t="shared" ca="1" si="22"/>
        <v>9.9713916516450575E-9</v>
      </c>
      <c r="G65" s="18">
        <f t="shared" ca="1" si="23"/>
        <v>4.6034469627990158E-14</v>
      </c>
      <c r="H65" s="18">
        <f t="shared" ca="1" si="24"/>
        <v>2.1183571386558938E-19</v>
      </c>
      <c r="I65" s="18">
        <f t="shared" ca="1" si="25"/>
        <v>4.6591988126812443E-21</v>
      </c>
      <c r="J65" s="18">
        <f t="shared" ca="1" si="26"/>
        <v>2.9058772505420766E-24</v>
      </c>
      <c r="K65" s="18">
        <f t="shared" ca="1" si="27"/>
        <v>3.6869199678286334E-25</v>
      </c>
      <c r="L65" s="18">
        <f t="shared" ca="1" si="28"/>
        <v>1.9794483903333755E-33</v>
      </c>
      <c r="M65" s="18">
        <f t="shared" ca="1" si="29"/>
        <v>1.6186243889605629E-31</v>
      </c>
      <c r="N65" s="18">
        <f t="shared" ca="1" si="30"/>
        <v>1.2513063957925159E-8</v>
      </c>
      <c r="O65" s="18">
        <f t="shared" ca="1" si="31"/>
        <v>1.6375454682796047E-8</v>
      </c>
      <c r="P65" s="18">
        <f t="shared" ca="1" si="32"/>
        <v>9.4973130903053269E-9</v>
      </c>
    </row>
    <row r="66" spans="1:29">
      <c r="A66" s="79" t="s">
        <v>327</v>
      </c>
      <c r="B66" s="32">
        <f ca="1">(B61-C61)/($B$6^B67-$C$6^B67)</f>
        <v>-6.2897808073850225E-18</v>
      </c>
      <c r="C66" s="97"/>
      <c r="D66" s="95"/>
      <c r="E66" s="18">
        <f>Main!D148</f>
        <v>2253.6</v>
      </c>
      <c r="F66" s="18">
        <f t="shared" ca="1" si="22"/>
        <v>6.5473645635464335E-9</v>
      </c>
      <c r="G66" s="18">
        <f t="shared" ca="1" si="23"/>
        <v>2.8025273524577568E-14</v>
      </c>
      <c r="H66" s="18">
        <f t="shared" ca="1" si="24"/>
        <v>9.5793567819770895E-20</v>
      </c>
      <c r="I66" s="18">
        <f t="shared" ca="1" si="25"/>
        <v>2.0108993851266631E-21</v>
      </c>
      <c r="J66" s="18">
        <f t="shared" ca="1" si="26"/>
        <v>1.0419560837150288E-24</v>
      </c>
      <c r="K66" s="18">
        <f t="shared" ca="1" si="27"/>
        <v>1.2658112182402194E-25</v>
      </c>
      <c r="L66" s="18">
        <f t="shared" ca="1" si="28"/>
        <v>3.9336471586352786E-34</v>
      </c>
      <c r="M66" s="18">
        <f t="shared" ca="1" si="29"/>
        <v>4.0800907700647375E-32</v>
      </c>
      <c r="N66" s="18">
        <f t="shared" ca="1" si="30"/>
        <v>7.8643365267937514E-9</v>
      </c>
      <c r="O66" s="18">
        <f t="shared" ca="1" si="31"/>
        <v>1.0777031673234151E-8</v>
      </c>
      <c r="P66" s="18">
        <f t="shared" ca="1" si="32"/>
        <v>5.388784877945117E-9</v>
      </c>
    </row>
    <row r="67" spans="1:29">
      <c r="A67" s="79" t="s">
        <v>397</v>
      </c>
      <c r="B67" s="32">
        <f ca="1">B63+B64*$B$1</f>
        <v>3.2252409666597428</v>
      </c>
      <c r="C67" s="97"/>
      <c r="D67" s="95"/>
      <c r="E67" s="18">
        <f>Main!D149</f>
        <v>2837.1</v>
      </c>
      <c r="F67" s="18">
        <f t="shared" ca="1" si="22"/>
        <v>4.2917287435515242E-9</v>
      </c>
      <c r="G67" s="18">
        <f t="shared" ca="1" si="23"/>
        <v>1.7061622218811234E-14</v>
      </c>
      <c r="H67" s="18">
        <f t="shared" ca="1" si="24"/>
        <v>4.3319105984916499E-20</v>
      </c>
      <c r="I67" s="18">
        <f t="shared" ca="1" si="25"/>
        <v>8.6768743718178995E-22</v>
      </c>
      <c r="J67" s="18">
        <f t="shared" ca="1" si="26"/>
        <v>3.7361925337701341E-25</v>
      </c>
      <c r="K67" s="18">
        <f t="shared" ca="1" si="27"/>
        <v>4.3459245299801232E-26</v>
      </c>
      <c r="L67" s="18">
        <f t="shared" ca="1" si="28"/>
        <v>7.817335879957495E-35</v>
      </c>
      <c r="M67" s="18">
        <f t="shared" ca="1" si="29"/>
        <v>1.0284991409894692E-32</v>
      </c>
      <c r="N67" s="18">
        <f t="shared" ca="1" si="30"/>
        <v>4.9344155315766238E-9</v>
      </c>
      <c r="O67" s="18">
        <f t="shared" ca="1" si="31"/>
        <v>7.0893375828093E-9</v>
      </c>
      <c r="P67" s="18">
        <f t="shared" ca="1" si="32"/>
        <v>3.057062592206168E-9</v>
      </c>
    </row>
    <row r="68" spans="1:29">
      <c r="A68" s="79"/>
      <c r="B68" s="86"/>
      <c r="C68" s="97"/>
      <c r="D68" s="95"/>
      <c r="E68" s="18">
        <f>Main!D150</f>
        <v>3571.7</v>
      </c>
      <c r="F68" s="18">
        <f t="shared" ca="1" si="22"/>
        <v>2.8098601924211186E-9</v>
      </c>
      <c r="G68" s="18">
        <f t="shared" ca="1" si="23"/>
        <v>1.0386886018297084E-14</v>
      </c>
      <c r="H68" s="18">
        <f t="shared" ca="1" si="24"/>
        <v>1.958907526433442E-20</v>
      </c>
      <c r="I68" s="18">
        <f t="shared" ca="1" si="25"/>
        <v>3.7430248707547391E-22</v>
      </c>
      <c r="J68" s="18">
        <f t="shared" ca="1" si="26"/>
        <v>1.3396700072583196E-25</v>
      </c>
      <c r="K68" s="18">
        <f t="shared" ca="1" si="27"/>
        <v>1.4920511020132863E-26</v>
      </c>
      <c r="L68" s="18">
        <f t="shared" ca="1" si="28"/>
        <v>1.5534756726112842E-35</v>
      </c>
      <c r="M68" s="18">
        <f t="shared" ca="1" si="29"/>
        <v>2.5925250317385285E-33</v>
      </c>
      <c r="N68" s="18">
        <f t="shared" ca="1" si="30"/>
        <v>3.0919336028457933E-9</v>
      </c>
      <c r="O68" s="18">
        <f t="shared" ca="1" si="31"/>
        <v>4.6618588862121329E-9</v>
      </c>
      <c r="P68" s="18">
        <f t="shared" ca="1" si="32"/>
        <v>1.7340254946967969E-9</v>
      </c>
    </row>
    <row r="69" spans="1:29">
      <c r="A69" s="79" t="s">
        <v>398</v>
      </c>
      <c r="B69" s="32">
        <f ca="1">B65+B66*$B$3^B67</f>
        <v>7.6722932556673027E-8</v>
      </c>
      <c r="C69" s="95"/>
      <c r="D69" s="95"/>
      <c r="E69" s="18">
        <f>Main!D151</f>
        <v>4496.5</v>
      </c>
      <c r="F69" s="18">
        <f t="shared" ca="1" si="22"/>
        <v>1.8381889718643307E-9</v>
      </c>
      <c r="G69" s="18">
        <f t="shared" ca="1" si="23"/>
        <v>6.3234188018697762E-15</v>
      </c>
      <c r="H69" s="18">
        <f t="shared" ca="1" si="24"/>
        <v>8.8583088471903398E-21</v>
      </c>
      <c r="I69" s="18">
        <f t="shared" ca="1" si="25"/>
        <v>1.6143135102289433E-22</v>
      </c>
      <c r="J69" s="18">
        <f t="shared" ca="1" si="26"/>
        <v>4.8036300190607841E-26</v>
      </c>
      <c r="K69" s="18">
        <f t="shared" ca="1" si="27"/>
        <v>5.1225768063380241E-27</v>
      </c>
      <c r="L69" s="18">
        <f t="shared" ca="1" si="28"/>
        <v>3.087131261705058E-36</v>
      </c>
      <c r="M69" s="18">
        <f t="shared" ca="1" si="29"/>
        <v>6.5350092848407293E-34</v>
      </c>
      <c r="N69" s="18">
        <f t="shared" ca="1" si="30"/>
        <v>1.9354175355105489E-9</v>
      </c>
      <c r="O69" s="18">
        <f t="shared" ca="1" si="31"/>
        <v>3.0648208742601672E-9</v>
      </c>
      <c r="P69" s="18">
        <f t="shared" ca="1" si="32"/>
        <v>9.8348884882721333E-10</v>
      </c>
    </row>
    <row r="70" spans="1:29">
      <c r="A70" s="79"/>
      <c r="B70" s="85"/>
      <c r="C70" s="95"/>
      <c r="D70" s="95"/>
      <c r="E70" s="18">
        <f>Main!D152</f>
        <v>5660.8</v>
      </c>
      <c r="F70" s="18">
        <f t="shared" ca="1" si="22"/>
        <v>1.201844533192522E-9</v>
      </c>
      <c r="G70" s="18">
        <f t="shared" ca="1" si="23"/>
        <v>3.8495574249538767E-15</v>
      </c>
      <c r="H70" s="18">
        <f t="shared" ca="1" si="24"/>
        <v>4.0056714881186939E-21</v>
      </c>
      <c r="I70" s="18">
        <f t="shared" ca="1" si="25"/>
        <v>6.9606559605136465E-23</v>
      </c>
      <c r="J70" s="18">
        <f t="shared" ca="1" si="26"/>
        <v>1.7223652946126794E-26</v>
      </c>
      <c r="K70" s="18">
        <f t="shared" ca="1" si="27"/>
        <v>1.7586385282917792E-27</v>
      </c>
      <c r="L70" s="18">
        <f t="shared" ca="1" si="28"/>
        <v>6.1345194124492738E-37</v>
      </c>
      <c r="M70" s="18">
        <f t="shared" ca="1" si="29"/>
        <v>1.6472062331965066E-34</v>
      </c>
      <c r="N70" s="18">
        <f t="shared" ca="1" si="30"/>
        <v>1.2104802477002994E-9</v>
      </c>
      <c r="O70" s="18">
        <f t="shared" ca="1" si="31"/>
        <v>2.0144888104082558E-9</v>
      </c>
      <c r="P70" s="18">
        <f t="shared" ca="1" si="32"/>
        <v>5.5776029131105459E-10</v>
      </c>
    </row>
    <row r="71" spans="1:29">
      <c r="A71" s="79" t="s">
        <v>402</v>
      </c>
      <c r="B71" s="85"/>
      <c r="C71" s="95"/>
      <c r="D71" s="95"/>
      <c r="E71" s="18">
        <f>Main!D153</f>
        <v>7126.5</v>
      </c>
      <c r="F71" s="18">
        <f t="shared" ca="1" si="22"/>
        <v>7.8550152150471316E-10</v>
      </c>
      <c r="G71" s="18">
        <f t="shared" ca="1" si="23"/>
        <v>2.3435804987074285E-15</v>
      </c>
      <c r="H71" s="18">
        <f t="shared" ca="1" si="24"/>
        <v>1.8114074971911286E-21</v>
      </c>
      <c r="I71" s="18">
        <f t="shared" ca="1" si="25"/>
        <v>3.0008656795255267E-23</v>
      </c>
      <c r="J71" s="18">
        <f t="shared" ca="1" si="26"/>
        <v>6.1759257454121062E-27</v>
      </c>
      <c r="K71" s="18">
        <f t="shared" ca="1" si="27"/>
        <v>6.0379104330825701E-28</v>
      </c>
      <c r="L71" s="18">
        <f t="shared" ca="1" si="28"/>
        <v>1.2190996992740983E-37</v>
      </c>
      <c r="M71" s="18">
        <f t="shared" ca="1" si="29"/>
        <v>4.1521982823943843E-35</v>
      </c>
      <c r="N71" s="18">
        <f t="shared" ca="1" si="30"/>
        <v>7.5661150828585496E-10</v>
      </c>
      <c r="O71" s="18">
        <f t="shared" ca="1" si="31"/>
        <v>1.3239601804205355E-9</v>
      </c>
      <c r="P71" s="18">
        <f t="shared" ca="1" si="32"/>
        <v>3.1631423869490393E-10</v>
      </c>
      <c r="S71" t="s">
        <v>403</v>
      </c>
    </row>
    <row r="72" spans="1:29">
      <c r="A72" s="79" t="s">
        <v>394</v>
      </c>
      <c r="B72" s="20">
        <f ca="1">$B$2*10^(BH33+BI33*$B$2+BJ33/$B$2)</f>
        <v>11.5</v>
      </c>
      <c r="C72" s="20">
        <f ca="1">$B$2*10^(BK33+BL33*$B$2+BM33/$B$2)</f>
        <v>11.5</v>
      </c>
      <c r="D72" s="95"/>
      <c r="E72" s="18">
        <f>Main!D154</f>
        <v>8971.7000000000007</v>
      </c>
      <c r="F72" s="18">
        <f t="shared" ca="1" si="22"/>
        <v>5.1324756803817511E-10</v>
      </c>
      <c r="G72" s="18">
        <f t="shared" ca="1" si="23"/>
        <v>1.4267537102236674E-15</v>
      </c>
      <c r="H72" s="18">
        <f t="shared" ca="1" si="24"/>
        <v>8.1913800794029438E-22</v>
      </c>
      <c r="I72" s="18">
        <f t="shared" ca="1" si="25"/>
        <v>1.2934985759936269E-23</v>
      </c>
      <c r="J72" s="18">
        <f t="shared" ca="1" si="26"/>
        <v>2.2145167510461776E-27</v>
      </c>
      <c r="K72" s="18">
        <f t="shared" ca="1" si="27"/>
        <v>2.0729883379451069E-28</v>
      </c>
      <c r="L72" s="18">
        <f t="shared" ca="1" si="28"/>
        <v>2.4226912822765656E-38</v>
      </c>
      <c r="M72" s="18">
        <f t="shared" ca="1" si="29"/>
        <v>1.0466665375404129E-35</v>
      </c>
      <c r="N72" s="18">
        <f t="shared" ca="1" si="30"/>
        <v>4.7268425549249475E-10</v>
      </c>
      <c r="O72" s="18">
        <f t="shared" ca="1" si="31"/>
        <v>8.7004625341961196E-10</v>
      </c>
      <c r="P72" s="18">
        <f t="shared" ca="1" si="32"/>
        <v>1.7938124971125582E-10</v>
      </c>
      <c r="T72" t="s">
        <v>276</v>
      </c>
      <c r="U72" t="s">
        <v>277</v>
      </c>
      <c r="V72" t="s">
        <v>278</v>
      </c>
      <c r="W72" t="s">
        <v>279</v>
      </c>
      <c r="X72" t="s">
        <v>280</v>
      </c>
      <c r="Y72" t="s">
        <v>281</v>
      </c>
      <c r="Z72" t="s">
        <v>282</v>
      </c>
      <c r="AA72" t="s">
        <v>283</v>
      </c>
    </row>
    <row r="73" spans="1:29">
      <c r="A73" s="79" t="s">
        <v>12</v>
      </c>
      <c r="B73" s="86">
        <f ca="1">T73+U73*B72+V73/(1+EXP((B72-W73)/X73))</f>
        <v>0.68686601307345496</v>
      </c>
      <c r="C73" s="97">
        <f ca="1">Y73+Z73*C72+AA73/(1+EXP((C72-AB73)/AC73))</f>
        <v>0.66467998406789475</v>
      </c>
      <c r="D73" s="95"/>
      <c r="E73" s="18">
        <f>Main!D155</f>
        <v>11294</v>
      </c>
      <c r="F73" s="18">
        <f t="shared" ca="1" si="22"/>
        <v>3.3532700111405455E-10</v>
      </c>
      <c r="G73" s="18">
        <f t="shared" ca="1" si="23"/>
        <v>8.6870621134049661E-16</v>
      </c>
      <c r="H73" s="18">
        <f t="shared" ca="1" si="24"/>
        <v>3.7049775798160885E-22</v>
      </c>
      <c r="I73" s="18">
        <f t="shared" ca="1" si="25"/>
        <v>5.5757959748678566E-24</v>
      </c>
      <c r="J73" s="18">
        <f t="shared" ca="1" si="26"/>
        <v>7.9427166034916871E-28</v>
      </c>
      <c r="K73" s="18">
        <f t="shared" ca="1" si="27"/>
        <v>7.1190991280746793E-29</v>
      </c>
      <c r="L73" s="18">
        <f t="shared" ca="1" si="28"/>
        <v>4.8165410518489488E-39</v>
      </c>
      <c r="M73" s="18">
        <f t="shared" ca="1" si="29"/>
        <v>2.6393117267056997E-36</v>
      </c>
      <c r="N73" s="18">
        <f t="shared" ca="1" si="30"/>
        <v>2.9522395986350987E-10</v>
      </c>
      <c r="O73" s="18">
        <f t="shared" ca="1" si="31"/>
        <v>5.717746092743025E-10</v>
      </c>
      <c r="P73" s="18">
        <f t="shared" ca="1" si="32"/>
        <v>1.0173936919887821E-10</v>
      </c>
      <c r="S73" t="s">
        <v>286</v>
      </c>
      <c r="T73" s="76">
        <v>0.62148000000000003</v>
      </c>
      <c r="U73" s="76">
        <v>4.3383800000000002E-3</v>
      </c>
      <c r="V73" s="76">
        <v>0.26354699999999998</v>
      </c>
      <c r="W73" s="76">
        <v>5.8606699999999998</v>
      </c>
      <c r="X73" s="76">
        <v>2.03355</v>
      </c>
      <c r="Y73" s="76">
        <v>0.81503300000000001</v>
      </c>
      <c r="Z73" s="76">
        <v>-5.0245899999999998E-3</v>
      </c>
      <c r="AA73" s="76">
        <v>-0.103045</v>
      </c>
      <c r="AB73" s="76">
        <v>15.196300000000001</v>
      </c>
      <c r="AC73" s="76">
        <v>1.6963299999999999</v>
      </c>
    </row>
    <row r="74" spans="1:29">
      <c r="A74" s="79" t="s">
        <v>13</v>
      </c>
      <c r="B74" s="86">
        <f ca="1">T74+U74*B72+V74/(1+EXP((B72-W74)/X74))</f>
        <v>7.6766867609094069E-3</v>
      </c>
      <c r="C74" s="97">
        <f ca="1">Y74+Z74*C72+AA74/(1+EXP((C72-AB74)/AC74))</f>
        <v>7.7583376861838421E-3</v>
      </c>
      <c r="D74" s="95"/>
      <c r="E74" s="18">
        <f>Main!D156</f>
        <v>14219</v>
      </c>
      <c r="F74" s="18">
        <f t="shared" ca="1" si="22"/>
        <v>2.1900749222750915E-10</v>
      </c>
      <c r="G74" s="18">
        <f t="shared" ca="1" si="23"/>
        <v>5.2880176444896617E-16</v>
      </c>
      <c r="H74" s="18">
        <f t="shared" ca="1" si="24"/>
        <v>1.6751274585577413E-22</v>
      </c>
      <c r="I74" s="18">
        <f t="shared" ca="1" si="25"/>
        <v>2.4021790469583955E-24</v>
      </c>
      <c r="J74" s="18">
        <f t="shared" ca="1" si="26"/>
        <v>2.8473727784833739E-28</v>
      </c>
      <c r="K74" s="18">
        <f t="shared" ca="1" si="27"/>
        <v>2.4435953305252085E-29</v>
      </c>
      <c r="L74" s="18">
        <f t="shared" ca="1" si="28"/>
        <v>9.5682826894739743E-40</v>
      </c>
      <c r="M74" s="18">
        <f t="shared" ca="1" si="29"/>
        <v>6.6509607672334601E-37</v>
      </c>
      <c r="N74" s="18">
        <f t="shared" ca="1" si="30"/>
        <v>1.8428960435469874E-10</v>
      </c>
      <c r="O74" s="18">
        <f t="shared" ca="1" si="31"/>
        <v>3.7566139696443415E-10</v>
      </c>
      <c r="P74" s="18">
        <f t="shared" ca="1" si="32"/>
        <v>5.7686749140366702E-11</v>
      </c>
      <c r="S74" t="s">
        <v>287</v>
      </c>
      <c r="T74" s="76">
        <v>7.4863300000000002E-3</v>
      </c>
      <c r="U74" s="76">
        <v>1.56696E-5</v>
      </c>
      <c r="V74" s="76">
        <v>2.8592299999999999E-4</v>
      </c>
      <c r="W74" s="76">
        <v>5.5043600000000001</v>
      </c>
      <c r="X74" s="76">
        <v>1.81606</v>
      </c>
      <c r="Y74" s="76">
        <v>7.59577E-3</v>
      </c>
      <c r="Z74" s="76">
        <v>1.37436E-5</v>
      </c>
      <c r="AA74" s="76">
        <v>1.43762E-4</v>
      </c>
      <c r="AB74" s="76">
        <v>5.5342200000000004</v>
      </c>
      <c r="AC74" s="76">
        <v>1.74003</v>
      </c>
    </row>
    <row r="75" spans="1:29">
      <c r="A75" s="79" t="s">
        <v>14</v>
      </c>
      <c r="B75" s="86">
        <f ca="1">T75+U75*B72+V75/(1+EXP((B72-W75)/X75))</f>
        <v>1.001701827892826</v>
      </c>
      <c r="C75" s="97">
        <f ca="1">Y75+Z75*C72+AA75/(1+EXP((C72-AB75)/AC75))</f>
        <v>1.0016349448372506</v>
      </c>
      <c r="D75" s="95"/>
      <c r="E75" s="18">
        <f>Main!D157</f>
        <v>17901</v>
      </c>
      <c r="F75" s="18">
        <f t="shared" ca="1" si="22"/>
        <v>1.4303021505505086E-10</v>
      </c>
      <c r="G75" s="18">
        <f t="shared" ca="1" si="23"/>
        <v>3.2191481076458042E-16</v>
      </c>
      <c r="H75" s="18">
        <f t="shared" ca="1" si="24"/>
        <v>7.5745188217504761E-23</v>
      </c>
      <c r="I75" s="18">
        <f t="shared" ca="1" si="25"/>
        <v>1.03488081131639E-24</v>
      </c>
      <c r="J75" s="18">
        <f t="shared" ca="1" si="26"/>
        <v>1.020886917977842E-28</v>
      </c>
      <c r="K75" s="18">
        <f t="shared" ca="1" si="27"/>
        <v>8.3886879707145288E-30</v>
      </c>
      <c r="L75" s="18">
        <f t="shared" ca="1" si="28"/>
        <v>1.9011841504612035E-40</v>
      </c>
      <c r="M75" s="18">
        <f t="shared" ca="1" si="29"/>
        <v>1.6763167372031989E-37</v>
      </c>
      <c r="N75" s="18">
        <f t="shared" ca="1" si="30"/>
        <v>1.1501995609840109E-10</v>
      </c>
      <c r="O75" s="18">
        <f t="shared" ca="1" si="31"/>
        <v>2.4681713855472151E-10</v>
      </c>
      <c r="P75" s="18">
        <f t="shared" ca="1" si="32"/>
        <v>3.2710784358613811E-11</v>
      </c>
      <c r="S75" t="s">
        <v>288</v>
      </c>
      <c r="T75" s="76">
        <v>1.0061</v>
      </c>
      <c r="U75" s="76">
        <v>2.3447400000000001E-4</v>
      </c>
      <c r="V75" s="76">
        <v>-0.28859800000000002</v>
      </c>
      <c r="W75" s="76">
        <v>-2.4616699999999998</v>
      </c>
      <c r="X75" s="76">
        <v>3.7930999999999999</v>
      </c>
      <c r="Y75" s="76">
        <v>0.99862300000000004</v>
      </c>
      <c r="Z75" s="76">
        <v>4.98643E-4</v>
      </c>
      <c r="AA75" s="76">
        <v>-4.3613899999999997E-2</v>
      </c>
      <c r="AB75" s="76">
        <v>4.89283</v>
      </c>
      <c r="AC75" s="76">
        <v>2.4386199999999998</v>
      </c>
    </row>
    <row r="76" spans="1:29">
      <c r="A76" s="79" t="s">
        <v>15</v>
      </c>
      <c r="B76" s="86">
        <f ca="1">T76+U76*B72+V76/(1+EXP((B72-W76)/X76))</f>
        <v>1.1237797895949826E-2</v>
      </c>
      <c r="C76" s="97">
        <f ca="1">Y76+Z76*C72+AA76/(1+EXP((C72-AB76)/AC76))</f>
        <v>1.0850295802541324E-2</v>
      </c>
      <c r="D76" s="95"/>
      <c r="E76" s="18">
        <f>Main!D158</f>
        <v>22536</v>
      </c>
      <c r="F76" s="18">
        <f t="shared" ca="1" si="22"/>
        <v>9.3406798670937999E-11</v>
      </c>
      <c r="G76" s="18">
        <f t="shared" ca="1" si="23"/>
        <v>1.9597820222335379E-16</v>
      </c>
      <c r="H76" s="18">
        <f t="shared" ca="1" si="24"/>
        <v>3.4252495320109175E-23</v>
      </c>
      <c r="I76" s="18">
        <f t="shared" ca="1" si="25"/>
        <v>4.4581070164187775E-25</v>
      </c>
      <c r="J76" s="18">
        <f t="shared" ca="1" si="26"/>
        <v>3.6605781714987525E-29</v>
      </c>
      <c r="K76" s="18">
        <f t="shared" ca="1" si="27"/>
        <v>2.8800443314311033E-30</v>
      </c>
      <c r="L76" s="18">
        <f t="shared" ca="1" si="28"/>
        <v>3.7781170023825579E-41</v>
      </c>
      <c r="M76" s="18">
        <f t="shared" ca="1" si="29"/>
        <v>4.2255167325462437E-38</v>
      </c>
      <c r="N76" s="18">
        <f t="shared" ca="1" si="30"/>
        <v>7.1776548103296358E-11</v>
      </c>
      <c r="O76" s="18">
        <f t="shared" ca="1" si="31"/>
        <v>1.6216520848726035E-10</v>
      </c>
      <c r="P76" s="18">
        <f t="shared" ca="1" si="32"/>
        <v>1.8549164842423947E-11</v>
      </c>
      <c r="S76" t="s">
        <v>289</v>
      </c>
      <c r="T76" s="76">
        <v>1.00672E-2</v>
      </c>
      <c r="U76" s="76">
        <v>-2.80651E-5</v>
      </c>
      <c r="V76" s="76">
        <v>1.1920500000000001E-2</v>
      </c>
      <c r="W76" s="76">
        <v>-4.9476599999999999</v>
      </c>
      <c r="X76" s="76">
        <v>8.4633699999999994</v>
      </c>
      <c r="Y76" s="76">
        <v>9.9903600000000002E-3</v>
      </c>
      <c r="Z76" s="76">
        <v>-1.6286999999999998E-5</v>
      </c>
      <c r="AA76" s="76">
        <v>3.0590700000000001E-3</v>
      </c>
      <c r="AB76" s="76">
        <v>8.3750499999999999</v>
      </c>
      <c r="AC76" s="76">
        <v>4.7863199999999999</v>
      </c>
    </row>
    <row r="77" spans="1:29">
      <c r="D77" s="95"/>
      <c r="E77" s="18">
        <f>Main!D159</f>
        <v>28371</v>
      </c>
      <c r="F77" s="18">
        <f t="shared" ca="1" si="22"/>
        <v>6.0996713502139828E-11</v>
      </c>
      <c r="G77" s="18">
        <f t="shared" ca="1" si="23"/>
        <v>1.1931040379179712E-16</v>
      </c>
      <c r="H77" s="18">
        <f t="shared" ca="1" si="24"/>
        <v>1.5489426935551118E-23</v>
      </c>
      <c r="I77" s="18">
        <f t="shared" ca="1" si="25"/>
        <v>1.9202802518662675E-25</v>
      </c>
      <c r="J77" s="18">
        <f t="shared" ca="1" si="26"/>
        <v>1.3125910681299765E-29</v>
      </c>
      <c r="K77" s="18">
        <f t="shared" ca="1" si="27"/>
        <v>9.8880884831195921E-31</v>
      </c>
      <c r="L77" s="18">
        <f t="shared" ca="1" si="28"/>
        <v>7.5082508364300901E-42</v>
      </c>
      <c r="M77" s="18">
        <f t="shared" ca="1" si="29"/>
        <v>1.0651577554290815E-38</v>
      </c>
      <c r="N77" s="18">
        <f t="shared" ca="1" si="30"/>
        <v>4.478498706193771E-11</v>
      </c>
      <c r="O77" s="18">
        <f t="shared" ca="1" si="31"/>
        <v>1.06545292229521E-10</v>
      </c>
      <c r="P77" s="18">
        <f t="shared" ca="1" si="32"/>
        <v>1.0518650544191918E-11</v>
      </c>
    </row>
    <row r="78" spans="1:29">
      <c r="A78" s="79" t="s">
        <v>395</v>
      </c>
      <c r="B78" s="32">
        <f ca="1">B73*(EXP(-B74*$B$1)-B75*EXP(-B76*$B$1))</f>
        <v>2.1659709354081134E-4</v>
      </c>
      <c r="C78" s="32">
        <f ca="1">C73*(EXP(-C74*$B$1)-C75*EXP(-C76*$B$1))</f>
        <v>1.8941722803478327E-4</v>
      </c>
      <c r="D78" s="95"/>
      <c r="E78" s="18">
        <f>Main!D160</f>
        <v>35717</v>
      </c>
      <c r="F78" s="18">
        <f t="shared" ref="F78:F92" ca="1" si="76">$B$52*(F$3*$E78^F$4)/(1+F$5*$E78^F$6)/(1+F$7*$E78^F$8)*(1+EXP(-F$9*(LN($E78)+F$10)))</f>
        <v>3.9829951608063916E-11</v>
      </c>
      <c r="G78" s="18">
        <f t="shared" ref="G78:G92" ca="1" si="77">$B$69*(G$3*$E78^G$4)/(1+G$5*$E78^G$6)/(1+G$7*$E78^G$8)*(1+EXP(-G$9*(LN($E78)+G$10)))</f>
        <v>7.2634580358133074E-17</v>
      </c>
      <c r="H78" s="18">
        <f t="shared" ref="H78:H92" ca="1" si="78">$B$137*(H$3*$E78^H$4)/(1+H$5*$E78^H$6)/(1+H$7*$E78^H$8)/(1+EXP(-H$9*(LN($E78)+H$10)))</f>
        <v>7.0043816014038987E-24</v>
      </c>
      <c r="I78" s="18">
        <f t="shared" ref="I78:I92" ca="1" si="79">$B$154*(I$3*$E78^I$4)/(1+I$5*$E78^I$6)/(1+I$7*$E78^I$8)/(1+EXP(-I$9*(LN($E78)+I$10)))</f>
        <v>8.2702967889038374E-26</v>
      </c>
      <c r="J78" s="18">
        <f t="shared" ref="J78:J92" ca="1" si="80">$B$171*(J$3*$E78^J$4)/(1+J$5*$E78^J$6)/(1+J$7*$E78^J$8)/(1+EXP(-J$9*(LN($E78)+J$10)))</f>
        <v>4.7064990664835782E-30</v>
      </c>
      <c r="K78" s="18">
        <f t="shared" ref="K78:K92" ca="1" si="81">$B$188*(K$3*$E78^K$4)/(1+K$5*$E78^K$6)/(1+K$7*$E78^K$8)/(1+EXP(-K$9*(LN($E78)+K$10)))</f>
        <v>3.3947970274992251E-31</v>
      </c>
      <c r="L78" s="18">
        <f t="shared" ref="L78:L92" ca="1" si="82">$B$205*(L$3*$E78^L$4)/(1+L$5*$E78^L$6)/(1+L$7*$E78^L$8)/(1+EXP(-L$9*(LN($E78)+L$10)))</f>
        <v>1.4920537110196748E-42</v>
      </c>
      <c r="M78" s="18">
        <f t="shared" ref="M78:M92" ca="1" si="83">$B$222*(M$3*$E78^M$4)/(1+M$5*$E78^M$6)/(1+M$7*$E78^M$8)/(1+EXP(-M$9*(LN($E78)+M$10)))</f>
        <v>2.6849299454314925E-39</v>
      </c>
      <c r="N78" s="18">
        <f t="shared" ref="N78:N92" ca="1" si="84">$B$86*(N$3*$E78^N$4)/(1+N$5*$E78^N$6)/(1+N$7*$E78^N$8)</f>
        <v>2.7940103073202509E-11</v>
      </c>
      <c r="O78" s="18">
        <f t="shared" ref="O78:O92" ca="1" si="85">$B$103*(O$3*$E78^O$4)/(1+O$5*$E78^O$6)/(1+O$7*$E78^O$8)</f>
        <v>7.000026754467912E-11</v>
      </c>
      <c r="P78" s="18">
        <f t="shared" ref="P78:P92" ca="1" si="86">$B$120*(P$3*$E78^P$4)*(1+P$5*$E78^P$6)/(1+P$7*$E78^P$8)/(1+EXP(-P$9*(LN($E78)+P$10)))</f>
        <v>5.9646932150236787E-12</v>
      </c>
      <c r="S78" t="s">
        <v>404</v>
      </c>
    </row>
    <row r="79" spans="1:29">
      <c r="A79" s="79"/>
      <c r="B79" s="84"/>
      <c r="C79" s="94"/>
      <c r="E79" s="18">
        <f>Main!D161</f>
        <v>44965</v>
      </c>
      <c r="F79" s="18">
        <f t="shared" ca="1" si="76"/>
        <v>2.6007519232521742E-11</v>
      </c>
      <c r="G79" s="18">
        <f t="shared" ca="1" si="77"/>
        <v>4.4219117553449824E-17</v>
      </c>
      <c r="H79" s="18">
        <f t="shared" ca="1" si="78"/>
        <v>3.1674274792998187E-24</v>
      </c>
      <c r="I79" s="18">
        <f t="shared" ca="1" si="79"/>
        <v>3.561519932673658E-26</v>
      </c>
      <c r="J79" s="18">
        <f t="shared" ca="1" si="80"/>
        <v>1.6876005315469855E-30</v>
      </c>
      <c r="K79" s="18">
        <f t="shared" ca="1" si="81"/>
        <v>1.1655168598797844E-31</v>
      </c>
      <c r="L79" s="18">
        <f t="shared" ca="1" si="82"/>
        <v>2.9650709917914548E-43</v>
      </c>
      <c r="M79" s="18">
        <f t="shared" ca="1" si="83"/>
        <v>6.767935469453704E-40</v>
      </c>
      <c r="N79" s="18">
        <f t="shared" ca="1" si="84"/>
        <v>1.7429569074642172E-11</v>
      </c>
      <c r="O79" s="18">
        <f t="shared" ca="1" si="85"/>
        <v>4.5989811924668367E-11</v>
      </c>
      <c r="P79" s="18">
        <f t="shared" ca="1" si="86"/>
        <v>3.3823379316059701E-12</v>
      </c>
      <c r="T79" t="s">
        <v>328</v>
      </c>
      <c r="U79" t="s">
        <v>326</v>
      </c>
      <c r="V79" t="s">
        <v>405</v>
      </c>
      <c r="W79" t="s">
        <v>406</v>
      </c>
      <c r="X79" t="s">
        <v>407</v>
      </c>
    </row>
    <row r="80" spans="1:29">
      <c r="A80" s="79" t="s">
        <v>62</v>
      </c>
      <c r="B80" s="86">
        <f ca="1">T80+U80*$B$2+V80/(1+EXP(($B$2-W80)/X80))</f>
        <v>-0.3508835039483883</v>
      </c>
      <c r="E80" s="18">
        <f>Main!D162</f>
        <v>56608</v>
      </c>
      <c r="F80" s="18">
        <f t="shared" ca="1" si="76"/>
        <v>1.6981234510055842E-11</v>
      </c>
      <c r="G80" s="18">
        <f t="shared" ca="1" si="77"/>
        <v>2.6919623144072936E-17</v>
      </c>
      <c r="H80" s="18">
        <f t="shared" ca="1" si="78"/>
        <v>1.4322907586496452E-24</v>
      </c>
      <c r="I80" s="18">
        <f t="shared" ca="1" si="79"/>
        <v>1.5335400882731751E-26</v>
      </c>
      <c r="J80" s="18">
        <f t="shared" ca="1" si="80"/>
        <v>6.0509747529671164E-31</v>
      </c>
      <c r="K80" s="18">
        <f t="shared" ca="1" si="81"/>
        <v>4.0013509204471131E-32</v>
      </c>
      <c r="L80" s="18">
        <f t="shared" ca="1" si="82"/>
        <v>5.8919702503898493E-44</v>
      </c>
      <c r="M80" s="18">
        <f t="shared" ca="1" si="83"/>
        <v>1.7059173144708024E-40</v>
      </c>
      <c r="N80" s="18">
        <f t="shared" ca="1" si="84"/>
        <v>1.0871964549998378E-11</v>
      </c>
      <c r="O80" s="18">
        <f t="shared" ca="1" si="85"/>
        <v>3.0214368028785626E-11</v>
      </c>
      <c r="P80" s="18">
        <f t="shared" ca="1" si="86"/>
        <v>1.9179460934460873E-12</v>
      </c>
      <c r="T80" s="76">
        <v>0.81179999999999997</v>
      </c>
      <c r="U80" s="76">
        <v>-9.8409999999999997E-2</v>
      </c>
      <c r="V80" s="76">
        <v>-3.2949999999999999</v>
      </c>
      <c r="W80" s="76">
        <v>2.0979999999999999E-5</v>
      </c>
      <c r="X80" s="76">
        <v>2.4689999999999999</v>
      </c>
    </row>
    <row r="81" spans="1:29">
      <c r="A81" s="79" t="s">
        <v>63</v>
      </c>
      <c r="B81" s="86">
        <f ca="1">T81+U81*$B$2+V81/(1+EXP(($B$2-W81)/X81))</f>
        <v>2.0209198969160713E-3</v>
      </c>
      <c r="C81" s="96"/>
      <c r="E81" s="18">
        <f>Main!D163</f>
        <v>71264</v>
      </c>
      <c r="F81" s="18">
        <f t="shared" ca="1" si="76"/>
        <v>1.1087917691752236E-11</v>
      </c>
      <c r="G81" s="18">
        <f t="shared" ca="1" si="77"/>
        <v>1.6388953462632258E-17</v>
      </c>
      <c r="H81" s="18">
        <f t="shared" ca="1" si="78"/>
        <v>6.4772852658608503E-25</v>
      </c>
      <c r="I81" s="18">
        <f t="shared" ca="1" si="79"/>
        <v>6.6032274843942362E-27</v>
      </c>
      <c r="J81" s="18">
        <f t="shared" ca="1" si="80"/>
        <v>2.1698477651523215E-31</v>
      </c>
      <c r="K81" s="18">
        <f t="shared" ca="1" si="81"/>
        <v>1.3738679797553241E-32</v>
      </c>
      <c r="L81" s="18">
        <f t="shared" ca="1" si="82"/>
        <v>1.1710137374208742E-44</v>
      </c>
      <c r="M81" s="18">
        <f t="shared" ca="1" si="83"/>
        <v>4.3005554983596366E-41</v>
      </c>
      <c r="N81" s="18">
        <f t="shared" ca="1" si="84"/>
        <v>6.7815392384492529E-12</v>
      </c>
      <c r="O81" s="18">
        <f t="shared" ca="1" si="85"/>
        <v>1.9851009219435186E-11</v>
      </c>
      <c r="P81" s="18">
        <f t="shared" ca="1" si="86"/>
        <v>1.0876321627284353E-12</v>
      </c>
      <c r="Q81" s="18"/>
      <c r="R81" s="18"/>
      <c r="S81" s="18"/>
      <c r="T81" s="76">
        <v>7.9719999999999999E-3</v>
      </c>
      <c r="U81" s="76">
        <v>-2.1550000000000001E-4</v>
      </c>
      <c r="V81" s="76">
        <v>-6.2969999999999996E-3</v>
      </c>
      <c r="W81" s="76">
        <v>12.51</v>
      </c>
      <c r="X81" s="76">
        <v>4.8849999999999998</v>
      </c>
    </row>
    <row r="82" spans="1:29">
      <c r="A82" s="79" t="s">
        <v>329</v>
      </c>
      <c r="B82" s="32">
        <f ca="1">B78-B83*$B$6^B84</f>
        <v>2.2599686584486654E-4</v>
      </c>
      <c r="C82" s="95"/>
      <c r="E82" s="18">
        <f>Main!D164</f>
        <v>89716</v>
      </c>
      <c r="F82" s="18">
        <f t="shared" ca="1" si="76"/>
        <v>7.2395149326180662E-12</v>
      </c>
      <c r="G82" s="18">
        <f t="shared" ca="1" si="77"/>
        <v>9.9774069433973783E-18</v>
      </c>
      <c r="H82" s="18">
        <f t="shared" ca="1" si="78"/>
        <v>2.9290691145373679E-25</v>
      </c>
      <c r="I82" s="18">
        <f t="shared" ca="1" si="79"/>
        <v>2.8428584214944221E-27</v>
      </c>
      <c r="J82" s="18">
        <f t="shared" ca="1" si="80"/>
        <v>7.7803757450144731E-32</v>
      </c>
      <c r="K82" s="18">
        <f t="shared" ca="1" si="81"/>
        <v>4.7168206469904202E-33</v>
      </c>
      <c r="L82" s="18">
        <f t="shared" ca="1" si="82"/>
        <v>2.3270839277288987E-45</v>
      </c>
      <c r="M82" s="18">
        <f t="shared" ca="1" si="83"/>
        <v>1.0840449999986957E-41</v>
      </c>
      <c r="N82" s="18">
        <f t="shared" ca="1" si="84"/>
        <v>4.2297561330056843E-12</v>
      </c>
      <c r="O82" s="18">
        <f t="shared" ca="1" si="85"/>
        <v>1.3041766872068868E-11</v>
      </c>
      <c r="P82" s="18">
        <f t="shared" ca="1" si="86"/>
        <v>6.1675027257668355E-13</v>
      </c>
      <c r="Q82" s="18"/>
      <c r="R82" s="18"/>
      <c r="S82" s="18"/>
    </row>
    <row r="83" spans="1:29">
      <c r="A83" s="79" t="s">
        <v>327</v>
      </c>
      <c r="B83" s="32">
        <f ca="1">(B78-C78)/($B$6^B84-$C$6^B84)</f>
        <v>-2.755439511185058E-10</v>
      </c>
      <c r="C83" s="97"/>
      <c r="E83" s="18">
        <f>Main!D165</f>
        <v>112940</v>
      </c>
      <c r="F83" s="18">
        <f t="shared" ca="1" si="76"/>
        <v>4.7271911466519114E-12</v>
      </c>
      <c r="G83" s="18">
        <f t="shared" ca="1" si="77"/>
        <v>6.0747889233079036E-18</v>
      </c>
      <c r="H83" s="18">
        <f t="shared" ca="1" si="78"/>
        <v>1.3247729144532425E-25</v>
      </c>
      <c r="I83" s="18">
        <f t="shared" ca="1" si="79"/>
        <v>1.2240564049159812E-27</v>
      </c>
      <c r="J83" s="18">
        <f t="shared" ca="1" si="80"/>
        <v>2.7904169145084586E-32</v>
      </c>
      <c r="K83" s="18">
        <f t="shared" ca="1" si="81"/>
        <v>1.6197763751271873E-33</v>
      </c>
      <c r="L83" s="18">
        <f t="shared" ca="1" si="82"/>
        <v>4.6261026606836075E-46</v>
      </c>
      <c r="M83" s="18">
        <f t="shared" ca="1" si="83"/>
        <v>2.7333842485099807E-42</v>
      </c>
      <c r="N83" s="18">
        <f t="shared" ca="1" si="84"/>
        <v>2.63835324630337E-12</v>
      </c>
      <c r="O83" s="18">
        <f t="shared" ca="1" si="85"/>
        <v>8.5689720047581064E-12</v>
      </c>
      <c r="P83" s="18">
        <f t="shared" ca="1" si="86"/>
        <v>3.497761811554707E-13</v>
      </c>
      <c r="Q83" s="18"/>
      <c r="R83" s="18"/>
    </row>
    <row r="84" spans="1:29">
      <c r="A84" s="79" t="s">
        <v>397</v>
      </c>
      <c r="B84" s="32">
        <f ca="1">B80+B81*$B$1</f>
        <v>1.7650196281227384</v>
      </c>
      <c r="C84" s="97"/>
      <c r="E84" s="18">
        <f>Main!D166</f>
        <v>142190</v>
      </c>
      <c r="F84" s="18">
        <f t="shared" ca="1" si="76"/>
        <v>3.0861108540917104E-12</v>
      </c>
      <c r="G84" s="18">
        <f t="shared" ca="1" si="77"/>
        <v>3.6978660865657969E-18</v>
      </c>
      <c r="H84" s="18">
        <f t="shared" ca="1" si="78"/>
        <v>5.9896812588289506E-26</v>
      </c>
      <c r="I84" s="18">
        <f t="shared" ca="1" si="79"/>
        <v>5.2681559632466706E-28</v>
      </c>
      <c r="J84" s="18">
        <f t="shared" ca="1" si="80"/>
        <v>1.0003324323255872E-32</v>
      </c>
      <c r="K84" s="18">
        <f t="shared" ca="1" si="81"/>
        <v>5.5598016847825897E-34</v>
      </c>
      <c r="L84" s="18">
        <f t="shared" ca="1" si="82"/>
        <v>9.1899679726867865E-47</v>
      </c>
      <c r="M84" s="18">
        <f t="shared" ca="1" si="83"/>
        <v>6.8880197871823238E-43</v>
      </c>
      <c r="N84" s="18">
        <f t="shared" ca="1" si="84"/>
        <v>1.6453205734702999E-12</v>
      </c>
      <c r="O84" s="18">
        <f t="shared" ca="1" si="85"/>
        <v>5.6291244252378228E-12</v>
      </c>
      <c r="P84" s="18">
        <f t="shared" ca="1" si="86"/>
        <v>1.9831888802283002E-13</v>
      </c>
      <c r="Q84" s="18"/>
      <c r="R84" s="18"/>
      <c r="S84" s="18"/>
    </row>
    <row r="85" spans="1:29">
      <c r="A85" s="79"/>
      <c r="B85" s="86"/>
      <c r="C85" s="97"/>
      <c r="E85" s="18">
        <f>Main!D167</f>
        <v>179010</v>
      </c>
      <c r="F85" s="18">
        <f t="shared" ca="1" si="76"/>
        <v>2.0148371559257065E-12</v>
      </c>
      <c r="G85" s="18">
        <f t="shared" ca="1" si="77"/>
        <v>2.251123163357949E-18</v>
      </c>
      <c r="H85" s="18">
        <f t="shared" ca="1" si="78"/>
        <v>2.7083881311445849E-26</v>
      </c>
      <c r="I85" s="18">
        <f t="shared" ca="1" si="79"/>
        <v>2.2674391580573986E-28</v>
      </c>
      <c r="J85" s="18">
        <f t="shared" ca="1" si="80"/>
        <v>3.5865563094009658E-33</v>
      </c>
      <c r="K85" s="18">
        <f t="shared" ca="1" si="81"/>
        <v>1.9086401287576449E-34</v>
      </c>
      <c r="L85" s="18">
        <f t="shared" ca="1" si="82"/>
        <v>1.8260143454524384E-47</v>
      </c>
      <c r="M85" s="18">
        <f t="shared" ca="1" si="83"/>
        <v>1.7360653985679E-43</v>
      </c>
      <c r="N85" s="18">
        <f t="shared" ca="1" si="84"/>
        <v>1.0260917696778244E-12</v>
      </c>
      <c r="O85" s="18">
        <f t="shared" ca="1" si="85"/>
        <v>3.6980775688888189E-12</v>
      </c>
      <c r="P85" s="18">
        <f t="shared" ca="1" si="86"/>
        <v>1.1245271477836649E-13</v>
      </c>
      <c r="Q85" s="18"/>
      <c r="R85" s="18"/>
      <c r="S85" s="18"/>
      <c r="T85" s="18"/>
      <c r="U85" s="18"/>
      <c r="V85" s="18"/>
      <c r="W85" s="18"/>
      <c r="X85" s="18"/>
      <c r="Y85" s="18"/>
      <c r="Z85" s="18"/>
      <c r="AA85" s="18"/>
      <c r="AB85" s="18"/>
      <c r="AC85" s="18"/>
    </row>
    <row r="86" spans="1:29">
      <c r="A86" s="79" t="s">
        <v>398</v>
      </c>
      <c r="B86" s="32">
        <f ca="1">B82+B83*$B$3^B84</f>
        <v>2.1279541428634622E-4</v>
      </c>
      <c r="C86" s="95"/>
      <c r="E86" s="18">
        <f>Main!D168</f>
        <v>225360</v>
      </c>
      <c r="F86" s="18">
        <f t="shared" ca="1" si="76"/>
        <v>1.3154706969133899E-12</v>
      </c>
      <c r="G86" s="18">
        <f t="shared" ca="1" si="77"/>
        <v>1.3704590998001934E-18</v>
      </c>
      <c r="H86" s="18">
        <f t="shared" ca="1" si="78"/>
        <v>1.224751745142319E-26</v>
      </c>
      <c r="I86" s="18">
        <f t="shared" ca="1" si="79"/>
        <v>9.7593019472034478E-29</v>
      </c>
      <c r="J86" s="18">
        <f t="shared" ca="1" si="80"/>
        <v>1.2860258448668927E-33</v>
      </c>
      <c r="K86" s="18">
        <f t="shared" ca="1" si="81"/>
        <v>6.5528342040505665E-35</v>
      </c>
      <c r="L86" s="18">
        <f t="shared" ca="1" si="82"/>
        <v>3.6287362501536567E-48</v>
      </c>
      <c r="M86" s="18">
        <f t="shared" ca="1" si="83"/>
        <v>4.3761260790096131E-44</v>
      </c>
      <c r="N86" s="18">
        <f t="shared" ca="1" si="84"/>
        <v>6.3993075300989387E-13</v>
      </c>
      <c r="O86" s="18">
        <f t="shared" ca="1" si="85"/>
        <v>2.4295537713074068E-12</v>
      </c>
      <c r="P86" s="18">
        <f t="shared" ca="1" si="86"/>
        <v>6.3767175035060942E-14</v>
      </c>
      <c r="Q86" s="18"/>
      <c r="R86" s="18"/>
      <c r="S86" s="18"/>
      <c r="T86" s="18"/>
      <c r="U86" s="18"/>
      <c r="V86" s="18"/>
      <c r="W86" s="18"/>
      <c r="X86" s="18"/>
      <c r="Y86" s="18"/>
      <c r="Z86" s="18"/>
      <c r="AA86" s="18"/>
      <c r="AB86" s="18"/>
      <c r="AC86" s="18"/>
    </row>
    <row r="87" spans="1:29">
      <c r="A87" s="79"/>
      <c r="B87" s="80"/>
      <c r="E87" s="18">
        <f>Main!D169</f>
        <v>283710</v>
      </c>
      <c r="F87" s="18">
        <f t="shared" ca="1" si="76"/>
        <v>8.5886106023528252E-13</v>
      </c>
      <c r="G87" s="18">
        <f t="shared" ca="1" si="77"/>
        <v>8.3432764421021534E-19</v>
      </c>
      <c r="H87" s="18">
        <f t="shared" ca="1" si="78"/>
        <v>5.5384877584780569E-27</v>
      </c>
      <c r="I87" s="18">
        <f t="shared" ca="1" si="79"/>
        <v>4.2003398890056792E-29</v>
      </c>
      <c r="J87" s="18">
        <f t="shared" ca="1" si="80"/>
        <v>4.6113645075000905E-34</v>
      </c>
      <c r="K87" s="18">
        <f t="shared" ca="1" si="81"/>
        <v>2.2497919009972527E-35</v>
      </c>
      <c r="L87" s="18">
        <f t="shared" ca="1" si="82"/>
        <v>7.2113865102191307E-49</v>
      </c>
      <c r="M87" s="18">
        <f t="shared" ca="1" si="83"/>
        <v>1.1031229851378447E-44</v>
      </c>
      <c r="N87" s="18">
        <f t="shared" ca="1" si="84"/>
        <v>3.9909662842963275E-13</v>
      </c>
      <c r="O87" s="18">
        <f t="shared" ca="1" si="85"/>
        <v>1.5961723417211358E-12</v>
      </c>
      <c r="P87" s="18">
        <f t="shared" ca="1" si="86"/>
        <v>3.6160017997289099E-14</v>
      </c>
      <c r="Q87" s="18"/>
      <c r="R87" s="18"/>
      <c r="S87" s="18"/>
      <c r="T87" s="18"/>
      <c r="U87" s="18"/>
      <c r="V87" s="18"/>
      <c r="W87" s="18"/>
      <c r="X87" s="18"/>
      <c r="Y87" s="18"/>
      <c r="Z87" s="18"/>
      <c r="AA87" s="18"/>
      <c r="AB87" s="18"/>
      <c r="AC87" s="18"/>
    </row>
    <row r="88" spans="1:29">
      <c r="A88" s="79" t="s">
        <v>410</v>
      </c>
      <c r="B88" s="85"/>
      <c r="C88" s="95"/>
      <c r="E88" s="18">
        <f>Main!D170</f>
        <v>357170</v>
      </c>
      <c r="F88" s="18">
        <f t="shared" ca="1" si="76"/>
        <v>5.6073513753817149E-13</v>
      </c>
      <c r="G88" s="18">
        <f t="shared" ca="1" si="77"/>
        <v>5.0792753440170934E-19</v>
      </c>
      <c r="H88" s="18">
        <f t="shared" ca="1" si="78"/>
        <v>2.5045265895156399E-27</v>
      </c>
      <c r="I88" s="18">
        <f t="shared" ca="1" si="79"/>
        <v>1.8076691043417978E-29</v>
      </c>
      <c r="J88" s="18">
        <f t="shared" ca="1" si="80"/>
        <v>1.6534763315071039E-34</v>
      </c>
      <c r="K88" s="18">
        <f t="shared" ca="1" si="81"/>
        <v>7.7240275965832762E-36</v>
      </c>
      <c r="L88" s="18">
        <f t="shared" ca="1" si="82"/>
        <v>1.4330602744201954E-49</v>
      </c>
      <c r="M88" s="18">
        <f t="shared" ca="1" si="83"/>
        <v>2.7806284291497711E-45</v>
      </c>
      <c r="N88" s="18">
        <f t="shared" ca="1" si="84"/>
        <v>2.4889368153230448E-13</v>
      </c>
      <c r="O88" s="18">
        <f t="shared" ca="1" si="85"/>
        <v>1.0486442057218372E-12</v>
      </c>
      <c r="P88" s="18">
        <f t="shared" ca="1" si="86"/>
        <v>2.050472095920125E-14</v>
      </c>
      <c r="Q88" s="18"/>
      <c r="R88" s="18"/>
      <c r="S88" t="s">
        <v>408</v>
      </c>
      <c r="T88" s="18"/>
      <c r="U88" s="18"/>
      <c r="V88" s="18"/>
      <c r="W88" s="18"/>
      <c r="X88" s="18"/>
      <c r="Y88" s="18"/>
      <c r="Z88" s="18"/>
      <c r="AA88" s="18"/>
      <c r="AB88" s="18"/>
      <c r="AC88" s="18"/>
    </row>
    <row r="89" spans="1:29">
      <c r="A89" s="79" t="s">
        <v>394</v>
      </c>
      <c r="B89" s="20">
        <f ca="1">$B$2*10^(BN33+BO33*$B$2+BP33/$B$2)</f>
        <v>11.5</v>
      </c>
      <c r="C89" s="20">
        <f ca="1">$B$2*10^(BQ33+BR33*$B$2+BS33/$B$2)</f>
        <v>11.5</v>
      </c>
      <c r="E89" s="18">
        <f>Main!D171</f>
        <v>449650</v>
      </c>
      <c r="F89" s="18">
        <f t="shared" ca="1" si="76"/>
        <v>3.6609359036353369E-13</v>
      </c>
      <c r="G89" s="18">
        <f t="shared" ca="1" si="77"/>
        <v>3.0922058746879381E-19</v>
      </c>
      <c r="H89" s="18">
        <f t="shared" ca="1" si="78"/>
        <v>1.1325634103559102E-27</v>
      </c>
      <c r="I89" s="18">
        <f t="shared" ca="1" si="79"/>
        <v>7.7792146440053844E-30</v>
      </c>
      <c r="J89" s="18">
        <f t="shared" ca="1" si="80"/>
        <v>5.9288390083359742E-35</v>
      </c>
      <c r="K89" s="18">
        <f t="shared" ca="1" si="81"/>
        <v>2.6518476054773446E-36</v>
      </c>
      <c r="L89" s="18">
        <f t="shared" ca="1" si="82"/>
        <v>2.8478367888262904E-50</v>
      </c>
      <c r="M89" s="18">
        <f t="shared" ca="1" si="83"/>
        <v>7.0091637977274669E-46</v>
      </c>
      <c r="N89" s="18">
        <f t="shared" ca="1" si="84"/>
        <v>1.5522009174857504E-13</v>
      </c>
      <c r="O89" s="18">
        <f t="shared" ca="1" si="85"/>
        <v>6.8893400253950432E-13</v>
      </c>
      <c r="P89" s="18">
        <f t="shared" ca="1" si="86"/>
        <v>1.1627351784874522E-14</v>
      </c>
      <c r="Q89" s="18"/>
      <c r="R89" s="18"/>
      <c r="T89" t="s">
        <v>276</v>
      </c>
      <c r="U89" t="s">
        <v>277</v>
      </c>
      <c r="V89" t="s">
        <v>278</v>
      </c>
      <c r="W89" t="s">
        <v>279</v>
      </c>
      <c r="X89" t="s">
        <v>280</v>
      </c>
      <c r="Y89" t="s">
        <v>281</v>
      </c>
      <c r="Z89" t="s">
        <v>282</v>
      </c>
      <c r="AA89" t="s">
        <v>283</v>
      </c>
    </row>
    <row r="90" spans="1:29">
      <c r="A90" s="79" t="s">
        <v>12</v>
      </c>
      <c r="B90" s="86">
        <f ca="1">T90+U90*B89+V90/(1+EXP((B89-W90)/X90))</f>
        <v>0.14208764537098234</v>
      </c>
      <c r="C90" s="97">
        <f ca="1">Y90+Z90*C89+AA90/(1+EXP((C89-AB90)/AC90))</f>
        <v>0.14760607205074311</v>
      </c>
      <c r="E90" s="18">
        <f>Main!D172</f>
        <v>566080</v>
      </c>
      <c r="F90" s="18">
        <f t="shared" ca="1" si="76"/>
        <v>2.3901125064250974E-13</v>
      </c>
      <c r="G90" s="18">
        <f t="shared" ca="1" si="77"/>
        <v>1.8824667283606959E-19</v>
      </c>
      <c r="H90" s="18">
        <f t="shared" ca="1" si="78"/>
        <v>5.1213803979471241E-28</v>
      </c>
      <c r="I90" s="18">
        <f t="shared" ca="1" si="79"/>
        <v>3.347501029072856E-30</v>
      </c>
      <c r="J90" s="18">
        <f t="shared" ca="1" si="80"/>
        <v>2.1258143967472012E-35</v>
      </c>
      <c r="K90" s="18">
        <f t="shared" ca="1" si="81"/>
        <v>9.1040921023109873E-37</v>
      </c>
      <c r="L90" s="18">
        <f t="shared" ca="1" si="82"/>
        <v>5.6590110942089783E-51</v>
      </c>
      <c r="M90" s="18">
        <f t="shared" ca="1" si="83"/>
        <v>1.7667210239291693E-46</v>
      </c>
      <c r="N90" s="18">
        <f t="shared" ca="1" si="84"/>
        <v>9.6799283886482642E-14</v>
      </c>
      <c r="O90" s="18">
        <f t="shared" ca="1" si="85"/>
        <v>4.5260607172805961E-13</v>
      </c>
      <c r="P90" s="18">
        <f t="shared" ca="1" si="86"/>
        <v>6.5932403364660023E-15</v>
      </c>
      <c r="Q90" s="18"/>
      <c r="R90" s="18"/>
      <c r="S90" t="s">
        <v>286</v>
      </c>
      <c r="T90" s="76">
        <v>0.20852399999999999</v>
      </c>
      <c r="U90" s="76">
        <v>-1.4384700000000001E-3</v>
      </c>
      <c r="V90" s="76">
        <v>-6.5858E-2</v>
      </c>
      <c r="W90" s="76">
        <v>14.2416</v>
      </c>
      <c r="X90" s="76">
        <v>2.40584</v>
      </c>
      <c r="Y90" s="76">
        <v>0.18339800000000001</v>
      </c>
      <c r="Z90" s="76">
        <v>-3.2402299999999999E-7</v>
      </c>
      <c r="AA90" s="76">
        <v>-5.9470099999999998E-2</v>
      </c>
      <c r="AB90" s="76">
        <v>12.8322</v>
      </c>
      <c r="AC90" s="76">
        <v>3.2263899999999999</v>
      </c>
    </row>
    <row r="91" spans="1:29">
      <c r="A91" s="79" t="s">
        <v>13</v>
      </c>
      <c r="B91" s="86">
        <f ca="1">T91+U91*B89+V91/(1+EXP((B89-W91)/X91))</f>
        <v>7.9280414719978837E-3</v>
      </c>
      <c r="C91" s="97">
        <f ca="1">Y91+Z91*C89+AA91/(1+EXP((C89-AB91)/AC91))</f>
        <v>8.0365262797165195E-3</v>
      </c>
      <c r="E91" s="18">
        <f>Main!D173</f>
        <v>712640</v>
      </c>
      <c r="F91" s="18">
        <f t="shared" ca="1" si="76"/>
        <v>1.5604986325313149E-13</v>
      </c>
      <c r="G91" s="18">
        <f t="shared" ca="1" si="77"/>
        <v>1.1460658138699889E-19</v>
      </c>
      <c r="H91" s="18">
        <f t="shared" ca="1" si="78"/>
        <v>2.3160549960704832E-28</v>
      </c>
      <c r="I91" s="18">
        <f t="shared" ca="1" si="79"/>
        <v>1.4405491217099594E-30</v>
      </c>
      <c r="J91" s="18">
        <f t="shared" ca="1" si="80"/>
        <v>7.6230587589557409E-36</v>
      </c>
      <c r="K91" s="18">
        <f t="shared" ca="1" si="81"/>
        <v>3.1258994419317894E-37</v>
      </c>
      <c r="L91" s="18">
        <f t="shared" ca="1" si="82"/>
        <v>1.1247137120355627E-51</v>
      </c>
      <c r="M91" s="18">
        <f t="shared" ca="1" si="83"/>
        <v>4.4538394382101479E-47</v>
      </c>
      <c r="N91" s="18">
        <f t="shared" ca="1" si="84"/>
        <v>6.0369365873362089E-14</v>
      </c>
      <c r="O91" s="18">
        <f t="shared" ca="1" si="85"/>
        <v>2.9736015698535069E-13</v>
      </c>
      <c r="P91" s="18">
        <f t="shared" ca="1" si="86"/>
        <v>3.738898503498503E-15</v>
      </c>
      <c r="Q91" s="18"/>
      <c r="R91" s="18"/>
      <c r="S91" s="18" t="s">
        <v>287</v>
      </c>
      <c r="T91" s="76">
        <v>8.1272700000000007E-3</v>
      </c>
      <c r="U91" s="76">
        <v>-2.9448300000000001E-6</v>
      </c>
      <c r="V91" s="76">
        <v>-2.6290100000000001E-4</v>
      </c>
      <c r="W91" s="76">
        <v>12.548299999999999</v>
      </c>
      <c r="X91" s="76">
        <v>1.9857899999999999</v>
      </c>
      <c r="Y91" s="76">
        <v>8.0103899999999992E-3</v>
      </c>
      <c r="Z91" s="76">
        <v>4.72641E-6</v>
      </c>
      <c r="AA91" s="76">
        <v>-9.4968099999999996E-5</v>
      </c>
      <c r="AB91" s="76">
        <v>10.2837</v>
      </c>
      <c r="AC91" s="76">
        <v>1.41262</v>
      </c>
    </row>
    <row r="92" spans="1:29">
      <c r="A92" s="79" t="s">
        <v>14</v>
      </c>
      <c r="B92" s="86">
        <f ca="1">T92+U92*B89+V92/(1+EXP((B89-W92)/X92))</f>
        <v>1.0079895221074309</v>
      </c>
      <c r="C92" s="97">
        <f ca="1">Y92+Z92*C89+AA92/(1+EXP((C89-AB92)/AC92))</f>
        <v>1.0057407655125816</v>
      </c>
      <c r="E92" s="18">
        <f>Main!D174</f>
        <v>897160</v>
      </c>
      <c r="F92" s="18">
        <f t="shared" ca="1" si="76"/>
        <v>1.0188115830511024E-13</v>
      </c>
      <c r="G92" s="18">
        <f t="shared" ca="1" si="77"/>
        <v>6.9771172948437995E-20</v>
      </c>
      <c r="H92" s="18">
        <f t="shared" ca="1" si="78"/>
        <v>1.0473346245956321E-28</v>
      </c>
      <c r="I92" s="18">
        <f t="shared" ca="1" si="79"/>
        <v>6.1985865079059743E-31</v>
      </c>
      <c r="J92" s="18">
        <f t="shared" ca="1" si="80"/>
        <v>2.733383527690579E-36</v>
      </c>
      <c r="K92" s="18">
        <f t="shared" ca="1" si="81"/>
        <v>1.0731967869531563E-37</v>
      </c>
      <c r="L92" s="18">
        <f t="shared" ca="1" si="82"/>
        <v>2.2350747210998186E-52</v>
      </c>
      <c r="M92" s="18">
        <f t="shared" ca="1" si="83"/>
        <v>1.1226834244148255E-47</v>
      </c>
      <c r="N92" s="18">
        <f t="shared" ca="1" si="84"/>
        <v>3.7648228599758299E-14</v>
      </c>
      <c r="O92" s="18">
        <f t="shared" ca="1" si="85"/>
        <v>1.9535824099445015E-13</v>
      </c>
      <c r="P92" s="18">
        <f t="shared" ca="1" si="86"/>
        <v>2.1201686067720823E-15</v>
      </c>
      <c r="Q92" s="18"/>
      <c r="R92" s="18"/>
      <c r="S92" s="18" t="s">
        <v>288</v>
      </c>
      <c r="T92" s="76">
        <v>1.0142500000000001</v>
      </c>
      <c r="U92" s="76">
        <v>-1.96338E-4</v>
      </c>
      <c r="V92" s="76">
        <v>-0.249889</v>
      </c>
      <c r="W92" s="76">
        <v>-1.72699</v>
      </c>
      <c r="X92" s="76">
        <v>3.2120500000000001</v>
      </c>
      <c r="Y92" s="76">
        <v>1.0060199999999999</v>
      </c>
      <c r="Z92" s="76">
        <v>1.0192900000000001E-4</v>
      </c>
      <c r="AA92" s="76">
        <v>-3.6790900000000001E-2</v>
      </c>
      <c r="AB92" s="76">
        <v>4.4047900000000002</v>
      </c>
      <c r="AC92" s="76">
        <v>2.2224900000000001</v>
      </c>
    </row>
    <row r="93" spans="1:29">
      <c r="A93" s="79" t="s">
        <v>15</v>
      </c>
      <c r="B93" s="86">
        <f ca="1">T93+U93*B89+V93/(1+EXP((B89-W93)/X93))</f>
        <v>1.051643208602247E-2</v>
      </c>
      <c r="C93" s="97">
        <f ca="1">Y93+Z93*C89+AA93/(1+EXP((C89-AB93)/AC93))</f>
        <v>1.0118144164058386E-2</v>
      </c>
      <c r="Q93" s="18"/>
      <c r="R93" s="18"/>
      <c r="S93" s="18" t="s">
        <v>289</v>
      </c>
      <c r="T93" s="76">
        <v>9.1111300000000003E-3</v>
      </c>
      <c r="U93" s="76">
        <v>2.8370199999999998E-10</v>
      </c>
      <c r="V93" s="76">
        <v>7.17601E-3</v>
      </c>
      <c r="W93" s="76">
        <v>3.38415</v>
      </c>
      <c r="X93" s="76">
        <v>5.7455499999999997</v>
      </c>
      <c r="Y93" s="76">
        <v>9.99332E-3</v>
      </c>
      <c r="Z93" s="76">
        <v>-3.5141500000000002E-5</v>
      </c>
      <c r="AA93" s="76">
        <v>2.1004800000000001E-3</v>
      </c>
      <c r="AB93" s="76">
        <v>7.8392999999999997</v>
      </c>
      <c r="AC93" s="76">
        <v>3.3618100000000002</v>
      </c>
    </row>
    <row r="94" spans="1:29">
      <c r="E94" s="18" t="s">
        <v>422</v>
      </c>
      <c r="F94" s="18"/>
      <c r="G94" s="18"/>
      <c r="H94" s="18"/>
      <c r="I94" s="18"/>
      <c r="J94" s="18"/>
      <c r="K94" s="18"/>
      <c r="L94" s="18"/>
      <c r="M94" s="18"/>
      <c r="N94" s="18"/>
      <c r="O94" s="18"/>
      <c r="P94" s="18"/>
      <c r="Q94" s="18"/>
      <c r="R94" s="18"/>
      <c r="S94" s="18"/>
    </row>
    <row r="95" spans="1:29">
      <c r="A95" s="79" t="s">
        <v>395</v>
      </c>
      <c r="B95" s="32">
        <f ca="1">B90*(EXP(-B91*$B$1)-B92*EXP(-B93*$B$1))</f>
        <v>3.2921297275117844E-5</v>
      </c>
      <c r="C95" s="32">
        <f ca="1">C90*(EXP(-C91*$B$1)-C92*EXP(-C93*$B$1))</f>
        <v>2.9000126909487205E-5</v>
      </c>
      <c r="E95" s="18">
        <v>0.51100000000000001</v>
      </c>
      <c r="F95" s="18">
        <f>10^-0.2-10^-0.3</f>
        <v>0.12977011085292101</v>
      </c>
      <c r="G95" s="18"/>
      <c r="H95" s="18"/>
      <c r="I95" s="18"/>
      <c r="J95" s="18"/>
      <c r="K95" s="18"/>
      <c r="L95" s="18"/>
      <c r="M95" s="18"/>
      <c r="N95" s="18"/>
      <c r="O95" s="18"/>
      <c r="P95" s="18">
        <f ca="1">$B$120*(P$3*$E95^P$4)*(1+P$5*$E95^P$6)/(1+P$7*$E95^P$8)/(1+EXP(-P$9*(LN($E95)+P$10)))*BZ33/$F$95</f>
        <v>4.0402934538963063E-2</v>
      </c>
      <c r="Q95" s="18"/>
      <c r="R95" s="18"/>
      <c r="S95" t="s">
        <v>409</v>
      </c>
    </row>
    <row r="96" spans="1:29">
      <c r="A96" s="79"/>
      <c r="B96" s="84"/>
      <c r="C96" s="94"/>
      <c r="E96" s="18"/>
      <c r="F96" s="18"/>
      <c r="G96" s="18"/>
      <c r="H96" s="18"/>
      <c r="I96" s="18"/>
      <c r="J96" s="18"/>
      <c r="K96" s="18"/>
      <c r="L96" s="18"/>
      <c r="M96" s="18"/>
      <c r="N96" s="18"/>
      <c r="O96" s="18"/>
      <c r="P96" s="18"/>
      <c r="Q96" s="18"/>
      <c r="R96" s="18"/>
      <c r="T96" t="s">
        <v>328</v>
      </c>
      <c r="U96" t="s">
        <v>326</v>
      </c>
      <c r="V96" t="s">
        <v>405</v>
      </c>
      <c r="W96" t="s">
        <v>406</v>
      </c>
      <c r="X96" t="s">
        <v>407</v>
      </c>
    </row>
    <row r="97" spans="1:29">
      <c r="A97" s="79" t="s">
        <v>62</v>
      </c>
      <c r="B97" s="86">
        <f ca="1">T97+U97*$B$2+V97/(1+EXP(($B$2-W97)/X97))</f>
        <v>-0.42498695710741397</v>
      </c>
      <c r="E97" s="18" t="s">
        <v>466</v>
      </c>
      <c r="F97" s="18"/>
      <c r="G97" s="18"/>
      <c r="H97" s="18"/>
      <c r="I97" s="18"/>
      <c r="J97" s="18"/>
      <c r="K97" s="18"/>
      <c r="L97" s="18"/>
      <c r="M97" s="18"/>
      <c r="N97" s="18"/>
      <c r="O97" s="18"/>
      <c r="P97" s="18"/>
      <c r="Q97" s="18"/>
      <c r="R97" s="18"/>
      <c r="S97" s="18"/>
      <c r="T97" s="76">
        <v>1.222</v>
      </c>
      <c r="U97" s="76">
        <v>-0.13769999999999999</v>
      </c>
      <c r="V97" s="76">
        <v>-4.0759999999999996</v>
      </c>
      <c r="W97" s="76">
        <v>-1.6079999999999999E-5</v>
      </c>
      <c r="X97" s="76">
        <v>2.7730000000000001</v>
      </c>
    </row>
    <row r="98" spans="1:29">
      <c r="A98" s="79" t="s">
        <v>63</v>
      </c>
      <c r="B98" s="86">
        <f ca="1">T98+U98*$B$2+V98/(1+EXP(($B$2-W98)/X98))</f>
        <v>1.3015409169703884E-3</v>
      </c>
      <c r="C98" s="96"/>
      <c r="E98" s="18">
        <f>E13</f>
        <v>1.1294E-2</v>
      </c>
      <c r="F98" s="18">
        <f ca="1">F13*DCC!$C63*DCC!E63</f>
        <v>1.6062879209999278E-11</v>
      </c>
      <c r="G98" s="18">
        <f ca="1">G13*DCC!$C63*DCC!F63</f>
        <v>7.0279962808265407E-10</v>
      </c>
      <c r="H98" s="18">
        <f ca="1">H13*DCC!$C63*DCC!F63</f>
        <v>3.9602198339309041E-11</v>
      </c>
      <c r="I98" s="18">
        <f ca="1">I13*DCC!$C63*DCC!F63</f>
        <v>2.3126298975015641E-11</v>
      </c>
      <c r="J98" s="18">
        <f ca="1">J13*DCC!$C63*DCC!F63</f>
        <v>2.1102318818369212E-10</v>
      </c>
      <c r="K98" s="18">
        <f ca="1">K13*DCC!$C63*DCC!F63</f>
        <v>3.359038973985132E-10</v>
      </c>
      <c r="L98" s="18">
        <f ca="1">L13*DCC!$C63*DCC!F63</f>
        <v>1.5698609045800648E-9</v>
      </c>
      <c r="M98" s="18">
        <f ca="1">M13*DCC!$C63*DCC!G63</f>
        <v>5.253165448091041E-10</v>
      </c>
      <c r="N98" s="18">
        <f ca="1">N13*DCC!$C63*DCC!AI63</f>
        <v>1.2011603157162804E-7</v>
      </c>
      <c r="O98" s="18">
        <f ca="1">O13*DCC!$C63*DCC!AJ63</f>
        <v>2.0256672045937583E-8</v>
      </c>
      <c r="P98" s="18">
        <f ca="1">P13*DCC!$C63*DCC!AK63</f>
        <v>1.4261269441923611E-7</v>
      </c>
      <c r="Q98" s="18"/>
      <c r="R98" s="18"/>
      <c r="S98" s="18"/>
      <c r="T98" s="76">
        <v>7.9900000000000006E-3</v>
      </c>
      <c r="U98" s="76">
        <v>-2.431E-4</v>
      </c>
      <c r="V98" s="76">
        <v>-6.5389999999999997E-3</v>
      </c>
      <c r="W98" s="76">
        <v>13.31</v>
      </c>
      <c r="X98" s="76">
        <v>4.6890000000000001</v>
      </c>
    </row>
    <row r="99" spans="1:29">
      <c r="A99" s="79" t="s">
        <v>329</v>
      </c>
      <c r="B99" s="32">
        <f ca="1">B95-B100*$B$6^B101</f>
        <v>3.6626230580604907E-5</v>
      </c>
      <c r="C99" s="95"/>
      <c r="E99" s="18">
        <f t="shared" ref="E99:E162" si="87">E14</f>
        <v>1.4219000000000001E-2</v>
      </c>
      <c r="F99" s="18">
        <f ca="1">F14*DCC!$C64*DCC!E64</f>
        <v>2.3888531590018224E-11</v>
      </c>
      <c r="G99" s="18">
        <f ca="1">G14*DCC!$C64*DCC!F64</f>
        <v>9.6189265925303619E-10</v>
      </c>
      <c r="H99" s="18">
        <f ca="1">H14*DCC!$C64*DCC!F64</f>
        <v>6.0132940448805228E-11</v>
      </c>
      <c r="I99" s="18">
        <f ca="1">I14*DCC!$C64*DCC!F64</f>
        <v>3.3686910888044486E-11</v>
      </c>
      <c r="J99" s="18">
        <f ca="1">J14*DCC!$C64*DCC!F64</f>
        <v>3.038281301696543E-10</v>
      </c>
      <c r="K99" s="18">
        <f ca="1">K14*DCC!$C64*DCC!F64</f>
        <v>4.5924090851276387E-10</v>
      </c>
      <c r="L99" s="18">
        <f ca="1">L14*DCC!$C64*DCC!F64</f>
        <v>1.9000381444251607E-9</v>
      </c>
      <c r="M99" s="18">
        <f ca="1">M14*DCC!$C64*DCC!G64</f>
        <v>6.1538762178422561E-10</v>
      </c>
      <c r="N99" s="18">
        <f ca="1">N14*DCC!$C64*DCC!AI64</f>
        <v>1.8115730124271008E-7</v>
      </c>
      <c r="O99" s="18">
        <f ca="1">O14*DCC!$C64*DCC!AJ64</f>
        <v>3.0431984465772366E-8</v>
      </c>
      <c r="P99" s="18">
        <f ca="1">P14*DCC!$C64*DCC!AK64</f>
        <v>7.8750158575215383E-7</v>
      </c>
      <c r="Q99" s="18"/>
      <c r="R99" s="18"/>
      <c r="S99" s="18"/>
    </row>
    <row r="100" spans="1:29">
      <c r="A100" s="79" t="s">
        <v>327</v>
      </c>
      <c r="B100" s="32">
        <f ca="1">(B95-C95)/($B$6^B101-$C$6^B101)</f>
        <v>-1.4471377777484497E-8</v>
      </c>
      <c r="C100" s="97"/>
      <c r="E100" s="18">
        <f t="shared" si="87"/>
        <v>1.7901E-2</v>
      </c>
      <c r="F100" s="18">
        <f ca="1">F15*DCC!$C65*DCC!E65</f>
        <v>3.5585759226272857E-11</v>
      </c>
      <c r="G100" s="18">
        <f ca="1">G15*DCC!$C65*DCC!F65</f>
        <v>1.3393069859013559E-9</v>
      </c>
      <c r="H100" s="18">
        <f ca="1">H15*DCC!$C65*DCC!F65</f>
        <v>9.1304893433170587E-11</v>
      </c>
      <c r="I100" s="18">
        <f ca="1">I15*DCC!$C65*DCC!F65</f>
        <v>4.9007527020275865E-11</v>
      </c>
      <c r="J100" s="18">
        <f ca="1">J15*DCC!$C65*DCC!F65</f>
        <v>4.3409544879851864E-10</v>
      </c>
      <c r="K100" s="18">
        <f ca="1">K15*DCC!$C65*DCC!F65</f>
        <v>6.26025352561782E-10</v>
      </c>
      <c r="L100" s="18">
        <f ca="1">L15*DCC!$C65*DCC!F65</f>
        <v>2.2798155334266952E-9</v>
      </c>
      <c r="M100" s="18">
        <f ca="1">M15*DCC!$C65*DCC!G65</f>
        <v>7.0721905257208582E-10</v>
      </c>
      <c r="N100" s="18">
        <f ca="1">N15*DCC!$C65*DCC!AI65</f>
        <v>2.7490933681073482E-7</v>
      </c>
      <c r="O100" s="18">
        <f ca="1">O15*DCC!$C65*DCC!AJ65</f>
        <v>4.5731849881314148E-8</v>
      </c>
      <c r="P100" s="18">
        <f ca="1">P15*DCC!$C65*DCC!AK65</f>
        <v>4.1816602234833614E-6</v>
      </c>
      <c r="Q100" s="18"/>
      <c r="R100" s="18"/>
      <c r="S100" s="18"/>
    </row>
    <row r="101" spans="1:29">
      <c r="A101" s="79" t="s">
        <v>397</v>
      </c>
      <c r="B101" s="32">
        <f ca="1">B97+B98*$B$1</f>
        <v>0.93772638296058275</v>
      </c>
      <c r="C101" s="97"/>
      <c r="E101" s="18">
        <f t="shared" si="87"/>
        <v>2.2536E-2</v>
      </c>
      <c r="F101" s="18">
        <f ca="1">F16*DCC!$C66*DCC!E66</f>
        <v>5.3121324618107263E-11</v>
      </c>
      <c r="G101" s="18">
        <f ca="1">G16*DCC!$C66*DCC!F66</f>
        <v>1.8977475401840917E-9</v>
      </c>
      <c r="H101" s="18">
        <f ca="1">H16*DCC!$C66*DCC!F66</f>
        <v>1.3864254114108546E-10</v>
      </c>
      <c r="I101" s="18">
        <f ca="1">I16*DCC!$C66*DCC!F66</f>
        <v>7.1206780122373599E-11</v>
      </c>
      <c r="J101" s="18">
        <f ca="1">J16*DCC!$C66*DCC!F66</f>
        <v>6.1411052268101014E-10</v>
      </c>
      <c r="K101" s="18">
        <f ca="1">K16*DCC!$C66*DCC!F66</f>
        <v>8.4997787771914599E-10</v>
      </c>
      <c r="L101" s="18">
        <f ca="1">L16*DCC!$C66*DCC!F66</f>
        <v>2.7012096538466904E-9</v>
      </c>
      <c r="M101" s="18">
        <f ca="1">M16*DCC!$C66*DCC!G66</f>
        <v>7.9197813271110424E-10</v>
      </c>
      <c r="N101" s="18">
        <f ca="1">N16*DCC!$C66*DCC!AI66</f>
        <v>4.1949120861679239E-7</v>
      </c>
      <c r="O101" s="18">
        <f ca="1">O16*DCC!$C66*DCC!AJ66</f>
        <v>6.8758274943102313E-8</v>
      </c>
      <c r="P101" s="18">
        <f ca="1">P16*DCC!$C66*DCC!AK66</f>
        <v>2.1483025359475713E-5</v>
      </c>
      <c r="Q101" s="18"/>
      <c r="R101" s="18"/>
      <c r="S101" s="18"/>
    </row>
    <row r="102" spans="1:29">
      <c r="A102" s="79"/>
      <c r="B102" s="86"/>
      <c r="C102" s="97"/>
      <c r="E102" s="18">
        <f t="shared" si="87"/>
        <v>2.8371E-2</v>
      </c>
      <c r="F102" s="18">
        <f ca="1">F17*DCC!$C67*DCC!E67</f>
        <v>7.9510175988552289E-11</v>
      </c>
      <c r="G102" s="18">
        <f ca="1">G17*DCC!$C67*DCC!F67</f>
        <v>2.7353212442423568E-9</v>
      </c>
      <c r="H102" s="18">
        <f ca="1">H17*DCC!$C67*DCC!F67</f>
        <v>2.1051004854561129E-10</v>
      </c>
      <c r="I102" s="18">
        <f ca="1">I17*DCC!$C67*DCC!F67</f>
        <v>1.0331606540187184E-10</v>
      </c>
      <c r="J102" s="18">
        <f ca="1">J17*DCC!$C67*DCC!F67</f>
        <v>8.5781618166695141E-10</v>
      </c>
      <c r="K102" s="18">
        <f ca="1">K17*DCC!$C67*DCC!F67</f>
        <v>1.1475566444525458E-9</v>
      </c>
      <c r="L102" s="18">
        <f ca="1">L17*DCC!$C67*DCC!F67</f>
        <v>3.1429670248691022E-9</v>
      </c>
      <c r="M102" s="18">
        <f ca="1">M17*DCC!$C67*DCC!G67</f>
        <v>8.5778387316321547E-10</v>
      </c>
      <c r="N102" s="18">
        <f ca="1">N17*DCC!$C67*DCC!AI67</f>
        <v>6.273072198225061E-7</v>
      </c>
      <c r="O102" s="18">
        <f ca="1">O17*DCC!$C67*DCC!AJ67</f>
        <v>1.0332146533283086E-7</v>
      </c>
      <c r="P102" s="18">
        <f ca="1">P17*DCC!$C67*DCC!AK67</f>
        <v>1.0404428601293643E-4</v>
      </c>
      <c r="Q102" s="18"/>
      <c r="R102" s="18"/>
      <c r="S102" s="18"/>
    </row>
    <row r="103" spans="1:29">
      <c r="A103" s="79" t="s">
        <v>398</v>
      </c>
      <c r="B103" s="32">
        <f ca="1">B99+B100*$B$3^B101</f>
        <v>3.2188641629689745E-5</v>
      </c>
      <c r="C103" s="95"/>
      <c r="E103" s="18">
        <f t="shared" si="87"/>
        <v>3.5716999999999999E-2</v>
      </c>
      <c r="F103" s="18">
        <f ca="1">F18*DCC!$C68*DCC!E68</f>
        <v>1.1941890874819058E-10</v>
      </c>
      <c r="G103" s="18">
        <f ca="1">G18*DCC!$C68*DCC!F68</f>
        <v>4.0072558278252651E-9</v>
      </c>
      <c r="H103" s="18">
        <f ca="1">H18*DCC!$C68*DCC!F68</f>
        <v>3.1964402915000394E-10</v>
      </c>
      <c r="I103" s="18">
        <f ca="1">I18*DCC!$C68*DCC!F68</f>
        <v>1.4970105170875239E-10</v>
      </c>
      <c r="J103" s="18">
        <f ca="1">J18*DCC!$C68*DCC!F68</f>
        <v>1.1796660703234346E-9</v>
      </c>
      <c r="K103" s="18">
        <f ca="1">K18*DCC!$C68*DCC!F68</f>
        <v>1.5376455110339849E-9</v>
      </c>
      <c r="L103" s="18">
        <f ca="1">L18*DCC!$C68*DCC!F68</f>
        <v>3.567346768018347E-9</v>
      </c>
      <c r="M103" s="18">
        <f ca="1">M18*DCC!$C68*DCC!G68</f>
        <v>8.9258476278531672E-10</v>
      </c>
      <c r="N103" s="18">
        <f ca="1">N18*DCC!$C68*DCC!AI68</f>
        <v>9.4441289108072582E-7</v>
      </c>
      <c r="O103" s="18">
        <f ca="1">O18*DCC!$C68*DCC!AJ68</f>
        <v>1.5532972211051519E-7</v>
      </c>
      <c r="P103" s="18">
        <f ca="1">P18*DCC!$C68*DCC!AK68</f>
        <v>4.3392568743470713E-4</v>
      </c>
      <c r="Q103" s="18"/>
      <c r="R103" s="18"/>
      <c r="S103" s="18"/>
    </row>
    <row r="104" spans="1:29">
      <c r="A104" s="79"/>
      <c r="B104" s="80"/>
      <c r="E104" s="18">
        <f t="shared" si="87"/>
        <v>4.4964999999999998E-2</v>
      </c>
      <c r="F104" s="18">
        <f ca="1">F19*DCC!$C69*DCC!E69</f>
        <v>1.801555975780696E-10</v>
      </c>
      <c r="G104" s="18">
        <f ca="1">G19*DCC!$C69*DCC!F69</f>
        <v>5.9586747083953872E-9</v>
      </c>
      <c r="H104" s="18">
        <f ca="1">H19*DCC!$C69*DCC!F69</f>
        <v>4.8534714154804304E-10</v>
      </c>
      <c r="I104" s="18">
        <f ca="1">I19*DCC!$C69*DCC!F69</f>
        <v>2.1659474584457893E-10</v>
      </c>
      <c r="J104" s="18">
        <f ca="1">J19*DCC!$C69*DCC!F69</f>
        <v>1.5920306529654213E-9</v>
      </c>
      <c r="K104" s="18">
        <f ca="1">K19*DCC!$C69*DCC!F69</f>
        <v>2.0394059519623992E-9</v>
      </c>
      <c r="L104" s="18">
        <f ca="1">L19*DCC!$C69*DCC!F69</f>
        <v>3.9196013218927138E-9</v>
      </c>
      <c r="M104" s="18">
        <f ca="1">M19*DCC!$C69*DCC!G69</f>
        <v>8.8832174266685954E-10</v>
      </c>
      <c r="N104" s="18">
        <f ca="1">N19*DCC!$C69*DCC!AI69</f>
        <v>1.4082301621802972E-6</v>
      </c>
      <c r="O104" s="18">
        <f ca="1">O19*DCC!$C69*DCC!AJ69</f>
        <v>2.3343699924688935E-7</v>
      </c>
      <c r="P104" s="18">
        <f ca="1">P19*DCC!$C69*DCC!AK69</f>
        <v>1.2545812342848596E-3</v>
      </c>
      <c r="Q104" s="18"/>
      <c r="R104" s="18"/>
      <c r="S104" s="18"/>
    </row>
    <row r="105" spans="1:29">
      <c r="A105" s="79" t="s">
        <v>411</v>
      </c>
      <c r="B105" s="85"/>
      <c r="C105" s="95"/>
      <c r="E105" s="18">
        <f t="shared" si="87"/>
        <v>5.6606999999999998E-2</v>
      </c>
      <c r="F105" s="18">
        <f ca="1">F20*DCC!$C70*DCC!E70</f>
        <v>2.732591950124919E-10</v>
      </c>
      <c r="G105" s="18">
        <f ca="1">G20*DCC!$C70*DCC!F70</f>
        <v>8.9787056317006888E-9</v>
      </c>
      <c r="H105" s="18">
        <f ca="1">H20*DCC!$C70*DCC!F70</f>
        <v>7.3695116121001037E-10</v>
      </c>
      <c r="I105" s="18">
        <f ca="1">I20*DCC!$C70*DCC!F70</f>
        <v>3.1291501599249396E-10</v>
      </c>
      <c r="J105" s="18">
        <f ca="1">J20*DCC!$C70*DCC!F70</f>
        <v>2.102327146818804E-9</v>
      </c>
      <c r="K105" s="18">
        <f ca="1">K20*DCC!$C70*DCC!F70</f>
        <v>2.6689077454042661E-9</v>
      </c>
      <c r="L105" s="18">
        <f ca="1">L20*DCC!$C70*DCC!F70</f>
        <v>4.1387817311175095E-9</v>
      </c>
      <c r="M105" s="18">
        <f ca="1">M20*DCC!$C70*DCC!G70</f>
        <v>8.4497129666665862E-10</v>
      </c>
      <c r="N105" s="18">
        <f ca="1">N20*DCC!$C70*DCC!AI70</f>
        <v>2.0920996810954622E-6</v>
      </c>
      <c r="O105" s="18">
        <f ca="1">O20*DCC!$C70*DCC!AJ70</f>
        <v>3.5068708723159161E-7</v>
      </c>
      <c r="P105" s="18">
        <f ca="1">P20*DCC!$C70*DCC!AK70</f>
        <v>2.0072890005893096E-3</v>
      </c>
      <c r="Q105" s="18"/>
      <c r="R105" s="18"/>
      <c r="S105" t="s">
        <v>412</v>
      </c>
    </row>
    <row r="106" spans="1:29">
      <c r="A106" s="79" t="s">
        <v>394</v>
      </c>
      <c r="B106" s="20">
        <f ca="1">$B$2*10^(BT33+BU33*$B$2+BV33/$B$2)</f>
        <v>11.5</v>
      </c>
      <c r="C106" s="20">
        <f ca="1">$B$2*10^(BW33+BX33*$B$2+BY33/$B$2)</f>
        <v>11.5</v>
      </c>
      <c r="E106" s="18">
        <f t="shared" si="87"/>
        <v>7.1263999999999994E-2</v>
      </c>
      <c r="F106" s="18">
        <f ca="1">F21*DCC!$C71*DCC!E71</f>
        <v>4.172874414056799E-10</v>
      </c>
      <c r="G106" s="18">
        <f ca="1">G21*DCC!$C71*DCC!F71</f>
        <v>1.3684981596894928E-8</v>
      </c>
      <c r="H106" s="18">
        <f ca="1">H21*DCC!$C71*DCC!F71</f>
        <v>1.1189340211430101E-9</v>
      </c>
      <c r="I106" s="18">
        <f ca="1">I21*DCC!$C71*DCC!F71</f>
        <v>4.5135378467188765E-10</v>
      </c>
      <c r="J106" s="18">
        <f ca="1">J21*DCC!$C71*DCC!F71</f>
        <v>2.7099008632431746E-9</v>
      </c>
      <c r="K106" s="18">
        <f ca="1">K21*DCC!$C71*DCC!F71</f>
        <v>3.4330730543075465E-9</v>
      </c>
      <c r="L106" s="18">
        <f ca="1">L21*DCC!$C71*DCC!F71</f>
        <v>4.1775029934580881E-9</v>
      </c>
      <c r="M106" s="18">
        <f ca="1">M21*DCC!$C71*DCC!G71</f>
        <v>7.7049986786768308E-10</v>
      </c>
      <c r="N106" s="18">
        <f ca="1">N21*DCC!$C71*DCC!AI71</f>
        <v>3.1142362001669627E-6</v>
      </c>
      <c r="O106" s="18">
        <f ca="1">O21*DCC!$C71*DCC!AJ71</f>
        <v>5.2690966767058127E-7</v>
      </c>
      <c r="P106" s="18">
        <f ca="1">P21*DCC!$C71*DCC!AK71</f>
        <v>2.1807381097738504E-3</v>
      </c>
      <c r="Q106" s="18"/>
      <c r="R106" s="18"/>
      <c r="S106" s="18"/>
      <c r="T106" t="s">
        <v>276</v>
      </c>
      <c r="U106" t="s">
        <v>277</v>
      </c>
      <c r="V106" t="s">
        <v>278</v>
      </c>
      <c r="W106" t="s">
        <v>279</v>
      </c>
      <c r="X106" t="s">
        <v>280</v>
      </c>
      <c r="Y106" t="s">
        <v>281</v>
      </c>
      <c r="Z106" t="s">
        <v>282</v>
      </c>
      <c r="AA106" t="s">
        <v>283</v>
      </c>
    </row>
    <row r="107" spans="1:29">
      <c r="A107" s="79" t="s">
        <v>12</v>
      </c>
      <c r="B107" s="86">
        <f ca="1">T107+U107*B106+V107/(1+EXP((B106-W107)/X107))</f>
        <v>21.011057486143152</v>
      </c>
      <c r="C107" s="97">
        <f ca="1">Y107+Z107*C106+AA107/(1+EXP((C106-AB107)/AC107))</f>
        <v>21.863681257988489</v>
      </c>
      <c r="E107" s="18">
        <f t="shared" si="87"/>
        <v>8.9717000000000005E-2</v>
      </c>
      <c r="F107" s="18">
        <f ca="1">F22*DCC!$C72*DCC!E72</f>
        <v>6.424950893595809E-10</v>
      </c>
      <c r="G107" s="18">
        <f ca="1">G22*DCC!$C72*DCC!F72</f>
        <v>2.1062144242984996E-8</v>
      </c>
      <c r="H107" s="18">
        <f ca="1">H22*DCC!$C72*DCC!F72</f>
        <v>1.6989910052176601E-9</v>
      </c>
      <c r="I107" s="18">
        <f ca="1">I22*DCC!$C72*DCC!F72</f>
        <v>6.500362479551022E-10</v>
      </c>
      <c r="J107" s="18">
        <f ca="1">J22*DCC!$C72*DCC!F72</f>
        <v>3.4051986077452479E-9</v>
      </c>
      <c r="K107" s="18">
        <f ca="1">K22*DCC!$C72*DCC!F72</f>
        <v>4.32316283756549E-9</v>
      </c>
      <c r="L107" s="18">
        <f ca="1">L22*DCC!$C72*DCC!F72</f>
        <v>4.0243605629651744E-9</v>
      </c>
      <c r="M107" s="18">
        <f ca="1">M22*DCC!$C72*DCC!G72</f>
        <v>6.7754272205912431E-10</v>
      </c>
      <c r="N107" s="18">
        <f ca="1">N22*DCC!$C72*DCC!AI72</f>
        <v>4.5719456016013789E-6</v>
      </c>
      <c r="O107" s="18">
        <f ca="1">O22*DCC!$C72*DCC!AJ72</f>
        <v>7.9017526126780515E-7</v>
      </c>
      <c r="P107" s="18">
        <f ca="1">P22*DCC!$C72*DCC!AK72</f>
        <v>2.1795217891788675E-3</v>
      </c>
      <c r="Q107" s="18"/>
      <c r="R107" s="18"/>
      <c r="S107" s="18" t="s">
        <v>286</v>
      </c>
      <c r="T107" s="76">
        <v>36.8048</v>
      </c>
      <c r="U107" s="76">
        <v>-0.76310900000000004</v>
      </c>
      <c r="V107" s="76">
        <v>-20.099599999999999</v>
      </c>
      <c r="W107" s="76">
        <v>9.1666899999999991</v>
      </c>
      <c r="X107" s="76">
        <v>3.7469000000000001</v>
      </c>
      <c r="Y107" s="76">
        <v>36.157899999999998</v>
      </c>
      <c r="Z107" s="76">
        <v>-0.70370999999999995</v>
      </c>
      <c r="AA107" s="76">
        <v>-24.0001</v>
      </c>
      <c r="AB107" s="76">
        <v>7.1173099999999998</v>
      </c>
      <c r="AC107" s="76">
        <v>4.1569000000000003</v>
      </c>
    </row>
    <row r="108" spans="1:29">
      <c r="A108" s="79" t="s">
        <v>13</v>
      </c>
      <c r="B108" s="86">
        <f ca="1">T108+U108*B106+V108/(1+EXP((B106-W108)/X108))</f>
        <v>8.1065026043452629E-3</v>
      </c>
      <c r="C108" s="97">
        <f ca="1">Y108+Z108*C106+AA108/(1+EXP((C106-AB108)/AC108))</f>
        <v>8.2008776897323291E-3</v>
      </c>
      <c r="E108" s="18">
        <f t="shared" si="87"/>
        <v>0.11294</v>
      </c>
      <c r="F108" s="18">
        <f ca="1">F23*DCC!$C73*DCC!E73</f>
        <v>9.9902630315668197E-10</v>
      </c>
      <c r="G108" s="18">
        <f ca="1">G23*DCC!$C73*DCC!F73</f>
        <v>3.2674009107041563E-8</v>
      </c>
      <c r="H108" s="18">
        <f ca="1">H23*DCC!$C73*DCC!F73</f>
        <v>2.5796596011858999E-9</v>
      </c>
      <c r="I108" s="18">
        <f ca="1">I23*DCC!$C73*DCC!F73</f>
        <v>9.3460752999172809E-10</v>
      </c>
      <c r="J108" s="18">
        <f ca="1">J23*DCC!$C73*DCC!F73</f>
        <v>4.1703708564313113E-9</v>
      </c>
      <c r="K108" s="18">
        <f ca="1">K23*DCC!$C73*DCC!F73</f>
        <v>5.3076954408739471E-9</v>
      </c>
      <c r="L108" s="18">
        <f ca="1">L23*DCC!$C73*DCC!F73</f>
        <v>3.7097893972805222E-9</v>
      </c>
      <c r="M108" s="18">
        <f ca="1">M23*DCC!$C73*DCC!G73</f>
        <v>5.7890359052104572E-10</v>
      </c>
      <c r="N108" s="18">
        <f ca="1">N23*DCC!$C73*DCC!AI73</f>
        <v>6.8057012302400249E-6</v>
      </c>
      <c r="O108" s="18">
        <f ca="1">O23*DCC!$C73*DCC!AJ73</f>
        <v>1.1855300657433824E-6</v>
      </c>
      <c r="P108" s="18">
        <f ca="1">P23*DCC!$C73*DCC!AK73</f>
        <v>2.2246311104107885E-3</v>
      </c>
      <c r="Q108" s="18"/>
      <c r="R108" s="18"/>
      <c r="S108" s="18" t="s">
        <v>287</v>
      </c>
      <c r="T108" s="76">
        <v>8.4302300000000004E-3</v>
      </c>
      <c r="U108" s="76">
        <v>-1.8973700000000001E-5</v>
      </c>
      <c r="V108" s="76">
        <v>-5.8832100000000005E-4</v>
      </c>
      <c r="W108" s="76">
        <v>6.5051800000000002</v>
      </c>
      <c r="X108" s="76">
        <v>3.2847900000000001</v>
      </c>
      <c r="Y108" s="76">
        <v>8.4264500000000003E-3</v>
      </c>
      <c r="Z108" s="76">
        <v>-1.5681599999999999E-5</v>
      </c>
      <c r="AA108" s="76">
        <v>-4.9947399999999997E-4</v>
      </c>
      <c r="AB108" s="76">
        <v>4.6873899999999997</v>
      </c>
      <c r="AC108" s="76">
        <v>2.9533</v>
      </c>
    </row>
    <row r="109" spans="1:29">
      <c r="A109" s="79" t="s">
        <v>14</v>
      </c>
      <c r="B109" s="86">
        <f ca="1">T109+U109*B106+V109/(1+EXP((B106-W109)/X109))</f>
        <v>1.007460207997676</v>
      </c>
      <c r="C109" s="97">
        <f ca="1">Y109+Z109*C106+AA109/(1+EXP((C106-AB109)/AC109))</f>
        <v>1.00722100453256</v>
      </c>
      <c r="E109" s="18">
        <f t="shared" si="87"/>
        <v>0.14219000000000001</v>
      </c>
      <c r="F109" s="18">
        <f ca="1">F24*DCC!$C74*DCC!E74</f>
        <v>1.5711332930558768E-9</v>
      </c>
      <c r="G109" s="18">
        <f ca="1">G24*DCC!$C74*DCC!F74</f>
        <v>5.1009299248021031E-8</v>
      </c>
      <c r="H109" s="18">
        <f ca="1">H24*DCC!$C74*DCC!F74</f>
        <v>3.9165855281286256E-9</v>
      </c>
      <c r="I109" s="18">
        <f ca="1">I24*DCC!$C74*DCC!F74</f>
        <v>1.3412662082595968E-9</v>
      </c>
      <c r="J109" s="18">
        <f ca="1">J24*DCC!$C74*DCC!F74</f>
        <v>4.9817433403745596E-9</v>
      </c>
      <c r="K109" s="18">
        <f ca="1">K24*DCC!$C74*DCC!F74</f>
        <v>6.3292809237976175E-9</v>
      </c>
      <c r="L109" s="18">
        <f ca="1">L24*DCC!$C74*DCC!F74</f>
        <v>3.2902805296698892E-9</v>
      </c>
      <c r="M109" s="18">
        <f ca="1">M24*DCC!$C74*DCC!G74</f>
        <v>4.8373683799975621E-10</v>
      </c>
      <c r="N109" s="18">
        <f ca="1">N24*DCC!$C74*DCC!AI74</f>
        <v>9.8340815291177442E-6</v>
      </c>
      <c r="O109" s="18">
        <f ca="1">O24*DCC!$C74*DCC!AJ74</f>
        <v>1.7692946799282226E-6</v>
      </c>
      <c r="P109" s="18">
        <f ca="1">P24*DCC!$C74*DCC!AK74</f>
        <v>2.259299669451187E-3</v>
      </c>
      <c r="Q109" s="18"/>
      <c r="R109" s="18"/>
      <c r="S109" s="18" t="s">
        <v>288</v>
      </c>
      <c r="T109" s="76">
        <v>1.0068600000000001</v>
      </c>
      <c r="U109" s="76">
        <v>1.5791000000000001E-4</v>
      </c>
      <c r="V109" s="76">
        <v>-0.286968</v>
      </c>
      <c r="W109" s="76">
        <v>-2.8529399999999998</v>
      </c>
      <c r="X109" s="76">
        <v>2.62886</v>
      </c>
      <c r="Y109" s="76">
        <v>1.0051300000000001</v>
      </c>
      <c r="Z109" s="76">
        <v>2.1238100000000001E-4</v>
      </c>
      <c r="AA109" s="76">
        <v>-2.2923700000000002E-2</v>
      </c>
      <c r="AB109" s="76">
        <v>3.48475</v>
      </c>
      <c r="AC109" s="76">
        <v>1.92553</v>
      </c>
    </row>
    <row r="110" spans="1:29">
      <c r="A110" s="79" t="s">
        <v>15</v>
      </c>
      <c r="B110" s="86">
        <f ca="1">T110+U110*B106+V110/(1+EXP((B106-W110)/X110))</f>
        <v>9.8630821938272741E-3</v>
      </c>
      <c r="C110" s="97">
        <f ca="1">Y110+Z110*C106+AA110/(1+EXP((C106-AB110)/AC110))</f>
        <v>9.6241872100373705E-3</v>
      </c>
      <c r="E110" s="18">
        <f t="shared" si="87"/>
        <v>0.17901</v>
      </c>
      <c r="F110" s="18">
        <f ca="1">F25*DCC!$C75*DCC!E75</f>
        <v>2.5030415582314254E-9</v>
      </c>
      <c r="G110" s="18">
        <f ca="1">G25*DCC!$C75*DCC!F75</f>
        <v>8.0014051892722544E-8</v>
      </c>
      <c r="H110" s="18">
        <f ca="1">H25*DCC!$C75*DCC!F75</f>
        <v>5.9454905828555929E-9</v>
      </c>
      <c r="I110" s="18">
        <f ca="1">I25*DCC!$C75*DCC!F75</f>
        <v>1.9208314708423933E-9</v>
      </c>
      <c r="J110" s="18">
        <f ca="1">J25*DCC!$C75*DCC!F75</f>
        <v>5.8155059351499799E-9</v>
      </c>
      <c r="K110" s="18">
        <f ca="1">K25*DCC!$C75*DCC!F75</f>
        <v>7.3119921950363443E-9</v>
      </c>
      <c r="L110" s="18">
        <f ca="1">L25*DCC!$C75*DCC!F75</f>
        <v>2.8295504373514677E-9</v>
      </c>
      <c r="M110" s="18">
        <f ca="1">M25*DCC!$C75*DCC!G75</f>
        <v>3.9778314004389788E-10</v>
      </c>
      <c r="N110" s="18">
        <f ca="1">N25*DCC!$C75*DCC!AI75</f>
        <v>1.4274085416002231E-5</v>
      </c>
      <c r="O110" s="18">
        <f ca="1">O25*DCC!$C75*DCC!AJ75</f>
        <v>2.6364156097572475E-6</v>
      </c>
      <c r="P110" s="18">
        <f ca="1">P25*DCC!$C75*DCC!AK75</f>
        <v>2.3838968094555242E-3</v>
      </c>
      <c r="Q110" s="18"/>
      <c r="R110" s="18"/>
      <c r="S110" s="18" t="s">
        <v>289</v>
      </c>
      <c r="T110" s="76">
        <v>8.0211599999999994E-3</v>
      </c>
      <c r="U110" s="76">
        <v>3.9206399999999998E-5</v>
      </c>
      <c r="V110" s="76">
        <v>2.7198400000000001E-2</v>
      </c>
      <c r="W110" s="76">
        <v>-10.1114</v>
      </c>
      <c r="X110" s="76">
        <v>7.3996399999999998</v>
      </c>
      <c r="Y110" s="76">
        <v>9.7727899999999999E-3</v>
      </c>
      <c r="Z110" s="76">
        <v>-3.1116399999999999E-5</v>
      </c>
      <c r="AA110" s="76">
        <v>1.8095800000000001E-3</v>
      </c>
      <c r="AB110" s="76">
        <v>5.7157600000000004</v>
      </c>
      <c r="AC110" s="76">
        <v>2.8430599999999999</v>
      </c>
    </row>
    <row r="111" spans="1:29">
      <c r="E111" s="18">
        <f t="shared" si="87"/>
        <v>0.22536</v>
      </c>
      <c r="F111" s="18">
        <f ca="1">F26*DCC!$C76*DCC!E76</f>
        <v>4.0444404270789024E-9</v>
      </c>
      <c r="G111" s="18">
        <f ca="1">G26*DCC!$C76*DCC!F76</f>
        <v>1.2593476005575033E-7</v>
      </c>
      <c r="H111" s="18">
        <f ca="1">H26*DCC!$C76*DCC!F76</f>
        <v>9.0235023716880532E-9</v>
      </c>
      <c r="I111" s="18">
        <f ca="1">I26*DCC!$C76*DCC!F76</f>
        <v>2.7439433766788981E-9</v>
      </c>
      <c r="J111" s="18">
        <f ca="1">J26*DCC!$C76*DCC!F76</f>
        <v>6.648773413758837E-9</v>
      </c>
      <c r="K111" s="18">
        <f ca="1">K26*DCC!$C76*DCC!F76</f>
        <v>8.1713232128457671E-9</v>
      </c>
      <c r="L111" s="18">
        <f ca="1">L26*DCC!$C76*DCC!F76</f>
        <v>2.3771740863182979E-9</v>
      </c>
      <c r="M111" s="18">
        <f ca="1">M26*DCC!$C76*DCC!G76</f>
        <v>3.2330238462781415E-10</v>
      </c>
      <c r="N111" s="18">
        <f ca="1">N26*DCC!$C76*DCC!AI76</f>
        <v>2.0784930583923867E-5</v>
      </c>
      <c r="O111" s="18">
        <f ca="1">O26*DCC!$C76*DCC!AJ76</f>
        <v>3.9258900392581061E-6</v>
      </c>
      <c r="P111" s="18">
        <f ca="1">P26*DCC!$C76*DCC!AK76</f>
        <v>2.5825711319268116E-3</v>
      </c>
      <c r="Q111" s="18"/>
      <c r="R111" s="18"/>
      <c r="S111" s="18"/>
    </row>
    <row r="112" spans="1:29">
      <c r="A112" s="79" t="s">
        <v>395</v>
      </c>
      <c r="B112" s="32">
        <f ca="1">B107*(EXP(-B108*$B$1)-B109*EXP(-B110*$B$1))</f>
        <v>3.635605705978429E-3</v>
      </c>
      <c r="C112" s="32">
        <f ca="1">C107*(EXP(-C108*$B$1)-C109*EXP(-C110*$B$1))</f>
        <v>3.1545539152468974E-3</v>
      </c>
      <c r="E112" s="18">
        <f t="shared" si="87"/>
        <v>0.28371000000000002</v>
      </c>
      <c r="F112" s="18">
        <f ca="1">F27*DCC!$C77*DCC!E77</f>
        <v>6.6333281682771637E-9</v>
      </c>
      <c r="G112" s="18">
        <f ca="1">G27*DCC!$C77*DCC!F77</f>
        <v>1.9855210284728511E-7</v>
      </c>
      <c r="H112" s="18">
        <f ca="1">H27*DCC!$C77*DCC!F77</f>
        <v>1.3686622546507908E-8</v>
      </c>
      <c r="I112" s="18">
        <f ca="1">I27*DCC!$C77*DCC!F77</f>
        <v>3.9058510321945916E-9</v>
      </c>
      <c r="J112" s="18">
        <f ca="1">J27*DCC!$C77*DCC!F77</f>
        <v>7.4566275137086746E-9</v>
      </c>
      <c r="K112" s="18">
        <f ca="1">K27*DCC!$C77*DCC!F77</f>
        <v>8.8241573274379257E-9</v>
      </c>
      <c r="L112" s="18">
        <f ca="1">L27*DCC!$C77*DCC!F77</f>
        <v>1.9630780267339956E-9</v>
      </c>
      <c r="M112" s="18">
        <f ca="1">M27*DCC!$C77*DCC!G77</f>
        <v>2.6037541814021328E-10</v>
      </c>
      <c r="N112" s="18">
        <f ca="1">N27*DCC!$C77*DCC!AI77</f>
        <v>2.9454488251197115E-5</v>
      </c>
      <c r="O112" s="18">
        <f ca="1">O27*DCC!$C77*DCC!AJ77</f>
        <v>5.7978434992249518E-6</v>
      </c>
      <c r="P112" s="18">
        <f ca="1">P27*DCC!$C77*DCC!AK77</f>
        <v>2.770090172589446E-3</v>
      </c>
      <c r="Q112" s="18"/>
      <c r="R112" s="18"/>
      <c r="S112" t="s">
        <v>413</v>
      </c>
    </row>
    <row r="113" spans="1:29">
      <c r="A113" s="79"/>
      <c r="B113" s="84"/>
      <c r="C113" s="94"/>
      <c r="E113" s="18">
        <f t="shared" si="87"/>
        <v>0.35716999999999999</v>
      </c>
      <c r="F113" s="18">
        <f ca="1">F28*DCC!$C78*DCC!E78</f>
        <v>1.1045905275179208E-8</v>
      </c>
      <c r="G113" s="18">
        <f ca="1">G28*DCC!$C78*DCC!F78</f>
        <v>3.130591662621474E-7</v>
      </c>
      <c r="H113" s="18">
        <f ca="1">H28*DCC!$C78*DCC!F78</f>
        <v>2.0736109864888997E-8</v>
      </c>
      <c r="I113" s="18">
        <f ca="1">I28*DCC!$C78*DCC!F78</f>
        <v>5.5302983314156212E-9</v>
      </c>
      <c r="J113" s="18">
        <f ca="1">J28*DCC!$C78*DCC!F78</f>
        <v>8.2080701958078146E-9</v>
      </c>
      <c r="K113" s="18">
        <f ca="1">K28*DCC!$C78*DCC!F78</f>
        <v>9.1972411432740649E-9</v>
      </c>
      <c r="L113" s="18">
        <f ca="1">L28*DCC!$C78*DCC!F78</f>
        <v>1.6009552945239464E-9</v>
      </c>
      <c r="M113" s="18">
        <f ca="1">M28*DCC!$C78*DCC!G78</f>
        <v>2.079739772670415E-10</v>
      </c>
      <c r="N113" s="18">
        <f ca="1">N28*DCC!$C78*DCC!AI78</f>
        <v>4.2107478464474938E-5</v>
      </c>
      <c r="O113" s="18">
        <f ca="1">O28*DCC!$C78*DCC!AJ78</f>
        <v>8.5852682418752333E-6</v>
      </c>
      <c r="P113" s="18">
        <f ca="1">P28*DCC!$C78*DCC!AK78</f>
        <v>3.0292937926969126E-3</v>
      </c>
      <c r="Q113" s="18"/>
      <c r="R113" s="18"/>
      <c r="S113" s="18"/>
      <c r="T113" t="s">
        <v>328</v>
      </c>
      <c r="U113" t="s">
        <v>326</v>
      </c>
      <c r="V113" t="s">
        <v>405</v>
      </c>
      <c r="W113" t="s">
        <v>406</v>
      </c>
      <c r="X113" t="s">
        <v>407</v>
      </c>
    </row>
    <row r="114" spans="1:29">
      <c r="A114" s="79" t="s">
        <v>62</v>
      </c>
      <c r="B114" s="86">
        <f ca="1">T114+U114*$B$2+V114/(1+EXP(($B$2-W114)/X114))</f>
        <v>-0.27859349796538774</v>
      </c>
      <c r="E114" s="18">
        <f t="shared" si="87"/>
        <v>0.44964999999999999</v>
      </c>
      <c r="F114" s="18">
        <f ca="1">F29*DCC!$C79*DCC!E79</f>
        <v>1.8668609412739913E-8</v>
      </c>
      <c r="G114" s="18">
        <f ca="1">G29*DCC!$C79*DCC!F79</f>
        <v>4.9247546058714923E-7</v>
      </c>
      <c r="H114" s="18">
        <f ca="1">H29*DCC!$C79*DCC!F79</f>
        <v>3.1338663408029352E-8</v>
      </c>
      <c r="I114" s="18">
        <f ca="1">I29*DCC!$C79*DCC!F79</f>
        <v>7.760244019645033E-9</v>
      </c>
      <c r="J114" s="18">
        <f ca="1">J29*DCC!$C79*DCC!F79</f>
        <v>8.8512372375221373E-9</v>
      </c>
      <c r="K114" s="18">
        <f ca="1">K29*DCC!$C79*DCC!F79</f>
        <v>9.2219787807241983E-9</v>
      </c>
      <c r="L114" s="18">
        <f ca="1">L29*DCC!$C79*DCC!F79</f>
        <v>1.2925810123407109E-9</v>
      </c>
      <c r="M114" s="18">
        <f ca="1">M29*DCC!$C79*DCC!G79</f>
        <v>1.6450714605571674E-10</v>
      </c>
      <c r="N114" s="18">
        <f ca="1">N29*DCC!$C79*DCC!AI79</f>
        <v>5.9925337713144369E-5</v>
      </c>
      <c r="O114" s="18">
        <f ca="1">O29*DCC!$C79*DCC!AJ79</f>
        <v>1.2657929688183106E-5</v>
      </c>
      <c r="P114" s="18">
        <f ca="1">P29*DCC!$C79*DCC!AK79</f>
        <v>3.3277571506081221E-3</v>
      </c>
      <c r="Q114" s="18"/>
      <c r="R114" s="18"/>
      <c r="S114" s="18"/>
      <c r="T114" s="76">
        <v>0.70099999999999996</v>
      </c>
      <c r="U114" s="76">
        <v>-8.2339999999999997E-2</v>
      </c>
      <c r="V114" s="76">
        <v>-3.4710000000000001</v>
      </c>
      <c r="W114" s="76">
        <v>8.6570000000000003E-6</v>
      </c>
      <c r="X114" s="76">
        <v>2.4700000000000002</v>
      </c>
    </row>
    <row r="115" spans="1:29">
      <c r="A115" s="79" t="s">
        <v>63</v>
      </c>
      <c r="B115" s="86">
        <f ca="1">T115+U115*$B$2+V115/(1+EXP(($B$2-W115)/X115))</f>
        <v>1.1673011899182959E-3</v>
      </c>
      <c r="C115" s="96"/>
      <c r="E115" s="18">
        <f t="shared" si="87"/>
        <v>0.56608000000000003</v>
      </c>
      <c r="F115" s="18">
        <f ca="1">F30*DCC!$C80*DCC!E80</f>
        <v>3.1984747965802915E-8</v>
      </c>
      <c r="G115" s="18">
        <f ca="1">G30*DCC!$C80*DCC!F80</f>
        <v>7.7050726920652916E-7</v>
      </c>
      <c r="H115" s="18">
        <f ca="1">H30*DCC!$C80*DCC!F80</f>
        <v>4.7118317217815863E-8</v>
      </c>
      <c r="I115" s="18">
        <f ca="1">I30*DCC!$C80*DCC!F80</f>
        <v>1.0717468872804063E-8</v>
      </c>
      <c r="J115" s="18">
        <f ca="1">J30*DCC!$C80*DCC!F80</f>
        <v>9.297148912852236E-9</v>
      </c>
      <c r="K115" s="18">
        <f ca="1">K30*DCC!$C80*DCC!F80</f>
        <v>8.8345376812187443E-9</v>
      </c>
      <c r="L115" s="18">
        <f ca="1">L30*DCC!$C80*DCC!F80</f>
        <v>1.0326782839604003E-9</v>
      </c>
      <c r="M115" s="18">
        <f ca="1">M30*DCC!$C80*DCC!G80</f>
        <v>1.2825194477115606E-10</v>
      </c>
      <c r="N115" s="18">
        <f ca="1">N30*DCC!$C80*DCC!AI80</f>
        <v>8.5734989583781282E-5</v>
      </c>
      <c r="O115" s="18">
        <f ca="1">O30*DCC!$C80*DCC!AJ80</f>
        <v>1.8721147021161168E-5</v>
      </c>
      <c r="P115" s="18">
        <f ca="1">P30*DCC!$C80*DCC!AK80</f>
        <v>1.344400713192306E-2</v>
      </c>
      <c r="Q115" s="18"/>
      <c r="R115" s="18"/>
      <c r="S115" s="18"/>
      <c r="T115" s="76">
        <v>7.8759999999999993E-3</v>
      </c>
      <c r="U115" s="76">
        <v>-2.742E-4</v>
      </c>
      <c r="V115" s="76">
        <v>-6.5189999999999996E-3</v>
      </c>
      <c r="W115" s="76">
        <v>12.45</v>
      </c>
      <c r="X115" s="76">
        <v>5.218</v>
      </c>
    </row>
    <row r="116" spans="1:29">
      <c r="A116" s="79" t="s">
        <v>329</v>
      </c>
      <c r="B116" s="32">
        <f ca="1">B112-B117*$B$6^B118</f>
        <v>4.0861777139845901E-3</v>
      </c>
      <c r="C116" s="95"/>
      <c r="E116" s="18">
        <f t="shared" si="87"/>
        <v>0.71264000000000005</v>
      </c>
      <c r="F116" s="18">
        <f ca="1">F31*DCC!$C81*DCC!E81</f>
        <v>5.5461114349760781E-8</v>
      </c>
      <c r="G116" s="18">
        <f ca="1">G31*DCC!$C81*DCC!F81</f>
        <v>1.1934099769302074E-6</v>
      </c>
      <c r="H116" s="18">
        <f ca="1">H31*DCC!$C81*DCC!F81</f>
        <v>7.0086894188970718E-8</v>
      </c>
      <c r="I116" s="18">
        <f ca="1">I31*DCC!$C81*DCC!F81</f>
        <v>1.4384966560726613E-8</v>
      </c>
      <c r="J116" s="18">
        <f ca="1">J31*DCC!$C81*DCC!F81</f>
        <v>9.4057729668025773E-9</v>
      </c>
      <c r="K116" s="18">
        <f ca="1">K31*DCC!$C81*DCC!F81</f>
        <v>7.9939626257307218E-9</v>
      </c>
      <c r="L116" s="18">
        <f ca="1">L31*DCC!$C81*DCC!F81</f>
        <v>8.1169311562113885E-10</v>
      </c>
      <c r="M116" s="18">
        <f ca="1">M31*DCC!$C81*DCC!G81</f>
        <v>9.7561222535709906E-11</v>
      </c>
      <c r="N116" s="18">
        <f ca="1">N31*DCC!$C81*DCC!AI81</f>
        <v>1.2600565550847055E-4</v>
      </c>
      <c r="O116" s="18">
        <f ca="1">O31*DCC!$C81*DCC!AJ81</f>
        <v>2.8460191791110854E-5</v>
      </c>
      <c r="P116" s="18">
        <f ca="1">P31*DCC!$C81*DCC!AK81</f>
        <v>4.1068159742566109E-3</v>
      </c>
      <c r="Q116" s="18"/>
      <c r="R116" s="18"/>
      <c r="S116" s="18"/>
    </row>
    <row r="117" spans="1:29">
      <c r="A117" s="79" t="s">
        <v>327</v>
      </c>
      <c r="B117" s="32">
        <f ca="1">(B112-C112)/($B$6^B118-$C$6^B118)</f>
        <v>-1.7001370398692989E-6</v>
      </c>
      <c r="C117" s="97"/>
      <c r="E117" s="18">
        <f t="shared" si="87"/>
        <v>0.89717000000000002</v>
      </c>
      <c r="F117" s="18">
        <f ca="1">F32*DCC!$C82*DCC!E82</f>
        <v>9.7129589493279776E-8</v>
      </c>
      <c r="G117" s="18">
        <f ca="1">G32*DCC!$C82*DCC!F82</f>
        <v>1.8179751624419518E-6</v>
      </c>
      <c r="H117" s="18">
        <f ca="1">H32*DCC!$C82*DCC!F82</f>
        <v>1.0202531998429278E-7</v>
      </c>
      <c r="I117" s="18">
        <f ca="1">I32*DCC!$C82*DCC!F82</f>
        <v>1.8376224823461229E-8</v>
      </c>
      <c r="J117" s="18">
        <f ca="1">J32*DCC!$C82*DCC!F82</f>
        <v>9.003980670498881E-9</v>
      </c>
      <c r="K117" s="18">
        <f ca="1">K32*DCC!$C82*DCC!F82</f>
        <v>6.7320864420566224E-9</v>
      </c>
      <c r="L117" s="18">
        <f ca="1">L32*DCC!$C82*DCC!F82</f>
        <v>6.171994366104897E-10</v>
      </c>
      <c r="M117" s="18">
        <f ca="1">M32*DCC!$C82*DCC!G82</f>
        <v>7.111435733453309E-11</v>
      </c>
      <c r="N117" s="18">
        <f ca="1">N32*DCC!$C82*DCC!AI82</f>
        <v>1.8617408495670413E-4</v>
      </c>
      <c r="O117" s="18">
        <f ca="1">O32*DCC!$C82*DCC!AJ82</f>
        <v>4.3775714281074175E-5</v>
      </c>
      <c r="P117" s="18">
        <f ca="1">P32*DCC!$C82*DCC!AK82</f>
        <v>4.6334096457918772E-3</v>
      </c>
      <c r="Q117" s="18"/>
      <c r="R117" s="18"/>
      <c r="S117" s="18"/>
    </row>
    <row r="118" spans="1:29">
      <c r="A118" s="79" t="s">
        <v>397</v>
      </c>
      <c r="B118" s="32">
        <f ca="1">B114+B115*$B$1</f>
        <v>0.94357084787906809</v>
      </c>
      <c r="C118" s="97"/>
      <c r="E118" s="18">
        <f t="shared" si="87"/>
        <v>1.1294</v>
      </c>
      <c r="F118" s="18">
        <f ca="1">F33*DCC!$C83*DCC!E83</f>
        <v>1.7452757663688009E-7</v>
      </c>
      <c r="G118" s="18">
        <f ca="1">G33*DCC!$C83*DCC!F83</f>
        <v>2.8063299383059425E-6</v>
      </c>
      <c r="H118" s="18">
        <f ca="1">H33*DCC!$C83*DCC!F83</f>
        <v>1.4812406857220643E-7</v>
      </c>
      <c r="I118" s="18">
        <f ca="1">I33*DCC!$C83*DCC!F83</f>
        <v>2.2565173572876959E-8</v>
      </c>
      <c r="J118" s="18">
        <f ca="1">J33*DCC!$C83*DCC!F83</f>
        <v>8.298648146047281E-9</v>
      </c>
      <c r="K118" s="18">
        <f ca="1">K33*DCC!$C83*DCC!F83</f>
        <v>5.4172055698743344E-9</v>
      </c>
      <c r="L118" s="18">
        <f ca="1">L33*DCC!$C83*DCC!F83</f>
        <v>4.549092701041047E-10</v>
      </c>
      <c r="M118" s="18">
        <f ca="1">M33*DCC!$C83*DCC!G83</f>
        <v>5.0376689304303572E-11</v>
      </c>
      <c r="N118" s="18">
        <f ca="1">N33*DCC!$C83*DCC!AI83</f>
        <v>2.8455285622346483E-4</v>
      </c>
      <c r="O118" s="18">
        <f ca="1">O33*DCC!$C83*DCC!AJ83</f>
        <v>6.9327992466668549E-5</v>
      </c>
      <c r="P118" s="18">
        <f ca="1">P33*DCC!$C83*DCC!AK83</f>
        <v>5.2314094819690266E-3</v>
      </c>
      <c r="Q118" s="18"/>
      <c r="R118" s="18"/>
      <c r="S118" s="18"/>
    </row>
    <row r="119" spans="1:29">
      <c r="A119" s="79"/>
      <c r="B119" s="86"/>
      <c r="C119" s="97"/>
      <c r="E119" s="18">
        <f t="shared" si="87"/>
        <v>1.4218999999999999</v>
      </c>
      <c r="F119" s="18">
        <f ca="1">F34*DCC!$C84*DCC!E84</f>
        <v>3.0658086702369882E-7</v>
      </c>
      <c r="G119" s="18">
        <f ca="1">G34*DCC!$C84*DCC!F84</f>
        <v>4.0834120608687109E-6</v>
      </c>
      <c r="H119" s="18">
        <f ca="1">H34*DCC!$C84*DCC!F84</f>
        <v>1.9547908624647917E-7</v>
      </c>
      <c r="I119" s="18">
        <f ca="1">I34*DCC!$C84*DCC!F84</f>
        <v>2.4334864213325971E-8</v>
      </c>
      <c r="J119" s="18">
        <f ca="1">J34*DCC!$C84*DCC!F84</f>
        <v>6.8019141322565517E-9</v>
      </c>
      <c r="K119" s="18">
        <f ca="1">K34*DCC!$C84*DCC!F84</f>
        <v>3.9007333467445784E-9</v>
      </c>
      <c r="L119" s="18">
        <f ca="1">L34*DCC!$C84*DCC!F84</f>
        <v>2.8690337828033806E-10</v>
      </c>
      <c r="M119" s="18">
        <f ca="1">M34*DCC!$C84*DCC!G84</f>
        <v>3.1649597942317926E-11</v>
      </c>
      <c r="N119" s="18">
        <f ca="1">N34*DCC!$C84*DCC!AI84</f>
        <v>4.0925097359690134E-4</v>
      </c>
      <c r="O119" s="18">
        <f ca="1">O34*DCC!$C84*DCC!AJ84</f>
        <v>1.0613349883949332E-4</v>
      </c>
      <c r="P119" s="18">
        <f ca="1">P34*DCC!$C84*DCC!AK84</f>
        <v>5.9422481874892765E-3</v>
      </c>
      <c r="Q119" s="18"/>
      <c r="R119" s="18"/>
      <c r="S119" s="18"/>
    </row>
    <row r="120" spans="1:29">
      <c r="A120" s="79" t="s">
        <v>398</v>
      </c>
      <c r="B120" s="32">
        <f ca="1">B116+B117*$B$3^B118</f>
        <v>3.5458971904411057E-3</v>
      </c>
      <c r="C120" s="95"/>
      <c r="E120" s="18">
        <f t="shared" si="87"/>
        <v>1.7901</v>
      </c>
      <c r="F120" s="18">
        <f ca="1">F35*DCC!$C85*DCC!E85</f>
        <v>5.4471476152656473E-7</v>
      </c>
      <c r="G120" s="18">
        <f ca="1">G35*DCC!$C85*DCC!F85</f>
        <v>5.3833502559678983E-6</v>
      </c>
      <c r="H120" s="18">
        <f ca="1">H35*DCC!$C85*DCC!F85</f>
        <v>2.1967279447507995E-7</v>
      </c>
      <c r="I120" s="18">
        <f ca="1">I35*DCC!$C85*DCC!F85</f>
        <v>2.2135491170158623E-8</v>
      </c>
      <c r="J120" s="18">
        <f ca="1">J35*DCC!$C85*DCC!F85</f>
        <v>4.8058515403650258E-9</v>
      </c>
      <c r="K120" s="18">
        <f ca="1">K35*DCC!$C85*DCC!F85</f>
        <v>2.4664586308391119E-9</v>
      </c>
      <c r="L120" s="18">
        <f ca="1">L35*DCC!$C85*DCC!F85</f>
        <v>1.4155198707544937E-10</v>
      </c>
      <c r="M120" s="18">
        <f ca="1">M35*DCC!$C85*DCC!G85</f>
        <v>1.6850409704613874E-11</v>
      </c>
      <c r="N120" s="18">
        <f ca="1">N35*DCC!$C85*DCC!AI85</f>
        <v>5.8313258301574201E-4</v>
      </c>
      <c r="O120" s="18">
        <f ca="1">O35*DCC!$C85*DCC!AJ85</f>
        <v>1.6221504043437306E-4</v>
      </c>
      <c r="P120" s="18">
        <f ca="1">P35*DCC!$C85*DCC!AK85</f>
        <v>6.8028261089190132E-3</v>
      </c>
      <c r="Q120" s="18"/>
      <c r="R120" s="18"/>
      <c r="S120" s="18"/>
    </row>
    <row r="121" spans="1:29">
      <c r="A121" s="79"/>
      <c r="B121" s="80"/>
      <c r="E121" s="18">
        <f t="shared" si="87"/>
        <v>2.2536</v>
      </c>
      <c r="F121" s="18">
        <f ca="1">F36*DCC!$C86*DCC!E86</f>
        <v>9.7523342500947133E-7</v>
      </c>
      <c r="G121" s="18">
        <f ca="1">G36*DCC!$C86*DCC!F86</f>
        <v>6.8214950336709932E-6</v>
      </c>
      <c r="H121" s="18">
        <f ca="1">H36*DCC!$C86*DCC!F86</f>
        <v>2.1972413614021631E-7</v>
      </c>
      <c r="I121" s="18">
        <f ca="1">I36*DCC!$C86*DCC!F86</f>
        <v>1.8422318038260389E-8</v>
      </c>
      <c r="J121" s="18">
        <f ca="1">J36*DCC!$C86*DCC!F86</f>
        <v>3.176549468020176E-9</v>
      </c>
      <c r="K121" s="18">
        <f ca="1">K36*DCC!$C86*DCC!F86</f>
        <v>1.4922546663504703E-9</v>
      </c>
      <c r="L121" s="18">
        <f ca="1">L36*DCC!$C86*DCC!F86</f>
        <v>5.8231685968696131E-11</v>
      </c>
      <c r="M121" s="18">
        <f ca="1">M36*DCC!$C86*DCC!G86</f>
        <v>8.2034876105004602E-12</v>
      </c>
      <c r="N121" s="18">
        <f ca="1">N36*DCC!$C86*DCC!AI86</f>
        <v>8.2036619787625629E-4</v>
      </c>
      <c r="O121" s="18">
        <f ca="1">O36*DCC!$C86*DCC!AJ86</f>
        <v>2.4631509641909573E-4</v>
      </c>
      <c r="P121" s="18">
        <f ca="1">P36*DCC!$C86*DCC!AK86</f>
        <v>7.8183039168426317E-3</v>
      </c>
      <c r="Q121" s="18"/>
      <c r="R121" s="18"/>
      <c r="S121" s="18"/>
    </row>
    <row r="122" spans="1:29">
      <c r="A122" s="79" t="s">
        <v>568</v>
      </c>
      <c r="B122" s="85"/>
      <c r="C122" s="95"/>
      <c r="E122" s="18">
        <f t="shared" si="87"/>
        <v>2.8371</v>
      </c>
      <c r="F122" s="18">
        <f ca="1">F37*DCC!$C87*DCC!E87</f>
        <v>1.7137434865644168E-6</v>
      </c>
      <c r="G122" s="18">
        <f ca="1">G37*DCC!$C87*DCC!F87</f>
        <v>8.1129659942310708E-6</v>
      </c>
      <c r="H122" s="18">
        <f ca="1">H37*DCC!$C87*DCC!F87</f>
        <v>1.9320191004595289E-7</v>
      </c>
      <c r="I122" s="18">
        <f ca="1">I37*DCC!$C87*DCC!F87</f>
        <v>1.4156865279959787E-8</v>
      </c>
      <c r="J122" s="18">
        <f ca="1">J37*DCC!$C87*DCC!F87</f>
        <v>1.9693555720102357E-9</v>
      </c>
      <c r="K122" s="18">
        <f ca="1">K37*DCC!$C87*DCC!F87</f>
        <v>8.6299839795792188E-10</v>
      </c>
      <c r="L122" s="18">
        <f ca="1">L37*DCC!$C87*DCC!F87</f>
        <v>2.0759708666216649E-11</v>
      </c>
      <c r="M122" s="18">
        <f ca="1">M37*DCC!$C87*DCC!G87</f>
        <v>3.6694205300951444E-12</v>
      </c>
      <c r="N122" s="18">
        <f ca="1">N37*DCC!$C87*DCC!AI87</f>
        <v>1.1074674607657829E-3</v>
      </c>
      <c r="O122" s="18">
        <f ca="1">O37*DCC!$C87*DCC!AJ87</f>
        <v>3.6222737054752952E-4</v>
      </c>
      <c r="P122" s="18">
        <f ca="1">P37*DCC!$C87*DCC!AK87</f>
        <v>8.9488257603583185E-3</v>
      </c>
      <c r="Q122" s="18"/>
      <c r="R122" s="18"/>
      <c r="S122" s="18" t="s">
        <v>566</v>
      </c>
    </row>
    <row r="123" spans="1:29">
      <c r="A123" s="79" t="s">
        <v>394</v>
      </c>
      <c r="B123" s="85">
        <f ca="1">$B$2</f>
        <v>11.5</v>
      </c>
      <c r="C123" s="95">
        <f ca="1">$B$2</f>
        <v>11.5</v>
      </c>
      <c r="E123" s="18">
        <f t="shared" si="87"/>
        <v>3.5716999999999999</v>
      </c>
      <c r="F123" s="18">
        <f ca="1">F38*DCC!$C88*DCC!E88</f>
        <v>3.0201985334268059E-6</v>
      </c>
      <c r="G123" s="18">
        <f ca="1">G38*DCC!$C88*DCC!F88</f>
        <v>9.3412228680153626E-6</v>
      </c>
      <c r="H123" s="18">
        <f ca="1">H38*DCC!$C88*DCC!F88</f>
        <v>1.5868660628698371E-7</v>
      </c>
      <c r="I123" s="18">
        <f ca="1">I38*DCC!$C88*DCC!F88</f>
        <v>1.0631375938335841E-8</v>
      </c>
      <c r="J123" s="18">
        <f ca="1">J38*DCC!$C88*DCC!F88</f>
        <v>1.2032181366521989E-9</v>
      </c>
      <c r="K123" s="18">
        <f ca="1">K38*DCC!$C88*DCC!F88</f>
        <v>4.9806524012464961E-10</v>
      </c>
      <c r="L123" s="18">
        <f ca="1">L38*DCC!$C88*DCC!F88</f>
        <v>7.0434640579394947E-12</v>
      </c>
      <c r="M123" s="18">
        <f ca="1">M38*DCC!$C88*DCC!G88</f>
        <v>1.594835926163958E-12</v>
      </c>
      <c r="N123" s="18">
        <f ca="1">N38*DCC!$C88*DCC!AI88</f>
        <v>1.4773019110481181E-3</v>
      </c>
      <c r="O123" s="18">
        <f ca="1">O38*DCC!$C88*DCC!AJ88</f>
        <v>5.3338462689146325E-4</v>
      </c>
      <c r="P123" s="18">
        <f ca="1">P38*DCC!$C88*DCC!AK88</f>
        <v>1.0316943149931796E-2</v>
      </c>
      <c r="Q123" s="18"/>
      <c r="R123" s="18"/>
      <c r="S123" s="18"/>
      <c r="T123" t="s">
        <v>276</v>
      </c>
      <c r="U123" t="s">
        <v>277</v>
      </c>
      <c r="V123" t="s">
        <v>278</v>
      </c>
      <c r="W123" t="s">
        <v>279</v>
      </c>
      <c r="X123" t="s">
        <v>280</v>
      </c>
      <c r="Y123" t="s">
        <v>281</v>
      </c>
      <c r="Z123" t="s">
        <v>282</v>
      </c>
      <c r="AA123" t="s">
        <v>283</v>
      </c>
    </row>
    <row r="124" spans="1:29">
      <c r="A124" s="79" t="s">
        <v>12</v>
      </c>
      <c r="B124" s="86">
        <f ca="1">T124+U124*B123+V124/(1+EXP((B123-W124)/X124))</f>
        <v>1.3406352464515295E-5</v>
      </c>
      <c r="C124" s="97">
        <f ca="1">Y124+Z124*C123+AA124/(1+EXP((C123-AB124)/AC124))</f>
        <v>2.4933347175103478E-5</v>
      </c>
      <c r="E124" s="18">
        <f t="shared" si="87"/>
        <v>4.4965000000000002</v>
      </c>
      <c r="F124" s="18">
        <f ca="1">F39*DCC!$C89*DCC!E89</f>
        <v>5.2746423275957735E-6</v>
      </c>
      <c r="G124" s="18">
        <f ca="1">G39*DCC!$C89*DCC!F89</f>
        <v>9.9113211585554319E-6</v>
      </c>
      <c r="H124" s="18">
        <f ca="1">H39*DCC!$C89*DCC!F89</f>
        <v>1.1909162316376539E-7</v>
      </c>
      <c r="I124" s="18">
        <f ca="1">I39*DCC!$C89*DCC!F89</f>
        <v>7.5139037470182424E-9</v>
      </c>
      <c r="J124" s="18">
        <f ca="1">J39*DCC!$C89*DCC!F89</f>
        <v>6.9444985363658466E-10</v>
      </c>
      <c r="K124" s="18">
        <f ca="1">K39*DCC!$C89*DCC!F89</f>
        <v>2.734949625825204E-10</v>
      </c>
      <c r="L124" s="18">
        <f ca="1">L39*DCC!$C89*DCC!F89</f>
        <v>2.2357678821763729E-12</v>
      </c>
      <c r="M124" s="18">
        <f ca="1">M39*DCC!$C89*DCC!G89</f>
        <v>6.4999610304560281E-13</v>
      </c>
      <c r="N124" s="18">
        <f ca="1">N39*DCC!$C89*DCC!AI89</f>
        <v>1.939286547348462E-3</v>
      </c>
      <c r="O124" s="18">
        <f ca="1">O39*DCC!$C89*DCC!AJ89</f>
        <v>7.6709094450078206E-4</v>
      </c>
      <c r="P124" s="18">
        <f ca="1">P39*DCC!$C89*DCC!AK89</f>
        <v>1.1915481617485226E-2</v>
      </c>
      <c r="Q124" s="18"/>
      <c r="R124" s="18"/>
      <c r="S124" s="18" t="s">
        <v>286</v>
      </c>
      <c r="T124" s="76">
        <v>1.8720300000000001E-5</v>
      </c>
      <c r="U124" s="76">
        <v>-5.0406800000000004E-7</v>
      </c>
      <c r="V124" s="76">
        <v>1.06176E-5</v>
      </c>
      <c r="W124" s="76">
        <v>5.8448799999999999</v>
      </c>
      <c r="X124" s="76">
        <v>1.8577600000000001</v>
      </c>
      <c r="Y124" s="76">
        <v>3.38825E-5</v>
      </c>
      <c r="Z124" s="76">
        <v>-8.4813600000000002E-7</v>
      </c>
      <c r="AA124" s="76">
        <v>1.79905E-5</v>
      </c>
      <c r="AB124" s="76">
        <v>5.94428</v>
      </c>
      <c r="AC124" s="76">
        <v>1.81456</v>
      </c>
    </row>
    <row r="125" spans="1:29">
      <c r="A125" s="79" t="s">
        <v>13</v>
      </c>
      <c r="B125" s="86">
        <f ca="1">T125+U125*B123+V125/(1+EXP((B123-W125)/X125))</f>
        <v>7.5203043936709164E-3</v>
      </c>
      <c r="C125" s="97">
        <f ca="1">Y125+Z125*C123+AA125/(1+EXP((C123-AB125)/AC125))</f>
        <v>7.7875485238711557E-3</v>
      </c>
      <c r="E125" s="18">
        <f t="shared" si="87"/>
        <v>5.6607000000000003</v>
      </c>
      <c r="F125" s="18">
        <f ca="1">F40*DCC!$C90*DCC!E90</f>
        <v>9.1081290101088616E-6</v>
      </c>
      <c r="G125" s="18">
        <f ca="1">G40*DCC!$C90*DCC!F90</f>
        <v>1.1520277074790369E-5</v>
      </c>
      <c r="H125" s="18">
        <f ca="1">H40*DCC!$C90*DCC!F90</f>
        <v>9.8518075860055606E-8</v>
      </c>
      <c r="I125" s="18">
        <f ca="1">I40*DCC!$C90*DCC!F90</f>
        <v>5.9468106153813832E-9</v>
      </c>
      <c r="J125" s="18">
        <f ca="1">J40*DCC!$C90*DCC!F90</f>
        <v>4.4952699802401035E-10</v>
      </c>
      <c r="K125" s="18">
        <f ca="1">K40*DCC!$C90*DCC!F90</f>
        <v>1.6905407454580253E-10</v>
      </c>
      <c r="L125" s="18">
        <f ca="1">L40*DCC!$C90*DCC!F90</f>
        <v>7.9579537654211938E-13</v>
      </c>
      <c r="M125" s="18">
        <f ca="1">M40*DCC!$C90*DCC!G90</f>
        <v>2.9604662404210703E-13</v>
      </c>
      <c r="N125" s="18">
        <f ca="1">N40*DCC!$C90*DCC!AI90</f>
        <v>2.5177639442201128E-3</v>
      </c>
      <c r="O125" s="18">
        <f ca="1">O40*DCC!$C90*DCC!AJ90</f>
        <v>1.0899181948568499E-3</v>
      </c>
      <c r="P125" s="18">
        <f ca="1">P40*DCC!$C90*DCC!AK90</f>
        <v>1.3798204129667145E-2</v>
      </c>
      <c r="Q125" s="18"/>
      <c r="R125" s="18"/>
      <c r="S125" s="18" t="s">
        <v>287</v>
      </c>
      <c r="T125" s="76">
        <v>7.7564499999999998E-3</v>
      </c>
      <c r="U125" s="76">
        <v>-2.1792000000000001E-5</v>
      </c>
      <c r="V125" s="76">
        <v>2.2915699999999999E-4</v>
      </c>
      <c r="W125" s="76">
        <v>6.7831599999999996</v>
      </c>
      <c r="X125" s="76">
        <v>1.7484900000000001</v>
      </c>
      <c r="Y125" s="76">
        <v>8.0145600000000004E-3</v>
      </c>
      <c r="Z125" s="76">
        <v>-2.23141E-5</v>
      </c>
      <c r="AA125" s="76">
        <v>3.90665E-4</v>
      </c>
      <c r="AB125" s="76">
        <v>6.3643900000000002</v>
      </c>
      <c r="AC125" s="76">
        <v>2.05321</v>
      </c>
    </row>
    <row r="126" spans="1:29">
      <c r="A126" s="79" t="s">
        <v>14</v>
      </c>
      <c r="B126" s="86">
        <f ca="1">T126+U126*B123+V126/(1+EXP((B123-W126)/X126))</f>
        <v>0.9473069463067425</v>
      </c>
      <c r="C126" s="97">
        <f ca="1">Y126+Z126*C123+AA126/(1+EXP((C123-AB126)/AC126))</f>
        <v>0.97932906523257723</v>
      </c>
      <c r="E126" s="18">
        <f t="shared" si="87"/>
        <v>7.1265000000000001</v>
      </c>
      <c r="F126" s="18">
        <f ca="1">F41*DCC!$C91*DCC!E91</f>
        <v>1.5666534973728503E-5</v>
      </c>
      <c r="G126" s="18">
        <f ca="1">G41*DCC!$C91*DCC!F91</f>
        <v>1.3156170087224176E-5</v>
      </c>
      <c r="H126" s="18">
        <f ca="1">H41*DCC!$C91*DCC!F91</f>
        <v>8.0920383972021379E-8</v>
      </c>
      <c r="I126" s="18">
        <f ca="1">I41*DCC!$C91*DCC!F91</f>
        <v>4.7071852278446173E-9</v>
      </c>
      <c r="J126" s="18">
        <f ca="1">J41*DCC!$C91*DCC!F91</f>
        <v>2.9124551643945477E-10</v>
      </c>
      <c r="K126" s="18">
        <f ca="1">K41*DCC!$C91*DCC!F91</f>
        <v>1.0477059898826967E-10</v>
      </c>
      <c r="L126" s="18">
        <f ca="1">L41*DCC!$C91*DCC!F91</f>
        <v>2.840812942018227E-13</v>
      </c>
      <c r="M126" s="18">
        <f ca="1">M41*DCC!$C91*DCC!G91</f>
        <v>1.3477522277578189E-13</v>
      </c>
      <c r="N126" s="18">
        <f ca="1">N41*DCC!$C91*DCC!AI91</f>
        <v>3.3237386322794767E-3</v>
      </c>
      <c r="O126" s="18">
        <f ca="1">O41*DCC!$C91*DCC!AJ91</f>
        <v>1.5739438382509679E-3</v>
      </c>
      <c r="P126" s="18">
        <f ca="1">P41*DCC!$C91*DCC!AK91</f>
        <v>1.5969216194846335E-2</v>
      </c>
      <c r="Q126" s="18"/>
      <c r="R126" s="18"/>
      <c r="S126" s="18" t="s">
        <v>288</v>
      </c>
      <c r="T126" s="76">
        <v>0.91957199999999994</v>
      </c>
      <c r="U126" s="76">
        <v>2.6174200000000001E-3</v>
      </c>
      <c r="V126" s="76">
        <v>-5.9437499999999996</v>
      </c>
      <c r="W126" s="76">
        <v>-5.6421599999999996</v>
      </c>
      <c r="X126" s="76">
        <v>2.1896399999999998</v>
      </c>
      <c r="Y126" s="76">
        <v>0.97025899999999998</v>
      </c>
      <c r="Z126" s="76">
        <v>9.2020299999999997E-4</v>
      </c>
      <c r="AA126" s="76">
        <v>-7.0472400000000004E-2</v>
      </c>
      <c r="AB126" s="76">
        <v>1.25227</v>
      </c>
      <c r="AC126" s="76">
        <v>2.6827100000000002</v>
      </c>
    </row>
    <row r="127" spans="1:29">
      <c r="A127" s="79" t="s">
        <v>15</v>
      </c>
      <c r="B127" s="86">
        <f ca="1">T127+U127*B123+V127/(1+EXP((B123-W127)/X127))</f>
        <v>8.7214049284809574E-3</v>
      </c>
      <c r="C127" s="97">
        <f ca="1">Y127+Z127*C123+AA127/(1+EXP((C123-AB127)/AC127))</f>
        <v>8.296453425125425E-3</v>
      </c>
      <c r="E127" s="18">
        <f t="shared" si="87"/>
        <v>8.9717000000000002</v>
      </c>
      <c r="F127" s="18">
        <f ca="1">F42*DCC!$C92*DCC!E92</f>
        <v>3.2331839063605013E-5</v>
      </c>
      <c r="G127" s="18">
        <f ca="1">G42*DCC!$C92*DCC!F92</f>
        <v>1.3464089823307829E-5</v>
      </c>
      <c r="H127" s="18">
        <f ca="1">H42*DCC!$C92*DCC!F92</f>
        <v>6.015515055379738E-8</v>
      </c>
      <c r="I127" s="18">
        <f ca="1">I42*DCC!$C92*DCC!F92</f>
        <v>3.3817033110853777E-9</v>
      </c>
      <c r="J127" s="18">
        <f ca="1">J42*DCC!$C92*DCC!F92</f>
        <v>1.7137124531364103E-10</v>
      </c>
      <c r="K127" s="18">
        <f ca="1">K42*DCC!$C92*DCC!F92</f>
        <v>5.9013873788152879E-11</v>
      </c>
      <c r="L127" s="18">
        <f ca="1">L42*DCC!$C92*DCC!F92</f>
        <v>9.2290793682851574E-14</v>
      </c>
      <c r="M127" s="18">
        <f ca="1">M42*DCC!$C92*DCC!G92</f>
        <v>5.5711890428330258E-14</v>
      </c>
      <c r="N127" s="18">
        <f ca="1">N42*DCC!$C92*DCC!AI92</f>
        <v>4.36794999649743E-3</v>
      </c>
      <c r="O127" s="18">
        <f ca="1">O42*DCC!$C92*DCC!AJ92</f>
        <v>2.257681475050532E-3</v>
      </c>
      <c r="P127" s="18">
        <f ca="1">P42*DCC!$C92*DCC!AK92</f>
        <v>1.8381948246559608E-2</v>
      </c>
      <c r="Q127" s="18"/>
      <c r="R127" s="18"/>
      <c r="S127" s="18" t="s">
        <v>289</v>
      </c>
      <c r="T127" s="76">
        <v>9.4601000000000008E-3</v>
      </c>
      <c r="U127" s="76">
        <v>-6.5079299999999999E-5</v>
      </c>
      <c r="V127" s="76">
        <v>1.36506E-3</v>
      </c>
      <c r="W127" s="76">
        <v>4.5101899999999997</v>
      </c>
      <c r="X127" s="76">
        <v>1.41553</v>
      </c>
      <c r="Y127" s="76">
        <v>8.61286E-3</v>
      </c>
      <c r="Z127" s="76">
        <v>-3.2045999999999998E-5</v>
      </c>
      <c r="AA127" s="76">
        <v>4.8934300000000005E-4</v>
      </c>
      <c r="AB127" s="76">
        <v>6.86259</v>
      </c>
      <c r="AC127" s="76">
        <v>2.1804199999999998</v>
      </c>
    </row>
    <row r="128" spans="1:29">
      <c r="E128" s="18">
        <f t="shared" si="87"/>
        <v>11.295</v>
      </c>
      <c r="F128" s="18">
        <f ca="1">F43*DCC!$C93*DCC!E93</f>
        <v>6.7404672183230633E-5</v>
      </c>
      <c r="G128" s="18">
        <f ca="1">G43*DCC!$C93*DCC!F93</f>
        <v>1.572968619982103E-5</v>
      </c>
      <c r="H128" s="18">
        <f ca="1">H43*DCC!$C93*DCC!F93</f>
        <v>5.1434693083954413E-8</v>
      </c>
      <c r="I128" s="18">
        <f ca="1">I43*DCC!$C93*DCC!F93</f>
        <v>2.7962374378451242E-9</v>
      </c>
      <c r="J128" s="18">
        <f ca="1">J43*DCC!$C93*DCC!F93</f>
        <v>1.1613460853474273E-10</v>
      </c>
      <c r="K128" s="18">
        <f ca="1">K43*DCC!$C93*DCC!F93</f>
        <v>3.8294325610712364E-11</v>
      </c>
      <c r="L128" s="18">
        <f ca="1">L43*DCC!$C93*DCC!F93</f>
        <v>3.4579402363732943E-14</v>
      </c>
      <c r="M128" s="18">
        <f ca="1">M43*DCC!$C93*DCC!G93</f>
        <v>2.2779928218986944E-14</v>
      </c>
      <c r="N128" s="18">
        <f ca="1">N43*DCC!$C93*DCC!AI93</f>
        <v>5.8820986184495629E-3</v>
      </c>
      <c r="O128" s="18">
        <f ca="1">O43*DCC!$C93*DCC!AJ93</f>
        <v>3.2810543791153774E-3</v>
      </c>
      <c r="P128" s="18">
        <f ca="1">P43*DCC!$C93*DCC!AK93</f>
        <v>2.1287697196236341E-2</v>
      </c>
      <c r="Q128" s="18"/>
      <c r="R128" s="18"/>
      <c r="S128" s="18"/>
    </row>
    <row r="129" spans="1:29">
      <c r="A129" s="79" t="s">
        <v>395</v>
      </c>
      <c r="B129" s="32">
        <f ca="1">B124*(EXP(-B125*$B$1)-B126*EXP(-B127*$B$1))</f>
        <v>3.7280401343525808E-9</v>
      </c>
      <c r="C129" s="32">
        <f ca="1">C124*(EXP(-C125*$B$1)-C126*EXP(-C127*$B$1))</f>
        <v>3.0500945330522616E-9</v>
      </c>
      <c r="E129" s="18">
        <f t="shared" si="87"/>
        <v>14.218999999999999</v>
      </c>
      <c r="F129" s="18">
        <f ca="1">F44*DCC!$C94*DCC!E94</f>
        <v>1.2231198405720752E-4</v>
      </c>
      <c r="G129" s="18">
        <f ca="1">G44*DCC!$C94*DCC!F94</f>
        <v>1.8184612587598134E-5</v>
      </c>
      <c r="H129" s="18">
        <f ca="1">H44*DCC!$C94*DCC!F94</f>
        <v>4.3754351721266778E-8</v>
      </c>
      <c r="I129" s="18">
        <f ca="1">I44*DCC!$C94*DCC!F94</f>
        <v>2.2997318744001084E-9</v>
      </c>
      <c r="J129" s="18">
        <f ca="1">J44*DCC!$C94*DCC!F94</f>
        <v>7.834338617321206E-11</v>
      </c>
      <c r="K129" s="18">
        <f ca="1">K44*DCC!$C94*DCC!F94</f>
        <v>2.4738423411504067E-11</v>
      </c>
      <c r="L129" s="18">
        <f ca="1">L44*DCC!$C94*DCC!F94</f>
        <v>1.2911388471375426E-14</v>
      </c>
      <c r="M129" s="18">
        <f ca="1">M44*DCC!$C94*DCC!G94</f>
        <v>9.3335791275939449E-15</v>
      </c>
      <c r="N129" s="18">
        <f ca="1">N44*DCC!$C94*DCC!AI94</f>
        <v>7.6049361764995126E-3</v>
      </c>
      <c r="O129" s="18">
        <f ca="1">O44*DCC!$C94*DCC!AJ94</f>
        <v>4.5614930144162432E-3</v>
      </c>
      <c r="P129" s="18">
        <f ca="1">P44*DCC!$C94*DCC!AK94</f>
        <v>2.4099824583088854E-2</v>
      </c>
      <c r="Q129" s="18"/>
      <c r="R129" s="18"/>
      <c r="S129" t="s">
        <v>567</v>
      </c>
    </row>
    <row r="130" spans="1:29">
      <c r="A130" s="79"/>
      <c r="B130" s="84"/>
      <c r="C130" s="94"/>
      <c r="E130" s="18">
        <f t="shared" si="87"/>
        <v>17.901</v>
      </c>
      <c r="F130" s="18">
        <f ca="1">F45*DCC!$C95*DCC!E95</f>
        <v>2.4725565708559209E-4</v>
      </c>
      <c r="G130" s="18">
        <f ca="1">G45*DCC!$C95*DCC!F95</f>
        <v>1.8654778624176064E-5</v>
      </c>
      <c r="H130" s="18">
        <f ca="1">H45*DCC!$C95*DCC!F95</f>
        <v>3.3142322674901145E-8</v>
      </c>
      <c r="I130" s="18">
        <f ca="1">I45*DCC!$C95*DCC!F95</f>
        <v>1.682956908410948E-9</v>
      </c>
      <c r="J130" s="18">
        <f ca="1">J45*DCC!$C95*DCC!F95</f>
        <v>4.7061805951997248E-11</v>
      </c>
      <c r="K130" s="18">
        <f ca="1">K45*DCC!$C95*DCC!F95</f>
        <v>1.4230838373452142E-11</v>
      </c>
      <c r="L130" s="18">
        <f ca="1">L45*DCC!$C95*DCC!F95</f>
        <v>4.294727250578616E-15</v>
      </c>
      <c r="M130" s="18">
        <f ca="1">M45*DCC!$C95*DCC!G95</f>
        <v>4.5057568621702777E-15</v>
      </c>
      <c r="N130" s="18">
        <f ca="1">N45*DCC!$C95*DCC!AI95</f>
        <v>9.6927171550551649E-3</v>
      </c>
      <c r="O130" s="18">
        <f ca="1">O45*DCC!$C95*DCC!AJ95</f>
        <v>6.300893822613173E-3</v>
      </c>
      <c r="P130" s="18">
        <f ca="1">P45*DCC!$C95*DCC!AK95</f>
        <v>2.7145048737131586E-2</v>
      </c>
      <c r="Q130" s="18"/>
      <c r="R130" s="18"/>
      <c r="S130" s="18"/>
      <c r="T130" t="s">
        <v>328</v>
      </c>
      <c r="U130" t="s">
        <v>326</v>
      </c>
      <c r="V130" t="s">
        <v>405</v>
      </c>
      <c r="W130" t="s">
        <v>406</v>
      </c>
      <c r="X130" t="s">
        <v>407</v>
      </c>
    </row>
    <row r="131" spans="1:29">
      <c r="A131" s="79" t="s">
        <v>62</v>
      </c>
      <c r="B131" s="86">
        <f ca="1">T131+U131*$B$2+V131/(1+EXP(($B$2-W131)/X131))</f>
        <v>-0.69941075018887089</v>
      </c>
      <c r="E131" s="18">
        <f t="shared" si="87"/>
        <v>22.536000000000001</v>
      </c>
      <c r="F131" s="18">
        <f ca="1">F46*DCC!$C96*DCC!E96</f>
        <v>4.8340433261582057E-4</v>
      </c>
      <c r="G131" s="18">
        <f ca="1">G46*DCC!$C96*DCC!F96</f>
        <v>1.9881989296418414E-5</v>
      </c>
      <c r="H131" s="18">
        <f ca="1">H46*DCC!$C96*DCC!F96</f>
        <v>2.6141009344730182E-8</v>
      </c>
      <c r="I131" s="18">
        <f ca="1">I46*DCC!$C96*DCC!F96</f>
        <v>1.2813842022438327E-9</v>
      </c>
      <c r="J131" s="18">
        <f ca="1">J46*DCC!$C96*DCC!F96</f>
        <v>2.9438913190321324E-11</v>
      </c>
      <c r="K131" s="18">
        <f ca="1">K46*DCC!$C96*DCC!F96</f>
        <v>8.5244509754854612E-12</v>
      </c>
      <c r="L131" s="18">
        <f ca="1">L46*DCC!$C96*DCC!F96</f>
        <v>1.488174520139617E-15</v>
      </c>
      <c r="M131" s="18">
        <f ca="1">M46*DCC!$C96*DCC!G96</f>
        <v>2.1102659219234099E-15</v>
      </c>
      <c r="N131" s="18">
        <f ca="1">N46*DCC!$C96*DCC!AI96</f>
        <v>1.2223795361957394E-2</v>
      </c>
      <c r="O131" s="18">
        <f ca="1">O46*DCC!$C96*DCC!AJ96</f>
        <v>8.5893642692852178E-3</v>
      </c>
      <c r="P131" s="18">
        <f ca="1">P46*DCC!$C96*DCC!AK96</f>
        <v>2.9888061882214295E-2</v>
      </c>
      <c r="Q131" s="18"/>
      <c r="R131" s="18"/>
      <c r="S131" s="18"/>
      <c r="T131" s="76">
        <v>0.87109999999999999</v>
      </c>
      <c r="U131" s="76">
        <v>-0.1295</v>
      </c>
      <c r="V131" s="76">
        <v>-7.952</v>
      </c>
      <c r="W131" s="76">
        <v>-2.1739999999999999</v>
      </c>
      <c r="X131" s="76">
        <v>2.99</v>
      </c>
    </row>
    <row r="132" spans="1:29">
      <c r="A132" s="79" t="s">
        <v>63</v>
      </c>
      <c r="B132" s="86">
        <f ca="1">T132+U132*$B$2+V132/(1+EXP(($B$2-W132)/X132))</f>
        <v>3.5280000000002453E-3</v>
      </c>
      <c r="C132" s="96"/>
      <c r="E132" s="18">
        <f t="shared" si="87"/>
        <v>28.370999999999999</v>
      </c>
      <c r="F132" s="18">
        <f ca="1">F47*DCC!$C97*DCC!E97</f>
        <v>8.7208327743049313E-4</v>
      </c>
      <c r="G132" s="18">
        <f ca="1">G47*DCC!$C97*DCC!F97</f>
        <v>2.0924582844726467E-5</v>
      </c>
      <c r="H132" s="18">
        <f ca="1">H47*DCC!$C97*DCC!F97</f>
        <v>2.0389659692679159E-8</v>
      </c>
      <c r="I132" s="18">
        <f ca="1">I47*DCC!$C97*DCC!F97</f>
        <v>9.6393454936329551E-10</v>
      </c>
      <c r="J132" s="18">
        <f ca="1">J47*DCC!$C97*DCC!F97</f>
        <v>1.8210000064334212E-11</v>
      </c>
      <c r="K132" s="18">
        <f ca="1">K47*DCC!$C97*DCC!F97</f>
        <v>5.0492284248685714E-12</v>
      </c>
      <c r="L132" s="18">
        <f ca="1">L47*DCC!$C97*DCC!F97</f>
        <v>5.100319833280008E-16</v>
      </c>
      <c r="M132" s="18">
        <f ca="1">M47*DCC!$C97*DCC!G97</f>
        <v>9.4178490958396264E-16</v>
      </c>
      <c r="N132" s="18">
        <f ca="1">N47*DCC!$C97*DCC!AI97</f>
        <v>1.4886101948468979E-2</v>
      </c>
      <c r="O132" s="18">
        <f ca="1">O47*DCC!$C97*DCC!AJ97</f>
        <v>1.1205033010228873E-2</v>
      </c>
      <c r="P132" s="18">
        <f ca="1">P47*DCC!$C97*DCC!AK97</f>
        <v>3.1585068502215326E-2</v>
      </c>
      <c r="Q132" s="18"/>
      <c r="R132" s="18"/>
      <c r="S132" s="18"/>
      <c r="T132" s="76">
        <v>2.0330000000000001E-3</v>
      </c>
      <c r="U132" s="76">
        <v>1.2999999999999999E-4</v>
      </c>
      <c r="V132" s="76">
        <v>7.5560000000000004E-4</v>
      </c>
      <c r="W132" s="76">
        <v>1.746</v>
      </c>
      <c r="X132" s="76">
        <v>0.3392</v>
      </c>
    </row>
    <row r="133" spans="1:29">
      <c r="A133" s="79" t="s">
        <v>329</v>
      </c>
      <c r="B133" s="32">
        <f ca="1">B129-B134*$B$6^B135</f>
        <v>3.8031444981837388E-9</v>
      </c>
      <c r="C133" s="95"/>
      <c r="E133" s="18">
        <f t="shared" si="87"/>
        <v>35.716999999999999</v>
      </c>
      <c r="F133" s="18">
        <f ca="1">F48*DCC!$C98*DCC!E98</f>
        <v>1.5214194582212112E-3</v>
      </c>
      <c r="G133" s="18">
        <f ca="1">G48*DCC!$C98*DCC!F98</f>
        <v>2.1816948754066757E-5</v>
      </c>
      <c r="H133" s="18">
        <f ca="1">H48*DCC!$C98*DCC!F98</f>
        <v>1.5769530897607297E-8</v>
      </c>
      <c r="I133" s="18">
        <f ca="1">I48*DCC!$C98*DCC!F98</f>
        <v>7.1837918463862283E-10</v>
      </c>
      <c r="J133" s="18">
        <f ca="1">J48*DCC!$C98*DCC!F98</f>
        <v>1.116864269642857E-11</v>
      </c>
      <c r="K133" s="18">
        <f ca="1">K48*DCC!$C98*DCC!F98</f>
        <v>2.9653407078994646E-12</v>
      </c>
      <c r="L133" s="18">
        <f ca="1">L48*DCC!$C98*DCC!F98</f>
        <v>1.7333532663198568E-16</v>
      </c>
      <c r="M133" s="18">
        <f ca="1">M48*DCC!$C98*DCC!G98</f>
        <v>4.2008221059454362E-16</v>
      </c>
      <c r="N133" s="18">
        <f ca="1">N48*DCC!$C98*DCC!AI98</f>
        <v>1.748844133602449E-2</v>
      </c>
      <c r="O133" s="18">
        <f ca="1">O48*DCC!$C98*DCC!AJ98</f>
        <v>1.3891475235726362E-2</v>
      </c>
      <c r="P133" s="18">
        <f ca="1">P48*DCC!$C98*DCC!AK98</f>
        <v>3.2357373638208592E-2</v>
      </c>
      <c r="Q133" s="18"/>
      <c r="R133" s="18"/>
      <c r="S133" s="18"/>
    </row>
    <row r="134" spans="1:29">
      <c r="A134" s="79" t="s">
        <v>327</v>
      </c>
      <c r="B134" s="32">
        <f ca="1">(B129-C129)/($B$6^B135-$C$6^B135)</f>
        <v>-1.5325986782448433E-18</v>
      </c>
      <c r="C134" s="97"/>
      <c r="E134" s="18">
        <f t="shared" si="87"/>
        <v>44.965000000000003</v>
      </c>
      <c r="F134" s="18">
        <f ca="1">F49*DCC!$C99*DCC!E99</f>
        <v>2.5021203880656101E-3</v>
      </c>
      <c r="G134" s="18">
        <f ca="1">G49*DCC!$C99*DCC!F99</f>
        <v>2.1499968847886733E-5</v>
      </c>
      <c r="H134" s="18">
        <f ca="1">H49*DCC!$C99*DCC!F99</f>
        <v>1.1533771124635185E-8</v>
      </c>
      <c r="I134" s="18">
        <f ca="1">I49*DCC!$C99*DCC!F99</f>
        <v>5.0586485481897717E-10</v>
      </c>
      <c r="J134" s="18">
        <f ca="1">J49*DCC!$C99*DCC!F99</f>
        <v>6.4777140435879966E-12</v>
      </c>
      <c r="K134" s="18">
        <f ca="1">K49*DCC!$C99*DCC!F99</f>
        <v>1.6468232196711651E-12</v>
      </c>
      <c r="L134" s="18">
        <f ca="1">L49*DCC!$C99*DCC!F99</f>
        <v>5.5710773599241427E-17</v>
      </c>
      <c r="M134" s="18">
        <f ca="1">M49*DCC!$C99*DCC!G99</f>
        <v>1.7532809339556357E-16</v>
      </c>
      <c r="N134" s="18">
        <f ca="1">N49*DCC!$C99*DCC!AI99</f>
        <v>1.9625604041266297E-2</v>
      </c>
      <c r="O134" s="18">
        <f ca="1">O49*DCC!$C99*DCC!AJ99</f>
        <v>1.617854807669299E-2</v>
      </c>
      <c r="P134" s="18">
        <f ca="1">P49*DCC!$C99*DCC!AK99</f>
        <v>3.179178508720349E-2</v>
      </c>
      <c r="Q134" s="18"/>
      <c r="R134" s="18"/>
      <c r="S134" s="18"/>
    </row>
    <row r="135" spans="1:29">
      <c r="A135" s="79" t="s">
        <v>397</v>
      </c>
      <c r="B135" s="32">
        <f ca="1">B131+B132*$B$1</f>
        <v>2.9944052498113858</v>
      </c>
      <c r="C135" s="97"/>
      <c r="E135" s="18">
        <f t="shared" si="87"/>
        <v>56.606999999999999</v>
      </c>
      <c r="F135" s="18">
        <f ca="1">F50*DCC!$C100*DCC!E100</f>
        <v>3.9952448996941475E-3</v>
      </c>
      <c r="G135" s="18">
        <f ca="1">G50*DCC!$C100*DCC!F100</f>
        <v>2.3234749328168001E-5</v>
      </c>
      <c r="H135" s="18">
        <f ca="1">H50*DCC!$C100*DCC!F100</f>
        <v>9.2540032817662534E-9</v>
      </c>
      <c r="I135" s="18">
        <f ca="1">I50*DCC!$C100*DCC!F100</f>
        <v>3.9045391120856415E-10</v>
      </c>
      <c r="J135" s="18">
        <f ca="1">J50*DCC!$C100*DCC!F100</f>
        <v>4.1213822735853798E-12</v>
      </c>
      <c r="K135" s="18">
        <f ca="1">K50*DCC!$C100*DCC!F100</f>
        <v>1.00326106217397E-12</v>
      </c>
      <c r="L135" s="18">
        <f ca="1">L50*DCC!$C100*DCC!F100</f>
        <v>1.9643518001687037E-17</v>
      </c>
      <c r="M135" s="18">
        <f ca="1">M50*DCC!$C100*DCC!G100</f>
        <v>7.2526592304179161E-17</v>
      </c>
      <c r="N135" s="18">
        <f ca="1">N50*DCC!$C100*DCC!AI100</f>
        <v>2.0875670598979556E-2</v>
      </c>
      <c r="O135" s="18">
        <f ca="1">O50*DCC!$C100*DCC!AJ100</f>
        <v>1.7696665871599557E-2</v>
      </c>
      <c r="P135" s="18">
        <f ca="1">P50*DCC!$C100*DCC!AK100</f>
        <v>2.9918262061617927E-2</v>
      </c>
      <c r="Q135" s="18"/>
      <c r="R135" s="18"/>
      <c r="S135" s="18"/>
    </row>
    <row r="136" spans="1:29">
      <c r="A136" s="79"/>
      <c r="B136" s="86"/>
      <c r="C136" s="97"/>
      <c r="E136" s="18">
        <f t="shared" si="87"/>
        <v>71.265000000000001</v>
      </c>
      <c r="F136" s="18">
        <f ca="1">F51*DCC!$C101*DCC!E101</f>
        <v>6.7956839004802826E-3</v>
      </c>
      <c r="G136" s="18">
        <f ca="1">G51*DCC!$C101*DCC!F101</f>
        <v>2.5014041040802719E-5</v>
      </c>
      <c r="H136" s="18">
        <f ca="1">H51*DCC!$C101*DCC!F101</f>
        <v>7.3978817910210304E-9</v>
      </c>
      <c r="I136" s="18">
        <f ca="1">I51*DCC!$C101*DCC!F101</f>
        <v>3.0004704608144206E-10</v>
      </c>
      <c r="J136" s="18">
        <f ca="1">J51*DCC!$C101*DCC!F101</f>
        <v>2.6125555118122629E-12</v>
      </c>
      <c r="K136" s="18">
        <f ca="1">K51*DCC!$C101*DCC!F101</f>
        <v>6.0894256481103216E-13</v>
      </c>
      <c r="L136" s="18">
        <f ca="1">L51*DCC!$C101*DCC!F101</f>
        <v>6.9005619499800288E-18</v>
      </c>
      <c r="M136" s="18">
        <f ca="1">M51*DCC!$C101*DCC!G101</f>
        <v>2.9334263932994668E-17</v>
      </c>
      <c r="N136" s="18">
        <f ca="1">N51*DCC!$C101*DCC!AI101</f>
        <v>2.1006137891310051E-2</v>
      </c>
      <c r="O136" s="18">
        <f ca="1">O51*DCC!$C101*DCC!AJ101</f>
        <v>1.8280856421630669E-2</v>
      </c>
      <c r="P136" s="18">
        <f ca="1">P51*DCC!$C101*DCC!AK101</f>
        <v>2.7051145584229053E-2</v>
      </c>
      <c r="Q136" s="18"/>
      <c r="R136" s="18"/>
      <c r="S136" s="18"/>
    </row>
    <row r="137" spans="1:29">
      <c r="A137" s="79" t="s">
        <v>398</v>
      </c>
      <c r="B137" s="32">
        <f ca="1">B133+B134*$B$3^B135</f>
        <v>3.6695125071743129E-9</v>
      </c>
      <c r="C137" s="95"/>
      <c r="E137" s="18">
        <f t="shared" si="87"/>
        <v>89.715999999999994</v>
      </c>
      <c r="F137" s="18">
        <f ca="1">F52*DCC!$C102*DCC!E102</f>
        <v>1.1036788111563582E-2</v>
      </c>
      <c r="G137" s="18">
        <f ca="1">G52*DCC!$C102*DCC!F102</f>
        <v>2.469528670957439E-5</v>
      </c>
      <c r="H137" s="18">
        <f ca="1">H52*DCC!$C102*DCC!F102</f>
        <v>5.4242341218699056E-9</v>
      </c>
      <c r="I137" s="18">
        <f ca="1">I52*DCC!$C102*DCC!F102</f>
        <v>2.113245395644287E-10</v>
      </c>
      <c r="J137" s="18">
        <f ca="1">J52*DCC!$C102*DCC!F102</f>
        <v>1.5189694458425351E-12</v>
      </c>
      <c r="K137" s="18">
        <f ca="1">K52*DCC!$C102*DCC!F102</f>
        <v>3.3899960004450033E-13</v>
      </c>
      <c r="L137" s="18">
        <f ca="1">L52*DCC!$C102*DCC!F102</f>
        <v>2.2235626875054237E-18</v>
      </c>
      <c r="M137" s="18">
        <f ca="1">M52*DCC!$C102*DCC!G102</f>
        <v>1.275501294941767E-17</v>
      </c>
      <c r="N137" s="18">
        <f ca="1">N52*DCC!$C102*DCC!AI102</f>
        <v>2.0375412437805451E-2</v>
      </c>
      <c r="O137" s="18">
        <f ca="1">O52*DCC!$C102*DCC!AJ102</f>
        <v>1.8070538918239391E-2</v>
      </c>
      <c r="P137" s="18">
        <f ca="1">P52*DCC!$C102*DCC!AK102</f>
        <v>2.3551006576659091E-2</v>
      </c>
      <c r="Q137" s="18"/>
      <c r="R137" s="18"/>
      <c r="S137" s="18"/>
    </row>
    <row r="138" spans="1:29">
      <c r="A138" s="79"/>
      <c r="B138" s="80"/>
      <c r="E138" s="18">
        <f t="shared" si="87"/>
        <v>112.94</v>
      </c>
      <c r="F138" s="18">
        <f ca="1">F53*DCC!$C103*DCC!E103</f>
        <v>1.6997358781398599E-2</v>
      </c>
      <c r="G138" s="18">
        <f ca="1">G53*DCC!$C103*DCC!F103</f>
        <v>2.4239860941789614E-5</v>
      </c>
      <c r="H138" s="18">
        <f ca="1">H53*DCC!$C103*DCC!F103</f>
        <v>3.9546430270700911E-9</v>
      </c>
      <c r="I138" s="18">
        <f ca="1">I53*DCC!$C103*DCC!F103</f>
        <v>1.478955776871014E-10</v>
      </c>
      <c r="J138" s="18">
        <f ca="1">J53*DCC!$C103*DCC!F103</f>
        <v>8.7817834725243514E-13</v>
      </c>
      <c r="K138" s="18">
        <f ca="1">K53*DCC!$C103*DCC!F103</f>
        <v>1.876607062742041E-13</v>
      </c>
      <c r="L138" s="18">
        <f ca="1">L53*DCC!$C103*DCC!F103</f>
        <v>7.1253967813177316E-19</v>
      </c>
      <c r="M138" s="18">
        <f ca="1">M53*DCC!$C103*DCC!G103</f>
        <v>5.4560426014804891E-18</v>
      </c>
      <c r="N138" s="18">
        <f ca="1">N53*DCC!$C103*DCC!AI103</f>
        <v>1.9072861135441491E-2</v>
      </c>
      <c r="O138" s="18">
        <f ca="1">O53*DCC!$C103*DCC!AJ103</f>
        <v>1.7185474233254609E-2</v>
      </c>
      <c r="P138" s="18">
        <f ca="1">P53*DCC!$C103*DCC!AK103</f>
        <v>1.9846874733602637E-2</v>
      </c>
      <c r="Q138" s="18"/>
      <c r="R138" s="18"/>
      <c r="S138" s="18"/>
    </row>
    <row r="139" spans="1:29">
      <c r="A139" s="79" t="s">
        <v>570</v>
      </c>
      <c r="B139" s="85"/>
      <c r="C139" s="95"/>
      <c r="E139" s="18">
        <f t="shared" si="87"/>
        <v>142.19</v>
      </c>
      <c r="F139" s="18">
        <f ca="1">F54*DCC!$C104*DCC!E104</f>
        <v>2.3904896091351185E-2</v>
      </c>
      <c r="G139" s="18">
        <f ca="1">G54*DCC!$C104*DCC!F104</f>
        <v>2.3381010647769015E-5</v>
      </c>
      <c r="H139" s="18">
        <f ca="1">H54*DCC!$C104*DCC!F104</f>
        <v>2.833062299603721E-9</v>
      </c>
      <c r="I139" s="18">
        <f ca="1">I54*DCC!$C104*DCC!F104</f>
        <v>1.0163763383683029E-10</v>
      </c>
      <c r="J139" s="18">
        <f ca="1">J54*DCC!$C104*DCC!F104</f>
        <v>4.9882734053777726E-13</v>
      </c>
      <c r="K139" s="18">
        <f ca="1">K54*DCC!$C104*DCC!F104</f>
        <v>1.0206385244584703E-13</v>
      </c>
      <c r="L139" s="18">
        <f ca="1">L54*DCC!$C104*DCC!F104</f>
        <v>2.2428183846606968E-19</v>
      </c>
      <c r="M139" s="18">
        <f ca="1">M54*DCC!$C104*DCC!G104</f>
        <v>2.2291439858148223E-18</v>
      </c>
      <c r="N139" s="18">
        <f ca="1">N54*DCC!$C104*DCC!AI104</f>
        <v>1.740856063292243E-2</v>
      </c>
      <c r="O139" s="18">
        <f ca="1">O54*DCC!$C104*DCC!AJ104</f>
        <v>1.594781792959608E-2</v>
      </c>
      <c r="P139" s="18">
        <f ca="1">P54*DCC!$C104*DCC!AK104</f>
        <v>1.6285483989306303E-2</v>
      </c>
      <c r="Q139" s="18"/>
      <c r="R139" s="18"/>
      <c r="S139" s="18" t="s">
        <v>575</v>
      </c>
    </row>
    <row r="140" spans="1:29">
      <c r="A140" s="79" t="s">
        <v>394</v>
      </c>
      <c r="B140" s="85">
        <f ca="1">$B$2</f>
        <v>11.5</v>
      </c>
      <c r="C140" s="95">
        <f ca="1">$B$2</f>
        <v>11.5</v>
      </c>
      <c r="E140" s="18">
        <f t="shared" si="87"/>
        <v>179.01</v>
      </c>
      <c r="F140" s="18">
        <f ca="1">F55*DCC!$C105*DCC!E105</f>
        <v>2.6730953176821001E-2</v>
      </c>
      <c r="G140" s="18">
        <f ca="1">G55*DCC!$C105*DCC!F105</f>
        <v>1.8874118104902004E-5</v>
      </c>
      <c r="H140" s="18">
        <f ca="1">H55*DCC!$C105*DCC!F105</f>
        <v>1.6986475087409312E-9</v>
      </c>
      <c r="I140" s="18">
        <f ca="1">I55*DCC!$C105*DCC!F105</f>
        <v>5.8424308668800686E-11</v>
      </c>
      <c r="J140" s="18">
        <f ca="1">J55*DCC!$C105*DCC!F105</f>
        <v>2.3715240251561879E-13</v>
      </c>
      <c r="K140" s="18">
        <f ca="1">K55*DCC!$C105*DCC!F105</f>
        <v>4.6460299176416222E-14</v>
      </c>
      <c r="L140" s="18">
        <f ca="1">L55*DCC!$C105*DCC!F105</f>
        <v>5.9091382697197072E-20</v>
      </c>
      <c r="M140" s="18">
        <f ca="1">M55*DCC!$C105*DCC!G105</f>
        <v>7.98382334745995E-19</v>
      </c>
      <c r="N140" s="18">
        <f ca="1">N55*DCC!$C105*DCC!AI105</f>
        <v>1.5549982964900609E-2</v>
      </c>
      <c r="O140" s="18">
        <f ca="1">O55*DCC!$C105*DCC!AJ105</f>
        <v>1.4497134325916755E-2</v>
      </c>
      <c r="P140" s="18">
        <f ca="1">P55*DCC!$C105*DCC!AK105</f>
        <v>1.315113443755299E-2</v>
      </c>
      <c r="Q140" s="18"/>
      <c r="R140" s="18"/>
      <c r="S140" s="18"/>
      <c r="T140" t="s">
        <v>276</v>
      </c>
      <c r="U140" t="s">
        <v>277</v>
      </c>
      <c r="V140" t="s">
        <v>278</v>
      </c>
      <c r="W140" t="s">
        <v>279</v>
      </c>
      <c r="X140" t="s">
        <v>280</v>
      </c>
      <c r="Y140" t="s">
        <v>281</v>
      </c>
      <c r="Z140" t="s">
        <v>282</v>
      </c>
      <c r="AA140" t="s">
        <v>283</v>
      </c>
    </row>
    <row r="141" spans="1:29">
      <c r="A141" s="79" t="s">
        <v>12</v>
      </c>
      <c r="B141" s="86">
        <f ca="1">T141+U141*B140+V141/(1+EXP((B140-W141)/X141))</f>
        <v>3.0346190611104812E-6</v>
      </c>
      <c r="C141" s="97">
        <f ca="1">Y141+Z141*C140+AA141/(1+EXP((C140-AB141)/AC141))</f>
        <v>1.095005944365372E-5</v>
      </c>
      <c r="E141" s="18">
        <f t="shared" si="87"/>
        <v>225.36</v>
      </c>
      <c r="F141" s="18">
        <f ca="1">F56*DCC!$C106*DCC!E106</f>
        <v>2.5114019436075784E-2</v>
      </c>
      <c r="G141" s="18">
        <f ca="1">G56*DCC!$C106*DCC!F106</f>
        <v>1.3440856084564303E-5</v>
      </c>
      <c r="H141" s="18">
        <f ca="1">H56*DCC!$C106*DCC!F106</f>
        <v>8.9851460967959965E-10</v>
      </c>
      <c r="I141" s="18">
        <f ca="1">I56*DCC!$C106*DCC!F106</f>
        <v>2.9611776396818702E-11</v>
      </c>
      <c r="J141" s="18">
        <f ca="1">J56*DCC!$C106*DCC!F106</f>
        <v>9.9468858720203748E-14</v>
      </c>
      <c r="K141" s="18">
        <f ca="1">K56*DCC!$C106*DCC!F106</f>
        <v>1.8658447900953775E-14</v>
      </c>
      <c r="L141" s="18">
        <f ca="1">L56*DCC!$C106*DCC!F106</f>
        <v>1.3735992666331874E-20</v>
      </c>
      <c r="M141" s="18">
        <f ca="1">M56*DCC!$C106*DCC!G106</f>
        <v>2.4837385228096897E-19</v>
      </c>
      <c r="N141" s="18">
        <f ca="1">N56*DCC!$C106*DCC!AI106</f>
        <v>1.3648517994095236E-2</v>
      </c>
      <c r="O141" s="18">
        <f ca="1">O56*DCC!$C106*DCC!AJ106</f>
        <v>1.2973614345493607E-2</v>
      </c>
      <c r="P141" s="18">
        <f ca="1">P56*DCC!$C106*DCC!AK106</f>
        <v>1.0397400072697174E-2</v>
      </c>
      <c r="Q141" s="18"/>
      <c r="R141" s="18"/>
      <c r="S141" s="18" t="s">
        <v>286</v>
      </c>
      <c r="T141" s="76">
        <v>4.1859099999999999E-6</v>
      </c>
      <c r="U141" s="76">
        <v>-1.15875E-7</v>
      </c>
      <c r="V141" s="76">
        <v>1.3051800000000001E-4</v>
      </c>
      <c r="W141" s="76">
        <v>-9.4763999999999999</v>
      </c>
      <c r="X141" s="76">
        <v>3.18893</v>
      </c>
      <c r="Y141" s="76">
        <v>1.3157699999999999E-5</v>
      </c>
      <c r="Z141" s="76">
        <v>-3.42174E-7</v>
      </c>
      <c r="AA141" s="76">
        <v>4.5522999999999996E-6</v>
      </c>
      <c r="AB141" s="76">
        <v>10.9124</v>
      </c>
      <c r="AC141" s="76">
        <v>1.1945699999999999</v>
      </c>
    </row>
    <row r="142" spans="1:29">
      <c r="A142" s="79" t="s">
        <v>13</v>
      </c>
      <c r="B142" s="86">
        <f ca="1">T142+U142*B140+V142/(1+EXP((B140-W142)/X142))</f>
        <v>7.6411410952874209E-3</v>
      </c>
      <c r="C142" s="97">
        <f ca="1">Y142+Z142*C140+AA142/(1+EXP((C140-AB142)/AC142))</f>
        <v>7.9579679886716444E-3</v>
      </c>
      <c r="E142" s="18">
        <f t="shared" si="87"/>
        <v>283.70999999999998</v>
      </c>
      <c r="F142" s="18">
        <f ca="1">F57*DCC!$C107*DCC!E107</f>
        <v>2.0602414509398849E-2</v>
      </c>
      <c r="G142" s="18">
        <f ca="1">G57*DCC!$C107*DCC!F107</f>
        <v>8.7153680912190707E-6</v>
      </c>
      <c r="H142" s="18">
        <f ca="1">H57*DCC!$C107*DCC!F107</f>
        <v>4.3276454643597173E-10</v>
      </c>
      <c r="I142" s="18">
        <f ca="1">I57*DCC!$C107*DCC!F107</f>
        <v>1.3658767694606586E-11</v>
      </c>
      <c r="J142" s="18">
        <f ca="1">J57*DCC!$C107*DCC!F107</f>
        <v>3.7988515217182754E-14</v>
      </c>
      <c r="K142" s="18">
        <f ca="1">K57*DCC!$C107*DCC!F107</f>
        <v>6.8229880861578723E-15</v>
      </c>
      <c r="L142" s="18">
        <f ca="1">L57*DCC!$C107*DCC!F107</f>
        <v>2.9074135567182742E-21</v>
      </c>
      <c r="M142" s="18">
        <f ca="1">M57*DCC!$C107*DCC!G107</f>
        <v>6.9137518698129388E-20</v>
      </c>
      <c r="N142" s="18">
        <f ca="1">N57*DCC!$C107*DCC!AI107</f>
        <v>1.1807407489386003E-2</v>
      </c>
      <c r="O142" s="18">
        <f ca="1">O57*DCC!$C107*DCC!AJ107</f>
        <v>1.1476205431799707E-2</v>
      </c>
      <c r="P142" s="18">
        <f ca="1">P57*DCC!$C107*DCC!AK107</f>
        <v>8.0771328184355909E-3</v>
      </c>
      <c r="Q142" s="18"/>
      <c r="R142" s="18"/>
      <c r="S142" s="18" t="s">
        <v>287</v>
      </c>
      <c r="T142" s="76">
        <v>7.8621000000000003E-3</v>
      </c>
      <c r="U142" s="76">
        <v>-2.1231799999999999E-5</v>
      </c>
      <c r="V142" s="76">
        <v>6.7827199999999995E-4</v>
      </c>
      <c r="W142" s="76">
        <v>2.7030799999999999</v>
      </c>
      <c r="X142" s="76">
        <v>2.6335799999999998</v>
      </c>
      <c r="Y142" s="76">
        <v>7.9134600000000006E-3</v>
      </c>
      <c r="Z142" s="76">
        <v>-1.5058000000000001E-5</v>
      </c>
      <c r="AA142" s="76">
        <v>7.0806799999999996E-4</v>
      </c>
      <c r="AB142" s="76">
        <v>8.1602899999999998</v>
      </c>
      <c r="AC142" s="76">
        <v>4.11191</v>
      </c>
    </row>
    <row r="143" spans="1:29">
      <c r="A143" s="79" t="s">
        <v>14</v>
      </c>
      <c r="B143" s="86">
        <f ca="1">T143+U143*B140+V143/(1+EXP((B140-W143)/X143))</f>
        <v>0.94570083786375481</v>
      </c>
      <c r="C143" s="97">
        <f ca="1">Y143+Z143*C140+AA143/(1+EXP((C140-AB143)/AC143))</f>
        <v>0.98847413059233247</v>
      </c>
      <c r="E143" s="18">
        <f t="shared" si="87"/>
        <v>357.17</v>
      </c>
      <c r="F143" s="18">
        <f ca="1">F58*DCC!$C108*DCC!E108</f>
        <v>1.6827991784767883E-2</v>
      </c>
      <c r="G143" s="18">
        <f ca="1">G58*DCC!$C108*DCC!F108</f>
        <v>5.978084899471395E-6</v>
      </c>
      <c r="H143" s="18">
        <f ca="1">H58*DCC!$C108*DCC!F108</f>
        <v>2.2049296510878553E-10</v>
      </c>
      <c r="I143" s="18">
        <f ca="1">I58*DCC!$C108*DCC!F108</f>
        <v>6.6613265208099694E-12</v>
      </c>
      <c r="J143" s="18">
        <f ca="1">J58*DCC!$C108*DCC!F108</f>
        <v>1.5347262316979981E-14</v>
      </c>
      <c r="K143" s="18">
        <f ca="1">K58*DCC!$C108*DCC!F108</f>
        <v>2.6392859615265475E-15</v>
      </c>
      <c r="L143" s="18">
        <f ca="1">L58*DCC!$C108*DCC!F108</f>
        <v>6.5097020616266448E-22</v>
      </c>
      <c r="M143" s="18">
        <f ca="1">M58*DCC!$C108*DCC!G108</f>
        <v>1.9906091483439159E-20</v>
      </c>
      <c r="N143" s="18">
        <f ca="1">N58*DCC!$C108*DCC!AI108</f>
        <v>1.0105917894740829E-2</v>
      </c>
      <c r="O143" s="18">
        <f ca="1">O58*DCC!$C108*DCC!AJ108</f>
        <v>1.0069960886068855E-2</v>
      </c>
      <c r="P143" s="18">
        <f ca="1">P58*DCC!$C108*DCC!AK108</f>
        <v>6.2171015918108478E-3</v>
      </c>
      <c r="Q143" s="18"/>
      <c r="R143" s="18"/>
      <c r="S143" s="18" t="s">
        <v>288</v>
      </c>
      <c r="T143" s="76">
        <v>0.92101299999999997</v>
      </c>
      <c r="U143" s="76">
        <v>2.4298599999999998E-3</v>
      </c>
      <c r="V143" s="76">
        <v>-0.39526699999999998</v>
      </c>
      <c r="W143" s="76">
        <v>0.86322699999999997</v>
      </c>
      <c r="X143" s="76">
        <v>2.2201900000000001</v>
      </c>
      <c r="Y143" s="76">
        <v>0.98463599999999996</v>
      </c>
      <c r="Z143" s="76">
        <v>3.4055899999999999E-4</v>
      </c>
      <c r="AA143" s="76">
        <v>-2.82746E-2</v>
      </c>
      <c r="AB143" s="76">
        <v>4.5285299999999999</v>
      </c>
      <c r="AC143" s="76">
        <v>1.1843300000000001</v>
      </c>
    </row>
    <row r="144" spans="1:29">
      <c r="A144" s="79" t="s">
        <v>15</v>
      </c>
      <c r="B144" s="86">
        <f ca="1">T144+U144*B140+V144/(1+EXP((B140-W144)/X144))</f>
        <v>8.7616775756232165E-3</v>
      </c>
      <c r="C144" s="97">
        <f ca="1">Y144+Z144*C140+AA144/(1+EXP((C140-AB144)/AC144))</f>
        <v>8.1979253202876575E-3</v>
      </c>
      <c r="E144" s="18">
        <f t="shared" si="87"/>
        <v>449.65</v>
      </c>
      <c r="F144" s="18">
        <f ca="1">F59*DCC!$C109*DCC!E109</f>
        <v>1.3777410787204444E-2</v>
      </c>
      <c r="G144" s="18">
        <f ca="1">G59*DCC!$C109*DCC!F109</f>
        <v>4.1698931037869543E-6</v>
      </c>
      <c r="H144" s="18">
        <f ca="1">H59*DCC!$C109*DCC!F109</f>
        <v>1.1424218264421939E-10</v>
      </c>
      <c r="I144" s="18">
        <f ca="1">I59*DCC!$C109*DCC!F109</f>
        <v>3.3021664391658773E-12</v>
      </c>
      <c r="J144" s="18">
        <f ca="1">J59*DCC!$C109*DCC!F109</f>
        <v>6.3051947354602808E-15</v>
      </c>
      <c r="K144" s="18">
        <f ca="1">K59*DCC!$C109*DCC!F109</f>
        <v>1.0382149586298719E-15</v>
      </c>
      <c r="L144" s="18">
        <f ca="1">L59*DCC!$C109*DCC!F109</f>
        <v>1.4821993790769749E-22</v>
      </c>
      <c r="M144" s="18">
        <f ca="1">M59*DCC!$C109*DCC!G109</f>
        <v>5.7774477361500045E-21</v>
      </c>
      <c r="N144" s="18">
        <f ca="1">N59*DCC!$C109*DCC!AI109</f>
        <v>8.5577084401444875E-3</v>
      </c>
      <c r="O144" s="18">
        <f ca="1">O59*DCC!$C109*DCC!AJ109</f>
        <v>8.7727318607152046E-3</v>
      </c>
      <c r="P144" s="18">
        <f ca="1">P59*DCC!$C109*DCC!AK109</f>
        <v>4.7460323387277601E-3</v>
      </c>
      <c r="Q144" s="18"/>
      <c r="R144" s="18"/>
      <c r="S144" s="18" t="s">
        <v>289</v>
      </c>
      <c r="T144" s="76">
        <v>9.2915099999999994E-3</v>
      </c>
      <c r="U144" s="76">
        <v>-4.8352000000000001E-5</v>
      </c>
      <c r="V144" s="76">
        <v>8.0970499999999997E-4</v>
      </c>
      <c r="W144" s="76">
        <v>7.0977800000000002</v>
      </c>
      <c r="X144" s="76">
        <v>1.29576</v>
      </c>
      <c r="Y144" s="76">
        <v>8.6188399999999991E-3</v>
      </c>
      <c r="Z144" s="76">
        <v>-3.7505400000000002E-5</v>
      </c>
      <c r="AA144" s="76">
        <v>3.19458E-4</v>
      </c>
      <c r="AB144" s="76">
        <v>6.5027999999999997</v>
      </c>
      <c r="AC144" s="76">
        <v>1.4732400000000001</v>
      </c>
    </row>
    <row r="145" spans="1:29">
      <c r="E145" s="18">
        <f t="shared" si="87"/>
        <v>566.08000000000004</v>
      </c>
      <c r="F145" s="18">
        <f ca="1">F60*DCC!$C110*DCC!E110</f>
        <v>1.1564444142400746E-2</v>
      </c>
      <c r="G145" s="18">
        <f ca="1">G60*DCC!$C110*DCC!F110</f>
        <v>3.0273849643845594E-6</v>
      </c>
      <c r="H145" s="18">
        <f ca="1">H60*DCC!$C110*DCC!F110</f>
        <v>6.1607588636367673E-11</v>
      </c>
      <c r="I145" s="18">
        <f ca="1">I60*DCC!$C110*DCC!F110</f>
        <v>1.7030446400246938E-12</v>
      </c>
      <c r="J145" s="18">
        <f ca="1">J60*DCC!$C110*DCC!F110</f>
        <v>2.696113350478376E-15</v>
      </c>
      <c r="K145" s="18">
        <f ca="1">K60*DCC!$C110*DCC!F110</f>
        <v>4.250689834238996E-16</v>
      </c>
      <c r="L145" s="18">
        <f ca="1">L60*DCC!$C110*DCC!F110</f>
        <v>3.5124915496450064E-23</v>
      </c>
      <c r="M145" s="18">
        <f ca="1">M60*DCC!$C110*DCC!G110</f>
        <v>1.7407053456814824E-21</v>
      </c>
      <c r="N145" s="18">
        <f ca="1">N60*DCC!$C110*DCC!AI110</f>
        <v>7.175675623336094E-3</v>
      </c>
      <c r="O145" s="18">
        <f ca="1">O60*DCC!$C110*DCC!AJ110</f>
        <v>7.6070826893902587E-3</v>
      </c>
      <c r="P145" s="18">
        <f ca="1">P60*DCC!$C110*DCC!AK110</f>
        <v>3.5801815741756575E-3</v>
      </c>
      <c r="Q145" s="18"/>
      <c r="R145" s="18"/>
      <c r="S145" s="18"/>
    </row>
    <row r="146" spans="1:29">
      <c r="A146" s="79" t="s">
        <v>395</v>
      </c>
      <c r="B146" s="32">
        <f ca="1">B141*(EXP(-B142*$B$1)-B143*EXP(-B144*$B$1))</f>
        <v>7.1996068467876236E-10</v>
      </c>
      <c r="C146" s="32">
        <f ca="1">C141*(EXP(-C142*$B$1)-C143*EXP(-C144*$B$1))</f>
        <v>6.0915366971995172E-10</v>
      </c>
      <c r="E146" s="18">
        <f t="shared" si="87"/>
        <v>712.65</v>
      </c>
      <c r="F146" s="18">
        <f ca="1">F61*DCC!$C111*DCC!E111</f>
        <v>9.8432806306478146E-3</v>
      </c>
      <c r="G146" s="18">
        <f ca="1">G61*DCC!$C111*DCC!F111</f>
        <v>2.2875098631210901E-6</v>
      </c>
      <c r="H146" s="18">
        <f ca="1">H61*DCC!$C111*DCC!F111</f>
        <v>3.4578092298984383E-11</v>
      </c>
      <c r="I146" s="18">
        <f ca="1">I61*DCC!$C111*DCC!F111</f>
        <v>9.1377507688689526E-13</v>
      </c>
      <c r="J146" s="18">
        <f ca="1">J61*DCC!$C111*DCC!F111</f>
        <v>1.1998900488345117E-15</v>
      </c>
      <c r="K146" s="18">
        <f ca="1">K61*DCC!$C111*DCC!F111</f>
        <v>1.8113236580555031E-16</v>
      </c>
      <c r="L146" s="18">
        <f ca="1">L61*DCC!$C111*DCC!F111</f>
        <v>8.6636312069699309E-24</v>
      </c>
      <c r="M146" s="18">
        <f ca="1">M61*DCC!$C111*DCC!G111</f>
        <v>5.4634089690605898E-22</v>
      </c>
      <c r="N146" s="18">
        <f ca="1">N61*DCC!$C111*DCC!AI111</f>
        <v>5.9863660350664922E-3</v>
      </c>
      <c r="O146" s="18">
        <f ca="1">O61*DCC!$C111*DCC!AJ111</f>
        <v>6.5793565774823403E-3</v>
      </c>
      <c r="P146" s="18">
        <f ca="1">P61*DCC!$C111*DCC!AK111</f>
        <v>2.6921327998288835E-3</v>
      </c>
      <c r="Q146" s="18"/>
      <c r="R146" s="18"/>
      <c r="S146" t="s">
        <v>567</v>
      </c>
    </row>
    <row r="147" spans="1:29">
      <c r="A147" s="79"/>
      <c r="B147" s="84"/>
      <c r="C147" s="94"/>
      <c r="E147" s="18">
        <f t="shared" si="87"/>
        <v>897.16</v>
      </c>
      <c r="F147" s="18">
        <f ca="1">F62*DCC!$C112*DCC!E112</f>
        <v>8.2289101317628583E-3</v>
      </c>
      <c r="G147" s="18">
        <f ca="1">G62*DCC!$C112*DCC!F112</f>
        <v>1.7281452447766725E-6</v>
      </c>
      <c r="H147" s="18">
        <f ca="1">H62*DCC!$C112*DCC!F112</f>
        <v>1.9404223597105667E-11</v>
      </c>
      <c r="I147" s="18">
        <f ca="1">I62*DCC!$C112*DCC!F112</f>
        <v>4.9002704931437551E-13</v>
      </c>
      <c r="J147" s="18">
        <f ca="1">J62*DCC!$C112*DCC!F112</f>
        <v>5.3392214134423103E-16</v>
      </c>
      <c r="K147" s="18">
        <f ca="1">K62*DCC!$C112*DCC!F112</f>
        <v>7.7173246076389821E-17</v>
      </c>
      <c r="L147" s="18">
        <f ca="1">L62*DCC!$C112*DCC!F112</f>
        <v>2.136635408237442E-24</v>
      </c>
      <c r="M147" s="18">
        <f ca="1">M62*DCC!$C112*DCC!G112</f>
        <v>1.7902445469396927E-22</v>
      </c>
      <c r="N147" s="18">
        <f ca="1">N62*DCC!$C112*DCC!AI112</f>
        <v>4.9706135423598155E-3</v>
      </c>
      <c r="O147" s="18">
        <f ca="1">O62*DCC!$C112*DCC!AJ112</f>
        <v>5.6764794197993393E-3</v>
      </c>
      <c r="P147" s="18">
        <f ca="1">P62*DCC!$C112*DCC!AK112</f>
        <v>2.0179630302621541E-3</v>
      </c>
      <c r="Q147" s="18"/>
      <c r="R147" s="18"/>
      <c r="S147" s="18"/>
      <c r="T147" t="s">
        <v>328</v>
      </c>
      <c r="U147" t="s">
        <v>326</v>
      </c>
      <c r="V147" t="s">
        <v>405</v>
      </c>
      <c r="W147" t="s">
        <v>406</v>
      </c>
      <c r="X147" t="s">
        <v>407</v>
      </c>
    </row>
    <row r="148" spans="1:29">
      <c r="A148" s="79" t="s">
        <v>62</v>
      </c>
      <c r="B148" s="86">
        <f ca="1">T148+U148*$B$2+V148/(1+EXP(($B$2-W148)/X148))</f>
        <v>-0.37199546197496985</v>
      </c>
      <c r="E148" s="18">
        <f t="shared" si="87"/>
        <v>1129.4000000000001</v>
      </c>
      <c r="F148" s="18">
        <f ca="1">F63*DCC!$C113*DCC!E113</f>
        <v>6.93369881204555E-3</v>
      </c>
      <c r="G148" s="18">
        <f ca="1">G63*DCC!$C113*DCC!F113</f>
        <v>1.3280073458035866E-6</v>
      </c>
      <c r="H148" s="18">
        <f ca="1">H63*DCC!$C113*DCC!F113</f>
        <v>1.1076814733607751E-11</v>
      </c>
      <c r="I148" s="18">
        <f ca="1">I63*DCC!$C113*DCC!F113</f>
        <v>2.6722470316372536E-13</v>
      </c>
      <c r="J148" s="18">
        <f ca="1">J63*DCC!$C113*DCC!F113</f>
        <v>2.4168713577387493E-16</v>
      </c>
      <c r="K148" s="18">
        <f ca="1">K63*DCC!$C113*DCC!F113</f>
        <v>3.3448723855495825E-17</v>
      </c>
      <c r="L148" s="18">
        <f ca="1">L63*DCC!$C113*DCC!F113</f>
        <v>5.3609337559313495E-25</v>
      </c>
      <c r="M148" s="18">
        <f ca="1">M63*DCC!$C113*DCC!G113</f>
        <v>5.9040523623586862E-23</v>
      </c>
      <c r="N148" s="18">
        <f ca="1">N63*DCC!$C113*DCC!AI113</f>
        <v>4.1062685294994431E-3</v>
      </c>
      <c r="O148" s="18">
        <f ca="1">O63*DCC!$C113*DCC!AJ113</f>
        <v>4.8880020022621347E-3</v>
      </c>
      <c r="P148" s="18">
        <f ca="1">P63*DCC!$C113*DCC!AK113</f>
        <v>1.5074560074198628E-3</v>
      </c>
      <c r="Q148" s="18"/>
      <c r="R148" s="18"/>
      <c r="S148" s="18"/>
      <c r="T148" s="76">
        <v>1.224</v>
      </c>
      <c r="U148" s="76">
        <v>-0.12520000000000001</v>
      </c>
      <c r="V148" s="76">
        <v>-11.88</v>
      </c>
      <c r="W148" s="76">
        <v>-4.3609999999999998</v>
      </c>
      <c r="X148" s="76">
        <v>3.673</v>
      </c>
    </row>
    <row r="149" spans="1:29">
      <c r="A149" s="79" t="s">
        <v>63</v>
      </c>
      <c r="B149" s="86">
        <f ca="1">T149+U149*$B$2+V149/(1+EXP(($B$2-W149)/X149))</f>
        <v>3.2387500000000003E-3</v>
      </c>
      <c r="C149" s="96"/>
      <c r="E149" s="18">
        <f t="shared" si="87"/>
        <v>1421.9</v>
      </c>
      <c r="F149" s="18">
        <f ca="1">F64*DCC!$C114*DCC!E114</f>
        <v>5.935717564223209E-3</v>
      </c>
      <c r="G149" s="18">
        <f ca="1">G64*DCC!$C114*DCC!F114</f>
        <v>1.0357092453958334E-6</v>
      </c>
      <c r="H149" s="18">
        <f ca="1">H64*DCC!$C114*DCC!F114</f>
        <v>6.4164477289339628E-12</v>
      </c>
      <c r="I149" s="18">
        <f ca="1">I64*DCC!$C114*DCC!F114</f>
        <v>1.4782416483397997E-13</v>
      </c>
      <c r="J149" s="18">
        <f ca="1">J64*DCC!$C114*DCC!F114</f>
        <v>1.1100600838350499E-16</v>
      </c>
      <c r="K149" s="18">
        <f ca="1">K64*DCC!$C114*DCC!F114</f>
        <v>1.4709621263600566E-17</v>
      </c>
      <c r="L149" s="18">
        <f ca="1">L64*DCC!$C114*DCC!F114</f>
        <v>1.3644469905351877E-25</v>
      </c>
      <c r="M149" s="18">
        <f ca="1">M64*DCC!$C114*DCC!G114</f>
        <v>1.9550672119482477E-23</v>
      </c>
      <c r="N149" s="18">
        <f ca="1">N64*DCC!$C114*DCC!AI114</f>
        <v>3.3745076853690082E-3</v>
      </c>
      <c r="O149" s="18">
        <f ca="1">O64*DCC!$C114*DCC!AJ114</f>
        <v>4.1981644017177093E-3</v>
      </c>
      <c r="P149" s="18">
        <f ca="1">P64*DCC!$C114*DCC!AK114</f>
        <v>1.1238352901461288E-3</v>
      </c>
      <c r="Q149" s="18"/>
      <c r="R149" s="18"/>
      <c r="S149" s="18"/>
      <c r="T149" s="76">
        <v>2.0830000000000002E-3</v>
      </c>
      <c r="U149" s="76">
        <v>1.005E-4</v>
      </c>
      <c r="V149" s="76">
        <v>5.3249999999999999E-4</v>
      </c>
      <c r="W149" s="76">
        <v>1.88</v>
      </c>
      <c r="X149" s="76">
        <v>0.1487</v>
      </c>
    </row>
    <row r="150" spans="1:29">
      <c r="A150" s="79" t="s">
        <v>329</v>
      </c>
      <c r="B150" s="32">
        <f ca="1">B146-B151*$B$6^B152</f>
        <v>7.3198117003115196E-10</v>
      </c>
      <c r="C150" s="95"/>
      <c r="E150" s="18">
        <f t="shared" si="87"/>
        <v>1790.1</v>
      </c>
      <c r="F150" s="18">
        <f ca="1">F65*DCC!$C115*DCC!E115</f>
        <v>4.9762325463752763E-3</v>
      </c>
      <c r="G150" s="18">
        <f ca="1">G65*DCC!$C115*DCC!F115</f>
        <v>8.0755953429733574E-7</v>
      </c>
      <c r="H150" s="18">
        <f ca="1">H65*DCC!$C115*DCC!F115</f>
        <v>3.7161273241393888E-12</v>
      </c>
      <c r="I150" s="18">
        <f ca="1">I65*DCC!$C115*DCC!F115</f>
        <v>8.1733980075656569E-14</v>
      </c>
      <c r="J150" s="18">
        <f ca="1">J65*DCC!$C115*DCC!F115</f>
        <v>5.0976342252592085E-17</v>
      </c>
      <c r="K150" s="18">
        <f ca="1">K65*DCC!$C115*DCC!F115</f>
        <v>6.4677781590013106E-18</v>
      </c>
      <c r="L150" s="18">
        <f ca="1">L65*DCC!$C115*DCC!F115</f>
        <v>3.4724466974010458E-26</v>
      </c>
      <c r="M150" s="18">
        <f ca="1">M65*DCC!$C115*DCC!G115</f>
        <v>6.4638025664116675E-24</v>
      </c>
      <c r="N150" s="18">
        <f ca="1">N65*DCC!$C115*DCC!AI115</f>
        <v>2.7716087239493198E-3</v>
      </c>
      <c r="O150" s="18">
        <f ca="1">O65*DCC!$C115*DCC!AJ115</f>
        <v>3.6028583006112963E-3</v>
      </c>
      <c r="P150" s="18">
        <f ca="1">P65*DCC!$C115*DCC!AK115</f>
        <v>8.3463085964981015E-4</v>
      </c>
      <c r="Q150" s="18"/>
      <c r="R150" s="18"/>
      <c r="S150" s="18"/>
    </row>
    <row r="151" spans="1:29">
      <c r="A151" s="79" t="s">
        <v>327</v>
      </c>
      <c r="B151" s="32">
        <f ca="1">(B146-C146)/($B$6^B152-$C$6^B152)</f>
        <v>-2.1212076262977635E-19</v>
      </c>
      <c r="C151" s="97"/>
      <c r="E151" s="18">
        <f t="shared" si="87"/>
        <v>2253.6</v>
      </c>
      <c r="F151" s="18">
        <f ca="1">F66*DCC!$C116*DCC!E116</f>
        <v>4.216367215740615E-3</v>
      </c>
      <c r="G151" s="18">
        <f ca="1">G66*DCC!$C116*DCC!F116</f>
        <v>6.3212543498630855E-7</v>
      </c>
      <c r="H151" s="18">
        <f ca="1">H66*DCC!$C116*DCC!F116</f>
        <v>2.160676529128572E-12</v>
      </c>
      <c r="I151" s="18">
        <f ca="1">I66*DCC!$C116*DCC!F116</f>
        <v>4.5356939957147211E-14</v>
      </c>
      <c r="J151" s="18">
        <f ca="1">J66*DCC!$C116*DCC!F116</f>
        <v>2.3501891679214967E-17</v>
      </c>
      <c r="K151" s="18">
        <f ca="1">K66*DCC!$C116*DCC!F116</f>
        <v>2.8551067172954867E-18</v>
      </c>
      <c r="L151" s="18">
        <f ca="1">L66*DCC!$C116*DCC!F116</f>
        <v>8.8725571904028812E-27</v>
      </c>
      <c r="M151" s="18">
        <f ca="1">M66*DCC!$C116*DCC!G116</f>
        <v>2.1369862772031772E-24</v>
      </c>
      <c r="N151" s="18">
        <f ca="1">N66*DCC!$C116*DCC!AI116</f>
        <v>2.2712308980509361E-3</v>
      </c>
      <c r="O151" s="18">
        <f ca="1">O66*DCC!$C116*DCC!AJ116</f>
        <v>3.0918205184460785E-3</v>
      </c>
      <c r="P151" s="18">
        <f ca="1">P66*DCC!$C116*DCC!AK116</f>
        <v>6.1838384174317757E-4</v>
      </c>
    </row>
    <row r="152" spans="1:29">
      <c r="A152" s="79" t="s">
        <v>397</v>
      </c>
      <c r="B152" s="32">
        <f ca="1">B148+B149*$B$1</f>
        <v>3.0189757880250303</v>
      </c>
      <c r="C152" s="97"/>
      <c r="E152" s="18">
        <f t="shared" si="87"/>
        <v>2837.1</v>
      </c>
      <c r="F152" s="18">
        <f ca="1">F67*DCC!$C117*DCC!E117</f>
        <v>3.6219875808759742E-3</v>
      </c>
      <c r="G152" s="18">
        <f ca="1">G67*DCC!$C117*DCC!F117</f>
        <v>4.964445437497468E-7</v>
      </c>
      <c r="H152" s="18">
        <f ca="1">H67*DCC!$C117*DCC!F117</f>
        <v>1.2604624302733621E-12</v>
      </c>
      <c r="I152" s="18">
        <f ca="1">I67*DCC!$C117*DCC!F117</f>
        <v>2.5247229621235504E-14</v>
      </c>
      <c r="J152" s="18">
        <f ca="1">J67*DCC!$C117*DCC!F117</f>
        <v>1.0871254643908992E-17</v>
      </c>
      <c r="K152" s="18">
        <f ca="1">K67*DCC!$C117*DCC!F117</f>
        <v>1.2645400846339566E-18</v>
      </c>
      <c r="L152" s="18">
        <f ca="1">L67*DCC!$C117*DCC!F117</f>
        <v>2.2746217765771298E-27</v>
      </c>
      <c r="M152" s="18">
        <f ca="1">M67*DCC!$C117*DCC!G117</f>
        <v>7.0625160235013503E-25</v>
      </c>
      <c r="N152" s="18">
        <f ca="1">N67*DCC!$C117*DCC!AI117</f>
        <v>1.8559992054080919E-3</v>
      </c>
      <c r="O152" s="18">
        <f ca="1">O67*DCC!$C117*DCC!AJ117</f>
        <v>2.6520596556966077E-3</v>
      </c>
      <c r="P152" s="18">
        <f ca="1">P67*DCC!$C117*DCC!AK117</f>
        <v>4.5744425585509714E-4</v>
      </c>
    </row>
    <row r="153" spans="1:29">
      <c r="A153" s="79"/>
      <c r="B153" s="86"/>
      <c r="C153" s="97"/>
      <c r="E153" s="18">
        <f t="shared" si="87"/>
        <v>3571.7</v>
      </c>
      <c r="F153" s="18">
        <f ca="1">F68*DCC!$C118*DCC!E118</f>
        <v>3.1395536769715502E-3</v>
      </c>
      <c r="G153" s="18">
        <f ca="1">G68*DCC!$C118*DCC!F118</f>
        <v>3.9026744888751643E-7</v>
      </c>
      <c r="H153" s="18">
        <f ca="1">H68*DCC!$C118*DCC!F118</f>
        <v>7.3602217411554205E-13</v>
      </c>
      <c r="I153" s="18">
        <f ca="1">I68*DCC!$C118*DCC!F118</f>
        <v>1.4063702681041561E-14</v>
      </c>
      <c r="J153" s="18">
        <f ca="1">J68*DCC!$C118*DCC!F118</f>
        <v>5.0335547647565523E-18</v>
      </c>
      <c r="K153" s="18">
        <f ca="1">K68*DCC!$C118*DCC!F118</f>
        <v>5.6060976905569233E-19</v>
      </c>
      <c r="L153" s="18">
        <f ca="1">L68*DCC!$C118*DCC!F118</f>
        <v>5.8368888095127265E-28</v>
      </c>
      <c r="M153" s="18">
        <f ca="1">M68*DCC!$C118*DCC!G118</f>
        <v>2.3165674379711664E-25</v>
      </c>
      <c r="N153" s="18">
        <f ca="1">N68*DCC!$C118*DCC!AI118</f>
        <v>1.5143468579755027E-3</v>
      </c>
      <c r="O153" s="18">
        <f ca="1">O68*DCC!$C118*DCC!AJ118</f>
        <v>2.2718031241471086E-3</v>
      </c>
      <c r="P153" s="18">
        <f ca="1">P68*DCC!$C118*DCC!AK118</f>
        <v>3.388684573140301E-4</v>
      </c>
    </row>
    <row r="154" spans="1:29">
      <c r="A154" s="79" t="s">
        <v>398</v>
      </c>
      <c r="B154" s="32">
        <f ca="1">B150+B151*$B$3^B152</f>
        <v>7.1049194994088481E-10</v>
      </c>
      <c r="C154" s="95"/>
      <c r="E154" s="18">
        <f t="shared" si="87"/>
        <v>4496.5</v>
      </c>
      <c r="F154" s="18">
        <f ca="1">F69*DCC!$C119*DCC!E119</f>
        <v>2.6824757105943574E-3</v>
      </c>
      <c r="G154" s="18">
        <f ca="1">G69*DCC!$C119*DCC!F119</f>
        <v>3.0674555555152421E-7</v>
      </c>
      <c r="H154" s="18">
        <f ca="1">H69*DCC!$C119*DCC!F119</f>
        <v>4.2971167239071975E-13</v>
      </c>
      <c r="I154" s="18">
        <f ca="1">I69*DCC!$C119*DCC!F119</f>
        <v>7.8309457280148394E-15</v>
      </c>
      <c r="J154" s="18">
        <f ca="1">J69*DCC!$C119*DCC!F119</f>
        <v>2.3302144062086812E-18</v>
      </c>
      <c r="K154" s="18">
        <f ca="1">K69*DCC!$C119*DCC!F119</f>
        <v>2.4849337321306045E-19</v>
      </c>
      <c r="L154" s="18">
        <f ca="1">L69*DCC!$C119*DCC!F119</f>
        <v>1.4975503340885591E-28</v>
      </c>
      <c r="M154" s="18">
        <f ca="1">M69*DCC!$C119*DCC!G119</f>
        <v>7.5756290021372261E-26</v>
      </c>
      <c r="N154" s="18">
        <f ca="1">N69*DCC!$C119*DCC!AI119</f>
        <v>1.2339051123972874E-3</v>
      </c>
      <c r="O154" s="18">
        <f ca="1">O69*DCC!$C119*DCC!AJ119</f>
        <v>1.9477838694003072E-3</v>
      </c>
      <c r="P154" s="18">
        <f ca="1">P69*DCC!$C119*DCC!AK119</f>
        <v>2.5059635368468008E-4</v>
      </c>
    </row>
    <row r="155" spans="1:29">
      <c r="A155" s="79"/>
      <c r="B155" s="80"/>
      <c r="E155" s="18">
        <f t="shared" si="87"/>
        <v>5660.8</v>
      </c>
      <c r="F155" s="18">
        <f ca="1">F70*DCC!$C120*DCC!E120</f>
        <v>2.3789092074492191E-3</v>
      </c>
      <c r="G155" s="18">
        <f ca="1">G70*DCC!$C120*DCC!F120</f>
        <v>2.4646647016368183E-7</v>
      </c>
      <c r="H155" s="18">
        <f ca="1">H70*DCC!$C120*DCC!F120</f>
        <v>2.564616144994242E-13</v>
      </c>
      <c r="I155" s="18">
        <f ca="1">I70*DCC!$C120*DCC!F120</f>
        <v>4.4565338692983547E-15</v>
      </c>
      <c r="J155" s="18">
        <f ca="1">J70*DCC!$C120*DCC!F120</f>
        <v>1.1027379192835479E-18</v>
      </c>
      <c r="K155" s="18">
        <f ca="1">K70*DCC!$C120*DCC!F120</f>
        <v>1.1259617210856922E-19</v>
      </c>
      <c r="L155" s="18">
        <f ca="1">L70*DCC!$C120*DCC!F120</f>
        <v>3.9276030432383322E-29</v>
      </c>
      <c r="M155" s="18">
        <f ca="1">M70*DCC!$C120*DCC!G120</f>
        <v>2.5341005314150511E-26</v>
      </c>
      <c r="N155" s="18">
        <f ca="1">N70*DCC!$C120*DCC!AI120</f>
        <v>1.0057304492163944E-3</v>
      </c>
      <c r="O155" s="18">
        <f ca="1">O70*DCC!$C120*DCC!AJ120</f>
        <v>1.6711287111337979E-3</v>
      </c>
      <c r="P155" s="18">
        <f ca="1">P70*DCC!$C120*DCC!AK120</f>
        <v>1.8512774041688714E-4</v>
      </c>
    </row>
    <row r="156" spans="1:29">
      <c r="A156" s="79" t="s">
        <v>571</v>
      </c>
      <c r="B156" s="85"/>
      <c r="C156" s="95"/>
      <c r="E156" s="18">
        <f t="shared" si="87"/>
        <v>7126.5</v>
      </c>
      <c r="F156" s="18">
        <f ca="1">F71*DCC!$C121*DCC!E121</f>
        <v>2.122149942067737E-3</v>
      </c>
      <c r="G156" s="18">
        <f ca="1">G71*DCC!$C121*DCC!F121</f>
        <v>2.0123303542894567E-7</v>
      </c>
      <c r="H156" s="18">
        <f ca="1">H71*DCC!$C121*DCC!F121</f>
        <v>1.5553766096772173E-13</v>
      </c>
      <c r="I156" s="18">
        <f ca="1">I71*DCC!$C121*DCC!F121</f>
        <v>2.5767124702502259E-15</v>
      </c>
      <c r="J156" s="18">
        <f ca="1">J71*DCC!$C121*DCC!F121</f>
        <v>5.3029980622321383E-19</v>
      </c>
      <c r="K156" s="18">
        <f ca="1">K71*DCC!$C121*DCC!F121</f>
        <v>5.1844903333486431E-20</v>
      </c>
      <c r="L156" s="18">
        <f ca="1">L71*DCC!$C121*DCC!F121</f>
        <v>1.046787738295085E-29</v>
      </c>
      <c r="M156" s="18">
        <f ca="1">M71*DCC!$C121*DCC!G121</f>
        <v>8.6142984994801922E-27</v>
      </c>
      <c r="N156" s="18">
        <f ca="1">N71*DCC!$C121*DCC!AI121</f>
        <v>8.1993880049558614E-4</v>
      </c>
      <c r="O156" s="18">
        <f ca="1">O71*DCC!$C121*DCC!AJ121</f>
        <v>1.4326107846244012E-3</v>
      </c>
      <c r="P156" s="18">
        <f ca="1">P71*DCC!$C121*DCC!AK121</f>
        <v>1.3641498369211316E-4</v>
      </c>
      <c r="S156" s="18" t="s">
        <v>576</v>
      </c>
    </row>
    <row r="157" spans="1:29">
      <c r="A157" s="79" t="s">
        <v>394</v>
      </c>
      <c r="B157" s="85">
        <f ca="1">$B$2</f>
        <v>11.5</v>
      </c>
      <c r="C157" s="95">
        <f ca="1">$B$2</f>
        <v>11.5</v>
      </c>
      <c r="E157" s="18">
        <f t="shared" si="87"/>
        <v>8971.7000000000007</v>
      </c>
      <c r="F157" s="18">
        <f ca="1">F72*DCC!$C122*DCC!E122</f>
        <v>1.8430710929794644E-3</v>
      </c>
      <c r="G157" s="18">
        <f ca="1">G72*DCC!$C122*DCC!F122</f>
        <v>1.6368400937182899E-7</v>
      </c>
      <c r="H157" s="18">
        <f ca="1">H72*DCC!$C122*DCC!F122</f>
        <v>9.3975429962261143E-14</v>
      </c>
      <c r="I157" s="18">
        <f ca="1">I72*DCC!$C122*DCC!F122</f>
        <v>1.4839634305362828E-15</v>
      </c>
      <c r="J157" s="18">
        <f ca="1">J72*DCC!$C122*DCC!F122</f>
        <v>2.5405995304928268E-19</v>
      </c>
      <c r="K157" s="18">
        <f ca="1">K72*DCC!$C122*DCC!F122</f>
        <v>2.3782313661038655E-20</v>
      </c>
      <c r="L157" s="18">
        <f ca="1">L72*DCC!$C122*DCC!F122</f>
        <v>2.779427309083633E-30</v>
      </c>
      <c r="M157" s="18">
        <f ca="1">M72*DCC!$C122*DCC!G122</f>
        <v>2.9151579935597349E-27</v>
      </c>
      <c r="N157" s="18">
        <f ca="1">N72*DCC!$C122*DCC!AI122</f>
        <v>6.6820140558619093E-4</v>
      </c>
      <c r="O157" s="18">
        <f ca="1">O72*DCC!$C122*DCC!AJ122</f>
        <v>1.2290480690426702E-3</v>
      </c>
      <c r="P157" s="18">
        <f ca="1">P72*DCC!$C122*DCC!AK122</f>
        <v>1.0039047190426097E-4</v>
      </c>
      <c r="S157" s="18"/>
      <c r="T157" t="s">
        <v>276</v>
      </c>
      <c r="U157" t="s">
        <v>277</v>
      </c>
      <c r="V157" t="s">
        <v>278</v>
      </c>
      <c r="W157" t="s">
        <v>279</v>
      </c>
      <c r="X157" t="s">
        <v>280</v>
      </c>
      <c r="Y157" t="s">
        <v>281</v>
      </c>
      <c r="Z157" t="s">
        <v>282</v>
      </c>
      <c r="AA157" t="s">
        <v>283</v>
      </c>
    </row>
    <row r="158" spans="1:29">
      <c r="A158" s="79" t="s">
        <v>12</v>
      </c>
      <c r="B158" s="86">
        <f ca="1">T158+U158*B157+V158/(1+EXP((B157-W158)/X158))</f>
        <v>1.0656363965341128E-6</v>
      </c>
      <c r="C158" s="97">
        <f ca="1">Y158+Z158*C157+AA158/(1+EXP((C157-AB158)/AC158))</f>
        <v>1.3456263206726247E-6</v>
      </c>
      <c r="E158" s="18">
        <f t="shared" si="87"/>
        <v>11294</v>
      </c>
      <c r="F158" s="18">
        <f ca="1">F73*DCC!$C123*DCC!E123</f>
        <v>1.5455067230926262E-3</v>
      </c>
      <c r="G158" s="18">
        <f ca="1">G73*DCC!$C123*DCC!F123</f>
        <v>1.3429915332948785E-7</v>
      </c>
      <c r="H158" s="18">
        <f ca="1">H73*DCC!$C123*DCC!F123</f>
        <v>5.7277747710152711E-14</v>
      </c>
      <c r="I158" s="18">
        <f ca="1">I73*DCC!$C123*DCC!F123</f>
        <v>8.6199991295930925E-16</v>
      </c>
      <c r="J158" s="18">
        <f ca="1">J73*DCC!$C123*DCC!F123</f>
        <v>1.227918139711444E-19</v>
      </c>
      <c r="K158" s="18">
        <f ca="1">K73*DCC!$C123*DCC!F123</f>
        <v>1.1005895582279628E-20</v>
      </c>
      <c r="L158" s="18">
        <f ca="1">L73*DCC!$C123*DCC!F123</f>
        <v>7.4462157262795659E-31</v>
      </c>
      <c r="M158" s="18">
        <f ca="1">M73*DCC!$C123*DCC!G123</f>
        <v>9.6153955845204096E-28</v>
      </c>
      <c r="N158" s="18">
        <f ca="1">N73*DCC!$C123*DCC!AI123</f>
        <v>5.343319560929357E-4</v>
      </c>
      <c r="O158" s="18">
        <f ca="1">O73*DCC!$C123*DCC!AJ123</f>
        <v>1.0348667010599722E-3</v>
      </c>
      <c r="P158" s="18">
        <f ca="1">P73*DCC!$C123*DCC!AK123</f>
        <v>7.2707714631996883E-5</v>
      </c>
      <c r="S158" s="18" t="s">
        <v>286</v>
      </c>
      <c r="T158" s="76">
        <v>1.3786400000000001E-6</v>
      </c>
      <c r="U158" s="76">
        <v>-3.3510400000000002E-8</v>
      </c>
      <c r="V158" s="76">
        <v>9.8801599999999992E-7</v>
      </c>
      <c r="W158" s="76">
        <v>5.4826699999999997</v>
      </c>
      <c r="X158" s="76">
        <v>2.3709899999999999</v>
      </c>
      <c r="Y158" s="76">
        <v>6.3229699999999999E-7</v>
      </c>
      <c r="Z158" s="76">
        <v>6.7336099999999999E-9</v>
      </c>
      <c r="AA158" s="76">
        <v>2.88448E-6</v>
      </c>
      <c r="AB158" s="76">
        <v>4.0790699999999998</v>
      </c>
      <c r="AC158" s="76">
        <v>5.8755100000000002</v>
      </c>
    </row>
    <row r="159" spans="1:29">
      <c r="A159" s="79" t="s">
        <v>13</v>
      </c>
      <c r="B159" s="86">
        <f ca="1">T159+U159*B157+V159/(1+EXP((B157-W159)/X159))</f>
        <v>7.49091902668982E-3</v>
      </c>
      <c r="C159" s="97">
        <f ca="1">Y159+Z159*C157+AA159/(1+EXP((C157-AB159)/AC159))</f>
        <v>7.6894436860966255E-3</v>
      </c>
      <c r="E159" s="18">
        <f t="shared" si="87"/>
        <v>14219</v>
      </c>
      <c r="F159" s="18">
        <f ca="1">F74*DCC!$C124*DCC!E124</f>
        <v>1.2707397258969405E-3</v>
      </c>
      <c r="G159" s="18">
        <f ca="1">G74*DCC!$C124*DCC!F124</f>
        <v>1.1076204706442946E-7</v>
      </c>
      <c r="H159" s="18">
        <f ca="1">H74*DCC!$C124*DCC!F124</f>
        <v>3.508697566412846E-14</v>
      </c>
      <c r="I159" s="18">
        <f ca="1">I74*DCC!$C124*DCC!F124</f>
        <v>5.0315692296081619E-16</v>
      </c>
      <c r="J159" s="18">
        <f ca="1">J74*DCC!$C124*DCC!F124</f>
        <v>5.9640655327425203E-20</v>
      </c>
      <c r="K159" s="18">
        <f ca="1">K74*DCC!$C124*DCC!F124</f>
        <v>5.1183191736905399E-21</v>
      </c>
      <c r="L159" s="18">
        <f ca="1">L74*DCC!$C124*DCC!F124</f>
        <v>2.0041585501925115E-31</v>
      </c>
      <c r="M159" s="18">
        <f ca="1">M74*DCC!$C124*DCC!G124</f>
        <v>3.1037283861420517E-28</v>
      </c>
      <c r="N159" s="18">
        <f ca="1">N74*DCC!$C124*DCC!AI124</f>
        <v>4.19909447497193E-4</v>
      </c>
      <c r="O159" s="18">
        <f ca="1">O74*DCC!$C124*DCC!AJ124</f>
        <v>8.559558755237912E-4</v>
      </c>
      <c r="P159" s="18">
        <f ca="1">P74*DCC!$C124*DCC!AK124</f>
        <v>5.1899452943707523E-5</v>
      </c>
      <c r="S159" s="18" t="s">
        <v>287</v>
      </c>
      <c r="T159" s="76">
        <v>7.6910199999999998E-3</v>
      </c>
      <c r="U159" s="76">
        <v>-1.9871999999999999E-5</v>
      </c>
      <c r="V159" s="76">
        <v>2.7601600000000002E-4</v>
      </c>
      <c r="W159" s="76">
        <v>6.7863699999999998</v>
      </c>
      <c r="X159" s="76">
        <v>2.1777700000000002</v>
      </c>
      <c r="Y159" s="76">
        <v>7.7621900000000004E-3</v>
      </c>
      <c r="Z159" s="76">
        <v>-1.16142E-5</v>
      </c>
      <c r="AA159" s="76">
        <v>5.4058100000000005E-4</v>
      </c>
      <c r="AB159" s="76">
        <v>5.3253700000000004</v>
      </c>
      <c r="AC159" s="76">
        <v>2.9895200000000002</v>
      </c>
    </row>
    <row r="160" spans="1:29">
      <c r="A160" s="79" t="s">
        <v>14</v>
      </c>
      <c r="B160" s="86">
        <f ca="1">T160+U160*B157+V160/(1+EXP((B157-W160)/X160))</f>
        <v>0.96087856372294833</v>
      </c>
      <c r="C160" s="97">
        <f ca="1">Y160+Z160*C157+AA160/(1+EXP((C157-AB160)/AC160))</f>
        <v>0.97684852043934955</v>
      </c>
      <c r="E160" s="18">
        <f t="shared" si="87"/>
        <v>17901</v>
      </c>
      <c r="F160" s="18">
        <f ca="1">F75*DCC!$C125*DCC!E125</f>
        <v>1.0447765064681136E-3</v>
      </c>
      <c r="G160" s="18">
        <f ca="1">G75*DCC!$C125*DCC!F125</f>
        <v>9.0899565830981485E-8</v>
      </c>
      <c r="H160" s="18">
        <f ca="1">H75*DCC!$C125*DCC!F125</f>
        <v>2.1388281907266385E-14</v>
      </c>
      <c r="I160" s="18">
        <f ca="1">I75*DCC!$C125*DCC!F125</f>
        <v>2.9222084007892459E-16</v>
      </c>
      <c r="J160" s="18">
        <f ca="1">J75*DCC!$C125*DCC!F125</f>
        <v>2.8826936351983781E-20</v>
      </c>
      <c r="K160" s="18">
        <f ca="1">K75*DCC!$C125*DCC!F125</f>
        <v>2.3687263491184081E-21</v>
      </c>
      <c r="L160" s="18">
        <f ca="1">L75*DCC!$C125*DCC!F125</f>
        <v>5.368402076040219E-32</v>
      </c>
      <c r="M160" s="18">
        <f ca="1">M75*DCC!$C125*DCC!G125</f>
        <v>1.0017346868133769E-28</v>
      </c>
      <c r="N160" s="18">
        <f ca="1">N75*DCC!$C125*DCC!AI125</f>
        <v>3.29933168294865E-4</v>
      </c>
      <c r="O160" s="18">
        <f ca="1">O75*DCC!$C125*DCC!AJ125</f>
        <v>7.0799158054942043E-4</v>
      </c>
      <c r="P160" s="18">
        <f ca="1">P75*DCC!$C125*DCC!AK125</f>
        <v>3.7048927833194405E-5</v>
      </c>
      <c r="S160" s="18" t="s">
        <v>288</v>
      </c>
      <c r="T160" s="76">
        <v>0.93937899999999996</v>
      </c>
      <c r="U160" s="76">
        <v>2.0348599999999999E-3</v>
      </c>
      <c r="V160" s="76">
        <v>-8.0427499999999998</v>
      </c>
      <c r="W160" s="76">
        <v>-6.1072600000000001</v>
      </c>
      <c r="X160" s="76">
        <v>2.1087199999999999</v>
      </c>
      <c r="Y160" s="76">
        <v>0.96532899999999999</v>
      </c>
      <c r="Z160" s="76">
        <v>1.1019599999999999E-3</v>
      </c>
      <c r="AA160" s="76">
        <v>-7.8715599999999997E-2</v>
      </c>
      <c r="AB160" s="76">
        <v>2.9122300000000001</v>
      </c>
      <c r="AC160" s="76">
        <v>2.0404800000000001</v>
      </c>
    </row>
    <row r="161" spans="1:29">
      <c r="A161" s="79" t="s">
        <v>15</v>
      </c>
      <c r="B161" s="86">
        <f ca="1">T161+U161*B157+V161/(1+EXP((B157-W161)/X161))</f>
        <v>8.6504655722297718E-3</v>
      </c>
      <c r="C161" s="97">
        <f ca="1">Y161+Z161*C157+AA161/(1+EXP((C157-AB161)/AC161))</f>
        <v>8.4351126800131272E-3</v>
      </c>
      <c r="E161" s="18">
        <f t="shared" si="87"/>
        <v>22536</v>
      </c>
      <c r="F161" s="18">
        <f ca="1">F76*DCC!$C126*DCC!E126</f>
        <v>8.589702282731272E-4</v>
      </c>
      <c r="G161" s="18">
        <f ca="1">G76*DCC!$C126*DCC!F126</f>
        <v>7.5276025575620936E-8</v>
      </c>
      <c r="H161" s="18">
        <f ca="1">H76*DCC!$C126*DCC!F126</f>
        <v>1.3156522942315875E-14</v>
      </c>
      <c r="I161" s="18">
        <f ca="1">I76*DCC!$C126*DCC!F126</f>
        <v>1.7123770602014663E-16</v>
      </c>
      <c r="J161" s="18">
        <f ca="1">J76*DCC!$C126*DCC!F126</f>
        <v>1.4060429830112166E-20</v>
      </c>
      <c r="K161" s="18">
        <f ca="1">K76*DCC!$C126*DCC!F126</f>
        <v>1.1062367563952221E-21</v>
      </c>
      <c r="L161" s="18">
        <f ca="1">L76*DCC!$C126*DCC!F126</f>
        <v>1.451190126618821E-32</v>
      </c>
      <c r="M161" s="18">
        <f ca="1">M76*DCC!$C126*DCC!G126</f>
        <v>3.39002528303747E-29</v>
      </c>
      <c r="N161" s="18">
        <f ca="1">N76*DCC!$C126*DCC!AI126</f>
        <v>2.5920260714577592E-4</v>
      </c>
      <c r="O161" s="18">
        <f ca="1">O76*DCC!$C126*DCC!AJ126</f>
        <v>5.8561808750880553E-4</v>
      </c>
      <c r="P161" s="18">
        <f ca="1">P76*DCC!$C126*DCC!AK126</f>
        <v>2.6449231889814497E-5</v>
      </c>
      <c r="S161" s="18" t="s">
        <v>289</v>
      </c>
      <c r="T161" s="76">
        <v>9.4359999999999999E-3</v>
      </c>
      <c r="U161" s="76">
        <v>-6.8822800000000001E-5</v>
      </c>
      <c r="V161" s="76">
        <v>1.29035E-3</v>
      </c>
      <c r="W161" s="76">
        <v>4.7805299999999997</v>
      </c>
      <c r="X161" s="76">
        <v>1.2493399999999999</v>
      </c>
      <c r="Y161" s="76">
        <v>8.8461800000000004E-3</v>
      </c>
      <c r="Z161" s="76">
        <v>-3.7162700000000003E-5</v>
      </c>
      <c r="AA161" s="76">
        <v>5.4452400000000001E-4</v>
      </c>
      <c r="AB161" s="76">
        <v>6.3028199999999996</v>
      </c>
      <c r="AC161" s="76">
        <v>1.4942500000000001</v>
      </c>
    </row>
    <row r="162" spans="1:29">
      <c r="E162" s="18">
        <f t="shared" si="87"/>
        <v>28371</v>
      </c>
      <c r="F162" s="18">
        <f ca="1">F77*DCC!$C127*DCC!E127</f>
        <v>7.0615541440488961E-4</v>
      </c>
      <c r="G162" s="18">
        <f ca="1">G77*DCC!$C127*DCC!F127</f>
        <v>6.2704853046441256E-8</v>
      </c>
      <c r="H162" s="18">
        <f ca="1">H77*DCC!$C127*DCC!F127</f>
        <v>8.1406332465542999E-15</v>
      </c>
      <c r="I162" s="18">
        <f ca="1">I77*DCC!$C127*DCC!F127</f>
        <v>1.0092237321682426E-16</v>
      </c>
      <c r="J162" s="18">
        <f ca="1">J77*DCC!$C127*DCC!F127</f>
        <v>6.898462114065888E-21</v>
      </c>
      <c r="K162" s="18">
        <f ca="1">K77*DCC!$C127*DCC!F127</f>
        <v>5.1967901837480075E-22</v>
      </c>
      <c r="L162" s="18">
        <f ca="1">L77*DCC!$C127*DCC!F127</f>
        <v>3.9460411696849639E-33</v>
      </c>
      <c r="M162" s="18">
        <f ca="1">M77*DCC!$C127*DCC!G127</f>
        <v>1.1893440209438837E-29</v>
      </c>
      <c r="N162" s="18">
        <f ca="1">N77*DCC!$C127*DCC!AI127</f>
        <v>2.0360267706914353E-4</v>
      </c>
      <c r="O162" s="18">
        <f ca="1">O77*DCC!$C127*DCC!AJ127</f>
        <v>4.8437898836597553E-4</v>
      </c>
      <c r="P162" s="18">
        <f ca="1">P77*DCC!$C127*DCC!AK127</f>
        <v>1.8881781351726068E-5</v>
      </c>
      <c r="S162" s="18"/>
    </row>
    <row r="163" spans="1:29">
      <c r="A163" s="79" t="s">
        <v>395</v>
      </c>
      <c r="B163" s="32">
        <f ca="1">B158*(EXP(-B159*$B$1)-B160*EXP(-B161*$B$1))</f>
        <v>2.9889540122234191E-10</v>
      </c>
      <c r="C163" s="32">
        <f ca="1">C158*(EXP(-C159*$B$1)-C160*EXP(-C161*$B$1))</f>
        <v>2.3704965784631524E-10</v>
      </c>
      <c r="E163" s="18">
        <f t="shared" ref="E163:E177" si="88">E78</f>
        <v>35717</v>
      </c>
      <c r="F163" s="18">
        <f ca="1">F78*DCC!$C128*DCC!E128</f>
        <v>5.8050720590495266E-4</v>
      </c>
      <c r="G163" s="18">
        <f ca="1">G78*DCC!$C128*DCC!F128</f>
        <v>5.1899283090750926E-8</v>
      </c>
      <c r="H163" s="18">
        <f ca="1">H78*DCC!$C128*DCC!F128</f>
        <v>5.0048115073360332E-15</v>
      </c>
      <c r="I163" s="18">
        <f ca="1">I78*DCC!$C128*DCC!F128</f>
        <v>5.909340594734881E-17</v>
      </c>
      <c r="J163" s="18">
        <f ca="1">J78*DCC!$C128*DCC!F128</f>
        <v>3.3629151048084129E-21</v>
      </c>
      <c r="K163" s="18">
        <f ca="1">K78*DCC!$C128*DCC!F128</f>
        <v>2.4256701298074464E-22</v>
      </c>
      <c r="L163" s="18">
        <f ca="1">L78*DCC!$C128*DCC!F128</f>
        <v>1.0661109013503762E-33</v>
      </c>
      <c r="M163" s="18">
        <f ca="1">M78*DCC!$C128*DCC!G128</f>
        <v>4.1343498543038869E-30</v>
      </c>
      <c r="N163" s="18">
        <f ca="1">N78*DCC!$C128*DCC!AI128</f>
        <v>1.5991272121040412E-4</v>
      </c>
      <c r="O163" s="18">
        <f ca="1">O78*DCC!$C128*DCC!AJ128</f>
        <v>4.0064037126842704E-4</v>
      </c>
      <c r="P163" s="18">
        <f ca="1">P78*DCC!$C128*DCC!AK128</f>
        <v>1.3479538620313431E-5</v>
      </c>
      <c r="S163" t="s">
        <v>567</v>
      </c>
    </row>
    <row r="164" spans="1:29">
      <c r="A164" s="79"/>
      <c r="B164" s="84"/>
      <c r="C164" s="94"/>
      <c r="E164" s="18">
        <f t="shared" si="88"/>
        <v>44965</v>
      </c>
      <c r="F164" s="18">
        <f ca="1">F79*DCC!$C129*DCC!E129</f>
        <v>4.7719220468292472E-4</v>
      </c>
      <c r="G164" s="18">
        <f ca="1">G79*DCC!$C129*DCC!F129</f>
        <v>4.271994283779407E-8</v>
      </c>
      <c r="H164" s="18">
        <f ca="1">H79*DCC!$C129*DCC!F129</f>
        <v>3.0600411845620336E-15</v>
      </c>
      <c r="I164" s="18">
        <f ca="1">I79*DCC!$C129*DCC!F129</f>
        <v>3.4407725969559243E-17</v>
      </c>
      <c r="J164" s="18">
        <f ca="1">J79*DCC!$C129*DCC!F129</f>
        <v>1.6303852774441801E-21</v>
      </c>
      <c r="K164" s="18">
        <f ca="1">K79*DCC!$C129*DCC!F129</f>
        <v>1.1260019734759522E-22</v>
      </c>
      <c r="L164" s="18">
        <f ca="1">L79*DCC!$C129*DCC!F129</f>
        <v>2.8645452529943158E-34</v>
      </c>
      <c r="M164" s="18">
        <f ca="1">M79*DCC!$C129*DCC!G129</f>
        <v>1.4263225024570879E-30</v>
      </c>
      <c r="N164" s="18">
        <f ca="1">N79*DCC!$C129*DCC!AI129</f>
        <v>1.2558513461696666E-4</v>
      </c>
      <c r="O164" s="18">
        <f ca="1">O79*DCC!$C129*DCC!AJ129</f>
        <v>3.3137002394231758E-4</v>
      </c>
      <c r="P164" s="18">
        <f ca="1">P79*DCC!$C129*DCC!AK129</f>
        <v>9.622778474122437E-6</v>
      </c>
      <c r="S164" s="18"/>
      <c r="T164" t="s">
        <v>328</v>
      </c>
      <c r="U164" t="s">
        <v>326</v>
      </c>
      <c r="V164" t="s">
        <v>405</v>
      </c>
      <c r="W164" t="s">
        <v>406</v>
      </c>
      <c r="X164" t="s">
        <v>407</v>
      </c>
    </row>
    <row r="165" spans="1:29">
      <c r="A165" s="79" t="s">
        <v>62</v>
      </c>
      <c r="B165" s="86">
        <f ca="1">T165+U165*$B$2+V165/(1+EXP(($B$2-W165)/X165))</f>
        <v>0.11521517322459776</v>
      </c>
      <c r="E165" s="18">
        <f t="shared" si="88"/>
        <v>56608</v>
      </c>
      <c r="F165" s="18">
        <f ca="1">F80*DCC!$C130*DCC!E130</f>
        <v>3.9225055482185048E-4</v>
      </c>
      <c r="G165" s="18">
        <f ca="1">G80*DCC!$C130*DCC!F130</f>
        <v>3.5489039113833059E-8</v>
      </c>
      <c r="H165" s="18">
        <f ca="1">H80*DCC!$C130*DCC!F130</f>
        <v>1.8882367886078888E-15</v>
      </c>
      <c r="I165" s="18">
        <f ca="1">I80*DCC!$C130*DCC!F130</f>
        <v>2.0217171646156776E-17</v>
      </c>
      <c r="J165" s="18">
        <f ca="1">J80*DCC!$C130*DCC!F130</f>
        <v>7.9772023009225421E-22</v>
      </c>
      <c r="K165" s="18">
        <f ca="1">K80*DCC!$C130*DCC!F130</f>
        <v>5.2751146835866993E-23</v>
      </c>
      <c r="L165" s="18">
        <f ca="1">L80*DCC!$C130*DCC!F130</f>
        <v>7.7675813496544088E-35</v>
      </c>
      <c r="M165" s="18">
        <f ca="1">M80*DCC!$C130*DCC!G130</f>
        <v>5.0737369395923397E-31</v>
      </c>
      <c r="N165" s="18">
        <f ca="1">N80*DCC!$C130*DCC!AI130</f>
        <v>9.861875329176494E-5</v>
      </c>
      <c r="O165" s="18">
        <f ca="1">O80*DCC!$C130*DCC!AJ130</f>
        <v>2.740722058827762E-4</v>
      </c>
      <c r="P165" s="18">
        <f ca="1">P80*DCC!$C130*DCC!AK130</f>
        <v>6.869415461483366E-6</v>
      </c>
      <c r="S165" s="18"/>
      <c r="T165" s="76">
        <v>1.08</v>
      </c>
      <c r="U165" s="76">
        <v>-7.1069999999999994E-2</v>
      </c>
      <c r="V165" s="76">
        <v>-8.8149999999999995</v>
      </c>
      <c r="W165" s="76">
        <v>-3.3239999999999998</v>
      </c>
      <c r="X165" s="76">
        <v>3.6389999999999998</v>
      </c>
    </row>
    <row r="166" spans="1:29">
      <c r="A166" s="79" t="s">
        <v>63</v>
      </c>
      <c r="B166" s="86">
        <f ca="1">T166+U166*$B$2+V166/(1+EXP(($B$2-W166)/X166))</f>
        <v>2.8388750000738695E-3</v>
      </c>
      <c r="C166" s="96"/>
      <c r="E166" s="18">
        <f t="shared" si="88"/>
        <v>71264</v>
      </c>
      <c r="F166" s="18">
        <f ca="1">F81*DCC!$C131*DCC!E131</f>
        <v>3.224350941676782E-4</v>
      </c>
      <c r="G166" s="18">
        <f ca="1">G81*DCC!$C131*DCC!F131</f>
        <v>2.9628809178687105E-8</v>
      </c>
      <c r="H166" s="18">
        <f ca="1">H81*DCC!$C131*DCC!F131</f>
        <v>1.1709975842916882E-15</v>
      </c>
      <c r="I166" s="18">
        <f ca="1">I81*DCC!$C131*DCC!F131</f>
        <v>1.1937660787472632E-17</v>
      </c>
      <c r="J166" s="18">
        <f ca="1">J81*DCC!$C131*DCC!F131</f>
        <v>3.9227645332622159E-22</v>
      </c>
      <c r="K166" s="18">
        <f ca="1">K81*DCC!$C131*DCC!F131</f>
        <v>2.4837505519611739E-23</v>
      </c>
      <c r="L166" s="18">
        <f ca="1">L81*DCC!$C131*DCC!F131</f>
        <v>2.117020019049572E-35</v>
      </c>
      <c r="M166" s="18">
        <f ca="1">M81*DCC!$C131*DCC!G131</f>
        <v>1.8343004375133196E-31</v>
      </c>
      <c r="N166" s="18">
        <f ca="1">N81*DCC!$C131*DCC!AI131</f>
        <v>7.7442214570443276E-5</v>
      </c>
      <c r="O166" s="18">
        <f ca="1">O81*DCC!$C131*DCC!AJ131</f>
        <v>2.2668985039492096E-4</v>
      </c>
      <c r="P166" s="18">
        <f ca="1">P81*DCC!$C131*DCC!AK131</f>
        <v>4.9041464733284672E-6</v>
      </c>
      <c r="S166" s="18"/>
      <c r="T166" s="76">
        <v>1.916E-3</v>
      </c>
      <c r="U166" s="76">
        <v>8.0249999999999999E-5</v>
      </c>
      <c r="V166" s="76">
        <v>7.2369999999999997E-4</v>
      </c>
      <c r="W166" s="76">
        <v>1.587</v>
      </c>
      <c r="X166" s="76">
        <v>0.43090000000000001</v>
      </c>
    </row>
    <row r="167" spans="1:29">
      <c r="A167" s="79" t="s">
        <v>329</v>
      </c>
      <c r="B167" s="32">
        <f ca="1">B163-B168*$B$6^B169</f>
        <v>3.0522437596568901E-10</v>
      </c>
      <c r="C167" s="95"/>
      <c r="E167" s="18">
        <f t="shared" si="88"/>
        <v>89716</v>
      </c>
      <c r="F167" s="18">
        <f ca="1">F82*DCC!$C132*DCC!E132</f>
        <v>2.6503328444209729E-4</v>
      </c>
      <c r="G167" s="18">
        <f ca="1">G82*DCC!$C132*DCC!F132</f>
        <v>2.4569233993859155E-8</v>
      </c>
      <c r="H167" s="18">
        <f ca="1">H82*DCC!$C132*DCC!F132</f>
        <v>7.2127943530335593E-16</v>
      </c>
      <c r="I167" s="18">
        <f ca="1">I82*DCC!$C132*DCC!F132</f>
        <v>7.0005016499132766E-18</v>
      </c>
      <c r="J167" s="18">
        <f ca="1">J82*DCC!$C132*DCC!F132</f>
        <v>1.9159073426979636E-22</v>
      </c>
      <c r="K167" s="18">
        <f ca="1">K82*DCC!$C132*DCC!F132</f>
        <v>1.161510910003164E-23</v>
      </c>
      <c r="L167" s="18">
        <f ca="1">L82*DCC!$C132*DCC!F132</f>
        <v>5.7304137105037996E-36</v>
      </c>
      <c r="M167" s="18">
        <f ca="1">M82*DCC!$C132*DCC!G132</f>
        <v>6.5319283132816905E-32</v>
      </c>
      <c r="N167" s="18">
        <f ca="1">N82*DCC!$C132*DCC!AI132</f>
        <v>6.0808382676882008E-5</v>
      </c>
      <c r="O167" s="18">
        <f ca="1">O82*DCC!$C132*DCC!AJ132</f>
        <v>1.8749278346123045E-4</v>
      </c>
      <c r="P167" s="18">
        <f ca="1">P82*DCC!$C132*DCC!AK132</f>
        <v>3.5009779882793635E-6</v>
      </c>
    </row>
    <row r="168" spans="1:29">
      <c r="A168" s="79" t="s">
        <v>327</v>
      </c>
      <c r="B168" s="32">
        <f ca="1">(B163-C163)/($B$6^B169-$C$6^B169)</f>
        <v>-7.4467386812929246E-20</v>
      </c>
      <c r="C168" s="97"/>
      <c r="E168" s="18">
        <f t="shared" si="88"/>
        <v>112940</v>
      </c>
      <c r="F168" s="18">
        <f ca="1">F83*DCC!$C133*DCC!E133</f>
        <v>2.1787406544125914E-4</v>
      </c>
      <c r="G168" s="18">
        <f ca="1">G83*DCC!$C133*DCC!F133</f>
        <v>1.9504519189310233E-8</v>
      </c>
      <c r="H168" s="18">
        <f ca="1">H83*DCC!$C133*DCC!F133</f>
        <v>4.2534907891682886E-16</v>
      </c>
      <c r="I168" s="18">
        <f ca="1">I83*DCC!$C133*DCC!F133</f>
        <v>3.9301170690686978E-18</v>
      </c>
      <c r="J168" s="18">
        <f ca="1">J83*DCC!$C133*DCC!F133</f>
        <v>8.9592808807535728E-23</v>
      </c>
      <c r="K168" s="18">
        <f ca="1">K83*DCC!$C133*DCC!F133</f>
        <v>5.200667840464864E-24</v>
      </c>
      <c r="L168" s="18">
        <f ca="1">L83*DCC!$C133*DCC!F133</f>
        <v>1.4853175847942E-36</v>
      </c>
      <c r="M168" s="18">
        <f ca="1">M83*DCC!$C133*DCC!G133</f>
        <v>2.179885965077403E-32</v>
      </c>
      <c r="N168" s="18">
        <f ca="1">N83*DCC!$C133*DCC!AI133</f>
        <v>4.7752101543966682E-5</v>
      </c>
      <c r="O168" s="18">
        <f ca="1">O83*DCC!$C133*DCC!AJ133</f>
        <v>1.5509159809132193E-4</v>
      </c>
      <c r="P168" s="18">
        <f ca="1">P83*DCC!$C133*DCC!AK133</f>
        <v>2.4996642857897743E-6</v>
      </c>
    </row>
    <row r="169" spans="1:29">
      <c r="A169" s="79" t="s">
        <v>397</v>
      </c>
      <c r="B169" s="32">
        <f ca="1">B165+B166*$B$1</f>
        <v>3.0875172983019392</v>
      </c>
      <c r="C169" s="97"/>
      <c r="E169" s="18">
        <f t="shared" si="88"/>
        <v>142190</v>
      </c>
      <c r="F169" s="18">
        <f ca="1">F84*DCC!$C134*DCC!E134</f>
        <v>1.7906436080927291E-4</v>
      </c>
      <c r="G169" s="18">
        <f ca="1">G84*DCC!$C134*DCC!F134</f>
        <v>1.4946878262149374E-8</v>
      </c>
      <c r="H169" s="18">
        <f ca="1">H84*DCC!$C134*DCC!F134</f>
        <v>2.4210459359261864E-16</v>
      </c>
      <c r="I169" s="18">
        <f ca="1">I84*DCC!$C134*DCC!F134</f>
        <v>2.1294033911810014E-18</v>
      </c>
      <c r="J169" s="18">
        <f ca="1">J84*DCC!$C134*DCC!F134</f>
        <v>4.0433717007681288E-23</v>
      </c>
      <c r="K169" s="18">
        <f ca="1">K84*DCC!$C134*DCC!F134</f>
        <v>2.2472874084338401E-24</v>
      </c>
      <c r="L169" s="18">
        <f ca="1">L84*DCC!$C134*DCC!F134</f>
        <v>3.714610786470323E-37</v>
      </c>
      <c r="M169" s="18">
        <f ca="1">M84*DCC!$C134*DCC!G134</f>
        <v>6.9154864548856919E-33</v>
      </c>
      <c r="N169" s="18">
        <f ca="1">N84*DCC!$C134*DCC!AI134</f>
        <v>3.7489127798654546E-5</v>
      </c>
      <c r="O169" s="18">
        <f ca="1">O84*DCC!$C134*DCC!AJ134</f>
        <v>1.2826130565374462E-4</v>
      </c>
      <c r="P169" s="18">
        <f ca="1">P84*DCC!$C134*DCC!AK134</f>
        <v>1.7842298188349324E-6</v>
      </c>
    </row>
    <row r="170" spans="1:29">
      <c r="A170" s="79"/>
      <c r="B170" s="86"/>
      <c r="C170" s="97"/>
      <c r="E170" s="18">
        <f t="shared" si="88"/>
        <v>179010</v>
      </c>
      <c r="F170" s="18">
        <f ca="1">F85*DCC!$C135*DCC!E135</f>
        <v>1.4717551281454732E-4</v>
      </c>
      <c r="G170" s="18">
        <f ca="1">G85*DCC!$C135*DCC!F135</f>
        <v>1.1455038315585298E-8</v>
      </c>
      <c r="H170" s="18">
        <f ca="1">H85*DCC!$C135*DCC!F135</f>
        <v>1.3781871343484763E-16</v>
      </c>
      <c r="I170" s="18">
        <f ca="1">I85*DCC!$C135*DCC!F135</f>
        <v>1.1538063690420981E-18</v>
      </c>
      <c r="J170" s="18">
        <f ca="1">J85*DCC!$C135*DCC!F135</f>
        <v>1.8250507397342044E-23</v>
      </c>
      <c r="K170" s="18">
        <f ca="1">K85*DCC!$C135*DCC!F135</f>
        <v>9.7122832555146067E-25</v>
      </c>
      <c r="L170" s="18">
        <f ca="1">L85*DCC!$C135*DCC!F135</f>
        <v>9.2918346860971311E-38</v>
      </c>
      <c r="M170" s="18">
        <f ca="1">M85*DCC!$C135*DCC!G135</f>
        <v>2.1942818054397521E-33</v>
      </c>
      <c r="N170" s="18">
        <f ca="1">N85*DCC!$C135*DCC!AI135</f>
        <v>2.9433301838635948E-5</v>
      </c>
      <c r="O170" s="18">
        <f ca="1">O85*DCC!$C135*DCC!AJ135</f>
        <v>1.0607884842694884E-4</v>
      </c>
      <c r="P170" s="18">
        <f ca="1">P85*DCC!$C135*DCC!AK135</f>
        <v>1.2736632875553119E-6</v>
      </c>
    </row>
    <row r="171" spans="1:29">
      <c r="A171" s="79" t="s">
        <v>398</v>
      </c>
      <c r="B171" s="32">
        <f ca="1">B167+B168*$B$3^B169</f>
        <v>2.937597446923651E-10</v>
      </c>
      <c r="C171" s="95"/>
      <c r="E171" s="18">
        <f t="shared" si="88"/>
        <v>225360</v>
      </c>
      <c r="F171" s="18">
        <f ca="1">F86*DCC!$C136*DCC!E136</f>
        <v>1.2097086945405291E-4</v>
      </c>
      <c r="G171" s="18">
        <f ca="1">G86*DCC!$C136*DCC!F136</f>
        <v>8.7794515306491977E-9</v>
      </c>
      <c r="H171" s="18">
        <f ca="1">H86*DCC!$C136*DCC!F136</f>
        <v>7.8460193267516658E-17</v>
      </c>
      <c r="I171" s="18">
        <f ca="1">I86*DCC!$C136*DCC!F136</f>
        <v>6.2520157245798097E-19</v>
      </c>
      <c r="J171" s="18">
        <f ca="1">J86*DCC!$C136*DCC!F136</f>
        <v>8.2385541996964267E-24</v>
      </c>
      <c r="K171" s="18">
        <f ca="1">K86*DCC!$C136*DCC!F136</f>
        <v>4.1978845111999192E-25</v>
      </c>
      <c r="L171" s="18">
        <f ca="1">L86*DCC!$C136*DCC!F136</f>
        <v>2.324645371056936E-38</v>
      </c>
      <c r="M171" s="18">
        <f ca="1">M86*DCC!$C136*DCC!G136</f>
        <v>6.9633810898921076E-34</v>
      </c>
      <c r="N171" s="18">
        <f ca="1">N86*DCC!$C136*DCC!AI136</f>
        <v>2.3109459002432351E-5</v>
      </c>
      <c r="O171" s="18">
        <f ca="1">O86*DCC!$C136*DCC!AJ136</f>
        <v>8.7737107504451132E-5</v>
      </c>
      <c r="P171" s="18">
        <f ca="1">P86*DCC!$C136*DCC!AK136</f>
        <v>9.0925538361883355E-7</v>
      </c>
    </row>
    <row r="172" spans="1:29">
      <c r="A172" s="79"/>
      <c r="B172" s="80"/>
      <c r="E172" s="18">
        <f t="shared" si="88"/>
        <v>283710</v>
      </c>
      <c r="F172" s="18">
        <f ca="1">F87*DCC!$C137*DCC!E137</f>
        <v>9.9429846804023725E-5</v>
      </c>
      <c r="G172" s="18">
        <f ca="1">G87*DCC!$C137*DCC!F137</f>
        <v>6.7287156208217364E-9</v>
      </c>
      <c r="H172" s="18">
        <f ca="1">H87*DCC!$C137*DCC!F137</f>
        <v>4.4666995460133142E-17</v>
      </c>
      <c r="I172" s="18">
        <f ca="1">I87*DCC!$C137*DCC!F137</f>
        <v>3.3875052349089005E-19</v>
      </c>
      <c r="J172" s="18">
        <f ca="1">J87*DCC!$C137*DCC!F137</f>
        <v>3.7189898489208994E-24</v>
      </c>
      <c r="K172" s="18">
        <f ca="1">K87*DCC!$C137*DCC!F137</f>
        <v>1.8144202715671079E-25</v>
      </c>
      <c r="L172" s="18">
        <f ca="1">L87*DCC!$C137*DCC!F137</f>
        <v>5.8158649537529612E-39</v>
      </c>
      <c r="M172" s="18">
        <f ca="1">M87*DCC!$C137*DCC!G137</f>
        <v>2.2097772875757127E-34</v>
      </c>
      <c r="N172" s="18">
        <f ca="1">N87*DCC!$C137*DCC!AI137</f>
        <v>1.8143835085887985E-5</v>
      </c>
      <c r="O172" s="18">
        <f ca="1">O87*DCC!$C137*DCC!AJ137</f>
        <v>7.2565603600307466E-5</v>
      </c>
      <c r="P172" s="18">
        <f ca="1">P87*DCC!$C137*DCC!AK137</f>
        <v>6.4909994930508918E-7</v>
      </c>
    </row>
    <row r="173" spans="1:29">
      <c r="A173" s="79" t="s">
        <v>572</v>
      </c>
      <c r="B173" s="85"/>
      <c r="C173" s="95"/>
      <c r="E173" s="18">
        <f t="shared" si="88"/>
        <v>357170</v>
      </c>
      <c r="F173" s="18">
        <f ca="1">F88*DCC!$C138*DCC!E138</f>
        <v>8.1725127649693354E-5</v>
      </c>
      <c r="G173" s="18">
        <f ca="1">G88*DCC!$C138*DCC!F138</f>
        <v>5.1570492080846832E-9</v>
      </c>
      <c r="H173" s="18">
        <f ca="1">H88*DCC!$C138*DCC!F138</f>
        <v>2.5428759006543036E-17</v>
      </c>
      <c r="I173" s="18">
        <f ca="1">I88*DCC!$C138*DCC!F138</f>
        <v>1.8353481336674795E-19</v>
      </c>
      <c r="J173" s="18">
        <f ca="1">J88*DCC!$C138*DCC!F138</f>
        <v>1.6787943610951407E-24</v>
      </c>
      <c r="K173" s="18">
        <f ca="1">K88*DCC!$C138*DCC!F138</f>
        <v>7.8422979071421587E-26</v>
      </c>
      <c r="L173" s="18">
        <f ca="1">L88*DCC!$C138*DCC!F138</f>
        <v>1.4550032933421174E-39</v>
      </c>
      <c r="M173" s="18">
        <f ca="1">M88*DCC!$C138*DCC!G138</f>
        <v>7.0124779579865253E-35</v>
      </c>
      <c r="N173" s="18">
        <f ca="1">N88*DCC!$C138*DCC!AI138</f>
        <v>1.4245210836061698E-5</v>
      </c>
      <c r="O173" s="18">
        <f ca="1">O88*DCC!$C138*DCC!AJ138</f>
        <v>6.0018228307588309E-5</v>
      </c>
      <c r="P173" s="18">
        <f ca="1">P88*DCC!$C138*DCC!AK138</f>
        <v>4.6338372839047391E-7</v>
      </c>
      <c r="S173" s="18" t="s">
        <v>577</v>
      </c>
    </row>
    <row r="174" spans="1:29">
      <c r="A174" s="79" t="s">
        <v>394</v>
      </c>
      <c r="B174" s="85">
        <f ca="1">$B$2</f>
        <v>11.5</v>
      </c>
      <c r="C174" s="95">
        <f ca="1">$B$2</f>
        <v>11.5</v>
      </c>
      <c r="E174" s="18">
        <f t="shared" si="88"/>
        <v>449650</v>
      </c>
      <c r="F174" s="18">
        <f ca="1">F89*DCC!$C139*DCC!E139</f>
        <v>6.7171730584518024E-5</v>
      </c>
      <c r="G174" s="18">
        <f ca="1">G89*DCC!$C139*DCC!F139</f>
        <v>3.9524328113791252E-9</v>
      </c>
      <c r="H174" s="18">
        <f ca="1">H89*DCC!$C139*DCC!F139</f>
        <v>1.4476334906096417E-17</v>
      </c>
      <c r="I174" s="18">
        <f ca="1">I89*DCC!$C139*DCC!F139</f>
        <v>9.9433299242505305E-20</v>
      </c>
      <c r="J174" s="18">
        <f ca="1">J89*DCC!$C139*DCC!F139</f>
        <v>7.5781945897429757E-25</v>
      </c>
      <c r="K174" s="18">
        <f ca="1">K89*DCC!$C139*DCC!F139</f>
        <v>3.3895703945402977E-26</v>
      </c>
      <c r="L174" s="18">
        <f ca="1">L89*DCC!$C139*DCC!F139</f>
        <v>3.6400822007834536E-40</v>
      </c>
      <c r="M174" s="18">
        <f ca="1">M89*DCC!$C139*DCC!G139</f>
        <v>2.2253141811508218E-35</v>
      </c>
      <c r="N174" s="18">
        <f ca="1">N89*DCC!$C139*DCC!AI139</f>
        <v>1.1184060853152736E-5</v>
      </c>
      <c r="O174" s="18">
        <f ca="1">O89*DCC!$C139*DCC!AJ139</f>
        <v>4.9639706570258699E-5</v>
      </c>
      <c r="P174" s="18">
        <f ca="1">P89*DCC!$C139*DCC!AK139</f>
        <v>3.3079908846782291E-7</v>
      </c>
      <c r="S174" s="18"/>
      <c r="T174" t="s">
        <v>276</v>
      </c>
      <c r="U174" t="s">
        <v>277</v>
      </c>
      <c r="V174" t="s">
        <v>278</v>
      </c>
      <c r="W174" t="s">
        <v>279</v>
      </c>
      <c r="X174" t="s">
        <v>280</v>
      </c>
      <c r="Y174" t="s">
        <v>281</v>
      </c>
      <c r="Z174" t="s">
        <v>282</v>
      </c>
      <c r="AA174" t="s">
        <v>283</v>
      </c>
    </row>
    <row r="175" spans="1:29">
      <c r="A175" s="79" t="s">
        <v>12</v>
      </c>
      <c r="B175" s="86">
        <f ca="1">T175+U175*B174+V175/(1+EXP((B174-W175)/X175))</f>
        <v>8.4271167126805817E-7</v>
      </c>
      <c r="C175" s="97">
        <f ca="1">Y175+Z175*C174+AA175/(1+EXP((C174-AB175)/AC175))</f>
        <v>1.6555819737165475E-6</v>
      </c>
      <c r="E175" s="18">
        <f t="shared" si="88"/>
        <v>566080</v>
      </c>
      <c r="F175" s="18">
        <f ca="1">F90*DCC!$C140*DCC!E140</f>
        <v>5.5209352192663718E-5</v>
      </c>
      <c r="G175" s="18">
        <f ca="1">G90*DCC!$C140*DCC!F140</f>
        <v>3.0291675710081573E-9</v>
      </c>
      <c r="H175" s="18">
        <f ca="1">H90*DCC!$C140*DCC!F140</f>
        <v>8.2410590245958187E-18</v>
      </c>
      <c r="I175" s="18">
        <f ca="1">I90*DCC!$C140*DCC!F140</f>
        <v>5.3866245859305279E-20</v>
      </c>
      <c r="J175" s="18">
        <f ca="1">J90*DCC!$C140*DCC!F140</f>
        <v>3.420749984896965E-25</v>
      </c>
      <c r="K175" s="18">
        <f ca="1">K90*DCC!$C140*DCC!F140</f>
        <v>1.4649831598249518E-26</v>
      </c>
      <c r="L175" s="18">
        <f ca="1">L90*DCC!$C140*DCC!F140</f>
        <v>9.1061863842241896E-41</v>
      </c>
      <c r="M175" s="18">
        <f ca="1">M90*DCC!$C140*DCC!G140</f>
        <v>7.0614355280788803E-36</v>
      </c>
      <c r="N175" s="18">
        <f ca="1">N90*DCC!$C140*DCC!AI140</f>
        <v>8.7805885058942486E-6</v>
      </c>
      <c r="O175" s="18">
        <f ca="1">O90*DCC!$C140*DCC!AJ140</f>
        <v>4.1055548259777054E-5</v>
      </c>
      <c r="P175" s="18">
        <f ca="1">P90*DCC!$C140*DCC!AK140</f>
        <v>2.361469243758413E-7</v>
      </c>
      <c r="S175" s="18" t="s">
        <v>286</v>
      </c>
      <c r="T175" s="76">
        <v>1.1636599999999999E-6</v>
      </c>
      <c r="U175" s="76">
        <v>-3.1412600000000003E-8</v>
      </c>
      <c r="V175" s="76">
        <v>7.1636500000000002E-7</v>
      </c>
      <c r="W175" s="76">
        <v>4.7509399999999999</v>
      </c>
      <c r="X175" s="76">
        <v>2.3932600000000002</v>
      </c>
      <c r="Y175" s="76">
        <v>2.3013599999999998E-6</v>
      </c>
      <c r="Z175" s="76">
        <v>-5.9226100000000003E-8</v>
      </c>
      <c r="AA175" s="76">
        <v>8.2329200000000001E-7</v>
      </c>
      <c r="AB175" s="76">
        <v>7.4249700000000001</v>
      </c>
      <c r="AC175" s="76">
        <v>1.31243</v>
      </c>
    </row>
    <row r="176" spans="1:29">
      <c r="A176" s="79" t="s">
        <v>13</v>
      </c>
      <c r="B176" s="86">
        <f ca="1">T176+U176*B174+V176/(1+EXP((B174-W176)/X176))</f>
        <v>7.5919067082172867E-3</v>
      </c>
      <c r="C176" s="97">
        <f ca="1">Y176+Z176*C174+AA176/(1+EXP((C174-AB176)/AC176))</f>
        <v>7.8952981059752427E-3</v>
      </c>
      <c r="E176" s="18">
        <f t="shared" si="88"/>
        <v>712640</v>
      </c>
      <c r="F176" s="18">
        <f ca="1">F91*DCC!$C141*DCC!E141</f>
        <v>4.5379081764202078E-5</v>
      </c>
      <c r="G176" s="18">
        <f ca="1">G91*DCC!$C141*DCC!F141</f>
        <v>2.3216863729480571E-9</v>
      </c>
      <c r="H176" s="18">
        <f ca="1">H91*DCC!$C141*DCC!F141</f>
        <v>4.6918364183796319E-18</v>
      </c>
      <c r="I176" s="18">
        <f ca="1">I91*DCC!$C141*DCC!F141</f>
        <v>2.918247124170575E-20</v>
      </c>
      <c r="J176" s="18">
        <f ca="1">J91*DCC!$C141*DCC!F141</f>
        <v>1.5442700957187432E-25</v>
      </c>
      <c r="K176" s="18">
        <f ca="1">K91*DCC!$C141*DCC!F141</f>
        <v>6.3324095786721154E-27</v>
      </c>
      <c r="L176" s="18">
        <f ca="1">L91*DCC!$C141*DCC!F141</f>
        <v>2.2784315412770981E-41</v>
      </c>
      <c r="M176" s="18">
        <f ca="1">M91*DCC!$C141*DCC!G141</f>
        <v>2.2410811469828068E-36</v>
      </c>
      <c r="N176" s="18">
        <f ca="1">N91*DCC!$C141*DCC!AI141</f>
        <v>6.8939177686090839E-6</v>
      </c>
      <c r="O176" s="18">
        <f ca="1">O91*DCC!$C141*DCC!AJ141</f>
        <v>3.3957230463841025E-5</v>
      </c>
      <c r="P176" s="18">
        <f ca="1">P91*DCC!$C141*DCC!AK141</f>
        <v>1.6858738219056794E-7</v>
      </c>
      <c r="S176" s="18" t="s">
        <v>287</v>
      </c>
      <c r="T176" s="76">
        <v>7.8762399999999996E-3</v>
      </c>
      <c r="U176" s="76">
        <v>-2.5507099999999998E-5</v>
      </c>
      <c r="V176" s="76">
        <v>1.6726600000000001E-4</v>
      </c>
      <c r="W176" s="76">
        <v>7.0311399999999997</v>
      </c>
      <c r="X176" s="76">
        <v>1.5585899999999999</v>
      </c>
      <c r="Y176" s="76">
        <v>8.16243E-3</v>
      </c>
      <c r="Z176" s="76">
        <v>-2.50859E-5</v>
      </c>
      <c r="AA176" s="76">
        <v>3.1590900000000001E-4</v>
      </c>
      <c r="AB176" s="76">
        <v>7.1079699999999999</v>
      </c>
      <c r="AC176" s="76">
        <v>1.67371</v>
      </c>
    </row>
    <row r="177" spans="1:29">
      <c r="A177" s="79" t="s">
        <v>14</v>
      </c>
      <c r="B177" s="86">
        <f ca="1">T177+U177*B174+V177/(1+EXP((B174-W177)/X177))</f>
        <v>0.96345161652224887</v>
      </c>
      <c r="C177" s="97">
        <f ca="1">Y177+Z177*C174+AA177/(1+EXP((C174-AB177)/AC177))</f>
        <v>0.98512536773310333</v>
      </c>
      <c r="E177" s="18">
        <f t="shared" si="88"/>
        <v>897160</v>
      </c>
      <c r="F177" s="18">
        <f ca="1">F92*DCC!$C142*DCC!E142</f>
        <v>3.7297938134929399E-5</v>
      </c>
      <c r="G177" s="18">
        <f ca="1">G92*DCC!$C142*DCC!F142</f>
        <v>1.7793798053978501E-9</v>
      </c>
      <c r="H177" s="18">
        <f ca="1">H92*DCC!$C142*DCC!F142</f>
        <v>2.6710258717832372E-18</v>
      </c>
      <c r="I177" s="18">
        <f ca="1">I92*DCC!$C142*DCC!F142</f>
        <v>1.580830475980467E-20</v>
      </c>
      <c r="J177" s="18">
        <f ca="1">J92*DCC!$C142*DCC!F142</f>
        <v>6.970969877737505E-26</v>
      </c>
      <c r="K177" s="18">
        <f ca="1">K92*DCC!$C142*DCC!F142</f>
        <v>2.7369823513409302E-27</v>
      </c>
      <c r="L177" s="18">
        <f ca="1">L92*DCC!$C142*DCC!F142</f>
        <v>5.700128941818636E-42</v>
      </c>
      <c r="M177" s="18">
        <f ca="1">M92*DCC!$C142*DCC!G142</f>
        <v>7.1117908369014327E-37</v>
      </c>
      <c r="N177" s="18">
        <f ca="1">N92*DCC!$C142*DCC!AI142</f>
        <v>5.4124347121024899E-6</v>
      </c>
      <c r="O177" s="18">
        <f ca="1">O92*DCC!$C142*DCC!AJ142</f>
        <v>2.8085351268304665E-5</v>
      </c>
      <c r="P177" s="18">
        <f ca="1">P92*DCC!$C142*DCC!AK142</f>
        <v>1.2035120134992872E-7</v>
      </c>
      <c r="S177" s="18" t="s">
        <v>288</v>
      </c>
      <c r="T177" s="76">
        <v>0.94379299999999999</v>
      </c>
      <c r="U177" s="76">
        <v>1.87572E-3</v>
      </c>
      <c r="V177" s="76">
        <v>-8.5872200000000003</v>
      </c>
      <c r="W177" s="76">
        <v>-5.7701500000000001</v>
      </c>
      <c r="X177" s="76">
        <v>2.0536300000000001</v>
      </c>
      <c r="Y177" s="76">
        <v>0.97520499999999999</v>
      </c>
      <c r="Z177" s="76">
        <v>8.6565600000000002E-4</v>
      </c>
      <c r="AA177" s="76">
        <v>-4.1966400000000001E-2</v>
      </c>
      <c r="AB177" s="76">
        <v>3.1338200000000001</v>
      </c>
      <c r="AC177" s="76">
        <v>1.1787099999999999</v>
      </c>
    </row>
    <row r="178" spans="1:29">
      <c r="A178" s="79" t="s">
        <v>15</v>
      </c>
      <c r="B178" s="86">
        <f ca="1">T178+U178*B174+V178/(1+EXP((B174-W178)/X178))</f>
        <v>8.7491213038351223E-3</v>
      </c>
      <c r="C178" s="97">
        <f ca="1">Y178+Z178*C174+AA178/(1+EXP((C174-AB178)/AC178))</f>
        <v>8.3617255995434812E-3</v>
      </c>
      <c r="E178" s="18" t="s">
        <v>126</v>
      </c>
      <c r="F178" s="18">
        <f ca="1">SUM(F98:F177)</f>
        <v>0.24766977235610005</v>
      </c>
      <c r="G178" s="18">
        <f t="shared" ref="G178:P178" ca="1" si="89">SUM(G98:G177)</f>
        <v>4.1156059545799096E-4</v>
      </c>
      <c r="H178" s="18">
        <f t="shared" ca="1" si="89"/>
        <v>2.0394669254860791E-6</v>
      </c>
      <c r="I178" s="18">
        <f t="shared" ca="1" si="89"/>
        <v>2.1498755055106217E-7</v>
      </c>
      <c r="J178" s="18">
        <f t="shared" ca="1" si="89"/>
        <v>1.1542822458753302E-7</v>
      </c>
      <c r="K178" s="18">
        <f t="shared" ca="1" si="89"/>
        <v>1.1068697163659392E-7</v>
      </c>
      <c r="L178" s="18">
        <f t="shared" ca="1" si="89"/>
        <v>5.1919325731061469E-8</v>
      </c>
      <c r="M178" s="18">
        <f t="shared" ca="1" si="89"/>
        <v>1.0398636997411073E-8</v>
      </c>
      <c r="N178" s="18">
        <f t="shared" ca="1" si="89"/>
        <v>0.30346372192831245</v>
      </c>
      <c r="O178" s="18">
        <f t="shared" ca="1" si="89"/>
        <v>0.26897670549441</v>
      </c>
      <c r="P178" s="18">
        <f t="shared" ca="1" si="89"/>
        <v>0.52556753293406444</v>
      </c>
      <c r="S178" s="18" t="s">
        <v>289</v>
      </c>
      <c r="T178" s="76">
        <v>9.5123800000000008E-3</v>
      </c>
      <c r="U178" s="76">
        <v>-6.6853600000000007E-5</v>
      </c>
      <c r="V178" s="76">
        <v>1.0712E-3</v>
      </c>
      <c r="W178" s="76">
        <v>5.6735600000000002</v>
      </c>
      <c r="X178" s="76">
        <v>1.1085</v>
      </c>
      <c r="Y178" s="76">
        <v>8.7548799999999996E-3</v>
      </c>
      <c r="Z178" s="76">
        <v>-3.64817E-5</v>
      </c>
      <c r="AA178" s="76">
        <v>4.2806700000000002E-4</v>
      </c>
      <c r="AB178" s="76">
        <v>6.6611799999999999</v>
      </c>
      <c r="AC178" s="76">
        <v>1.77711</v>
      </c>
    </row>
    <row r="179" spans="1:29">
      <c r="E179" s="18"/>
      <c r="F179" s="18"/>
      <c r="G179" s="18"/>
      <c r="H179" s="18"/>
      <c r="I179" s="18"/>
      <c r="J179" s="18"/>
      <c r="K179" s="18"/>
      <c r="L179" s="18"/>
      <c r="M179" s="18"/>
      <c r="N179" s="18"/>
      <c r="O179" s="18"/>
      <c r="P179" s="18"/>
      <c r="S179" s="18"/>
    </row>
    <row r="180" spans="1:29">
      <c r="A180" s="79" t="s">
        <v>395</v>
      </c>
      <c r="B180" s="32">
        <f ca="1">B175*(EXP(-B176*$B$1)-B177*EXP(-B178*$B$1))</f>
        <v>2.1221645194864282E-10</v>
      </c>
      <c r="C180" s="32">
        <f ca="1">C175*(EXP(-C176*$B$1)-C177*EXP(-C178*$B$1))</f>
        <v>1.6828425741928791E-10</v>
      </c>
      <c r="S180" t="s">
        <v>567</v>
      </c>
    </row>
    <row r="181" spans="1:29">
      <c r="A181" s="79"/>
      <c r="B181" s="84"/>
      <c r="C181" s="94"/>
      <c r="E181" s="18"/>
      <c r="F181" s="18"/>
      <c r="G181" s="18"/>
      <c r="H181" s="18"/>
      <c r="I181" s="18"/>
      <c r="J181" s="18"/>
      <c r="K181" s="18"/>
      <c r="L181" s="18"/>
      <c r="M181" s="18"/>
      <c r="N181" s="18"/>
      <c r="O181" s="18"/>
      <c r="P181" s="18"/>
      <c r="S181" s="18"/>
      <c r="T181" t="s">
        <v>328</v>
      </c>
      <c r="U181" t="s">
        <v>326</v>
      </c>
      <c r="V181" t="s">
        <v>405</v>
      </c>
      <c r="W181" t="s">
        <v>406</v>
      </c>
      <c r="X181" t="s">
        <v>407</v>
      </c>
    </row>
    <row r="182" spans="1:29">
      <c r="A182" s="79" t="s">
        <v>62</v>
      </c>
      <c r="B182" s="86">
        <f ca="1">T182+U182*$B$2+V182/(1+EXP(($B$2-W182)/X182))</f>
        <v>-1.6491794592917802E-2</v>
      </c>
      <c r="E182" s="18"/>
      <c r="F182" s="18"/>
      <c r="G182" s="18"/>
      <c r="H182" s="18"/>
      <c r="I182" s="18"/>
      <c r="J182" s="18"/>
      <c r="K182" s="18"/>
      <c r="L182" s="18"/>
      <c r="M182" s="18"/>
      <c r="N182" s="18"/>
      <c r="O182" s="18"/>
      <c r="P182" s="18"/>
      <c r="S182" s="18"/>
      <c r="T182" s="76">
        <v>0.94240000000000002</v>
      </c>
      <c r="U182" s="76">
        <v>-7.7929999999999999E-2</v>
      </c>
      <c r="V182" s="76">
        <v>-7.7050000000000001</v>
      </c>
      <c r="W182" s="76">
        <v>-1.944</v>
      </c>
      <c r="X182" s="76">
        <v>2.7989999999999999</v>
      </c>
    </row>
    <row r="183" spans="1:29">
      <c r="A183" s="79" t="s">
        <v>63</v>
      </c>
      <c r="B183" s="86">
        <f ca="1">T183+U183*$B$2+V183/(1+EXP(($B$2-W183)/X183))</f>
        <v>3.1458005691051634E-3</v>
      </c>
      <c r="C183" s="96"/>
      <c r="E183" s="18"/>
      <c r="F183" s="18"/>
      <c r="G183" s="18"/>
      <c r="H183" s="18"/>
      <c r="I183" s="18"/>
      <c r="J183" s="18"/>
      <c r="K183" s="18"/>
      <c r="L183" s="18"/>
      <c r="M183" s="18"/>
      <c r="N183" s="18"/>
      <c r="O183" s="18"/>
      <c r="P183" s="18"/>
      <c r="S183" s="18"/>
      <c r="T183" s="76">
        <v>1.683E-3</v>
      </c>
      <c r="U183" s="76">
        <v>1.272E-4</v>
      </c>
      <c r="V183" s="76">
        <v>1.4940000000000001E-3</v>
      </c>
      <c r="W183" s="76">
        <v>1.2909999999999999</v>
      </c>
      <c r="X183" s="76">
        <v>0.69069999999999998</v>
      </c>
    </row>
    <row r="184" spans="1:29">
      <c r="A184" s="79" t="s">
        <v>329</v>
      </c>
      <c r="B184" s="32">
        <f ca="1">B180-B185*$B$6^B186</f>
        <v>2.1604826756858258E-10</v>
      </c>
      <c r="C184" s="95"/>
      <c r="E184" s="18"/>
      <c r="F184" s="18"/>
      <c r="G184" s="18"/>
      <c r="H184" s="18"/>
      <c r="I184" s="18"/>
      <c r="J184" s="18"/>
      <c r="K184" s="18"/>
      <c r="L184" s="18"/>
      <c r="M184" s="18"/>
      <c r="N184" s="18"/>
      <c r="O184" s="18"/>
      <c r="P184" s="18"/>
    </row>
    <row r="185" spans="1:29">
      <c r="A185" s="79" t="s">
        <v>327</v>
      </c>
      <c r="B185" s="32">
        <f ca="1">(B180-C180)/($B$6^B186-$C$6^B186)</f>
        <v>-1.4689027458939913E-20</v>
      </c>
      <c r="C185" s="97"/>
      <c r="E185" s="18"/>
      <c r="F185" s="18"/>
      <c r="G185" s="18"/>
      <c r="H185" s="18"/>
      <c r="I185" s="18"/>
      <c r="J185" s="18"/>
      <c r="K185" s="18"/>
      <c r="L185" s="18"/>
      <c r="M185" s="18"/>
      <c r="N185" s="18"/>
      <c r="O185" s="18"/>
      <c r="P185" s="18"/>
    </row>
    <row r="186" spans="1:29">
      <c r="A186" s="79" t="s">
        <v>397</v>
      </c>
      <c r="B186" s="32">
        <f ca="1">B182+B183*$B$1</f>
        <v>3.2771614012601882</v>
      </c>
      <c r="C186" s="97"/>
      <c r="E186" s="18"/>
      <c r="F186" s="18"/>
      <c r="G186" s="18"/>
      <c r="H186" s="18"/>
      <c r="I186" s="18"/>
      <c r="J186" s="18"/>
      <c r="K186" s="18"/>
      <c r="L186" s="18"/>
      <c r="M186" s="18"/>
      <c r="N186" s="18"/>
      <c r="O186" s="18"/>
      <c r="P186" s="18"/>
    </row>
    <row r="187" spans="1:29">
      <c r="A187" s="79"/>
      <c r="B187" s="86"/>
      <c r="C187" s="97"/>
      <c r="E187" s="18"/>
      <c r="F187" s="18"/>
      <c r="G187" s="18"/>
      <c r="H187" s="18"/>
      <c r="I187" s="18"/>
      <c r="J187" s="18"/>
      <c r="K187" s="18"/>
      <c r="L187" s="18"/>
      <c r="M187" s="18"/>
      <c r="N187" s="18"/>
      <c r="O187" s="18"/>
      <c r="P187" s="18"/>
    </row>
    <row r="188" spans="1:29">
      <c r="A188" s="79" t="s">
        <v>398</v>
      </c>
      <c r="B188" s="32">
        <f ca="1">B184+B185*$B$3^B186</f>
        <v>2.0884913669581681E-10</v>
      </c>
      <c r="C188" s="95"/>
      <c r="E188" s="18"/>
      <c r="F188" s="18"/>
      <c r="G188" s="18"/>
      <c r="H188" s="18"/>
      <c r="I188" s="18"/>
      <c r="J188" s="18"/>
      <c r="K188" s="18"/>
      <c r="L188" s="18"/>
      <c r="M188" s="18"/>
      <c r="N188" s="18"/>
      <c r="O188" s="18"/>
      <c r="P188" s="18"/>
    </row>
    <row r="189" spans="1:29">
      <c r="A189" s="79"/>
      <c r="B189" s="80"/>
      <c r="E189" s="18"/>
      <c r="F189" s="18"/>
      <c r="G189" s="18"/>
      <c r="H189" s="18"/>
      <c r="I189" s="18"/>
      <c r="J189" s="18"/>
      <c r="K189" s="18"/>
      <c r="L189" s="18"/>
      <c r="M189" s="18"/>
      <c r="N189" s="18"/>
      <c r="O189" s="18"/>
      <c r="P189" s="18"/>
    </row>
    <row r="190" spans="1:29">
      <c r="A190" s="79" t="s">
        <v>573</v>
      </c>
      <c r="B190" s="85"/>
      <c r="C190" s="95"/>
      <c r="E190" s="18"/>
      <c r="F190" s="18"/>
      <c r="G190" s="18"/>
      <c r="H190" s="18"/>
      <c r="I190" s="18"/>
      <c r="J190" s="18"/>
      <c r="K190" s="18"/>
      <c r="L190" s="18"/>
      <c r="M190" s="18"/>
      <c r="N190" s="18"/>
      <c r="O190" s="18"/>
      <c r="P190" s="18"/>
      <c r="S190" s="18" t="s">
        <v>578</v>
      </c>
    </row>
    <row r="191" spans="1:29">
      <c r="A191" s="79" t="s">
        <v>394</v>
      </c>
      <c r="B191" s="85">
        <f ca="1">$B$2</f>
        <v>11.5</v>
      </c>
      <c r="C191" s="95">
        <f ca="1">$B$2</f>
        <v>11.5</v>
      </c>
      <c r="E191" s="18"/>
      <c r="F191" s="18"/>
      <c r="G191" s="18"/>
      <c r="H191" s="18"/>
      <c r="I191" s="18"/>
      <c r="J191" s="18"/>
      <c r="K191" s="18"/>
      <c r="L191" s="18"/>
      <c r="M191" s="18"/>
      <c r="N191" s="18"/>
      <c r="O191" s="18"/>
      <c r="P191" s="18"/>
      <c r="S191" s="18"/>
      <c r="T191" t="s">
        <v>276</v>
      </c>
      <c r="U191" t="s">
        <v>277</v>
      </c>
      <c r="V191" t="s">
        <v>278</v>
      </c>
      <c r="W191" t="s">
        <v>279</v>
      </c>
      <c r="X191" t="s">
        <v>280</v>
      </c>
      <c r="Y191" t="s">
        <v>281</v>
      </c>
      <c r="Z191" t="s">
        <v>282</v>
      </c>
      <c r="AA191" t="s">
        <v>283</v>
      </c>
    </row>
    <row r="192" spans="1:29">
      <c r="A192" s="79" t="s">
        <v>12</v>
      </c>
      <c r="B192" s="86">
        <f ca="1">T192+U192*B191+V192/(1+EXP((B191-W192)/X192))</f>
        <v>7.6704782379833702E-8</v>
      </c>
      <c r="C192" s="97">
        <f ca="1">Y192+Z192*C191+AA192/(1+EXP((C191-AB192)/AC192))</f>
        <v>6.0197333546045358E-8</v>
      </c>
      <c r="E192" s="18"/>
      <c r="F192" s="18"/>
      <c r="G192" s="18"/>
      <c r="H192" s="18"/>
      <c r="I192" s="18"/>
      <c r="J192" s="18"/>
      <c r="K192" s="18"/>
      <c r="L192" s="18"/>
      <c r="M192" s="18"/>
      <c r="N192" s="18"/>
      <c r="O192" s="18"/>
      <c r="P192" s="18"/>
      <c r="S192" s="18" t="s">
        <v>286</v>
      </c>
      <c r="T192" s="76">
        <v>1.21337E-7</v>
      </c>
      <c r="U192" s="76">
        <v>-3.9130199999999998E-9</v>
      </c>
      <c r="V192" s="76">
        <v>1.3771699999999999E-7</v>
      </c>
      <c r="W192" s="76">
        <v>2.4179300000000001</v>
      </c>
      <c r="X192" s="76">
        <v>1.53322</v>
      </c>
      <c r="Y192" s="76">
        <v>6.99539E-8</v>
      </c>
      <c r="Z192" s="76">
        <v>-1.57145E-9</v>
      </c>
      <c r="AA192" s="76">
        <v>2.10275E-7</v>
      </c>
      <c r="AB192" s="76">
        <v>0.563836</v>
      </c>
      <c r="AC192" s="76">
        <v>3.4282699999999999</v>
      </c>
    </row>
    <row r="193" spans="1:29">
      <c r="A193" s="79" t="s">
        <v>13</v>
      </c>
      <c r="B193" s="86">
        <f ca="1">T193+U193*B191+V193/(1+EXP((B191-W193)/X193))</f>
        <v>7.4928158988537986E-3</v>
      </c>
      <c r="C193" s="97">
        <f ca="1">Y193+Z193*C191+AA193/(1+EXP((C191-AB193)/AC193))</f>
        <v>7.5278683410126297E-3</v>
      </c>
      <c r="E193" s="18"/>
      <c r="F193" s="18"/>
      <c r="G193" s="18"/>
      <c r="H193" s="18"/>
      <c r="I193" s="18"/>
      <c r="J193" s="18"/>
      <c r="K193" s="18"/>
      <c r="L193" s="18"/>
      <c r="M193" s="18"/>
      <c r="N193" s="18"/>
      <c r="O193" s="18"/>
      <c r="P193" s="18"/>
      <c r="S193" s="18" t="s">
        <v>287</v>
      </c>
      <c r="T193" s="76">
        <v>7.7786599999999997E-3</v>
      </c>
      <c r="U193" s="76">
        <v>-2.6039099999999999E-5</v>
      </c>
      <c r="V193" s="76">
        <v>3.5436899999999999E-4</v>
      </c>
      <c r="W193" s="76">
        <v>5.1331699999999998</v>
      </c>
      <c r="X193" s="76">
        <v>1.9768399999999999</v>
      </c>
      <c r="Y193" s="76">
        <v>7.6892100000000001E-3</v>
      </c>
      <c r="Z193" s="76">
        <v>-1.6228299999999998E-5</v>
      </c>
      <c r="AA193" s="76">
        <v>5.0975900000000004E-4</v>
      </c>
      <c r="AB193" s="76">
        <v>5.4258199999999999</v>
      </c>
      <c r="AC193" s="76">
        <v>2.0570200000000001</v>
      </c>
    </row>
    <row r="194" spans="1:29">
      <c r="A194" s="79" t="s">
        <v>14</v>
      </c>
      <c r="B194" s="86">
        <f ca="1">T194+U194*B191+V194/(1+EXP((B191-W194)/X194))</f>
        <v>0.9611105950060298</v>
      </c>
      <c r="C194" s="97">
        <f ca="1">Y194+Z194*C191+AA194/(1+EXP((C191-AB194)/AC194))</f>
        <v>0.96575878561116502</v>
      </c>
      <c r="E194" s="18"/>
      <c r="F194" s="18"/>
      <c r="G194" s="18"/>
      <c r="H194" s="18"/>
      <c r="I194" s="18"/>
      <c r="J194" s="18"/>
      <c r="K194" s="18"/>
      <c r="L194" s="18"/>
      <c r="M194" s="18"/>
      <c r="N194" s="18"/>
      <c r="O194" s="18"/>
      <c r="P194" s="18"/>
      <c r="S194" s="18" t="s">
        <v>288</v>
      </c>
      <c r="T194" s="76">
        <v>0.94398800000000005</v>
      </c>
      <c r="U194" s="76">
        <v>1.73857E-3</v>
      </c>
      <c r="V194" s="76">
        <v>-4.3471399999999996</v>
      </c>
      <c r="W194" s="76">
        <v>-5.78233</v>
      </c>
      <c r="X194" s="76">
        <v>2.3603399999999999</v>
      </c>
      <c r="Y194" s="76">
        <v>0.94790200000000002</v>
      </c>
      <c r="Z194" s="76">
        <v>1.65552E-3</v>
      </c>
      <c r="AA194" s="76">
        <v>-8.0996899999999997E-2</v>
      </c>
      <c r="AB194" s="76">
        <v>2.9356599999999999</v>
      </c>
      <c r="AC194" s="76">
        <v>2.03295</v>
      </c>
    </row>
    <row r="195" spans="1:29">
      <c r="A195" s="79" t="s">
        <v>15</v>
      </c>
      <c r="B195" s="86">
        <f ca="1">T195+U195*B191+V195/(1+EXP((B191-W195)/X195))</f>
        <v>8.5675406044644735E-3</v>
      </c>
      <c r="C195" s="97">
        <f ca="1">Y195+Z195*C191+AA195/(1+EXP((C191-AB195)/AC195))</f>
        <v>8.8386474614717478E-3</v>
      </c>
      <c r="E195" s="18"/>
      <c r="F195" s="18"/>
      <c r="G195" s="18"/>
      <c r="H195" s="18"/>
      <c r="I195" s="18"/>
      <c r="J195" s="18"/>
      <c r="K195" s="18"/>
      <c r="L195" s="18"/>
      <c r="M195" s="18"/>
      <c r="N195" s="18"/>
      <c r="O195" s="18"/>
      <c r="P195" s="18"/>
      <c r="S195" s="18" t="s">
        <v>289</v>
      </c>
      <c r="T195" s="76">
        <v>8.7811E-3</v>
      </c>
      <c r="U195" s="76">
        <v>-2.7948400000000002E-5</v>
      </c>
      <c r="V195" s="76">
        <v>1.05719E-3</v>
      </c>
      <c r="W195" s="76">
        <v>8.25732</v>
      </c>
      <c r="X195" s="76">
        <v>1.49085</v>
      </c>
      <c r="Y195" s="76">
        <v>8.5231200000000003E-3</v>
      </c>
      <c r="Z195" s="76">
        <v>-4.1630399999999998E-10</v>
      </c>
      <c r="AA195" s="76">
        <v>9.05958E-4</v>
      </c>
      <c r="AB195" s="76">
        <v>9.7875800000000002</v>
      </c>
      <c r="AC195" s="76">
        <v>2.7329500000000002</v>
      </c>
    </row>
    <row r="196" spans="1:29">
      <c r="E196" s="18"/>
      <c r="F196" s="18"/>
      <c r="G196" s="18"/>
      <c r="H196" s="18"/>
      <c r="I196" s="18"/>
      <c r="J196" s="18"/>
      <c r="K196" s="18"/>
      <c r="L196" s="18"/>
      <c r="M196" s="18"/>
      <c r="N196" s="18"/>
      <c r="O196" s="18"/>
      <c r="P196" s="18"/>
      <c r="S196" s="18"/>
    </row>
    <row r="197" spans="1:29">
      <c r="A197" s="79" t="s">
        <v>395</v>
      </c>
      <c r="B197" s="32">
        <f ca="1">B192*(EXP(-B193*$B$1)-B194*EXP(-B195*$B$1))</f>
        <v>2.0673297227167699E-11</v>
      </c>
      <c r="C197" s="32">
        <f ca="1">C192*(EXP(-C193*$B$1)-C194*EXP(-C195*$B$1))</f>
        <v>1.716554846493604E-11</v>
      </c>
      <c r="E197" s="18"/>
      <c r="F197" s="18"/>
      <c r="G197" s="18"/>
      <c r="H197" s="18"/>
      <c r="I197" s="18"/>
      <c r="J197" s="18"/>
      <c r="K197" s="18"/>
      <c r="L197" s="18"/>
      <c r="M197" s="18"/>
      <c r="N197" s="18"/>
      <c r="O197" s="18"/>
      <c r="P197" s="18"/>
      <c r="S197" t="s">
        <v>567</v>
      </c>
    </row>
    <row r="198" spans="1:29">
      <c r="A198" s="79"/>
      <c r="B198" s="84"/>
      <c r="C198" s="94"/>
      <c r="E198" s="18"/>
      <c r="F198" s="18"/>
      <c r="G198" s="18"/>
      <c r="H198" s="18"/>
      <c r="I198" s="18"/>
      <c r="J198" s="18"/>
      <c r="K198" s="18"/>
      <c r="L198" s="18"/>
      <c r="M198" s="18"/>
      <c r="N198" s="18"/>
      <c r="O198" s="18"/>
      <c r="P198" s="18"/>
      <c r="S198" s="18"/>
      <c r="T198" t="s">
        <v>328</v>
      </c>
      <c r="U198" t="s">
        <v>326</v>
      </c>
      <c r="V198" t="s">
        <v>405</v>
      </c>
      <c r="W198" t="s">
        <v>406</v>
      </c>
      <c r="X198" t="s">
        <v>407</v>
      </c>
    </row>
    <row r="199" spans="1:29">
      <c r="A199" s="79" t="s">
        <v>62</v>
      </c>
      <c r="B199" s="86">
        <f ca="1">T199+U199*$B$2+V199/(1+EXP(($B$2-W199)/X199))</f>
        <v>0.64784798075012429</v>
      </c>
      <c r="E199" s="18"/>
      <c r="F199" s="18"/>
      <c r="G199" s="18"/>
      <c r="H199" s="18"/>
      <c r="I199" s="18"/>
      <c r="J199" s="18"/>
      <c r="K199" s="18"/>
      <c r="L199" s="18"/>
      <c r="M199" s="18"/>
      <c r="N199" s="18"/>
      <c r="O199" s="18"/>
      <c r="P199" s="18"/>
      <c r="S199" s="18"/>
      <c r="T199" s="76">
        <v>0.8649</v>
      </c>
      <c r="U199" s="76">
        <v>-1.0630000000000001E-2</v>
      </c>
      <c r="V199" s="76">
        <v>-7.423</v>
      </c>
      <c r="W199" s="76">
        <v>-2.782</v>
      </c>
      <c r="X199" s="76">
        <v>3.2850000000000001</v>
      </c>
    </row>
    <row r="200" spans="1:29">
      <c r="A200" s="79" t="s">
        <v>63</v>
      </c>
      <c r="B200" s="86">
        <f ca="1">T200+U200*$B$2+V200/(1+EXP(($B$2-W200)/X200))</f>
        <v>2.27181E-3</v>
      </c>
      <c r="C200" s="96"/>
      <c r="E200" s="18"/>
      <c r="F200" s="18"/>
      <c r="G200" s="18"/>
      <c r="H200" s="18"/>
      <c r="I200" s="18"/>
      <c r="J200" s="18"/>
      <c r="K200" s="18"/>
      <c r="L200" s="18"/>
      <c r="M200" s="18"/>
      <c r="N200" s="18"/>
      <c r="O200" s="18"/>
      <c r="P200" s="18"/>
      <c r="S200" s="18"/>
      <c r="T200" s="76">
        <v>1.939E-3</v>
      </c>
      <c r="U200" s="76">
        <v>2.8940000000000001E-5</v>
      </c>
      <c r="V200" s="76">
        <v>5.3830000000000002E-4</v>
      </c>
      <c r="W200" s="76">
        <v>1.8140000000000001</v>
      </c>
      <c r="X200" s="76">
        <v>0.21659999999999999</v>
      </c>
    </row>
    <row r="201" spans="1:29">
      <c r="A201" s="79" t="s">
        <v>329</v>
      </c>
      <c r="B201" s="32">
        <f ca="1">B197-B202*$B$6^B203</f>
        <v>2.1051409111741974E-11</v>
      </c>
      <c r="C201" s="95"/>
      <c r="E201" s="18"/>
      <c r="F201" s="18"/>
      <c r="G201" s="18"/>
      <c r="H201" s="18"/>
      <c r="I201" s="18"/>
      <c r="J201" s="18"/>
      <c r="K201" s="18"/>
      <c r="L201" s="18"/>
      <c r="M201" s="18"/>
      <c r="N201" s="18"/>
      <c r="O201" s="18"/>
      <c r="P201" s="18"/>
    </row>
    <row r="202" spans="1:29">
      <c r="A202" s="79" t="s">
        <v>327</v>
      </c>
      <c r="B202" s="32">
        <f ca="1">(B197-C197)/($B$6^B203-$C$6^B203)</f>
        <v>-6.3845420156897693E-21</v>
      </c>
      <c r="C202" s="97"/>
      <c r="E202" s="18"/>
      <c r="F202" s="18"/>
      <c r="G202" s="18"/>
      <c r="H202" s="18"/>
      <c r="I202" s="18"/>
      <c r="J202" s="18"/>
      <c r="K202" s="18"/>
      <c r="L202" s="18"/>
      <c r="M202" s="18"/>
      <c r="N202" s="18"/>
      <c r="O202" s="18"/>
      <c r="P202" s="18"/>
    </row>
    <row r="203" spans="1:29">
      <c r="A203" s="79" t="s">
        <v>397</v>
      </c>
      <c r="B203" s="32">
        <f ca="1">B199+B200*$B$1</f>
        <v>3.0264330507501245</v>
      </c>
      <c r="C203" s="97"/>
      <c r="E203" s="18"/>
      <c r="F203" s="18"/>
      <c r="G203" s="18"/>
      <c r="H203" s="18"/>
      <c r="I203" s="18"/>
      <c r="J203" s="18"/>
      <c r="K203" s="18"/>
      <c r="L203" s="18"/>
      <c r="M203" s="18"/>
      <c r="N203" s="18"/>
      <c r="O203" s="18"/>
      <c r="P203" s="18"/>
    </row>
    <row r="204" spans="1:29">
      <c r="A204" s="79"/>
      <c r="B204" s="86"/>
      <c r="C204" s="97"/>
      <c r="E204" s="18"/>
      <c r="F204" s="18"/>
      <c r="G204" s="18"/>
      <c r="H204" s="18"/>
      <c r="I204" s="18"/>
      <c r="J204" s="18"/>
      <c r="K204" s="18"/>
      <c r="L204" s="18"/>
      <c r="M204" s="18"/>
      <c r="N204" s="18"/>
      <c r="O204" s="18"/>
      <c r="P204" s="18"/>
    </row>
    <row r="205" spans="1:29">
      <c r="A205" s="79" t="s">
        <v>398</v>
      </c>
      <c r="B205" s="32">
        <f ca="1">B201+B202*$B$3^B203</f>
        <v>2.0374481562974251E-11</v>
      </c>
      <c r="C205" s="95"/>
      <c r="E205" s="18"/>
      <c r="F205" s="18"/>
      <c r="G205" s="18"/>
      <c r="H205" s="18"/>
      <c r="I205" s="18"/>
      <c r="J205" s="18"/>
      <c r="K205" s="18"/>
      <c r="L205" s="18"/>
      <c r="M205" s="18"/>
      <c r="N205" s="18"/>
      <c r="O205" s="18"/>
      <c r="P205" s="18"/>
    </row>
    <row r="206" spans="1:29">
      <c r="A206" s="79"/>
      <c r="B206" s="80"/>
      <c r="E206" s="18"/>
      <c r="F206" s="18"/>
      <c r="G206" s="18"/>
      <c r="H206" s="18"/>
      <c r="I206" s="18"/>
      <c r="J206" s="18"/>
      <c r="K206" s="18"/>
      <c r="L206" s="18"/>
      <c r="M206" s="18"/>
      <c r="N206" s="18"/>
      <c r="O206" s="18"/>
      <c r="P206" s="18"/>
    </row>
    <row r="207" spans="1:29">
      <c r="A207" s="79" t="s">
        <v>574</v>
      </c>
      <c r="B207" s="85"/>
      <c r="C207" s="95"/>
      <c r="E207" s="18"/>
      <c r="F207" s="18"/>
      <c r="G207" s="18"/>
      <c r="H207" s="18"/>
      <c r="I207" s="18"/>
      <c r="J207" s="18"/>
      <c r="K207" s="18"/>
      <c r="L207" s="18"/>
      <c r="M207" s="18"/>
      <c r="N207" s="18"/>
      <c r="O207" s="18"/>
      <c r="P207" s="18"/>
      <c r="S207" s="18" t="s">
        <v>579</v>
      </c>
    </row>
    <row r="208" spans="1:29">
      <c r="A208" s="79" t="s">
        <v>394</v>
      </c>
      <c r="B208" s="85">
        <f ca="1">$B$2</f>
        <v>11.5</v>
      </c>
      <c r="C208" s="95">
        <f ca="1">$B$2</f>
        <v>11.5</v>
      </c>
      <c r="E208" s="18"/>
      <c r="F208" s="18"/>
      <c r="G208" s="18"/>
      <c r="H208" s="18"/>
      <c r="I208" s="18"/>
      <c r="J208" s="18"/>
      <c r="K208" s="18"/>
      <c r="L208" s="18"/>
      <c r="M208" s="18"/>
      <c r="N208" s="18"/>
      <c r="O208" s="18"/>
      <c r="P208" s="18"/>
      <c r="S208" s="18"/>
      <c r="T208" t="s">
        <v>276</v>
      </c>
      <c r="U208" t="s">
        <v>277</v>
      </c>
      <c r="V208" t="s">
        <v>278</v>
      </c>
      <c r="W208" t="s">
        <v>279</v>
      </c>
      <c r="X208" t="s">
        <v>280</v>
      </c>
      <c r="Y208" t="s">
        <v>281</v>
      </c>
      <c r="Z208" t="s">
        <v>282</v>
      </c>
      <c r="AA208" t="s">
        <v>283</v>
      </c>
    </row>
    <row r="209" spans="1:29">
      <c r="A209" s="79" t="s">
        <v>12</v>
      </c>
      <c r="B209" s="86">
        <f ca="1">T209+U209*B208+V209/(1+EXP((B208-W209)/X209))</f>
        <v>7.1766631771234678E-9</v>
      </c>
      <c r="C209" s="97">
        <f ca="1">Y209+Z209*C208+AA209/(1+EXP((C208-AB209)/AC209))</f>
        <v>6.7320878537181332E-9</v>
      </c>
      <c r="E209" s="18"/>
      <c r="F209" s="18"/>
      <c r="G209" s="18"/>
      <c r="H209" s="18"/>
      <c r="I209" s="18"/>
      <c r="J209" s="18"/>
      <c r="K209" s="18"/>
      <c r="L209" s="18"/>
      <c r="M209" s="18"/>
      <c r="N209" s="18"/>
      <c r="O209" s="18"/>
      <c r="P209" s="18"/>
      <c r="S209" s="18" t="s">
        <v>286</v>
      </c>
      <c r="T209" s="76">
        <v>-8.5642000000000007E-9</v>
      </c>
      <c r="U209" s="76">
        <v>5.6855800000000003E-10</v>
      </c>
      <c r="V209" s="76">
        <v>5.3705999999999998E-8</v>
      </c>
      <c r="W209" s="76">
        <v>-4.4586399999999999</v>
      </c>
      <c r="X209" s="76">
        <v>10.125400000000001</v>
      </c>
      <c r="Y209" s="76">
        <v>-2.57816E-8</v>
      </c>
      <c r="Z209" s="76">
        <v>7.7236100000000002E-10</v>
      </c>
      <c r="AA209" s="76">
        <v>7.2250199999999999E-8</v>
      </c>
      <c r="AB209" s="76">
        <v>4.6640800000000002E-5</v>
      </c>
      <c r="AC209" s="76">
        <v>15.9406</v>
      </c>
    </row>
    <row r="210" spans="1:29">
      <c r="A210" s="79" t="s">
        <v>13</v>
      </c>
      <c r="B210" s="86">
        <f ca="1">T210+U210*B208+V210/(1+EXP((B208-W210)/X210))</f>
        <v>7.9757022143444479E-3</v>
      </c>
      <c r="C210" s="97">
        <f ca="1">Y210+Z210*C208+AA210/(1+EXP((C208-AB210)/AC210))</f>
        <v>7.0933756467579743E-3</v>
      </c>
      <c r="E210" s="18"/>
      <c r="F210" s="18"/>
      <c r="G210" s="18"/>
      <c r="H210" s="18"/>
      <c r="I210" s="18"/>
      <c r="J210" s="18"/>
      <c r="K210" s="18"/>
      <c r="L210" s="18"/>
      <c r="M210" s="18"/>
      <c r="N210" s="18"/>
      <c r="O210" s="18"/>
      <c r="P210" s="18"/>
      <c r="S210" s="18" t="s">
        <v>287</v>
      </c>
      <c r="T210" s="76">
        <v>1.6364699999999999E-3</v>
      </c>
      <c r="U210" s="76">
        <v>-3.75813E-6</v>
      </c>
      <c r="V210" s="76">
        <v>6.4102899999999999E-3</v>
      </c>
      <c r="W210" s="76">
        <v>25.097799999999999</v>
      </c>
      <c r="X210" s="76">
        <v>2.50196</v>
      </c>
      <c r="Y210" s="76">
        <v>5.9401899999999997E-3</v>
      </c>
      <c r="Z210" s="76">
        <v>-1.26096E-5</v>
      </c>
      <c r="AA210" s="76">
        <v>2.3670900000000001E-3</v>
      </c>
      <c r="AB210" s="76">
        <v>12.7051</v>
      </c>
      <c r="AC210" s="76">
        <v>6.2006300000000003</v>
      </c>
    </row>
    <row r="211" spans="1:29">
      <c r="A211" s="79" t="s">
        <v>14</v>
      </c>
      <c r="B211" s="86">
        <f ca="1">T211+U211*B208+V211/(1+EXP((B208-W211)/X211))</f>
        <v>0.94232806323855356</v>
      </c>
      <c r="C211" s="97">
        <f ca="1">Y211+Z211*C208+AA211/(1+EXP((C208-AB211)/AC211))</f>
        <v>0.96957626602042435</v>
      </c>
      <c r="E211" s="18"/>
      <c r="F211" s="18"/>
      <c r="G211" s="18"/>
      <c r="H211" s="18"/>
      <c r="I211" s="18"/>
      <c r="J211" s="18"/>
      <c r="K211" s="18"/>
      <c r="L211" s="18"/>
      <c r="M211" s="18"/>
      <c r="N211" s="18"/>
      <c r="O211" s="18"/>
      <c r="P211" s="18"/>
      <c r="S211" s="18" t="s">
        <v>288</v>
      </c>
      <c r="T211" s="76">
        <v>0.93019399999999997</v>
      </c>
      <c r="U211" s="76">
        <v>2.1514400000000001E-3</v>
      </c>
      <c r="V211" s="76">
        <v>-4.8682299999999996</v>
      </c>
      <c r="W211" s="76">
        <v>-5.0382699999999998</v>
      </c>
      <c r="X211" s="76">
        <v>2.77786</v>
      </c>
      <c r="Y211" s="76">
        <v>0.94903599999999999</v>
      </c>
      <c r="Z211" s="76">
        <v>2.3895600000000002E-3</v>
      </c>
      <c r="AA211" s="76">
        <v>-3.9899399999999998</v>
      </c>
      <c r="AB211" s="76">
        <v>-6.8747100000000003</v>
      </c>
      <c r="AC211" s="76">
        <v>2.8925000000000001</v>
      </c>
    </row>
    <row r="212" spans="1:29">
      <c r="A212" s="79" t="s">
        <v>15</v>
      </c>
      <c r="B212" s="86">
        <f ca="1">T212+U212*B208+V212/(1+EXP((B208-W212)/X212))</f>
        <v>9.2154944999999992E-3</v>
      </c>
      <c r="C212" s="97">
        <f ca="1">Y212+Z212*C208+AA212/(1+EXP((C208-AB212)/AC212))</f>
        <v>7.9376648110521305E-3</v>
      </c>
      <c r="E212" s="18"/>
      <c r="F212" s="18"/>
      <c r="G212" s="18"/>
      <c r="H212" s="18"/>
      <c r="I212" s="18"/>
      <c r="J212" s="18"/>
      <c r="K212" s="18"/>
      <c r="L212" s="18"/>
      <c r="M212" s="18"/>
      <c r="N212" s="18"/>
      <c r="O212" s="18"/>
      <c r="P212" s="18"/>
      <c r="S212" s="18" t="s">
        <v>289</v>
      </c>
      <c r="T212" s="76">
        <v>1.0917E-2</v>
      </c>
      <c r="U212" s="76">
        <v>-1.4795699999999999E-4</v>
      </c>
      <c r="V212" s="76">
        <v>3.5147100000000001E-4</v>
      </c>
      <c r="W212" s="76">
        <v>5.9837100000000003</v>
      </c>
      <c r="X212" s="76">
        <v>7.4180399999999994E-2</v>
      </c>
      <c r="Y212" s="76">
        <v>7.6210499999999999E-3</v>
      </c>
      <c r="Z212" s="76">
        <v>-6.8146900000000003E-5</v>
      </c>
      <c r="AA212" s="76">
        <v>3.8998599999999998E-3</v>
      </c>
      <c r="AB212" s="76">
        <v>4.7329800000000004</v>
      </c>
      <c r="AC212" s="76">
        <v>7.2461799999999998</v>
      </c>
    </row>
    <row r="213" spans="1:29">
      <c r="E213" s="18"/>
      <c r="F213" s="18"/>
      <c r="G213" s="18"/>
      <c r="H213" s="18"/>
      <c r="I213" s="18"/>
      <c r="J213" s="18"/>
      <c r="K213" s="18"/>
      <c r="L213" s="18"/>
      <c r="M213" s="18"/>
      <c r="N213" s="18"/>
      <c r="O213" s="18"/>
      <c r="P213" s="18"/>
      <c r="S213" s="18"/>
    </row>
    <row r="214" spans="1:29">
      <c r="A214" s="79" t="s">
        <v>395</v>
      </c>
      <c r="B214" s="32">
        <f ca="1">B209*(EXP(-B210*$B$1)-B211*EXP(-B212*$B$1))</f>
        <v>1.2592921810575369E-12</v>
      </c>
      <c r="C214" s="32">
        <f ca="1">C209*(EXP(-C210*$B$1)-C211*EXP(-C212*$B$1))</f>
        <v>2.40151629815427E-12</v>
      </c>
      <c r="E214" s="18"/>
      <c r="F214" s="18"/>
      <c r="G214" s="18"/>
      <c r="H214" s="18"/>
      <c r="I214" s="18"/>
      <c r="J214" s="18"/>
      <c r="K214" s="18"/>
      <c r="L214" s="18"/>
      <c r="M214" s="18"/>
      <c r="N214" s="18"/>
      <c r="O214" s="18"/>
      <c r="P214" s="18"/>
      <c r="S214" t="s">
        <v>567</v>
      </c>
    </row>
    <row r="215" spans="1:29">
      <c r="A215" s="79"/>
      <c r="B215" s="84"/>
      <c r="C215" s="94"/>
      <c r="E215" s="18"/>
      <c r="F215" s="18"/>
      <c r="G215" s="18"/>
      <c r="H215" s="18"/>
      <c r="I215" s="18"/>
      <c r="J215" s="18"/>
      <c r="K215" s="18"/>
      <c r="L215" s="18"/>
      <c r="M215" s="18"/>
      <c r="N215" s="18"/>
      <c r="O215" s="18"/>
      <c r="P215" s="18"/>
      <c r="S215" s="18"/>
      <c r="T215" t="s">
        <v>328</v>
      </c>
      <c r="U215" t="s">
        <v>326</v>
      </c>
      <c r="V215" t="s">
        <v>405</v>
      </c>
      <c r="W215" t="s">
        <v>406</v>
      </c>
      <c r="X215" t="s">
        <v>407</v>
      </c>
    </row>
    <row r="216" spans="1:29">
      <c r="A216" s="79" t="s">
        <v>62</v>
      </c>
      <c r="B216" s="86">
        <f ca="1">T216+U216*$B$2+V216/(1+EXP(($B$2-W216)/X216))</f>
        <v>0.71982310906160518</v>
      </c>
      <c r="E216" s="18"/>
      <c r="F216" s="18"/>
      <c r="G216" s="18"/>
      <c r="H216" s="18"/>
      <c r="I216" s="18"/>
      <c r="J216" s="18"/>
      <c r="K216" s="18"/>
      <c r="L216" s="18"/>
      <c r="M216" s="18"/>
      <c r="N216" s="18"/>
      <c r="O216" s="18"/>
      <c r="P216" s="18"/>
      <c r="S216" s="18"/>
      <c r="T216" s="76">
        <v>0.93579999999999997</v>
      </c>
      <c r="U216" s="76">
        <v>-9.502E-3</v>
      </c>
      <c r="V216" s="76">
        <v>-7.43</v>
      </c>
      <c r="W216" s="76">
        <v>-2.734</v>
      </c>
      <c r="X216" s="76">
        <v>3.3660000000000001</v>
      </c>
    </row>
    <row r="217" spans="1:29">
      <c r="A217" s="79" t="s">
        <v>63</v>
      </c>
      <c r="B217" s="86">
        <f ca="1">T217+U217*$B$2+V217/(1+EXP(($B$2-W217)/X217))</f>
        <v>2.1737200000000014E-3</v>
      </c>
      <c r="C217" s="96"/>
      <c r="E217" s="18"/>
      <c r="F217" s="18"/>
      <c r="G217" s="18"/>
      <c r="H217" s="18"/>
      <c r="I217" s="18"/>
      <c r="J217" s="18"/>
      <c r="K217" s="18"/>
      <c r="L217" s="18"/>
      <c r="M217" s="18"/>
      <c r="N217" s="18"/>
      <c r="O217" s="18"/>
      <c r="P217" s="18"/>
      <c r="S217" s="18"/>
      <c r="T217" s="76">
        <v>1.9289999999999999E-3</v>
      </c>
      <c r="U217" s="76">
        <v>2.128E-5</v>
      </c>
      <c r="V217" s="76">
        <v>5.6619999999999999E-4</v>
      </c>
      <c r="W217" s="76">
        <v>1.7350000000000001</v>
      </c>
      <c r="X217" s="76">
        <v>0.29010000000000002</v>
      </c>
    </row>
    <row r="218" spans="1:29">
      <c r="A218" s="79" t="s">
        <v>329</v>
      </c>
      <c r="B218" s="32">
        <f ca="1">B214-B219*$B$6^B220</f>
        <v>1.1328948576018773E-12</v>
      </c>
      <c r="C218" s="95"/>
      <c r="E218" s="18"/>
      <c r="F218" s="18"/>
      <c r="G218" s="18"/>
      <c r="H218" s="18"/>
      <c r="I218" s="18"/>
      <c r="J218" s="18"/>
      <c r="K218" s="18"/>
      <c r="L218" s="18"/>
      <c r="M218" s="18"/>
      <c r="N218" s="18"/>
      <c r="O218" s="18"/>
      <c r="P218" s="18"/>
    </row>
    <row r="219" spans="1:29">
      <c r="A219" s="79" t="s">
        <v>327</v>
      </c>
      <c r="B219" s="32">
        <f ca="1">(B214-C214)/($B$6^B220-$C$6^B220)</f>
        <v>2.5595024994924647E-21</v>
      </c>
      <c r="C219" s="97"/>
      <c r="E219" s="18"/>
      <c r="F219" s="18"/>
      <c r="G219" s="18"/>
      <c r="H219" s="18"/>
      <c r="I219" s="18"/>
      <c r="J219" s="18"/>
      <c r="K219" s="18"/>
      <c r="L219" s="18"/>
      <c r="M219" s="18"/>
      <c r="N219" s="18"/>
      <c r="O219" s="18"/>
      <c r="P219" s="18"/>
    </row>
    <row r="220" spans="1:29">
      <c r="A220" s="79" t="s">
        <v>397</v>
      </c>
      <c r="B220" s="32">
        <f ca="1">B216+B217*$B$1</f>
        <v>2.9957079490616065</v>
      </c>
      <c r="C220" s="97"/>
      <c r="E220" s="18"/>
      <c r="F220" s="18"/>
      <c r="G220" s="18"/>
      <c r="H220" s="18"/>
      <c r="I220" s="18"/>
      <c r="J220" s="18"/>
      <c r="K220" s="18"/>
      <c r="L220" s="18"/>
      <c r="M220" s="18"/>
      <c r="N220" s="18"/>
      <c r="O220" s="18"/>
      <c r="P220" s="18"/>
    </row>
    <row r="221" spans="1:29">
      <c r="A221" s="79"/>
      <c r="B221" s="86"/>
      <c r="C221" s="97"/>
      <c r="E221" s="18"/>
      <c r="F221" s="18"/>
      <c r="G221" s="18"/>
      <c r="H221" s="18"/>
      <c r="I221" s="18"/>
      <c r="J221" s="18"/>
      <c r="K221" s="18"/>
      <c r="L221" s="18"/>
      <c r="M221" s="18"/>
      <c r="N221" s="18"/>
      <c r="O221" s="18"/>
      <c r="P221" s="18"/>
    </row>
    <row r="222" spans="1:29">
      <c r="A222" s="79" t="s">
        <v>398</v>
      </c>
      <c r="B222" s="32">
        <f ca="1">B218+B219*$B$3^B220</f>
        <v>1.357847973286694E-12</v>
      </c>
      <c r="C222" s="95"/>
      <c r="E222" s="18"/>
      <c r="F222" s="18"/>
      <c r="G222" s="18"/>
      <c r="H222" s="18"/>
      <c r="I222" s="18"/>
      <c r="J222" s="18"/>
      <c r="K222" s="18"/>
      <c r="L222" s="18"/>
      <c r="M222" s="18"/>
      <c r="N222" s="18"/>
      <c r="O222" s="18"/>
      <c r="P222" s="18"/>
    </row>
    <row r="223" spans="1:29">
      <c r="A223" s="79"/>
      <c r="B223" s="80"/>
      <c r="F223" s="18"/>
      <c r="G223" s="18"/>
      <c r="H223" s="18"/>
      <c r="I223" s="18"/>
      <c r="J223" s="18"/>
      <c r="K223" s="18"/>
      <c r="L223" s="18"/>
      <c r="M223" s="18"/>
      <c r="N223" s="18"/>
      <c r="O223" s="18"/>
      <c r="P223" s="18"/>
    </row>
    <row r="224" spans="1:29">
      <c r="A224" s="79"/>
      <c r="B224" s="80"/>
      <c r="F224" s="18"/>
      <c r="G224" s="18"/>
      <c r="H224" s="18"/>
      <c r="I224" s="18"/>
      <c r="J224" s="18"/>
      <c r="K224" s="18"/>
      <c r="L224" s="18"/>
      <c r="M224" s="18"/>
      <c r="N224" s="18"/>
      <c r="O224" s="18"/>
      <c r="P224" s="18"/>
    </row>
    <row r="225" spans="1:16">
      <c r="A225" s="79"/>
      <c r="B225" s="80"/>
      <c r="E225" s="18"/>
      <c r="F225" s="18"/>
      <c r="G225" s="18"/>
      <c r="H225" s="18"/>
      <c r="I225" s="18"/>
      <c r="J225" s="18"/>
      <c r="K225" s="18"/>
      <c r="L225" s="18"/>
      <c r="M225" s="18"/>
      <c r="N225" s="18"/>
      <c r="O225" s="18"/>
      <c r="P225" s="18"/>
    </row>
    <row r="226" spans="1:16">
      <c r="A226" s="79"/>
      <c r="B226" s="80"/>
      <c r="E226" s="18"/>
      <c r="F226" s="18"/>
      <c r="G226" s="18"/>
      <c r="H226" s="18"/>
      <c r="I226" s="18"/>
      <c r="J226" s="18"/>
      <c r="K226" s="18"/>
      <c r="L226" s="18"/>
      <c r="M226" s="18"/>
      <c r="N226" s="18"/>
      <c r="O226" s="18"/>
      <c r="P226" s="18"/>
    </row>
    <row r="227" spans="1:16">
      <c r="A227" s="79"/>
      <c r="B227" s="80"/>
      <c r="E227" s="18"/>
      <c r="F227" s="18"/>
      <c r="G227" s="18"/>
      <c r="H227" s="18"/>
      <c r="I227" s="18"/>
      <c r="J227" s="18"/>
      <c r="K227" s="18"/>
      <c r="L227" s="18"/>
      <c r="M227" s="18"/>
      <c r="N227" s="18"/>
      <c r="O227" s="18"/>
      <c r="P227" s="18"/>
    </row>
    <row r="228" spans="1:16">
      <c r="A228" s="79"/>
      <c r="B228" s="80"/>
      <c r="E228" s="18"/>
      <c r="F228" s="18"/>
      <c r="G228" s="18"/>
      <c r="H228" s="18"/>
      <c r="I228" s="18"/>
      <c r="J228" s="18"/>
      <c r="K228" s="18"/>
      <c r="L228" s="18"/>
      <c r="M228" s="18"/>
      <c r="N228" s="18"/>
      <c r="O228" s="18"/>
      <c r="P228" s="18"/>
    </row>
    <row r="229" spans="1:16">
      <c r="A229" s="79"/>
      <c r="B229" s="80"/>
      <c r="E229" s="18"/>
      <c r="F229" s="18"/>
      <c r="G229" s="18"/>
      <c r="H229" s="18"/>
      <c r="I229" s="18"/>
      <c r="J229" s="18"/>
      <c r="K229" s="18"/>
      <c r="L229" s="18"/>
      <c r="M229" s="18"/>
      <c r="N229" s="18"/>
      <c r="O229" s="18"/>
      <c r="P229" s="18"/>
    </row>
    <row r="230" spans="1:16">
      <c r="A230" s="79"/>
      <c r="B230" s="80"/>
      <c r="E230" s="18"/>
      <c r="F230" s="18"/>
      <c r="G230" s="18"/>
      <c r="H230" s="18"/>
      <c r="I230" s="18"/>
      <c r="J230" s="18"/>
      <c r="K230" s="18"/>
      <c r="L230" s="18"/>
      <c r="M230" s="18"/>
      <c r="N230" s="18"/>
      <c r="O230" s="18"/>
      <c r="P230" s="18"/>
    </row>
    <row r="231" spans="1:16">
      <c r="A231" s="79"/>
      <c r="B231" s="80"/>
      <c r="E231" s="18"/>
      <c r="F231" s="18"/>
      <c r="G231" s="18"/>
      <c r="H231" s="18"/>
      <c r="I231" s="18"/>
      <c r="J231" s="18"/>
      <c r="K231" s="18"/>
      <c r="L231" s="18"/>
      <c r="M231" s="18"/>
      <c r="N231" s="18"/>
      <c r="O231" s="18"/>
      <c r="P231" s="18"/>
    </row>
    <row r="232" spans="1:16">
      <c r="A232" s="79"/>
      <c r="B232" s="80"/>
      <c r="E232" s="18"/>
      <c r="F232" s="18"/>
      <c r="G232" s="18"/>
      <c r="H232" s="18"/>
      <c r="I232" s="18"/>
      <c r="J232" s="18"/>
      <c r="K232" s="18"/>
      <c r="L232" s="18"/>
      <c r="M232" s="18"/>
      <c r="N232" s="18"/>
      <c r="O232" s="18"/>
      <c r="P232" s="18"/>
    </row>
    <row r="233" spans="1:16">
      <c r="A233" s="79"/>
      <c r="B233" s="80"/>
      <c r="E233" s="18"/>
      <c r="F233" s="18"/>
      <c r="G233" s="18"/>
      <c r="H233" s="18"/>
      <c r="I233" s="18"/>
      <c r="J233" s="18"/>
      <c r="K233" s="18"/>
      <c r="L233" s="18"/>
      <c r="M233" s="18"/>
      <c r="N233" s="18"/>
      <c r="O233" s="18"/>
      <c r="P233" s="18"/>
    </row>
    <row r="234" spans="1:16">
      <c r="A234" s="79"/>
      <c r="B234" s="80"/>
      <c r="E234" s="18"/>
      <c r="F234" s="18"/>
      <c r="G234" s="18"/>
      <c r="H234" s="18"/>
      <c r="I234" s="18"/>
      <c r="J234" s="18"/>
      <c r="K234" s="18"/>
      <c r="L234" s="18"/>
      <c r="M234" s="18"/>
      <c r="N234" s="18"/>
      <c r="O234" s="18"/>
      <c r="P234" s="18"/>
    </row>
    <row r="235" spans="1:16">
      <c r="A235" s="79"/>
      <c r="B235" s="80"/>
      <c r="E235" s="18"/>
      <c r="F235" s="18"/>
      <c r="G235" s="18"/>
      <c r="H235" s="18"/>
      <c r="I235" s="18"/>
      <c r="J235" s="18"/>
      <c r="K235" s="18"/>
      <c r="L235" s="18"/>
      <c r="M235" s="18"/>
      <c r="N235" s="18"/>
      <c r="O235" s="18"/>
      <c r="P235" s="18"/>
    </row>
    <row r="236" spans="1:16">
      <c r="A236" s="79"/>
      <c r="B236" s="80"/>
      <c r="E236" s="18"/>
      <c r="F236" s="18"/>
      <c r="G236" s="18"/>
      <c r="H236" s="18"/>
      <c r="I236" s="18"/>
      <c r="J236" s="18"/>
      <c r="K236" s="18"/>
      <c r="L236" s="18"/>
      <c r="M236" s="18"/>
      <c r="N236" s="18"/>
      <c r="O236" s="18"/>
      <c r="P236" s="18"/>
    </row>
    <row r="237" spans="1:16">
      <c r="A237" s="79"/>
      <c r="B237" s="80"/>
      <c r="E237" s="18"/>
      <c r="F237" s="18"/>
      <c r="G237" s="18"/>
      <c r="H237" s="18"/>
      <c r="I237" s="18"/>
      <c r="J237" s="18"/>
      <c r="K237" s="18"/>
      <c r="L237" s="18"/>
      <c r="M237" s="18"/>
      <c r="N237" s="18"/>
      <c r="O237" s="18"/>
      <c r="P237" s="18"/>
    </row>
    <row r="238" spans="1:16">
      <c r="A238" s="79"/>
      <c r="B238" s="80"/>
      <c r="E238" s="18"/>
      <c r="F238" s="18"/>
      <c r="G238" s="18"/>
      <c r="H238" s="18"/>
      <c r="I238" s="18"/>
      <c r="J238" s="18"/>
      <c r="K238" s="18"/>
      <c r="L238" s="18"/>
      <c r="M238" s="18"/>
      <c r="N238" s="18"/>
      <c r="O238" s="18"/>
      <c r="P238" s="18"/>
    </row>
    <row r="239" spans="1:16">
      <c r="A239" s="79"/>
      <c r="B239" s="80"/>
      <c r="E239" s="18"/>
      <c r="F239" s="18"/>
      <c r="G239" s="18"/>
      <c r="H239" s="18"/>
      <c r="I239" s="18"/>
      <c r="J239" s="18"/>
      <c r="K239" s="18"/>
      <c r="L239" s="18"/>
      <c r="M239" s="18"/>
      <c r="N239" s="18"/>
      <c r="O239" s="18"/>
      <c r="P239" s="18"/>
    </row>
    <row r="240" spans="1:16">
      <c r="A240" s="79"/>
      <c r="B240" s="80"/>
      <c r="E240" s="18"/>
      <c r="F240" s="18"/>
      <c r="G240" s="18"/>
      <c r="H240" s="18"/>
      <c r="I240" s="18"/>
      <c r="J240" s="18"/>
      <c r="K240" s="18"/>
      <c r="L240" s="18"/>
      <c r="M240" s="18"/>
      <c r="N240" s="18"/>
      <c r="O240" s="18"/>
      <c r="P240" s="18"/>
    </row>
    <row r="241" spans="1:16">
      <c r="A241" s="79"/>
      <c r="B241" s="80"/>
      <c r="E241" s="18"/>
      <c r="F241" s="18"/>
      <c r="G241" s="18"/>
      <c r="H241" s="18"/>
      <c r="I241" s="18"/>
      <c r="J241" s="18"/>
      <c r="K241" s="18"/>
      <c r="L241" s="18"/>
      <c r="M241" s="18"/>
      <c r="N241" s="18"/>
      <c r="O241" s="18"/>
      <c r="P241" s="18"/>
    </row>
    <row r="242" spans="1:16">
      <c r="A242" s="79"/>
      <c r="B242" s="80"/>
      <c r="E242" s="18"/>
      <c r="F242" s="18"/>
      <c r="G242" s="18"/>
      <c r="H242" s="18"/>
      <c r="I242" s="18"/>
      <c r="J242" s="18"/>
      <c r="K242" s="18"/>
      <c r="L242" s="18"/>
      <c r="M242" s="18"/>
      <c r="N242" s="18"/>
      <c r="O242" s="18"/>
      <c r="P242" s="18"/>
    </row>
    <row r="243" spans="1:16">
      <c r="A243" s="79"/>
      <c r="B243" s="80"/>
      <c r="E243" s="18"/>
      <c r="F243" s="18"/>
      <c r="G243" s="18"/>
      <c r="H243" s="18"/>
      <c r="I243" s="18"/>
      <c r="J243" s="18"/>
      <c r="K243" s="18"/>
      <c r="L243" s="18"/>
      <c r="M243" s="18"/>
      <c r="N243" s="18"/>
      <c r="O243" s="18"/>
      <c r="P243" s="18"/>
    </row>
    <row r="244" spans="1:16">
      <c r="A244" s="79"/>
      <c r="B244" s="80"/>
      <c r="E244" s="18"/>
      <c r="F244" s="18"/>
      <c r="G244" s="18"/>
      <c r="H244" s="18"/>
      <c r="I244" s="18"/>
      <c r="J244" s="18"/>
      <c r="K244" s="18"/>
      <c r="L244" s="18"/>
      <c r="M244" s="18"/>
      <c r="N244" s="18"/>
      <c r="O244" s="18"/>
      <c r="P244" s="18"/>
    </row>
    <row r="245" spans="1:16">
      <c r="A245" s="79"/>
      <c r="B245" s="80"/>
      <c r="E245" s="18"/>
      <c r="F245" s="18"/>
      <c r="G245" s="18"/>
      <c r="H245" s="18"/>
      <c r="I245" s="18"/>
      <c r="J245" s="18"/>
      <c r="K245" s="18"/>
      <c r="L245" s="18"/>
      <c r="M245" s="18"/>
      <c r="N245" s="18"/>
      <c r="O245" s="18"/>
      <c r="P245" s="18"/>
    </row>
    <row r="246" spans="1:16">
      <c r="A246" s="79"/>
      <c r="B246" s="80"/>
      <c r="E246" s="18"/>
      <c r="F246" s="18"/>
      <c r="G246" s="18"/>
      <c r="H246" s="18"/>
      <c r="I246" s="18"/>
      <c r="J246" s="18"/>
      <c r="K246" s="18"/>
      <c r="L246" s="18"/>
      <c r="M246" s="18"/>
      <c r="N246" s="18"/>
      <c r="O246" s="18"/>
      <c r="P246" s="18"/>
    </row>
    <row r="247" spans="1:16">
      <c r="A247" s="79"/>
      <c r="B247" s="80"/>
      <c r="E247" s="18"/>
      <c r="F247" s="18"/>
      <c r="G247" s="18"/>
      <c r="H247" s="18"/>
      <c r="I247" s="18"/>
      <c r="J247" s="18"/>
      <c r="K247" s="18"/>
      <c r="L247" s="18"/>
      <c r="M247" s="18"/>
      <c r="N247" s="18"/>
      <c r="O247" s="18"/>
      <c r="P247" s="18"/>
    </row>
    <row r="248" spans="1:16">
      <c r="A248" s="79"/>
      <c r="B248" s="80"/>
      <c r="E248" s="18"/>
      <c r="F248" s="18"/>
      <c r="G248" s="18"/>
      <c r="H248" s="18"/>
      <c r="I248" s="18"/>
      <c r="J248" s="18"/>
      <c r="K248" s="18"/>
      <c r="L248" s="18"/>
      <c r="M248" s="18"/>
      <c r="N248" s="18"/>
      <c r="O248" s="18"/>
      <c r="P248" s="18"/>
    </row>
    <row r="249" spans="1:16">
      <c r="A249" s="79"/>
      <c r="B249" s="80"/>
      <c r="E249" s="18"/>
      <c r="F249" s="18"/>
      <c r="G249" s="18"/>
      <c r="H249" s="18"/>
      <c r="I249" s="18"/>
      <c r="J249" s="18"/>
      <c r="K249" s="18"/>
      <c r="L249" s="18"/>
      <c r="M249" s="18"/>
      <c r="N249" s="18"/>
      <c r="O249" s="18"/>
      <c r="P249" s="18"/>
    </row>
    <row r="250" spans="1:16">
      <c r="A250" s="79"/>
      <c r="B250" s="80"/>
      <c r="E250" s="18"/>
      <c r="F250" s="18"/>
      <c r="G250" s="18"/>
      <c r="H250" s="18"/>
      <c r="I250" s="18"/>
      <c r="J250" s="18"/>
      <c r="K250" s="18"/>
      <c r="L250" s="18"/>
      <c r="M250" s="18"/>
      <c r="N250" s="18"/>
      <c r="O250" s="18"/>
      <c r="P250" s="18"/>
    </row>
    <row r="251" spans="1:16">
      <c r="A251" s="79"/>
      <c r="B251" s="80"/>
      <c r="E251" s="18"/>
      <c r="F251" s="18"/>
      <c r="G251" s="18"/>
      <c r="H251" s="18"/>
      <c r="I251" s="18"/>
      <c r="J251" s="18"/>
      <c r="K251" s="18"/>
      <c r="L251" s="18"/>
      <c r="M251" s="18"/>
      <c r="N251" s="18"/>
      <c r="O251" s="18"/>
      <c r="P251" s="18"/>
    </row>
    <row r="252" spans="1:16">
      <c r="A252" s="79"/>
      <c r="B252" s="80"/>
      <c r="E252" s="18"/>
      <c r="F252" s="18"/>
      <c r="G252" s="18"/>
      <c r="H252" s="18"/>
      <c r="I252" s="18"/>
      <c r="J252" s="18"/>
      <c r="K252" s="18"/>
      <c r="L252" s="18"/>
      <c r="M252" s="18"/>
      <c r="N252" s="18"/>
      <c r="O252" s="18"/>
      <c r="P252" s="18"/>
    </row>
    <row r="253" spans="1:16">
      <c r="A253" s="79"/>
      <c r="B253" s="80"/>
      <c r="E253" s="18"/>
      <c r="F253" s="18"/>
      <c r="G253" s="18"/>
      <c r="H253" s="18"/>
      <c r="I253" s="18"/>
      <c r="J253" s="18"/>
      <c r="K253" s="18"/>
      <c r="L253" s="18"/>
      <c r="M253" s="18"/>
      <c r="N253" s="18"/>
      <c r="O253" s="18"/>
      <c r="P253" s="18"/>
    </row>
    <row r="254" spans="1:16">
      <c r="A254" s="79"/>
      <c r="B254" s="80"/>
      <c r="E254" s="18"/>
      <c r="F254" s="18"/>
      <c r="G254" s="18"/>
      <c r="H254" s="18"/>
      <c r="I254" s="18"/>
      <c r="J254" s="18"/>
      <c r="K254" s="18"/>
      <c r="L254" s="18"/>
      <c r="M254" s="18"/>
      <c r="N254" s="18"/>
      <c r="O254" s="18"/>
      <c r="P254" s="18"/>
    </row>
    <row r="255" spans="1:16">
      <c r="A255" s="79"/>
      <c r="B255" s="80"/>
      <c r="E255" s="18"/>
      <c r="F255" s="18"/>
      <c r="G255" s="18"/>
      <c r="H255" s="18"/>
      <c r="I255" s="18"/>
      <c r="J255" s="18"/>
      <c r="K255" s="18"/>
      <c r="L255" s="18"/>
      <c r="M255" s="18"/>
      <c r="N255" s="18"/>
      <c r="O255" s="18"/>
      <c r="P255" s="18"/>
    </row>
    <row r="256" spans="1:16">
      <c r="A256" s="79"/>
      <c r="B256" s="80"/>
      <c r="E256" s="18"/>
      <c r="F256" s="18"/>
      <c r="G256" s="18"/>
      <c r="H256" s="18"/>
      <c r="I256" s="18"/>
      <c r="J256" s="18"/>
      <c r="K256" s="18"/>
      <c r="L256" s="18"/>
      <c r="M256" s="18"/>
      <c r="N256" s="18"/>
      <c r="O256" s="18"/>
      <c r="P256" s="18"/>
    </row>
    <row r="257" spans="1:16">
      <c r="A257" s="79"/>
      <c r="B257" s="80"/>
      <c r="E257" s="18"/>
      <c r="F257" s="18"/>
      <c r="G257" s="18"/>
      <c r="H257" s="18"/>
      <c r="I257" s="18"/>
      <c r="J257" s="18"/>
      <c r="K257" s="18"/>
      <c r="L257" s="18"/>
      <c r="M257" s="18"/>
      <c r="N257" s="18"/>
      <c r="O257" s="18"/>
      <c r="P257" s="18"/>
    </row>
    <row r="258" spans="1:16">
      <c r="A258" s="79"/>
      <c r="B258" s="80"/>
      <c r="E258" s="18"/>
      <c r="F258" s="18"/>
      <c r="G258" s="18"/>
      <c r="H258" s="18"/>
      <c r="I258" s="18"/>
      <c r="J258" s="18"/>
      <c r="K258" s="18"/>
      <c r="L258" s="18"/>
      <c r="M258" s="18"/>
      <c r="N258" s="18"/>
      <c r="O258" s="18"/>
      <c r="P258" s="18"/>
    </row>
    <row r="259" spans="1:16">
      <c r="A259" s="79"/>
      <c r="B259" s="80"/>
      <c r="E259" s="18"/>
      <c r="F259" s="18"/>
      <c r="G259" s="18"/>
      <c r="H259" s="18"/>
      <c r="I259" s="18"/>
      <c r="J259" s="18"/>
      <c r="K259" s="18"/>
      <c r="L259" s="18"/>
      <c r="M259" s="18"/>
      <c r="N259" s="18"/>
      <c r="O259" s="18"/>
      <c r="P259" s="18"/>
    </row>
    <row r="260" spans="1:16">
      <c r="A260" s="79"/>
      <c r="B260" s="80"/>
      <c r="E260" s="18"/>
      <c r="F260" s="18"/>
      <c r="G260" s="18"/>
      <c r="H260" s="18"/>
      <c r="I260" s="18"/>
      <c r="J260" s="18"/>
      <c r="K260" s="18"/>
      <c r="L260" s="18"/>
      <c r="M260" s="18"/>
      <c r="N260" s="18"/>
      <c r="O260" s="18"/>
      <c r="P260" s="18"/>
    </row>
    <row r="261" spans="1:16">
      <c r="A261" s="79"/>
      <c r="B261" s="80"/>
      <c r="E261" s="18"/>
      <c r="F261" s="18"/>
      <c r="G261" s="18"/>
      <c r="H261" s="18"/>
      <c r="I261" s="18"/>
      <c r="J261" s="18"/>
      <c r="K261" s="18"/>
      <c r="L261" s="18"/>
      <c r="M261" s="18"/>
      <c r="N261" s="18"/>
      <c r="O261" s="18"/>
      <c r="P261" s="18"/>
    </row>
    <row r="262" spans="1:16">
      <c r="A262" s="79"/>
      <c r="B262" s="80"/>
      <c r="E262" s="18"/>
      <c r="F262" s="18"/>
      <c r="G262" s="18"/>
      <c r="H262" s="18"/>
      <c r="I262" s="18"/>
      <c r="J262" s="18"/>
      <c r="K262" s="18"/>
      <c r="L262" s="18"/>
      <c r="M262" s="18"/>
      <c r="N262" s="18"/>
      <c r="O262" s="18"/>
      <c r="P262" s="18"/>
    </row>
    <row r="263" spans="1:16">
      <c r="A263" s="79"/>
      <c r="B263" s="80"/>
      <c r="E263" s="18"/>
      <c r="F263" s="18"/>
      <c r="G263" s="18"/>
      <c r="H263" s="18"/>
      <c r="I263" s="18"/>
      <c r="J263" s="18"/>
      <c r="K263" s="18"/>
      <c r="L263" s="18"/>
      <c r="M263" s="18"/>
      <c r="N263" s="18"/>
      <c r="O263" s="18"/>
      <c r="P263" s="18"/>
    </row>
    <row r="264" spans="1:16">
      <c r="A264" s="79"/>
      <c r="B264" s="80"/>
      <c r="E264" s="18"/>
      <c r="F264" s="18"/>
      <c r="G264" s="18"/>
      <c r="H264" s="18"/>
      <c r="I264" s="18"/>
      <c r="J264" s="18"/>
      <c r="K264" s="18"/>
      <c r="L264" s="18"/>
      <c r="M264" s="18"/>
      <c r="N264" s="18"/>
      <c r="O264" s="18"/>
      <c r="P264" s="18"/>
    </row>
    <row r="265" spans="1:16">
      <c r="A265" s="79"/>
      <c r="B265" s="80"/>
      <c r="E265" s="18"/>
      <c r="F265" s="18"/>
      <c r="G265" s="18"/>
      <c r="H265" s="18"/>
      <c r="I265" s="18"/>
      <c r="J265" s="18"/>
      <c r="K265" s="18"/>
      <c r="L265" s="18"/>
      <c r="M265" s="18"/>
      <c r="N265" s="18"/>
      <c r="O265" s="18"/>
      <c r="P265" s="18"/>
    </row>
    <row r="266" spans="1:16">
      <c r="A266" s="79"/>
      <c r="B266" s="80"/>
      <c r="E266" s="18"/>
      <c r="F266" s="18"/>
      <c r="G266" s="18"/>
      <c r="H266" s="18"/>
      <c r="I266" s="18"/>
      <c r="J266" s="18"/>
      <c r="K266" s="18"/>
      <c r="L266" s="18"/>
      <c r="M266" s="18"/>
      <c r="N266" s="18"/>
      <c r="O266" s="18"/>
      <c r="P266" s="18"/>
    </row>
    <row r="267" spans="1:16">
      <c r="A267" s="79"/>
      <c r="B267" s="80"/>
      <c r="E267" s="18"/>
      <c r="F267" s="18"/>
      <c r="G267" s="18"/>
      <c r="H267" s="18"/>
      <c r="I267" s="18"/>
      <c r="J267" s="18"/>
      <c r="K267" s="18"/>
      <c r="L267" s="18"/>
      <c r="M267" s="18"/>
      <c r="N267" s="18"/>
      <c r="O267" s="18"/>
      <c r="P267" s="18"/>
    </row>
    <row r="268" spans="1:16">
      <c r="A268" s="79"/>
      <c r="B268" s="80"/>
      <c r="E268" s="18"/>
      <c r="F268" s="18"/>
      <c r="G268" s="18"/>
      <c r="H268" s="18"/>
      <c r="I268" s="18"/>
      <c r="J268" s="18"/>
      <c r="K268" s="18"/>
      <c r="L268" s="18"/>
      <c r="M268" s="18"/>
      <c r="N268" s="18"/>
      <c r="O268" s="18"/>
      <c r="P268" s="18"/>
    </row>
    <row r="269" spans="1:16">
      <c r="A269" s="79"/>
      <c r="B269" s="80"/>
      <c r="E269" s="18"/>
      <c r="F269" s="18"/>
      <c r="G269" s="18"/>
      <c r="H269" s="18"/>
      <c r="I269" s="18"/>
      <c r="J269" s="18"/>
      <c r="K269" s="18"/>
      <c r="L269" s="18"/>
      <c r="M269" s="18"/>
      <c r="N269" s="18"/>
      <c r="O269" s="18"/>
      <c r="P269" s="18"/>
    </row>
    <row r="270" spans="1:16">
      <c r="A270" s="79"/>
      <c r="B270" s="80"/>
      <c r="E270" s="18"/>
      <c r="F270" s="18"/>
      <c r="G270" s="18"/>
      <c r="H270" s="18"/>
      <c r="I270" s="18"/>
      <c r="J270" s="18"/>
      <c r="K270" s="18"/>
      <c r="L270" s="18"/>
      <c r="M270" s="18"/>
      <c r="N270" s="18"/>
      <c r="O270" s="18"/>
      <c r="P270" s="18"/>
    </row>
    <row r="271" spans="1:16">
      <c r="A271" s="79"/>
      <c r="B271" s="80"/>
      <c r="E271" s="18"/>
      <c r="F271" s="18"/>
      <c r="G271" s="18"/>
      <c r="H271" s="18"/>
      <c r="I271" s="18"/>
      <c r="J271" s="18"/>
      <c r="K271" s="18"/>
      <c r="L271" s="18"/>
      <c r="M271" s="18"/>
      <c r="N271" s="18"/>
      <c r="O271" s="18"/>
      <c r="P271" s="18"/>
    </row>
    <row r="272" spans="1:16">
      <c r="A272" s="79"/>
      <c r="B272" s="80"/>
      <c r="E272" s="18"/>
      <c r="F272" s="18"/>
      <c r="G272" s="18"/>
      <c r="H272" s="18"/>
      <c r="I272" s="18"/>
      <c r="J272" s="18"/>
      <c r="K272" s="18"/>
      <c r="L272" s="18"/>
      <c r="M272" s="18"/>
      <c r="N272" s="18"/>
      <c r="O272" s="18"/>
      <c r="P272" s="18"/>
    </row>
    <row r="273" spans="1:16">
      <c r="A273" s="79"/>
      <c r="B273" s="80"/>
      <c r="E273" s="18"/>
      <c r="F273" s="18"/>
      <c r="G273" s="18"/>
      <c r="H273" s="18"/>
      <c r="I273" s="18"/>
      <c r="J273" s="18"/>
      <c r="K273" s="18"/>
      <c r="L273" s="18"/>
      <c r="M273" s="18"/>
      <c r="N273" s="18"/>
      <c r="O273" s="18"/>
      <c r="P273" s="18"/>
    </row>
    <row r="274" spans="1:16">
      <c r="A274" s="79"/>
      <c r="B274" s="80"/>
      <c r="E274" s="18"/>
      <c r="F274" s="18"/>
      <c r="G274" s="18"/>
      <c r="H274" s="18"/>
      <c r="I274" s="18"/>
      <c r="J274" s="18"/>
      <c r="K274" s="18"/>
      <c r="L274" s="18"/>
      <c r="M274" s="18"/>
      <c r="N274" s="18"/>
      <c r="O274" s="18"/>
      <c r="P274" s="18"/>
    </row>
    <row r="275" spans="1:16">
      <c r="A275" s="79"/>
      <c r="B275" s="80"/>
      <c r="E275" s="18"/>
      <c r="F275" s="18"/>
      <c r="G275" s="18"/>
      <c r="H275" s="18"/>
      <c r="I275" s="18"/>
      <c r="J275" s="18"/>
      <c r="K275" s="18"/>
      <c r="L275" s="18"/>
      <c r="M275" s="18"/>
      <c r="N275" s="18"/>
      <c r="O275" s="18"/>
      <c r="P275" s="18"/>
    </row>
    <row r="276" spans="1:16">
      <c r="A276" s="79"/>
      <c r="B276" s="80"/>
      <c r="E276" s="18"/>
      <c r="F276" s="18"/>
      <c r="G276" s="18"/>
      <c r="H276" s="18"/>
      <c r="I276" s="18"/>
      <c r="J276" s="18"/>
      <c r="K276" s="18"/>
      <c r="L276" s="18"/>
      <c r="M276" s="18"/>
      <c r="N276" s="18"/>
      <c r="O276" s="18"/>
      <c r="P276" s="18"/>
    </row>
    <row r="277" spans="1:16">
      <c r="A277" s="79"/>
      <c r="B277" s="80"/>
      <c r="E277" s="18"/>
      <c r="F277" s="18"/>
      <c r="G277" s="18"/>
      <c r="H277" s="18"/>
      <c r="I277" s="18"/>
      <c r="J277" s="18"/>
      <c r="K277" s="18"/>
      <c r="L277" s="18"/>
      <c r="M277" s="18"/>
      <c r="N277" s="18"/>
      <c r="O277" s="18"/>
      <c r="P277" s="18"/>
    </row>
    <row r="278" spans="1:16">
      <c r="A278" s="79"/>
      <c r="B278" s="80"/>
      <c r="E278" s="18"/>
      <c r="F278" s="18"/>
      <c r="G278" s="18"/>
      <c r="H278" s="18"/>
      <c r="I278" s="18"/>
      <c r="J278" s="18"/>
      <c r="K278" s="18"/>
      <c r="L278" s="18"/>
      <c r="M278" s="18"/>
      <c r="N278" s="18"/>
      <c r="O278" s="18"/>
      <c r="P278" s="18"/>
    </row>
    <row r="279" spans="1:16">
      <c r="A279" s="79"/>
      <c r="B279" s="80"/>
      <c r="E279" s="18"/>
      <c r="F279" s="18"/>
      <c r="G279" s="18"/>
      <c r="H279" s="18"/>
      <c r="I279" s="18"/>
      <c r="J279" s="18"/>
      <c r="K279" s="18"/>
      <c r="L279" s="18"/>
      <c r="M279" s="18"/>
      <c r="N279" s="18"/>
      <c r="O279" s="18"/>
      <c r="P279" s="18"/>
    </row>
    <row r="280" spans="1:16">
      <c r="A280" s="79"/>
      <c r="B280" s="80"/>
      <c r="E280" s="18"/>
      <c r="F280" s="18"/>
      <c r="G280" s="18"/>
      <c r="H280" s="18"/>
      <c r="I280" s="18"/>
      <c r="J280" s="18"/>
      <c r="K280" s="18"/>
      <c r="L280" s="18"/>
      <c r="M280" s="18"/>
      <c r="N280" s="18"/>
      <c r="O280" s="18"/>
      <c r="P280" s="18"/>
    </row>
    <row r="281" spans="1:16">
      <c r="A281" s="79"/>
      <c r="B281" s="80"/>
      <c r="E281" s="18"/>
      <c r="F281" s="18"/>
      <c r="G281" s="18"/>
      <c r="H281" s="18"/>
      <c r="I281" s="18"/>
      <c r="J281" s="18"/>
      <c r="K281" s="18"/>
      <c r="L281" s="18"/>
      <c r="M281" s="18"/>
      <c r="N281" s="18"/>
      <c r="O281" s="18"/>
      <c r="P281" s="18"/>
    </row>
    <row r="282" spans="1:16">
      <c r="A282" s="79"/>
      <c r="B282" s="80"/>
      <c r="E282" s="18"/>
      <c r="F282" s="18"/>
      <c r="G282" s="18"/>
      <c r="H282" s="18"/>
      <c r="I282" s="18"/>
      <c r="J282" s="18"/>
      <c r="K282" s="18"/>
      <c r="L282" s="18"/>
      <c r="M282" s="18"/>
      <c r="N282" s="18"/>
      <c r="O282" s="18"/>
      <c r="P282" s="18"/>
    </row>
    <row r="283" spans="1:16">
      <c r="A283" s="79"/>
      <c r="B283" s="80"/>
      <c r="E283" s="18"/>
      <c r="F283" s="18"/>
      <c r="G283" s="18"/>
      <c r="H283" s="18"/>
      <c r="I283" s="18"/>
      <c r="J283" s="18"/>
      <c r="K283" s="18"/>
      <c r="L283" s="18"/>
      <c r="M283" s="18"/>
      <c r="N283" s="18"/>
      <c r="O283" s="18"/>
      <c r="P283" s="18"/>
    </row>
    <row r="284" spans="1:16">
      <c r="A284" s="79"/>
      <c r="B284" s="80"/>
      <c r="E284" s="18"/>
      <c r="F284" s="18"/>
      <c r="G284" s="18"/>
      <c r="H284" s="18"/>
      <c r="I284" s="18"/>
      <c r="J284" s="18"/>
      <c r="K284" s="18"/>
      <c r="L284" s="18"/>
      <c r="M284" s="18"/>
      <c r="N284" s="18"/>
      <c r="O284" s="18"/>
      <c r="P284" s="18"/>
    </row>
    <row r="285" spans="1:16">
      <c r="A285" s="79"/>
      <c r="B285" s="80"/>
      <c r="E285" s="18"/>
      <c r="F285" s="18"/>
      <c r="G285" s="18"/>
      <c r="H285" s="18"/>
      <c r="I285" s="18"/>
      <c r="J285" s="18"/>
      <c r="K285" s="18"/>
      <c r="L285" s="18"/>
      <c r="M285" s="18"/>
      <c r="N285" s="18"/>
      <c r="O285" s="18"/>
      <c r="P285" s="18"/>
    </row>
    <row r="286" spans="1:16">
      <c r="A286" s="79"/>
      <c r="B286" s="80"/>
      <c r="E286" s="18"/>
      <c r="F286" s="18"/>
      <c r="G286" s="18"/>
      <c r="H286" s="18"/>
      <c r="I286" s="18"/>
      <c r="J286" s="18"/>
      <c r="K286" s="18"/>
      <c r="L286" s="18"/>
      <c r="M286" s="18"/>
      <c r="N286" s="18"/>
      <c r="O286" s="18"/>
      <c r="P286" s="18"/>
    </row>
    <row r="287" spans="1:16">
      <c r="A287" s="79"/>
      <c r="B287" s="80"/>
      <c r="E287" s="18"/>
      <c r="F287" s="18"/>
      <c r="G287" s="18"/>
      <c r="H287" s="18"/>
      <c r="I287" s="18"/>
      <c r="J287" s="18"/>
      <c r="K287" s="18"/>
      <c r="L287" s="18"/>
      <c r="M287" s="18"/>
      <c r="N287" s="18"/>
      <c r="O287" s="18"/>
      <c r="P287" s="18"/>
    </row>
    <row r="288" spans="1:16">
      <c r="A288" s="79"/>
      <c r="B288" s="80"/>
      <c r="E288" s="18"/>
      <c r="F288" s="18"/>
      <c r="G288" s="18"/>
      <c r="H288" s="18"/>
      <c r="I288" s="18"/>
      <c r="J288" s="18"/>
      <c r="K288" s="18"/>
      <c r="L288" s="18"/>
      <c r="M288" s="18"/>
      <c r="N288" s="18"/>
      <c r="O288" s="18"/>
      <c r="P288" s="18"/>
    </row>
    <row r="289" spans="1:16">
      <c r="A289" s="79"/>
      <c r="B289" s="80"/>
      <c r="E289" s="18"/>
      <c r="F289" s="18"/>
      <c r="G289" s="18"/>
      <c r="H289" s="18"/>
      <c r="I289" s="18"/>
      <c r="J289" s="18"/>
      <c r="K289" s="18"/>
      <c r="L289" s="18"/>
      <c r="M289" s="18"/>
      <c r="N289" s="18"/>
      <c r="O289" s="18"/>
      <c r="P289" s="18"/>
    </row>
    <row r="290" spans="1:16">
      <c r="A290" s="79"/>
      <c r="B290" s="80"/>
      <c r="E290" s="18"/>
      <c r="F290" s="18"/>
      <c r="G290" s="18"/>
      <c r="H290" s="18"/>
      <c r="I290" s="18"/>
      <c r="J290" s="18"/>
      <c r="K290" s="18"/>
      <c r="L290" s="18"/>
      <c r="M290" s="18"/>
      <c r="N290" s="18"/>
      <c r="O290" s="18"/>
      <c r="P290" s="18"/>
    </row>
    <row r="291" spans="1:16">
      <c r="A291" s="79"/>
      <c r="B291" s="80"/>
      <c r="E291" s="18"/>
      <c r="F291" s="18"/>
      <c r="G291" s="18"/>
      <c r="H291" s="18"/>
      <c r="I291" s="18"/>
      <c r="J291" s="18"/>
      <c r="K291" s="18"/>
      <c r="L291" s="18"/>
      <c r="M291" s="18"/>
      <c r="N291" s="18"/>
      <c r="O291" s="18"/>
      <c r="P291" s="18"/>
    </row>
    <row r="292" spans="1:16">
      <c r="A292" s="79"/>
      <c r="B292" s="80"/>
      <c r="E292" s="18"/>
      <c r="F292" s="18"/>
      <c r="G292" s="18"/>
      <c r="H292" s="18"/>
      <c r="I292" s="18"/>
      <c r="J292" s="18"/>
      <c r="K292" s="18"/>
      <c r="L292" s="18"/>
      <c r="M292" s="18"/>
      <c r="N292" s="18"/>
      <c r="O292" s="18"/>
      <c r="P292" s="18"/>
    </row>
    <row r="293" spans="1:16">
      <c r="A293" s="79"/>
      <c r="B293" s="80"/>
      <c r="E293" s="18"/>
      <c r="F293" s="18"/>
      <c r="G293" s="18"/>
      <c r="H293" s="18"/>
      <c r="I293" s="18"/>
      <c r="J293" s="18"/>
      <c r="K293" s="18"/>
      <c r="L293" s="18"/>
      <c r="M293" s="18"/>
      <c r="N293" s="18"/>
      <c r="O293" s="18"/>
      <c r="P293" s="18"/>
    </row>
    <row r="294" spans="1:16">
      <c r="A294" s="79"/>
      <c r="B294" s="80"/>
      <c r="E294" s="18"/>
      <c r="F294" s="18"/>
      <c r="G294" s="18"/>
      <c r="H294" s="18"/>
      <c r="I294" s="18"/>
      <c r="J294" s="18"/>
      <c r="K294" s="18"/>
      <c r="L294" s="18"/>
      <c r="M294" s="18"/>
      <c r="N294" s="18"/>
      <c r="O294" s="18"/>
      <c r="P294" s="18"/>
    </row>
    <row r="295" spans="1:16">
      <c r="A295" s="79"/>
      <c r="B295" s="80"/>
      <c r="E295" s="18"/>
      <c r="F295" s="18"/>
      <c r="G295" s="18"/>
      <c r="H295" s="18"/>
      <c r="I295" s="18"/>
      <c r="J295" s="18"/>
      <c r="K295" s="18"/>
      <c r="L295" s="18"/>
      <c r="M295" s="18"/>
      <c r="N295" s="18"/>
      <c r="O295" s="18"/>
      <c r="P295" s="18"/>
    </row>
    <row r="296" spans="1:16">
      <c r="A296" s="79"/>
      <c r="B296" s="80"/>
      <c r="E296" s="18"/>
      <c r="F296" s="18"/>
      <c r="G296" s="18"/>
      <c r="H296" s="18"/>
      <c r="I296" s="18"/>
      <c r="J296" s="18"/>
      <c r="K296" s="18"/>
      <c r="L296" s="18"/>
      <c r="M296" s="18"/>
      <c r="N296" s="18"/>
      <c r="O296" s="18"/>
      <c r="P296" s="18"/>
    </row>
    <row r="297" spans="1:16">
      <c r="A297" s="79"/>
      <c r="B297" s="80"/>
      <c r="E297" s="18"/>
      <c r="F297" s="18"/>
      <c r="G297" s="18"/>
      <c r="H297" s="18"/>
      <c r="I297" s="18"/>
      <c r="J297" s="18"/>
      <c r="K297" s="18"/>
      <c r="L297" s="18"/>
      <c r="M297" s="18"/>
      <c r="N297" s="18"/>
      <c r="O297" s="18"/>
      <c r="P297" s="18"/>
    </row>
    <row r="298" spans="1:16">
      <c r="A298" s="79"/>
      <c r="B298" s="80"/>
      <c r="E298" s="18"/>
      <c r="F298" s="18"/>
      <c r="G298" s="18"/>
      <c r="H298" s="18"/>
      <c r="I298" s="18"/>
      <c r="J298" s="18"/>
      <c r="K298" s="18"/>
      <c r="L298" s="18"/>
      <c r="M298" s="18"/>
      <c r="N298" s="18"/>
      <c r="O298" s="18"/>
      <c r="P298" s="18"/>
    </row>
    <row r="299" spans="1:16">
      <c r="A299" s="79"/>
      <c r="B299" s="80"/>
      <c r="E299" s="18"/>
      <c r="F299" s="18"/>
      <c r="G299" s="18"/>
      <c r="H299" s="18"/>
      <c r="I299" s="18"/>
      <c r="J299" s="18"/>
      <c r="K299" s="18"/>
      <c r="L299" s="18"/>
      <c r="M299" s="18"/>
      <c r="N299" s="18"/>
      <c r="O299" s="18"/>
      <c r="P299" s="18"/>
    </row>
    <row r="300" spans="1:16">
      <c r="A300" s="79"/>
      <c r="B300" s="80"/>
      <c r="E300" s="18"/>
      <c r="F300" s="18"/>
      <c r="G300" s="18"/>
      <c r="H300" s="18"/>
      <c r="I300" s="18"/>
      <c r="J300" s="18"/>
      <c r="K300" s="18"/>
      <c r="L300" s="18"/>
      <c r="M300" s="18"/>
      <c r="N300" s="18"/>
      <c r="O300" s="18"/>
      <c r="P300" s="18"/>
    </row>
    <row r="301" spans="1:16">
      <c r="A301" s="79"/>
      <c r="B301" s="80"/>
      <c r="E301" s="18"/>
      <c r="F301" s="18"/>
      <c r="G301" s="18"/>
      <c r="H301" s="18"/>
      <c r="I301" s="18"/>
      <c r="J301" s="18"/>
      <c r="K301" s="18"/>
      <c r="L301" s="18"/>
      <c r="M301" s="18"/>
      <c r="N301" s="18"/>
      <c r="O301" s="18"/>
      <c r="P301" s="18"/>
    </row>
    <row r="302" spans="1:16">
      <c r="A302" s="79"/>
      <c r="B302" s="80"/>
      <c r="E302" s="18"/>
      <c r="F302" s="18"/>
      <c r="G302" s="18"/>
      <c r="H302" s="18"/>
      <c r="I302" s="18"/>
      <c r="J302" s="18"/>
      <c r="K302" s="18"/>
      <c r="L302" s="18"/>
      <c r="M302" s="18"/>
      <c r="N302" s="18"/>
      <c r="O302" s="18"/>
      <c r="P302" s="18"/>
    </row>
    <row r="303" spans="1:16">
      <c r="A303" s="79"/>
      <c r="B303" s="80"/>
      <c r="E303" s="18"/>
      <c r="F303" s="18"/>
      <c r="G303" s="18"/>
      <c r="H303" s="18"/>
      <c r="I303" s="18"/>
      <c r="J303" s="18"/>
      <c r="K303" s="18"/>
      <c r="L303" s="18"/>
      <c r="M303" s="18"/>
      <c r="N303" s="18"/>
      <c r="O303" s="18"/>
      <c r="P303" s="18"/>
    </row>
    <row r="304" spans="1:16">
      <c r="A304" s="79"/>
      <c r="B304" s="80"/>
      <c r="E304" s="18"/>
      <c r="F304" s="18"/>
      <c r="G304" s="18"/>
      <c r="H304" s="18"/>
      <c r="I304" s="18"/>
      <c r="J304" s="18"/>
      <c r="K304" s="18"/>
      <c r="L304" s="18"/>
      <c r="M304" s="18"/>
      <c r="N304" s="18"/>
      <c r="O304" s="18"/>
      <c r="P304" s="18"/>
    </row>
    <row r="305" spans="1:16">
      <c r="A305" s="79"/>
      <c r="B305" s="80"/>
      <c r="E305" s="18"/>
      <c r="F305" s="18"/>
      <c r="G305" s="18"/>
      <c r="H305" s="18"/>
      <c r="I305" s="18"/>
      <c r="J305" s="18"/>
      <c r="K305" s="18"/>
      <c r="L305" s="18"/>
      <c r="M305" s="18"/>
      <c r="N305" s="18"/>
      <c r="O305" s="18"/>
      <c r="P305" s="18"/>
    </row>
    <row r="306" spans="1:16">
      <c r="A306" s="79"/>
      <c r="B306" s="80"/>
      <c r="E306" s="18"/>
      <c r="F306" s="18"/>
      <c r="G306" s="18"/>
      <c r="H306" s="18"/>
      <c r="I306" s="18"/>
      <c r="J306" s="18"/>
      <c r="K306" s="18"/>
      <c r="L306" s="18"/>
      <c r="M306" s="18"/>
      <c r="N306" s="18"/>
      <c r="O306" s="18"/>
      <c r="P306" s="18"/>
    </row>
    <row r="307" spans="1:16">
      <c r="A307" s="79"/>
      <c r="B307" s="80"/>
      <c r="E307" s="18"/>
      <c r="F307" s="18"/>
      <c r="G307" s="18"/>
      <c r="H307" s="18"/>
      <c r="I307" s="18"/>
      <c r="J307" s="18"/>
      <c r="K307" s="18"/>
      <c r="L307" s="18"/>
      <c r="M307" s="18"/>
      <c r="N307" s="18"/>
      <c r="O307" s="18"/>
      <c r="P307" s="18"/>
    </row>
    <row r="308" spans="1:16">
      <c r="A308" s="79"/>
      <c r="B308" s="80"/>
      <c r="E308" s="18"/>
      <c r="F308" s="18"/>
      <c r="G308" s="18"/>
      <c r="H308" s="18"/>
      <c r="I308" s="18"/>
      <c r="J308" s="18"/>
      <c r="K308" s="18"/>
      <c r="L308" s="18"/>
      <c r="M308" s="18"/>
      <c r="N308" s="18"/>
      <c r="O308" s="18"/>
      <c r="P308" s="18"/>
    </row>
    <row r="309" spans="1:16">
      <c r="A309" s="79"/>
      <c r="B309" s="80"/>
      <c r="E309" s="18"/>
      <c r="F309" s="18"/>
      <c r="G309" s="18"/>
      <c r="H309" s="18"/>
      <c r="I309" s="18"/>
      <c r="J309" s="18"/>
      <c r="K309" s="18"/>
      <c r="L309" s="18"/>
      <c r="M309" s="18"/>
      <c r="N309" s="18"/>
      <c r="O309" s="18"/>
      <c r="P309" s="18"/>
    </row>
    <row r="310" spans="1:16">
      <c r="A310" s="79"/>
      <c r="B310" s="80"/>
      <c r="E310" s="18"/>
      <c r="F310" s="18"/>
      <c r="G310" s="18"/>
      <c r="H310" s="18"/>
      <c r="I310" s="18"/>
      <c r="J310" s="18"/>
      <c r="K310" s="18"/>
      <c r="L310" s="18"/>
      <c r="M310" s="18"/>
      <c r="N310" s="18"/>
      <c r="O310" s="18"/>
      <c r="P310" s="18"/>
    </row>
    <row r="311" spans="1:16">
      <c r="A311" s="79"/>
      <c r="B311" s="80"/>
      <c r="E311" s="18"/>
      <c r="F311" s="18"/>
      <c r="G311" s="18"/>
      <c r="H311" s="18"/>
      <c r="I311" s="18"/>
      <c r="J311" s="18"/>
      <c r="K311" s="18"/>
      <c r="L311" s="18"/>
      <c r="M311" s="18"/>
      <c r="N311" s="18"/>
      <c r="O311" s="18"/>
      <c r="P311" s="18"/>
    </row>
    <row r="312" spans="1:16">
      <c r="A312" s="79"/>
      <c r="B312" s="80"/>
      <c r="E312" s="18"/>
      <c r="F312" s="18"/>
      <c r="G312" s="18"/>
      <c r="H312" s="18"/>
      <c r="I312" s="18"/>
      <c r="J312" s="18"/>
      <c r="K312" s="18"/>
      <c r="L312" s="18"/>
      <c r="M312" s="18"/>
      <c r="N312" s="18"/>
      <c r="O312" s="18"/>
      <c r="P312" s="18"/>
    </row>
    <row r="313" spans="1:16">
      <c r="A313" s="79"/>
      <c r="B313" s="80"/>
      <c r="E313" s="18"/>
      <c r="F313" s="18"/>
      <c r="G313" s="18"/>
      <c r="H313" s="18"/>
      <c r="I313" s="18"/>
      <c r="J313" s="18"/>
      <c r="K313" s="18"/>
      <c r="L313" s="18"/>
      <c r="M313" s="18"/>
      <c r="N313" s="18"/>
      <c r="O313" s="18"/>
      <c r="P313" s="18"/>
    </row>
    <row r="314" spans="1:16">
      <c r="A314" s="79"/>
      <c r="B314" s="80"/>
      <c r="E314" s="18"/>
      <c r="F314" s="18"/>
      <c r="G314" s="18"/>
      <c r="H314" s="18"/>
      <c r="I314" s="18"/>
      <c r="J314" s="18"/>
      <c r="K314" s="18"/>
      <c r="L314" s="18"/>
      <c r="M314" s="18"/>
      <c r="N314" s="18"/>
      <c r="O314" s="18"/>
      <c r="P314" s="18"/>
    </row>
    <row r="315" spans="1:16">
      <c r="A315" s="79"/>
      <c r="B315" s="80"/>
      <c r="E315" s="18"/>
      <c r="F315" s="18"/>
      <c r="G315" s="18"/>
      <c r="H315" s="18"/>
      <c r="I315" s="18"/>
      <c r="J315" s="18"/>
      <c r="K315" s="18"/>
      <c r="L315" s="18"/>
      <c r="M315" s="18"/>
      <c r="N315" s="18"/>
      <c r="O315" s="18"/>
      <c r="P315" s="18"/>
    </row>
    <row r="316" spans="1:16">
      <c r="A316" s="79"/>
      <c r="B316" s="80"/>
      <c r="E316" s="18"/>
      <c r="F316" s="18"/>
      <c r="G316" s="18"/>
      <c r="H316" s="18"/>
      <c r="I316" s="18"/>
      <c r="J316" s="18"/>
      <c r="K316" s="18"/>
      <c r="L316" s="18"/>
      <c r="M316" s="18"/>
      <c r="N316" s="18"/>
      <c r="O316" s="18"/>
      <c r="P316" s="18"/>
    </row>
    <row r="317" spans="1:16">
      <c r="A317" s="79"/>
      <c r="B317" s="80"/>
      <c r="E317" s="18"/>
      <c r="F317" s="18"/>
      <c r="G317" s="18"/>
      <c r="H317" s="18"/>
      <c r="I317" s="18"/>
      <c r="J317" s="18"/>
      <c r="K317" s="18"/>
      <c r="L317" s="18"/>
      <c r="M317" s="18"/>
      <c r="N317" s="18"/>
      <c r="O317" s="18"/>
      <c r="P317" s="18"/>
    </row>
    <row r="318" spans="1:16">
      <c r="A318" s="79"/>
      <c r="B318" s="80"/>
      <c r="E318" s="18"/>
      <c r="F318" s="18"/>
      <c r="G318" s="18"/>
      <c r="H318" s="18"/>
      <c r="I318" s="18"/>
      <c r="J318" s="18"/>
      <c r="K318" s="18"/>
      <c r="L318" s="18"/>
      <c r="M318" s="18"/>
      <c r="N318" s="18"/>
      <c r="O318" s="18"/>
      <c r="P318" s="18"/>
    </row>
    <row r="319" spans="1:16">
      <c r="A319" s="79"/>
      <c r="B319" s="80"/>
      <c r="E319" s="18"/>
      <c r="F319" s="18"/>
      <c r="G319" s="18"/>
      <c r="H319" s="18"/>
      <c r="I319" s="18"/>
      <c r="J319" s="18"/>
      <c r="K319" s="18"/>
      <c r="L319" s="18"/>
      <c r="M319" s="18"/>
      <c r="N319" s="18"/>
      <c r="O319" s="18"/>
      <c r="P319" s="18"/>
    </row>
    <row r="320" spans="1:16">
      <c r="A320" s="79"/>
      <c r="B320" s="80"/>
      <c r="E320" s="18"/>
      <c r="F320" s="18"/>
      <c r="G320" s="18"/>
      <c r="H320" s="18"/>
      <c r="I320" s="18"/>
      <c r="J320" s="18"/>
      <c r="K320" s="18"/>
      <c r="L320" s="18"/>
      <c r="M320" s="18"/>
      <c r="N320" s="18"/>
      <c r="O320" s="18"/>
      <c r="P320" s="18"/>
    </row>
    <row r="321" spans="1:16">
      <c r="A321" s="79"/>
      <c r="B321" s="80"/>
      <c r="E321" s="18"/>
      <c r="F321" s="18"/>
      <c r="G321" s="18"/>
      <c r="H321" s="18"/>
      <c r="I321" s="18"/>
      <c r="J321" s="18"/>
      <c r="K321" s="18"/>
      <c r="L321" s="18"/>
      <c r="M321" s="18"/>
      <c r="N321" s="18"/>
      <c r="O321" s="18"/>
      <c r="P321" s="18"/>
    </row>
    <row r="322" spans="1:16">
      <c r="A322" s="79"/>
      <c r="B322" s="80"/>
      <c r="E322" s="18"/>
      <c r="F322" s="18"/>
      <c r="G322" s="18"/>
      <c r="H322" s="18"/>
      <c r="I322" s="18"/>
      <c r="J322" s="18"/>
      <c r="K322" s="18"/>
      <c r="L322" s="18"/>
      <c r="M322" s="18"/>
      <c r="N322" s="18"/>
      <c r="O322" s="18"/>
      <c r="P322" s="18"/>
    </row>
    <row r="323" spans="1:16">
      <c r="A323" s="79"/>
      <c r="B323" s="80"/>
      <c r="E323" s="18"/>
      <c r="F323" s="18"/>
      <c r="G323" s="18"/>
      <c r="H323" s="18"/>
      <c r="I323" s="18"/>
      <c r="J323" s="18"/>
      <c r="K323" s="18"/>
      <c r="L323" s="18"/>
      <c r="M323" s="18"/>
      <c r="N323" s="18"/>
      <c r="O323" s="18"/>
      <c r="P323" s="18"/>
    </row>
    <row r="324" spans="1:16">
      <c r="A324" s="79"/>
      <c r="B324" s="80"/>
      <c r="E324" s="18"/>
      <c r="F324" s="18"/>
      <c r="G324" s="18"/>
      <c r="H324" s="18"/>
      <c r="I324" s="18"/>
      <c r="J324" s="18"/>
      <c r="K324" s="18"/>
      <c r="L324" s="18"/>
      <c r="M324" s="18"/>
      <c r="N324" s="18"/>
      <c r="O324" s="18"/>
      <c r="P324" s="18"/>
    </row>
    <row r="325" spans="1:16">
      <c r="A325" s="79"/>
      <c r="B325" s="80"/>
      <c r="E325" s="18"/>
      <c r="F325" s="18"/>
      <c r="G325" s="18"/>
      <c r="H325" s="18"/>
      <c r="I325" s="18"/>
      <c r="J325" s="18"/>
      <c r="K325" s="18"/>
      <c r="L325" s="18"/>
      <c r="M325" s="18"/>
      <c r="N325" s="18"/>
      <c r="O325" s="18"/>
      <c r="P325" s="18"/>
    </row>
    <row r="326" spans="1:16">
      <c r="A326" s="79"/>
      <c r="B326" s="80"/>
      <c r="E326" s="18"/>
      <c r="F326" s="18"/>
      <c r="G326" s="18"/>
      <c r="H326" s="18"/>
      <c r="I326" s="18"/>
      <c r="J326" s="18"/>
      <c r="K326" s="18"/>
      <c r="L326" s="18"/>
      <c r="M326" s="18"/>
      <c r="N326" s="18"/>
      <c r="O326" s="18"/>
      <c r="P326" s="18"/>
    </row>
    <row r="327" spans="1:16">
      <c r="A327" s="79"/>
      <c r="B327" s="80"/>
      <c r="E327" s="18"/>
      <c r="F327" s="18"/>
      <c r="G327" s="18"/>
      <c r="H327" s="18"/>
      <c r="I327" s="18"/>
      <c r="J327" s="18"/>
      <c r="K327" s="18"/>
      <c r="L327" s="18"/>
      <c r="M327" s="18"/>
      <c r="N327" s="18"/>
      <c r="O327" s="18"/>
      <c r="P327" s="18"/>
    </row>
    <row r="328" spans="1:16">
      <c r="A328" s="79"/>
      <c r="B328" s="80"/>
      <c r="E328" s="18"/>
      <c r="F328" s="18"/>
      <c r="G328" s="18"/>
      <c r="H328" s="18"/>
      <c r="I328" s="18"/>
      <c r="J328" s="18"/>
      <c r="K328" s="18"/>
      <c r="L328" s="18"/>
      <c r="M328" s="18"/>
      <c r="N328" s="18"/>
      <c r="O328" s="18"/>
      <c r="P328" s="18"/>
    </row>
    <row r="329" spans="1:16">
      <c r="A329" s="79"/>
      <c r="B329" s="80"/>
      <c r="E329" s="18"/>
      <c r="F329" s="18"/>
      <c r="G329" s="18"/>
      <c r="H329" s="18"/>
      <c r="I329" s="18"/>
      <c r="J329" s="18"/>
      <c r="K329" s="18"/>
      <c r="L329" s="18"/>
      <c r="M329" s="18"/>
      <c r="N329" s="18"/>
      <c r="O329" s="18"/>
      <c r="P329" s="18"/>
    </row>
    <row r="330" spans="1:16">
      <c r="A330" s="79"/>
      <c r="B330" s="80"/>
      <c r="E330" s="18"/>
      <c r="F330" s="18"/>
      <c r="G330" s="18"/>
      <c r="H330" s="18"/>
      <c r="I330" s="18"/>
      <c r="J330" s="18"/>
      <c r="K330" s="18"/>
      <c r="L330" s="18"/>
      <c r="M330" s="18"/>
      <c r="N330" s="18"/>
      <c r="O330" s="18"/>
      <c r="P330" s="18"/>
    </row>
    <row r="331" spans="1:16">
      <c r="A331" s="79"/>
      <c r="B331" s="80"/>
      <c r="E331" s="18"/>
      <c r="F331" s="18"/>
      <c r="G331" s="18"/>
      <c r="H331" s="18"/>
      <c r="I331" s="18"/>
      <c r="J331" s="18"/>
      <c r="K331" s="18"/>
      <c r="L331" s="18"/>
      <c r="M331" s="18"/>
      <c r="N331" s="18"/>
      <c r="O331" s="18"/>
      <c r="P331" s="18"/>
    </row>
    <row r="332" spans="1:16">
      <c r="A332" s="79"/>
      <c r="B332" s="80"/>
      <c r="E332" s="18"/>
      <c r="F332" s="18"/>
      <c r="G332" s="18"/>
      <c r="H332" s="18"/>
      <c r="I332" s="18"/>
      <c r="J332" s="18"/>
      <c r="K332" s="18"/>
      <c r="L332" s="18"/>
      <c r="M332" s="18"/>
      <c r="N332" s="18"/>
      <c r="O332" s="18"/>
      <c r="P332" s="18"/>
    </row>
    <row r="333" spans="1:16">
      <c r="A333" s="79"/>
      <c r="B333" s="80"/>
      <c r="E333" s="18"/>
      <c r="F333" s="18"/>
      <c r="G333" s="18"/>
      <c r="H333" s="18"/>
      <c r="I333" s="18"/>
      <c r="J333" s="18"/>
      <c r="K333" s="18"/>
      <c r="L333" s="18"/>
      <c r="M333" s="18"/>
      <c r="N333" s="18"/>
      <c r="O333" s="18"/>
      <c r="P333" s="18"/>
    </row>
    <row r="334" spans="1:16">
      <c r="A334" s="79"/>
      <c r="B334" s="80"/>
      <c r="E334" s="18"/>
      <c r="F334" s="18"/>
      <c r="G334" s="18"/>
      <c r="H334" s="18"/>
      <c r="I334" s="18"/>
      <c r="J334" s="18"/>
      <c r="K334" s="18"/>
      <c r="L334" s="18"/>
      <c r="M334" s="18"/>
      <c r="N334" s="18"/>
      <c r="O334" s="18"/>
      <c r="P334" s="18"/>
    </row>
    <row r="335" spans="1:16">
      <c r="A335" s="79"/>
      <c r="B335" s="80"/>
      <c r="E335" s="18"/>
      <c r="F335" s="18"/>
      <c r="G335" s="18"/>
      <c r="H335" s="18"/>
      <c r="I335" s="18"/>
      <c r="J335" s="18"/>
      <c r="K335" s="18"/>
      <c r="L335" s="18"/>
      <c r="M335" s="18"/>
      <c r="N335" s="18"/>
      <c r="O335" s="18"/>
      <c r="P335" s="18"/>
    </row>
    <row r="336" spans="1:16">
      <c r="A336" s="79"/>
      <c r="B336" s="80"/>
      <c r="E336" s="18"/>
      <c r="F336" s="18"/>
      <c r="G336" s="18"/>
      <c r="H336" s="18"/>
      <c r="I336" s="18"/>
      <c r="J336" s="18"/>
      <c r="K336" s="18"/>
      <c r="L336" s="18"/>
      <c r="M336" s="18"/>
      <c r="N336" s="18"/>
      <c r="O336" s="18"/>
      <c r="P336" s="18"/>
    </row>
    <row r="337" spans="1:16">
      <c r="A337" s="79"/>
      <c r="B337" s="80"/>
      <c r="E337" s="18"/>
      <c r="F337" s="18"/>
      <c r="G337" s="18"/>
      <c r="H337" s="18"/>
      <c r="I337" s="18"/>
      <c r="J337" s="18"/>
      <c r="K337" s="18"/>
      <c r="L337" s="18"/>
      <c r="M337" s="18"/>
      <c r="N337" s="18"/>
      <c r="O337" s="18"/>
      <c r="P337" s="18"/>
    </row>
    <row r="338" spans="1:16">
      <c r="A338" s="79"/>
      <c r="B338" s="80"/>
      <c r="E338" s="18"/>
      <c r="F338" s="18"/>
      <c r="G338" s="18"/>
      <c r="H338" s="18"/>
      <c r="I338" s="18"/>
      <c r="J338" s="18"/>
      <c r="K338" s="18"/>
      <c r="L338" s="18"/>
      <c r="M338" s="18"/>
      <c r="N338" s="18"/>
      <c r="O338" s="18"/>
      <c r="P338" s="18"/>
    </row>
    <row r="339" spans="1:16">
      <c r="A339" s="79"/>
      <c r="B339" s="80"/>
      <c r="E339" s="18"/>
      <c r="F339" s="18"/>
      <c r="G339" s="18"/>
      <c r="H339" s="18"/>
      <c r="I339" s="18"/>
      <c r="J339" s="18"/>
      <c r="K339" s="18"/>
      <c r="L339" s="18"/>
      <c r="M339" s="18"/>
      <c r="N339" s="18"/>
      <c r="O339" s="18"/>
      <c r="P339" s="18"/>
    </row>
    <row r="340" spans="1:16">
      <c r="A340" s="79"/>
      <c r="B340" s="80"/>
      <c r="E340" s="18"/>
      <c r="F340" s="18"/>
      <c r="G340" s="18"/>
      <c r="H340" s="18"/>
      <c r="I340" s="18"/>
      <c r="J340" s="18"/>
      <c r="K340" s="18"/>
      <c r="L340" s="18"/>
      <c r="M340" s="18"/>
      <c r="N340" s="18"/>
      <c r="O340" s="18"/>
      <c r="P340" s="18"/>
    </row>
    <row r="341" spans="1:16">
      <c r="A341" s="79"/>
      <c r="B341" s="80"/>
      <c r="E341" s="18"/>
      <c r="F341" s="18"/>
      <c r="G341" s="18"/>
      <c r="H341" s="18"/>
      <c r="I341" s="18"/>
      <c r="J341" s="18"/>
      <c r="K341" s="18"/>
      <c r="L341" s="18"/>
      <c r="M341" s="18"/>
      <c r="N341" s="18"/>
      <c r="O341" s="18"/>
      <c r="P341" s="18"/>
    </row>
    <row r="342" spans="1:16">
      <c r="A342" s="79"/>
      <c r="B342" s="80"/>
      <c r="E342" s="18"/>
      <c r="F342" s="18"/>
      <c r="G342" s="18"/>
      <c r="H342" s="18"/>
      <c r="I342" s="18"/>
      <c r="J342" s="18"/>
      <c r="K342" s="18"/>
      <c r="L342" s="18"/>
      <c r="M342" s="18"/>
      <c r="N342" s="18"/>
      <c r="O342" s="18"/>
      <c r="P342" s="18"/>
    </row>
    <row r="343" spans="1:16">
      <c r="A343" s="79"/>
      <c r="B343" s="80"/>
      <c r="E343" s="18"/>
      <c r="F343" s="18"/>
      <c r="G343" s="18"/>
      <c r="H343" s="18"/>
      <c r="I343" s="18"/>
      <c r="J343" s="18"/>
      <c r="K343" s="18"/>
      <c r="L343" s="18"/>
      <c r="M343" s="18"/>
      <c r="N343" s="18"/>
      <c r="O343" s="18"/>
      <c r="P343" s="18"/>
    </row>
    <row r="344" spans="1:16">
      <c r="A344" s="79"/>
      <c r="B344" s="80"/>
      <c r="E344" s="18"/>
      <c r="F344" s="18"/>
      <c r="G344" s="18"/>
      <c r="H344" s="18"/>
      <c r="I344" s="18"/>
      <c r="J344" s="18"/>
      <c r="K344" s="18"/>
      <c r="L344" s="18"/>
      <c r="M344" s="18"/>
      <c r="N344" s="18"/>
      <c r="O344" s="18"/>
      <c r="P344" s="18"/>
    </row>
    <row r="345" spans="1:16">
      <c r="A345" s="79"/>
      <c r="B345" s="80"/>
      <c r="E345" s="18"/>
      <c r="F345" s="18"/>
      <c r="G345" s="18"/>
      <c r="H345" s="18"/>
      <c r="I345" s="18"/>
      <c r="J345" s="18"/>
      <c r="K345" s="18"/>
      <c r="L345" s="18"/>
      <c r="M345" s="18"/>
      <c r="N345" s="18"/>
      <c r="O345" s="18"/>
      <c r="P345" s="18"/>
    </row>
    <row r="346" spans="1:16">
      <c r="A346" s="79"/>
      <c r="B346" s="80"/>
      <c r="E346" s="18"/>
      <c r="F346" s="18"/>
      <c r="G346" s="18"/>
      <c r="H346" s="18"/>
      <c r="I346" s="18"/>
      <c r="J346" s="18"/>
      <c r="K346" s="18"/>
      <c r="L346" s="18"/>
      <c r="M346" s="18"/>
      <c r="N346" s="18"/>
      <c r="O346" s="18"/>
      <c r="P346" s="18"/>
    </row>
    <row r="347" spans="1:16">
      <c r="A347" s="79"/>
      <c r="B347" s="80"/>
      <c r="E347" s="18"/>
      <c r="F347" s="18"/>
      <c r="G347" s="18"/>
      <c r="H347" s="18"/>
      <c r="I347" s="18"/>
      <c r="J347" s="18"/>
      <c r="K347" s="18"/>
      <c r="L347" s="18"/>
      <c r="M347" s="18"/>
      <c r="N347" s="18"/>
      <c r="O347" s="18"/>
      <c r="P347" s="18"/>
    </row>
    <row r="348" spans="1:16">
      <c r="A348" s="79"/>
      <c r="B348" s="80"/>
      <c r="E348" s="18"/>
      <c r="F348" s="18"/>
      <c r="G348" s="18"/>
      <c r="H348" s="18"/>
      <c r="I348" s="18"/>
      <c r="J348" s="18"/>
      <c r="K348" s="18"/>
      <c r="L348" s="18"/>
      <c r="M348" s="18"/>
      <c r="N348" s="18"/>
      <c r="O348" s="18"/>
      <c r="P348" s="18"/>
    </row>
    <row r="349" spans="1:16">
      <c r="A349" s="79"/>
      <c r="B349" s="80"/>
      <c r="E349" s="18"/>
      <c r="F349" s="18"/>
      <c r="G349" s="18"/>
      <c r="H349" s="18"/>
      <c r="I349" s="18"/>
      <c r="J349" s="18"/>
      <c r="K349" s="18"/>
      <c r="L349" s="18"/>
      <c r="M349" s="18"/>
      <c r="N349" s="18"/>
      <c r="O349" s="18"/>
      <c r="P349" s="18"/>
    </row>
    <row r="350" spans="1:16">
      <c r="A350" s="79"/>
      <c r="B350" s="80"/>
      <c r="E350" s="18"/>
      <c r="F350" s="18"/>
      <c r="G350" s="18"/>
      <c r="H350" s="18"/>
      <c r="I350" s="18"/>
      <c r="J350" s="18"/>
      <c r="K350" s="18"/>
      <c r="L350" s="18"/>
      <c r="M350" s="18"/>
      <c r="N350" s="18"/>
      <c r="O350" s="18"/>
      <c r="P350" s="18"/>
    </row>
    <row r="351" spans="1:16">
      <c r="A351" s="79"/>
      <c r="B351" s="80"/>
      <c r="E351" s="18"/>
      <c r="F351" s="18"/>
      <c r="G351" s="18"/>
      <c r="H351" s="18"/>
      <c r="I351" s="18"/>
      <c r="J351" s="18"/>
      <c r="K351" s="18"/>
      <c r="L351" s="18"/>
      <c r="M351" s="18"/>
      <c r="N351" s="18"/>
      <c r="O351" s="18"/>
      <c r="P351" s="18"/>
    </row>
    <row r="352" spans="1:16">
      <c r="A352" s="79"/>
      <c r="B352" s="80"/>
      <c r="E352" s="18"/>
      <c r="F352" s="18"/>
      <c r="G352" s="18"/>
      <c r="H352" s="18"/>
      <c r="I352" s="18"/>
      <c r="J352" s="18"/>
      <c r="K352" s="18"/>
      <c r="L352" s="18"/>
      <c r="M352" s="18"/>
      <c r="N352" s="18"/>
      <c r="O352" s="18"/>
      <c r="P352" s="18"/>
    </row>
    <row r="353" spans="1:16">
      <c r="A353" s="79"/>
      <c r="B353" s="80"/>
      <c r="E353" s="18"/>
      <c r="F353" s="18"/>
      <c r="G353" s="18"/>
      <c r="H353" s="18"/>
      <c r="I353" s="18"/>
      <c r="J353" s="18"/>
      <c r="K353" s="18"/>
      <c r="L353" s="18"/>
      <c r="M353" s="18"/>
      <c r="N353" s="18"/>
      <c r="O353" s="18"/>
      <c r="P353" s="18"/>
    </row>
    <row r="354" spans="1:16">
      <c r="A354" s="79"/>
      <c r="B354" s="80"/>
      <c r="E354" s="18"/>
      <c r="F354" s="18"/>
      <c r="G354" s="18"/>
      <c r="H354" s="18"/>
      <c r="I354" s="18"/>
      <c r="J354" s="18"/>
      <c r="K354" s="18"/>
      <c r="L354" s="18"/>
      <c r="M354" s="18"/>
      <c r="N354" s="18"/>
      <c r="O354" s="18"/>
      <c r="P354" s="18"/>
    </row>
    <row r="355" spans="1:16">
      <c r="A355" s="79"/>
      <c r="B355" s="80"/>
      <c r="E355" s="18"/>
      <c r="F355" s="18"/>
      <c r="G355" s="18"/>
      <c r="H355" s="18"/>
      <c r="I355" s="18"/>
      <c r="J355" s="18"/>
      <c r="K355" s="18"/>
      <c r="L355" s="18"/>
      <c r="M355" s="18"/>
      <c r="N355" s="18"/>
      <c r="O355" s="18"/>
      <c r="P355" s="18"/>
    </row>
    <row r="356" spans="1:16">
      <c r="A356" s="79"/>
      <c r="B356" s="80"/>
      <c r="E356" s="18"/>
      <c r="F356" s="18"/>
      <c r="G356" s="18"/>
      <c r="H356" s="18"/>
      <c r="I356" s="18"/>
      <c r="J356" s="18"/>
      <c r="K356" s="18"/>
      <c r="L356" s="18"/>
      <c r="M356" s="18"/>
      <c r="N356" s="18"/>
      <c r="O356" s="18"/>
      <c r="P356" s="18"/>
    </row>
    <row r="357" spans="1:16">
      <c r="A357" s="79"/>
      <c r="B357" s="80"/>
      <c r="E357" s="18"/>
      <c r="F357" s="18"/>
      <c r="G357" s="18"/>
      <c r="H357" s="18"/>
      <c r="I357" s="18"/>
      <c r="J357" s="18"/>
      <c r="K357" s="18"/>
      <c r="L357" s="18"/>
      <c r="M357" s="18"/>
      <c r="N357" s="18"/>
      <c r="O357" s="18"/>
      <c r="P357" s="18"/>
    </row>
    <row r="358" spans="1:16">
      <c r="A358" s="79"/>
      <c r="B358" s="80"/>
      <c r="E358" s="18"/>
      <c r="F358" s="18"/>
      <c r="G358" s="18"/>
      <c r="H358" s="18"/>
      <c r="I358" s="18"/>
      <c r="J358" s="18"/>
      <c r="K358" s="18"/>
      <c r="L358" s="18"/>
      <c r="M358" s="18"/>
      <c r="N358" s="18"/>
      <c r="O358" s="18"/>
      <c r="P358" s="18"/>
    </row>
    <row r="359" spans="1:16">
      <c r="A359" s="79"/>
      <c r="B359" s="80"/>
      <c r="E359" s="18"/>
      <c r="F359" s="18"/>
      <c r="G359" s="18"/>
      <c r="H359" s="18"/>
      <c r="I359" s="18"/>
      <c r="J359" s="18"/>
      <c r="K359" s="18"/>
      <c r="L359" s="18"/>
      <c r="M359" s="18"/>
      <c r="N359" s="18"/>
      <c r="O359" s="18"/>
      <c r="P359" s="18"/>
    </row>
    <row r="360" spans="1:16">
      <c r="A360" s="79"/>
      <c r="B360" s="80"/>
      <c r="E360" s="18"/>
      <c r="F360" s="18"/>
      <c r="G360" s="18"/>
      <c r="H360" s="18"/>
      <c r="I360" s="18"/>
      <c r="J360" s="18"/>
      <c r="K360" s="18"/>
      <c r="L360" s="18"/>
      <c r="M360" s="18"/>
      <c r="N360" s="18"/>
      <c r="O360" s="18"/>
      <c r="P360" s="18"/>
    </row>
    <row r="361" spans="1:16">
      <c r="A361" s="79"/>
      <c r="B361" s="80"/>
      <c r="E361" s="18"/>
      <c r="F361" s="18"/>
      <c r="G361" s="18"/>
      <c r="H361" s="18"/>
      <c r="I361" s="18"/>
      <c r="J361" s="18"/>
      <c r="K361" s="18"/>
      <c r="L361" s="18"/>
      <c r="M361" s="18"/>
      <c r="N361" s="18"/>
      <c r="O361" s="18"/>
      <c r="P361" s="18"/>
    </row>
    <row r="362" spans="1:16">
      <c r="A362" s="79"/>
      <c r="B362" s="80"/>
      <c r="E362" s="18"/>
      <c r="F362" s="18"/>
      <c r="G362" s="18"/>
      <c r="H362" s="18"/>
      <c r="I362" s="18"/>
      <c r="J362" s="18"/>
      <c r="K362" s="18"/>
      <c r="L362" s="18"/>
      <c r="M362" s="18"/>
      <c r="N362" s="18"/>
      <c r="O362" s="18"/>
      <c r="P362" s="18"/>
    </row>
    <row r="363" spans="1:16">
      <c r="A363" s="79"/>
      <c r="B363" s="80"/>
      <c r="E363" s="18"/>
      <c r="F363" s="18"/>
      <c r="G363" s="18"/>
      <c r="H363" s="18"/>
      <c r="I363" s="18"/>
      <c r="J363" s="18"/>
      <c r="K363" s="18"/>
      <c r="L363" s="18"/>
      <c r="M363" s="18"/>
      <c r="N363" s="18"/>
      <c r="O363" s="18"/>
      <c r="P363" s="18"/>
    </row>
    <row r="364" spans="1:16">
      <c r="A364" s="79"/>
      <c r="B364" s="80"/>
      <c r="E364" s="18"/>
      <c r="F364" s="18"/>
      <c r="G364" s="18"/>
      <c r="H364" s="18"/>
      <c r="I364" s="18"/>
      <c r="J364" s="18"/>
      <c r="K364" s="18"/>
      <c r="L364" s="18"/>
      <c r="M364" s="18"/>
      <c r="N364" s="18"/>
      <c r="O364" s="18"/>
      <c r="P364" s="18"/>
    </row>
    <row r="365" spans="1:16">
      <c r="A365" s="79"/>
      <c r="B365" s="80"/>
      <c r="E365" s="18"/>
      <c r="F365" s="18"/>
      <c r="G365" s="18"/>
      <c r="H365" s="18"/>
      <c r="I365" s="18"/>
      <c r="J365" s="18"/>
      <c r="K365" s="18"/>
      <c r="L365" s="18"/>
      <c r="M365" s="18"/>
      <c r="N365" s="18"/>
      <c r="O365" s="18"/>
      <c r="P365" s="18"/>
    </row>
    <row r="366" spans="1:16">
      <c r="A366" s="79"/>
      <c r="B366" s="80"/>
      <c r="E366" s="18"/>
      <c r="F366" s="18"/>
      <c r="G366" s="18"/>
      <c r="H366" s="18"/>
      <c r="I366" s="18"/>
      <c r="J366" s="18"/>
      <c r="K366" s="18"/>
      <c r="L366" s="18"/>
      <c r="M366" s="18"/>
      <c r="N366" s="18"/>
      <c r="O366" s="18"/>
      <c r="P366" s="18"/>
    </row>
    <row r="367" spans="1:16">
      <c r="A367" s="79"/>
      <c r="B367" s="80"/>
      <c r="E367" s="18"/>
      <c r="F367" s="18"/>
      <c r="G367" s="18"/>
      <c r="H367" s="18"/>
      <c r="I367" s="18"/>
      <c r="J367" s="18"/>
      <c r="K367" s="18"/>
      <c r="L367" s="18"/>
      <c r="M367" s="18"/>
      <c r="N367" s="18"/>
      <c r="O367" s="18"/>
      <c r="P367" s="18"/>
    </row>
    <row r="368" spans="1:16">
      <c r="A368" s="79"/>
      <c r="B368" s="80"/>
      <c r="E368" s="18"/>
      <c r="F368" s="18"/>
      <c r="G368" s="18"/>
      <c r="H368" s="18"/>
      <c r="I368" s="18"/>
      <c r="J368" s="18"/>
      <c r="K368" s="18"/>
      <c r="L368" s="18"/>
      <c r="M368" s="18"/>
      <c r="N368" s="18"/>
      <c r="O368" s="18"/>
      <c r="P368" s="18"/>
    </row>
    <row r="369" spans="1:16">
      <c r="A369" s="79"/>
      <c r="B369" s="80"/>
      <c r="E369" s="18"/>
      <c r="F369" s="18"/>
      <c r="G369" s="18"/>
      <c r="H369" s="18"/>
      <c r="I369" s="18"/>
      <c r="J369" s="18"/>
      <c r="K369" s="18"/>
      <c r="L369" s="18"/>
      <c r="M369" s="18"/>
      <c r="N369" s="18"/>
      <c r="O369" s="18"/>
      <c r="P369" s="18"/>
    </row>
    <row r="370" spans="1:16">
      <c r="A370" s="79"/>
      <c r="B370" s="80"/>
      <c r="E370" s="18"/>
      <c r="F370" s="18"/>
      <c r="G370" s="18"/>
      <c r="H370" s="18"/>
      <c r="I370" s="18"/>
      <c r="J370" s="18"/>
      <c r="K370" s="18"/>
      <c r="L370" s="18"/>
      <c r="M370" s="18"/>
      <c r="N370" s="18"/>
      <c r="O370" s="18"/>
      <c r="P370" s="18"/>
    </row>
    <row r="371" spans="1:16">
      <c r="A371" s="79"/>
      <c r="B371" s="80"/>
      <c r="E371" s="18"/>
      <c r="F371" s="18"/>
      <c r="G371" s="18"/>
      <c r="H371" s="18"/>
      <c r="I371" s="18"/>
      <c r="J371" s="18"/>
      <c r="K371" s="18"/>
      <c r="L371" s="18"/>
      <c r="M371" s="18"/>
      <c r="N371" s="18"/>
      <c r="O371" s="18"/>
      <c r="P371" s="18"/>
    </row>
    <row r="372" spans="1:16">
      <c r="A372" s="79"/>
      <c r="B372" s="80"/>
      <c r="E372" s="18"/>
      <c r="F372" s="18"/>
      <c r="G372" s="18"/>
      <c r="H372" s="18"/>
      <c r="I372" s="18"/>
      <c r="J372" s="18"/>
      <c r="K372" s="18"/>
      <c r="L372" s="18"/>
      <c r="M372" s="18"/>
      <c r="N372" s="18"/>
      <c r="O372" s="18"/>
      <c r="P372" s="18"/>
    </row>
    <row r="373" spans="1:16">
      <c r="A373" s="79"/>
      <c r="B373" s="80"/>
      <c r="E373" s="18"/>
      <c r="F373" s="18"/>
      <c r="G373" s="18"/>
      <c r="H373" s="18"/>
      <c r="I373" s="18"/>
      <c r="J373" s="18"/>
      <c r="K373" s="18"/>
      <c r="L373" s="18"/>
      <c r="M373" s="18"/>
      <c r="N373" s="18"/>
      <c r="O373" s="18"/>
      <c r="P373" s="18"/>
    </row>
    <row r="374" spans="1:16">
      <c r="A374" s="79"/>
      <c r="B374" s="80"/>
      <c r="E374" s="18"/>
      <c r="F374" s="18"/>
      <c r="G374" s="18"/>
      <c r="H374" s="18"/>
      <c r="I374" s="18"/>
      <c r="J374" s="18"/>
      <c r="K374" s="18"/>
      <c r="L374" s="18"/>
      <c r="M374" s="18"/>
      <c r="N374" s="18"/>
      <c r="O374" s="18"/>
      <c r="P374" s="18"/>
    </row>
    <row r="375" spans="1:16">
      <c r="A375" s="79"/>
      <c r="B375" s="80"/>
      <c r="E375" s="18"/>
      <c r="F375" s="18"/>
      <c r="G375" s="18"/>
      <c r="H375" s="18"/>
      <c r="I375" s="18"/>
      <c r="J375" s="18"/>
      <c r="K375" s="18"/>
      <c r="L375" s="18"/>
      <c r="M375" s="18"/>
      <c r="N375" s="18"/>
      <c r="O375" s="18"/>
      <c r="P375" s="18"/>
    </row>
    <row r="376" spans="1:16">
      <c r="A376" s="79"/>
      <c r="B376" s="80"/>
      <c r="E376" s="18"/>
      <c r="F376" s="18"/>
      <c r="G376" s="18"/>
      <c r="H376" s="18"/>
      <c r="I376" s="18"/>
      <c r="J376" s="18"/>
      <c r="K376" s="18"/>
      <c r="L376" s="18"/>
      <c r="M376" s="18"/>
      <c r="N376" s="18"/>
      <c r="O376" s="18"/>
      <c r="P376" s="18"/>
    </row>
    <row r="377" spans="1:16">
      <c r="A377" s="79"/>
      <c r="B377" s="80"/>
      <c r="E377" s="18"/>
      <c r="F377" s="18"/>
      <c r="G377" s="18"/>
      <c r="H377" s="18"/>
      <c r="I377" s="18"/>
      <c r="J377" s="18"/>
      <c r="K377" s="18"/>
      <c r="L377" s="18"/>
      <c r="M377" s="18"/>
      <c r="N377" s="18"/>
      <c r="O377" s="18"/>
      <c r="P377" s="18"/>
    </row>
    <row r="378" spans="1:16">
      <c r="A378" s="79"/>
      <c r="B378" s="80"/>
      <c r="E378" s="18"/>
      <c r="F378" s="18"/>
      <c r="G378" s="18"/>
      <c r="H378" s="18"/>
      <c r="I378" s="18"/>
      <c r="J378" s="18"/>
      <c r="K378" s="18"/>
      <c r="L378" s="18"/>
      <c r="M378" s="18"/>
      <c r="N378" s="18"/>
      <c r="O378" s="18"/>
      <c r="P378" s="18"/>
    </row>
    <row r="379" spans="1:16">
      <c r="A379" s="79"/>
      <c r="B379" s="80"/>
      <c r="E379" s="18"/>
      <c r="F379" s="18"/>
      <c r="G379" s="18"/>
      <c r="H379" s="18"/>
      <c r="I379" s="18"/>
      <c r="J379" s="18"/>
      <c r="K379" s="18"/>
      <c r="L379" s="18"/>
      <c r="M379" s="18"/>
      <c r="N379" s="18"/>
      <c r="O379" s="18"/>
      <c r="P379" s="18"/>
    </row>
    <row r="380" spans="1:16">
      <c r="A380" s="79"/>
      <c r="B380" s="80"/>
      <c r="E380" s="18"/>
      <c r="F380" s="18"/>
      <c r="G380" s="18"/>
      <c r="H380" s="18"/>
      <c r="I380" s="18"/>
      <c r="J380" s="18"/>
      <c r="K380" s="18"/>
      <c r="L380" s="18"/>
      <c r="M380" s="18"/>
      <c r="N380" s="18"/>
      <c r="O380" s="18"/>
      <c r="P380" s="18"/>
    </row>
    <row r="381" spans="1:16">
      <c r="A381" s="79"/>
      <c r="B381" s="80"/>
      <c r="E381" s="18"/>
      <c r="F381" s="18"/>
      <c r="G381" s="18"/>
      <c r="H381" s="18"/>
      <c r="I381" s="18"/>
      <c r="J381" s="18"/>
      <c r="K381" s="18"/>
      <c r="L381" s="18"/>
      <c r="M381" s="18"/>
      <c r="N381" s="18"/>
      <c r="O381" s="18"/>
      <c r="P381" s="18"/>
    </row>
    <row r="382" spans="1:16">
      <c r="A382" s="79"/>
      <c r="B382" s="80"/>
      <c r="E382" s="18"/>
      <c r="F382" s="18"/>
      <c r="G382" s="18"/>
      <c r="H382" s="18"/>
      <c r="I382" s="18"/>
      <c r="J382" s="18"/>
      <c r="K382" s="18"/>
      <c r="L382" s="18"/>
      <c r="M382" s="18"/>
      <c r="N382" s="18"/>
      <c r="O382" s="18"/>
      <c r="P382" s="18"/>
    </row>
    <row r="383" spans="1:16">
      <c r="A383" s="79"/>
      <c r="B383" s="80"/>
      <c r="E383" s="18"/>
      <c r="F383" s="18"/>
      <c r="G383" s="18"/>
      <c r="H383" s="18"/>
      <c r="I383" s="18"/>
      <c r="J383" s="18"/>
      <c r="K383" s="18"/>
      <c r="L383" s="18"/>
      <c r="M383" s="18"/>
      <c r="N383" s="18"/>
      <c r="O383" s="18"/>
      <c r="P383" s="18"/>
    </row>
    <row r="384" spans="1:16">
      <c r="A384" s="79"/>
      <c r="B384" s="80"/>
      <c r="E384" s="18"/>
      <c r="F384" s="18"/>
      <c r="G384" s="18"/>
      <c r="H384" s="18"/>
      <c r="I384" s="18"/>
      <c r="J384" s="18"/>
      <c r="K384" s="18"/>
      <c r="L384" s="18"/>
      <c r="M384" s="18"/>
      <c r="N384" s="18"/>
      <c r="O384" s="18"/>
      <c r="P384" s="18"/>
    </row>
    <row r="385" spans="1:16">
      <c r="A385" s="79"/>
      <c r="B385" s="80"/>
      <c r="E385" s="18"/>
      <c r="F385" s="18"/>
      <c r="G385" s="18"/>
      <c r="H385" s="18"/>
      <c r="I385" s="18"/>
      <c r="J385" s="18"/>
      <c r="K385" s="18"/>
      <c r="L385" s="18"/>
      <c r="M385" s="18"/>
      <c r="N385" s="18"/>
      <c r="O385" s="18"/>
      <c r="P385" s="18"/>
    </row>
    <row r="386" spans="1:16">
      <c r="A386" s="79"/>
      <c r="B386" s="80"/>
      <c r="E386" s="18"/>
      <c r="F386" s="18"/>
      <c r="G386" s="18"/>
      <c r="H386" s="18"/>
      <c r="I386" s="18"/>
      <c r="J386" s="18"/>
      <c r="K386" s="18"/>
      <c r="L386" s="18"/>
      <c r="M386" s="18"/>
      <c r="N386" s="18"/>
      <c r="O386" s="18"/>
      <c r="P386" s="18"/>
    </row>
    <row r="387" spans="1:16">
      <c r="A387" s="79"/>
      <c r="B387" s="80"/>
      <c r="E387" s="18"/>
      <c r="F387" s="18"/>
      <c r="G387" s="18"/>
      <c r="H387" s="18"/>
      <c r="I387" s="18"/>
      <c r="J387" s="18"/>
      <c r="K387" s="18"/>
      <c r="L387" s="18"/>
      <c r="M387" s="18"/>
      <c r="N387" s="18"/>
      <c r="O387" s="18"/>
      <c r="P387" s="18"/>
    </row>
    <row r="388" spans="1:16">
      <c r="A388" s="79"/>
      <c r="B388" s="80"/>
      <c r="E388" s="18"/>
      <c r="F388" s="18"/>
      <c r="G388" s="18"/>
      <c r="H388" s="18"/>
      <c r="I388" s="18"/>
      <c r="J388" s="18"/>
      <c r="K388" s="18"/>
      <c r="L388" s="18"/>
      <c r="M388" s="18"/>
      <c r="N388" s="18"/>
      <c r="O388" s="18"/>
      <c r="P388" s="18"/>
    </row>
    <row r="389" spans="1:16">
      <c r="A389" s="79"/>
      <c r="B389" s="80"/>
      <c r="E389" s="18"/>
      <c r="F389" s="18"/>
      <c r="G389" s="18"/>
      <c r="H389" s="18"/>
      <c r="I389" s="18"/>
      <c r="J389" s="18"/>
      <c r="K389" s="18"/>
      <c r="L389" s="18"/>
      <c r="M389" s="18"/>
      <c r="N389" s="18"/>
      <c r="O389" s="18"/>
      <c r="P389" s="18"/>
    </row>
    <row r="390" spans="1:16">
      <c r="A390" s="79"/>
      <c r="B390" s="80"/>
      <c r="E390" s="18"/>
      <c r="F390" s="18"/>
      <c r="G390" s="18"/>
      <c r="H390" s="18"/>
      <c r="I390" s="18"/>
      <c r="J390" s="18"/>
      <c r="K390" s="18"/>
      <c r="L390" s="18"/>
      <c r="M390" s="18"/>
      <c r="N390" s="18"/>
      <c r="O390" s="18"/>
      <c r="P390" s="18"/>
    </row>
    <row r="391" spans="1:16">
      <c r="A391" s="79"/>
      <c r="B391" s="80"/>
      <c r="E391" s="18"/>
      <c r="F391" s="18"/>
      <c r="G391" s="18"/>
      <c r="H391" s="18"/>
      <c r="I391" s="18"/>
      <c r="J391" s="18"/>
      <c r="K391" s="18"/>
      <c r="L391" s="18"/>
      <c r="M391" s="18"/>
      <c r="N391" s="18"/>
      <c r="O391" s="18"/>
      <c r="P391" s="18"/>
    </row>
    <row r="392" spans="1:16">
      <c r="A392" s="79"/>
      <c r="B392" s="80"/>
      <c r="E392" s="18"/>
      <c r="F392" s="18"/>
      <c r="G392" s="18"/>
      <c r="H392" s="18"/>
      <c r="I392" s="18"/>
      <c r="J392" s="18"/>
      <c r="K392" s="18"/>
      <c r="L392" s="18"/>
      <c r="M392" s="18"/>
      <c r="N392" s="18"/>
      <c r="O392" s="18"/>
      <c r="P392" s="18"/>
    </row>
    <row r="393" spans="1:16">
      <c r="A393" s="79"/>
      <c r="B393" s="80"/>
      <c r="E393" s="18"/>
      <c r="F393" s="18"/>
      <c r="G393" s="18"/>
      <c r="H393" s="18"/>
      <c r="I393" s="18"/>
      <c r="J393" s="18"/>
      <c r="K393" s="18"/>
      <c r="L393" s="18"/>
      <c r="M393" s="18"/>
      <c r="N393" s="18"/>
      <c r="O393" s="18"/>
      <c r="P393" s="18"/>
    </row>
    <row r="394" spans="1:16">
      <c r="A394" s="79"/>
      <c r="B394" s="80"/>
      <c r="E394" s="18"/>
      <c r="F394" s="18"/>
      <c r="G394" s="18"/>
      <c r="H394" s="18"/>
      <c r="I394" s="18"/>
      <c r="J394" s="18"/>
      <c r="K394" s="18"/>
      <c r="L394" s="18"/>
      <c r="M394" s="18"/>
      <c r="N394" s="18"/>
      <c r="O394" s="18"/>
      <c r="P394" s="18"/>
    </row>
    <row r="395" spans="1:16">
      <c r="A395" s="79"/>
      <c r="B395" s="80"/>
      <c r="E395" s="18"/>
      <c r="F395" s="18"/>
      <c r="G395" s="18"/>
      <c r="H395" s="18"/>
      <c r="I395" s="18"/>
      <c r="J395" s="18"/>
      <c r="K395" s="18"/>
      <c r="L395" s="18"/>
      <c r="M395" s="18"/>
      <c r="N395" s="18"/>
      <c r="O395" s="18"/>
      <c r="P395" s="18"/>
    </row>
    <row r="396" spans="1:16">
      <c r="A396" s="79"/>
      <c r="B396" s="80"/>
      <c r="E396" s="18"/>
      <c r="F396" s="18"/>
      <c r="G396" s="18"/>
      <c r="H396" s="18"/>
      <c r="I396" s="18"/>
      <c r="J396" s="18"/>
      <c r="K396" s="18"/>
      <c r="L396" s="18"/>
      <c r="M396" s="18"/>
      <c r="N396" s="18"/>
      <c r="O396" s="18"/>
      <c r="P396" s="18"/>
    </row>
    <row r="397" spans="1:16">
      <c r="A397" s="79"/>
      <c r="B397" s="80"/>
      <c r="E397" s="18"/>
      <c r="F397" s="18"/>
      <c r="G397" s="18"/>
      <c r="H397" s="18"/>
      <c r="I397" s="18"/>
      <c r="J397" s="18"/>
      <c r="K397" s="18"/>
      <c r="L397" s="18"/>
      <c r="M397" s="18"/>
      <c r="N397" s="18"/>
      <c r="O397" s="18"/>
      <c r="P397" s="18"/>
    </row>
    <row r="398" spans="1:16">
      <c r="A398" s="79"/>
      <c r="B398" s="80"/>
      <c r="E398" s="18"/>
      <c r="F398" s="18"/>
      <c r="G398" s="18"/>
      <c r="H398" s="18"/>
      <c r="I398" s="18"/>
      <c r="J398" s="18"/>
      <c r="K398" s="18"/>
      <c r="L398" s="18"/>
      <c r="M398" s="18"/>
      <c r="N398" s="18"/>
      <c r="O398" s="18"/>
      <c r="P398" s="18"/>
    </row>
    <row r="399" spans="1:16">
      <c r="A399" s="79"/>
      <c r="B399" s="80"/>
      <c r="E399" s="18"/>
      <c r="F399" s="18"/>
      <c r="G399" s="18"/>
      <c r="H399" s="18"/>
      <c r="I399" s="18"/>
      <c r="J399" s="18"/>
      <c r="K399" s="18"/>
      <c r="L399" s="18"/>
      <c r="M399" s="18"/>
      <c r="N399" s="18"/>
      <c r="O399" s="18"/>
      <c r="P399" s="18"/>
    </row>
    <row r="400" spans="1:16">
      <c r="A400" s="79"/>
      <c r="B400" s="80"/>
      <c r="E400" s="18"/>
      <c r="F400" s="18"/>
      <c r="G400" s="18"/>
      <c r="H400" s="18"/>
      <c r="I400" s="18"/>
      <c r="J400" s="18"/>
      <c r="K400" s="18"/>
      <c r="L400" s="18"/>
      <c r="M400" s="18"/>
      <c r="N400" s="18"/>
      <c r="O400" s="18"/>
      <c r="P400" s="18"/>
    </row>
    <row r="401" spans="1:16">
      <c r="A401" s="79"/>
      <c r="B401" s="80"/>
      <c r="E401" s="18"/>
      <c r="F401" s="18"/>
      <c r="G401" s="18"/>
      <c r="H401" s="18"/>
      <c r="I401" s="18"/>
      <c r="J401" s="18"/>
      <c r="K401" s="18"/>
      <c r="L401" s="18"/>
      <c r="M401" s="18"/>
      <c r="N401" s="18"/>
      <c r="O401" s="18"/>
      <c r="P401" s="18"/>
    </row>
    <row r="402" spans="1:16">
      <c r="A402" s="79"/>
      <c r="B402" s="80"/>
      <c r="E402" s="18"/>
      <c r="F402" s="18"/>
      <c r="G402" s="18"/>
      <c r="H402" s="18"/>
      <c r="I402" s="18"/>
      <c r="J402" s="18"/>
      <c r="K402" s="18"/>
      <c r="L402" s="18"/>
      <c r="M402" s="18"/>
      <c r="N402" s="18"/>
      <c r="O402" s="18"/>
      <c r="P402" s="18"/>
    </row>
    <row r="403" spans="1:16">
      <c r="A403" s="79"/>
      <c r="B403" s="80"/>
      <c r="E403" s="18"/>
      <c r="F403" s="18"/>
      <c r="G403" s="18"/>
      <c r="H403" s="18"/>
      <c r="I403" s="18"/>
      <c r="J403" s="18"/>
      <c r="K403" s="18"/>
      <c r="L403" s="18"/>
      <c r="M403" s="18"/>
      <c r="N403" s="18"/>
      <c r="O403" s="18"/>
      <c r="P403" s="18"/>
    </row>
    <row r="404" spans="1:16">
      <c r="A404" s="79"/>
      <c r="B404" s="80"/>
      <c r="E404" s="18"/>
      <c r="F404" s="18"/>
      <c r="G404" s="18"/>
      <c r="H404" s="18"/>
      <c r="I404" s="18"/>
      <c r="J404" s="18"/>
      <c r="K404" s="18"/>
      <c r="L404" s="18"/>
      <c r="M404" s="18"/>
      <c r="N404" s="18"/>
      <c r="O404" s="18"/>
      <c r="P404" s="18"/>
    </row>
    <row r="405" spans="1:16">
      <c r="A405" s="79"/>
      <c r="B405" s="80"/>
      <c r="E405" s="18"/>
      <c r="F405" s="18"/>
      <c r="G405" s="18"/>
      <c r="H405" s="18"/>
      <c r="I405" s="18"/>
      <c r="J405" s="18"/>
      <c r="K405" s="18"/>
      <c r="L405" s="18"/>
      <c r="M405" s="18"/>
      <c r="N405" s="18"/>
      <c r="O405" s="18"/>
      <c r="P405" s="18"/>
    </row>
    <row r="406" spans="1:16">
      <c r="A406" s="79"/>
      <c r="B406" s="80"/>
      <c r="E406" s="18"/>
      <c r="F406" s="18"/>
      <c r="G406" s="18"/>
      <c r="H406" s="18"/>
      <c r="I406" s="18"/>
      <c r="J406" s="18"/>
      <c r="K406" s="18"/>
      <c r="L406" s="18"/>
      <c r="M406" s="18"/>
      <c r="N406" s="18"/>
      <c r="O406" s="18"/>
      <c r="P406" s="18"/>
    </row>
    <row r="407" spans="1:16">
      <c r="A407" s="79"/>
      <c r="B407" s="80"/>
      <c r="E407" s="18"/>
      <c r="F407" s="18"/>
      <c r="G407" s="18"/>
      <c r="H407" s="18"/>
      <c r="I407" s="18"/>
      <c r="J407" s="18"/>
      <c r="K407" s="18"/>
      <c r="L407" s="18"/>
      <c r="M407" s="18"/>
      <c r="N407" s="18"/>
      <c r="O407" s="18"/>
      <c r="P407" s="18"/>
    </row>
    <row r="408" spans="1:16">
      <c r="A408" s="79"/>
      <c r="B408" s="80"/>
      <c r="E408" s="18"/>
      <c r="F408" s="18"/>
      <c r="G408" s="18"/>
      <c r="H408" s="18"/>
      <c r="I408" s="18"/>
      <c r="J408" s="18"/>
      <c r="K408" s="18"/>
      <c r="L408" s="18"/>
      <c r="M408" s="18"/>
      <c r="N408" s="18"/>
      <c r="O408" s="18"/>
      <c r="P408" s="18"/>
    </row>
    <row r="409" spans="1:16">
      <c r="A409" s="79"/>
      <c r="B409" s="80"/>
      <c r="E409" s="18"/>
      <c r="F409" s="18"/>
      <c r="G409" s="18"/>
      <c r="H409" s="18"/>
      <c r="I409" s="18"/>
      <c r="J409" s="18"/>
      <c r="K409" s="18"/>
      <c r="L409" s="18"/>
      <c r="M409" s="18"/>
      <c r="N409" s="18"/>
      <c r="O409" s="18"/>
      <c r="P409" s="18"/>
    </row>
    <row r="410" spans="1:16">
      <c r="A410" s="79"/>
      <c r="B410" s="80"/>
      <c r="E410" s="18"/>
      <c r="F410" s="18"/>
      <c r="G410" s="18"/>
      <c r="H410" s="18"/>
      <c r="I410" s="18"/>
      <c r="J410" s="18"/>
      <c r="K410" s="18"/>
      <c r="L410" s="18"/>
      <c r="M410" s="18"/>
      <c r="N410" s="18"/>
      <c r="O410" s="18"/>
      <c r="P410" s="18"/>
    </row>
    <row r="411" spans="1:16">
      <c r="A411" s="79"/>
      <c r="B411" s="80"/>
      <c r="E411" s="18"/>
      <c r="F411" s="18"/>
      <c r="G411" s="18"/>
      <c r="H411" s="18"/>
      <c r="I411" s="18"/>
      <c r="J411" s="18"/>
      <c r="K411" s="18"/>
      <c r="L411" s="18"/>
      <c r="M411" s="18"/>
      <c r="N411" s="18"/>
      <c r="O411" s="18"/>
      <c r="P411" s="18"/>
    </row>
    <row r="412" spans="1:16">
      <c r="A412" s="79"/>
      <c r="B412" s="80"/>
      <c r="E412" s="18"/>
      <c r="F412" s="18"/>
      <c r="G412" s="18"/>
      <c r="H412" s="18"/>
      <c r="I412" s="18"/>
      <c r="J412" s="18"/>
      <c r="K412" s="18"/>
      <c r="L412" s="18"/>
      <c r="M412" s="18"/>
      <c r="N412" s="18"/>
      <c r="O412" s="18"/>
      <c r="P412" s="18"/>
    </row>
    <row r="413" spans="1:16">
      <c r="A413" s="79"/>
      <c r="B413" s="80"/>
      <c r="E413" s="18"/>
      <c r="F413" s="18"/>
      <c r="G413" s="18"/>
      <c r="H413" s="18"/>
      <c r="I413" s="18"/>
      <c r="J413" s="18"/>
      <c r="K413" s="18"/>
      <c r="L413" s="18"/>
      <c r="M413" s="18"/>
      <c r="N413" s="18"/>
      <c r="O413" s="18"/>
      <c r="P413" s="18"/>
    </row>
    <row r="414" spans="1:16">
      <c r="A414" s="79"/>
      <c r="B414" s="80"/>
      <c r="E414" s="18"/>
      <c r="F414" s="18"/>
      <c r="G414" s="18"/>
      <c r="H414" s="18"/>
      <c r="I414" s="18"/>
      <c r="J414" s="18"/>
      <c r="K414" s="18"/>
      <c r="L414" s="18"/>
      <c r="M414" s="18"/>
      <c r="N414" s="18"/>
      <c r="O414" s="18"/>
      <c r="P414" s="18"/>
    </row>
    <row r="415" spans="1:16">
      <c r="A415" s="79"/>
      <c r="B415" s="80"/>
      <c r="E415" s="18"/>
      <c r="F415" s="18"/>
      <c r="G415" s="18"/>
      <c r="H415" s="18"/>
      <c r="I415" s="18"/>
      <c r="J415" s="18"/>
      <c r="K415" s="18"/>
      <c r="L415" s="18"/>
      <c r="M415" s="18"/>
      <c r="N415" s="18"/>
      <c r="O415" s="18"/>
      <c r="P415" s="18"/>
    </row>
    <row r="416" spans="1:16">
      <c r="A416" s="79"/>
      <c r="B416" s="80"/>
      <c r="E416" s="18"/>
      <c r="F416" s="18"/>
      <c r="G416" s="18"/>
      <c r="H416" s="18"/>
      <c r="I416" s="18"/>
      <c r="J416" s="18"/>
      <c r="K416" s="18"/>
      <c r="L416" s="18"/>
      <c r="M416" s="18"/>
      <c r="N416" s="18"/>
      <c r="O416" s="18"/>
      <c r="P416" s="18"/>
    </row>
    <row r="417" spans="1:16">
      <c r="A417" s="79"/>
      <c r="B417" s="80"/>
      <c r="E417" s="18"/>
      <c r="F417" s="18"/>
      <c r="G417" s="18"/>
      <c r="H417" s="18"/>
      <c r="I417" s="18"/>
      <c r="J417" s="18"/>
      <c r="K417" s="18"/>
      <c r="L417" s="18"/>
      <c r="M417" s="18"/>
      <c r="N417" s="18"/>
      <c r="O417" s="18"/>
      <c r="P417" s="18"/>
    </row>
    <row r="418" spans="1:16">
      <c r="A418" s="79"/>
      <c r="B418" s="80"/>
      <c r="E418" s="18"/>
      <c r="F418" s="18"/>
      <c r="G418" s="18"/>
      <c r="H418" s="18"/>
      <c r="I418" s="18"/>
      <c r="J418" s="18"/>
      <c r="K418" s="18"/>
      <c r="L418" s="18"/>
      <c r="M418" s="18"/>
      <c r="N418" s="18"/>
      <c r="O418" s="18"/>
      <c r="P418" s="18"/>
    </row>
    <row r="419" spans="1:16">
      <c r="A419" s="79"/>
      <c r="B419" s="80"/>
      <c r="E419" s="18"/>
      <c r="F419" s="18"/>
      <c r="G419" s="18"/>
      <c r="H419" s="18"/>
      <c r="I419" s="18"/>
      <c r="J419" s="18"/>
      <c r="K419" s="18"/>
      <c r="L419" s="18"/>
      <c r="M419" s="18"/>
      <c r="N419" s="18"/>
      <c r="O419" s="18"/>
      <c r="P419" s="18"/>
    </row>
    <row r="420" spans="1:16">
      <c r="A420" s="79"/>
      <c r="B420" s="80"/>
      <c r="E420" s="18"/>
      <c r="F420" s="18"/>
      <c r="G420" s="18"/>
      <c r="H420" s="18"/>
      <c r="I420" s="18"/>
      <c r="J420" s="18"/>
      <c r="K420" s="18"/>
      <c r="L420" s="18"/>
      <c r="M420" s="18"/>
      <c r="N420" s="18"/>
      <c r="O420" s="18"/>
      <c r="P420" s="18"/>
    </row>
    <row r="421" spans="1:16">
      <c r="A421" s="79"/>
      <c r="B421" s="80"/>
      <c r="E421" s="18"/>
      <c r="F421" s="18"/>
      <c r="G421" s="18"/>
      <c r="H421" s="18"/>
      <c r="I421" s="18"/>
      <c r="J421" s="18"/>
      <c r="K421" s="18"/>
      <c r="L421" s="18"/>
      <c r="M421" s="18"/>
      <c r="N421" s="18"/>
      <c r="O421" s="18"/>
      <c r="P421" s="18"/>
    </row>
    <row r="422" spans="1:16">
      <c r="A422" s="79"/>
      <c r="B422" s="80"/>
      <c r="E422" s="18"/>
      <c r="F422" s="18"/>
      <c r="G422" s="18"/>
      <c r="H422" s="18"/>
      <c r="I422" s="18"/>
      <c r="J422" s="18"/>
      <c r="K422" s="18"/>
      <c r="L422" s="18"/>
      <c r="M422" s="18"/>
      <c r="N422" s="18"/>
      <c r="O422" s="18"/>
      <c r="P422" s="18"/>
    </row>
    <row r="423" spans="1:16">
      <c r="A423" s="79"/>
      <c r="B423" s="80"/>
      <c r="E423" s="18"/>
      <c r="F423" s="18"/>
      <c r="G423" s="18"/>
      <c r="H423" s="18"/>
      <c r="I423" s="18"/>
      <c r="J423" s="18"/>
      <c r="K423" s="18"/>
      <c r="L423" s="18"/>
      <c r="M423" s="18"/>
      <c r="N423" s="18"/>
      <c r="O423" s="18"/>
      <c r="P423" s="18"/>
    </row>
    <row r="424" spans="1:16">
      <c r="A424" s="79"/>
      <c r="B424" s="80"/>
      <c r="E424" s="18"/>
      <c r="F424" s="18"/>
      <c r="G424" s="18"/>
      <c r="H424" s="18"/>
      <c r="I424" s="18"/>
      <c r="J424" s="18"/>
      <c r="K424" s="18"/>
      <c r="L424" s="18"/>
      <c r="M424" s="18"/>
      <c r="N424" s="18"/>
      <c r="O424" s="18"/>
      <c r="P424" s="18"/>
    </row>
    <row r="425" spans="1:16">
      <c r="A425" s="79"/>
      <c r="B425" s="80"/>
      <c r="E425" s="18"/>
      <c r="F425" s="18"/>
      <c r="G425" s="18"/>
      <c r="H425" s="18"/>
      <c r="I425" s="18"/>
      <c r="J425" s="18"/>
      <c r="K425" s="18"/>
      <c r="L425" s="18"/>
      <c r="M425" s="18"/>
      <c r="N425" s="18"/>
      <c r="O425" s="18"/>
      <c r="P425" s="18"/>
    </row>
    <row r="426" spans="1:16">
      <c r="A426" s="79"/>
      <c r="B426" s="80"/>
      <c r="E426" s="18"/>
      <c r="F426" s="18"/>
      <c r="G426" s="18"/>
      <c r="H426" s="18"/>
      <c r="I426" s="18"/>
      <c r="J426" s="18"/>
      <c r="K426" s="18"/>
      <c r="L426" s="18"/>
      <c r="M426" s="18"/>
      <c r="N426" s="18"/>
      <c r="O426" s="18"/>
      <c r="P426" s="18"/>
    </row>
    <row r="427" spans="1:16">
      <c r="A427" s="79"/>
      <c r="B427" s="80"/>
      <c r="E427" s="18"/>
      <c r="F427" s="18"/>
      <c r="G427" s="18"/>
      <c r="H427" s="18"/>
      <c r="I427" s="18"/>
      <c r="J427" s="18"/>
      <c r="K427" s="18"/>
      <c r="L427" s="18"/>
      <c r="M427" s="18"/>
      <c r="N427" s="18"/>
      <c r="O427" s="18"/>
      <c r="P427" s="18"/>
    </row>
    <row r="428" spans="1:16">
      <c r="A428" s="79"/>
      <c r="B428" s="80"/>
      <c r="E428" s="18"/>
      <c r="F428" s="18"/>
      <c r="G428" s="18"/>
      <c r="H428" s="18"/>
      <c r="I428" s="18"/>
      <c r="J428" s="18"/>
      <c r="K428" s="18"/>
      <c r="L428" s="18"/>
      <c r="M428" s="18"/>
      <c r="N428" s="18"/>
      <c r="O428" s="18"/>
      <c r="P428" s="18"/>
    </row>
    <row r="429" spans="1:16">
      <c r="A429" s="79"/>
      <c r="B429" s="80"/>
      <c r="E429" s="18"/>
      <c r="F429" s="18"/>
      <c r="G429" s="18"/>
      <c r="H429" s="18"/>
      <c r="I429" s="18"/>
      <c r="J429" s="18"/>
      <c r="K429" s="18"/>
      <c r="L429" s="18"/>
      <c r="M429" s="18"/>
      <c r="N429" s="18"/>
      <c r="O429" s="18"/>
      <c r="P429" s="18"/>
    </row>
    <row r="430" spans="1:16">
      <c r="A430" s="79"/>
      <c r="B430" s="80"/>
      <c r="E430" s="18"/>
      <c r="F430" s="18"/>
      <c r="G430" s="18"/>
      <c r="H430" s="18"/>
      <c r="I430" s="18"/>
      <c r="J430" s="18"/>
      <c r="K430" s="18"/>
      <c r="L430" s="18"/>
      <c r="M430" s="18"/>
      <c r="N430" s="18"/>
      <c r="O430" s="18"/>
      <c r="P430" s="18"/>
    </row>
    <row r="431" spans="1:16">
      <c r="A431" s="79"/>
      <c r="B431" s="80"/>
      <c r="E431" s="18"/>
      <c r="F431" s="18"/>
      <c r="G431" s="18"/>
      <c r="H431" s="18"/>
      <c r="I431" s="18"/>
      <c r="J431" s="18"/>
      <c r="K431" s="18"/>
      <c r="L431" s="18"/>
      <c r="M431" s="18"/>
      <c r="N431" s="18"/>
      <c r="O431" s="18"/>
      <c r="P431" s="18"/>
    </row>
    <row r="432" spans="1:16">
      <c r="A432" s="79"/>
      <c r="B432" s="80"/>
      <c r="E432" s="18"/>
      <c r="F432" s="18"/>
      <c r="G432" s="18"/>
      <c r="H432" s="18"/>
      <c r="I432" s="18"/>
      <c r="J432" s="18"/>
      <c r="K432" s="18"/>
      <c r="L432" s="18"/>
      <c r="M432" s="18"/>
      <c r="N432" s="18"/>
      <c r="O432" s="18"/>
      <c r="P432" s="18"/>
    </row>
    <row r="433" spans="1:16">
      <c r="A433" s="79"/>
      <c r="B433" s="80"/>
      <c r="E433" s="18"/>
      <c r="F433" s="18"/>
      <c r="G433" s="18"/>
      <c r="H433" s="18"/>
      <c r="I433" s="18"/>
      <c r="J433" s="18"/>
      <c r="K433" s="18"/>
      <c r="L433" s="18"/>
      <c r="M433" s="18"/>
      <c r="N433" s="18"/>
      <c r="O433" s="18"/>
      <c r="P433" s="18"/>
    </row>
    <row r="434" spans="1:16">
      <c r="A434" s="79"/>
      <c r="B434" s="80"/>
      <c r="E434" s="18"/>
      <c r="F434" s="18"/>
      <c r="G434" s="18"/>
      <c r="H434" s="18"/>
      <c r="I434" s="18"/>
      <c r="J434" s="18"/>
      <c r="K434" s="18"/>
      <c r="L434" s="18"/>
      <c r="M434" s="18"/>
      <c r="N434" s="18"/>
      <c r="O434" s="18"/>
      <c r="P434" s="18"/>
    </row>
    <row r="435" spans="1:16">
      <c r="A435" s="79"/>
      <c r="B435" s="80"/>
      <c r="E435" s="18"/>
      <c r="F435" s="18"/>
      <c r="G435" s="18"/>
      <c r="H435" s="18"/>
      <c r="I435" s="18"/>
      <c r="J435" s="18"/>
      <c r="K435" s="18"/>
      <c r="L435" s="18"/>
      <c r="M435" s="18"/>
      <c r="N435" s="18"/>
      <c r="O435" s="18"/>
      <c r="P435" s="18"/>
    </row>
    <row r="436" spans="1:16">
      <c r="A436" s="79"/>
      <c r="B436" s="80"/>
      <c r="E436" s="18"/>
      <c r="F436" s="18"/>
      <c r="G436" s="18"/>
      <c r="H436" s="18"/>
      <c r="I436" s="18"/>
      <c r="J436" s="18"/>
      <c r="K436" s="18"/>
      <c r="L436" s="18"/>
      <c r="M436" s="18"/>
      <c r="N436" s="18"/>
      <c r="O436" s="18"/>
      <c r="P436" s="18"/>
    </row>
    <row r="437" spans="1:16">
      <c r="A437" s="79"/>
      <c r="B437" s="80"/>
      <c r="E437" s="18"/>
      <c r="F437" s="18"/>
      <c r="G437" s="18"/>
      <c r="H437" s="18"/>
      <c r="I437" s="18"/>
      <c r="J437" s="18"/>
      <c r="K437" s="18"/>
      <c r="L437" s="18"/>
      <c r="M437" s="18"/>
      <c r="N437" s="18"/>
      <c r="O437" s="18"/>
      <c r="P437" s="18"/>
    </row>
    <row r="438" spans="1:16">
      <c r="A438" s="79"/>
      <c r="B438" s="80"/>
      <c r="E438" s="18"/>
      <c r="F438" s="18"/>
      <c r="G438" s="18"/>
      <c r="H438" s="18"/>
      <c r="I438" s="18"/>
      <c r="J438" s="18"/>
      <c r="K438" s="18"/>
      <c r="L438" s="18"/>
      <c r="M438" s="18"/>
      <c r="N438" s="18"/>
      <c r="O438" s="18"/>
      <c r="P438" s="18"/>
    </row>
    <row r="439" spans="1:16">
      <c r="A439" s="79"/>
      <c r="B439" s="80"/>
      <c r="E439" s="18"/>
      <c r="F439" s="18"/>
      <c r="G439" s="18"/>
      <c r="H439" s="18"/>
      <c r="I439" s="18"/>
      <c r="J439" s="18"/>
      <c r="K439" s="18"/>
      <c r="L439" s="18"/>
      <c r="M439" s="18"/>
      <c r="N439" s="18"/>
      <c r="O439" s="18"/>
      <c r="P439" s="18"/>
    </row>
    <row r="440" spans="1:16">
      <c r="A440" s="79"/>
      <c r="B440" s="80"/>
      <c r="D440" s="88">
        <v>33</v>
      </c>
      <c r="E440" s="18"/>
      <c r="F440" s="18"/>
      <c r="G440" s="18"/>
      <c r="H440" s="18"/>
      <c r="I440" s="18"/>
      <c r="J440" s="18"/>
      <c r="K440" s="18"/>
      <c r="L440" s="18"/>
      <c r="M440" s="18"/>
      <c r="N440" s="18"/>
      <c r="O440" s="18"/>
      <c r="P440" s="18"/>
    </row>
    <row r="441" spans="1:16">
      <c r="A441" s="79"/>
      <c r="B441" s="80"/>
      <c r="D441" s="88">
        <v>38</v>
      </c>
      <c r="E441" s="18"/>
      <c r="F441" s="18"/>
      <c r="G441" s="18"/>
      <c r="H441" s="18"/>
      <c r="I441" s="18"/>
      <c r="J441" s="18"/>
      <c r="K441" s="18"/>
      <c r="L441" s="18"/>
      <c r="M441" s="18"/>
      <c r="N441" s="18"/>
      <c r="O441" s="18"/>
      <c r="P441" s="18"/>
    </row>
    <row r="442" spans="1:16">
      <c r="A442" s="79"/>
      <c r="B442" s="80"/>
      <c r="D442" s="88">
        <v>39</v>
      </c>
      <c r="E442" s="18"/>
      <c r="F442" s="18"/>
      <c r="G442" s="18"/>
      <c r="H442" s="18"/>
      <c r="I442" s="18"/>
      <c r="J442" s="18"/>
      <c r="K442" s="18"/>
      <c r="L442" s="18"/>
      <c r="M442" s="18"/>
      <c r="N442" s="18"/>
      <c r="O442" s="18"/>
      <c r="P442" s="18"/>
    </row>
    <row r="443" spans="1:16">
      <c r="A443" s="79"/>
      <c r="B443" s="80"/>
      <c r="E443" s="18"/>
      <c r="F443" s="18"/>
      <c r="G443" s="18"/>
      <c r="H443" s="18"/>
      <c r="I443" s="18"/>
      <c r="J443" s="18"/>
      <c r="K443" s="18"/>
      <c r="L443" s="18"/>
      <c r="M443" s="18"/>
      <c r="N443" s="18"/>
      <c r="O443" s="18"/>
      <c r="P443" s="18"/>
    </row>
    <row r="444" spans="1:16">
      <c r="A444" s="79"/>
      <c r="B444" s="80"/>
      <c r="E444" s="18"/>
      <c r="F444" s="18"/>
      <c r="G444" s="18"/>
      <c r="H444" s="18"/>
      <c r="I444" s="18"/>
      <c r="J444" s="18"/>
      <c r="K444" s="18"/>
      <c r="L444" s="18"/>
      <c r="M444" s="18"/>
      <c r="N444" s="18"/>
      <c r="O444" s="18"/>
      <c r="P444" s="18"/>
    </row>
    <row r="445" spans="1:16">
      <c r="A445" s="79"/>
      <c r="B445" s="80"/>
      <c r="E445" s="18"/>
      <c r="F445" s="18"/>
      <c r="G445" s="18"/>
      <c r="H445" s="18"/>
      <c r="I445" s="18"/>
      <c r="J445" s="18"/>
      <c r="K445" s="18"/>
      <c r="L445" s="18"/>
      <c r="M445" s="18"/>
      <c r="N445" s="18"/>
      <c r="O445" s="18"/>
      <c r="P445" s="18"/>
    </row>
    <row r="446" spans="1:16">
      <c r="A446" s="79"/>
      <c r="B446" s="80"/>
      <c r="E446" s="18"/>
      <c r="F446" s="18"/>
      <c r="G446" s="18"/>
      <c r="H446" s="18"/>
      <c r="I446" s="18"/>
      <c r="J446" s="18"/>
      <c r="K446" s="18"/>
      <c r="L446" s="18"/>
      <c r="M446" s="18"/>
      <c r="N446" s="18"/>
      <c r="O446" s="18"/>
      <c r="P446" s="18"/>
    </row>
    <row r="447" spans="1:16">
      <c r="A447" s="79"/>
      <c r="B447" s="80"/>
      <c r="E447" s="18"/>
      <c r="F447" s="18"/>
      <c r="G447" s="18"/>
      <c r="H447" s="18"/>
      <c r="I447" s="18"/>
      <c r="J447" s="18"/>
      <c r="K447" s="18"/>
      <c r="L447" s="18"/>
      <c r="M447" s="18"/>
      <c r="N447" s="18"/>
      <c r="O447" s="18"/>
      <c r="P447" s="18"/>
    </row>
    <row r="448" spans="1:16">
      <c r="A448" s="79"/>
      <c r="B448" s="80"/>
      <c r="E448" s="18"/>
      <c r="F448" s="18"/>
      <c r="G448" s="18"/>
      <c r="H448" s="18"/>
      <c r="I448" s="18"/>
      <c r="J448" s="18"/>
      <c r="K448" s="18"/>
      <c r="L448" s="18"/>
      <c r="M448" s="18"/>
      <c r="N448" s="18"/>
      <c r="O448" s="18"/>
      <c r="P448" s="18"/>
    </row>
    <row r="449" spans="1:16">
      <c r="A449" s="79"/>
      <c r="B449" s="80"/>
      <c r="E449" s="18"/>
      <c r="F449" s="18"/>
      <c r="G449" s="18"/>
      <c r="H449" s="18"/>
      <c r="I449" s="18"/>
      <c r="J449" s="18"/>
      <c r="K449" s="18"/>
      <c r="L449" s="18"/>
      <c r="M449" s="18"/>
      <c r="N449" s="18"/>
      <c r="O449" s="18"/>
      <c r="P449" s="18"/>
    </row>
    <row r="450" spans="1:16">
      <c r="A450" s="79"/>
      <c r="B450" s="80"/>
      <c r="E450" s="18"/>
      <c r="F450" s="18"/>
      <c r="G450" s="18"/>
      <c r="H450" s="18"/>
      <c r="I450" s="18"/>
      <c r="J450" s="18"/>
      <c r="K450" s="18"/>
      <c r="L450" s="18"/>
      <c r="M450" s="18"/>
      <c r="N450" s="18"/>
      <c r="O450" s="18"/>
      <c r="P450" s="18"/>
    </row>
    <row r="451" spans="1:16">
      <c r="A451" s="79"/>
      <c r="B451" s="80"/>
      <c r="E451" s="18"/>
      <c r="F451" s="18"/>
      <c r="G451" s="18"/>
      <c r="H451" s="18"/>
      <c r="I451" s="18"/>
      <c r="J451" s="18"/>
      <c r="K451" s="18"/>
      <c r="L451" s="18"/>
      <c r="M451" s="18"/>
      <c r="N451" s="18"/>
      <c r="O451" s="18"/>
      <c r="P451" s="18"/>
    </row>
    <row r="452" spans="1:16">
      <c r="A452" s="79"/>
      <c r="B452" s="80"/>
      <c r="E452" s="18"/>
      <c r="F452" s="18"/>
      <c r="G452" s="18"/>
      <c r="H452" s="18"/>
      <c r="I452" s="18"/>
      <c r="J452" s="18"/>
      <c r="K452" s="18"/>
      <c r="L452" s="18"/>
      <c r="M452" s="18"/>
      <c r="N452" s="18"/>
      <c r="O452" s="18"/>
      <c r="P452" s="18"/>
    </row>
    <row r="453" spans="1:16">
      <c r="A453" s="79"/>
      <c r="B453" s="80"/>
      <c r="E453" s="18"/>
      <c r="F453" s="18"/>
      <c r="G453" s="18"/>
      <c r="H453" s="18"/>
      <c r="I453" s="18"/>
      <c r="J453" s="18"/>
      <c r="K453" s="18"/>
      <c r="L453" s="18"/>
      <c r="M453" s="18"/>
      <c r="N453" s="18"/>
      <c r="O453" s="18"/>
      <c r="P453" s="18"/>
    </row>
    <row r="454" spans="1:16">
      <c r="A454" s="79"/>
      <c r="B454" s="80"/>
      <c r="E454" s="18"/>
      <c r="F454" s="18"/>
      <c r="G454" s="18"/>
      <c r="H454" s="18"/>
      <c r="I454" s="18"/>
      <c r="J454" s="18"/>
      <c r="K454" s="18"/>
      <c r="L454" s="18"/>
      <c r="M454" s="18"/>
      <c r="N454" s="18"/>
      <c r="O454" s="18"/>
      <c r="P454" s="18"/>
    </row>
    <row r="455" spans="1:16">
      <c r="A455" s="79"/>
      <c r="B455" s="80"/>
      <c r="E455" s="18"/>
      <c r="F455" s="18"/>
      <c r="G455" s="18"/>
      <c r="H455" s="18"/>
      <c r="I455" s="18"/>
      <c r="J455" s="18"/>
      <c r="K455" s="18"/>
      <c r="L455" s="18"/>
      <c r="M455" s="18"/>
      <c r="N455" s="18"/>
      <c r="O455" s="18"/>
      <c r="P455" s="18"/>
    </row>
    <row r="456" spans="1:16">
      <c r="A456" s="79"/>
      <c r="B456" s="80"/>
      <c r="E456" s="18"/>
      <c r="F456" s="18"/>
      <c r="G456" s="18"/>
      <c r="H456" s="18"/>
      <c r="I456" s="18"/>
      <c r="J456" s="18"/>
      <c r="K456" s="18"/>
      <c r="L456" s="18"/>
      <c r="M456" s="18"/>
      <c r="N456" s="18"/>
      <c r="O456" s="18"/>
      <c r="P456" s="18"/>
    </row>
    <row r="457" spans="1:16">
      <c r="A457" s="79"/>
      <c r="B457" s="80"/>
      <c r="E457" s="18"/>
      <c r="F457" s="18"/>
      <c r="G457" s="18"/>
      <c r="H457" s="18"/>
      <c r="I457" s="18"/>
      <c r="J457" s="18"/>
      <c r="K457" s="18"/>
      <c r="L457" s="18"/>
      <c r="M457" s="18"/>
      <c r="N457" s="18"/>
      <c r="O457" s="18"/>
      <c r="P457" s="18"/>
    </row>
    <row r="458" spans="1:16">
      <c r="A458" s="79"/>
      <c r="B458" s="80"/>
      <c r="E458" s="18"/>
      <c r="F458" s="18"/>
      <c r="G458" s="18"/>
      <c r="H458" s="18"/>
      <c r="I458" s="18"/>
      <c r="J458" s="18"/>
      <c r="K458" s="18"/>
      <c r="L458" s="18"/>
      <c r="M458" s="18"/>
      <c r="N458" s="18"/>
      <c r="O458" s="18"/>
      <c r="P458" s="18"/>
    </row>
    <row r="459" spans="1:16">
      <c r="A459" s="79"/>
      <c r="B459" s="80"/>
      <c r="E459" s="18"/>
      <c r="F459" s="18"/>
      <c r="G459" s="18"/>
      <c r="H459" s="18"/>
      <c r="I459" s="18"/>
      <c r="J459" s="18"/>
      <c r="K459" s="18"/>
      <c r="L459" s="18"/>
      <c r="M459" s="18"/>
      <c r="N459" s="18"/>
      <c r="O459" s="18"/>
      <c r="P459" s="18"/>
    </row>
    <row r="460" spans="1:16">
      <c r="A460" s="79"/>
      <c r="B460" s="80"/>
      <c r="E460" s="18"/>
      <c r="F460" s="18"/>
      <c r="G460" s="18"/>
      <c r="H460" s="18"/>
      <c r="I460" s="18"/>
      <c r="J460" s="18"/>
      <c r="K460" s="18"/>
      <c r="L460" s="18"/>
      <c r="M460" s="18"/>
      <c r="N460" s="18"/>
      <c r="O460" s="18"/>
      <c r="P460" s="18"/>
    </row>
    <row r="461" spans="1:16">
      <c r="A461" s="79"/>
      <c r="B461" s="80"/>
      <c r="E461" s="18"/>
      <c r="F461" s="18"/>
      <c r="G461" s="18"/>
      <c r="H461" s="18"/>
      <c r="I461" s="18"/>
      <c r="J461" s="18"/>
      <c r="K461" s="18"/>
      <c r="L461" s="18"/>
      <c r="M461" s="18"/>
      <c r="N461" s="18"/>
      <c r="O461" s="18"/>
      <c r="P461" s="18"/>
    </row>
    <row r="462" spans="1:16">
      <c r="A462" s="79"/>
      <c r="B462" s="80"/>
      <c r="E462" s="18"/>
      <c r="F462" s="18"/>
      <c r="G462" s="18"/>
      <c r="H462" s="18"/>
      <c r="I462" s="18"/>
      <c r="J462" s="18"/>
      <c r="K462" s="18"/>
      <c r="L462" s="18"/>
      <c r="M462" s="18"/>
      <c r="N462" s="18"/>
      <c r="O462" s="18"/>
      <c r="P462" s="18"/>
    </row>
    <row r="463" spans="1:16">
      <c r="A463" s="79"/>
      <c r="B463" s="80"/>
      <c r="E463" s="18"/>
      <c r="F463" s="18"/>
      <c r="G463" s="18"/>
      <c r="H463" s="18"/>
      <c r="I463" s="18"/>
      <c r="J463" s="18"/>
      <c r="K463" s="18"/>
      <c r="L463" s="18"/>
      <c r="M463" s="18"/>
      <c r="N463" s="18"/>
      <c r="O463" s="18"/>
      <c r="P463" s="18"/>
    </row>
    <row r="464" spans="1:16">
      <c r="A464" s="79"/>
      <c r="B464" s="80"/>
      <c r="E464" s="18"/>
      <c r="F464" s="18"/>
      <c r="G464" s="18"/>
      <c r="H464" s="18"/>
      <c r="I464" s="18"/>
      <c r="J464" s="18"/>
      <c r="K464" s="18"/>
      <c r="L464" s="18"/>
      <c r="M464" s="18"/>
      <c r="N464" s="18"/>
      <c r="O464" s="18"/>
      <c r="P464" s="18"/>
    </row>
    <row r="465" spans="1:16">
      <c r="A465" s="79"/>
      <c r="B465" s="80"/>
      <c r="E465" s="18"/>
      <c r="F465" s="18"/>
      <c r="G465" s="18"/>
      <c r="H465" s="18"/>
      <c r="I465" s="18"/>
      <c r="J465" s="18"/>
      <c r="K465" s="18"/>
      <c r="L465" s="18"/>
      <c r="M465" s="18"/>
      <c r="N465" s="18"/>
      <c r="O465" s="18"/>
      <c r="P465" s="18"/>
    </row>
    <row r="466" spans="1:16">
      <c r="A466" s="79"/>
      <c r="B466" s="80"/>
      <c r="E466" s="18"/>
      <c r="F466" s="18"/>
      <c r="G466" s="18"/>
      <c r="H466" s="18"/>
      <c r="I466" s="18"/>
      <c r="J466" s="18"/>
      <c r="K466" s="18"/>
      <c r="L466" s="18"/>
      <c r="M466" s="18"/>
      <c r="N466" s="18"/>
      <c r="O466" s="18"/>
      <c r="P466" s="18"/>
    </row>
    <row r="467" spans="1:16">
      <c r="A467" s="79"/>
      <c r="B467" s="80"/>
      <c r="E467" s="18"/>
      <c r="F467" s="18"/>
      <c r="G467" s="18"/>
      <c r="H467" s="18"/>
      <c r="I467" s="18"/>
      <c r="J467" s="18"/>
      <c r="K467" s="18"/>
      <c r="L467" s="18"/>
      <c r="M467" s="18"/>
      <c r="N467" s="18"/>
      <c r="O467" s="18"/>
      <c r="P467" s="18"/>
    </row>
    <row r="468" spans="1:16">
      <c r="A468" s="79"/>
      <c r="B468" s="80"/>
      <c r="E468" s="18"/>
      <c r="F468" s="18"/>
      <c r="G468" s="18"/>
      <c r="H468" s="18"/>
      <c r="I468" s="18"/>
      <c r="J468" s="18"/>
      <c r="K468" s="18"/>
      <c r="L468" s="18"/>
      <c r="M468" s="18"/>
      <c r="N468" s="18"/>
      <c r="O468" s="18"/>
      <c r="P468" s="18"/>
    </row>
    <row r="469" spans="1:16">
      <c r="A469" s="79"/>
      <c r="B469" s="80"/>
      <c r="E469" s="18"/>
      <c r="F469" s="18"/>
      <c r="G469" s="18"/>
      <c r="H469" s="18"/>
      <c r="I469" s="18"/>
      <c r="J469" s="18"/>
      <c r="K469" s="18"/>
      <c r="L469" s="18"/>
      <c r="M469" s="18"/>
      <c r="N469" s="18"/>
      <c r="O469" s="18"/>
      <c r="P469" s="18"/>
    </row>
    <row r="470" spans="1:16">
      <c r="A470" s="79"/>
      <c r="B470" s="80"/>
      <c r="E470" s="18"/>
      <c r="F470" s="18"/>
      <c r="G470" s="18"/>
      <c r="H470" s="18"/>
      <c r="I470" s="18"/>
      <c r="J470" s="18"/>
      <c r="K470" s="18"/>
      <c r="L470" s="18"/>
      <c r="M470" s="18"/>
      <c r="N470" s="18"/>
      <c r="O470" s="18"/>
      <c r="P470" s="18"/>
    </row>
    <row r="471" spans="1:16">
      <c r="A471" s="79"/>
      <c r="B471" s="80"/>
      <c r="E471" s="18"/>
      <c r="F471" s="18"/>
      <c r="G471" s="18"/>
      <c r="H471" s="18"/>
      <c r="I471" s="18"/>
      <c r="J471" s="18"/>
      <c r="K471" s="18"/>
      <c r="L471" s="18"/>
      <c r="M471" s="18"/>
      <c r="N471" s="18"/>
      <c r="O471" s="18"/>
      <c r="P471" s="18"/>
    </row>
    <row r="472" spans="1:16">
      <c r="A472" s="79"/>
      <c r="B472" s="80"/>
      <c r="E472" s="18"/>
      <c r="F472" s="18"/>
      <c r="G472" s="18"/>
      <c r="H472" s="18"/>
      <c r="I472" s="18"/>
      <c r="J472" s="18"/>
      <c r="K472" s="18"/>
      <c r="L472" s="18"/>
      <c r="M472" s="18"/>
      <c r="N472" s="18"/>
      <c r="O472" s="18"/>
      <c r="P472" s="18"/>
    </row>
    <row r="473" spans="1:16">
      <c r="A473" s="79"/>
      <c r="B473" s="80"/>
      <c r="E473" s="18"/>
      <c r="F473" s="18"/>
      <c r="G473" s="18"/>
      <c r="H473" s="18"/>
      <c r="I473" s="18"/>
      <c r="J473" s="18"/>
      <c r="K473" s="18"/>
      <c r="L473" s="18"/>
      <c r="M473" s="18"/>
      <c r="N473" s="18"/>
      <c r="O473" s="18"/>
      <c r="P473" s="18"/>
    </row>
    <row r="474" spans="1:16">
      <c r="A474" s="79"/>
      <c r="B474" s="80"/>
      <c r="E474" s="18"/>
      <c r="F474" s="18"/>
      <c r="G474" s="18"/>
      <c r="H474" s="18"/>
      <c r="I474" s="18"/>
      <c r="J474" s="18"/>
      <c r="K474" s="18"/>
      <c r="L474" s="18"/>
      <c r="M474" s="18"/>
      <c r="N474" s="18"/>
      <c r="O474" s="18"/>
      <c r="P474" s="18"/>
    </row>
    <row r="475" spans="1:16">
      <c r="A475" s="79"/>
      <c r="B475" s="80"/>
      <c r="E475" s="18"/>
      <c r="F475" s="18"/>
      <c r="G475" s="18"/>
      <c r="H475" s="18"/>
      <c r="I475" s="18"/>
      <c r="J475" s="18"/>
      <c r="K475" s="18"/>
      <c r="L475" s="18"/>
      <c r="M475" s="18"/>
      <c r="N475" s="18"/>
      <c r="O475" s="18"/>
      <c r="P475" s="18"/>
    </row>
    <row r="476" spans="1:16">
      <c r="A476" s="79"/>
      <c r="B476" s="80"/>
      <c r="E476" s="18"/>
      <c r="F476" s="18"/>
      <c r="G476" s="18"/>
      <c r="H476" s="18"/>
      <c r="I476" s="18"/>
      <c r="J476" s="18"/>
      <c r="K476" s="18"/>
      <c r="L476" s="18"/>
      <c r="M476" s="18"/>
      <c r="N476" s="18"/>
      <c r="O476" s="18"/>
      <c r="P476" s="18"/>
    </row>
    <row r="477" spans="1:16">
      <c r="A477" s="79"/>
      <c r="B477" s="80"/>
      <c r="E477" s="18"/>
      <c r="F477" s="18"/>
      <c r="G477" s="18"/>
      <c r="H477" s="18"/>
      <c r="I477" s="18"/>
      <c r="J477" s="18"/>
      <c r="K477" s="18"/>
      <c r="L477" s="18"/>
      <c r="M477" s="18"/>
      <c r="N477" s="18"/>
      <c r="O477" s="18"/>
      <c r="P477" s="18"/>
    </row>
    <row r="478" spans="1:16">
      <c r="A478" s="79"/>
      <c r="B478" s="80"/>
      <c r="E478" s="18"/>
      <c r="F478" s="18"/>
      <c r="G478" s="18"/>
      <c r="H478" s="18"/>
      <c r="I478" s="18"/>
      <c r="J478" s="18"/>
      <c r="K478" s="18"/>
      <c r="L478" s="18"/>
      <c r="M478" s="18"/>
      <c r="N478" s="18"/>
      <c r="O478" s="18"/>
      <c r="P478" s="18"/>
    </row>
    <row r="479" spans="1:16">
      <c r="A479" s="79"/>
      <c r="B479" s="80"/>
      <c r="E479" s="18"/>
      <c r="F479" s="18"/>
      <c r="G479" s="18"/>
      <c r="H479" s="18"/>
      <c r="I479" s="18"/>
      <c r="J479" s="18"/>
      <c r="K479" s="18"/>
      <c r="L479" s="18"/>
      <c r="M479" s="18"/>
      <c r="N479" s="18"/>
      <c r="O479" s="18"/>
      <c r="P479" s="18"/>
    </row>
    <row r="480" spans="1:16">
      <c r="A480" s="79"/>
      <c r="B480" s="80"/>
      <c r="E480" s="18"/>
      <c r="F480" s="18"/>
      <c r="G480" s="18"/>
      <c r="H480" s="18"/>
      <c r="I480" s="18"/>
      <c r="J480" s="18"/>
      <c r="K480" s="18"/>
      <c r="L480" s="18"/>
      <c r="M480" s="18"/>
      <c r="N480" s="18"/>
      <c r="O480" s="18"/>
      <c r="P480" s="18"/>
    </row>
    <row r="481" spans="1:16">
      <c r="A481" s="79"/>
      <c r="B481" s="80"/>
      <c r="E481" s="18"/>
      <c r="F481" s="18"/>
      <c r="G481" s="18"/>
      <c r="H481" s="18"/>
      <c r="I481" s="18"/>
      <c r="J481" s="18"/>
      <c r="K481" s="18"/>
      <c r="L481" s="18"/>
      <c r="M481" s="18"/>
      <c r="N481" s="18"/>
      <c r="O481" s="18"/>
      <c r="P481" s="18"/>
    </row>
    <row r="482" spans="1:16">
      <c r="A482" s="79"/>
      <c r="B482" s="80"/>
      <c r="E482" s="18"/>
      <c r="F482" s="18"/>
      <c r="G482" s="18"/>
      <c r="H482" s="18"/>
      <c r="I482" s="18"/>
      <c r="J482" s="18"/>
      <c r="K482" s="18"/>
      <c r="L482" s="18"/>
      <c r="M482" s="18"/>
      <c r="N482" s="18"/>
      <c r="O482" s="18"/>
      <c r="P482" s="18"/>
    </row>
    <row r="483" spans="1:16">
      <c r="A483" s="79"/>
      <c r="B483" s="80"/>
      <c r="E483" s="18"/>
      <c r="F483" s="18"/>
      <c r="G483" s="18"/>
      <c r="H483" s="18"/>
      <c r="I483" s="18"/>
      <c r="J483" s="18"/>
      <c r="K483" s="18"/>
      <c r="L483" s="18"/>
      <c r="M483" s="18"/>
      <c r="N483" s="18"/>
      <c r="O483" s="18"/>
      <c r="P483" s="18"/>
    </row>
    <row r="484" spans="1:16">
      <c r="A484" s="79"/>
      <c r="B484" s="80"/>
      <c r="E484" s="18"/>
      <c r="F484" s="18"/>
      <c r="G484" s="18"/>
      <c r="H484" s="18"/>
      <c r="I484" s="18"/>
      <c r="J484" s="18"/>
      <c r="K484" s="18"/>
      <c r="L484" s="18"/>
      <c r="M484" s="18"/>
      <c r="N484" s="18"/>
      <c r="O484" s="18"/>
      <c r="P484" s="18"/>
    </row>
    <row r="485" spans="1:16">
      <c r="A485" s="79"/>
      <c r="B485" s="80"/>
      <c r="E485" s="18"/>
      <c r="F485" s="18"/>
      <c r="G485" s="18"/>
      <c r="H485" s="18"/>
      <c r="I485" s="18"/>
      <c r="J485" s="18"/>
      <c r="K485" s="18"/>
      <c r="L485" s="18"/>
      <c r="M485" s="18"/>
      <c r="N485" s="18"/>
      <c r="O485" s="18"/>
      <c r="P485" s="18"/>
    </row>
    <row r="486" spans="1:16">
      <c r="A486" s="79"/>
      <c r="B486" s="80"/>
      <c r="E486" s="18"/>
      <c r="F486" s="18"/>
      <c r="G486" s="18"/>
      <c r="H486" s="18"/>
      <c r="I486" s="18"/>
      <c r="J486" s="18"/>
      <c r="K486" s="18"/>
      <c r="L486" s="18"/>
      <c r="M486" s="18"/>
      <c r="N486" s="18"/>
      <c r="O486" s="18"/>
      <c r="P486" s="18"/>
    </row>
    <row r="487" spans="1:16">
      <c r="A487" s="79"/>
      <c r="B487" s="80"/>
      <c r="E487" s="18"/>
      <c r="F487" s="18"/>
      <c r="G487" s="18"/>
      <c r="H487" s="18"/>
      <c r="I487" s="18"/>
      <c r="J487" s="18"/>
      <c r="K487" s="18"/>
      <c r="L487" s="18"/>
      <c r="M487" s="18"/>
      <c r="N487" s="18"/>
      <c r="O487" s="18"/>
      <c r="P487" s="18"/>
    </row>
    <row r="488" spans="1:16">
      <c r="A488" s="79"/>
      <c r="B488" s="80"/>
      <c r="E488" s="18"/>
      <c r="F488" s="18"/>
      <c r="G488" s="18"/>
      <c r="H488" s="18"/>
      <c r="I488" s="18"/>
      <c r="J488" s="18"/>
      <c r="K488" s="18"/>
      <c r="L488" s="18"/>
      <c r="M488" s="18"/>
      <c r="N488" s="18"/>
      <c r="O488" s="18"/>
      <c r="P488" s="18"/>
    </row>
    <row r="489" spans="1:16">
      <c r="A489" s="79"/>
      <c r="B489" s="80"/>
      <c r="E489" s="18"/>
      <c r="F489" s="18"/>
      <c r="G489" s="18"/>
      <c r="H489" s="18"/>
      <c r="I489" s="18"/>
      <c r="J489" s="18"/>
      <c r="K489" s="18"/>
      <c r="L489" s="18"/>
      <c r="M489" s="18"/>
      <c r="N489" s="18"/>
      <c r="O489" s="18"/>
      <c r="P489" s="18"/>
    </row>
    <row r="490" spans="1:16">
      <c r="A490" s="79"/>
      <c r="B490" s="80"/>
      <c r="E490" s="18"/>
      <c r="F490" s="18"/>
      <c r="G490" s="18"/>
      <c r="H490" s="18"/>
      <c r="I490" s="18"/>
      <c r="J490" s="18"/>
      <c r="K490" s="18"/>
      <c r="L490" s="18"/>
      <c r="M490" s="18"/>
      <c r="N490" s="18"/>
      <c r="O490" s="18"/>
      <c r="P490" s="18"/>
    </row>
    <row r="491" spans="1:16">
      <c r="A491" s="79"/>
      <c r="B491" s="80"/>
      <c r="E491" s="18"/>
      <c r="F491" s="18"/>
      <c r="G491" s="18"/>
      <c r="H491" s="18"/>
      <c r="I491" s="18"/>
      <c r="J491" s="18"/>
      <c r="K491" s="18"/>
      <c r="L491" s="18"/>
      <c r="M491" s="18"/>
      <c r="N491" s="18"/>
      <c r="O491" s="18"/>
      <c r="P491" s="18"/>
    </row>
    <row r="492" spans="1:16">
      <c r="A492" s="79"/>
      <c r="B492" s="80"/>
      <c r="E492" s="18"/>
      <c r="F492" s="18"/>
      <c r="G492" s="18"/>
      <c r="H492" s="18"/>
      <c r="I492" s="18"/>
      <c r="J492" s="18"/>
      <c r="K492" s="18"/>
      <c r="L492" s="18"/>
      <c r="M492" s="18"/>
      <c r="N492" s="18"/>
      <c r="O492" s="18"/>
      <c r="P492" s="18"/>
    </row>
    <row r="493" spans="1:16">
      <c r="A493" s="79"/>
      <c r="B493" s="80"/>
      <c r="E493" s="18"/>
      <c r="F493" s="18"/>
      <c r="G493" s="18"/>
      <c r="H493" s="18"/>
      <c r="I493" s="18"/>
      <c r="J493" s="18"/>
      <c r="K493" s="18"/>
      <c r="L493" s="18"/>
      <c r="M493" s="18"/>
      <c r="N493" s="18"/>
      <c r="O493" s="18"/>
      <c r="P493" s="18"/>
    </row>
    <row r="494" spans="1:16">
      <c r="A494" s="79"/>
      <c r="B494" s="80"/>
      <c r="E494" s="18"/>
      <c r="F494" s="18"/>
      <c r="G494" s="18"/>
      <c r="H494" s="18"/>
      <c r="I494" s="18"/>
      <c r="J494" s="18"/>
      <c r="K494" s="18"/>
      <c r="L494" s="18"/>
      <c r="M494" s="18"/>
      <c r="N494" s="18"/>
      <c r="O494" s="18"/>
      <c r="P494" s="18"/>
    </row>
    <row r="495" spans="1:16">
      <c r="A495" s="79"/>
      <c r="B495" s="80"/>
      <c r="E495" s="18"/>
      <c r="F495" s="18"/>
      <c r="G495" s="18"/>
      <c r="H495" s="18"/>
      <c r="I495" s="18"/>
      <c r="J495" s="18"/>
      <c r="K495" s="18"/>
      <c r="L495" s="18"/>
      <c r="M495" s="18"/>
      <c r="N495" s="18"/>
      <c r="O495" s="18"/>
      <c r="P495" s="18"/>
    </row>
    <row r="496" spans="1:16">
      <c r="A496" s="79"/>
      <c r="B496" s="80"/>
      <c r="E496" s="18"/>
      <c r="F496" s="18"/>
      <c r="G496" s="18"/>
      <c r="H496" s="18"/>
      <c r="I496" s="18"/>
      <c r="J496" s="18"/>
      <c r="K496" s="18"/>
      <c r="L496" s="18"/>
      <c r="M496" s="18"/>
      <c r="N496" s="18"/>
      <c r="O496" s="18"/>
      <c r="P496" s="18"/>
    </row>
    <row r="497" spans="1:16">
      <c r="A497" s="79"/>
      <c r="B497" s="80"/>
      <c r="E497" s="18"/>
      <c r="F497" s="18"/>
      <c r="G497" s="18"/>
      <c r="H497" s="18"/>
      <c r="I497" s="18"/>
      <c r="J497" s="18"/>
      <c r="K497" s="18"/>
      <c r="L497" s="18"/>
      <c r="M497" s="18"/>
      <c r="N497" s="18"/>
      <c r="O497" s="18"/>
      <c r="P497" s="18"/>
    </row>
    <row r="498" spans="1:16">
      <c r="A498" s="79"/>
      <c r="B498" s="80"/>
      <c r="E498" s="18"/>
      <c r="F498" s="18"/>
      <c r="G498" s="18"/>
      <c r="H498" s="18"/>
      <c r="I498" s="18"/>
      <c r="J498" s="18"/>
      <c r="K498" s="18"/>
      <c r="L498" s="18"/>
      <c r="M498" s="18"/>
      <c r="N498" s="18"/>
      <c r="O498" s="18"/>
      <c r="P498" s="18"/>
    </row>
    <row r="499" spans="1:16">
      <c r="A499" s="79"/>
      <c r="B499" s="80"/>
      <c r="E499" s="18"/>
      <c r="F499" s="18"/>
      <c r="G499" s="18"/>
      <c r="H499" s="18"/>
      <c r="I499" s="18"/>
      <c r="J499" s="18"/>
      <c r="K499" s="18"/>
      <c r="L499" s="18"/>
      <c r="M499" s="18"/>
      <c r="N499" s="18"/>
      <c r="O499" s="18"/>
      <c r="P499" s="18"/>
    </row>
    <row r="500" spans="1:16">
      <c r="A500" s="79"/>
      <c r="B500" s="80"/>
      <c r="E500" s="18"/>
      <c r="F500" s="18"/>
      <c r="G500" s="18"/>
      <c r="H500" s="18"/>
      <c r="I500" s="18"/>
      <c r="J500" s="18"/>
      <c r="K500" s="18"/>
      <c r="L500" s="18"/>
      <c r="M500" s="18"/>
      <c r="N500" s="18"/>
      <c r="O500" s="18"/>
      <c r="P500" s="18"/>
    </row>
    <row r="501" spans="1:16">
      <c r="A501" s="79"/>
      <c r="B501" s="80"/>
      <c r="E501" s="18"/>
      <c r="F501" s="18"/>
      <c r="G501" s="18"/>
      <c r="H501" s="18"/>
      <c r="I501" s="18"/>
      <c r="J501" s="18"/>
      <c r="K501" s="18"/>
      <c r="L501" s="18"/>
      <c r="M501" s="18"/>
      <c r="N501" s="18"/>
      <c r="O501" s="18"/>
      <c r="P501" s="18"/>
    </row>
    <row r="502" spans="1:16">
      <c r="A502" s="79"/>
      <c r="B502" s="80"/>
      <c r="E502" s="18"/>
      <c r="F502" s="18"/>
      <c r="G502" s="18"/>
      <c r="H502" s="18"/>
      <c r="I502" s="18"/>
      <c r="J502" s="18"/>
      <c r="K502" s="18"/>
      <c r="L502" s="18"/>
      <c r="M502" s="18"/>
      <c r="N502" s="18"/>
      <c r="O502" s="18"/>
      <c r="P502" s="18"/>
    </row>
    <row r="503" spans="1:16">
      <c r="A503" s="79"/>
      <c r="B503" s="80"/>
      <c r="E503" s="18"/>
      <c r="F503" s="18"/>
      <c r="G503" s="18"/>
      <c r="H503" s="18"/>
      <c r="I503" s="18"/>
      <c r="J503" s="18"/>
      <c r="K503" s="18"/>
      <c r="L503" s="18"/>
      <c r="M503" s="18"/>
      <c r="N503" s="18"/>
      <c r="O503" s="18"/>
      <c r="P503" s="18"/>
    </row>
    <row r="504" spans="1:16">
      <c r="A504" s="79"/>
      <c r="B504" s="80"/>
      <c r="E504" s="18"/>
      <c r="F504" s="18"/>
      <c r="G504" s="18"/>
      <c r="H504" s="18"/>
      <c r="I504" s="18"/>
      <c r="J504" s="18"/>
      <c r="K504" s="18"/>
      <c r="L504" s="18"/>
      <c r="M504" s="18"/>
      <c r="N504" s="18"/>
      <c r="O504" s="18"/>
      <c r="P504" s="18"/>
    </row>
    <row r="505" spans="1:16">
      <c r="A505" s="79"/>
      <c r="B505" s="80"/>
      <c r="E505" s="18"/>
      <c r="F505" s="18"/>
      <c r="G505" s="18"/>
      <c r="H505" s="18"/>
      <c r="I505" s="18"/>
      <c r="J505" s="18"/>
      <c r="K505" s="18"/>
      <c r="L505" s="18"/>
      <c r="M505" s="18"/>
      <c r="N505" s="18"/>
      <c r="O505" s="18"/>
      <c r="P505" s="18"/>
    </row>
    <row r="506" spans="1:16">
      <c r="A506" s="79"/>
      <c r="B506" s="80"/>
      <c r="E506" s="18"/>
      <c r="F506" s="18"/>
      <c r="G506" s="18"/>
      <c r="H506" s="18"/>
      <c r="I506" s="18"/>
      <c r="J506" s="18"/>
      <c r="K506" s="18"/>
      <c r="L506" s="18"/>
      <c r="M506" s="18"/>
      <c r="N506" s="18"/>
      <c r="O506" s="18"/>
      <c r="P506" s="18"/>
    </row>
    <row r="507" spans="1:16">
      <c r="A507" s="79"/>
      <c r="B507" s="80"/>
      <c r="E507" s="18"/>
      <c r="F507" s="18"/>
      <c r="G507" s="18"/>
      <c r="H507" s="18"/>
      <c r="I507" s="18"/>
      <c r="J507" s="18"/>
      <c r="K507" s="18"/>
      <c r="L507" s="18"/>
      <c r="M507" s="18"/>
      <c r="N507" s="18"/>
      <c r="O507" s="18"/>
      <c r="P507" s="18"/>
    </row>
    <row r="508" spans="1:16">
      <c r="A508" s="79"/>
      <c r="B508" s="80"/>
      <c r="E508" s="18"/>
      <c r="F508" s="18"/>
      <c r="G508" s="18"/>
      <c r="H508" s="18"/>
      <c r="I508" s="18"/>
      <c r="J508" s="18"/>
      <c r="K508" s="18"/>
      <c r="L508" s="18"/>
      <c r="M508" s="18"/>
      <c r="N508" s="18"/>
      <c r="O508" s="18"/>
      <c r="P508" s="18"/>
    </row>
    <row r="509" spans="1:16">
      <c r="A509" s="79"/>
      <c r="B509" s="80"/>
      <c r="E509" s="18"/>
      <c r="F509" s="18"/>
      <c r="G509" s="18"/>
      <c r="H509" s="18"/>
      <c r="I509" s="18"/>
      <c r="J509" s="18"/>
      <c r="K509" s="18"/>
      <c r="L509" s="18"/>
      <c r="M509" s="18"/>
      <c r="N509" s="18"/>
      <c r="O509" s="18"/>
      <c r="P509" s="18"/>
    </row>
    <row r="510" spans="1:16">
      <c r="A510" s="79"/>
      <c r="B510" s="80"/>
      <c r="E510" s="18"/>
      <c r="F510" s="18"/>
      <c r="G510" s="18"/>
      <c r="H510" s="18"/>
      <c r="I510" s="18"/>
      <c r="J510" s="18"/>
      <c r="K510" s="18"/>
      <c r="L510" s="18"/>
      <c r="M510" s="18"/>
      <c r="N510" s="18"/>
      <c r="O510" s="18"/>
      <c r="P510" s="18"/>
    </row>
    <row r="511" spans="1:16">
      <c r="A511" s="79"/>
      <c r="B511" s="80"/>
      <c r="E511" s="18"/>
      <c r="F511" s="18"/>
      <c r="G511" s="18"/>
      <c r="H511" s="18"/>
      <c r="I511" s="18"/>
      <c r="J511" s="18"/>
      <c r="K511" s="18"/>
      <c r="L511" s="18"/>
      <c r="M511" s="18"/>
      <c r="N511" s="18"/>
      <c r="O511" s="18"/>
      <c r="P511" s="18"/>
    </row>
    <row r="512" spans="1:16">
      <c r="A512" s="79"/>
      <c r="B512" s="80"/>
      <c r="E512" s="18"/>
      <c r="F512" s="18"/>
      <c r="G512" s="18"/>
      <c r="H512" s="18"/>
      <c r="I512" s="18"/>
      <c r="J512" s="18"/>
      <c r="K512" s="18"/>
      <c r="L512" s="18"/>
      <c r="M512" s="18"/>
      <c r="N512" s="18"/>
      <c r="O512" s="18"/>
      <c r="P512" s="18"/>
    </row>
    <row r="513" spans="1:16">
      <c r="A513" s="79"/>
      <c r="B513" s="80"/>
      <c r="E513" s="18"/>
      <c r="F513" s="18"/>
      <c r="G513" s="18"/>
      <c r="H513" s="18"/>
      <c r="I513" s="18"/>
      <c r="J513" s="18"/>
      <c r="K513" s="18"/>
      <c r="L513" s="18"/>
      <c r="M513" s="18"/>
      <c r="N513" s="18"/>
      <c r="O513" s="18"/>
      <c r="P513" s="18"/>
    </row>
    <row r="514" spans="1:16">
      <c r="A514" s="79"/>
      <c r="B514" s="80"/>
      <c r="E514" s="18"/>
      <c r="F514" s="18"/>
      <c r="G514" s="18"/>
      <c r="H514" s="18"/>
      <c r="I514" s="18"/>
      <c r="J514" s="18"/>
      <c r="K514" s="18"/>
      <c r="L514" s="18"/>
      <c r="M514" s="18"/>
      <c r="N514" s="18"/>
      <c r="O514" s="18"/>
      <c r="P514" s="18"/>
    </row>
    <row r="515" spans="1:16">
      <c r="A515" s="79"/>
      <c r="B515" s="80"/>
      <c r="E515" s="18"/>
      <c r="F515" s="18"/>
      <c r="G515" s="18"/>
      <c r="H515" s="18"/>
      <c r="I515" s="18"/>
      <c r="J515" s="18"/>
      <c r="K515" s="18"/>
      <c r="L515" s="18"/>
      <c r="M515" s="18"/>
      <c r="N515" s="18"/>
      <c r="O515" s="18"/>
      <c r="P515" s="18"/>
    </row>
    <row r="516" spans="1:16">
      <c r="A516" s="79"/>
      <c r="B516" s="80"/>
      <c r="D516" s="88">
        <v>42</v>
      </c>
      <c r="E516" s="18"/>
      <c r="F516" s="18"/>
      <c r="G516" s="18"/>
      <c r="H516" s="18"/>
      <c r="I516" s="18"/>
      <c r="J516" s="18"/>
      <c r="K516" s="18"/>
      <c r="L516" s="18"/>
      <c r="M516" s="18"/>
      <c r="N516" s="18"/>
      <c r="O516" s="18"/>
      <c r="P516" s="18"/>
    </row>
    <row r="517" spans="1:16">
      <c r="A517" s="79"/>
      <c r="B517" s="80"/>
      <c r="D517" s="88">
        <v>43</v>
      </c>
      <c r="E517" s="18"/>
      <c r="F517" s="18"/>
      <c r="G517" s="18"/>
      <c r="H517" s="18"/>
      <c r="I517" s="18"/>
      <c r="J517" s="18"/>
      <c r="K517" s="18"/>
      <c r="L517" s="18"/>
      <c r="M517" s="18"/>
      <c r="N517" s="18"/>
      <c r="O517" s="18"/>
      <c r="P517" s="18"/>
    </row>
    <row r="518" spans="1:16">
      <c r="A518" s="79"/>
      <c r="B518" s="80"/>
      <c r="D518" s="88">
        <v>44</v>
      </c>
      <c r="E518" s="18"/>
      <c r="F518" s="18"/>
      <c r="G518" s="18"/>
      <c r="H518" s="18"/>
      <c r="I518" s="18"/>
      <c r="J518" s="18"/>
      <c r="K518" s="18"/>
      <c r="L518" s="18"/>
      <c r="M518" s="18"/>
      <c r="N518" s="18"/>
      <c r="O518" s="18"/>
      <c r="P518" s="18"/>
    </row>
    <row r="519" spans="1:16">
      <c r="A519" s="79"/>
      <c r="B519" s="80"/>
      <c r="D519" s="88">
        <v>45</v>
      </c>
      <c r="E519" s="18"/>
      <c r="F519" s="18"/>
      <c r="G519" s="18"/>
      <c r="H519" s="18"/>
      <c r="I519" s="18"/>
      <c r="J519" s="18"/>
      <c r="K519" s="18"/>
      <c r="L519" s="18"/>
      <c r="M519" s="18"/>
      <c r="N519" s="18"/>
      <c r="O519" s="18"/>
      <c r="P519" s="18"/>
    </row>
    <row r="520" spans="1:16">
      <c r="A520" s="79"/>
      <c r="B520" s="80"/>
      <c r="D520" s="88">
        <v>46</v>
      </c>
      <c r="E520" s="18"/>
      <c r="F520" s="18"/>
      <c r="G520" s="18"/>
      <c r="H520" s="18"/>
      <c r="I520" s="18"/>
      <c r="J520" s="18"/>
      <c r="K520" s="18"/>
      <c r="L520" s="18"/>
      <c r="M520" s="18"/>
      <c r="N520" s="18"/>
      <c r="O520" s="18"/>
      <c r="P520" s="18"/>
    </row>
    <row r="521" spans="1:16">
      <c r="A521" s="79"/>
      <c r="B521" s="80"/>
      <c r="D521" s="88">
        <v>47</v>
      </c>
      <c r="E521" s="18"/>
      <c r="F521" s="18"/>
      <c r="G521" s="18"/>
      <c r="H521" s="18"/>
      <c r="I521" s="18"/>
      <c r="J521" s="18"/>
      <c r="K521" s="18"/>
      <c r="L521" s="18"/>
      <c r="M521" s="18"/>
      <c r="N521" s="18"/>
      <c r="O521" s="18"/>
      <c r="P521" s="18"/>
    </row>
    <row r="522" spans="1:16">
      <c r="A522" s="79"/>
      <c r="B522" s="80"/>
      <c r="E522" s="18"/>
    </row>
    <row r="523" spans="1:16">
      <c r="A523" s="79"/>
      <c r="B523" s="80"/>
      <c r="E523" s="18"/>
      <c r="F523" s="18"/>
      <c r="G523" s="18"/>
      <c r="H523" s="18"/>
      <c r="I523" s="18"/>
      <c r="J523" s="18"/>
      <c r="K523" s="18"/>
      <c r="L523" s="18"/>
      <c r="M523" s="18"/>
      <c r="N523" s="18"/>
      <c r="O523" s="18"/>
      <c r="P523" s="18"/>
    </row>
    <row r="524" spans="1:16">
      <c r="A524" s="79"/>
      <c r="B524" s="80"/>
      <c r="E524" s="18"/>
      <c r="F524" s="18"/>
      <c r="G524" s="18"/>
      <c r="H524" s="18"/>
      <c r="I524" s="18"/>
      <c r="J524" s="18"/>
      <c r="K524" s="18"/>
      <c r="L524" s="18"/>
      <c r="M524" s="18"/>
      <c r="N524" s="18"/>
      <c r="O524" s="18"/>
      <c r="P524" s="18"/>
    </row>
    <row r="525" spans="1:16">
      <c r="A525" s="79"/>
      <c r="B525" s="80"/>
      <c r="E525" s="18"/>
      <c r="F525" s="18"/>
      <c r="G525" s="18"/>
      <c r="H525" s="18"/>
      <c r="I525" s="18"/>
      <c r="J525" s="18"/>
      <c r="K525" s="18"/>
      <c r="L525" s="18"/>
      <c r="M525" s="18"/>
      <c r="N525" s="18"/>
      <c r="O525" s="18"/>
      <c r="P525" s="18"/>
    </row>
    <row r="526" spans="1:16">
      <c r="A526" s="79"/>
      <c r="B526" s="80"/>
      <c r="E526" s="18"/>
    </row>
    <row r="527" spans="1:16">
      <c r="A527" s="79"/>
      <c r="B527" s="80"/>
      <c r="E527" s="18"/>
    </row>
    <row r="528" spans="1:16">
      <c r="A528" s="79"/>
      <c r="B528" s="80"/>
      <c r="E528" s="18"/>
      <c r="F528" s="18"/>
      <c r="G528" s="18"/>
      <c r="H528" s="18"/>
      <c r="I528" s="18"/>
      <c r="J528" s="18"/>
      <c r="K528" s="18"/>
      <c r="L528" s="18"/>
      <c r="M528" s="18"/>
      <c r="N528" s="18"/>
      <c r="O528" s="18"/>
      <c r="P528" s="18"/>
    </row>
    <row r="529" spans="1:16">
      <c r="A529" s="79"/>
      <c r="B529" s="80"/>
      <c r="E529" s="18"/>
      <c r="F529" s="18"/>
      <c r="G529" s="18"/>
      <c r="H529" s="18"/>
      <c r="I529" s="18"/>
      <c r="J529" s="18"/>
      <c r="K529" s="18"/>
      <c r="L529" s="18"/>
      <c r="M529" s="18"/>
      <c r="N529" s="18"/>
      <c r="O529" s="18"/>
      <c r="P529" s="18"/>
    </row>
    <row r="530" spans="1:16">
      <c r="A530" s="79"/>
      <c r="B530" s="80"/>
      <c r="E530" s="18"/>
      <c r="F530" s="18"/>
      <c r="G530" s="18"/>
      <c r="H530" s="18"/>
      <c r="I530" s="18"/>
      <c r="J530" s="18"/>
      <c r="K530" s="18"/>
      <c r="L530" s="18"/>
      <c r="M530" s="18"/>
      <c r="N530" s="18"/>
      <c r="O530" s="18"/>
      <c r="P530" s="18"/>
    </row>
    <row r="531" spans="1:16">
      <c r="A531" s="79"/>
      <c r="B531" s="80"/>
      <c r="E531" s="18"/>
      <c r="F531" s="18"/>
      <c r="G531" s="18"/>
      <c r="H531" s="18"/>
      <c r="I531" s="18"/>
      <c r="J531" s="18"/>
      <c r="K531" s="18"/>
      <c r="L531" s="18"/>
      <c r="M531" s="18"/>
      <c r="N531" s="18"/>
      <c r="O531" s="18"/>
      <c r="P531" s="18"/>
    </row>
    <row r="532" spans="1:16">
      <c r="A532" s="79"/>
      <c r="B532" s="80"/>
      <c r="E532" s="18"/>
      <c r="F532" s="18"/>
      <c r="G532" s="18"/>
      <c r="H532" s="18"/>
      <c r="I532" s="18"/>
      <c r="J532" s="18"/>
      <c r="K532" s="18"/>
      <c r="L532" s="18"/>
      <c r="M532" s="18"/>
      <c r="N532" s="18"/>
      <c r="O532" s="18"/>
      <c r="P532" s="18"/>
    </row>
    <row r="533" spans="1:16">
      <c r="A533" s="79"/>
      <c r="B533" s="80"/>
      <c r="E533" s="18"/>
      <c r="F533" s="18"/>
      <c r="G533" s="18"/>
      <c r="H533" s="18"/>
      <c r="I533" s="18"/>
      <c r="J533" s="18"/>
      <c r="K533" s="18"/>
      <c r="L533" s="18"/>
      <c r="M533" s="18"/>
      <c r="N533" s="18"/>
      <c r="O533" s="18"/>
      <c r="P533" s="18"/>
    </row>
    <row r="534" spans="1:16">
      <c r="A534" s="79"/>
      <c r="B534" s="80"/>
      <c r="E534" s="18"/>
      <c r="F534" s="18"/>
      <c r="G534" s="18"/>
      <c r="H534" s="18"/>
      <c r="I534" s="18"/>
      <c r="J534" s="18"/>
      <c r="K534" s="18"/>
      <c r="L534" s="18"/>
      <c r="M534" s="18"/>
      <c r="N534" s="18"/>
      <c r="O534" s="18"/>
      <c r="P534" s="18"/>
    </row>
    <row r="535" spans="1:16">
      <c r="A535" s="79"/>
      <c r="B535" s="80"/>
      <c r="E535" s="18"/>
      <c r="F535" s="18"/>
      <c r="G535" s="18"/>
      <c r="H535" s="18"/>
      <c r="I535" s="18"/>
      <c r="J535" s="18"/>
      <c r="K535" s="18"/>
      <c r="L535" s="18"/>
      <c r="M535" s="18"/>
      <c r="N535" s="18"/>
      <c r="O535" s="18"/>
      <c r="P535" s="18"/>
    </row>
    <row r="536" spans="1:16">
      <c r="A536" s="79"/>
      <c r="B536" s="80"/>
      <c r="E536" s="18"/>
      <c r="F536" s="18"/>
      <c r="G536" s="18"/>
      <c r="H536" s="18"/>
      <c r="I536" s="18"/>
      <c r="J536" s="18"/>
      <c r="K536" s="18"/>
      <c r="L536" s="18"/>
      <c r="M536" s="18"/>
      <c r="N536" s="18"/>
      <c r="O536" s="18"/>
      <c r="P536" s="18"/>
    </row>
    <row r="537" spans="1:16">
      <c r="A537" s="79"/>
      <c r="B537" s="80"/>
      <c r="E537" s="18"/>
      <c r="F537" s="18"/>
      <c r="G537" s="18"/>
      <c r="H537" s="18"/>
      <c r="I537" s="18"/>
      <c r="J537" s="18"/>
      <c r="K537" s="18"/>
      <c r="L537" s="18"/>
      <c r="M537" s="18"/>
      <c r="N537" s="18"/>
      <c r="O537" s="18"/>
      <c r="P537" s="18"/>
    </row>
    <row r="538" spans="1:16">
      <c r="A538" s="79"/>
      <c r="B538" s="80"/>
      <c r="E538" s="18"/>
      <c r="F538" s="18"/>
      <c r="G538" s="18"/>
      <c r="H538" s="18"/>
      <c r="I538" s="18"/>
      <c r="J538" s="18"/>
      <c r="K538" s="18"/>
      <c r="L538" s="18"/>
      <c r="M538" s="18"/>
      <c r="N538" s="18"/>
      <c r="O538" s="18"/>
      <c r="P538" s="18"/>
    </row>
    <row r="539" spans="1:16">
      <c r="A539" s="79"/>
      <c r="B539" s="80"/>
      <c r="E539" s="18"/>
      <c r="F539" s="18"/>
      <c r="G539" s="18"/>
      <c r="H539" s="18"/>
      <c r="I539" s="18"/>
      <c r="J539" s="18"/>
      <c r="K539" s="18"/>
      <c r="L539" s="18"/>
      <c r="M539" s="18"/>
      <c r="N539" s="18"/>
      <c r="O539" s="18"/>
      <c r="P539" s="18"/>
    </row>
    <row r="540" spans="1:16">
      <c r="A540" s="79"/>
      <c r="B540" s="80"/>
      <c r="E540" s="18"/>
      <c r="F540" s="18"/>
      <c r="G540" s="18"/>
      <c r="H540" s="18"/>
      <c r="I540" s="18"/>
      <c r="J540" s="18"/>
      <c r="K540" s="18"/>
      <c r="L540" s="18"/>
      <c r="M540" s="18"/>
      <c r="N540" s="18"/>
      <c r="O540" s="18"/>
      <c r="P540" s="18"/>
    </row>
    <row r="541" spans="1:16">
      <c r="A541" s="79"/>
      <c r="B541" s="80"/>
      <c r="E541" s="18"/>
      <c r="F541" s="18"/>
      <c r="G541" s="18"/>
      <c r="H541" s="18"/>
      <c r="I541" s="18"/>
      <c r="J541" s="18"/>
      <c r="K541" s="18"/>
      <c r="L541" s="18"/>
      <c r="M541" s="18"/>
      <c r="N541" s="18"/>
      <c r="O541" s="18"/>
      <c r="P541" s="18"/>
    </row>
    <row r="542" spans="1:16">
      <c r="A542" s="79"/>
      <c r="B542" s="80"/>
      <c r="E542" s="18"/>
      <c r="F542" s="18"/>
      <c r="G542" s="18"/>
      <c r="H542" s="18"/>
      <c r="I542" s="18"/>
      <c r="J542" s="18"/>
      <c r="K542" s="18"/>
      <c r="L542" s="18"/>
      <c r="M542" s="18"/>
      <c r="N542" s="18"/>
      <c r="O542" s="18"/>
      <c r="P542" s="18"/>
    </row>
    <row r="543" spans="1:16">
      <c r="A543" s="79"/>
      <c r="B543" s="80"/>
      <c r="E543" s="18"/>
      <c r="F543" s="18"/>
      <c r="G543" s="18"/>
      <c r="H543" s="18"/>
      <c r="I543" s="18"/>
      <c r="J543" s="18"/>
      <c r="K543" s="18"/>
      <c r="L543" s="18"/>
      <c r="M543" s="18"/>
      <c r="N543" s="18"/>
      <c r="O543" s="18"/>
      <c r="P543" s="18"/>
    </row>
    <row r="544" spans="1:16">
      <c r="A544" s="79"/>
      <c r="B544" s="80"/>
      <c r="E544" s="18"/>
      <c r="F544" s="18"/>
      <c r="G544" s="18"/>
      <c r="H544" s="18"/>
      <c r="I544" s="18"/>
      <c r="J544" s="18"/>
      <c r="K544" s="18"/>
      <c r="L544" s="18"/>
      <c r="M544" s="18"/>
      <c r="N544" s="18"/>
      <c r="O544" s="18"/>
      <c r="P544" s="18"/>
    </row>
    <row r="545" spans="1:16">
      <c r="A545" s="79"/>
      <c r="B545" s="80"/>
      <c r="E545" s="18"/>
      <c r="F545" s="18"/>
      <c r="G545" s="18"/>
      <c r="H545" s="18"/>
      <c r="I545" s="18"/>
      <c r="J545" s="18"/>
      <c r="K545" s="18"/>
      <c r="L545" s="18"/>
      <c r="M545" s="18"/>
      <c r="N545" s="18"/>
      <c r="O545" s="18"/>
      <c r="P545" s="18"/>
    </row>
    <row r="546" spans="1:16">
      <c r="A546" s="79"/>
      <c r="B546" s="80"/>
      <c r="E546" s="18"/>
      <c r="F546" s="18"/>
      <c r="G546" s="18"/>
      <c r="H546" s="18"/>
      <c r="I546" s="18"/>
      <c r="J546" s="18"/>
      <c r="K546" s="18"/>
      <c r="L546" s="18"/>
      <c r="M546" s="18"/>
      <c r="N546" s="18"/>
      <c r="O546" s="18"/>
      <c r="P546" s="18"/>
    </row>
    <row r="547" spans="1:16">
      <c r="A547" s="79"/>
      <c r="B547" s="80"/>
      <c r="E547" s="18"/>
      <c r="F547" s="18"/>
      <c r="G547" s="18"/>
      <c r="H547" s="18"/>
      <c r="I547" s="18"/>
      <c r="J547" s="18"/>
      <c r="K547" s="18"/>
      <c r="L547" s="18"/>
      <c r="M547" s="18"/>
      <c r="N547" s="18"/>
      <c r="O547" s="18"/>
      <c r="P547" s="18"/>
    </row>
    <row r="548" spans="1:16">
      <c r="A548" s="79"/>
      <c r="B548" s="80"/>
      <c r="E548" s="18"/>
      <c r="F548" s="18"/>
      <c r="G548" s="18"/>
      <c r="H548" s="18"/>
      <c r="I548" s="18"/>
      <c r="J548" s="18"/>
      <c r="K548" s="18"/>
      <c r="L548" s="18"/>
      <c r="M548" s="18"/>
      <c r="N548" s="18"/>
      <c r="O548" s="18"/>
      <c r="P548" s="18"/>
    </row>
    <row r="549" spans="1:16">
      <c r="A549" s="79"/>
      <c r="B549" s="80"/>
      <c r="E549" s="18"/>
      <c r="F549" s="18"/>
      <c r="G549" s="18"/>
      <c r="H549" s="18"/>
      <c r="I549" s="18"/>
      <c r="J549" s="18"/>
      <c r="K549" s="18"/>
      <c r="L549" s="18"/>
      <c r="M549" s="18"/>
      <c r="N549" s="18"/>
      <c r="O549" s="18"/>
      <c r="P549" s="18"/>
    </row>
    <row r="550" spans="1:16">
      <c r="A550" s="79"/>
      <c r="B550" s="80"/>
      <c r="E550" s="18"/>
      <c r="F550" s="18"/>
      <c r="G550" s="18"/>
      <c r="H550" s="18"/>
      <c r="I550" s="18"/>
      <c r="J550" s="18"/>
      <c r="K550" s="18"/>
      <c r="L550" s="18"/>
      <c r="M550" s="18"/>
      <c r="N550" s="18"/>
      <c r="O550" s="18"/>
      <c r="P550" s="18"/>
    </row>
    <row r="551" spans="1:16">
      <c r="A551" s="79"/>
      <c r="B551" s="80"/>
      <c r="E551" s="18"/>
      <c r="F551" s="18"/>
      <c r="G551" s="18"/>
      <c r="H551" s="18"/>
      <c r="I551" s="18"/>
      <c r="J551" s="18"/>
      <c r="K551" s="18"/>
      <c r="L551" s="18"/>
      <c r="M551" s="18"/>
      <c r="N551" s="18"/>
      <c r="O551" s="18"/>
      <c r="P551" s="18"/>
    </row>
    <row r="552" spans="1:16">
      <c r="A552" s="79"/>
      <c r="B552" s="80"/>
      <c r="E552" s="18"/>
      <c r="F552" s="18"/>
      <c r="G552" s="18"/>
      <c r="H552" s="18"/>
      <c r="I552" s="18"/>
      <c r="J552" s="18"/>
      <c r="K552" s="18"/>
      <c r="L552" s="18"/>
      <c r="M552" s="18"/>
      <c r="N552" s="18"/>
      <c r="O552" s="18"/>
      <c r="P552" s="18"/>
    </row>
    <row r="553" spans="1:16">
      <c r="A553" s="79"/>
      <c r="B553" s="80"/>
      <c r="E553" s="18"/>
      <c r="F553" s="18"/>
      <c r="G553" s="18"/>
      <c r="H553" s="18"/>
      <c r="I553" s="18"/>
      <c r="J553" s="18"/>
      <c r="K553" s="18"/>
      <c r="L553" s="18"/>
      <c r="M553" s="18"/>
      <c r="N553" s="18"/>
      <c r="O553" s="18"/>
      <c r="P553" s="18"/>
    </row>
    <row r="554" spans="1:16">
      <c r="A554" s="79"/>
      <c r="B554" s="80"/>
      <c r="E554" s="18"/>
      <c r="F554" s="18"/>
      <c r="G554" s="18"/>
      <c r="H554" s="18"/>
      <c r="I554" s="18"/>
      <c r="J554" s="18"/>
      <c r="K554" s="18"/>
      <c r="L554" s="18"/>
      <c r="M554" s="18"/>
      <c r="N554" s="18"/>
      <c r="O554" s="18"/>
      <c r="P554" s="18"/>
    </row>
    <row r="555" spans="1:16">
      <c r="A555" s="79"/>
      <c r="B555" s="80"/>
      <c r="E555" s="18"/>
      <c r="F555" s="18"/>
      <c r="G555" s="18"/>
      <c r="H555" s="18"/>
      <c r="I555" s="18"/>
      <c r="J555" s="18"/>
      <c r="K555" s="18"/>
      <c r="L555" s="18"/>
      <c r="M555" s="18"/>
      <c r="N555" s="18"/>
      <c r="O555" s="18"/>
      <c r="P555" s="18"/>
    </row>
    <row r="556" spans="1:16">
      <c r="A556" s="79"/>
      <c r="B556" s="80"/>
      <c r="E556" s="18"/>
      <c r="F556" s="18"/>
      <c r="G556" s="18"/>
      <c r="H556" s="18"/>
      <c r="I556" s="18"/>
      <c r="J556" s="18"/>
      <c r="K556" s="18"/>
      <c r="L556" s="18"/>
      <c r="M556" s="18"/>
      <c r="N556" s="18"/>
      <c r="O556" s="18"/>
      <c r="P556" s="18"/>
    </row>
    <row r="557" spans="1:16">
      <c r="A557" s="79"/>
      <c r="B557" s="80"/>
      <c r="E557" s="18"/>
      <c r="F557" s="18"/>
      <c r="G557" s="18"/>
      <c r="H557" s="18"/>
      <c r="I557" s="18"/>
      <c r="J557" s="18"/>
      <c r="K557" s="18"/>
      <c r="L557" s="18"/>
      <c r="M557" s="18"/>
      <c r="N557" s="18"/>
      <c r="O557" s="18"/>
      <c r="P557" s="18"/>
    </row>
    <row r="558" spans="1:16">
      <c r="A558" s="79"/>
      <c r="B558" s="80"/>
      <c r="E558" s="18"/>
      <c r="F558" s="18"/>
      <c r="G558" s="18"/>
      <c r="H558" s="18"/>
      <c r="I558" s="18"/>
      <c r="J558" s="18"/>
      <c r="K558" s="18"/>
      <c r="L558" s="18"/>
      <c r="M558" s="18"/>
      <c r="N558" s="18"/>
      <c r="O558" s="18"/>
      <c r="P558" s="18"/>
    </row>
    <row r="559" spans="1:16">
      <c r="A559" s="79"/>
      <c r="B559" s="80"/>
      <c r="E559" s="18"/>
      <c r="F559" s="18"/>
      <c r="G559" s="18"/>
      <c r="H559" s="18"/>
      <c r="I559" s="18"/>
      <c r="J559" s="18"/>
      <c r="K559" s="18"/>
      <c r="L559" s="18"/>
      <c r="M559" s="18"/>
      <c r="N559" s="18"/>
      <c r="O559" s="18"/>
      <c r="P559" s="18"/>
    </row>
    <row r="560" spans="1:16">
      <c r="A560" s="79"/>
      <c r="B560" s="80"/>
      <c r="E560" s="18"/>
      <c r="F560" s="18"/>
      <c r="G560" s="18"/>
      <c r="H560" s="18"/>
      <c r="I560" s="18"/>
      <c r="J560" s="18"/>
      <c r="K560" s="18"/>
      <c r="L560" s="18"/>
      <c r="M560" s="18"/>
      <c r="N560" s="18"/>
      <c r="O560" s="18"/>
      <c r="P560" s="18"/>
    </row>
    <row r="561" spans="1:16">
      <c r="A561" s="79"/>
      <c r="B561" s="80"/>
      <c r="E561" s="18"/>
      <c r="F561" s="18"/>
      <c r="G561" s="18"/>
      <c r="H561" s="18"/>
      <c r="I561" s="18"/>
      <c r="J561" s="18"/>
      <c r="K561" s="18"/>
      <c r="L561" s="18"/>
      <c r="M561" s="18"/>
      <c r="N561" s="18"/>
      <c r="O561" s="18"/>
      <c r="P561" s="18"/>
    </row>
    <row r="562" spans="1:16">
      <c r="A562" s="79"/>
      <c r="B562" s="80"/>
      <c r="E562" s="18"/>
      <c r="F562" s="18"/>
      <c r="G562" s="18"/>
      <c r="H562" s="18"/>
      <c r="I562" s="18"/>
      <c r="J562" s="18"/>
      <c r="K562" s="18"/>
      <c r="L562" s="18"/>
      <c r="M562" s="18"/>
      <c r="N562" s="18"/>
      <c r="O562" s="18"/>
      <c r="P562" s="18"/>
    </row>
    <row r="563" spans="1:16">
      <c r="A563" s="79"/>
      <c r="B563" s="80"/>
      <c r="E563" s="18"/>
      <c r="F563" s="18"/>
      <c r="G563" s="18"/>
      <c r="H563" s="18"/>
      <c r="I563" s="18"/>
      <c r="J563" s="18"/>
      <c r="K563" s="18"/>
      <c r="L563" s="18"/>
      <c r="M563" s="18"/>
      <c r="N563" s="18"/>
      <c r="O563" s="18"/>
      <c r="P563" s="18"/>
    </row>
    <row r="564" spans="1:16">
      <c r="A564" s="79"/>
      <c r="B564" s="80"/>
      <c r="E564" s="18"/>
      <c r="F564" s="18"/>
      <c r="G564" s="18"/>
      <c r="H564" s="18"/>
      <c r="I564" s="18"/>
      <c r="J564" s="18"/>
      <c r="K564" s="18"/>
      <c r="L564" s="18"/>
      <c r="M564" s="18"/>
      <c r="N564" s="18"/>
      <c r="O564" s="18"/>
      <c r="P564" s="18"/>
    </row>
    <row r="565" spans="1:16">
      <c r="A565" s="79"/>
      <c r="B565" s="80"/>
      <c r="E565" s="18"/>
      <c r="F565" s="18"/>
      <c r="G565" s="18"/>
      <c r="H565" s="18"/>
      <c r="I565" s="18"/>
      <c r="J565" s="18"/>
      <c r="K565" s="18"/>
      <c r="L565" s="18"/>
      <c r="M565" s="18"/>
      <c r="N565" s="18"/>
      <c r="O565" s="18"/>
      <c r="P565" s="18"/>
    </row>
    <row r="566" spans="1:16">
      <c r="A566" s="79"/>
      <c r="B566" s="80"/>
      <c r="E566" s="18"/>
      <c r="F566" s="18"/>
      <c r="G566" s="18"/>
      <c r="H566" s="18"/>
      <c r="I566" s="18"/>
      <c r="J566" s="18"/>
      <c r="K566" s="18"/>
      <c r="L566" s="18"/>
      <c r="M566" s="18"/>
      <c r="N566" s="18"/>
      <c r="O566" s="18"/>
      <c r="P566" s="18"/>
    </row>
    <row r="567" spans="1:16">
      <c r="A567" s="79"/>
      <c r="B567" s="80"/>
      <c r="E567" s="18"/>
      <c r="F567" s="18"/>
      <c r="G567" s="18"/>
      <c r="H567" s="18"/>
      <c r="I567" s="18"/>
      <c r="J567" s="18"/>
      <c r="K567" s="18"/>
      <c r="L567" s="18"/>
      <c r="M567" s="18"/>
      <c r="N567" s="18"/>
      <c r="O567" s="18"/>
      <c r="P567" s="18"/>
    </row>
    <row r="568" spans="1:16">
      <c r="A568" s="79"/>
      <c r="B568" s="80"/>
      <c r="E568" s="18"/>
      <c r="F568" s="18"/>
      <c r="G568" s="18"/>
      <c r="H568" s="18"/>
      <c r="I568" s="18"/>
      <c r="J568" s="18"/>
      <c r="K568" s="18"/>
      <c r="L568" s="18"/>
      <c r="M568" s="18"/>
      <c r="N568" s="18"/>
      <c r="O568" s="18"/>
      <c r="P568" s="18"/>
    </row>
    <row r="569" spans="1:16">
      <c r="A569" s="79"/>
      <c r="B569" s="80"/>
      <c r="E569" s="18"/>
      <c r="F569" s="18"/>
      <c r="G569" s="18"/>
      <c r="H569" s="18"/>
      <c r="I569" s="18"/>
      <c r="J569" s="18"/>
      <c r="K569" s="18"/>
      <c r="L569" s="18"/>
      <c r="M569" s="18"/>
      <c r="N569" s="18"/>
      <c r="O569" s="18"/>
      <c r="P569" s="18"/>
    </row>
    <row r="570" spans="1:16">
      <c r="A570" s="79"/>
      <c r="B570" s="80"/>
      <c r="E570" s="18"/>
      <c r="F570" s="18"/>
      <c r="G570" s="18"/>
      <c r="H570" s="18"/>
      <c r="I570" s="18"/>
      <c r="J570" s="18"/>
      <c r="K570" s="18"/>
      <c r="L570" s="18"/>
      <c r="M570" s="18"/>
      <c r="N570" s="18"/>
      <c r="O570" s="18"/>
      <c r="P570" s="18"/>
    </row>
    <row r="571" spans="1:16">
      <c r="A571" s="79"/>
      <c r="B571" s="80"/>
      <c r="E571" s="18"/>
      <c r="F571" s="18"/>
      <c r="G571" s="18"/>
      <c r="H571" s="18"/>
      <c r="I571" s="18"/>
      <c r="J571" s="18"/>
      <c r="K571" s="18"/>
      <c r="L571" s="18"/>
      <c r="M571" s="18"/>
      <c r="N571" s="18"/>
      <c r="O571" s="18"/>
      <c r="P571" s="18"/>
    </row>
    <row r="572" spans="1:16">
      <c r="A572" s="79"/>
      <c r="B572" s="80"/>
      <c r="E572" s="18"/>
      <c r="F572" s="18"/>
      <c r="G572" s="18"/>
      <c r="H572" s="18"/>
      <c r="I572" s="18"/>
      <c r="J572" s="18"/>
      <c r="K572" s="18"/>
      <c r="L572" s="18"/>
      <c r="M572" s="18"/>
      <c r="N572" s="18"/>
      <c r="O572" s="18"/>
      <c r="P572" s="18"/>
    </row>
    <row r="573" spans="1:16">
      <c r="A573" s="79"/>
      <c r="B573" s="80"/>
      <c r="E573" s="18"/>
      <c r="F573" s="18"/>
      <c r="G573" s="18"/>
      <c r="H573" s="18"/>
      <c r="I573" s="18"/>
      <c r="J573" s="18"/>
      <c r="K573" s="18"/>
      <c r="L573" s="18"/>
      <c r="M573" s="18"/>
      <c r="N573" s="18"/>
      <c r="O573" s="18"/>
      <c r="P573" s="18"/>
    </row>
    <row r="574" spans="1:16">
      <c r="A574" s="79"/>
      <c r="B574" s="80"/>
      <c r="E574" s="18"/>
      <c r="F574" s="18"/>
      <c r="G574" s="18"/>
      <c r="H574" s="18"/>
      <c r="I574" s="18"/>
      <c r="J574" s="18"/>
      <c r="K574" s="18"/>
      <c r="L574" s="18"/>
      <c r="M574" s="18"/>
      <c r="N574" s="18"/>
      <c r="O574" s="18"/>
      <c r="P574" s="18"/>
    </row>
    <row r="575" spans="1:16">
      <c r="A575" s="79"/>
      <c r="B575" s="80"/>
      <c r="E575" s="18"/>
      <c r="F575" s="18"/>
      <c r="G575" s="18"/>
      <c r="H575" s="18"/>
      <c r="I575" s="18"/>
      <c r="J575" s="18"/>
      <c r="K575" s="18"/>
      <c r="L575" s="18"/>
      <c r="M575" s="18"/>
      <c r="N575" s="18"/>
      <c r="O575" s="18"/>
      <c r="P575" s="18"/>
    </row>
    <row r="576" spans="1:16">
      <c r="A576" s="79"/>
      <c r="B576" s="80"/>
      <c r="E576" s="18"/>
      <c r="F576" s="18"/>
      <c r="G576" s="18"/>
      <c r="H576" s="18"/>
      <c r="I576" s="18"/>
      <c r="J576" s="18"/>
      <c r="K576" s="18"/>
      <c r="L576" s="18"/>
      <c r="M576" s="18"/>
      <c r="N576" s="18"/>
      <c r="O576" s="18"/>
      <c r="P576" s="18"/>
    </row>
    <row r="577" spans="1:16">
      <c r="A577" s="79"/>
      <c r="B577" s="80"/>
      <c r="E577" s="18"/>
      <c r="F577" s="18"/>
      <c r="G577" s="18"/>
      <c r="H577" s="18"/>
      <c r="I577" s="18"/>
      <c r="J577" s="18"/>
      <c r="K577" s="18"/>
      <c r="L577" s="18"/>
      <c r="M577" s="18"/>
      <c r="N577" s="18"/>
      <c r="O577" s="18"/>
      <c r="P577" s="18"/>
    </row>
    <row r="578" spans="1:16">
      <c r="A578" s="79"/>
      <c r="B578" s="80"/>
      <c r="E578" s="18"/>
      <c r="F578" s="18"/>
      <c r="G578" s="18"/>
      <c r="H578" s="18"/>
      <c r="I578" s="18"/>
      <c r="J578" s="18"/>
      <c r="K578" s="18"/>
      <c r="L578" s="18"/>
      <c r="M578" s="18"/>
      <c r="N578" s="18"/>
      <c r="O578" s="18"/>
      <c r="P578" s="18"/>
    </row>
    <row r="579" spans="1:16">
      <c r="A579" s="79"/>
      <c r="B579" s="80"/>
      <c r="E579" s="18"/>
      <c r="F579" s="18"/>
      <c r="G579" s="18"/>
      <c r="H579" s="18"/>
      <c r="I579" s="18"/>
      <c r="J579" s="18"/>
      <c r="K579" s="18"/>
      <c r="L579" s="18"/>
      <c r="M579" s="18"/>
      <c r="N579" s="18"/>
      <c r="O579" s="18"/>
      <c r="P579" s="18"/>
    </row>
    <row r="580" spans="1:16">
      <c r="A580" s="79"/>
      <c r="B580" s="80"/>
      <c r="E580" s="18"/>
      <c r="F580" s="18"/>
      <c r="G580" s="18"/>
      <c r="H580" s="18"/>
      <c r="I580" s="18"/>
      <c r="J580" s="18"/>
      <c r="K580" s="18"/>
      <c r="L580" s="18"/>
      <c r="M580" s="18"/>
      <c r="N580" s="18"/>
      <c r="O580" s="18"/>
      <c r="P580" s="18"/>
    </row>
    <row r="581" spans="1:16">
      <c r="A581" s="79"/>
      <c r="B581" s="80"/>
      <c r="E581" s="18"/>
      <c r="F581" s="18"/>
      <c r="G581" s="18"/>
      <c r="H581" s="18"/>
      <c r="I581" s="18"/>
      <c r="J581" s="18"/>
      <c r="K581" s="18"/>
      <c r="L581" s="18"/>
      <c r="M581" s="18"/>
      <c r="N581" s="18"/>
      <c r="O581" s="18"/>
      <c r="P581" s="18"/>
    </row>
    <row r="582" spans="1:16">
      <c r="A582" s="79"/>
      <c r="B582" s="80"/>
      <c r="E582" s="18"/>
      <c r="F582" s="18"/>
      <c r="G582" s="18"/>
      <c r="H582" s="18"/>
      <c r="I582" s="18"/>
      <c r="J582" s="18"/>
      <c r="K582" s="18"/>
      <c r="L582" s="18"/>
      <c r="M582" s="18"/>
      <c r="N582" s="18"/>
      <c r="O582" s="18"/>
      <c r="P582" s="18"/>
    </row>
    <row r="583" spans="1:16">
      <c r="A583" s="79"/>
      <c r="B583" s="80"/>
      <c r="E583" s="18"/>
      <c r="F583" s="18"/>
      <c r="G583" s="18"/>
      <c r="H583" s="18"/>
      <c r="I583" s="18"/>
      <c r="J583" s="18"/>
      <c r="K583" s="18"/>
      <c r="L583" s="18"/>
      <c r="M583" s="18"/>
      <c r="N583" s="18"/>
      <c r="O583" s="18"/>
      <c r="P583" s="18"/>
    </row>
    <row r="584" spans="1:16">
      <c r="A584" s="79"/>
      <c r="B584" s="80"/>
      <c r="E584" s="18"/>
      <c r="F584" s="18"/>
      <c r="G584" s="18"/>
      <c r="H584" s="18"/>
      <c r="I584" s="18"/>
      <c r="J584" s="18"/>
      <c r="K584" s="18"/>
      <c r="L584" s="18"/>
      <c r="M584" s="18"/>
      <c r="N584" s="18"/>
      <c r="O584" s="18"/>
      <c r="P584" s="18"/>
    </row>
    <row r="585" spans="1:16">
      <c r="A585" s="79"/>
      <c r="B585" s="80"/>
      <c r="E585" s="18"/>
      <c r="F585" s="18"/>
      <c r="G585" s="18"/>
      <c r="H585" s="18"/>
      <c r="I585" s="18"/>
      <c r="J585" s="18"/>
      <c r="K585" s="18"/>
      <c r="L585" s="18"/>
      <c r="M585" s="18"/>
      <c r="N585" s="18"/>
      <c r="O585" s="18"/>
      <c r="P585" s="18"/>
    </row>
    <row r="586" spans="1:16">
      <c r="A586" s="79"/>
      <c r="B586" s="80"/>
      <c r="E586" s="18"/>
      <c r="F586" s="18"/>
      <c r="G586" s="18"/>
      <c r="H586" s="18"/>
      <c r="I586" s="18"/>
      <c r="J586" s="18"/>
      <c r="K586" s="18"/>
      <c r="L586" s="18"/>
      <c r="M586" s="18"/>
      <c r="N586" s="18"/>
      <c r="O586" s="18"/>
      <c r="P586" s="18"/>
    </row>
    <row r="587" spans="1:16">
      <c r="A587" s="79"/>
      <c r="B587" s="80"/>
      <c r="E587" s="18"/>
      <c r="F587" s="18"/>
      <c r="G587" s="18"/>
      <c r="H587" s="18"/>
      <c r="I587" s="18"/>
      <c r="J587" s="18"/>
      <c r="K587" s="18"/>
      <c r="L587" s="18"/>
      <c r="M587" s="18"/>
      <c r="N587" s="18"/>
      <c r="O587" s="18"/>
      <c r="P587" s="18"/>
    </row>
    <row r="588" spans="1:16">
      <c r="A588" s="79"/>
      <c r="B588" s="80"/>
      <c r="E588" s="18"/>
      <c r="F588" s="18"/>
      <c r="G588" s="18"/>
      <c r="H588" s="18"/>
      <c r="I588" s="18"/>
      <c r="J588" s="18"/>
      <c r="K588" s="18"/>
      <c r="L588" s="18"/>
      <c r="M588" s="18"/>
      <c r="N588" s="18"/>
      <c r="O588" s="18"/>
      <c r="P588" s="18"/>
    </row>
    <row r="589" spans="1:16">
      <c r="A589" s="79"/>
      <c r="B589" s="80"/>
      <c r="E589" s="18"/>
      <c r="F589" s="18"/>
      <c r="G589" s="18"/>
      <c r="H589" s="18"/>
      <c r="I589" s="18"/>
      <c r="J589" s="18"/>
      <c r="K589" s="18"/>
      <c r="L589" s="18"/>
      <c r="M589" s="18"/>
      <c r="N589" s="18"/>
      <c r="O589" s="18"/>
      <c r="P589" s="18"/>
    </row>
    <row r="590" spans="1:16">
      <c r="A590" s="79"/>
      <c r="B590" s="80"/>
      <c r="E590" s="18"/>
      <c r="F590" s="18"/>
      <c r="G590" s="18"/>
      <c r="H590" s="18"/>
      <c r="I590" s="18"/>
      <c r="J590" s="18"/>
      <c r="K590" s="18"/>
      <c r="L590" s="18"/>
      <c r="M590" s="18"/>
      <c r="N590" s="18"/>
      <c r="O590" s="18"/>
      <c r="P590" s="18"/>
    </row>
    <row r="591" spans="1:16">
      <c r="A591" s="79"/>
      <c r="B591" s="80"/>
      <c r="E591" s="18"/>
      <c r="F591" s="18"/>
      <c r="G591" s="18"/>
      <c r="H591" s="18"/>
      <c r="I591" s="18"/>
      <c r="J591" s="18"/>
      <c r="K591" s="18"/>
      <c r="L591" s="18"/>
      <c r="M591" s="18"/>
      <c r="N591" s="18"/>
      <c r="O591" s="18"/>
      <c r="P591" s="18"/>
    </row>
    <row r="592" spans="1:16">
      <c r="A592" s="79"/>
      <c r="B592" s="80"/>
      <c r="E592" s="18"/>
      <c r="F592" s="18"/>
      <c r="G592" s="18"/>
      <c r="H592" s="18"/>
      <c r="I592" s="18"/>
      <c r="J592" s="18"/>
      <c r="K592" s="18"/>
      <c r="L592" s="18"/>
      <c r="M592" s="18"/>
      <c r="N592" s="18"/>
      <c r="O592" s="18"/>
      <c r="P592" s="18"/>
    </row>
    <row r="593" spans="1:16">
      <c r="A593" s="79"/>
      <c r="B593" s="80"/>
      <c r="E593" s="18"/>
      <c r="F593" s="18"/>
      <c r="G593" s="18"/>
      <c r="H593" s="18"/>
      <c r="I593" s="18"/>
      <c r="J593" s="18"/>
      <c r="K593" s="18"/>
      <c r="L593" s="18"/>
      <c r="M593" s="18"/>
      <c r="N593" s="18"/>
      <c r="O593" s="18"/>
      <c r="P593" s="18"/>
    </row>
    <row r="594" spans="1:16">
      <c r="A594" s="79"/>
      <c r="B594" s="80"/>
      <c r="E594" s="18"/>
      <c r="F594" s="18"/>
      <c r="G594" s="18"/>
      <c r="H594" s="18"/>
      <c r="I594" s="18"/>
      <c r="J594" s="18"/>
      <c r="K594" s="18"/>
      <c r="L594" s="18"/>
      <c r="M594" s="18"/>
      <c r="N594" s="18"/>
      <c r="O594" s="18"/>
      <c r="P594" s="18"/>
    </row>
    <row r="595" spans="1:16">
      <c r="A595" s="79"/>
      <c r="B595" s="80"/>
      <c r="E595" s="18"/>
      <c r="F595" s="18"/>
      <c r="G595" s="18"/>
      <c r="H595" s="18"/>
      <c r="I595" s="18"/>
      <c r="J595" s="18"/>
      <c r="K595" s="18"/>
      <c r="L595" s="18"/>
      <c r="M595" s="18"/>
      <c r="N595" s="18"/>
      <c r="O595" s="18"/>
      <c r="P595" s="18"/>
    </row>
    <row r="596" spans="1:16">
      <c r="A596" s="79"/>
      <c r="B596" s="80"/>
      <c r="E596" s="18"/>
      <c r="F596" s="18"/>
      <c r="G596" s="18"/>
      <c r="H596" s="18"/>
      <c r="I596" s="18"/>
      <c r="J596" s="18"/>
      <c r="K596" s="18"/>
      <c r="L596" s="18"/>
      <c r="M596" s="18"/>
      <c r="N596" s="18"/>
      <c r="O596" s="18"/>
      <c r="P596" s="18"/>
    </row>
    <row r="597" spans="1:16">
      <c r="A597" s="79"/>
      <c r="B597" s="80"/>
      <c r="E597" s="18"/>
      <c r="F597" s="18"/>
      <c r="G597" s="18"/>
      <c r="H597" s="18"/>
      <c r="I597" s="18"/>
      <c r="J597" s="18"/>
      <c r="K597" s="18"/>
      <c r="L597" s="18"/>
      <c r="M597" s="18"/>
      <c r="N597" s="18"/>
      <c r="O597" s="18"/>
      <c r="P597" s="18"/>
    </row>
    <row r="598" spans="1:16">
      <c r="E598" s="18"/>
    </row>
    <row r="599" spans="1:16">
      <c r="E599" s="18"/>
    </row>
    <row r="600" spans="1:16">
      <c r="E600" s="18"/>
    </row>
    <row r="601" spans="1:16">
      <c r="E601" s="18"/>
    </row>
    <row r="602" spans="1:16">
      <c r="E602" s="18"/>
    </row>
    <row r="603" spans="1:16">
      <c r="E603" s="18"/>
    </row>
    <row r="604" spans="1:16">
      <c r="E604" s="18"/>
    </row>
    <row r="605" spans="1:16">
      <c r="E605" s="18"/>
    </row>
    <row r="606" spans="1:16">
      <c r="E606" s="18"/>
    </row>
    <row r="607" spans="1:16">
      <c r="E607" s="18"/>
    </row>
    <row r="608" spans="1:16">
      <c r="E608" s="18"/>
    </row>
    <row r="609" spans="5:5">
      <c r="E609" s="18"/>
    </row>
  </sheetData>
  <phoneticPr fontId="1"/>
  <pageMargins left="0.78700000000000003" right="0.78700000000000003" top="0.98399999999999999" bottom="0.98399999999999999" header="0.51200000000000001" footer="0.51200000000000001"/>
  <pageSetup paperSize="9" orientation="portrait" horizontalDpi="360" verticalDpi="36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BN82"/>
  <sheetViews>
    <sheetView workbookViewId="0">
      <selection activeCell="BB5" sqref="BB5:BL30"/>
    </sheetView>
  </sheetViews>
  <sheetFormatPr defaultRowHeight="13.5"/>
  <cols>
    <col min="1" max="1" width="21.75" customWidth="1"/>
    <col min="2" max="3" width="9.625" style="20" customWidth="1"/>
    <col min="4" max="17" width="9.625" customWidth="1"/>
    <col min="18" max="18" width="9.625" style="20" customWidth="1"/>
    <col min="19" max="66" width="9.625" customWidth="1"/>
  </cols>
  <sheetData>
    <row r="1" spans="1:64" s="27" customFormat="1" ht="15">
      <c r="A1" s="79" t="s">
        <v>46</v>
      </c>
      <c r="B1" s="104">
        <f ca="1">Data!B11</f>
        <v>1047</v>
      </c>
      <c r="C1" s="114"/>
      <c r="D1" t="s">
        <v>58</v>
      </c>
      <c r="E1" t="s">
        <v>67</v>
      </c>
      <c r="F1" s="36" t="s">
        <v>205</v>
      </c>
      <c r="G1" s="36" t="s">
        <v>206</v>
      </c>
      <c r="H1" s="2" t="s">
        <v>329</v>
      </c>
      <c r="I1" s="2" t="s">
        <v>327</v>
      </c>
      <c r="J1" s="27" t="s">
        <v>66</v>
      </c>
      <c r="K1" s="27" t="s">
        <v>94</v>
      </c>
      <c r="N1" s="27">
        <f>COLUMN()</f>
        <v>14</v>
      </c>
      <c r="O1" s="27">
        <f>COLUMN()</f>
        <v>15</v>
      </c>
      <c r="P1" s="27">
        <f>COLUMN()</f>
        <v>16</v>
      </c>
      <c r="Q1" s="27">
        <f>COLUMN()</f>
        <v>17</v>
      </c>
      <c r="R1" s="28"/>
      <c r="S1" s="27">
        <f>COLUMN()</f>
        <v>19</v>
      </c>
      <c r="T1" s="27">
        <f>COLUMN()</f>
        <v>20</v>
      </c>
      <c r="U1" s="27">
        <f>COLUMN()</f>
        <v>21</v>
      </c>
      <c r="V1" s="27">
        <f>COLUMN()</f>
        <v>22</v>
      </c>
      <c r="W1" s="27">
        <f>COLUMN()</f>
        <v>23</v>
      </c>
      <c r="X1" s="27">
        <f>COLUMN()</f>
        <v>24</v>
      </c>
      <c r="Y1" s="27">
        <f>COLUMN()</f>
        <v>25</v>
      </c>
      <c r="Z1" s="27">
        <f>COLUMN()</f>
        <v>26</v>
      </c>
      <c r="AA1" s="27">
        <f>COLUMN()</f>
        <v>27</v>
      </c>
      <c r="AB1" s="27">
        <f>COLUMN()</f>
        <v>28</v>
      </c>
      <c r="AE1" s="27">
        <f>COLUMN()</f>
        <v>31</v>
      </c>
      <c r="AF1" s="27">
        <f>COLUMN()</f>
        <v>32</v>
      </c>
      <c r="AG1" s="27">
        <f>COLUMN()</f>
        <v>33</v>
      </c>
      <c r="AH1" s="27">
        <f>COLUMN()</f>
        <v>34</v>
      </c>
      <c r="AI1" s="27">
        <f>COLUMN()</f>
        <v>35</v>
      </c>
      <c r="AJ1" s="27">
        <f>COLUMN()</f>
        <v>36</v>
      </c>
      <c r="AK1" s="27">
        <f>COLUMN()</f>
        <v>37</v>
      </c>
      <c r="AL1" s="27">
        <f>COLUMN()</f>
        <v>38</v>
      </c>
      <c r="AM1" s="27">
        <f>COLUMN()</f>
        <v>39</v>
      </c>
      <c r="AN1" s="27">
        <f>COLUMN()</f>
        <v>40</v>
      </c>
      <c r="AQ1" s="27">
        <f>COLUMN()</f>
        <v>43</v>
      </c>
      <c r="AR1" s="27">
        <f>COLUMN()</f>
        <v>44</v>
      </c>
      <c r="AS1" s="27">
        <f>COLUMN()</f>
        <v>45</v>
      </c>
      <c r="AT1" s="27">
        <f>COLUMN()</f>
        <v>46</v>
      </c>
      <c r="AU1" s="27">
        <f>COLUMN()</f>
        <v>47</v>
      </c>
      <c r="AV1" s="27">
        <f>COLUMN()</f>
        <v>48</v>
      </c>
      <c r="AW1" s="27">
        <f>COLUMN()</f>
        <v>49</v>
      </c>
      <c r="AX1" s="27">
        <f>COLUMN()</f>
        <v>50</v>
      </c>
      <c r="AY1" s="27">
        <f>COLUMN()</f>
        <v>51</v>
      </c>
      <c r="AZ1" s="27">
        <f>COLUMN()</f>
        <v>52</v>
      </c>
      <c r="BC1" s="27">
        <f>COLUMN()</f>
        <v>55</v>
      </c>
      <c r="BD1" s="27">
        <f>COLUMN()</f>
        <v>56</v>
      </c>
      <c r="BE1" s="27">
        <f>COLUMN()</f>
        <v>57</v>
      </c>
      <c r="BF1" s="27">
        <f>COLUMN()</f>
        <v>58</v>
      </c>
      <c r="BG1" s="27">
        <f>COLUMN()</f>
        <v>59</v>
      </c>
      <c r="BH1" s="27">
        <f>COLUMN()</f>
        <v>60</v>
      </c>
      <c r="BI1" s="27">
        <f>COLUMN()</f>
        <v>61</v>
      </c>
      <c r="BJ1" s="27">
        <f>COLUMN()</f>
        <v>62</v>
      </c>
      <c r="BK1" s="27">
        <f>COLUMN()</f>
        <v>63</v>
      </c>
      <c r="BL1" s="27">
        <f>COLUMN()</f>
        <v>64</v>
      </c>
    </row>
    <row r="2" spans="1:64" s="27" customFormat="1">
      <c r="A2" s="81" t="s">
        <v>57</v>
      </c>
      <c r="B2" s="105">
        <f ca="1">Data!B12</f>
        <v>11.5</v>
      </c>
      <c r="C2" s="114"/>
      <c r="D2" s="18">
        <f>Main!D95</f>
        <v>1.1294E-2</v>
      </c>
      <c r="E2" s="18">
        <f t="shared" ref="E2" si="0">SQRT(1-($B$4/($B$4+D2))^2)</f>
        <v>1.4624199282376592E-2</v>
      </c>
      <c r="F2" s="18">
        <f ca="1">$M$33*($D2+(AC$33+AO$33*MAX(2,LOG10($D2)))/$E2^$P$33)^(-$Q$33)*(1+EXP(-BA$33*(LN($D2)+BM$33)))</f>
        <v>1.0809793781241906E-9</v>
      </c>
      <c r="G2" s="18">
        <f ca="1">$M$33*($D2+(AD$33+AP$33*MAX(2,LOG10($D2)))/$E2^$P$33)^(-$Q$33)*(1+EXP(-BB$33*(LN($D2)+BN$33)))</f>
        <v>8.4622463902095243E-10</v>
      </c>
      <c r="H2" s="18">
        <f ca="1">F2-I2*$B$6^$B$10</f>
        <v>1.145795201652048E-9</v>
      </c>
      <c r="I2" s="18">
        <f ca="1">(F2-G2)/($B$6^$B$10-$C$6^$B$10)</f>
        <v>-5.0697816992237445E-16</v>
      </c>
      <c r="J2" s="35">
        <f ca="1">H2+I2*$B$3^$B$10</f>
        <v>1.05076621666165E-9</v>
      </c>
      <c r="K2" s="35">
        <f ca="1">J2*DCC!$C63*DCC!AG63</f>
        <v>2.3180781180113131E-10</v>
      </c>
      <c r="M2" s="27" t="s">
        <v>531</v>
      </c>
      <c r="N2"/>
      <c r="O2" t="s">
        <v>531</v>
      </c>
      <c r="R2" s="28"/>
      <c r="S2" s="27" t="s">
        <v>535</v>
      </c>
      <c r="AE2" s="27" t="s">
        <v>536</v>
      </c>
      <c r="AQ2" s="27" t="s">
        <v>537</v>
      </c>
      <c r="BC2" s="27" t="s">
        <v>538</v>
      </c>
    </row>
    <row r="3" spans="1:64" ht="15" customHeight="1">
      <c r="A3" s="81" t="s">
        <v>196</v>
      </c>
      <c r="B3" s="83">
        <f ca="1">Data!B9</f>
        <v>448.51055300473456</v>
      </c>
      <c r="C3" s="80"/>
      <c r="D3" s="18">
        <f>Main!D96</f>
        <v>1.4219000000000001E-2</v>
      </c>
      <c r="E3" s="18">
        <f t="shared" ref="E3:E66" si="1">SQRT(1-($B$4/($B$4+D3))^2)</f>
        <v>1.6408682476849634E-2</v>
      </c>
      <c r="F3" s="18">
        <f t="shared" ref="F3:F66" ca="1" si="2">$M$33*($D3+(AC$33+AO$33*MAX(2,LOG10($D3)))/$E3^$P$33)^(-$Q$33)*(1+EXP(-BA$33*(LN($D3)+BM$33)))</f>
        <v>1.3351134262648069E-9</v>
      </c>
      <c r="G3" s="18">
        <f t="shared" ref="G3:G66" ca="1" si="3">$M$33*($D3+(AD$33+AP$33*MAX(2,LOG10($D3)))/$E3^$P$33)^(-$Q$33)*(1+EXP(-BB$33*(LN($D3)+BN$33)))</f>
        <v>1.0452605424459655E-9</v>
      </c>
      <c r="H3" s="18">
        <f t="shared" ref="H3:H66" ca="1" si="4">F3-I3*$B$6^$B$10</f>
        <v>1.4151418569512717E-9</v>
      </c>
      <c r="I3" s="18">
        <f t="shared" ref="I3:I66" ca="1" si="5">(F3-G3)/($B$6^$B$10-$C$6^$B$10)</f>
        <v>-6.2596855401745487E-16</v>
      </c>
      <c r="J3" s="35">
        <f t="shared" ref="J3:J66" ca="1" si="6">H3+I3*$B$3^$B$10</f>
        <v>1.2978090804072759E-9</v>
      </c>
      <c r="K3" s="35">
        <f ca="1">J3*DCC!$C64*DCC!AG64</f>
        <v>3.6043589570118654E-10</v>
      </c>
      <c r="M3" t="s">
        <v>530</v>
      </c>
      <c r="N3" t="s">
        <v>296</v>
      </c>
      <c r="O3" t="s">
        <v>533</v>
      </c>
      <c r="P3" t="s">
        <v>532</v>
      </c>
      <c r="Q3" t="s">
        <v>534</v>
      </c>
      <c r="S3" t="s">
        <v>286</v>
      </c>
      <c r="T3" t="s">
        <v>287</v>
      </c>
      <c r="U3" t="s">
        <v>288</v>
      </c>
      <c r="V3" t="s">
        <v>289</v>
      </c>
      <c r="W3" t="s">
        <v>290</v>
      </c>
      <c r="X3" t="s">
        <v>291</v>
      </c>
      <c r="Y3" t="s">
        <v>292</v>
      </c>
      <c r="Z3" t="s">
        <v>293</v>
      </c>
      <c r="AA3" t="s">
        <v>528</v>
      </c>
      <c r="AB3" t="s">
        <v>529</v>
      </c>
      <c r="AE3" t="s">
        <v>286</v>
      </c>
      <c r="AF3" t="s">
        <v>287</v>
      </c>
      <c r="AG3" t="s">
        <v>288</v>
      </c>
      <c r="AH3" t="s">
        <v>289</v>
      </c>
      <c r="AI3" t="s">
        <v>290</v>
      </c>
      <c r="AJ3" t="s">
        <v>291</v>
      </c>
      <c r="AK3" t="s">
        <v>292</v>
      </c>
      <c r="AL3" t="s">
        <v>293</v>
      </c>
      <c r="AM3" t="s">
        <v>528</v>
      </c>
      <c r="AN3" t="s">
        <v>529</v>
      </c>
      <c r="AQ3" t="s">
        <v>286</v>
      </c>
      <c r="AR3" t="s">
        <v>287</v>
      </c>
      <c r="AS3" t="s">
        <v>288</v>
      </c>
      <c r="AT3" t="s">
        <v>289</v>
      </c>
      <c r="AU3" t="s">
        <v>290</v>
      </c>
      <c r="AV3" t="s">
        <v>291</v>
      </c>
      <c r="AW3" t="s">
        <v>292</v>
      </c>
      <c r="AX3" t="s">
        <v>293</v>
      </c>
      <c r="AY3" t="s">
        <v>528</v>
      </c>
      <c r="AZ3" t="s">
        <v>529</v>
      </c>
      <c r="BC3" t="s">
        <v>286</v>
      </c>
      <c r="BD3" t="s">
        <v>287</v>
      </c>
      <c r="BE3" t="s">
        <v>288</v>
      </c>
      <c r="BF3" t="s">
        <v>289</v>
      </c>
      <c r="BG3" t="s">
        <v>290</v>
      </c>
      <c r="BH3" t="s">
        <v>291</v>
      </c>
      <c r="BI3" t="s">
        <v>292</v>
      </c>
      <c r="BJ3" t="s">
        <v>293</v>
      </c>
      <c r="BK3" t="s">
        <v>528</v>
      </c>
      <c r="BL3" t="s">
        <v>529</v>
      </c>
    </row>
    <row r="4" spans="1:64" ht="15" customHeight="1">
      <c r="A4" s="79" t="s">
        <v>68</v>
      </c>
      <c r="B4" s="80">
        <v>105.6</v>
      </c>
      <c r="C4" s="80"/>
      <c r="D4" s="18">
        <f>Main!D97</f>
        <v>1.7901E-2</v>
      </c>
      <c r="E4" s="18">
        <f t="shared" si="1"/>
        <v>1.8410537805933592E-2</v>
      </c>
      <c r="F4" s="18">
        <f t="shared" ca="1" si="2"/>
        <v>1.6489005384077781E-9</v>
      </c>
      <c r="G4" s="18">
        <f t="shared" ca="1" si="3"/>
        <v>1.2910378882208818E-9</v>
      </c>
      <c r="H4" s="18">
        <f t="shared" ca="1" si="4"/>
        <v>1.7477064771944908E-9</v>
      </c>
      <c r="I4" s="18">
        <f t="shared" ca="1" si="5"/>
        <v>-7.7284297717856384E-16</v>
      </c>
      <c r="J4" s="35">
        <f t="shared" ca="1" si="6"/>
        <v>1.6028432699887815E-9</v>
      </c>
      <c r="K4" s="35">
        <f ca="1">J4*DCC!$C65*DCC!AG65</f>
        <v>5.6041049138491246E-10</v>
      </c>
      <c r="N4">
        <v>0</v>
      </c>
      <c r="O4" s="18">
        <f>O5</f>
        <v>5.2597844168312529</v>
      </c>
      <c r="P4" s="18">
        <f t="shared" ref="P4:BL4" si="7">P5</f>
        <v>1.4063000000000001</v>
      </c>
      <c r="Q4" s="18">
        <f t="shared" si="7"/>
        <v>2.6278999999999999</v>
      </c>
      <c r="R4" s="32"/>
      <c r="S4" s="18">
        <f t="shared" si="7"/>
        <v>2048.8000000000002</v>
      </c>
      <c r="T4" s="18">
        <f t="shared" si="7"/>
        <v>193.29</v>
      </c>
      <c r="U4" s="18">
        <f t="shared" si="7"/>
        <v>-911.7</v>
      </c>
      <c r="V4" s="18">
        <f t="shared" si="7"/>
        <v>6.3141999999999996</v>
      </c>
      <c r="W4" s="18">
        <f t="shared" si="7"/>
        <v>1.7428999999999999</v>
      </c>
      <c r="X4" s="18">
        <f t="shared" si="7"/>
        <v>3002.3</v>
      </c>
      <c r="Y4" s="18">
        <f t="shared" si="7"/>
        <v>174.41</v>
      </c>
      <c r="Z4" s="18">
        <f t="shared" si="7"/>
        <v>-1351.8</v>
      </c>
      <c r="AA4" s="18">
        <f t="shared" si="7"/>
        <v>7.2332999999999998</v>
      </c>
      <c r="AB4" s="18">
        <f t="shared" si="7"/>
        <v>2.0392999999999999</v>
      </c>
      <c r="AC4" s="18"/>
      <c r="AD4" s="18"/>
      <c r="AE4" s="18">
        <f t="shared" si="7"/>
        <v>-303.14</v>
      </c>
      <c r="AF4" s="18">
        <f t="shared" si="7"/>
        <v>-27.004000000000001</v>
      </c>
      <c r="AG4" s="18">
        <f t="shared" si="7"/>
        <v>346.94</v>
      </c>
      <c r="AH4" s="18">
        <f t="shared" si="7"/>
        <v>5.2725999999999997</v>
      </c>
      <c r="AI4" s="18">
        <f t="shared" si="7"/>
        <v>2.0945999999999998</v>
      </c>
      <c r="AJ4" s="18">
        <f t="shared" si="7"/>
        <v>-399.81</v>
      </c>
      <c r="AK4" s="18">
        <f t="shared" si="7"/>
        <v>-30.361000000000001</v>
      </c>
      <c r="AL4" s="18">
        <f t="shared" si="7"/>
        <v>395.77</v>
      </c>
      <c r="AM4" s="18">
        <f t="shared" si="7"/>
        <v>6.3121</v>
      </c>
      <c r="AN4" s="18">
        <f t="shared" si="7"/>
        <v>1.7193000000000001</v>
      </c>
      <c r="AO4" s="18"/>
      <c r="AP4" s="18"/>
      <c r="AQ4" s="18">
        <f t="shared" si="7"/>
        <v>0.33223999999999998</v>
      </c>
      <c r="AR4" s="18">
        <f t="shared" si="7"/>
        <v>1.8029E-2</v>
      </c>
      <c r="AS4" s="18">
        <f t="shared" si="7"/>
        <v>1.7413000000000001</v>
      </c>
      <c r="AT4" s="18">
        <f t="shared" si="7"/>
        <v>-1.9950000000000001</v>
      </c>
      <c r="AU4" s="18">
        <f t="shared" si="7"/>
        <v>5.3361000000000001</v>
      </c>
      <c r="AV4" s="18">
        <f t="shared" si="7"/>
        <v>-5.9103000000000003</v>
      </c>
      <c r="AW4" s="18">
        <f t="shared" si="7"/>
        <v>0.36826999999999999</v>
      </c>
      <c r="AX4" s="18">
        <f t="shared" si="7"/>
        <v>8.0764999999999993</v>
      </c>
      <c r="AY4" s="18">
        <f t="shared" si="7"/>
        <v>7.0502000000000002</v>
      </c>
      <c r="AZ4" s="18">
        <f t="shared" si="7"/>
        <v>4.6203000000000003</v>
      </c>
      <c r="BA4" s="18"/>
      <c r="BB4" s="18"/>
      <c r="BC4" s="18">
        <f t="shared" si="7"/>
        <v>-7.1961000000000004</v>
      </c>
      <c r="BD4" s="18">
        <f t="shared" si="7"/>
        <v>0.17066000000000001</v>
      </c>
      <c r="BE4" s="18">
        <f t="shared" si="7"/>
        <v>3.6642000000000001</v>
      </c>
      <c r="BF4" s="18">
        <f t="shared" si="7"/>
        <v>14.227</v>
      </c>
      <c r="BG4" s="18">
        <f t="shared" si="7"/>
        <v>5.1264000000000003</v>
      </c>
      <c r="BH4" s="18">
        <f t="shared" si="7"/>
        <v>-0.29283999999999999</v>
      </c>
      <c r="BI4" s="18">
        <f t="shared" si="7"/>
        <v>7.0469000000000004E-2</v>
      </c>
      <c r="BJ4" s="18">
        <f t="shared" si="7"/>
        <v>-3.2271999999999998</v>
      </c>
      <c r="BK4" s="18">
        <f t="shared" si="7"/>
        <v>17.536999999999999</v>
      </c>
      <c r="BL4" s="18">
        <f t="shared" si="7"/>
        <v>4.3968999999999996</v>
      </c>
    </row>
    <row r="5" spans="1:64" ht="15" customHeight="1">
      <c r="A5" s="79"/>
      <c r="B5" s="80"/>
      <c r="C5" s="80"/>
      <c r="D5" s="18">
        <f>Main!D98</f>
        <v>2.2536E-2</v>
      </c>
      <c r="E5" s="18">
        <f t="shared" si="1"/>
        <v>2.0656272421838009E-2</v>
      </c>
      <c r="F5" s="18">
        <f t="shared" ca="1" si="2"/>
        <v>2.0363247962570625E-9</v>
      </c>
      <c r="G5" s="18">
        <f t="shared" ca="1" si="3"/>
        <v>1.5945190590348843E-9</v>
      </c>
      <c r="H5" s="18">
        <f t="shared" ca="1" si="4"/>
        <v>2.1583074356993035E-9</v>
      </c>
      <c r="I5" s="18">
        <f t="shared" ca="1" si="5"/>
        <v>-9.5412712422219962E-16</v>
      </c>
      <c r="J5" s="35">
        <f t="shared" ca="1" si="6"/>
        <v>1.9794639715309631E-9</v>
      </c>
      <c r="K5" s="35">
        <f ca="1">J5*DCC!$C66*DCC!AG66</f>
        <v>8.7129820181345941E-10</v>
      </c>
      <c r="M5" s="76">
        <v>192.44</v>
      </c>
      <c r="N5" s="32">
        <v>0.152</v>
      </c>
      <c r="O5" s="32">
        <f>LN(M5)</f>
        <v>5.2597844168312529</v>
      </c>
      <c r="P5" s="76">
        <v>1.4063000000000001</v>
      </c>
      <c r="Q5" s="76">
        <v>2.6278999999999999</v>
      </c>
      <c r="R5" s="32"/>
      <c r="S5" s="76">
        <v>2048.8000000000002</v>
      </c>
      <c r="T5" s="76">
        <v>193.29</v>
      </c>
      <c r="U5" s="76">
        <v>-911.7</v>
      </c>
      <c r="V5" s="76">
        <v>6.3141999999999996</v>
      </c>
      <c r="W5" s="76">
        <v>1.7428999999999999</v>
      </c>
      <c r="X5" s="76">
        <v>3002.3</v>
      </c>
      <c r="Y5" s="76">
        <v>174.41</v>
      </c>
      <c r="Z5" s="76">
        <v>-1351.8</v>
      </c>
      <c r="AA5" s="76">
        <v>7.2332999999999998</v>
      </c>
      <c r="AB5" s="76">
        <v>2.0392999999999999</v>
      </c>
      <c r="AC5" s="32"/>
      <c r="AE5" s="76">
        <v>-303.14</v>
      </c>
      <c r="AF5" s="76">
        <v>-27.004000000000001</v>
      </c>
      <c r="AG5" s="76">
        <v>346.94</v>
      </c>
      <c r="AH5" s="76">
        <v>5.2725999999999997</v>
      </c>
      <c r="AI5" s="76">
        <v>2.0945999999999998</v>
      </c>
      <c r="AJ5" s="76">
        <v>-399.81</v>
      </c>
      <c r="AK5" s="76">
        <v>-30.361000000000001</v>
      </c>
      <c r="AL5" s="76">
        <v>395.77</v>
      </c>
      <c r="AM5" s="76">
        <v>6.3121</v>
      </c>
      <c r="AN5" s="76">
        <v>1.7193000000000001</v>
      </c>
      <c r="AO5" s="32"/>
      <c r="AQ5" s="76">
        <v>0.33223999999999998</v>
      </c>
      <c r="AR5" s="76">
        <v>1.8029E-2</v>
      </c>
      <c r="AS5" s="76">
        <v>1.7413000000000001</v>
      </c>
      <c r="AT5" s="76">
        <v>-1.9950000000000001</v>
      </c>
      <c r="AU5" s="76">
        <v>5.3361000000000001</v>
      </c>
      <c r="AV5" s="76">
        <v>-5.9103000000000003</v>
      </c>
      <c r="AW5" s="76">
        <v>0.36826999999999999</v>
      </c>
      <c r="AX5" s="76">
        <v>8.0764999999999993</v>
      </c>
      <c r="AY5" s="76">
        <v>7.0502000000000002</v>
      </c>
      <c r="AZ5" s="76">
        <v>4.6203000000000003</v>
      </c>
      <c r="BC5" s="76">
        <v>-7.1961000000000004</v>
      </c>
      <c r="BD5" s="76">
        <v>0.17066000000000001</v>
      </c>
      <c r="BE5" s="76">
        <v>3.6642000000000001</v>
      </c>
      <c r="BF5" s="76">
        <v>14.227</v>
      </c>
      <c r="BG5" s="76">
        <v>5.1264000000000003</v>
      </c>
      <c r="BH5" s="76">
        <v>-0.29283999999999999</v>
      </c>
      <c r="BI5" s="76">
        <v>7.0469000000000004E-2</v>
      </c>
      <c r="BJ5" s="76">
        <v>-3.2271999999999998</v>
      </c>
      <c r="BK5" s="76">
        <v>17.536999999999999</v>
      </c>
      <c r="BL5" s="76">
        <v>4.3968999999999996</v>
      </c>
    </row>
    <row r="6" spans="1:64" ht="15" customHeight="1">
      <c r="A6" s="81" t="s">
        <v>303</v>
      </c>
      <c r="B6" s="80">
        <f>Data!$B$8</f>
        <v>370</v>
      </c>
      <c r="C6" s="80">
        <f>Data!$B$7</f>
        <v>798.99633343229857</v>
      </c>
      <c r="D6" s="18">
        <f>Main!D99</f>
        <v>2.8371E-2</v>
      </c>
      <c r="E6" s="18">
        <f t="shared" si="1"/>
        <v>2.3175700220665015E-2</v>
      </c>
      <c r="F6" s="18">
        <f t="shared" ca="1" si="2"/>
        <v>2.5146541474318518E-9</v>
      </c>
      <c r="G6" s="18">
        <f t="shared" ca="1" si="3"/>
        <v>1.9692419225304708E-9</v>
      </c>
      <c r="H6" s="18">
        <f t="shared" ca="1" si="4"/>
        <v>2.6652425558030138E-9</v>
      </c>
      <c r="I6" s="18">
        <f t="shared" ca="1" si="5"/>
        <v>-1.1778765050284709E-15</v>
      </c>
      <c r="J6" s="35">
        <f t="shared" ca="1" si="6"/>
        <v>2.4444590677604588E-9</v>
      </c>
      <c r="K6" s="35">
        <f ca="1">J6*DCC!$C67*DCC!AG67</f>
        <v>1.3545536765847775E-9</v>
      </c>
      <c r="M6" s="76">
        <v>295.52999999999997</v>
      </c>
      <c r="N6" s="32">
        <v>0.46300000000000002</v>
      </c>
      <c r="O6" s="32">
        <f t="shared" ref="O6:O30" si="8">LN(M6)</f>
        <v>5.6887703545356976</v>
      </c>
      <c r="P6" s="76">
        <v>1.2954000000000001</v>
      </c>
      <c r="Q6" s="76">
        <v>2.5741999999999998</v>
      </c>
      <c r="R6" s="32"/>
      <c r="S6" s="76">
        <v>2202.8000000000002</v>
      </c>
      <c r="T6" s="76">
        <v>179.14</v>
      </c>
      <c r="U6" s="76">
        <v>-1102.9000000000001</v>
      </c>
      <c r="V6" s="76">
        <v>6.1147</v>
      </c>
      <c r="W6" s="76">
        <v>1.9686999999999999</v>
      </c>
      <c r="X6" s="76">
        <v>11072</v>
      </c>
      <c r="Y6" s="76">
        <v>-388.82</v>
      </c>
      <c r="Z6" s="76">
        <v>-11850</v>
      </c>
      <c r="AA6" s="76">
        <v>5.8281999999999998</v>
      </c>
      <c r="AB6" s="76">
        <v>4.7587999999999999</v>
      </c>
      <c r="AC6" s="32"/>
      <c r="AE6" s="76">
        <v>-366.4</v>
      </c>
      <c r="AF6" s="76">
        <v>-24.387</v>
      </c>
      <c r="AG6" s="76">
        <v>389.94</v>
      </c>
      <c r="AH6" s="76">
        <v>5.1052999999999997</v>
      </c>
      <c r="AI6" s="76">
        <v>2.1423999999999999</v>
      </c>
      <c r="AJ6" s="76">
        <v>-1962.4</v>
      </c>
      <c r="AK6" s="76">
        <v>101.61</v>
      </c>
      <c r="AL6" s="76">
        <v>2294.1</v>
      </c>
      <c r="AM6" s="76">
        <v>5.2152000000000003</v>
      </c>
      <c r="AN6" s="76">
        <v>3.6362000000000001</v>
      </c>
      <c r="AO6" s="32"/>
      <c r="AQ6" s="76">
        <v>0.60297999999999996</v>
      </c>
      <c r="AR6" s="76">
        <v>2.3597000000000002E-3</v>
      </c>
      <c r="AS6" s="76">
        <v>0.32235000000000003</v>
      </c>
      <c r="AT6" s="76">
        <v>4.1798000000000002</v>
      </c>
      <c r="AU6" s="76">
        <v>2.3531</v>
      </c>
      <c r="AV6" s="76">
        <v>-0.99819000000000002</v>
      </c>
      <c r="AW6" s="76">
        <v>0.1714</v>
      </c>
      <c r="AX6" s="76">
        <v>2.7578999999999998</v>
      </c>
      <c r="AY6" s="76">
        <v>2.3849</v>
      </c>
      <c r="AZ6" s="76">
        <v>4.2217000000000002</v>
      </c>
      <c r="BC6" s="76">
        <v>-7.5742000000000003</v>
      </c>
      <c r="BD6" s="76">
        <v>0.23477000000000001</v>
      </c>
      <c r="BE6" s="76">
        <v>4.3749000000000002</v>
      </c>
      <c r="BF6" s="76">
        <v>12.348000000000001</v>
      </c>
      <c r="BG6" s="76">
        <v>4.6543000000000001</v>
      </c>
      <c r="BH6" s="76">
        <v>-4.4230999999999998</v>
      </c>
      <c r="BI6" s="76">
        <v>0.34637000000000001</v>
      </c>
      <c r="BJ6" s="76">
        <v>1.1214</v>
      </c>
      <c r="BK6" s="76">
        <v>4.3834</v>
      </c>
      <c r="BL6" s="76">
        <v>1.9825999999999999</v>
      </c>
    </row>
    <row r="7" spans="1:64" ht="15" customHeight="1">
      <c r="A7" s="79"/>
      <c r="B7" s="84"/>
      <c r="C7" s="80"/>
      <c r="D7" s="18">
        <f>Main!D100</f>
        <v>3.5716999999999999E-2</v>
      </c>
      <c r="E7" s="18">
        <f t="shared" si="1"/>
        <v>2.600221704264178E-2</v>
      </c>
      <c r="F7" s="18">
        <f t="shared" ca="1" si="2"/>
        <v>3.1051808379592774E-9</v>
      </c>
      <c r="G7" s="18">
        <f t="shared" ca="1" si="3"/>
        <v>2.4319008580232128E-9</v>
      </c>
      <c r="H7" s="18">
        <f t="shared" ca="1" si="4"/>
        <v>3.2910735553164513E-9</v>
      </c>
      <c r="I7" s="18">
        <f t="shared" ca="1" si="5"/>
        <v>-1.4540207084946159E-15</v>
      </c>
      <c r="J7" s="35">
        <f t="shared" ca="1" si="6"/>
        <v>3.0185290548216486E-9</v>
      </c>
      <c r="K7" s="35">
        <f ca="1">J7*DCC!$C68*DCC!AG68</f>
        <v>2.1057789947549472E-9</v>
      </c>
      <c r="M7" s="76">
        <v>3931.9</v>
      </c>
      <c r="N7" s="32">
        <v>1.24</v>
      </c>
      <c r="O7" s="32">
        <f t="shared" si="8"/>
        <v>8.2768780485936997</v>
      </c>
      <c r="P7" s="76">
        <v>1.1232</v>
      </c>
      <c r="Q7" s="76">
        <v>2.7608999999999999</v>
      </c>
      <c r="R7" s="32"/>
      <c r="S7" s="76">
        <v>2127.5</v>
      </c>
      <c r="T7" s="76">
        <v>196.01</v>
      </c>
      <c r="U7" s="76">
        <v>-975.01</v>
      </c>
      <c r="V7" s="76">
        <v>6.1947000000000001</v>
      </c>
      <c r="W7" s="76">
        <v>2.0108999999999999</v>
      </c>
      <c r="X7" s="76">
        <v>2919.5</v>
      </c>
      <c r="Y7" s="76">
        <v>77.89</v>
      </c>
      <c r="Z7" s="76">
        <v>-1376.1</v>
      </c>
      <c r="AA7" s="76">
        <v>6.4348000000000001</v>
      </c>
      <c r="AB7" s="76">
        <v>2.0783999999999998</v>
      </c>
      <c r="AC7" s="32"/>
      <c r="AE7" s="76">
        <v>-293.02999999999997</v>
      </c>
      <c r="AF7" s="76">
        <v>-32.18</v>
      </c>
      <c r="AG7" s="76">
        <v>322.69</v>
      </c>
      <c r="AH7" s="76">
        <v>5.2088000000000001</v>
      </c>
      <c r="AI7" s="76">
        <v>2.0537000000000001</v>
      </c>
      <c r="AJ7" s="76">
        <v>-487.94</v>
      </c>
      <c r="AK7" s="76">
        <v>13.936999999999999</v>
      </c>
      <c r="AL7" s="76">
        <v>582.89</v>
      </c>
      <c r="AM7" s="76">
        <v>5.3346999999999998</v>
      </c>
      <c r="AN7" s="76">
        <v>2.2259000000000002</v>
      </c>
      <c r="AO7" s="32"/>
      <c r="AQ7" s="76">
        <v>0.79098999999999997</v>
      </c>
      <c r="AR7" s="76">
        <v>-3.9851000000000001E-3</v>
      </c>
      <c r="AS7" s="76">
        <v>6.5414E-2</v>
      </c>
      <c r="AT7" s="76">
        <v>8.2201000000000004</v>
      </c>
      <c r="AU7" s="76">
        <v>0.2369</v>
      </c>
      <c r="AV7" s="76">
        <v>-0.23749000000000001</v>
      </c>
      <c r="AW7" s="76">
        <v>0.10163</v>
      </c>
      <c r="AX7" s="76">
        <v>1.5334000000000001</v>
      </c>
      <c r="AY7" s="76">
        <v>4.2325999999999997</v>
      </c>
      <c r="AZ7" s="76">
        <v>4.8390000000000004</v>
      </c>
      <c r="BC7" s="76">
        <v>-8.4026999999999994</v>
      </c>
      <c r="BD7" s="76">
        <v>0.27196999999999999</v>
      </c>
      <c r="BE7" s="76">
        <v>5.8596000000000004</v>
      </c>
      <c r="BF7" s="76">
        <v>13</v>
      </c>
      <c r="BG7" s="76">
        <v>4.6970000000000001</v>
      </c>
      <c r="BH7" s="76">
        <v>-2.7492000000000001</v>
      </c>
      <c r="BI7" s="76">
        <v>0.22192999999999999</v>
      </c>
      <c r="BJ7" s="76">
        <v>0.36125000000000002</v>
      </c>
      <c r="BK7" s="76">
        <v>7.9470000000000001</v>
      </c>
      <c r="BL7" s="76">
        <v>0.70867999999999998</v>
      </c>
    </row>
    <row r="8" spans="1:64" ht="15" customHeight="1">
      <c r="A8" s="79" t="s">
        <v>62</v>
      </c>
      <c r="B8" s="84">
        <f ca="1">N39+O39*$B$2+P39/(1+EXP(($B$2-Q39)/R39))</f>
        <v>-0.43165072467383542</v>
      </c>
      <c r="C8" s="80"/>
      <c r="D8" s="18">
        <f>Main!D101</f>
        <v>4.4964999999999998E-2</v>
      </c>
      <c r="E8" s="18">
        <f t="shared" si="1"/>
        <v>2.9173039396515544E-2</v>
      </c>
      <c r="F8" s="18">
        <f t="shared" ca="1" si="2"/>
        <v>3.8341013868567567E-9</v>
      </c>
      <c r="G8" s="18">
        <f t="shared" ca="1" si="3"/>
        <v>3.0030373858970735E-9</v>
      </c>
      <c r="H8" s="18">
        <f t="shared" ca="1" si="4"/>
        <v>4.0635582993447694E-9</v>
      </c>
      <c r="I8" s="18">
        <f t="shared" ca="1" si="5"/>
        <v>-1.7947723138812447E-15</v>
      </c>
      <c r="J8" s="35">
        <f t="shared" ca="1" si="6"/>
        <v>3.7271426479507122E-9</v>
      </c>
      <c r="K8" s="35">
        <f ca="1">J8*DCC!$C69*DCC!AG69</f>
        <v>3.2733317225644701E-9</v>
      </c>
      <c r="M8" s="76">
        <v>3297.3</v>
      </c>
      <c r="N8" s="32">
        <v>2.9</v>
      </c>
      <c r="O8" s="32">
        <f t="shared" si="8"/>
        <v>8.1008592307429641</v>
      </c>
      <c r="P8" s="76">
        <v>1.2321</v>
      </c>
      <c r="Q8" s="76">
        <v>2.6574</v>
      </c>
      <c r="R8" s="32"/>
      <c r="S8" s="76">
        <v>1977</v>
      </c>
      <c r="T8" s="76">
        <v>154.33000000000001</v>
      </c>
      <c r="U8" s="76">
        <v>-948.76</v>
      </c>
      <c r="V8" s="76">
        <v>5.7214999999999998</v>
      </c>
      <c r="W8" s="76">
        <v>2.1225000000000001</v>
      </c>
      <c r="X8" s="76">
        <v>2550.1999999999998</v>
      </c>
      <c r="Y8" s="76">
        <v>95.421000000000006</v>
      </c>
      <c r="Z8" s="76">
        <v>-1083.5999999999999</v>
      </c>
      <c r="AA8" s="76">
        <v>6.6765999999999996</v>
      </c>
      <c r="AB8" s="76">
        <v>2.1223000000000001</v>
      </c>
      <c r="AC8" s="32"/>
      <c r="AE8" s="76">
        <v>-309.31</v>
      </c>
      <c r="AF8" s="76">
        <v>-17.724</v>
      </c>
      <c r="AG8" s="76">
        <v>368.98</v>
      </c>
      <c r="AH8" s="76">
        <v>4.3292999999999999</v>
      </c>
      <c r="AI8" s="76">
        <v>2.3719000000000001</v>
      </c>
      <c r="AJ8" s="76">
        <v>-361.11</v>
      </c>
      <c r="AK8" s="76">
        <v>-1.0753999999999999</v>
      </c>
      <c r="AL8" s="76">
        <v>402.55</v>
      </c>
      <c r="AM8" s="76">
        <v>5.4440999999999997</v>
      </c>
      <c r="AN8" s="76">
        <v>2.137</v>
      </c>
      <c r="AO8" s="32"/>
      <c r="AQ8" s="76">
        <v>0.71877999999999997</v>
      </c>
      <c r="AR8" s="76">
        <v>7.6727000000000002E-3</v>
      </c>
      <c r="AS8" s="76">
        <v>0.65269999999999995</v>
      </c>
      <c r="AT8" s="76">
        <v>-1.9913000000000001</v>
      </c>
      <c r="AU8" s="76">
        <v>4.4976000000000003</v>
      </c>
      <c r="AV8" s="76">
        <v>0.31029000000000001</v>
      </c>
      <c r="AW8" s="76">
        <v>4.0243000000000001E-2</v>
      </c>
      <c r="AX8" s="76">
        <v>0.78908</v>
      </c>
      <c r="AY8" s="76">
        <v>7.0923999999999996</v>
      </c>
      <c r="AZ8" s="76">
        <v>5.6717000000000004</v>
      </c>
      <c r="BC8" s="76">
        <v>-7.2233999999999998</v>
      </c>
      <c r="BD8" s="76">
        <v>0.20466000000000001</v>
      </c>
      <c r="BE8" s="76">
        <v>4.1863000000000001</v>
      </c>
      <c r="BF8" s="76">
        <v>13.372</v>
      </c>
      <c r="BG8" s="76">
        <v>4.8929999999999998</v>
      </c>
      <c r="BH8" s="76">
        <v>-4.5256999999999996</v>
      </c>
      <c r="BI8" s="76">
        <v>0.13893</v>
      </c>
      <c r="BJ8" s="76">
        <v>1.6453</v>
      </c>
      <c r="BK8" s="76">
        <v>11.021000000000001</v>
      </c>
      <c r="BL8" s="76">
        <v>3.1772</v>
      </c>
    </row>
    <row r="9" spans="1:64">
      <c r="A9" s="79" t="s">
        <v>63</v>
      </c>
      <c r="B9" s="84">
        <f ca="1">N40+O40*$B$2+P40/(1+EXP(($B$2-Q40)/R40))</f>
        <v>2.3114438116563036E-3</v>
      </c>
      <c r="C9" s="85"/>
      <c r="D9" s="18">
        <f>Main!D102</f>
        <v>5.6606999999999998E-2</v>
      </c>
      <c r="E9" s="18">
        <f t="shared" si="1"/>
        <v>3.2729815703595171E-2</v>
      </c>
      <c r="F9" s="18">
        <f t="shared" ca="1" si="2"/>
        <v>4.7336617103486475E-9</v>
      </c>
      <c r="G9" s="18">
        <f t="shared" ca="1" si="3"/>
        <v>3.7079388958491216E-9</v>
      </c>
      <c r="H9" s="18">
        <f t="shared" ca="1" si="4"/>
        <v>5.0168639544739991E-9</v>
      </c>
      <c r="I9" s="18">
        <f t="shared" ca="1" si="5"/>
        <v>-2.21515900947971E-15</v>
      </c>
      <c r="J9" s="35">
        <f t="shared" ca="1" si="6"/>
        <v>4.6016501942929176E-9</v>
      </c>
      <c r="K9" s="35">
        <f ca="1">J9*DCC!$C70*DCC!AG70</f>
        <v>5.0877703614780998E-9</v>
      </c>
      <c r="M9" s="76">
        <v>5652.5</v>
      </c>
      <c r="N9" s="32">
        <v>6.7</v>
      </c>
      <c r="O9" s="32">
        <f t="shared" si="8"/>
        <v>8.639853204152125</v>
      </c>
      <c r="P9" s="76">
        <v>1.1588000000000001</v>
      </c>
      <c r="Q9" s="76">
        <v>2.6419999999999999</v>
      </c>
      <c r="R9" s="32"/>
      <c r="S9" s="76">
        <v>2036.5</v>
      </c>
      <c r="T9" s="76">
        <v>126.46</v>
      </c>
      <c r="U9" s="76">
        <v>-1052.8</v>
      </c>
      <c r="V9" s="76">
        <v>5.3014000000000001</v>
      </c>
      <c r="W9" s="76">
        <v>2.5339</v>
      </c>
      <c r="X9" s="76">
        <v>2311.1</v>
      </c>
      <c r="Y9" s="76">
        <v>97.915999999999997</v>
      </c>
      <c r="Z9" s="76">
        <v>-826.83</v>
      </c>
      <c r="AA9" s="76">
        <v>6.5793999999999997</v>
      </c>
      <c r="AB9" s="76">
        <v>2.0390999999999999</v>
      </c>
      <c r="AC9" s="32"/>
      <c r="AE9" s="76">
        <v>-362.9</v>
      </c>
      <c r="AF9" s="76">
        <v>-10.737</v>
      </c>
      <c r="AG9" s="76">
        <v>460.41</v>
      </c>
      <c r="AH9" s="76">
        <v>3.3048999999999999</v>
      </c>
      <c r="AI9" s="76">
        <v>2.9443000000000001</v>
      </c>
      <c r="AJ9" s="76">
        <v>-327.52</v>
      </c>
      <c r="AK9" s="76">
        <v>-4.6154000000000002</v>
      </c>
      <c r="AL9" s="76">
        <v>321.73</v>
      </c>
      <c r="AM9" s="76">
        <v>5.2413999999999996</v>
      </c>
      <c r="AN9" s="76">
        <v>2.0893000000000002</v>
      </c>
      <c r="AO9" s="32"/>
      <c r="AQ9" s="76">
        <v>1.3534999999999999</v>
      </c>
      <c r="AR9" s="76">
        <v>-1.9258999999999998E-2</v>
      </c>
      <c r="AS9" s="76">
        <v>-0.50970000000000004</v>
      </c>
      <c r="AT9" s="76">
        <v>14.646000000000001</v>
      </c>
      <c r="AU9" s="76">
        <v>5.5789</v>
      </c>
      <c r="AV9" s="76">
        <v>0.82677</v>
      </c>
      <c r="AW9" s="76">
        <v>-5.2004000000000004E-4</v>
      </c>
      <c r="AX9" s="76">
        <v>2.7858999999999998E-2</v>
      </c>
      <c r="AY9" s="76">
        <v>7.5030000000000001</v>
      </c>
      <c r="AZ9" s="76">
        <v>0.43136000000000002</v>
      </c>
      <c r="BC9" s="76">
        <v>-7.3014999999999999</v>
      </c>
      <c r="BD9" s="76">
        <v>0.21908</v>
      </c>
      <c r="BE9" s="76">
        <v>4.3478000000000003</v>
      </c>
      <c r="BF9" s="76">
        <v>13.042999999999999</v>
      </c>
      <c r="BG9" s="76">
        <v>4.7171000000000003</v>
      </c>
      <c r="BH9" s="76">
        <v>-2.2810999999999999</v>
      </c>
      <c r="BI9" s="76">
        <v>1.2369E-2</v>
      </c>
      <c r="BJ9" s="76">
        <v>-0.37119000000000002</v>
      </c>
      <c r="BK9" s="76">
        <v>4.0156999999999998</v>
      </c>
      <c r="BL9" s="76">
        <v>0.56950000000000001</v>
      </c>
    </row>
    <row r="10" spans="1:64">
      <c r="A10" s="79" t="s">
        <v>397</v>
      </c>
      <c r="B10" s="86">
        <f ca="1">B8+B9*$B$1</f>
        <v>1.9884309461303142</v>
      </c>
      <c r="C10" s="85"/>
      <c r="D10" s="18">
        <f>Main!D103</f>
        <v>7.1263999999999994E-2</v>
      </c>
      <c r="E10" s="18">
        <f t="shared" si="1"/>
        <v>3.6719639657648677E-2</v>
      </c>
      <c r="F10" s="18">
        <f t="shared" ca="1" si="2"/>
        <v>5.8436681995782514E-9</v>
      </c>
      <c r="G10" s="18">
        <f t="shared" ca="1" si="3"/>
        <v>4.5778246069694748E-9</v>
      </c>
      <c r="H10" s="18">
        <f t="shared" ca="1" si="4"/>
        <v>6.1931678315167478E-9</v>
      </c>
      <c r="I10" s="18">
        <f t="shared" ca="1" si="5"/>
        <v>-2.7337257191921334E-15</v>
      </c>
      <c r="J10" s="35">
        <f t="shared" ca="1" si="6"/>
        <v>5.6807529076616425E-9</v>
      </c>
      <c r="K10" s="35">
        <f ca="1">J10*DCC!$C71*DCC!AG71</f>
        <v>7.907110413510296E-9</v>
      </c>
      <c r="M10" s="76">
        <v>6984.3</v>
      </c>
      <c r="N10" s="32">
        <v>13.2</v>
      </c>
      <c r="O10" s="32">
        <f t="shared" si="8"/>
        <v>8.8514200519233448</v>
      </c>
      <c r="P10" s="76">
        <v>1.0932999999999999</v>
      </c>
      <c r="Q10" s="76">
        <v>2.6114000000000002</v>
      </c>
      <c r="R10" s="32"/>
      <c r="S10" s="76">
        <v>1908</v>
      </c>
      <c r="T10" s="76">
        <v>102.96</v>
      </c>
      <c r="U10" s="76">
        <v>-1033.5999999999999</v>
      </c>
      <c r="V10" s="76">
        <v>4.7135999999999996</v>
      </c>
      <c r="W10" s="76">
        <v>2.7319</v>
      </c>
      <c r="X10" s="76">
        <v>1798.1</v>
      </c>
      <c r="Y10" s="76">
        <v>126.77</v>
      </c>
      <c r="Z10" s="76">
        <v>-407.15</v>
      </c>
      <c r="AA10" s="76">
        <v>6.9320000000000004</v>
      </c>
      <c r="AB10" s="76">
        <v>1.6445000000000001</v>
      </c>
      <c r="AC10" s="32"/>
      <c r="AE10" s="76">
        <v>-350.83</v>
      </c>
      <c r="AF10" s="76">
        <v>-4.8407999999999998</v>
      </c>
      <c r="AG10" s="76">
        <v>551.53</v>
      </c>
      <c r="AH10" s="76">
        <v>1.6866000000000001</v>
      </c>
      <c r="AI10" s="76">
        <v>3.3287</v>
      </c>
      <c r="AJ10" s="76">
        <v>-199.64</v>
      </c>
      <c r="AK10" s="76">
        <v>-15.662000000000001</v>
      </c>
      <c r="AL10" s="76">
        <v>176.2</v>
      </c>
      <c r="AM10" s="76">
        <v>5.2964000000000002</v>
      </c>
      <c r="AN10" s="76">
        <v>1.7217</v>
      </c>
      <c r="AO10" s="32"/>
      <c r="AQ10" s="76">
        <v>1.2101999999999999</v>
      </c>
      <c r="AR10" s="76">
        <v>-1.7638999999999998E-2</v>
      </c>
      <c r="AS10" s="76">
        <v>-0.44198999999999999</v>
      </c>
      <c r="AT10" s="76">
        <v>13.045</v>
      </c>
      <c r="AU10" s="76">
        <v>5.3194999999999997</v>
      </c>
      <c r="AV10" s="76">
        <v>0.56269999999999998</v>
      </c>
      <c r="AW10" s="76">
        <v>6.4698000000000004E-3</v>
      </c>
      <c r="AX10" s="76">
        <v>0.51824999999999999</v>
      </c>
      <c r="AY10" s="76">
        <v>-1.9955000000000001</v>
      </c>
      <c r="AZ10" s="76">
        <v>10.298999999999999</v>
      </c>
      <c r="BC10" s="76">
        <v>-7.2927</v>
      </c>
      <c r="BD10" s="76">
        <v>0.22513</v>
      </c>
      <c r="BE10" s="76">
        <v>4.4941000000000004</v>
      </c>
      <c r="BF10" s="76">
        <v>13.164</v>
      </c>
      <c r="BG10" s="76">
        <v>4.7672999999999996</v>
      </c>
      <c r="BH10" s="76">
        <v>-2.0752000000000002</v>
      </c>
      <c r="BI10" s="76">
        <v>-4.5322000000000001E-3</v>
      </c>
      <c r="BJ10" s="76">
        <v>-0.39634999999999998</v>
      </c>
      <c r="BK10" s="76">
        <v>4.4122000000000003</v>
      </c>
      <c r="BL10" s="76">
        <v>0.53208</v>
      </c>
    </row>
    <row r="11" spans="1:64" ht="15" customHeight="1">
      <c r="A11" s="79"/>
      <c r="B11" s="86"/>
      <c r="C11" s="80"/>
      <c r="D11" s="18">
        <f>Main!D104</f>
        <v>8.9717000000000005E-2</v>
      </c>
      <c r="E11" s="18">
        <f t="shared" si="1"/>
        <v>4.1194934550700418E-2</v>
      </c>
      <c r="F11" s="18">
        <f t="shared" ca="1" si="2"/>
        <v>7.2129994158617057E-9</v>
      </c>
      <c r="G11" s="18">
        <f t="shared" ca="1" si="3"/>
        <v>5.6510326111576896E-9</v>
      </c>
      <c r="H11" s="18">
        <f t="shared" ca="1" si="4"/>
        <v>7.6442587171938277E-9</v>
      </c>
      <c r="I11" s="18">
        <f t="shared" ca="1" si="5"/>
        <v>-3.3732357231778583E-15</v>
      </c>
      <c r="J11" s="35">
        <f t="shared" ca="1" si="6"/>
        <v>7.0119727807874835E-9</v>
      </c>
      <c r="K11" s="35">
        <f ca="1">J11*DCC!$C72*DCC!AG72</f>
        <v>1.2287138804345265E-8</v>
      </c>
      <c r="M11" s="76">
        <v>6625.5</v>
      </c>
      <c r="N11" s="32">
        <v>24.1</v>
      </c>
      <c r="O11" s="32">
        <f t="shared" si="8"/>
        <v>8.7986811197046908</v>
      </c>
      <c r="P11" s="76">
        <v>0.98599000000000003</v>
      </c>
      <c r="Q11" s="76">
        <v>2.5699000000000001</v>
      </c>
      <c r="R11" s="32"/>
      <c r="S11" s="76">
        <v>1924.8</v>
      </c>
      <c r="T11" s="76">
        <v>78.905000000000001</v>
      </c>
      <c r="U11" s="76">
        <v>-1259.0999999999999</v>
      </c>
      <c r="V11" s="76">
        <v>3.2827000000000002</v>
      </c>
      <c r="W11" s="76">
        <v>3.3527999999999998</v>
      </c>
      <c r="X11" s="76">
        <v>1859.6</v>
      </c>
      <c r="Y11" s="76">
        <v>80.771000000000001</v>
      </c>
      <c r="Z11" s="76">
        <v>-507.27</v>
      </c>
      <c r="AA11" s="76">
        <v>6.3108000000000004</v>
      </c>
      <c r="AB11" s="76">
        <v>2.0699000000000001</v>
      </c>
      <c r="AC11" s="32"/>
      <c r="AE11" s="76">
        <v>-386.38</v>
      </c>
      <c r="AF11" s="76">
        <v>-0.41332999999999998</v>
      </c>
      <c r="AG11" s="76">
        <v>1017.1</v>
      </c>
      <c r="AH11" s="76">
        <v>-2.4264000000000001</v>
      </c>
      <c r="AI11" s="76">
        <v>4.0155000000000003</v>
      </c>
      <c r="AJ11" s="76">
        <v>-272.75</v>
      </c>
      <c r="AK11" s="76">
        <v>-2.5428000000000002</v>
      </c>
      <c r="AL11" s="76">
        <v>239.31</v>
      </c>
      <c r="AM11" s="76">
        <v>4.4569000000000001</v>
      </c>
      <c r="AN11" s="76">
        <v>2.1943000000000001</v>
      </c>
      <c r="AO11" s="32"/>
      <c r="AQ11" s="76">
        <v>0.82877000000000001</v>
      </c>
      <c r="AR11" s="76">
        <v>-8.6053999999999992E-3</v>
      </c>
      <c r="AS11" s="76">
        <v>-0.16797999999999999</v>
      </c>
      <c r="AT11" s="76">
        <v>12.581</v>
      </c>
      <c r="AU11" s="76">
        <v>3.0198</v>
      </c>
      <c r="AV11" s="76">
        <v>0.69174999999999998</v>
      </c>
      <c r="AW11" s="76">
        <v>-1.439E-3</v>
      </c>
      <c r="AX11" s="76">
        <v>-2.5127E-2</v>
      </c>
      <c r="AY11" s="76">
        <v>13.09</v>
      </c>
      <c r="AZ11" s="76">
        <v>0.71660000000000001</v>
      </c>
      <c r="BC11" s="76">
        <v>-6.8609999999999998</v>
      </c>
      <c r="BD11" s="76">
        <v>0.22906000000000001</v>
      </c>
      <c r="BE11" s="76">
        <v>4.4069000000000003</v>
      </c>
      <c r="BF11" s="76">
        <v>13.195</v>
      </c>
      <c r="BG11" s="76">
        <v>4.7472000000000003</v>
      </c>
      <c r="BH11" s="76">
        <v>-1.641</v>
      </c>
      <c r="BI11" s="76">
        <v>1.448E-2</v>
      </c>
      <c r="BJ11" s="76">
        <v>-0.43757000000000001</v>
      </c>
      <c r="BK11" s="76">
        <v>4.109</v>
      </c>
      <c r="BL11" s="76">
        <v>0.63093999999999995</v>
      </c>
    </row>
    <row r="12" spans="1:64" ht="15" customHeight="1">
      <c r="A12" s="79"/>
      <c r="B12" s="86"/>
      <c r="C12" s="80"/>
      <c r="D12" s="18">
        <f>Main!D105</f>
        <v>0.11294</v>
      </c>
      <c r="E12" s="18">
        <f t="shared" si="1"/>
        <v>4.6212427971570789E-2</v>
      </c>
      <c r="F12" s="18">
        <f t="shared" ca="1" si="2"/>
        <v>8.9010146457408424E-9</v>
      </c>
      <c r="G12" s="18">
        <f t="shared" ca="1" si="3"/>
        <v>6.9741267103886721E-9</v>
      </c>
      <c r="H12" s="18">
        <f t="shared" ca="1" si="4"/>
        <v>9.4330287335195753E-9</v>
      </c>
      <c r="I12" s="18">
        <f t="shared" ca="1" si="5"/>
        <v>-4.1613222499450313E-15</v>
      </c>
      <c r="J12" s="35">
        <f t="shared" ca="1" si="6"/>
        <v>8.6530223090007759E-9</v>
      </c>
      <c r="K12" s="35">
        <f ca="1">J12*DCC!$C73*DCC!AG73</f>
        <v>1.9089290606320745E-8</v>
      </c>
      <c r="M12" s="76">
        <v>8525.9</v>
      </c>
      <c r="N12" s="32">
        <v>40.6</v>
      </c>
      <c r="O12" s="32">
        <f t="shared" si="8"/>
        <v>9.0508638684269087</v>
      </c>
      <c r="P12" s="76">
        <v>0.63971</v>
      </c>
      <c r="Q12" s="76">
        <v>2.5733000000000001</v>
      </c>
      <c r="R12" s="32"/>
      <c r="S12" s="76">
        <v>1816.9</v>
      </c>
      <c r="T12" s="76">
        <v>64.745000000000005</v>
      </c>
      <c r="U12" s="76">
        <v>-1392.7</v>
      </c>
      <c r="V12" s="76">
        <v>1.7575000000000001</v>
      </c>
      <c r="W12" s="76">
        <v>3.6474000000000002</v>
      </c>
      <c r="X12" s="76">
        <v>1780.1</v>
      </c>
      <c r="Y12" s="76">
        <v>67.856999999999999</v>
      </c>
      <c r="Z12" s="76">
        <v>-474.71</v>
      </c>
      <c r="AA12" s="76">
        <v>6.0259999999999998</v>
      </c>
      <c r="AB12" s="76">
        <v>2.2624</v>
      </c>
      <c r="AC12" s="32"/>
      <c r="AE12" s="76">
        <v>-343.95</v>
      </c>
      <c r="AF12" s="76">
        <v>0.95782</v>
      </c>
      <c r="AG12" s="76">
        <v>1233.9000000000001</v>
      </c>
      <c r="AH12" s="76">
        <v>-3.7812000000000001</v>
      </c>
      <c r="AI12" s="76">
        <v>3.6993999999999998</v>
      </c>
      <c r="AJ12" s="76">
        <v>-265.76</v>
      </c>
      <c r="AK12" s="76">
        <v>-0.44230000000000003</v>
      </c>
      <c r="AL12" s="76">
        <v>241.26</v>
      </c>
      <c r="AM12" s="76">
        <v>3.9058000000000002</v>
      </c>
      <c r="AN12" s="76">
        <v>2.3693</v>
      </c>
      <c r="AO12" s="32"/>
      <c r="AQ12" s="76">
        <v>-8.4474999999999998</v>
      </c>
      <c r="AR12" s="76">
        <v>0.42597000000000002</v>
      </c>
      <c r="AS12" s="76">
        <v>8.8491999999999997</v>
      </c>
      <c r="AT12" s="76">
        <v>13.393000000000001</v>
      </c>
      <c r="AU12" s="76">
        <v>4.9269999999999996</v>
      </c>
      <c r="AV12" s="76">
        <v>1.5665</v>
      </c>
      <c r="AW12" s="76">
        <v>1.5873E-3</v>
      </c>
      <c r="AX12" s="76">
        <v>-0.69930999999999999</v>
      </c>
      <c r="AY12" s="76">
        <v>3.927</v>
      </c>
      <c r="AZ12" s="76">
        <v>0.32883000000000001</v>
      </c>
      <c r="BC12" s="76">
        <v>11.340999999999999</v>
      </c>
      <c r="BD12" s="76">
        <v>-0.19453000000000001</v>
      </c>
      <c r="BE12" s="76">
        <v>-13.731999999999999</v>
      </c>
      <c r="BF12" s="76">
        <v>3.1131000000000002</v>
      </c>
      <c r="BG12" s="76">
        <v>14.993</v>
      </c>
      <c r="BH12" s="76">
        <v>4.0632999999999999</v>
      </c>
      <c r="BI12" s="76">
        <v>-9.2756000000000002E-4</v>
      </c>
      <c r="BJ12" s="76">
        <v>-0.20924999999999999</v>
      </c>
      <c r="BK12" s="76">
        <v>4.593</v>
      </c>
      <c r="BL12" s="76">
        <v>0.64236000000000004</v>
      </c>
    </row>
    <row r="13" spans="1:64" ht="15" customHeight="1">
      <c r="A13" s="79"/>
      <c r="B13" s="86"/>
      <c r="C13" s="80"/>
      <c r="D13" s="18">
        <f>Main!D106</f>
        <v>0.14219000000000001</v>
      </c>
      <c r="E13" s="18">
        <f t="shared" si="1"/>
        <v>5.1841711167323667E-2</v>
      </c>
      <c r="F13" s="18">
        <f t="shared" ca="1" si="2"/>
        <v>1.098270588645152E-8</v>
      </c>
      <c r="G13" s="18">
        <f t="shared" ca="1" si="3"/>
        <v>8.6059384924391735E-9</v>
      </c>
      <c r="H13" s="18">
        <f t="shared" ca="1" si="4"/>
        <v>1.1638931769539326E-8</v>
      </c>
      <c r="I13" s="18">
        <f t="shared" ca="1" si="5"/>
        <v>-5.1328854461065467E-15</v>
      </c>
      <c r="J13" s="35">
        <f t="shared" ca="1" si="6"/>
        <v>1.0676813629245087E-8</v>
      </c>
      <c r="K13" s="35">
        <f ca="1">J13*DCC!$C74*DCC!AG74</f>
        <v>2.9652334397937181E-8</v>
      </c>
      <c r="M13" s="76">
        <v>11208</v>
      </c>
      <c r="N13" s="32">
        <v>58.8</v>
      </c>
      <c r="O13" s="32">
        <f t="shared" si="8"/>
        <v>9.3243830880168428</v>
      </c>
      <c r="P13" s="76">
        <v>0.61001000000000005</v>
      </c>
      <c r="Q13" s="76">
        <v>2.5865999999999998</v>
      </c>
      <c r="R13" s="32"/>
      <c r="S13" s="76">
        <v>1851.1</v>
      </c>
      <c r="T13" s="76">
        <v>52.685000000000002</v>
      </c>
      <c r="U13" s="76">
        <v>-1846.8</v>
      </c>
      <c r="V13" s="76">
        <v>6.8431999999999998E-5</v>
      </c>
      <c r="W13" s="76">
        <v>4.2164000000000001</v>
      </c>
      <c r="X13" s="76">
        <v>1698.1</v>
      </c>
      <c r="Y13" s="76">
        <v>61.445</v>
      </c>
      <c r="Z13" s="76">
        <v>-434.36</v>
      </c>
      <c r="AA13" s="76">
        <v>5.7990000000000004</v>
      </c>
      <c r="AB13" s="76">
        <v>2.3639000000000001</v>
      </c>
      <c r="AC13" s="32"/>
      <c r="AE13" s="76">
        <v>-325.25</v>
      </c>
      <c r="AF13" s="76">
        <v>2.7841999999999998</v>
      </c>
      <c r="AG13" s="76">
        <v>1413.8</v>
      </c>
      <c r="AH13" s="76">
        <v>-4.4099000000000004</v>
      </c>
      <c r="AI13" s="76">
        <v>3.6484999999999999</v>
      </c>
      <c r="AJ13" s="76">
        <v>-231.18</v>
      </c>
      <c r="AK13" s="76">
        <v>0.78198000000000001</v>
      </c>
      <c r="AL13" s="76">
        <v>235.86</v>
      </c>
      <c r="AM13" s="76">
        <v>3.5179999999999998</v>
      </c>
      <c r="AN13" s="76">
        <v>2.4062999999999999</v>
      </c>
      <c r="AO13" s="32"/>
      <c r="AQ13" s="76">
        <v>1.6855</v>
      </c>
      <c r="AR13" s="76">
        <v>2.9562999999999999E-2</v>
      </c>
      <c r="AS13" s="76">
        <v>-1.375</v>
      </c>
      <c r="AT13" s="76">
        <v>3.6198999999999999</v>
      </c>
      <c r="AU13" s="76">
        <v>0.24632000000000001</v>
      </c>
      <c r="AV13" s="76">
        <v>2.0164</v>
      </c>
      <c r="AW13" s="76">
        <v>2.9583999999999999E-3</v>
      </c>
      <c r="AX13" s="76">
        <v>-0.48559999999999998</v>
      </c>
      <c r="AY13" s="76">
        <v>4.4150999999999998</v>
      </c>
      <c r="AZ13" s="76">
        <v>0.53442999999999996</v>
      </c>
      <c r="BC13" s="76">
        <v>12.238</v>
      </c>
      <c r="BD13" s="76">
        <v>-0.20316999999999999</v>
      </c>
      <c r="BE13" s="76">
        <v>-13.394</v>
      </c>
      <c r="BF13" s="76">
        <v>6.3795000000000002</v>
      </c>
      <c r="BG13" s="76">
        <v>14.987</v>
      </c>
      <c r="BH13" s="76">
        <v>4.3075999999999999</v>
      </c>
      <c r="BI13" s="76">
        <v>6.6786999999999999E-4</v>
      </c>
      <c r="BJ13" s="76">
        <v>-0.17838999999999999</v>
      </c>
      <c r="BK13" s="76">
        <v>3.8935</v>
      </c>
      <c r="BL13" s="76">
        <v>0.82557999999999998</v>
      </c>
    </row>
    <row r="14" spans="1:64" ht="15" customHeight="1">
      <c r="A14" s="79"/>
      <c r="B14" s="86"/>
      <c r="C14" s="80"/>
      <c r="D14" s="18">
        <f>Main!D107</f>
        <v>0.17901</v>
      </c>
      <c r="E14" s="18">
        <f t="shared" si="1"/>
        <v>5.8152726026074519E-2</v>
      </c>
      <c r="F14" s="18">
        <f t="shared" ca="1" si="2"/>
        <v>1.3547045909859813E-8</v>
      </c>
      <c r="G14" s="18">
        <f t="shared" ca="1" si="3"/>
        <v>1.0616277641284352E-8</v>
      </c>
      <c r="H14" s="18">
        <f t="shared" ca="1" si="4"/>
        <v>1.4356231528956059E-8</v>
      </c>
      <c r="I14" s="18">
        <f t="shared" ca="1" si="5"/>
        <v>-6.3293100660921127E-15</v>
      </c>
      <c r="J14" s="35">
        <f t="shared" ca="1" si="6"/>
        <v>1.3169853205482415E-8</v>
      </c>
      <c r="K14" s="35">
        <f ca="1">J14*DCC!$C75*DCC!AG75</f>
        <v>4.6046447862636136E-8</v>
      </c>
      <c r="M14" s="76">
        <v>11836</v>
      </c>
      <c r="N14" s="32">
        <v>79.899000000000001</v>
      </c>
      <c r="O14" s="32">
        <f t="shared" si="8"/>
        <v>9.3789010135200996</v>
      </c>
      <c r="P14" s="76">
        <v>0.59619</v>
      </c>
      <c r="Q14" s="76">
        <v>2.5848</v>
      </c>
      <c r="R14" s="32"/>
      <c r="S14" s="76">
        <v>1727.4</v>
      </c>
      <c r="T14" s="76">
        <v>47.06</v>
      </c>
      <c r="U14" s="76">
        <v>-1654.4</v>
      </c>
      <c r="V14" s="76">
        <v>-5.6767E-5</v>
      </c>
      <c r="W14" s="76">
        <v>3.9771999999999998</v>
      </c>
      <c r="X14" s="76">
        <v>2627.4</v>
      </c>
      <c r="Y14" s="76">
        <v>13.103</v>
      </c>
      <c r="Z14" s="76">
        <v>-2511.3000000000002</v>
      </c>
      <c r="AA14" s="76">
        <v>2.0415999999999999</v>
      </c>
      <c r="AB14" s="76">
        <v>7.6596000000000002</v>
      </c>
      <c r="AC14" s="32"/>
      <c r="AE14" s="76">
        <v>-283.58</v>
      </c>
      <c r="AF14" s="76">
        <v>3.2789999999999999</v>
      </c>
      <c r="AG14" s="76">
        <v>936.95</v>
      </c>
      <c r="AH14" s="76">
        <v>-2.4531999999999998</v>
      </c>
      <c r="AI14" s="76">
        <v>3.1516000000000002</v>
      </c>
      <c r="AJ14" s="76">
        <v>-217.05</v>
      </c>
      <c r="AK14" s="76">
        <v>2.2121</v>
      </c>
      <c r="AL14" s="76">
        <v>236.96</v>
      </c>
      <c r="AM14" s="76">
        <v>3.3424999999999998</v>
      </c>
      <c r="AN14" s="76">
        <v>2.4925999999999999</v>
      </c>
      <c r="AO14" s="32"/>
      <c r="AQ14" s="76">
        <v>-13.166</v>
      </c>
      <c r="AR14" s="76">
        <v>0.64790000000000003</v>
      </c>
      <c r="AS14" s="76">
        <v>14.920999999999999</v>
      </c>
      <c r="AT14" s="76">
        <v>12.23</v>
      </c>
      <c r="AU14" s="76">
        <v>5.4457000000000004</v>
      </c>
      <c r="AV14" s="76">
        <v>2.4133</v>
      </c>
      <c r="AW14" s="76">
        <v>3.8995000000000002E-3</v>
      </c>
      <c r="AX14" s="76">
        <v>-0.38968999999999998</v>
      </c>
      <c r="AY14" s="76">
        <v>6.1421999999999999</v>
      </c>
      <c r="AZ14" s="76">
        <v>0.53429000000000004</v>
      </c>
      <c r="BC14" s="76">
        <v>17.486999999999998</v>
      </c>
      <c r="BD14" s="76">
        <v>-0.32400000000000001</v>
      </c>
      <c r="BE14" s="76">
        <v>-20.434999999999999</v>
      </c>
      <c r="BF14" s="76">
        <v>8.9405000000000001</v>
      </c>
      <c r="BG14" s="76">
        <v>14.978999999999999</v>
      </c>
      <c r="BH14" s="76">
        <v>4.4086999999999996</v>
      </c>
      <c r="BI14" s="76">
        <v>2.2346000000000002E-3</v>
      </c>
      <c r="BJ14" s="76">
        <v>-9.4349000000000002E-2</v>
      </c>
      <c r="BK14" s="76">
        <v>5.2583000000000002</v>
      </c>
      <c r="BL14" s="76">
        <v>0.63268999999999997</v>
      </c>
    </row>
    <row r="15" spans="1:64" ht="15" customHeight="1">
      <c r="A15" s="79"/>
      <c r="B15" s="86"/>
      <c r="C15" s="80"/>
      <c r="D15" s="18">
        <f>Main!D108</f>
        <v>0.22536</v>
      </c>
      <c r="E15" s="18">
        <f t="shared" si="1"/>
        <v>6.5226969577376975E-2</v>
      </c>
      <c r="F15" s="18">
        <f t="shared" ca="1" si="2"/>
        <v>1.6703912886630924E-8</v>
      </c>
      <c r="G15" s="18">
        <f t="shared" ca="1" si="3"/>
        <v>1.3091366730674425E-8</v>
      </c>
      <c r="H15" s="18">
        <f t="shared" ca="1" si="4"/>
        <v>1.7701337496780088E-8</v>
      </c>
      <c r="I15" s="18">
        <f t="shared" ca="1" si="5"/>
        <v>-7.8016829219430721E-15</v>
      </c>
      <c r="J15" s="35">
        <f t="shared" ca="1" si="6"/>
        <v>1.6238974710227189E-8</v>
      </c>
      <c r="K15" s="35">
        <f ca="1">J15*DCC!$C76*DCC!AG76</f>
        <v>7.1478893618720613E-8</v>
      </c>
      <c r="M15" s="76">
        <v>10116</v>
      </c>
      <c r="N15" s="32">
        <v>109.05</v>
      </c>
      <c r="O15" s="32">
        <f t="shared" si="8"/>
        <v>9.2218736077898562</v>
      </c>
      <c r="P15" s="76">
        <v>0.59026999999999996</v>
      </c>
      <c r="Q15" s="76">
        <v>2.5634999999999999</v>
      </c>
      <c r="R15" s="32"/>
      <c r="S15" s="76">
        <v>1758</v>
      </c>
      <c r="T15" s="76">
        <v>34.862000000000002</v>
      </c>
      <c r="U15" s="76">
        <v>-3815.4</v>
      </c>
      <c r="V15" s="76">
        <v>-6.0099</v>
      </c>
      <c r="W15" s="76">
        <v>5.2777000000000003</v>
      </c>
      <c r="X15" s="76">
        <v>2603.4</v>
      </c>
      <c r="Y15" s="76">
        <v>-1.4946999999999999E-4</v>
      </c>
      <c r="Z15" s="76">
        <v>-2620.1</v>
      </c>
      <c r="AA15" s="76">
        <v>1.6084000000000001</v>
      </c>
      <c r="AB15" s="76">
        <v>7.7870999999999997</v>
      </c>
      <c r="AC15" s="32"/>
      <c r="AE15" s="76">
        <v>-267.57</v>
      </c>
      <c r="AF15" s="76">
        <v>4.9333</v>
      </c>
      <c r="AG15" s="76">
        <v>1419.4</v>
      </c>
      <c r="AH15" s="76">
        <v>-4.4151999999999996</v>
      </c>
      <c r="AI15" s="76">
        <v>3.3420000000000001</v>
      </c>
      <c r="AJ15" s="76">
        <v>-211.02</v>
      </c>
      <c r="AK15" s="76">
        <v>5.0244</v>
      </c>
      <c r="AL15" s="76">
        <v>253.9</v>
      </c>
      <c r="AM15" s="76">
        <v>3.1414</v>
      </c>
      <c r="AN15" s="76">
        <v>2.6217000000000001</v>
      </c>
      <c r="AO15" s="32"/>
      <c r="AQ15" s="76">
        <v>2.1852999999999998</v>
      </c>
      <c r="AR15" s="76">
        <v>2.0715999999999998E-2</v>
      </c>
      <c r="AS15" s="76">
        <v>-0.27499000000000001</v>
      </c>
      <c r="AT15" s="76">
        <v>4.7384000000000004</v>
      </c>
      <c r="AU15" s="76">
        <v>0.49497000000000002</v>
      </c>
      <c r="AV15" s="76">
        <v>7.6416000000000004</v>
      </c>
      <c r="AW15" s="76">
        <v>-0.17849999999999999</v>
      </c>
      <c r="AX15" s="76">
        <v>-6.0152999999999999</v>
      </c>
      <c r="AY15" s="76">
        <v>10.971</v>
      </c>
      <c r="AZ15" s="76">
        <v>6.5209000000000001</v>
      </c>
      <c r="BC15" s="76">
        <v>4.415</v>
      </c>
      <c r="BD15" s="76">
        <v>3.3877E-3</v>
      </c>
      <c r="BE15" s="76">
        <v>-0.10290000000000001</v>
      </c>
      <c r="BF15" s="76">
        <v>3.2841999999999998</v>
      </c>
      <c r="BG15" s="76">
        <v>1.0009999999999999</v>
      </c>
      <c r="BH15" s="76">
        <v>4.4678000000000004</v>
      </c>
      <c r="BI15" s="76">
        <v>2.3403999999999999E-3</v>
      </c>
      <c r="BJ15" s="76">
        <v>-5.3612E-2</v>
      </c>
      <c r="BK15" s="76">
        <v>5.4044999999999996</v>
      </c>
      <c r="BL15" s="76">
        <v>0.50900999999999996</v>
      </c>
    </row>
    <row r="16" spans="1:64" ht="15" customHeight="1">
      <c r="A16" s="79"/>
      <c r="B16" s="86"/>
      <c r="C16" s="80"/>
      <c r="D16" s="18">
        <f>Main!D109</f>
        <v>0.28371000000000002</v>
      </c>
      <c r="E16" s="18">
        <f t="shared" si="1"/>
        <v>7.3155440922451201E-2</v>
      </c>
      <c r="F16" s="18">
        <f t="shared" ca="1" si="2"/>
        <v>2.0587227501390248E-8</v>
      </c>
      <c r="G16" s="18">
        <f t="shared" ca="1" si="3"/>
        <v>1.6136310350017177E-8</v>
      </c>
      <c r="H16" s="18">
        <f t="shared" ca="1" si="4"/>
        <v>2.181612648644393E-8</v>
      </c>
      <c r="I16" s="18">
        <f t="shared" ca="1" si="5"/>
        <v>-9.6122354781808183E-15</v>
      </c>
      <c r="J16" s="35">
        <f t="shared" ca="1" si="6"/>
        <v>2.0014390168842566E-8</v>
      </c>
      <c r="K16" s="35">
        <f ca="1">J16*DCC!$C77*DCC!AG77</f>
        <v>1.1090619657070318E-7</v>
      </c>
      <c r="M16" s="76">
        <v>8929.1</v>
      </c>
      <c r="N16" s="32">
        <v>148.5</v>
      </c>
      <c r="O16" s="32">
        <f t="shared" si="8"/>
        <v>9.0970708849169295</v>
      </c>
      <c r="P16" s="76">
        <v>0.58908000000000005</v>
      </c>
      <c r="Q16" s="76">
        <v>2.5484</v>
      </c>
      <c r="R16" s="32"/>
      <c r="S16" s="76">
        <v>1606.5</v>
      </c>
      <c r="T16" s="76">
        <v>32.420999999999999</v>
      </c>
      <c r="U16" s="76">
        <v>-1717.9</v>
      </c>
      <c r="V16" s="76">
        <v>-0.76473999999999998</v>
      </c>
      <c r="W16" s="76">
        <v>4.2035999999999998</v>
      </c>
      <c r="X16" s="76">
        <v>2958</v>
      </c>
      <c r="Y16" s="76">
        <v>-12.756</v>
      </c>
      <c r="Z16" s="76">
        <v>-3388.4</v>
      </c>
      <c r="AA16" s="76">
        <v>1.5394000000000001</v>
      </c>
      <c r="AB16" s="76">
        <v>9.3260000000000005</v>
      </c>
      <c r="AC16" s="32"/>
      <c r="AE16" s="76">
        <v>-231.75</v>
      </c>
      <c r="AF16" s="76">
        <v>5.8486000000000002</v>
      </c>
      <c r="AG16" s="76">
        <v>899.03</v>
      </c>
      <c r="AH16" s="76">
        <v>-2.4912000000000001</v>
      </c>
      <c r="AI16" s="76">
        <v>3.2088999999999999</v>
      </c>
      <c r="AJ16" s="76">
        <v>571.97</v>
      </c>
      <c r="AK16" s="76">
        <v>-26.73</v>
      </c>
      <c r="AL16" s="76">
        <v>-571.98</v>
      </c>
      <c r="AM16" s="76">
        <v>14.837</v>
      </c>
      <c r="AN16" s="76">
        <v>4.5655000000000001</v>
      </c>
      <c r="AO16" s="32"/>
      <c r="AQ16" s="76">
        <v>3.9834999999999998</v>
      </c>
      <c r="AR16" s="76">
        <v>-5.8278000000000003E-2</v>
      </c>
      <c r="AS16" s="76">
        <v>-1.9816</v>
      </c>
      <c r="AT16" s="76">
        <v>9.5376999999999992</v>
      </c>
      <c r="AU16" s="76">
        <v>5.5343</v>
      </c>
      <c r="AV16" s="76">
        <v>2.8925000000000001</v>
      </c>
      <c r="AW16" s="76">
        <v>-1.2368000000000001E-2</v>
      </c>
      <c r="AX16" s="76">
        <v>-0.33489000000000002</v>
      </c>
      <c r="AY16" s="76">
        <v>7.2046000000000001</v>
      </c>
      <c r="AZ16" s="76">
        <v>0.5837</v>
      </c>
      <c r="BC16" s="76">
        <v>4.4450000000000003</v>
      </c>
      <c r="BD16" s="76">
        <v>2.3928E-3</v>
      </c>
      <c r="BE16" s="76">
        <v>-4.4033999999999997E-2</v>
      </c>
      <c r="BF16" s="76">
        <v>3.4983</v>
      </c>
      <c r="BG16" s="76">
        <v>0.56520000000000004</v>
      </c>
      <c r="BH16" s="76">
        <v>4.4984999999999999</v>
      </c>
      <c r="BI16" s="76">
        <v>4.9784000000000004E-4</v>
      </c>
      <c r="BJ16" s="76">
        <v>-4.3972999999999998E-2</v>
      </c>
      <c r="BK16" s="76">
        <v>6.0548999999999999</v>
      </c>
      <c r="BL16" s="76">
        <v>0.57799</v>
      </c>
    </row>
    <row r="17" spans="1:66" ht="15" customHeight="1">
      <c r="A17" s="79"/>
      <c r="B17" s="86"/>
      <c r="C17" s="80"/>
      <c r="D17" s="18">
        <f>Main!D110</f>
        <v>0.35716999999999999</v>
      </c>
      <c r="E17" s="18">
        <f t="shared" si="1"/>
        <v>8.2039123368910505E-2</v>
      </c>
      <c r="F17" s="18">
        <f t="shared" ca="1" si="2"/>
        <v>2.5359416924825055E-8</v>
      </c>
      <c r="G17" s="18">
        <f t="shared" ca="1" si="3"/>
        <v>1.9878608667109659E-8</v>
      </c>
      <c r="H17" s="18">
        <f t="shared" ca="1" si="4"/>
        <v>2.6872669020093212E-8</v>
      </c>
      <c r="I17" s="18">
        <f t="shared" ca="1" si="5"/>
        <v>-1.1836396363312697E-14</v>
      </c>
      <c r="J17" s="35">
        <f t="shared" ca="1" si="6"/>
        <v>2.4654031613039044E-8</v>
      </c>
      <c r="K17" s="35">
        <f ca="1">J17*DCC!$C78*DCC!AG78</f>
        <v>1.7199086364212427E-7</v>
      </c>
      <c r="M17" s="76">
        <v>8524.7999999999993</v>
      </c>
      <c r="N17" s="32">
        <v>202.5</v>
      </c>
      <c r="O17" s="32">
        <f t="shared" si="8"/>
        <v>9.0507348414659603</v>
      </c>
      <c r="P17" s="76">
        <v>0.58850000000000002</v>
      </c>
      <c r="Q17" s="76">
        <v>2.5449000000000002</v>
      </c>
      <c r="R17" s="32"/>
      <c r="S17" s="76">
        <v>1511.3</v>
      </c>
      <c r="T17" s="76">
        <v>30.661000000000001</v>
      </c>
      <c r="U17" s="76">
        <v>-1170.0999999999999</v>
      </c>
      <c r="V17" s="76">
        <v>1.4204000000000001</v>
      </c>
      <c r="W17" s="76">
        <v>3.6852999999999998</v>
      </c>
      <c r="X17" s="76">
        <v>3003.6</v>
      </c>
      <c r="Y17" s="76">
        <v>-16.292999999999999</v>
      </c>
      <c r="Z17" s="76">
        <v>-3320.9</v>
      </c>
      <c r="AA17" s="76">
        <v>2.8809999999999998</v>
      </c>
      <c r="AB17" s="76">
        <v>9.3183000000000007</v>
      </c>
      <c r="AC17" s="32"/>
      <c r="AE17" s="76">
        <v>-184.94</v>
      </c>
      <c r="AF17" s="76">
        <v>6.4949000000000003</v>
      </c>
      <c r="AG17" s="76">
        <v>734.87</v>
      </c>
      <c r="AH17" s="76">
        <v>-1.6252</v>
      </c>
      <c r="AI17" s="76">
        <v>3.2961999999999998</v>
      </c>
      <c r="AJ17" s="76">
        <v>-111.31</v>
      </c>
      <c r="AK17" s="76">
        <v>2.9853000000000001</v>
      </c>
      <c r="AL17" s="76">
        <v>195.39</v>
      </c>
      <c r="AM17" s="76">
        <v>3.9247999999999998</v>
      </c>
      <c r="AN17" s="76">
        <v>2.4041999999999999</v>
      </c>
      <c r="AO17" s="32"/>
      <c r="AQ17" s="76">
        <v>5.3327999999999998</v>
      </c>
      <c r="AR17" s="76">
        <v>-0.1116</v>
      </c>
      <c r="AS17" s="76">
        <v>-3.1110000000000002</v>
      </c>
      <c r="AT17" s="76">
        <v>11.194000000000001</v>
      </c>
      <c r="AU17" s="76">
        <v>5.9287999999999998</v>
      </c>
      <c r="AV17" s="76">
        <v>11.853</v>
      </c>
      <c r="AW17" s="76">
        <v>-0.37169000000000002</v>
      </c>
      <c r="AX17" s="76">
        <v>-10.211</v>
      </c>
      <c r="AY17" s="76">
        <v>11.583</v>
      </c>
      <c r="AZ17" s="76">
        <v>6.4184999999999999</v>
      </c>
      <c r="BC17" s="76">
        <v>4.4733000000000001</v>
      </c>
      <c r="BD17" s="76">
        <v>7.5276E-4</v>
      </c>
      <c r="BE17" s="76">
        <v>-1.9866999999999999E-2</v>
      </c>
      <c r="BF17" s="76">
        <v>3.6671</v>
      </c>
      <c r="BG17" s="76">
        <v>0.23465</v>
      </c>
      <c r="BH17" s="76">
        <v>4.5029000000000003</v>
      </c>
      <c r="BI17" s="76">
        <v>-2.6353000000000001E-3</v>
      </c>
      <c r="BJ17" s="76">
        <v>-3.3910000000000003E-2</v>
      </c>
      <c r="BK17" s="76">
        <v>5.9512</v>
      </c>
      <c r="BL17" s="76">
        <v>0.33132</v>
      </c>
    </row>
    <row r="18" spans="1:66" ht="15" customHeight="1">
      <c r="A18" s="79"/>
      <c r="B18" s="86"/>
      <c r="C18" s="80"/>
      <c r="D18" s="18">
        <f>Main!D111</f>
        <v>0.44964999999999999</v>
      </c>
      <c r="E18" s="18">
        <f t="shared" si="1"/>
        <v>9.1989198876660641E-2</v>
      </c>
      <c r="F18" s="18">
        <f t="shared" ca="1" si="2"/>
        <v>3.1216179878804115E-8</v>
      </c>
      <c r="G18" s="18">
        <f t="shared" ca="1" si="3"/>
        <v>2.4471913941597771E-8</v>
      </c>
      <c r="H18" s="18">
        <f t="shared" ca="1" si="4"/>
        <v>3.3078272854991776E-8</v>
      </c>
      <c r="I18" s="18">
        <f t="shared" ca="1" si="5"/>
        <v>-1.4564969445882067E-14</v>
      </c>
      <c r="J18" s="35">
        <f t="shared" ca="1" si="6"/>
        <v>3.0348186344422186E-8</v>
      </c>
      <c r="K18" s="35">
        <f ca="1">J18*DCC!$C79*DCC!AG79</f>
        <v>2.6653039732223495E-7</v>
      </c>
      <c r="M18" s="76">
        <v>10836</v>
      </c>
      <c r="N18" s="32">
        <v>299.5</v>
      </c>
      <c r="O18" s="32">
        <f t="shared" si="8"/>
        <v>9.2906292032049862</v>
      </c>
      <c r="P18" s="76">
        <v>0.59928000000000003</v>
      </c>
      <c r="Q18" s="76">
        <v>2.5710000000000002</v>
      </c>
      <c r="R18" s="32"/>
      <c r="S18" s="76">
        <v>1402.5</v>
      </c>
      <c r="T18" s="76">
        <v>34.985999999999997</v>
      </c>
      <c r="U18" s="76">
        <v>-727.57</v>
      </c>
      <c r="V18" s="76">
        <v>4.1355000000000004</v>
      </c>
      <c r="W18" s="76">
        <v>2.8573</v>
      </c>
      <c r="X18" s="76">
        <v>3230.2</v>
      </c>
      <c r="Y18" s="76">
        <v>-29.725000000000001</v>
      </c>
      <c r="Z18" s="76">
        <v>-3204.1</v>
      </c>
      <c r="AA18" s="76">
        <v>5.7404000000000002</v>
      </c>
      <c r="AB18" s="76">
        <v>8.0047999999999995</v>
      </c>
      <c r="AC18" s="32"/>
      <c r="AE18" s="76">
        <v>-58.241999999999997</v>
      </c>
      <c r="AF18" s="76">
        <v>5.4961000000000002</v>
      </c>
      <c r="AG18" s="76">
        <v>360.36</v>
      </c>
      <c r="AH18" s="76">
        <v>2.2675999999999998</v>
      </c>
      <c r="AI18" s="76">
        <v>2.7361</v>
      </c>
      <c r="AJ18" s="76">
        <v>4.5842999999999998</v>
      </c>
      <c r="AK18" s="76">
        <v>2.5766</v>
      </c>
      <c r="AL18" s="76">
        <v>178.27</v>
      </c>
      <c r="AM18" s="76">
        <v>4.8452000000000002</v>
      </c>
      <c r="AN18" s="76">
        <v>2.1772999999999998</v>
      </c>
      <c r="AO18" s="32"/>
      <c r="AQ18" s="76">
        <v>4.3719000000000001</v>
      </c>
      <c r="AR18" s="76">
        <v>-0.10087</v>
      </c>
      <c r="AS18" s="76">
        <v>-2.5384000000000002</v>
      </c>
      <c r="AT18" s="76">
        <v>12.108000000000001</v>
      </c>
      <c r="AU18" s="76">
        <v>6.2497999999999996</v>
      </c>
      <c r="AV18" s="76">
        <v>2.5712000000000002</v>
      </c>
      <c r="AW18" s="76">
        <v>-2.7168999999999999E-2</v>
      </c>
      <c r="AX18" s="76">
        <v>-0.46116000000000001</v>
      </c>
      <c r="AY18" s="76">
        <v>18.606999999999999</v>
      </c>
      <c r="AZ18" s="76">
        <v>0.76590999999999998</v>
      </c>
      <c r="BC18" s="76">
        <v>4.3379000000000003</v>
      </c>
      <c r="BD18" s="76">
        <v>-1.1425000000000001E-3</v>
      </c>
      <c r="BE18" s="76">
        <v>9.4765999999999994E-12</v>
      </c>
      <c r="BF18" s="76">
        <v>-0.45122000000000001</v>
      </c>
      <c r="BG18" s="76">
        <v>2.5767000000000002</v>
      </c>
      <c r="BH18" s="76">
        <v>4.3514999999999997</v>
      </c>
      <c r="BI18" s="76">
        <v>-2.9618000000000001E-3</v>
      </c>
      <c r="BJ18" s="76">
        <v>-4.9947999999999999E-2</v>
      </c>
      <c r="BK18" s="76">
        <v>-6.198E-4</v>
      </c>
      <c r="BL18" s="76">
        <v>3.9201999999999999</v>
      </c>
    </row>
    <row r="19" spans="1:66" ht="15" customHeight="1">
      <c r="A19" s="79"/>
      <c r="B19" s="86"/>
      <c r="C19" s="80"/>
      <c r="D19" s="18">
        <f>Main!D112</f>
        <v>0.56608000000000003</v>
      </c>
      <c r="E19" s="18">
        <f t="shared" si="1"/>
        <v>0.10312912245514967</v>
      </c>
      <c r="F19" s="18">
        <f t="shared" ca="1" si="2"/>
        <v>3.8392758072494401E-8</v>
      </c>
      <c r="G19" s="18">
        <f t="shared" ca="1" si="3"/>
        <v>3.0100979829388082E-8</v>
      </c>
      <c r="H19" s="18">
        <f t="shared" ca="1" si="4"/>
        <v>4.0682119460427696E-8</v>
      </c>
      <c r="I19" s="18">
        <f t="shared" ca="1" si="5"/>
        <v>-1.7906989120434832E-14</v>
      </c>
      <c r="J19" s="35">
        <f t="shared" ca="1" si="6"/>
        <v>3.732559821098302E-8</v>
      </c>
      <c r="K19" s="35">
        <f ca="1">J19*DCC!$C80*DCC!AG80</f>
        <v>4.1268689336230546E-7</v>
      </c>
      <c r="M19" s="76">
        <v>64785</v>
      </c>
      <c r="N19" s="32">
        <v>424.5</v>
      </c>
      <c r="O19" s="32">
        <f t="shared" si="8"/>
        <v>11.078829374062911</v>
      </c>
      <c r="P19" s="76">
        <v>0.59677999999999998</v>
      </c>
      <c r="Q19" s="76">
        <v>2.7433000000000001</v>
      </c>
      <c r="R19" s="32"/>
      <c r="S19" s="76">
        <v>1499</v>
      </c>
      <c r="T19" s="76">
        <v>57.901000000000003</v>
      </c>
      <c r="U19" s="76">
        <v>-552.09</v>
      </c>
      <c r="V19" s="76">
        <v>6.2183000000000002</v>
      </c>
      <c r="W19" s="76">
        <v>2.0011999999999999</v>
      </c>
      <c r="X19" s="76">
        <v>3499.1</v>
      </c>
      <c r="Y19" s="76">
        <v>-30.126999999999999</v>
      </c>
      <c r="Z19" s="76">
        <v>-2843.5</v>
      </c>
      <c r="AA19" s="76">
        <v>7.9768999999999997</v>
      </c>
      <c r="AB19" s="76">
        <v>6.0906000000000002</v>
      </c>
      <c r="AC19" s="32"/>
      <c r="AE19" s="76">
        <v>230.01</v>
      </c>
      <c r="AF19" s="76">
        <v>-0.71447000000000005</v>
      </c>
      <c r="AG19" s="76">
        <v>241.54</v>
      </c>
      <c r="AH19" s="76">
        <v>4.9705000000000004</v>
      </c>
      <c r="AI19" s="76">
        <v>1.8733</v>
      </c>
      <c r="AJ19" s="76">
        <v>282.88</v>
      </c>
      <c r="AK19" s="76">
        <v>0.59424999999999994</v>
      </c>
      <c r="AL19" s="76">
        <v>182.24</v>
      </c>
      <c r="AM19" s="76">
        <v>5.8990999999999998</v>
      </c>
      <c r="AN19" s="76">
        <v>1.8572</v>
      </c>
      <c r="AO19" s="32"/>
      <c r="AQ19" s="76">
        <v>3.5507</v>
      </c>
      <c r="AR19" s="76">
        <v>6.8227999999999995E-4</v>
      </c>
      <c r="AS19" s="76">
        <v>2.4662E-2</v>
      </c>
      <c r="AT19" s="76">
        <v>11.244</v>
      </c>
      <c r="AU19" s="76">
        <v>8.4410000000000007</v>
      </c>
      <c r="AV19" s="76">
        <v>3.5507</v>
      </c>
      <c r="AW19" s="76">
        <v>6.8227999999999995E-4</v>
      </c>
      <c r="AX19" s="76">
        <v>2.4662E-2</v>
      </c>
      <c r="AY19" s="76">
        <v>11.244</v>
      </c>
      <c r="AZ19" s="76">
        <v>8.4410000000000007</v>
      </c>
      <c r="BC19" s="76">
        <v>5.6532999999999998</v>
      </c>
      <c r="BD19" s="76">
        <v>1.0207E-3</v>
      </c>
      <c r="BE19" s="76">
        <v>1.7003999999999998E-2</v>
      </c>
      <c r="BF19" s="76">
        <v>9.8460000000000001</v>
      </c>
      <c r="BG19" s="76">
        <v>3.2877000000000001</v>
      </c>
      <c r="BH19" s="76">
        <v>5.6532999999999998</v>
      </c>
      <c r="BI19" s="76">
        <v>1.0207E-3</v>
      </c>
      <c r="BJ19" s="76">
        <v>1.7003999999999998E-2</v>
      </c>
      <c r="BK19" s="76">
        <v>9.8460000000000001</v>
      </c>
      <c r="BL19" s="76">
        <v>3.2877000000000001</v>
      </c>
    </row>
    <row r="20" spans="1:66" ht="15" customHeight="1">
      <c r="A20" s="79"/>
      <c r="B20" s="86"/>
      <c r="C20" s="80"/>
      <c r="D20" s="18">
        <f>Main!D113</f>
        <v>0.71264000000000005</v>
      </c>
      <c r="E20" s="18">
        <f t="shared" si="1"/>
        <v>0.11559222562927944</v>
      </c>
      <c r="F20" s="18">
        <f t="shared" ca="1" si="2"/>
        <v>4.716762614401797E-8</v>
      </c>
      <c r="G20" s="18">
        <f t="shared" ca="1" si="3"/>
        <v>3.6984605225288006E-8</v>
      </c>
      <c r="H20" s="18">
        <f t="shared" ca="1" si="4"/>
        <v>4.9979159957436004E-8</v>
      </c>
      <c r="I20" s="18">
        <f t="shared" ca="1" si="5"/>
        <v>-2.1991331588789052E-14</v>
      </c>
      <c r="J20" s="35">
        <f t="shared" ca="1" si="6"/>
        <v>4.5857061525091508E-8</v>
      </c>
      <c r="K20" s="35">
        <f ca="1">J20*DCC!$C81*DCC!AG81</f>
        <v>6.382901256433777E-7</v>
      </c>
      <c r="M20" s="76">
        <v>757220</v>
      </c>
      <c r="N20" s="32">
        <v>558</v>
      </c>
      <c r="O20" s="32">
        <f t="shared" si="8"/>
        <v>13.537409111069383</v>
      </c>
      <c r="P20" s="76">
        <v>0.60477999999999998</v>
      </c>
      <c r="Q20" s="76">
        <v>2.9746999999999999</v>
      </c>
      <c r="R20" s="32"/>
      <c r="S20" s="76">
        <v>2092.5</v>
      </c>
      <c r="T20" s="76">
        <v>88.347999999999999</v>
      </c>
      <c r="U20" s="76">
        <v>-512.24</v>
      </c>
      <c r="V20" s="76">
        <v>7.6063000000000001</v>
      </c>
      <c r="W20" s="76">
        <v>1.6124000000000001</v>
      </c>
      <c r="X20" s="76">
        <v>5028.8</v>
      </c>
      <c r="Y20" s="76">
        <v>-37.466999999999999</v>
      </c>
      <c r="Z20" s="76">
        <v>-3378.1</v>
      </c>
      <c r="AA20" s="76">
        <v>9.9276999999999997</v>
      </c>
      <c r="AB20" s="76">
        <v>5.2950999999999997</v>
      </c>
      <c r="AC20" s="32"/>
      <c r="AE20" s="76">
        <v>518.48</v>
      </c>
      <c r="AF20" s="76">
        <v>-9.3234999999999992</v>
      </c>
      <c r="AG20" s="76">
        <v>221.89</v>
      </c>
      <c r="AH20" s="76">
        <v>6.2432999999999996</v>
      </c>
      <c r="AI20" s="76">
        <v>1.4686999999999999</v>
      </c>
      <c r="AJ20" s="76">
        <v>551.04999999999995</v>
      </c>
      <c r="AK20" s="76">
        <v>-7.6322000000000001</v>
      </c>
      <c r="AL20" s="76">
        <v>161.88</v>
      </c>
      <c r="AM20" s="76">
        <v>7.0670000000000002</v>
      </c>
      <c r="AN20" s="76">
        <v>1.4419999999999999</v>
      </c>
      <c r="AO20" s="32"/>
      <c r="AQ20" s="76">
        <v>1.8580000000000001</v>
      </c>
      <c r="AR20" s="76">
        <v>-4.6545999999999997E-2</v>
      </c>
      <c r="AS20" s="76">
        <v>-1.2343999999999999</v>
      </c>
      <c r="AT20" s="76">
        <v>16.056999999999999</v>
      </c>
      <c r="AU20" s="76">
        <v>7.7737999999999996</v>
      </c>
      <c r="AV20" s="76">
        <v>0.84279000000000004</v>
      </c>
      <c r="AW20" s="76">
        <v>-2.3678999999999999E-2</v>
      </c>
      <c r="AX20" s="76">
        <v>-0.13741</v>
      </c>
      <c r="AY20" s="76">
        <v>6.952</v>
      </c>
      <c r="AZ20" s="76">
        <v>0.33450000000000002</v>
      </c>
      <c r="BC20" s="76">
        <v>2.5270999999999999</v>
      </c>
      <c r="BD20" s="76">
        <v>-3.2828999999999997E-2</v>
      </c>
      <c r="BE20" s="76">
        <v>-0.18917</v>
      </c>
      <c r="BF20" s="76">
        <v>5.4316000000000004</v>
      </c>
      <c r="BG20" s="76">
        <v>0.25852000000000003</v>
      </c>
      <c r="BH20" s="76">
        <v>2.6722999999999999</v>
      </c>
      <c r="BI20" s="76">
        <v>-4.1950000000000001E-2</v>
      </c>
      <c r="BJ20" s="76">
        <v>-0.29903999999999997</v>
      </c>
      <c r="BK20" s="76">
        <v>6.7240000000000002</v>
      </c>
      <c r="BL20" s="76">
        <v>0.40699999999999997</v>
      </c>
    </row>
    <row r="21" spans="1:66" ht="15" customHeight="1">
      <c r="A21" s="79"/>
      <c r="B21" s="86"/>
      <c r="C21" s="80"/>
      <c r="D21" s="18">
        <f>Main!D114</f>
        <v>0.89717000000000002</v>
      </c>
      <c r="E21" s="18">
        <f t="shared" si="1"/>
        <v>0.12952891903067723</v>
      </c>
      <c r="F21" s="18">
        <f t="shared" ca="1" si="2"/>
        <v>5.7872585451251887E-8</v>
      </c>
      <c r="G21" s="18">
        <f t="shared" ca="1" si="3"/>
        <v>4.5383634946907112E-8</v>
      </c>
      <c r="H21" s="18">
        <f t="shared" ca="1" si="4"/>
        <v>6.1320786816770526E-8</v>
      </c>
      <c r="I21" s="18">
        <f t="shared" ca="1" si="5"/>
        <v>-2.697123515005748E-14</v>
      </c>
      <c r="J21" s="35">
        <f t="shared" ca="1" si="6"/>
        <v>5.6265245469418734E-8</v>
      </c>
      <c r="K21" s="35">
        <f ca="1">J21*DCC!$C82*DCC!AG82</f>
        <v>9.8594062264124389E-7</v>
      </c>
      <c r="M21" s="76">
        <v>8480200</v>
      </c>
      <c r="N21" s="32">
        <v>666</v>
      </c>
      <c r="O21" s="32">
        <f t="shared" si="8"/>
        <v>15.953244592395627</v>
      </c>
      <c r="P21" s="76">
        <v>0.68095000000000006</v>
      </c>
      <c r="Q21" s="76">
        <v>3.1981000000000002</v>
      </c>
      <c r="R21" s="32"/>
      <c r="S21" s="76">
        <v>7094.5</v>
      </c>
      <c r="T21" s="76">
        <v>-58.52</v>
      </c>
      <c r="U21" s="76">
        <v>-4862.8</v>
      </c>
      <c r="V21" s="76">
        <v>10.003</v>
      </c>
      <c r="W21" s="76">
        <v>5.1719999999999997</v>
      </c>
      <c r="X21" s="76">
        <v>7431.5</v>
      </c>
      <c r="Y21" s="76">
        <v>-71.991</v>
      </c>
      <c r="Z21" s="76">
        <v>-4532.8999999999996</v>
      </c>
      <c r="AA21" s="76">
        <v>11.186999999999999</v>
      </c>
      <c r="AB21" s="76">
        <v>5.1662999999999997</v>
      </c>
      <c r="AC21" s="32"/>
      <c r="AE21" s="76">
        <v>664.3</v>
      </c>
      <c r="AF21" s="76">
        <v>-14.308999999999999</v>
      </c>
      <c r="AG21" s="76">
        <v>211.95</v>
      </c>
      <c r="AH21" s="76">
        <v>7.3083</v>
      </c>
      <c r="AI21" s="76">
        <v>1.268</v>
      </c>
      <c r="AJ21" s="76">
        <v>-3.0130000000000001E-2</v>
      </c>
      <c r="AK21" s="76">
        <v>22.135999999999999</v>
      </c>
      <c r="AL21" s="76">
        <v>926.54</v>
      </c>
      <c r="AM21" s="76">
        <v>9.2700999999999993</v>
      </c>
      <c r="AN21" s="76">
        <v>4.0956999999999999</v>
      </c>
      <c r="AO21" s="32"/>
      <c r="AQ21" s="76">
        <v>0.77197000000000005</v>
      </c>
      <c r="AR21" s="76">
        <v>-1.1140000000000001E-2</v>
      </c>
      <c r="AS21" s="76">
        <v>-8.0411999999999997E-2</v>
      </c>
      <c r="AT21" s="76">
        <v>6.6927000000000003</v>
      </c>
      <c r="AU21" s="76">
        <v>0.48904999999999998</v>
      </c>
      <c r="AV21" s="76">
        <v>0.76427999999999996</v>
      </c>
      <c r="AW21" s="76">
        <v>-5.9369000000000002E-3</v>
      </c>
      <c r="AX21" s="76">
        <v>-4.9229000000000002E-2</v>
      </c>
      <c r="AY21" s="76">
        <v>7.7404000000000002</v>
      </c>
      <c r="AZ21" s="76">
        <v>0.94269000000000003</v>
      </c>
      <c r="BC21" s="76">
        <v>0.32305</v>
      </c>
      <c r="BD21" s="76">
        <v>-6.3904000000000002E-2</v>
      </c>
      <c r="BE21" s="76">
        <v>-0.51685999999999999</v>
      </c>
      <c r="BF21" s="76">
        <v>6.5804999999999998</v>
      </c>
      <c r="BG21" s="76">
        <v>0.53032999999999997</v>
      </c>
      <c r="BH21" s="76">
        <v>0.23369999999999999</v>
      </c>
      <c r="BI21" s="76">
        <v>-3.4264999999999997E-2</v>
      </c>
      <c r="BJ21" s="76">
        <v>-0.30207000000000001</v>
      </c>
      <c r="BK21" s="76">
        <v>7.4627999999999997</v>
      </c>
      <c r="BL21" s="76">
        <v>0.99761999999999995</v>
      </c>
    </row>
    <row r="22" spans="1:66" ht="15" customHeight="1">
      <c r="A22" s="79"/>
      <c r="B22" s="86"/>
      <c r="C22" s="80"/>
      <c r="D22" s="18">
        <f>Main!D115</f>
        <v>1.1294</v>
      </c>
      <c r="E22" s="18">
        <f t="shared" si="1"/>
        <v>0.14509247533410105</v>
      </c>
      <c r="F22" s="18">
        <f t="shared" ca="1" si="2"/>
        <v>7.0886176238234733E-8</v>
      </c>
      <c r="G22" s="18">
        <f t="shared" ca="1" si="3"/>
        <v>5.5595930738854625E-8</v>
      </c>
      <c r="H22" s="18">
        <f t="shared" ca="1" si="4"/>
        <v>7.5107815629930267E-8</v>
      </c>
      <c r="I22" s="18">
        <f t="shared" ca="1" si="5"/>
        <v>-3.3020933722366857E-14</v>
      </c>
      <c r="J22" s="35">
        <f t="shared" ca="1" si="6"/>
        <v>6.89183068872714E-8</v>
      </c>
      <c r="K22" s="35">
        <f ca="1">J22*DCC!$C83*DCC!AG83</f>
        <v>1.5257489707984611E-6</v>
      </c>
      <c r="M22" s="76">
        <v>17893000</v>
      </c>
      <c r="N22" s="32">
        <v>718</v>
      </c>
      <c r="O22" s="32">
        <f t="shared" si="8"/>
        <v>16.699920132873999</v>
      </c>
      <c r="P22" s="76">
        <v>1.4295</v>
      </c>
      <c r="Q22" s="76">
        <v>3.2685</v>
      </c>
      <c r="R22" s="32"/>
      <c r="S22" s="76">
        <v>8593.5</v>
      </c>
      <c r="T22" s="76">
        <v>-81.471000000000004</v>
      </c>
      <c r="U22" s="76">
        <v>-5482.4</v>
      </c>
      <c r="V22" s="76">
        <v>10.78</v>
      </c>
      <c r="W22" s="76">
        <v>5.0655000000000001</v>
      </c>
      <c r="X22" s="76">
        <v>8357.1</v>
      </c>
      <c r="Y22" s="76">
        <v>-64.959999999999994</v>
      </c>
      <c r="Z22" s="76">
        <v>-4385.2</v>
      </c>
      <c r="AA22" s="76">
        <v>11.784000000000001</v>
      </c>
      <c r="AB22" s="76">
        <v>4.7694000000000001</v>
      </c>
      <c r="AC22" s="32"/>
      <c r="AE22" s="76">
        <v>514.99</v>
      </c>
      <c r="AF22" s="76">
        <v>-10.087</v>
      </c>
      <c r="AG22" s="76">
        <v>299.88</v>
      </c>
      <c r="AH22" s="76">
        <v>8.3190000000000008</v>
      </c>
      <c r="AI22" s="76">
        <v>1.7613000000000001</v>
      </c>
      <c r="AJ22" s="76">
        <v>-279.83</v>
      </c>
      <c r="AK22" s="76">
        <v>26.533999999999999</v>
      </c>
      <c r="AL22" s="76">
        <v>1107.7</v>
      </c>
      <c r="AM22" s="76">
        <v>10.103</v>
      </c>
      <c r="AN22" s="76">
        <v>4.2655000000000003</v>
      </c>
      <c r="AO22" s="32"/>
      <c r="AQ22" s="76">
        <v>1.6222000000000001</v>
      </c>
      <c r="AR22" s="76">
        <v>-9.0010999999999997E-3</v>
      </c>
      <c r="AS22" s="76">
        <v>-0.14379</v>
      </c>
      <c r="AT22" s="76">
        <v>7.7134999999999998</v>
      </c>
      <c r="AU22" s="76">
        <v>3.7046999999999999</v>
      </c>
      <c r="AV22" s="76">
        <v>1.5109999999999999</v>
      </c>
      <c r="AW22" s="76">
        <v>-3.4908000000000001E-3</v>
      </c>
      <c r="AX22" s="76">
        <v>-3.3323999999999999E-2</v>
      </c>
      <c r="AY22" s="76">
        <v>6.5761000000000003</v>
      </c>
      <c r="AZ22" s="76">
        <v>2.6778</v>
      </c>
      <c r="BC22" s="76">
        <v>-3.7541000000000002</v>
      </c>
      <c r="BD22" s="76">
        <v>-1.5644000000000002E-2</v>
      </c>
      <c r="BE22" s="76">
        <v>-0.13683000000000001</v>
      </c>
      <c r="BF22" s="76">
        <v>6.8541999999999996</v>
      </c>
      <c r="BG22" s="76">
        <v>0.86385999999999996</v>
      </c>
      <c r="BH22" s="76">
        <v>-3.8275000000000001</v>
      </c>
      <c r="BI22" s="76">
        <v>-9.665E-3</v>
      </c>
      <c r="BJ22" s="76">
        <v>-7.3383000000000004E-2</v>
      </c>
      <c r="BK22" s="76">
        <v>7.2954999999999997</v>
      </c>
      <c r="BL22" s="76">
        <v>1.1114999999999999</v>
      </c>
    </row>
    <row r="23" spans="1:66" ht="15" customHeight="1">
      <c r="A23" s="79"/>
      <c r="B23" s="86"/>
      <c r="C23" s="80"/>
      <c r="D23" s="18">
        <f>Main!D116</f>
        <v>1.4218999999999999</v>
      </c>
      <c r="E23" s="18">
        <f t="shared" si="1"/>
        <v>0.16246726425722949</v>
      </c>
      <c r="F23" s="18">
        <f t="shared" ca="1" si="2"/>
        <v>8.6659483171592729E-8</v>
      </c>
      <c r="G23" s="18">
        <f t="shared" ca="1" si="3"/>
        <v>6.7976862668439097E-8</v>
      </c>
      <c r="H23" s="18">
        <f t="shared" ca="1" si="4"/>
        <v>9.1817757880746977E-8</v>
      </c>
      <c r="I23" s="18">
        <f t="shared" ca="1" si="5"/>
        <v>-4.0347133302717678E-14</v>
      </c>
      <c r="J23" s="35">
        <f t="shared" ca="1" si="6"/>
        <v>8.4255011883978297E-8</v>
      </c>
      <c r="K23" s="35">
        <f ca="1">J23*DCC!$C84*DCC!AG84</f>
        <v>2.3638237284717747E-6</v>
      </c>
      <c r="M23" s="76">
        <v>25209000</v>
      </c>
      <c r="N23" s="32">
        <v>755.5</v>
      </c>
      <c r="O23" s="32">
        <f t="shared" si="8"/>
        <v>17.042711631578467</v>
      </c>
      <c r="P23" s="76">
        <v>1.5075000000000001</v>
      </c>
      <c r="Q23" s="76">
        <v>3.3014000000000001</v>
      </c>
      <c r="R23" s="32"/>
      <c r="S23" s="76">
        <v>9186.1</v>
      </c>
      <c r="T23" s="76">
        <v>-82.451999999999998</v>
      </c>
      <c r="U23" s="76">
        <v>-5388.8</v>
      </c>
      <c r="V23" s="76">
        <v>11.148999999999999</v>
      </c>
      <c r="W23" s="76">
        <v>4.8312999999999997</v>
      </c>
      <c r="X23" s="76">
        <v>9183.2999999999993</v>
      </c>
      <c r="Y23" s="76">
        <v>-74.796000000000006</v>
      </c>
      <c r="Z23" s="76">
        <v>-4601.3</v>
      </c>
      <c r="AA23" s="76">
        <v>12.096</v>
      </c>
      <c r="AB23" s="76">
        <v>4.6806000000000001</v>
      </c>
      <c r="AC23" s="32"/>
      <c r="AE23" s="76">
        <v>-181.86</v>
      </c>
      <c r="AF23" s="76">
        <v>19.027000000000001</v>
      </c>
      <c r="AG23" s="76">
        <v>965.9</v>
      </c>
      <c r="AH23" s="76">
        <v>9.5282</v>
      </c>
      <c r="AI23" s="76">
        <v>3.5811000000000002</v>
      </c>
      <c r="AJ23" s="76">
        <v>-478.41</v>
      </c>
      <c r="AK23" s="76">
        <v>30.858000000000001</v>
      </c>
      <c r="AL23" s="76">
        <v>1235.5</v>
      </c>
      <c r="AM23" s="76">
        <v>10.59</v>
      </c>
      <c r="AN23" s="76">
        <v>4.3898000000000001</v>
      </c>
      <c r="AO23" s="32"/>
      <c r="AQ23" s="76">
        <v>1.6343000000000001</v>
      </c>
      <c r="AR23" s="76">
        <v>-2.7978999999999999E-3</v>
      </c>
      <c r="AS23" s="76">
        <v>-1.9293000000000001E-2</v>
      </c>
      <c r="AT23" s="76">
        <v>6.9743000000000004</v>
      </c>
      <c r="AU23" s="76">
        <v>1.0626</v>
      </c>
      <c r="AV23" s="76">
        <v>1.6426000000000001</v>
      </c>
      <c r="AW23" s="76">
        <v>-1.0107E-3</v>
      </c>
      <c r="AX23" s="76">
        <v>-8.8353000000000008E-3</v>
      </c>
      <c r="AY23" s="76">
        <v>7.4707999999999997</v>
      </c>
      <c r="AZ23" s="76">
        <v>0.56422000000000005</v>
      </c>
      <c r="BC23" s="76">
        <v>-3.8355999999999999</v>
      </c>
      <c r="BD23" s="76">
        <v>-1.0965000000000001E-2</v>
      </c>
      <c r="BE23" s="76">
        <v>-9.4751000000000002E-2</v>
      </c>
      <c r="BF23" s="76">
        <v>6.9839000000000002</v>
      </c>
      <c r="BG23" s="76">
        <v>1.0831999999999999</v>
      </c>
      <c r="BH23" s="76">
        <v>-3.8555999999999999</v>
      </c>
      <c r="BI23" s="76">
        <v>-7.4850000000000003E-3</v>
      </c>
      <c r="BJ23" s="76">
        <v>-6.0754000000000002E-2</v>
      </c>
      <c r="BK23" s="76">
        <v>7.0869</v>
      </c>
      <c r="BL23" s="76">
        <v>1.0791999999999999</v>
      </c>
    </row>
    <row r="24" spans="1:66" ht="15" customHeight="1">
      <c r="A24" s="79"/>
      <c r="B24" s="86"/>
      <c r="C24" s="80"/>
      <c r="D24" s="18">
        <f>Main!D117</f>
        <v>1.7901</v>
      </c>
      <c r="E24" s="18">
        <f t="shared" si="1"/>
        <v>0.18182521434842761</v>
      </c>
      <c r="F24" s="18">
        <f t="shared" ca="1" si="2"/>
        <v>1.0567851783798032E-7</v>
      </c>
      <c r="G24" s="18">
        <f t="shared" ca="1" si="3"/>
        <v>8.2910204847163739E-8</v>
      </c>
      <c r="H24" s="18">
        <f t="shared" ca="1" si="4"/>
        <v>1.1196485294021143E-7</v>
      </c>
      <c r="I24" s="18">
        <f t="shared" ca="1" si="5"/>
        <v>-4.9170626741757618E-14</v>
      </c>
      <c r="J24" s="35">
        <f t="shared" ca="1" si="6"/>
        <v>1.0274821398448205E-7</v>
      </c>
      <c r="K24" s="35">
        <f ca="1">J24*DCC!$C85*DCC!AG85</f>
        <v>3.6682940930500619E-6</v>
      </c>
      <c r="M24" s="76">
        <v>20323000</v>
      </c>
      <c r="N24" s="32">
        <v>794.5</v>
      </c>
      <c r="O24" s="32">
        <f t="shared" si="8"/>
        <v>16.827263807572443</v>
      </c>
      <c r="P24" s="76">
        <v>1.4598</v>
      </c>
      <c r="Q24" s="76">
        <v>3.2818999999999998</v>
      </c>
      <c r="R24" s="32"/>
      <c r="S24" s="76">
        <v>9824.7999999999993</v>
      </c>
      <c r="T24" s="76">
        <v>-91.790999999999997</v>
      </c>
      <c r="U24" s="76">
        <v>-5522.7</v>
      </c>
      <c r="V24" s="76">
        <v>11.476000000000001</v>
      </c>
      <c r="W24" s="76">
        <v>4.7427000000000001</v>
      </c>
      <c r="X24" s="76">
        <v>9629.7999999999993</v>
      </c>
      <c r="Y24" s="76">
        <v>-77.391999999999996</v>
      </c>
      <c r="Z24" s="76">
        <v>-4635.1000000000004</v>
      </c>
      <c r="AA24" s="76">
        <v>12.243</v>
      </c>
      <c r="AB24" s="76">
        <v>4.6783000000000001</v>
      </c>
      <c r="AC24" s="32"/>
      <c r="AE24" s="76">
        <v>-612.05999999999995</v>
      </c>
      <c r="AF24" s="76">
        <v>32.975999999999999</v>
      </c>
      <c r="AG24" s="76">
        <v>1333.2</v>
      </c>
      <c r="AH24" s="76">
        <v>10.048</v>
      </c>
      <c r="AI24" s="76">
        <v>4.1003999999999996</v>
      </c>
      <c r="AJ24" s="76">
        <v>-621.5</v>
      </c>
      <c r="AK24" s="76">
        <v>33.058999999999997</v>
      </c>
      <c r="AL24" s="76">
        <v>1301.2</v>
      </c>
      <c r="AM24" s="76">
        <v>10.782</v>
      </c>
      <c r="AN24" s="76">
        <v>4.4923000000000002</v>
      </c>
      <c r="AO24" s="32"/>
      <c r="AQ24" s="76">
        <v>1.5728</v>
      </c>
      <c r="AR24" s="76">
        <v>-3.1817E-3</v>
      </c>
      <c r="AS24" s="76">
        <v>-3.3388000000000001E-2</v>
      </c>
      <c r="AT24" s="76">
        <v>6.8833000000000002</v>
      </c>
      <c r="AU24" s="76">
        <v>2.3727999999999998</v>
      </c>
      <c r="AV24" s="76">
        <v>1.5524</v>
      </c>
      <c r="AW24" s="76">
        <v>-3.4030000000000002E-3</v>
      </c>
      <c r="AX24" s="76">
        <v>-2.4476999999999999E-2</v>
      </c>
      <c r="AY24" s="76">
        <v>6.7051999999999996</v>
      </c>
      <c r="AZ24" s="76">
        <v>1.9879</v>
      </c>
      <c r="BC24" s="76">
        <v>-3.7738</v>
      </c>
      <c r="BD24" s="76">
        <v>-9.9991000000000003E-3</v>
      </c>
      <c r="BE24" s="76">
        <v>-8.9147000000000004E-2</v>
      </c>
      <c r="BF24" s="76">
        <v>6.9973999999999998</v>
      </c>
      <c r="BG24" s="76">
        <v>1.1525000000000001</v>
      </c>
      <c r="BH24" s="76">
        <v>-3.7940999999999998</v>
      </c>
      <c r="BI24" s="76">
        <v>-8.8953999999999995E-3</v>
      </c>
      <c r="BJ24" s="76">
        <v>-6.5713999999999995E-2</v>
      </c>
      <c r="BK24" s="76">
        <v>7.1360999999999999</v>
      </c>
      <c r="BL24" s="76">
        <v>1.1637</v>
      </c>
    </row>
    <row r="25" spans="1:66" ht="15" customHeight="1">
      <c r="A25" s="79"/>
      <c r="B25" s="86"/>
      <c r="C25" s="80"/>
      <c r="D25" s="18">
        <f>Main!D118</f>
        <v>2.2536</v>
      </c>
      <c r="E25" s="18">
        <f t="shared" si="1"/>
        <v>0.20335530808707047</v>
      </c>
      <c r="F25" s="18">
        <f t="shared" ca="1" si="2"/>
        <v>1.2848335230248929E-7</v>
      </c>
      <c r="G25" s="18">
        <f t="shared" ca="1" si="3"/>
        <v>1.0082386778262887E-7</v>
      </c>
      <c r="H25" s="18">
        <f t="shared" ca="1" si="4"/>
        <v>1.3612014069857942E-7</v>
      </c>
      <c r="I25" s="18">
        <f t="shared" ca="1" si="5"/>
        <v>-5.9733639015944592E-14</v>
      </c>
      <c r="J25" s="35">
        <f t="shared" ca="1" si="6"/>
        <v>1.2492354995318856E-7</v>
      </c>
      <c r="K25" s="35">
        <f ca="1">J25*DCC!$C86*DCC!AG86</f>
        <v>5.7003650360541816E-6</v>
      </c>
      <c r="M25" s="76">
        <v>14197000</v>
      </c>
      <c r="N25" s="32">
        <v>834.5</v>
      </c>
      <c r="O25" s="32">
        <f t="shared" si="8"/>
        <v>16.468541232645713</v>
      </c>
      <c r="P25" s="76">
        <v>1.4408000000000001</v>
      </c>
      <c r="Q25" s="76">
        <v>3.2501000000000002</v>
      </c>
      <c r="R25" s="32"/>
      <c r="S25" s="76">
        <v>10396</v>
      </c>
      <c r="T25" s="76">
        <v>-100.42</v>
      </c>
      <c r="U25" s="76">
        <v>-5640.6</v>
      </c>
      <c r="V25" s="76">
        <v>11.753</v>
      </c>
      <c r="W25" s="76">
        <v>4.6456999999999997</v>
      </c>
      <c r="X25" s="76">
        <v>10488</v>
      </c>
      <c r="Y25" s="76">
        <v>-81.304000000000002</v>
      </c>
      <c r="Z25" s="76">
        <v>-4834.6000000000004</v>
      </c>
      <c r="AA25" s="76">
        <v>12.651</v>
      </c>
      <c r="AB25" s="76">
        <v>4.6136999999999997</v>
      </c>
      <c r="AC25" s="32"/>
      <c r="AE25" s="76">
        <v>-566.35</v>
      </c>
      <c r="AF25" s="76">
        <v>26.603999999999999</v>
      </c>
      <c r="AG25" s="76">
        <v>1144.5999999999999</v>
      </c>
      <c r="AH25" s="76">
        <v>10.407</v>
      </c>
      <c r="AI25" s="76">
        <v>3.7707999999999999</v>
      </c>
      <c r="AJ25" s="76">
        <v>-888.26</v>
      </c>
      <c r="AK25" s="76">
        <v>34.496000000000002</v>
      </c>
      <c r="AL25" s="76">
        <v>1390.3</v>
      </c>
      <c r="AM25" s="76">
        <v>11.311</v>
      </c>
      <c r="AN25" s="76">
        <v>4.5663</v>
      </c>
      <c r="AO25" s="32"/>
      <c r="AQ25" s="76">
        <v>1.4888999999999999</v>
      </c>
      <c r="AR25" s="76">
        <v>1.0181000000000001E-2</v>
      </c>
      <c r="AS25" s="76">
        <v>7.5398000000000007E-2</v>
      </c>
      <c r="AT25" s="76">
        <v>6.8810000000000002</v>
      </c>
      <c r="AU25" s="76">
        <v>1.3436999999999999E-2</v>
      </c>
      <c r="AV25" s="76">
        <v>1.5195000000000001</v>
      </c>
      <c r="AW25" s="76">
        <v>3.6081999999999998E-4</v>
      </c>
      <c r="AX25" s="76">
        <v>9.0935000000000002E-2</v>
      </c>
      <c r="AY25" s="76">
        <v>12.05</v>
      </c>
      <c r="AZ25" s="76">
        <v>2.9406999999999999E-2</v>
      </c>
      <c r="BC25" s="76">
        <v>-3.3231999999999999</v>
      </c>
      <c r="BD25" s="76">
        <v>-1.3768000000000001E-2</v>
      </c>
      <c r="BE25" s="76">
        <v>-0.12377000000000001</v>
      </c>
      <c r="BF25" s="76">
        <v>6.8228999999999997</v>
      </c>
      <c r="BG25" s="76">
        <v>1.1499999999999999</v>
      </c>
      <c r="BH25" s="76">
        <v>-3.4716</v>
      </c>
      <c r="BI25" s="76">
        <v>-1.7361999999999999E-2</v>
      </c>
      <c r="BJ25" s="76">
        <v>-0.12698000000000001</v>
      </c>
      <c r="BK25" s="76">
        <v>6.6749000000000001</v>
      </c>
      <c r="BL25" s="76">
        <v>1.4870000000000001</v>
      </c>
    </row>
    <row r="26" spans="1:66" ht="15" customHeight="1">
      <c r="A26" s="79"/>
      <c r="B26" s="86"/>
      <c r="C26" s="80"/>
      <c r="D26" s="18">
        <f>Main!D119</f>
        <v>2.8371</v>
      </c>
      <c r="E26" s="18">
        <f t="shared" si="1"/>
        <v>0.22725003377973238</v>
      </c>
      <c r="F26" s="18">
        <f t="shared" ca="1" si="2"/>
        <v>1.5564541323059437E-7</v>
      </c>
      <c r="G26" s="18">
        <f t="shared" ca="1" si="3"/>
        <v>1.2217331016408567E-7</v>
      </c>
      <c r="H26" s="18">
        <f t="shared" ca="1" si="4"/>
        <v>1.6488706659935126E-7</v>
      </c>
      <c r="I26" s="18">
        <f t="shared" ca="1" si="5"/>
        <v>-7.2286615473389646E-14</v>
      </c>
      <c r="J26" s="35">
        <f t="shared" ca="1" si="6"/>
        <v>1.5133752126512275E-7</v>
      </c>
      <c r="K26" s="35">
        <f ca="1">J26*DCC!$C87*DCC!AG87</f>
        <v>8.8500920977069038E-6</v>
      </c>
      <c r="M26" s="76">
        <v>15831000</v>
      </c>
      <c r="N26" s="32">
        <v>876.5</v>
      </c>
      <c r="O26" s="32">
        <f t="shared" si="8"/>
        <v>16.577480601055914</v>
      </c>
      <c r="P26" s="76">
        <v>1.5943000000000001</v>
      </c>
      <c r="Q26" s="76">
        <v>3.2587999999999999</v>
      </c>
      <c r="R26" s="32"/>
      <c r="S26" s="76">
        <v>11046</v>
      </c>
      <c r="T26" s="76">
        <v>-119.72</v>
      </c>
      <c r="U26" s="76">
        <v>-5669.8</v>
      </c>
      <c r="V26" s="76">
        <v>11.864000000000001</v>
      </c>
      <c r="W26" s="76">
        <v>4.2141999999999999</v>
      </c>
      <c r="X26" s="76">
        <v>10611</v>
      </c>
      <c r="Y26" s="76">
        <v>-89.305000000000007</v>
      </c>
      <c r="Z26" s="76">
        <v>-4667.2</v>
      </c>
      <c r="AA26" s="76">
        <v>12.718</v>
      </c>
      <c r="AB26" s="76">
        <v>4.2740999999999998</v>
      </c>
      <c r="AC26" s="32"/>
      <c r="AE26" s="76">
        <v>-604.58000000000004</v>
      </c>
      <c r="AF26" s="76">
        <v>26.603999999999999</v>
      </c>
      <c r="AG26" s="76">
        <v>1137.7</v>
      </c>
      <c r="AH26" s="76">
        <v>10.773999999999999</v>
      </c>
      <c r="AI26" s="76">
        <v>3.7219000000000002</v>
      </c>
      <c r="AJ26" s="76">
        <v>-1310.5999999999999</v>
      </c>
      <c r="AK26" s="76">
        <v>50.95</v>
      </c>
      <c r="AL26" s="76">
        <v>1936.2</v>
      </c>
      <c r="AM26" s="76">
        <v>11.696</v>
      </c>
      <c r="AN26" s="76">
        <v>5.3148999999999997</v>
      </c>
      <c r="AO26" s="32"/>
      <c r="AQ26" s="76">
        <v>1.7386999999999999</v>
      </c>
      <c r="AR26" s="76">
        <v>-4.1156999999999999E-3</v>
      </c>
      <c r="AS26" s="76">
        <v>-5.3718000000000002E-2</v>
      </c>
      <c r="AT26" s="76">
        <v>6.3993000000000002</v>
      </c>
      <c r="AU26" s="76">
        <v>2.9073000000000002</v>
      </c>
      <c r="AV26" s="76">
        <v>1.7374000000000001</v>
      </c>
      <c r="AW26" s="76">
        <v>-2.8855999999999999E-3</v>
      </c>
      <c r="AX26" s="76">
        <v>-3.7510000000000002E-2</v>
      </c>
      <c r="AY26" s="76">
        <v>6.9324000000000003</v>
      </c>
      <c r="AZ26" s="76">
        <v>2.7726000000000002</v>
      </c>
      <c r="BC26" s="76">
        <v>-3.8502999999999998</v>
      </c>
      <c r="BD26" s="76">
        <v>-8.3800000000000003E-3</v>
      </c>
      <c r="BE26" s="76">
        <v>-9.0618000000000004E-2</v>
      </c>
      <c r="BF26" s="76">
        <v>5.4734999999999996</v>
      </c>
      <c r="BG26" s="76">
        <v>1.1234</v>
      </c>
      <c r="BH26" s="76">
        <v>-3.8290000000000002</v>
      </c>
      <c r="BI26" s="76">
        <v>-6.3134000000000003E-3</v>
      </c>
      <c r="BJ26" s="76">
        <v>-6.4236000000000001E-2</v>
      </c>
      <c r="BK26" s="76">
        <v>6.1192000000000002</v>
      </c>
      <c r="BL26" s="76">
        <v>1.1213</v>
      </c>
    </row>
    <row r="27" spans="1:66" ht="15" customHeight="1">
      <c r="A27" s="79"/>
      <c r="B27" s="86"/>
      <c r="C27" s="80"/>
      <c r="D27" s="18">
        <f>Main!D120</f>
        <v>3.5716999999999999</v>
      </c>
      <c r="E27" s="18">
        <f t="shared" si="1"/>
        <v>0.25369735604612775</v>
      </c>
      <c r="F27" s="18">
        <f t="shared" ca="1" si="2"/>
        <v>1.8774103266873539E-7</v>
      </c>
      <c r="G27" s="18">
        <f t="shared" ca="1" si="3"/>
        <v>1.4742285526689848E-7</v>
      </c>
      <c r="H27" s="18">
        <f t="shared" ca="1" si="4"/>
        <v>1.9887288832977523E-7</v>
      </c>
      <c r="I27" s="18">
        <f t="shared" ca="1" si="5"/>
        <v>-8.7071451131812156E-14</v>
      </c>
      <c r="J27" s="35">
        <f t="shared" ca="1" si="6"/>
        <v>1.8255204432979774E-7</v>
      </c>
      <c r="K27" s="35">
        <f ca="1">J27*DCC!$C88*DCC!AG88</f>
        <v>1.3796564036329002E-5</v>
      </c>
      <c r="M27" s="76">
        <v>16514000</v>
      </c>
      <c r="N27" s="32">
        <v>920</v>
      </c>
      <c r="O27" s="32">
        <f t="shared" si="8"/>
        <v>16.619719063959511</v>
      </c>
      <c r="P27" s="76">
        <v>1.5884</v>
      </c>
      <c r="Q27" s="76">
        <v>3.2633000000000001</v>
      </c>
      <c r="R27" s="32"/>
      <c r="S27" s="76">
        <v>11459</v>
      </c>
      <c r="T27" s="76">
        <v>-117.77</v>
      </c>
      <c r="U27" s="76">
        <v>-5655.2</v>
      </c>
      <c r="V27" s="76">
        <v>12.202999999999999</v>
      </c>
      <c r="W27" s="76">
        <v>4.2337999999999996</v>
      </c>
      <c r="X27" s="76">
        <v>11036</v>
      </c>
      <c r="Y27" s="76">
        <v>-94.396000000000001</v>
      </c>
      <c r="Z27" s="76">
        <v>-4841</v>
      </c>
      <c r="AA27" s="76">
        <v>12.936999999999999</v>
      </c>
      <c r="AB27" s="76">
        <v>4.4158999999999997</v>
      </c>
      <c r="AC27" s="32"/>
      <c r="AE27" s="76">
        <v>-663.86</v>
      </c>
      <c r="AF27" s="76">
        <v>26.777999999999999</v>
      </c>
      <c r="AG27" s="76">
        <v>1140.7</v>
      </c>
      <c r="AH27" s="76">
        <v>11.161</v>
      </c>
      <c r="AI27" s="76">
        <v>3.7071999999999998</v>
      </c>
      <c r="AJ27" s="76">
        <v>-2213.5</v>
      </c>
      <c r="AK27" s="76">
        <v>78.81</v>
      </c>
      <c r="AL27" s="76">
        <v>3050.4</v>
      </c>
      <c r="AM27" s="76">
        <v>11.923</v>
      </c>
      <c r="AN27" s="76">
        <v>6.4778000000000002</v>
      </c>
      <c r="AO27" s="32"/>
      <c r="AQ27" s="76">
        <v>1.7132000000000001</v>
      </c>
      <c r="AR27" s="76">
        <v>-2.5573000000000002E-3</v>
      </c>
      <c r="AS27" s="76">
        <v>-2.1595E-2</v>
      </c>
      <c r="AT27" s="76">
        <v>6.1165000000000003</v>
      </c>
      <c r="AU27" s="76">
        <v>1.0184</v>
      </c>
      <c r="AV27" s="76">
        <v>1.7433000000000001</v>
      </c>
      <c r="AW27" s="76">
        <v>-2.8210000000000002E-3</v>
      </c>
      <c r="AX27" s="76">
        <v>-3.7041999999999999E-2</v>
      </c>
      <c r="AY27" s="76">
        <v>6.9676999999999998</v>
      </c>
      <c r="AZ27" s="76">
        <v>2.7671000000000001</v>
      </c>
      <c r="BC27" s="76">
        <v>-3.8098999999999998</v>
      </c>
      <c r="BD27" s="76">
        <v>-8.6213000000000001E-3</v>
      </c>
      <c r="BE27" s="76">
        <v>-9.5230999999999996E-2</v>
      </c>
      <c r="BF27" s="76">
        <v>5.7366999999999999</v>
      </c>
      <c r="BG27" s="76">
        <v>1.2659</v>
      </c>
      <c r="BH27" s="76">
        <v>-3.7761999999999998</v>
      </c>
      <c r="BI27" s="76">
        <v>-5.1005E-3</v>
      </c>
      <c r="BJ27" s="76">
        <v>-5.1633999999999999E-2</v>
      </c>
      <c r="BK27" s="76">
        <v>6.3547000000000002</v>
      </c>
      <c r="BL27" s="76">
        <v>1.0188999999999999</v>
      </c>
    </row>
    <row r="28" spans="1:66" ht="15" customHeight="1">
      <c r="A28" s="79"/>
      <c r="B28" s="86"/>
      <c r="C28" s="80"/>
      <c r="D28" s="18">
        <f>Main!D121</f>
        <v>4.4965000000000002</v>
      </c>
      <c r="E28" s="18">
        <f t="shared" si="1"/>
        <v>0.2828689869293407</v>
      </c>
      <c r="F28" s="18">
        <f t="shared" ca="1" si="2"/>
        <v>2.2531438022680327E-7</v>
      </c>
      <c r="G28" s="18">
        <f t="shared" ca="1" si="3"/>
        <v>1.7702001815100071E-7</v>
      </c>
      <c r="H28" s="18">
        <f t="shared" ca="1" si="4"/>
        <v>2.3864846183747986E-7</v>
      </c>
      <c r="I28" s="18">
        <f t="shared" ca="1" si="5"/>
        <v>-1.0429688191296316E-13</v>
      </c>
      <c r="J28" s="35">
        <f t="shared" ca="1" si="6"/>
        <v>2.1909884922325261E-7</v>
      </c>
      <c r="K28" s="35">
        <f ca="1">J28*DCC!$C89*DCC!AG89</f>
        <v>2.162485922937073E-5</v>
      </c>
      <c r="M28" s="76">
        <v>14335000</v>
      </c>
      <c r="N28" s="32">
        <v>965</v>
      </c>
      <c r="O28" s="32">
        <f t="shared" si="8"/>
        <v>16.478214657299606</v>
      </c>
      <c r="P28" s="76">
        <v>1.581</v>
      </c>
      <c r="Q28" s="76">
        <v>3.2515000000000001</v>
      </c>
      <c r="R28" s="32"/>
      <c r="S28" s="76">
        <v>11659</v>
      </c>
      <c r="T28" s="76">
        <v>-110.36</v>
      </c>
      <c r="U28" s="76">
        <v>-5518.5</v>
      </c>
      <c r="V28" s="76">
        <v>12.526</v>
      </c>
      <c r="W28" s="76">
        <v>4.2382999999999997</v>
      </c>
      <c r="X28" s="76">
        <v>10951</v>
      </c>
      <c r="Y28" s="76">
        <v>-71.367000000000004</v>
      </c>
      <c r="Z28" s="76">
        <v>-4189.8</v>
      </c>
      <c r="AA28" s="76">
        <v>13.25</v>
      </c>
      <c r="AB28" s="76">
        <v>4.0453999999999999</v>
      </c>
      <c r="AC28" s="32"/>
      <c r="AE28" s="76">
        <v>-666.52</v>
      </c>
      <c r="AF28" s="76">
        <v>24.25</v>
      </c>
      <c r="AG28" s="76">
        <v>1086.5999999999999</v>
      </c>
      <c r="AH28" s="76">
        <v>11.493</v>
      </c>
      <c r="AI28" s="76">
        <v>3.6429999999999998</v>
      </c>
      <c r="AJ28" s="76">
        <v>-474.15</v>
      </c>
      <c r="AK28" s="76">
        <v>16.388999999999999</v>
      </c>
      <c r="AL28" s="76">
        <v>840.09</v>
      </c>
      <c r="AM28" s="76">
        <v>12.173999999999999</v>
      </c>
      <c r="AN28" s="76">
        <v>3.5163000000000002</v>
      </c>
      <c r="AO28" s="32"/>
      <c r="AQ28" s="76">
        <v>1.7074</v>
      </c>
      <c r="AR28" s="76">
        <v>-2.8557999999999999E-3</v>
      </c>
      <c r="AS28" s="76">
        <v>-2.3282000000000001E-2</v>
      </c>
      <c r="AT28" s="76">
        <v>6.4809999999999999</v>
      </c>
      <c r="AU28" s="76">
        <v>1.1657</v>
      </c>
      <c r="AV28" s="76">
        <v>1.7067000000000001</v>
      </c>
      <c r="AW28" s="76">
        <v>-3.0972E-3</v>
      </c>
      <c r="AX28" s="76">
        <v>-2.7581000000000001E-2</v>
      </c>
      <c r="AY28" s="76">
        <v>6.6757999999999997</v>
      </c>
      <c r="AZ28" s="76">
        <v>1.6979</v>
      </c>
      <c r="BC28" s="76">
        <v>-3.7494000000000001</v>
      </c>
      <c r="BD28" s="76">
        <v>-9.9342000000000007E-3</v>
      </c>
      <c r="BE28" s="76">
        <v>-0.10506</v>
      </c>
      <c r="BF28" s="76">
        <v>6.0883000000000003</v>
      </c>
      <c r="BG28" s="76">
        <v>1.4583999999999999</v>
      </c>
      <c r="BH28" s="76">
        <v>-3.7332999999999998</v>
      </c>
      <c r="BI28" s="76">
        <v>-7.4818000000000003E-3</v>
      </c>
      <c r="BJ28" s="76">
        <v>-8.6406999999999998E-2</v>
      </c>
      <c r="BK28" s="76">
        <v>6.5983999999999998</v>
      </c>
      <c r="BL28" s="76">
        <v>1.7465999999999999</v>
      </c>
    </row>
    <row r="29" spans="1:66" ht="15" customHeight="1">
      <c r="A29" s="79"/>
      <c r="B29" s="86"/>
      <c r="C29" s="80"/>
      <c r="D29" s="18">
        <f>Main!D122</f>
        <v>5.6607000000000003</v>
      </c>
      <c r="E29" s="18">
        <f t="shared" si="1"/>
        <v>0.31490801127826562</v>
      </c>
      <c r="F29" s="18">
        <f t="shared" ca="1" si="2"/>
        <v>2.6883928287187479E-7</v>
      </c>
      <c r="G29" s="18">
        <f t="shared" ca="1" si="3"/>
        <v>2.1137102820025692E-7</v>
      </c>
      <c r="H29" s="18">
        <f t="shared" ca="1" si="4"/>
        <v>2.8470627779380255E-7</v>
      </c>
      <c r="I29" s="18">
        <f t="shared" ca="1" si="5"/>
        <v>-1.2410889208603793E-13</v>
      </c>
      <c r="J29" s="35">
        <f t="shared" ca="1" si="6"/>
        <v>2.6144306303837264E-7</v>
      </c>
      <c r="K29" s="35">
        <f ca="1">J29*DCC!$C90*DCC!AG90</f>
        <v>3.4371916098895039E-5</v>
      </c>
      <c r="M29" s="76">
        <v>10927000</v>
      </c>
      <c r="N29" s="32">
        <v>1000</v>
      </c>
      <c r="O29" s="32">
        <f t="shared" si="8"/>
        <v>16.206747348552881</v>
      </c>
      <c r="P29" s="76">
        <v>1.6685000000000001</v>
      </c>
      <c r="Q29" s="76">
        <v>3.2265000000000001</v>
      </c>
      <c r="R29" s="32"/>
      <c r="S29" s="76">
        <v>11644</v>
      </c>
      <c r="T29" s="76">
        <v>-101.86</v>
      </c>
      <c r="U29" s="76">
        <v>-5297.6</v>
      </c>
      <c r="V29" s="76">
        <v>12.795</v>
      </c>
      <c r="W29" s="76">
        <v>4.2252999999999998</v>
      </c>
      <c r="X29" s="76">
        <v>11024</v>
      </c>
      <c r="Y29" s="76">
        <v>-70.510000000000005</v>
      </c>
      <c r="Z29" s="76">
        <v>-4187.7</v>
      </c>
      <c r="AA29" s="76">
        <v>13.398999999999999</v>
      </c>
      <c r="AB29" s="76">
        <v>4.0547000000000004</v>
      </c>
      <c r="AC29" s="32"/>
      <c r="AE29" s="76">
        <v>-655.35</v>
      </c>
      <c r="AF29" s="76">
        <v>22.347999999999999</v>
      </c>
      <c r="AG29" s="76">
        <v>1034.2</v>
      </c>
      <c r="AH29" s="76">
        <v>11.734</v>
      </c>
      <c r="AI29" s="76">
        <v>3.5973999999999999</v>
      </c>
      <c r="AJ29" s="76">
        <v>-415.08</v>
      </c>
      <c r="AK29" s="76">
        <v>14.052</v>
      </c>
      <c r="AL29" s="76">
        <v>774.53</v>
      </c>
      <c r="AM29" s="76">
        <v>12.276</v>
      </c>
      <c r="AN29" s="76">
        <v>3.3144</v>
      </c>
      <c r="AO29" s="32"/>
      <c r="AQ29" s="76">
        <v>1.7938000000000001</v>
      </c>
      <c r="AR29" s="76">
        <v>-2.771E-3</v>
      </c>
      <c r="AS29" s="76">
        <v>-2.5187999999999999E-2</v>
      </c>
      <c r="AT29" s="76">
        <v>6.8013000000000003</v>
      </c>
      <c r="AU29" s="76">
        <v>1.4675</v>
      </c>
      <c r="AV29" s="76">
        <v>1.8303</v>
      </c>
      <c r="AW29" s="76">
        <v>-2.4467999999999998E-3</v>
      </c>
      <c r="AX29" s="76">
        <v>-3.2044999999999997E-2</v>
      </c>
      <c r="AY29" s="76">
        <v>7.9339000000000004</v>
      </c>
      <c r="AZ29" s="76">
        <v>2.4681000000000002</v>
      </c>
      <c r="BC29" s="76">
        <v>-3.8054000000000001</v>
      </c>
      <c r="BD29" s="76">
        <v>-9.1430999999999995E-3</v>
      </c>
      <c r="BE29" s="76">
        <v>-0.10722</v>
      </c>
      <c r="BF29" s="76">
        <v>6.452</v>
      </c>
      <c r="BG29" s="76">
        <v>1.8233999999999999</v>
      </c>
      <c r="BH29" s="76">
        <v>-3.7448000000000001</v>
      </c>
      <c r="BI29" s="76">
        <v>-6.6664000000000003E-3</v>
      </c>
      <c r="BJ29" s="76">
        <v>-8.3202999999999999E-2</v>
      </c>
      <c r="BK29" s="76">
        <v>6.9158999999999997</v>
      </c>
      <c r="BL29" s="76">
        <v>2.0747</v>
      </c>
    </row>
    <row r="30" spans="1:66" ht="15" customHeight="1">
      <c r="A30" s="79"/>
      <c r="B30" s="86"/>
      <c r="C30" s="80"/>
      <c r="D30" s="18">
        <f>Main!D123</f>
        <v>7.1265000000000001</v>
      </c>
      <c r="E30" s="18">
        <f t="shared" si="1"/>
        <v>0.3499172463697594</v>
      </c>
      <c r="F30" s="18">
        <f t="shared" ca="1" si="2"/>
        <v>3.1869623038200476E-7</v>
      </c>
      <c r="G30" s="18">
        <f t="shared" ca="1" si="3"/>
        <v>2.5083131248599672E-7</v>
      </c>
      <c r="H30" s="18">
        <f t="shared" ca="1" si="4"/>
        <v>3.3743374579440187E-7</v>
      </c>
      <c r="I30" s="18">
        <f t="shared" ca="1" si="5"/>
        <v>-1.4656160726842498E-13</v>
      </c>
      <c r="J30" s="35">
        <f t="shared" ca="1" si="6"/>
        <v>3.0996194995867134E-7</v>
      </c>
      <c r="K30" s="35">
        <f ca="1">J30*DCC!$C91*DCC!AG91</f>
        <v>5.6396079368800005E-5</v>
      </c>
      <c r="M30" s="76">
        <v>11402000</v>
      </c>
      <c r="N30" s="32">
        <v>1024</v>
      </c>
      <c r="O30" s="32">
        <f t="shared" si="8"/>
        <v>16.249299336573664</v>
      </c>
      <c r="P30" s="76">
        <v>1.6637</v>
      </c>
      <c r="Q30" s="76">
        <v>3.2303999999999999</v>
      </c>
      <c r="R30" s="32"/>
      <c r="S30" s="76">
        <v>11627</v>
      </c>
      <c r="T30" s="76">
        <v>-94.974000000000004</v>
      </c>
      <c r="U30" s="76">
        <v>-5131.7</v>
      </c>
      <c r="V30" s="76">
        <v>12.978</v>
      </c>
      <c r="W30" s="76">
        <v>4.1531000000000002</v>
      </c>
      <c r="X30" s="76">
        <v>11958</v>
      </c>
      <c r="Y30" s="76">
        <v>-86.802999999999997</v>
      </c>
      <c r="Z30" s="76">
        <v>-4861.7</v>
      </c>
      <c r="AA30" s="76">
        <v>13.602</v>
      </c>
      <c r="AB30" s="76">
        <v>4.3878000000000004</v>
      </c>
      <c r="AC30" s="32"/>
      <c r="AE30" s="76">
        <v>-564.49</v>
      </c>
      <c r="AF30" s="76">
        <v>18.765000000000001</v>
      </c>
      <c r="AG30" s="76">
        <v>942.14</v>
      </c>
      <c r="AH30" s="76">
        <v>11.903</v>
      </c>
      <c r="AI30" s="76">
        <v>3.3906999999999998</v>
      </c>
      <c r="AJ30" s="76">
        <v>-450.39</v>
      </c>
      <c r="AK30" s="76">
        <v>12.773999999999999</v>
      </c>
      <c r="AL30" s="76">
        <v>760.92</v>
      </c>
      <c r="AM30" s="76">
        <v>12.372999999999999</v>
      </c>
      <c r="AN30" s="76">
        <v>3.2341000000000002</v>
      </c>
      <c r="AO30" s="32"/>
      <c r="AQ30" s="76">
        <v>1.8067</v>
      </c>
      <c r="AR30" s="76">
        <v>-3.0888000000000001E-3</v>
      </c>
      <c r="AS30" s="76">
        <v>-2.8864999999999998E-2</v>
      </c>
      <c r="AT30" s="76">
        <v>7.0216000000000003</v>
      </c>
      <c r="AU30" s="76">
        <v>1.4535</v>
      </c>
      <c r="AV30" s="76">
        <v>1.8091999999999999</v>
      </c>
      <c r="AW30" s="76">
        <v>-3.1765999999999999E-3</v>
      </c>
      <c r="AX30" s="76">
        <v>-3.0636E-2</v>
      </c>
      <c r="AY30" s="76">
        <v>7.1111000000000004</v>
      </c>
      <c r="AZ30" s="76">
        <v>2.0222000000000002</v>
      </c>
      <c r="BC30" s="76">
        <v>-3.7334999999999998</v>
      </c>
      <c r="BD30" s="76">
        <v>-1.0370000000000001E-2</v>
      </c>
      <c r="BE30" s="76">
        <v>-0.12325999999999999</v>
      </c>
      <c r="BF30" s="76">
        <v>6.6086999999999998</v>
      </c>
      <c r="BG30" s="76">
        <v>1.9308000000000001</v>
      </c>
      <c r="BH30" s="76">
        <v>-3.7012999999999998</v>
      </c>
      <c r="BI30" s="76">
        <v>-8.3808000000000007E-3</v>
      </c>
      <c r="BJ30" s="76">
        <v>-0.11418</v>
      </c>
      <c r="BK30" s="76">
        <v>6.8112000000000004</v>
      </c>
      <c r="BL30" s="76">
        <v>2.7679</v>
      </c>
    </row>
    <row r="31" spans="1:66" ht="15" customHeight="1">
      <c r="A31" s="79"/>
      <c r="B31" s="86"/>
      <c r="C31" s="80"/>
      <c r="D31" s="18">
        <f>Main!D124</f>
        <v>8.9717000000000002</v>
      </c>
      <c r="E31" s="18">
        <f t="shared" si="1"/>
        <v>0.38791874155822809</v>
      </c>
      <c r="F31" s="18">
        <f t="shared" ca="1" si="2"/>
        <v>3.751443044887665E-7</v>
      </c>
      <c r="G31" s="18">
        <f t="shared" ca="1" si="3"/>
        <v>2.9569567668644304E-7</v>
      </c>
      <c r="H31" s="18">
        <f t="shared" ca="1" si="4"/>
        <v>3.9708008418308489E-7</v>
      </c>
      <c r="I31" s="18">
        <f t="shared" ca="1" si="5"/>
        <v>-1.7157787774564348E-13</v>
      </c>
      <c r="J31" s="35">
        <f t="shared" ca="1" si="6"/>
        <v>3.6491918942212981E-7</v>
      </c>
      <c r="K31" s="35">
        <f ca="1">J31*DCC!$C92*DCC!AG92</f>
        <v>9.3598508614465303E-5</v>
      </c>
      <c r="N31">
        <v>10000</v>
      </c>
      <c r="O31" s="18">
        <f>O30</f>
        <v>16.249299336573664</v>
      </c>
      <c r="P31" s="18">
        <f t="shared" ref="P31:BL31" si="9">P30</f>
        <v>1.6637</v>
      </c>
      <c r="Q31" s="18">
        <f t="shared" si="9"/>
        <v>3.2303999999999999</v>
      </c>
      <c r="R31" s="32"/>
      <c r="S31" s="18">
        <f t="shared" si="9"/>
        <v>11627</v>
      </c>
      <c r="T31" s="18">
        <f t="shared" si="9"/>
        <v>-94.974000000000004</v>
      </c>
      <c r="U31" s="18">
        <f t="shared" si="9"/>
        <v>-5131.7</v>
      </c>
      <c r="V31" s="18">
        <f t="shared" si="9"/>
        <v>12.978</v>
      </c>
      <c r="W31" s="18">
        <f t="shared" si="9"/>
        <v>4.1531000000000002</v>
      </c>
      <c r="X31" s="18">
        <f t="shared" si="9"/>
        <v>11958</v>
      </c>
      <c r="Y31" s="18">
        <f t="shared" si="9"/>
        <v>-86.802999999999997</v>
      </c>
      <c r="Z31" s="18">
        <f t="shared" si="9"/>
        <v>-4861.7</v>
      </c>
      <c r="AA31" s="18">
        <f t="shared" si="9"/>
        <v>13.602</v>
      </c>
      <c r="AB31" s="18">
        <f t="shared" si="9"/>
        <v>4.3878000000000004</v>
      </c>
      <c r="AC31" s="32"/>
      <c r="AD31" s="18"/>
      <c r="AE31" s="18">
        <f t="shared" si="9"/>
        <v>-564.49</v>
      </c>
      <c r="AF31" s="18">
        <f t="shared" si="9"/>
        <v>18.765000000000001</v>
      </c>
      <c r="AG31" s="18">
        <f t="shared" si="9"/>
        <v>942.14</v>
      </c>
      <c r="AH31" s="18">
        <f t="shared" si="9"/>
        <v>11.903</v>
      </c>
      <c r="AI31" s="18">
        <f t="shared" si="9"/>
        <v>3.3906999999999998</v>
      </c>
      <c r="AJ31" s="18">
        <f t="shared" si="9"/>
        <v>-450.39</v>
      </c>
      <c r="AK31" s="18">
        <f t="shared" si="9"/>
        <v>12.773999999999999</v>
      </c>
      <c r="AL31" s="18">
        <f t="shared" si="9"/>
        <v>760.92</v>
      </c>
      <c r="AM31" s="18">
        <f t="shared" si="9"/>
        <v>12.372999999999999</v>
      </c>
      <c r="AN31" s="18">
        <f t="shared" si="9"/>
        <v>3.2341000000000002</v>
      </c>
      <c r="AO31" s="32"/>
      <c r="AP31" s="18"/>
      <c r="AQ31" s="18">
        <f t="shared" si="9"/>
        <v>1.8067</v>
      </c>
      <c r="AR31" s="18">
        <f t="shared" si="9"/>
        <v>-3.0888000000000001E-3</v>
      </c>
      <c r="AS31" s="18">
        <f t="shared" si="9"/>
        <v>-2.8864999999999998E-2</v>
      </c>
      <c r="AT31" s="18">
        <f t="shared" si="9"/>
        <v>7.0216000000000003</v>
      </c>
      <c r="AU31" s="18">
        <f t="shared" si="9"/>
        <v>1.4535</v>
      </c>
      <c r="AV31" s="18">
        <f t="shared" si="9"/>
        <v>1.8091999999999999</v>
      </c>
      <c r="AW31" s="18">
        <f t="shared" si="9"/>
        <v>-3.1765999999999999E-3</v>
      </c>
      <c r="AX31" s="18">
        <f t="shared" si="9"/>
        <v>-3.0636E-2</v>
      </c>
      <c r="AY31" s="18">
        <f t="shared" si="9"/>
        <v>7.1111000000000004</v>
      </c>
      <c r="AZ31" s="18">
        <f t="shared" si="9"/>
        <v>2.0222000000000002</v>
      </c>
      <c r="BA31" s="18"/>
      <c r="BB31" s="18"/>
      <c r="BC31" s="18">
        <f t="shared" si="9"/>
        <v>-3.7334999999999998</v>
      </c>
      <c r="BD31" s="18">
        <f t="shared" si="9"/>
        <v>-1.0370000000000001E-2</v>
      </c>
      <c r="BE31" s="18">
        <f t="shared" si="9"/>
        <v>-0.12325999999999999</v>
      </c>
      <c r="BF31" s="18">
        <f t="shared" si="9"/>
        <v>6.6086999999999998</v>
      </c>
      <c r="BG31" s="18">
        <f t="shared" si="9"/>
        <v>1.9308000000000001</v>
      </c>
      <c r="BH31" s="18">
        <f t="shared" si="9"/>
        <v>-3.7012999999999998</v>
      </c>
      <c r="BI31" s="18">
        <f t="shared" si="9"/>
        <v>-8.3808000000000007E-3</v>
      </c>
      <c r="BJ31" s="18">
        <f t="shared" si="9"/>
        <v>-0.11418</v>
      </c>
      <c r="BK31" s="18">
        <f t="shared" si="9"/>
        <v>6.8112000000000004</v>
      </c>
      <c r="BL31" s="18">
        <f t="shared" si="9"/>
        <v>2.7679</v>
      </c>
    </row>
    <row r="32" spans="1:66" ht="15" customHeight="1">
      <c r="A32" s="79"/>
      <c r="B32" s="86"/>
      <c r="C32" s="80"/>
      <c r="D32" s="18">
        <f>Main!D125</f>
        <v>11.295</v>
      </c>
      <c r="E32" s="18">
        <f t="shared" si="1"/>
        <v>0.42885187204750902</v>
      </c>
      <c r="F32" s="18">
        <f t="shared" ca="1" si="2"/>
        <v>4.3841615492842096E-7</v>
      </c>
      <c r="G32" s="18">
        <f t="shared" ca="1" si="3"/>
        <v>3.4628979629237361E-7</v>
      </c>
      <c r="H32" s="18">
        <f t="shared" ca="1" si="4"/>
        <v>4.638522582694154E-7</v>
      </c>
      <c r="I32" s="18">
        <f t="shared" ca="1" si="5"/>
        <v>-1.9895680437094687E-13</v>
      </c>
      <c r="J32" s="35">
        <f t="shared" ca="1" si="6"/>
        <v>4.2655940366938566E-7</v>
      </c>
      <c r="K32" s="35">
        <f ca="1">J32*DCC!$C93*DCC!AG93</f>
        <v>1.574009075114017E-4</v>
      </c>
      <c r="AC32" t="s">
        <v>539</v>
      </c>
      <c r="AD32" t="s">
        <v>540</v>
      </c>
      <c r="AO32" t="s">
        <v>541</v>
      </c>
      <c r="AP32" t="s">
        <v>542</v>
      </c>
      <c r="BA32" t="s">
        <v>543</v>
      </c>
      <c r="BB32" t="s">
        <v>544</v>
      </c>
      <c r="BM32" t="s">
        <v>545</v>
      </c>
      <c r="BN32" t="s">
        <v>546</v>
      </c>
    </row>
    <row r="33" spans="1:66" ht="15" customHeight="1">
      <c r="A33" s="79"/>
      <c r="B33" s="86"/>
      <c r="C33" s="80"/>
      <c r="D33" s="18">
        <f>Main!D126</f>
        <v>14.218999999999999</v>
      </c>
      <c r="E33" s="18">
        <f t="shared" si="1"/>
        <v>0.47250248384777044</v>
      </c>
      <c r="F33" s="18">
        <f t="shared" ca="1" si="2"/>
        <v>5.0881166806861155E-7</v>
      </c>
      <c r="G33" s="18">
        <f t="shared" ca="1" si="3"/>
        <v>4.030625603175349E-7</v>
      </c>
      <c r="H33" s="18">
        <f t="shared" ca="1" si="4"/>
        <v>5.3800901476502E-7</v>
      </c>
      <c r="I33" s="18">
        <f t="shared" ca="1" si="5"/>
        <v>-2.2837659986488132E-13</v>
      </c>
      <c r="J33" s="35">
        <f t="shared" ca="1" si="6"/>
        <v>4.9520165585242443E-7</v>
      </c>
      <c r="K33" s="35">
        <f ca="1">J33*DCC!$C94*DCC!AG94</f>
        <v>2.6211523104658919E-4</v>
      </c>
      <c r="M33" s="18">
        <f ca="1">EXP(O33)</f>
        <v>11401999.999999994</v>
      </c>
      <c r="N33" s="18">
        <f ca="1">$B$1</f>
        <v>1047</v>
      </c>
      <c r="O33" s="18">
        <f ca="1">TREND(O34:O35,$N34:$N35,$N$33,TRUE)</f>
        <v>16.249299336573664</v>
      </c>
      <c r="P33" s="18">
        <f t="shared" ref="P33:BL33" ca="1" si="10">TREND(P34:P35,$N34:$N35,$N$33,TRUE)</f>
        <v>1.6637</v>
      </c>
      <c r="Q33" s="18">
        <f t="shared" ca="1" si="10"/>
        <v>3.2303999999999999</v>
      </c>
      <c r="R33" s="32"/>
      <c r="S33" s="18">
        <f t="shared" ca="1" si="10"/>
        <v>11627</v>
      </c>
      <c r="T33" s="18">
        <f t="shared" ca="1" si="10"/>
        <v>-94.974000000000004</v>
      </c>
      <c r="U33" s="18">
        <f t="shared" ca="1" si="10"/>
        <v>-5131.7</v>
      </c>
      <c r="V33" s="18">
        <f t="shared" ca="1" si="10"/>
        <v>12.978</v>
      </c>
      <c r="W33" s="18">
        <f t="shared" ca="1" si="10"/>
        <v>4.1531000000000002</v>
      </c>
      <c r="X33" s="18">
        <f t="shared" ca="1" si="10"/>
        <v>11958</v>
      </c>
      <c r="Y33" s="18">
        <f t="shared" ca="1" si="10"/>
        <v>-86.802999999999997</v>
      </c>
      <c r="Z33" s="18">
        <f t="shared" ca="1" si="10"/>
        <v>-4861.7</v>
      </c>
      <c r="AA33" s="18">
        <f t="shared" ca="1" si="10"/>
        <v>13.602</v>
      </c>
      <c r="AB33" s="18">
        <f t="shared" ca="1" si="10"/>
        <v>4.3878000000000004</v>
      </c>
      <c r="AC33" s="18">
        <f t="shared" ref="AC33" ca="1" si="11">TREND(AC34:AC35,$N34:$N35,$N$33,TRUE)</f>
        <v>7517.141668642982</v>
      </c>
      <c r="AD33" s="18">
        <f t="shared" ref="AD33" ca="1" si="12">TREND(AD34:AD35,$N34:$N35,$N$33,TRUE)</f>
        <v>7957.5450098072633</v>
      </c>
      <c r="AE33" s="18">
        <f t="shared" ca="1" si="10"/>
        <v>-564.49</v>
      </c>
      <c r="AF33" s="18">
        <f t="shared" ca="1" si="10"/>
        <v>18.765000000000001</v>
      </c>
      <c r="AG33" s="18">
        <f t="shared" ca="1" si="10"/>
        <v>942.14</v>
      </c>
      <c r="AH33" s="18">
        <f t="shared" ca="1" si="10"/>
        <v>11.903</v>
      </c>
      <c r="AI33" s="18">
        <f t="shared" ca="1" si="10"/>
        <v>3.3906999999999998</v>
      </c>
      <c r="AJ33" s="18">
        <f t="shared" ca="1" si="10"/>
        <v>-450.39</v>
      </c>
      <c r="AK33" s="18">
        <f t="shared" ca="1" si="10"/>
        <v>12.773999999999999</v>
      </c>
      <c r="AL33" s="18">
        <f t="shared" ca="1" si="10"/>
        <v>760.92</v>
      </c>
      <c r="AM33" s="18">
        <f t="shared" ca="1" si="10"/>
        <v>12.372999999999999</v>
      </c>
      <c r="AN33" s="18">
        <f t="shared" ca="1" si="10"/>
        <v>3.2341000000000002</v>
      </c>
      <c r="AO33" s="18">
        <f t="shared" ref="AO33" ca="1" si="13">TREND(AO34:AO35,$N34:$N35,$N$33,TRUE)</f>
        <v>150.33898940439468</v>
      </c>
      <c r="AP33" s="18">
        <f t="shared" ref="AP33" ca="1" si="14">TREND(AP34:AP35,$N34:$N35,$N$33,TRUE)</f>
        <v>128.01137667433716</v>
      </c>
      <c r="AQ33" s="18">
        <f t="shared" ca="1" si="10"/>
        <v>1.8067</v>
      </c>
      <c r="AR33" s="18">
        <f t="shared" ca="1" si="10"/>
        <v>-3.0888000000000001E-3</v>
      </c>
      <c r="AS33" s="18">
        <f t="shared" ca="1" si="10"/>
        <v>-2.8864999999999998E-2</v>
      </c>
      <c r="AT33" s="18">
        <f t="shared" ca="1" si="10"/>
        <v>7.0216000000000003</v>
      </c>
      <c r="AU33" s="18">
        <f t="shared" ca="1" si="10"/>
        <v>1.4535</v>
      </c>
      <c r="AV33" s="18">
        <f t="shared" ca="1" si="10"/>
        <v>1.8091999999999999</v>
      </c>
      <c r="AW33" s="18">
        <f t="shared" ca="1" si="10"/>
        <v>-3.1765999999999999E-3</v>
      </c>
      <c r="AX33" s="18">
        <f t="shared" ca="1" si="10"/>
        <v>-3.0636E-2</v>
      </c>
      <c r="AY33" s="18">
        <f t="shared" ca="1" si="10"/>
        <v>7.1111000000000004</v>
      </c>
      <c r="AZ33" s="18">
        <f t="shared" ca="1" si="10"/>
        <v>2.0222000000000002</v>
      </c>
      <c r="BA33" s="18">
        <f t="shared" ref="BA33" ca="1" si="15">TREND(BA34:BA35,$N34:$N35,$N$33,TRUE)</f>
        <v>1.7699118280385646</v>
      </c>
      <c r="BB33" s="18">
        <f t="shared" ref="BB33" ca="1" si="16">TREND(BB34:BB35,$N34:$N35,$N$33,TRUE)</f>
        <v>1.7695306250773732</v>
      </c>
      <c r="BC33" s="18">
        <f t="shared" ca="1" si="10"/>
        <v>-3.7334999999999998</v>
      </c>
      <c r="BD33" s="18">
        <f t="shared" ca="1" si="10"/>
        <v>-1.0370000000000001E-2</v>
      </c>
      <c r="BE33" s="18">
        <f t="shared" ca="1" si="10"/>
        <v>-0.12325999999999999</v>
      </c>
      <c r="BF33" s="18">
        <f t="shared" ca="1" si="10"/>
        <v>6.6086999999999998</v>
      </c>
      <c r="BG33" s="18">
        <f t="shared" ca="1" si="10"/>
        <v>1.9308000000000001</v>
      </c>
      <c r="BH33" s="18">
        <f t="shared" ca="1" si="10"/>
        <v>-3.7012999999999998</v>
      </c>
      <c r="BI33" s="18">
        <f t="shared" ca="1" si="10"/>
        <v>-8.3808000000000007E-3</v>
      </c>
      <c r="BJ33" s="18">
        <f t="shared" ca="1" si="10"/>
        <v>-0.11418</v>
      </c>
      <c r="BK33" s="18">
        <f t="shared" ca="1" si="10"/>
        <v>6.8112000000000004</v>
      </c>
      <c r="BL33" s="18">
        <f t="shared" ca="1" si="10"/>
        <v>2.7679</v>
      </c>
      <c r="BM33" s="18">
        <f t="shared" ref="BM33" ca="1" si="17">TREND(BM34:BM35,$N34:$N35,$N$33,TRUE)</f>
        <v>-3.8618215488662577</v>
      </c>
      <c r="BN33" s="18">
        <f t="shared" ref="BN33" ca="1" si="18">TREND(BN34:BN35,$N34:$N35,$N$33,TRUE)</f>
        <v>-3.8154058272366274</v>
      </c>
    </row>
    <row r="34" spans="1:66" ht="15" customHeight="1">
      <c r="A34" s="79"/>
      <c r="B34" s="86"/>
      <c r="C34" s="80"/>
      <c r="D34" s="18">
        <f>Main!D127</f>
        <v>17.901</v>
      </c>
      <c r="E34" s="18">
        <f t="shared" si="1"/>
        <v>0.51853928506689329</v>
      </c>
      <c r="F34" s="18">
        <f t="shared" ca="1" si="2"/>
        <v>5.8707354532267225E-7</v>
      </c>
      <c r="G34" s="18">
        <f t="shared" ca="1" si="3"/>
        <v>4.6690135246996656E-7</v>
      </c>
      <c r="H34" s="18">
        <f t="shared" ca="1" si="4"/>
        <v>6.2025310827697423E-7</v>
      </c>
      <c r="I34" s="18">
        <f t="shared" ca="1" si="5"/>
        <v>-2.5952480721264809E-13</v>
      </c>
      <c r="J34" s="35">
        <f t="shared" ca="1" si="6"/>
        <v>5.7160726813552819E-7</v>
      </c>
      <c r="K34" s="35">
        <f ca="1">J34*DCC!$C95*DCC!AG95</f>
        <v>4.3787270498207067E-4</v>
      </c>
      <c r="M34" s="18"/>
      <c r="N34" s="18">
        <f ca="1">INDIRECT(ADDRESS(MATCH($B$1,$N4:$N31)+3,N$1))</f>
        <v>1024</v>
      </c>
      <c r="O34" s="18">
        <f ca="1">INDIRECT(ADDRESS(MATCH($B$1,$N4:$N31)+3,O$1))</f>
        <v>16.249299336573664</v>
      </c>
      <c r="P34" s="18">
        <f t="shared" ref="P34:BL34" ca="1" si="19">INDIRECT(ADDRESS(MATCH($B$1,$N4:$N31)+3,P$1))</f>
        <v>1.6637</v>
      </c>
      <c r="Q34" s="18">
        <f t="shared" ca="1" si="19"/>
        <v>3.2303999999999999</v>
      </c>
      <c r="R34" s="32"/>
      <c r="S34" s="18">
        <f t="shared" ca="1" si="19"/>
        <v>11627</v>
      </c>
      <c r="T34" s="18">
        <f t="shared" ca="1" si="19"/>
        <v>-94.974000000000004</v>
      </c>
      <c r="U34" s="18">
        <f t="shared" ca="1" si="19"/>
        <v>-5131.7</v>
      </c>
      <c r="V34" s="18">
        <f t="shared" ca="1" si="19"/>
        <v>12.978</v>
      </c>
      <c r="W34" s="18">
        <f t="shared" ca="1" si="19"/>
        <v>4.1531000000000002</v>
      </c>
      <c r="X34" s="18">
        <f t="shared" ca="1" si="19"/>
        <v>11958</v>
      </c>
      <c r="Y34" s="18">
        <f t="shared" ca="1" si="19"/>
        <v>-86.802999999999997</v>
      </c>
      <c r="Z34" s="18">
        <f t="shared" ca="1" si="19"/>
        <v>-4861.7</v>
      </c>
      <c r="AA34" s="18">
        <f t="shared" ca="1" si="19"/>
        <v>13.602</v>
      </c>
      <c r="AB34" s="18">
        <f t="shared" ca="1" si="19"/>
        <v>4.3878000000000004</v>
      </c>
      <c r="AC34" s="18">
        <f ca="1">S34+T34*$B$2+U34/(1+EXP(($B$2-V34)/W34))</f>
        <v>7517.141668642982</v>
      </c>
      <c r="AD34" s="18">
        <f ca="1">X34+Y34*$B$2+Z34/(1+EXP(($B$2-AA34)/AB34))</f>
        <v>7957.5450098072633</v>
      </c>
      <c r="AE34" s="18">
        <f t="shared" ca="1" si="19"/>
        <v>-564.49</v>
      </c>
      <c r="AF34" s="18">
        <f t="shared" ca="1" si="19"/>
        <v>18.765000000000001</v>
      </c>
      <c r="AG34" s="18">
        <f t="shared" ca="1" si="19"/>
        <v>942.14</v>
      </c>
      <c r="AH34" s="18">
        <f t="shared" ca="1" si="19"/>
        <v>11.903</v>
      </c>
      <c r="AI34" s="18">
        <f t="shared" ca="1" si="19"/>
        <v>3.3906999999999998</v>
      </c>
      <c r="AJ34" s="18">
        <f t="shared" ca="1" si="19"/>
        <v>-450.39</v>
      </c>
      <c r="AK34" s="18">
        <f t="shared" ca="1" si="19"/>
        <v>12.773999999999999</v>
      </c>
      <c r="AL34" s="18">
        <f t="shared" ca="1" si="19"/>
        <v>760.92</v>
      </c>
      <c r="AM34" s="18">
        <f t="shared" ca="1" si="19"/>
        <v>12.372999999999999</v>
      </c>
      <c r="AN34" s="18">
        <f t="shared" ca="1" si="19"/>
        <v>3.2341000000000002</v>
      </c>
      <c r="AO34" s="18">
        <f ca="1">AE34+AF34*$B$2+AG34/(1+EXP(($B$2-AH34)/AI34))</f>
        <v>150.33898940439468</v>
      </c>
      <c r="AP34" s="18">
        <f ca="1">AJ34+AK34*$B$2+AL34/(1+EXP(($B$2-AM34)/AN34))</f>
        <v>128.01137667433716</v>
      </c>
      <c r="AQ34" s="18">
        <f t="shared" ca="1" si="19"/>
        <v>1.8067</v>
      </c>
      <c r="AR34" s="18">
        <f t="shared" ca="1" si="19"/>
        <v>-3.0888000000000001E-3</v>
      </c>
      <c r="AS34" s="18">
        <f t="shared" ca="1" si="19"/>
        <v>-2.8864999999999998E-2</v>
      </c>
      <c r="AT34" s="18">
        <f t="shared" ca="1" si="19"/>
        <v>7.0216000000000003</v>
      </c>
      <c r="AU34" s="18">
        <f t="shared" ca="1" si="19"/>
        <v>1.4535</v>
      </c>
      <c r="AV34" s="18">
        <f t="shared" ca="1" si="19"/>
        <v>1.8091999999999999</v>
      </c>
      <c r="AW34" s="18">
        <f t="shared" ca="1" si="19"/>
        <v>-3.1765999999999999E-3</v>
      </c>
      <c r="AX34" s="18">
        <f t="shared" ca="1" si="19"/>
        <v>-3.0636E-2</v>
      </c>
      <c r="AY34" s="18">
        <f t="shared" ca="1" si="19"/>
        <v>7.1111000000000004</v>
      </c>
      <c r="AZ34" s="18">
        <f t="shared" ca="1" si="19"/>
        <v>2.0222000000000002</v>
      </c>
      <c r="BA34" s="18">
        <f ca="1">AQ34+AR34*$B$2+AS34/(1+EXP(($B$2-AT34)/AU34))</f>
        <v>1.7699118280385646</v>
      </c>
      <c r="BB34" s="18">
        <f ca="1">AV34+AW34*$B$2+AX34/(1+EXP(($B$2-AY34)/AZ34))</f>
        <v>1.7695306250773732</v>
      </c>
      <c r="BC34" s="18">
        <f t="shared" ca="1" si="19"/>
        <v>-3.7334999999999998</v>
      </c>
      <c r="BD34" s="18">
        <f t="shared" ca="1" si="19"/>
        <v>-1.0370000000000001E-2</v>
      </c>
      <c r="BE34" s="18">
        <f t="shared" ca="1" si="19"/>
        <v>-0.12325999999999999</v>
      </c>
      <c r="BF34" s="18">
        <f t="shared" ca="1" si="19"/>
        <v>6.6086999999999998</v>
      </c>
      <c r="BG34" s="18">
        <f t="shared" ca="1" si="19"/>
        <v>1.9308000000000001</v>
      </c>
      <c r="BH34" s="18">
        <f t="shared" ca="1" si="19"/>
        <v>-3.7012999999999998</v>
      </c>
      <c r="BI34" s="18">
        <f t="shared" ca="1" si="19"/>
        <v>-8.3808000000000007E-3</v>
      </c>
      <c r="BJ34" s="18">
        <f t="shared" ca="1" si="19"/>
        <v>-0.11418</v>
      </c>
      <c r="BK34" s="18">
        <f t="shared" ca="1" si="19"/>
        <v>6.8112000000000004</v>
      </c>
      <c r="BL34" s="18">
        <f t="shared" ca="1" si="19"/>
        <v>2.7679</v>
      </c>
      <c r="BM34" s="18">
        <f ca="1">BC34+BD34*$B$2+BE34/(1+EXP(($B$2-BF34)/BG34))</f>
        <v>-3.8618215488662577</v>
      </c>
      <c r="BN34" s="18">
        <f ca="1">BH34+BI34*$B$2+BJ34/(1+EXP(($B$2-BK34)/BL34))</f>
        <v>-3.8154058272366274</v>
      </c>
    </row>
    <row r="35" spans="1:66" ht="15" customHeight="1">
      <c r="A35" s="79"/>
      <c r="B35" s="86"/>
      <c r="C35" s="80"/>
      <c r="D35" s="18">
        <f>Main!D128</f>
        <v>22.536000000000001</v>
      </c>
      <c r="E35" s="18">
        <f t="shared" si="1"/>
        <v>0.56640888614211993</v>
      </c>
      <c r="F35" s="18">
        <f t="shared" ca="1" si="2"/>
        <v>6.7460223700493188E-7</v>
      </c>
      <c r="G35" s="18">
        <f t="shared" ca="1" si="3"/>
        <v>5.3930586641949366E-7</v>
      </c>
      <c r="H35" s="18">
        <f t="shared" ca="1" si="4"/>
        <v>7.1195758801221815E-7</v>
      </c>
      <c r="I35" s="18">
        <f t="shared" ca="1" si="5"/>
        <v>-2.9218709968781498E-13</v>
      </c>
      <c r="J35" s="35">
        <f t="shared" ca="1" si="6"/>
        <v>6.5718946354864858E-7</v>
      </c>
      <c r="K35" s="35">
        <f ca="1">J35*DCC!$C96*DCC!AG96</f>
        <v>7.6063515245679573E-4</v>
      </c>
      <c r="M35" s="18"/>
      <c r="N35" s="18">
        <f ca="1">INDIRECT(ADDRESS(MATCH($B$1,$N4:$N31)+4,N$1))</f>
        <v>10000</v>
      </c>
      <c r="O35" s="18">
        <f ca="1">INDIRECT(ADDRESS(MATCH($B$1,$N4:$N31)+4,O$1))</f>
        <v>16.249299336573664</v>
      </c>
      <c r="P35" s="18">
        <f t="shared" ref="P35:BL35" ca="1" si="20">INDIRECT(ADDRESS(MATCH($B$1,$N4:$N31)+4,P$1))</f>
        <v>1.6637</v>
      </c>
      <c r="Q35" s="18">
        <f t="shared" ca="1" si="20"/>
        <v>3.2303999999999999</v>
      </c>
      <c r="R35" s="32"/>
      <c r="S35" s="18">
        <f t="shared" ca="1" si="20"/>
        <v>11627</v>
      </c>
      <c r="T35" s="18">
        <f t="shared" ca="1" si="20"/>
        <v>-94.974000000000004</v>
      </c>
      <c r="U35" s="18">
        <f t="shared" ca="1" si="20"/>
        <v>-5131.7</v>
      </c>
      <c r="V35" s="18">
        <f t="shared" ca="1" si="20"/>
        <v>12.978</v>
      </c>
      <c r="W35" s="18">
        <f t="shared" ca="1" si="20"/>
        <v>4.1531000000000002</v>
      </c>
      <c r="X35" s="18">
        <f t="shared" ca="1" si="20"/>
        <v>11958</v>
      </c>
      <c r="Y35" s="18">
        <f t="shared" ca="1" si="20"/>
        <v>-86.802999999999997</v>
      </c>
      <c r="Z35" s="18">
        <f t="shared" ca="1" si="20"/>
        <v>-4861.7</v>
      </c>
      <c r="AA35" s="18">
        <f t="shared" ca="1" si="20"/>
        <v>13.602</v>
      </c>
      <c r="AB35" s="18">
        <f t="shared" ca="1" si="20"/>
        <v>4.3878000000000004</v>
      </c>
      <c r="AC35" s="18">
        <f ca="1">S35+T35*$B$2+U35/(1+EXP(($B$2-V35)/W35))</f>
        <v>7517.141668642982</v>
      </c>
      <c r="AD35" s="18">
        <f ca="1">X35+Y35*$B$2+Z35/(1+EXP(($B$2-AA35)/AB35))</f>
        <v>7957.5450098072633</v>
      </c>
      <c r="AE35" s="18">
        <f t="shared" ca="1" si="20"/>
        <v>-564.49</v>
      </c>
      <c r="AF35" s="18">
        <f t="shared" ca="1" si="20"/>
        <v>18.765000000000001</v>
      </c>
      <c r="AG35" s="18">
        <f t="shared" ca="1" si="20"/>
        <v>942.14</v>
      </c>
      <c r="AH35" s="18">
        <f t="shared" ca="1" si="20"/>
        <v>11.903</v>
      </c>
      <c r="AI35" s="18">
        <f t="shared" ca="1" si="20"/>
        <v>3.3906999999999998</v>
      </c>
      <c r="AJ35" s="18">
        <f t="shared" ca="1" si="20"/>
        <v>-450.39</v>
      </c>
      <c r="AK35" s="18">
        <f t="shared" ca="1" si="20"/>
        <v>12.773999999999999</v>
      </c>
      <c r="AL35" s="18">
        <f t="shared" ca="1" si="20"/>
        <v>760.92</v>
      </c>
      <c r="AM35" s="18">
        <f t="shared" ca="1" si="20"/>
        <v>12.372999999999999</v>
      </c>
      <c r="AN35" s="18">
        <f t="shared" ca="1" si="20"/>
        <v>3.2341000000000002</v>
      </c>
      <c r="AO35" s="18">
        <f ca="1">AE35+AF35*$B$2+AG35/(1+EXP(($B$2-AH35)/AI35))</f>
        <v>150.33898940439468</v>
      </c>
      <c r="AP35" s="18">
        <f ca="1">AJ35+AK35*$B$2+AL35/(1+EXP(($B$2-AM35)/AN35))</f>
        <v>128.01137667433716</v>
      </c>
      <c r="AQ35" s="18">
        <f t="shared" ca="1" si="20"/>
        <v>1.8067</v>
      </c>
      <c r="AR35" s="18">
        <f t="shared" ca="1" si="20"/>
        <v>-3.0888000000000001E-3</v>
      </c>
      <c r="AS35" s="18">
        <f t="shared" ca="1" si="20"/>
        <v>-2.8864999999999998E-2</v>
      </c>
      <c r="AT35" s="18">
        <f t="shared" ca="1" si="20"/>
        <v>7.0216000000000003</v>
      </c>
      <c r="AU35" s="18">
        <f t="shared" ca="1" si="20"/>
        <v>1.4535</v>
      </c>
      <c r="AV35" s="18">
        <f t="shared" ca="1" si="20"/>
        <v>1.8091999999999999</v>
      </c>
      <c r="AW35" s="18">
        <f t="shared" ca="1" si="20"/>
        <v>-3.1765999999999999E-3</v>
      </c>
      <c r="AX35" s="18">
        <f t="shared" ca="1" si="20"/>
        <v>-3.0636E-2</v>
      </c>
      <c r="AY35" s="18">
        <f t="shared" ca="1" si="20"/>
        <v>7.1111000000000004</v>
      </c>
      <c r="AZ35" s="18">
        <f t="shared" ca="1" si="20"/>
        <v>2.0222000000000002</v>
      </c>
      <c r="BA35" s="18">
        <f ca="1">AQ35+AR35*$B$2+AS35/(1+EXP(($B$2-AT35)/AU35))</f>
        <v>1.7699118280385646</v>
      </c>
      <c r="BB35" s="18">
        <f ca="1">AV35+AW35*$B$2+AX35/(1+EXP(($B$2-AY35)/AZ35))</f>
        <v>1.7695306250773732</v>
      </c>
      <c r="BC35" s="18">
        <f t="shared" ca="1" si="20"/>
        <v>-3.7334999999999998</v>
      </c>
      <c r="BD35" s="18">
        <f t="shared" ca="1" si="20"/>
        <v>-1.0370000000000001E-2</v>
      </c>
      <c r="BE35" s="18">
        <f t="shared" ca="1" si="20"/>
        <v>-0.12325999999999999</v>
      </c>
      <c r="BF35" s="18">
        <f t="shared" ca="1" si="20"/>
        <v>6.6086999999999998</v>
      </c>
      <c r="BG35" s="18">
        <f t="shared" ca="1" si="20"/>
        <v>1.9308000000000001</v>
      </c>
      <c r="BH35" s="18">
        <f t="shared" ca="1" si="20"/>
        <v>-3.7012999999999998</v>
      </c>
      <c r="BI35" s="18">
        <f t="shared" ca="1" si="20"/>
        <v>-8.3808000000000007E-3</v>
      </c>
      <c r="BJ35" s="18">
        <f t="shared" ca="1" si="20"/>
        <v>-0.11418</v>
      </c>
      <c r="BK35" s="18">
        <f t="shared" ca="1" si="20"/>
        <v>6.8112000000000004</v>
      </c>
      <c r="BL35" s="18">
        <f t="shared" ca="1" si="20"/>
        <v>2.7679</v>
      </c>
      <c r="BM35" s="18">
        <f ca="1">BC35+BD35*$B$2+BE35/(1+EXP(($B$2-BF35)/BG35))</f>
        <v>-3.8618215488662577</v>
      </c>
      <c r="BN35" s="18">
        <f ca="1">BH35+BI35*$B$2+BJ35/(1+EXP(($B$2-BK35)/BL35))</f>
        <v>-3.8154058272366274</v>
      </c>
    </row>
    <row r="36" spans="1:66" ht="15" customHeight="1">
      <c r="A36" s="79"/>
      <c r="B36" s="86"/>
      <c r="C36" s="80"/>
      <c r="D36" s="18">
        <f>Main!D129</f>
        <v>28.370999999999999</v>
      </c>
      <c r="E36" s="18">
        <f t="shared" si="1"/>
        <v>0.61538037997917827</v>
      </c>
      <c r="F36" s="18">
        <f t="shared" ca="1" si="2"/>
        <v>7.7382188968904669E-7</v>
      </c>
      <c r="G36" s="18">
        <f t="shared" ca="1" si="3"/>
        <v>6.2265980537514187E-7</v>
      </c>
      <c r="H36" s="18">
        <f t="shared" ca="1" si="4"/>
        <v>8.155577669642843E-7</v>
      </c>
      <c r="I36" s="18">
        <f t="shared" ca="1" si="5"/>
        <v>-3.2645081909683178E-13</v>
      </c>
      <c r="J36" s="35">
        <f t="shared" ca="1" si="6"/>
        <v>7.5436718356538581E-7</v>
      </c>
      <c r="K36" s="35">
        <f ca="1">J36*DCC!$C97*DCC!AG97</f>
        <v>1.3359933118694855E-3</v>
      </c>
    </row>
    <row r="37" spans="1:66" ht="15" customHeight="1">
      <c r="A37" s="79"/>
      <c r="B37" s="86"/>
      <c r="C37" s="80"/>
      <c r="D37" s="18">
        <f>Main!D130</f>
        <v>35.716999999999999</v>
      </c>
      <c r="E37" s="18">
        <f t="shared" si="1"/>
        <v>0.6645360925164816</v>
      </c>
      <c r="F37" s="18">
        <f t="shared" ca="1" si="2"/>
        <v>8.8809730106400072E-7</v>
      </c>
      <c r="G37" s="18">
        <f t="shared" ca="1" si="3"/>
        <v>7.2010538644980599E-7</v>
      </c>
      <c r="H37" s="18">
        <f t="shared" ca="1" si="4"/>
        <v>9.3447989735719881E-7</v>
      </c>
      <c r="I37" s="18">
        <f t="shared" ca="1" si="5"/>
        <v>-3.6279665219199592E-13</v>
      </c>
      <c r="J37" s="35">
        <f t="shared" ca="1" si="6"/>
        <v>8.6647657953978937E-7</v>
      </c>
      <c r="K37" s="35">
        <f ca="1">J37*DCC!$C98*DCC!AG98</f>
        <v>2.397728270436536E-3</v>
      </c>
      <c r="M37" t="s">
        <v>547</v>
      </c>
    </row>
    <row r="38" spans="1:66" ht="15" customHeight="1">
      <c r="A38" s="79"/>
      <c r="B38" s="86"/>
      <c r="C38" s="80"/>
      <c r="D38" s="18">
        <f>Main!D131</f>
        <v>44.965000000000003</v>
      </c>
      <c r="E38" s="18">
        <f t="shared" si="1"/>
        <v>0.71280898627322942</v>
      </c>
      <c r="F38" s="18">
        <f t="shared" ca="1" si="2"/>
        <v>1.0210504448948756E-6</v>
      </c>
      <c r="G38" s="18">
        <f t="shared" ca="1" si="3"/>
        <v>8.3489483352744862E-7</v>
      </c>
      <c r="H38" s="18">
        <f t="shared" ca="1" si="4"/>
        <v>1.072448040961319E-6</v>
      </c>
      <c r="I38" s="18">
        <f t="shared" ca="1" si="5"/>
        <v>-4.0202311370734353E-13</v>
      </c>
      <c r="J38" s="35">
        <f t="shared" ca="1" si="6"/>
        <v>9.970920380704296E-7</v>
      </c>
      <c r="K38" s="35">
        <f ca="1">J38*DCC!$C99*DCC!AG99</f>
        <v>4.2810028598856582E-3</v>
      </c>
      <c r="N38" t="s">
        <v>328</v>
      </c>
      <c r="O38" t="s">
        <v>326</v>
      </c>
      <c r="P38" t="s">
        <v>405</v>
      </c>
      <c r="Q38" t="s">
        <v>406</v>
      </c>
      <c r="R38" s="20" t="s">
        <v>407</v>
      </c>
    </row>
    <row r="39" spans="1:66" ht="15" customHeight="1">
      <c r="A39" s="79"/>
      <c r="B39" s="86"/>
      <c r="C39" s="80"/>
      <c r="D39" s="18">
        <f>Main!D132</f>
        <v>56.606999999999999</v>
      </c>
      <c r="E39" s="18">
        <f t="shared" si="1"/>
        <v>0.75906058305698565</v>
      </c>
      <c r="F39" s="18">
        <f t="shared" ca="1" si="2"/>
        <v>1.1751396247045278E-6</v>
      </c>
      <c r="G39" s="18">
        <f t="shared" ca="1" si="3"/>
        <v>9.691250445200693E-7</v>
      </c>
      <c r="H39" s="18">
        <f t="shared" ca="1" si="4"/>
        <v>1.232020285450334E-6</v>
      </c>
      <c r="I39" s="18">
        <f t="shared" ca="1" si="5"/>
        <v>-4.4491069802561603E-13</v>
      </c>
      <c r="J39" s="35">
        <f t="shared" ca="1" si="6"/>
        <v>1.1486253494292871E-6</v>
      </c>
      <c r="K39" s="35">
        <f ca="1">J39*DCC!$C100*DCC!AG100</f>
        <v>7.3043946966228736E-3</v>
      </c>
      <c r="N39" s="18">
        <v>1.0489999999999999</v>
      </c>
      <c r="O39" s="18">
        <v>-0.1246</v>
      </c>
      <c r="P39" s="18">
        <v>-2.3580000000000001</v>
      </c>
      <c r="Q39" s="18">
        <v>1.841</v>
      </c>
      <c r="R39" s="32">
        <v>2.4900000000000002</v>
      </c>
    </row>
    <row r="40" spans="1:66" ht="15" customHeight="1">
      <c r="A40" s="79"/>
      <c r="B40" s="80"/>
      <c r="C40" s="80"/>
      <c r="D40" s="18">
        <f>Main!D133</f>
        <v>71.265000000000001</v>
      </c>
      <c r="E40" s="18">
        <f t="shared" si="1"/>
        <v>0.80219244504095255</v>
      </c>
      <c r="F40" s="18">
        <f t="shared" ca="1" si="2"/>
        <v>1.3498088409726124E-6</v>
      </c>
      <c r="G40" s="18">
        <f t="shared" ca="1" si="3"/>
        <v>1.1221438852260048E-6</v>
      </c>
      <c r="H40" s="18">
        <f t="shared" ca="1" si="4"/>
        <v>1.4126671741058158E-6</v>
      </c>
      <c r="I40" s="18">
        <f t="shared" ca="1" si="5"/>
        <v>-4.9166701835618636E-13</v>
      </c>
      <c r="J40" s="35">
        <f t="shared" ca="1" si="6"/>
        <v>1.3205081414697603E-6</v>
      </c>
      <c r="K40" s="35">
        <f ca="1">J40*DCC!$C101*DCC!AG101</f>
        <v>1.0864449794436699E-2</v>
      </c>
      <c r="N40" s="18">
        <v>9.0270000000000003E-3</v>
      </c>
      <c r="O40" s="18">
        <v>-2.0829999999999999E-4</v>
      </c>
      <c r="P40" s="18">
        <v>-6.9649999999999998E-3</v>
      </c>
      <c r="Q40" s="18">
        <v>13.73</v>
      </c>
      <c r="R40" s="32">
        <v>4.5449999999999999</v>
      </c>
    </row>
    <row r="41" spans="1:66">
      <c r="A41" s="79" t="e">
        <f>#REF!</f>
        <v>#REF!</v>
      </c>
      <c r="B41" s="86" t="e">
        <f ca="1">#REF!+#REF!*$B$2+#REF!/(1+EXP(($B$2-#REF!)/#REF!))</f>
        <v>#REF!</v>
      </c>
      <c r="C41" s="85"/>
      <c r="D41" s="18">
        <f>Main!D134</f>
        <v>89.715999999999994</v>
      </c>
      <c r="E41" s="18">
        <f t="shared" si="1"/>
        <v>0.84123971916797224</v>
      </c>
      <c r="F41" s="18">
        <f t="shared" ca="1" si="2"/>
        <v>1.5398304408879522E-6</v>
      </c>
      <c r="G41" s="18">
        <f t="shared" ca="1" si="3"/>
        <v>1.2891699016280113E-6</v>
      </c>
      <c r="H41" s="18">
        <f t="shared" ca="1" si="4"/>
        <v>1.6090378585534379E-6</v>
      </c>
      <c r="I41" s="18">
        <f t="shared" ca="1" si="5"/>
        <v>-5.4132846029521308E-13</v>
      </c>
      <c r="J41" s="35">
        <f t="shared" ca="1" si="6"/>
        <v>1.5075701875960363E-6</v>
      </c>
      <c r="K41" s="35">
        <f ca="1">J41*DCC!$C102*DCC!AG102</f>
        <v>1.4450127606343991E-2</v>
      </c>
    </row>
    <row r="42" spans="1:66">
      <c r="A42" s="79" t="e">
        <f>#REF!</f>
        <v>#REF!</v>
      </c>
      <c r="B42" s="86" t="e">
        <f ca="1">#REF!+#REF!*$B$2+#REF!/(1+EXP(($B$2-#REF!)/#REF!))</f>
        <v>#REF!</v>
      </c>
      <c r="C42" s="85"/>
      <c r="D42" s="18">
        <f>Main!D135</f>
        <v>112.94</v>
      </c>
      <c r="E42" s="18">
        <f t="shared" si="1"/>
        <v>0.87550628248005935</v>
      </c>
      <c r="F42" s="18">
        <f t="shared" ca="1" si="2"/>
        <v>1.7294900210221546E-6</v>
      </c>
      <c r="G42" s="18">
        <f t="shared" ca="1" si="3"/>
        <v>1.4573674987818123E-6</v>
      </c>
      <c r="H42" s="18">
        <f t="shared" ca="1" si="4"/>
        <v>1.8046230958510674E-6</v>
      </c>
      <c r="I42" s="18">
        <f t="shared" ca="1" si="5"/>
        <v>-5.8767792653335354E-13</v>
      </c>
      <c r="J42" s="35">
        <f t="shared" ca="1" si="6"/>
        <v>1.6944675898096986E-6</v>
      </c>
      <c r="K42" s="35">
        <f ca="1">J42*DCC!$C103*DCC!AG103</f>
        <v>1.7926385928196259E-2</v>
      </c>
    </row>
    <row r="43" spans="1:66">
      <c r="A43" s="79"/>
      <c r="B43" s="85"/>
      <c r="C43" s="85"/>
      <c r="D43" s="18">
        <f>Main!D136</f>
        <v>142.19</v>
      </c>
      <c r="E43" s="18">
        <f t="shared" si="1"/>
        <v>0.9046443589225508</v>
      </c>
      <c r="F43" s="18">
        <f t="shared" ca="1" si="2"/>
        <v>1.9043576484449702E-6</v>
      </c>
      <c r="G43" s="18">
        <f t="shared" ca="1" si="3"/>
        <v>1.6141775719010768E-6</v>
      </c>
      <c r="H43" s="18">
        <f t="shared" ca="1" si="4"/>
        <v>1.9844764170986579E-6</v>
      </c>
      <c r="I43" s="18">
        <f t="shared" ca="1" si="5"/>
        <v>-6.266751619845289E-13</v>
      </c>
      <c r="J43" s="35">
        <f t="shared" ca="1" si="6"/>
        <v>1.8670111925679816E-6</v>
      </c>
      <c r="K43" s="35">
        <f ca="1">J43*DCC!$C104*DCC!AG104</f>
        <v>2.2170311938781214E-2</v>
      </c>
    </row>
    <row r="44" spans="1:66">
      <c r="A44" s="79" t="s">
        <v>199</v>
      </c>
      <c r="B44" s="84">
        <f ca="1">B10+B12*$B$1+B14*$B$1^2+B16*$B$1^3+B18*$B$1^4</f>
        <v>1.9884309461303142</v>
      </c>
      <c r="C44" s="85"/>
      <c r="D44" s="18">
        <f>Main!D137</f>
        <v>179.01</v>
      </c>
      <c r="E44" s="18">
        <f t="shared" si="1"/>
        <v>0.92861926335339251</v>
      </c>
      <c r="F44" s="18">
        <f t="shared" ca="1" si="2"/>
        <v>2.0550336146371115E-6</v>
      </c>
      <c r="G44" s="18">
        <f t="shared" ca="1" si="3"/>
        <v>1.750465220505953E-6</v>
      </c>
      <c r="H44" s="18">
        <f t="shared" ca="1" si="4"/>
        <v>2.1391250002320439E-6</v>
      </c>
      <c r="I44" s="18">
        <f t="shared" ca="1" si="5"/>
        <v>-6.5774828513645683E-13</v>
      </c>
      <c r="J44" s="35">
        <f t="shared" ca="1" si="6"/>
        <v>2.0158353684018157E-6</v>
      </c>
      <c r="K44" s="35">
        <f ca="1">J44*DCC!$C105*DCC!AG105</f>
        <v>2.8165811685742097E-2</v>
      </c>
    </row>
    <row r="45" spans="1:66">
      <c r="A45" s="79" t="s">
        <v>201</v>
      </c>
      <c r="B45" s="84">
        <f ca="1">B11+B13*$B$1+B15*$B$1^2+B17*$B$1^3+B19*$B$1^4</f>
        <v>0</v>
      </c>
      <c r="C45" s="85"/>
      <c r="D45" s="18">
        <f>Main!D138</f>
        <v>225.36</v>
      </c>
      <c r="E45" s="18">
        <f t="shared" si="1"/>
        <v>0.94773054825219727</v>
      </c>
      <c r="F45" s="18">
        <f t="shared" ca="1" si="2"/>
        <v>2.1702690172880259E-6</v>
      </c>
      <c r="G45" s="18">
        <f t="shared" ca="1" si="3"/>
        <v>1.856387422485604E-6</v>
      </c>
      <c r="H45" s="18">
        <f t="shared" ca="1" si="4"/>
        <v>2.2569317791776136E-6</v>
      </c>
      <c r="I45" s="18">
        <f t="shared" ca="1" si="5"/>
        <v>-6.7786114611840485E-13</v>
      </c>
      <c r="J45" s="35">
        <f t="shared" ca="1" si="6"/>
        <v>2.1298721531390348E-6</v>
      </c>
      <c r="K45" s="35">
        <f ca="1">J45*DCC!$C106*DCC!AG106</f>
        <v>3.6143388620592382E-2</v>
      </c>
    </row>
    <row r="46" spans="1:66">
      <c r="A46" s="79" t="s">
        <v>200</v>
      </c>
      <c r="B46" s="84">
        <f ca="1">B20+B22*$B$1+B24*$B$1^2+B26*$B$1^3+B28*$B$1^4</f>
        <v>0</v>
      </c>
      <c r="C46" s="85"/>
      <c r="D46" s="18">
        <f>Main!D139</f>
        <v>283.70999999999998</v>
      </c>
      <c r="E46" s="18">
        <f t="shared" si="1"/>
        <v>0.96250917284069415</v>
      </c>
      <c r="F46" s="18">
        <f t="shared" ca="1" si="2"/>
        <v>2.2430678665364656E-6</v>
      </c>
      <c r="G46" s="18">
        <f t="shared" ca="1" si="3"/>
        <v>1.9258168071355608E-6</v>
      </c>
      <c r="H46" s="18">
        <f t="shared" ca="1" si="4"/>
        <v>2.3306609381767016E-6</v>
      </c>
      <c r="I46" s="18">
        <f t="shared" ca="1" si="5"/>
        <v>-6.8513786820837252E-13</v>
      </c>
      <c r="J46" s="35">
        <f t="shared" ca="1" si="6"/>
        <v>2.202237349042093E-6</v>
      </c>
      <c r="K46" s="35">
        <f ca="1">J46*DCC!$C107*DCC!AG107</f>
        <v>4.6070352451849754E-2</v>
      </c>
    </row>
    <row r="47" spans="1:66">
      <c r="A47" s="79" t="s">
        <v>202</v>
      </c>
      <c r="B47" s="84">
        <f ca="1">B21+B23*$B$1+B25*$B$1^2+B27*$B$1^3+B29*$B$1^4</f>
        <v>0</v>
      </c>
      <c r="C47" s="85"/>
      <c r="D47" s="18">
        <f>Main!D140</f>
        <v>357.17</v>
      </c>
      <c r="E47" s="18">
        <f t="shared" si="1"/>
        <v>0.9736163604274618</v>
      </c>
      <c r="F47" s="18">
        <f t="shared" ca="1" si="2"/>
        <v>2.270894486724354E-6</v>
      </c>
      <c r="G47" s="18">
        <f t="shared" ca="1" si="3"/>
        <v>1.9564993290828214E-6</v>
      </c>
      <c r="H47" s="18">
        <f t="shared" ca="1" si="4"/>
        <v>2.3576990434014609E-6</v>
      </c>
      <c r="I47" s="18">
        <f t="shared" ca="1" si="5"/>
        <v>-6.7897024044087559E-13</v>
      </c>
      <c r="J47" s="35">
        <f t="shared" ca="1" si="6"/>
        <v>2.2304315265423777E-6</v>
      </c>
      <c r="K47" s="35">
        <f ca="1">J47*DCC!$C108*DCC!AG108</f>
        <v>5.844087468585276E-2</v>
      </c>
    </row>
    <row r="48" spans="1:66">
      <c r="A48" s="79" t="s">
        <v>203</v>
      </c>
      <c r="B48" s="84">
        <f ca="1">B30+B32*$B$1+B34*$B$1^2+B36*$B$1^3+B38*$B$1^4</f>
        <v>0</v>
      </c>
      <c r="C48" s="85"/>
      <c r="D48" s="18">
        <f>Main!D141</f>
        <v>449.65</v>
      </c>
      <c r="E48" s="18">
        <f t="shared" si="1"/>
        <v>0.98174834725633986</v>
      </c>
      <c r="F48" s="18">
        <f t="shared" ca="1" si="2"/>
        <v>2.2547335656925488E-6</v>
      </c>
      <c r="G48" s="18">
        <f t="shared" ca="1" si="3"/>
        <v>1.949221309705033E-6</v>
      </c>
      <c r="H48" s="18">
        <f t="shared" ca="1" si="4"/>
        <v>2.3390855517070938E-6</v>
      </c>
      <c r="I48" s="18">
        <f t="shared" ca="1" si="5"/>
        <v>-6.5978665658072881E-13</v>
      </c>
      <c r="J48" s="35">
        <f t="shared" ca="1" si="6"/>
        <v>2.2154138435255068E-6</v>
      </c>
      <c r="K48" s="35">
        <f ca="1">J48*DCC!$C109*DCC!AG109</f>
        <v>7.3316537978935101E-2</v>
      </c>
    </row>
    <row r="49" spans="1:11">
      <c r="A49" s="79" t="s">
        <v>204</v>
      </c>
      <c r="B49" s="84">
        <f ca="1">B31+B33*$B$1+B35*$B$1^2+B37*$B$1^3+B39*$B$1^4</f>
        <v>0</v>
      </c>
      <c r="C49" s="85"/>
      <c r="D49" s="18">
        <f>Main!D142</f>
        <v>566.08000000000004</v>
      </c>
      <c r="E49" s="18">
        <f t="shared" si="1"/>
        <v>0.98756396636427113</v>
      </c>
      <c r="F49" s="18">
        <f t="shared" ca="1" si="2"/>
        <v>2.1977100999712364E-6</v>
      </c>
      <c r="G49" s="18">
        <f t="shared" ca="1" si="3"/>
        <v>1.9065993557970175E-6</v>
      </c>
      <c r="H49" s="18">
        <f t="shared" ca="1" si="4"/>
        <v>2.2780858261164775E-6</v>
      </c>
      <c r="I49" s="18">
        <f t="shared" ca="1" si="5"/>
        <v>-6.2868503907510777E-13</v>
      </c>
      <c r="J49" s="35">
        <f t="shared" ca="1" si="6"/>
        <v>2.1602438662721243E-6</v>
      </c>
      <c r="K49" s="35">
        <f ca="1">J49*DCC!$C110*DCC!AG110</f>
        <v>9.0649075972690576E-2</v>
      </c>
    </row>
    <row r="50" spans="1:11">
      <c r="A50" s="79"/>
      <c r="B50" s="80"/>
      <c r="C50" s="85"/>
      <c r="D50" s="18">
        <f>Main!D143</f>
        <v>712.65</v>
      </c>
      <c r="E50" s="18">
        <f t="shared" si="1"/>
        <v>0.99163731856760795</v>
      </c>
      <c r="F50" s="18">
        <f t="shared" ca="1" si="2"/>
        <v>2.1039098256571564E-6</v>
      </c>
      <c r="G50" s="18">
        <f t="shared" ca="1" si="3"/>
        <v>1.8320423187350317E-6</v>
      </c>
      <c r="H50" s="18">
        <f t="shared" ca="1" si="4"/>
        <v>2.1789724907131905E-6</v>
      </c>
      <c r="I50" s="18">
        <f t="shared" ca="1" si="5"/>
        <v>-5.8712719345837505E-13</v>
      </c>
      <c r="J50" s="35">
        <f t="shared" ca="1" si="6"/>
        <v>2.0689202151622466E-6</v>
      </c>
      <c r="K50" s="35">
        <f ca="1">J50*DCC!$C111*DCC!AG111</f>
        <v>0.11052245505023989</v>
      </c>
    </row>
    <row r="51" spans="1:11">
      <c r="A51" s="79" t="s">
        <v>197</v>
      </c>
      <c r="B51" s="86" t="e">
        <f ca="1">B41+B42*$B$1</f>
        <v>#REF!</v>
      </c>
      <c r="C51" s="85"/>
      <c r="D51" s="18">
        <f>Main!D144</f>
        <v>897.16</v>
      </c>
      <c r="E51" s="18">
        <f t="shared" si="1"/>
        <v>0.99443951128361041</v>
      </c>
      <c r="F51" s="18">
        <f t="shared" ca="1" si="2"/>
        <v>1.9777002455303257E-6</v>
      </c>
      <c r="G51" s="18">
        <f t="shared" ca="1" si="3"/>
        <v>1.7291506479756698E-6</v>
      </c>
      <c r="H51" s="18">
        <f t="shared" ca="1" si="4"/>
        <v>2.0463248318307451E-6</v>
      </c>
      <c r="I51" s="18">
        <f t="shared" ca="1" si="5"/>
        <v>-5.3676965408475523E-13</v>
      </c>
      <c r="J51" s="35">
        <f t="shared" ca="1" si="6"/>
        <v>1.9457116724729538E-6</v>
      </c>
      <c r="K51" s="35">
        <f ca="1">J51*DCC!$C112*DCC!AG112</f>
        <v>0.13247777473924047</v>
      </c>
    </row>
    <row r="52" spans="1:11">
      <c r="A52" s="79"/>
      <c r="B52" s="80"/>
      <c r="C52" s="85"/>
      <c r="D52" s="18">
        <f>Main!D145</f>
        <v>1129.4000000000001</v>
      </c>
      <c r="E52" s="18">
        <f t="shared" si="1"/>
        <v>0.99633764934462943</v>
      </c>
      <c r="F52" s="18">
        <f t="shared" ca="1" si="2"/>
        <v>1.8236174097022546E-6</v>
      </c>
      <c r="G52" s="18">
        <f t="shared" ca="1" si="3"/>
        <v>1.6016081651711586E-6</v>
      </c>
      <c r="H52" s="18">
        <f t="shared" ca="1" si="4"/>
        <v>1.8849142000036948E-6</v>
      </c>
      <c r="I52" s="18">
        <f t="shared" ca="1" si="5"/>
        <v>-4.7945290019779391E-13</v>
      </c>
      <c r="J52" s="35">
        <f t="shared" ca="1" si="6"/>
        <v>1.7950446056906396E-6</v>
      </c>
      <c r="K52" s="35">
        <f ca="1">J52*DCC!$C113*DCC!AG113</f>
        <v>0.15547255596686918</v>
      </c>
    </row>
    <row r="53" spans="1:11">
      <c r="A53" s="79"/>
      <c r="B53" s="85"/>
      <c r="C53" s="85"/>
      <c r="D53" s="18">
        <f>Main!D146</f>
        <v>1421.9</v>
      </c>
      <c r="E53" s="18">
        <f t="shared" si="1"/>
        <v>0.99760748184157788</v>
      </c>
      <c r="F53" s="18">
        <f t="shared" ca="1" si="2"/>
        <v>1.6464788584294639E-6</v>
      </c>
      <c r="G53" s="18">
        <f t="shared" ca="1" si="3"/>
        <v>1.4532870448128187E-6</v>
      </c>
      <c r="H53" s="18">
        <f t="shared" ca="1" si="4"/>
        <v>1.6998191511376612E-6</v>
      </c>
      <c r="I53" s="18">
        <f t="shared" ca="1" si="5"/>
        <v>-4.1721855109505751E-13</v>
      </c>
      <c r="J53" s="35">
        <f t="shared" ca="1" si="6"/>
        <v>1.6216148855855596E-6</v>
      </c>
      <c r="K53" s="35">
        <f ca="1">J53*DCC!$C114*DCC!AG114</f>
        <v>0.17831718328715396</v>
      </c>
    </row>
    <row r="54" spans="1:11">
      <c r="A54" s="79"/>
      <c r="B54" s="80"/>
      <c r="C54" s="85"/>
      <c r="D54" s="18">
        <f>Main!D147</f>
        <v>1790.1</v>
      </c>
      <c r="E54" s="18">
        <f t="shared" si="1"/>
        <v>0.99844727007676748</v>
      </c>
      <c r="F54" s="18">
        <f t="shared" ca="1" si="2"/>
        <v>1.4521056686682237E-6</v>
      </c>
      <c r="G54" s="18">
        <f t="shared" ca="1" si="3"/>
        <v>1.2888857992985875E-6</v>
      </c>
      <c r="H54" s="18">
        <f t="shared" ca="1" si="4"/>
        <v>1.4971707024550384E-6</v>
      </c>
      <c r="I54" s="18">
        <f t="shared" ca="1" si="5"/>
        <v>-3.5249090597313432E-13</v>
      </c>
      <c r="J54" s="35">
        <f t="shared" ca="1" si="6"/>
        <v>1.431099113972044E-6</v>
      </c>
      <c r="K54" s="35">
        <f ca="1">J54*DCC!$C115*DCC!AG115</f>
        <v>0.19958128393329649</v>
      </c>
    </row>
    <row r="55" spans="1:11">
      <c r="A55" s="79"/>
      <c r="B55" s="85"/>
      <c r="C55" s="85"/>
      <c r="D55" s="18">
        <f>Main!D148</f>
        <v>2253.6</v>
      </c>
      <c r="E55" s="18">
        <f t="shared" si="1"/>
        <v>0.99899772703265854</v>
      </c>
      <c r="F55" s="18">
        <f t="shared" ca="1" si="2"/>
        <v>1.2473519585244308E-6</v>
      </c>
      <c r="G55" s="18">
        <f t="shared" ca="1" si="3"/>
        <v>1.1140136208502723E-6</v>
      </c>
      <c r="H55" s="18">
        <f t="shared" ca="1" si="4"/>
        <v>1.2841666963107698E-6</v>
      </c>
      <c r="I55" s="18">
        <f t="shared" ca="1" si="5"/>
        <v>-2.8795851650435975E-13</v>
      </c>
      <c r="J55" s="35">
        <f t="shared" ca="1" si="6"/>
        <v>1.2301911857933446E-6</v>
      </c>
      <c r="K55" s="35">
        <f ca="1">J55*DCC!$C116*DCC!AG116</f>
        <v>0.21728308949153616</v>
      </c>
    </row>
    <row r="56" spans="1:11">
      <c r="A56" s="79"/>
      <c r="B56" s="80"/>
      <c r="C56" s="85"/>
      <c r="D56" s="18">
        <f>Main!D149</f>
        <v>2837.1</v>
      </c>
      <c r="E56" s="18">
        <f t="shared" si="1"/>
        <v>0.99935591120068168</v>
      </c>
      <c r="F56" s="18">
        <f t="shared" ca="1" si="2"/>
        <v>1.0401944080092846E-6</v>
      </c>
      <c r="G56" s="18">
        <f t="shared" ca="1" si="3"/>
        <v>9.3533555538020311E-7</v>
      </c>
      <c r="H56" s="18">
        <f t="shared" ca="1" si="4"/>
        <v>1.069145955114586E-6</v>
      </c>
      <c r="I56" s="18">
        <f t="shared" ca="1" si="5"/>
        <v>-2.2645399794324496E-13</v>
      </c>
      <c r="J56" s="35">
        <f t="shared" ca="1" si="6"/>
        <v>1.0266989724864005E-6</v>
      </c>
      <c r="K56" s="35">
        <f ca="1">J56*DCC!$C117*DCC!AG117</f>
        <v>0.22943385273677461</v>
      </c>
    </row>
    <row r="57" spans="1:11">
      <c r="A57" s="79"/>
      <c r="B57" s="85"/>
      <c r="C57" s="85"/>
      <c r="D57" s="18">
        <f>Main!D150</f>
        <v>3571.7</v>
      </c>
      <c r="E57" s="18">
        <f t="shared" si="1"/>
        <v>0.99958758991188623</v>
      </c>
      <c r="F57" s="18">
        <f t="shared" ca="1" si="2"/>
        <v>8.3930659029399543E-7</v>
      </c>
      <c r="G57" s="18">
        <f t="shared" ca="1" si="3"/>
        <v>7.6028326595133628E-7</v>
      </c>
      <c r="H57" s="18">
        <f t="shared" ca="1" si="4"/>
        <v>8.6112494363052143E-7</v>
      </c>
      <c r="I57" s="18">
        <f t="shared" ca="1" si="5"/>
        <v>-1.7065938906905305E-13</v>
      </c>
      <c r="J57" s="35">
        <f t="shared" ca="1" si="6"/>
        <v>8.2913621219303827E-7</v>
      </c>
      <c r="K57" s="35">
        <f ca="1">J57*DCC!$C118*DCC!AG118</f>
        <v>0.23436194035097674</v>
      </c>
    </row>
    <row r="58" spans="1:11">
      <c r="A58" s="79"/>
      <c r="B58" s="80"/>
      <c r="C58" s="85"/>
      <c r="D58" s="18">
        <f>Main!D151</f>
        <v>4496.5</v>
      </c>
      <c r="E58" s="18">
        <f t="shared" si="1"/>
        <v>0.99973670481581278</v>
      </c>
      <c r="F58" s="18">
        <f t="shared" ca="1" si="2"/>
        <v>6.5318256683450419E-7</v>
      </c>
      <c r="G58" s="18">
        <f t="shared" ca="1" si="3"/>
        <v>5.9635631107494424E-7</v>
      </c>
      <c r="H58" s="18">
        <f t="shared" ca="1" si="4"/>
        <v>6.6887230574725414E-7</v>
      </c>
      <c r="I58" s="18">
        <f t="shared" ca="1" si="5"/>
        <v>-1.2272242621629401E-13</v>
      </c>
      <c r="J58" s="35">
        <f t="shared" ca="1" si="6"/>
        <v>6.4586897288051735E-7</v>
      </c>
      <c r="K58" s="35">
        <f ca="1">J58*DCC!$C119*DCC!AG119</f>
        <v>0.2306997571902196</v>
      </c>
    </row>
    <row r="59" spans="1:11">
      <c r="A59" s="79"/>
      <c r="B59" s="85"/>
      <c r="C59" s="85"/>
      <c r="D59" s="18">
        <f>Main!D152</f>
        <v>5660.8</v>
      </c>
      <c r="E59" s="18">
        <f t="shared" si="1"/>
        <v>0.99983230321862215</v>
      </c>
      <c r="F59" s="18">
        <f t="shared" ca="1" si="2"/>
        <v>4.8895788417853496E-7</v>
      </c>
      <c r="G59" s="18">
        <f t="shared" ca="1" si="3"/>
        <v>4.5010934047214314E-7</v>
      </c>
      <c r="H59" s="18">
        <f t="shared" ca="1" si="4"/>
        <v>4.9968397372546598E-7</v>
      </c>
      <c r="I59" s="18">
        <f t="shared" ca="1" si="5"/>
        <v>-8.3897618713266827E-14</v>
      </c>
      <c r="J59" s="35">
        <f t="shared" ca="1" si="6"/>
        <v>4.8395803911440787E-7</v>
      </c>
      <c r="K59" s="35">
        <f ca="1">J59*DCC!$C120*DCC!AG120</f>
        <v>0.2179272245334922</v>
      </c>
    </row>
    <row r="60" spans="1:11">
      <c r="A60" s="79"/>
      <c r="B60" s="80"/>
      <c r="C60" s="85"/>
      <c r="D60" s="18">
        <f>Main!D153</f>
        <v>7126.5</v>
      </c>
      <c r="E60" s="18">
        <f t="shared" si="1"/>
        <v>0.99989339142314071</v>
      </c>
      <c r="F60" s="18">
        <f t="shared" ca="1" si="2"/>
        <v>3.513761190776056E-7</v>
      </c>
      <c r="G60" s="18">
        <f t="shared" ca="1" si="3"/>
        <v>3.2619677173242413E-7</v>
      </c>
      <c r="H60" s="18">
        <f t="shared" ca="1" si="4"/>
        <v>3.5832814117652557E-7</v>
      </c>
      <c r="I60" s="18">
        <f t="shared" ca="1" si="5"/>
        <v>-5.4377515383346809E-14</v>
      </c>
      <c r="J60" s="35">
        <f t="shared" ca="1" si="6"/>
        <v>3.4813551277603567E-7</v>
      </c>
      <c r="K60" s="35">
        <f ca="1">J60*DCC!$C121*DCC!AG121</f>
        <v>0.19769714795844001</v>
      </c>
    </row>
    <row r="61" spans="1:11">
      <c r="A61" s="79"/>
      <c r="B61" s="85"/>
      <c r="C61" s="85"/>
      <c r="D61" s="18">
        <f>Main!D154</f>
        <v>8971.7000000000007</v>
      </c>
      <c r="E61" s="18">
        <f t="shared" si="1"/>
        <v>0.9999323295354835</v>
      </c>
      <c r="F61" s="18">
        <f t="shared" ca="1" si="2"/>
        <v>2.4213763700458915E-7</v>
      </c>
      <c r="G61" s="18">
        <f t="shared" ca="1" si="3"/>
        <v>2.2668966892844675E-7</v>
      </c>
      <c r="H61" s="18">
        <f t="shared" ca="1" si="4"/>
        <v>2.4640282362664446E-7</v>
      </c>
      <c r="I61" s="18">
        <f t="shared" ca="1" si="5"/>
        <v>-3.3361552632246331E-14</v>
      </c>
      <c r="J61" s="35">
        <f t="shared" ca="1" si="6"/>
        <v>2.4014946860579311E-7</v>
      </c>
      <c r="K61" s="35">
        <f ca="1">J61*DCC!$C122*DCC!AG122</f>
        <v>0.17188256340437405</v>
      </c>
    </row>
    <row r="62" spans="1:11" ht="15">
      <c r="A62" s="2"/>
      <c r="C62" s="34"/>
      <c r="D62" s="18">
        <f>Main!D155</f>
        <v>11294</v>
      </c>
      <c r="E62" s="18">
        <f t="shared" si="1"/>
        <v>0.99995709302150559</v>
      </c>
      <c r="F62" s="18">
        <f t="shared" ca="1" si="2"/>
        <v>1.6001988407007146E-7</v>
      </c>
      <c r="G62" s="18">
        <f t="shared" ca="1" si="3"/>
        <v>1.5104902785730418E-7</v>
      </c>
      <c r="H62" s="18">
        <f t="shared" ca="1" si="4"/>
        <v>1.6249673900131442E-7</v>
      </c>
      <c r="I62" s="18">
        <f t="shared" ca="1" si="5"/>
        <v>-1.9373531212869065E-14</v>
      </c>
      <c r="J62" s="35">
        <f t="shared" ca="1" si="6"/>
        <v>1.5886532621854975E-7</v>
      </c>
      <c r="K62" s="35">
        <f ca="1">J62*DCC!$C123*DCC!AG123</f>
        <v>0.14314979623383645</v>
      </c>
    </row>
    <row r="63" spans="1:11" ht="15">
      <c r="A63" s="2"/>
      <c r="B63" s="34"/>
      <c r="C63" s="34"/>
      <c r="D63" s="18">
        <f>Main!D156</f>
        <v>14219</v>
      </c>
      <c r="E63" s="18">
        <f t="shared" si="1"/>
        <v>0.99997282692833467</v>
      </c>
      <c r="F63" s="18">
        <f t="shared" ca="1" si="2"/>
        <v>1.0148740992678219E-7</v>
      </c>
      <c r="G63" s="18">
        <f t="shared" ca="1" si="3"/>
        <v>9.6552571449749637E-8</v>
      </c>
      <c r="H63" s="18">
        <f t="shared" ca="1" si="4"/>
        <v>1.0284991967243277E-7</v>
      </c>
      <c r="I63" s="18">
        <f t="shared" ca="1" si="5"/>
        <v>-1.0657315756459503E-14</v>
      </c>
      <c r="J63" s="35">
        <f t="shared" ca="1" si="6"/>
        <v>1.0085229145263469E-7</v>
      </c>
      <c r="K63" s="35">
        <f ca="1">J63*DCC!$C124*DCC!AG124</f>
        <v>0.11440437862795734</v>
      </c>
    </row>
    <row r="64" spans="1:11" ht="15">
      <c r="A64" s="2"/>
      <c r="C64" s="34"/>
      <c r="D64" s="18">
        <f>Main!D157</f>
        <v>17901</v>
      </c>
      <c r="E64" s="18">
        <f t="shared" si="1"/>
        <v>0.99998280357616698</v>
      </c>
      <c r="F64" s="18">
        <f t="shared" ca="1" si="2"/>
        <v>6.1908533838587475E-8</v>
      </c>
      <c r="G64" s="18">
        <f t="shared" ca="1" si="3"/>
        <v>5.9329744743416492E-8</v>
      </c>
      <c r="H64" s="18">
        <f t="shared" ca="1" si="4"/>
        <v>6.2620537947840658E-8</v>
      </c>
      <c r="I64" s="18">
        <f t="shared" ca="1" si="5"/>
        <v>-5.5691730913709456E-15</v>
      </c>
      <c r="J64" s="35">
        <f t="shared" ca="1" si="6"/>
        <v>6.157664119348958E-8</v>
      </c>
      <c r="K64" s="35">
        <f ca="1">J64*DCC!$C125*DCC!AG125</f>
        <v>8.8090979896175758E-2</v>
      </c>
    </row>
    <row r="65" spans="1:11" ht="15">
      <c r="A65" s="2"/>
      <c r="B65" s="34"/>
      <c r="C65" s="34"/>
      <c r="D65" s="18">
        <f>Main!D158</f>
        <v>22536</v>
      </c>
      <c r="E65" s="18">
        <f t="shared" si="1"/>
        <v>0.9999891235798628</v>
      </c>
      <c r="F65" s="18">
        <f t="shared" ca="1" si="2"/>
        <v>3.6423823063102567E-8</v>
      </c>
      <c r="G65" s="18">
        <f t="shared" ca="1" si="3"/>
        <v>3.5139143546494769E-8</v>
      </c>
      <c r="H65" s="18">
        <f t="shared" ca="1" si="4"/>
        <v>3.6778523296871586E-8</v>
      </c>
      <c r="I65" s="18">
        <f t="shared" ca="1" si="5"/>
        <v>-2.7744039279230818E-15</v>
      </c>
      <c r="J65" s="35">
        <f t="shared" ca="1" si="6"/>
        <v>3.6258483569590486E-8</v>
      </c>
      <c r="K65" s="35">
        <f ca="1">J65*DCC!$C126*DCC!AG126</f>
        <v>6.5429772518348819E-2</v>
      </c>
    </row>
    <row r="66" spans="1:11" ht="15">
      <c r="A66" s="2"/>
      <c r="C66" s="34"/>
      <c r="D66" s="18">
        <f>Main!D159</f>
        <v>28371</v>
      </c>
      <c r="E66" s="18">
        <f t="shared" si="1"/>
        <v>0.99999312420271813</v>
      </c>
      <c r="F66" s="18">
        <f t="shared" ca="1" si="2"/>
        <v>2.0736733336914588E-8</v>
      </c>
      <c r="G66" s="18">
        <f t="shared" ca="1" si="3"/>
        <v>2.0124025976598922E-8</v>
      </c>
      <c r="H66" s="18">
        <f t="shared" ca="1" si="4"/>
        <v>2.0905901943657708E-8</v>
      </c>
      <c r="I66" s="18">
        <f t="shared" ca="1" si="5"/>
        <v>-1.3232076055947034E-15</v>
      </c>
      <c r="J66" s="35">
        <f t="shared" ca="1" si="6"/>
        <v>2.0657877308375102E-8</v>
      </c>
      <c r="K66" s="35">
        <f ca="1">J66*DCC!$C127*DCC!AG127</f>
        <v>4.7006058931527657E-2</v>
      </c>
    </row>
    <row r="67" spans="1:11" ht="15">
      <c r="A67" s="2"/>
      <c r="B67" s="34"/>
      <c r="C67" s="34"/>
      <c r="D67" s="18">
        <f>Main!D160</f>
        <v>35717</v>
      </c>
      <c r="E67" s="18">
        <f t="shared" ref="E67:E81" si="21">SQRT(1-($B$4/($B$4+D67))^2)</f>
        <v>0.99999565505206389</v>
      </c>
      <c r="F67" s="18">
        <f t="shared" ref="F67:F81" ca="1" si="22">$M$33*($D67+(AC$33+AO$33*MAX(2,LOG10($D67)))/$E67^$P$33)^(-$Q$33)*(1+EXP(-BA$33*(LN($D67)+BM$33)))</f>
        <v>1.1464905520843497E-8</v>
      </c>
      <c r="G67" s="18">
        <f t="shared" ref="G67:G81" ca="1" si="23">$M$33*($D67+(AD$33+AP$33*MAX(2,LOG10($D67)))/$E67^$P$33)^(-$Q$33)*(1+EXP(-BB$33*(LN($D67)+BN$33)))</f>
        <v>1.1183831530543418E-8</v>
      </c>
      <c r="H67" s="18">
        <f t="shared" ref="H67:H81" ca="1" si="24">F67-I67*$B$6^$B$10</f>
        <v>1.1542510097531293E-8</v>
      </c>
      <c r="I67" s="18">
        <f t="shared" ref="I67:I81" ca="1" si="25">(F67-G67)/($B$6^$B$10-$C$6^$B$10)</f>
        <v>-6.0700958693935897E-16</v>
      </c>
      <c r="J67" s="35">
        <f t="shared" ref="J67:J81" ca="1" si="26">H67+I67*$B$3^$B$10</f>
        <v>1.1428731027053524E-8</v>
      </c>
      <c r="K67" s="35">
        <f ca="1">J67*DCC!$C128*DCC!AG128</f>
        <v>3.2752457377329992E-2</v>
      </c>
    </row>
    <row r="68" spans="1:11" ht="15">
      <c r="A68" s="2"/>
      <c r="C68" s="34"/>
      <c r="D68" s="18">
        <f>Main!D161</f>
        <v>44965</v>
      </c>
      <c r="E68" s="18">
        <f t="shared" si="21"/>
        <v>0.99999725519334837</v>
      </c>
      <c r="F68" s="18">
        <f t="shared" ca="1" si="22"/>
        <v>6.1784772260642194E-9</v>
      </c>
      <c r="G68" s="18">
        <f t="shared" ca="1" si="23"/>
        <v>6.0538525283048352E-9</v>
      </c>
      <c r="H68" s="18">
        <f t="shared" ca="1" si="24"/>
        <v>6.2128861263830861E-9</v>
      </c>
      <c r="I68" s="18">
        <f t="shared" ca="1" si="25"/>
        <v>-2.6914047161959991E-16</v>
      </c>
      <c r="J68" s="35">
        <f t="shared" ca="1" si="26"/>
        <v>6.1624379071988882E-9</v>
      </c>
      <c r="K68" s="35">
        <f ca="1">J68*DCC!$C129*DCC!AG129</f>
        <v>2.2232843481592147E-2</v>
      </c>
    </row>
    <row r="69" spans="1:11" ht="15">
      <c r="A69" s="2"/>
      <c r="B69" s="34"/>
      <c r="C69" s="34"/>
      <c r="D69" s="18">
        <f>Main!D162</f>
        <v>56608</v>
      </c>
      <c r="E69" s="18">
        <f t="shared" si="21"/>
        <v>0.99999826650024126</v>
      </c>
      <c r="F69" s="18">
        <f t="shared" ca="1" si="22"/>
        <v>3.2569513041754514E-9</v>
      </c>
      <c r="G69" s="18">
        <f t="shared" ca="1" si="23"/>
        <v>3.2032938840961135E-9</v>
      </c>
      <c r="H69" s="18">
        <f t="shared" ca="1" si="24"/>
        <v>3.2717661270161226E-9</v>
      </c>
      <c r="I69" s="18">
        <f t="shared" ca="1" si="25"/>
        <v>-1.1587898390675577E-16</v>
      </c>
      <c r="J69" s="35">
        <f t="shared" ca="1" si="26"/>
        <v>3.2500455424314576E-9</v>
      </c>
      <c r="K69" s="35">
        <f ca="1">J69*DCC!$C130*DCC!AG130</f>
        <v>1.4790223923329371E-2</v>
      </c>
    </row>
    <row r="70" spans="1:11" ht="15">
      <c r="A70" s="2"/>
      <c r="B70" s="34"/>
      <c r="C70" s="34"/>
      <c r="D70" s="18">
        <f>Main!D163</f>
        <v>71264</v>
      </c>
      <c r="E70" s="18">
        <f t="shared" si="21"/>
        <v>0.99999890535939739</v>
      </c>
      <c r="F70" s="18">
        <f t="shared" ca="1" si="22"/>
        <v>1.6851816572706213E-9</v>
      </c>
      <c r="G70" s="18">
        <f t="shared" ca="1" si="23"/>
        <v>1.6626464024448391E-9</v>
      </c>
      <c r="H70" s="18">
        <f t="shared" ca="1" si="24"/>
        <v>1.6914036449737144E-9</v>
      </c>
      <c r="I70" s="18">
        <f t="shared" ca="1" si="25"/>
        <v>-4.866731250645843E-17</v>
      </c>
      <c r="J70" s="35">
        <f t="shared" ca="1" si="26"/>
        <v>1.6822813482278658E-9</v>
      </c>
      <c r="K70" s="35">
        <f ca="1">J70*DCC!$C131*DCC!AG131</f>
        <v>9.6466840654855241E-3</v>
      </c>
    </row>
    <row r="71" spans="1:11" ht="15">
      <c r="A71" s="2"/>
      <c r="B71" s="34"/>
      <c r="C71" s="34"/>
      <c r="D71" s="18">
        <f>Main!D164</f>
        <v>89716</v>
      </c>
      <c r="E71" s="18">
        <f t="shared" si="21"/>
        <v>0.99999930890712274</v>
      </c>
      <c r="F71" s="18">
        <f t="shared" ca="1" si="22"/>
        <v>8.5830851987951011E-10</v>
      </c>
      <c r="G71" s="18">
        <f t="shared" ca="1" si="23"/>
        <v>8.4904094376280867E-10</v>
      </c>
      <c r="H71" s="18">
        <f t="shared" ca="1" si="24"/>
        <v>8.6086729922686521E-10</v>
      </c>
      <c r="I71" s="18">
        <f t="shared" ca="1" si="25"/>
        <v>-2.0014329837215169E-17</v>
      </c>
      <c r="J71" s="35">
        <f t="shared" ca="1" si="26"/>
        <v>8.5711577389001526E-10</v>
      </c>
      <c r="K71" s="35">
        <f ca="1">J71*DCC!$C132*DCC!AG132</f>
        <v>6.1965237757421908E-3</v>
      </c>
    </row>
    <row r="72" spans="1:11">
      <c r="B72" s="34"/>
      <c r="C72" s="34"/>
      <c r="D72" s="18">
        <f>Main!D165</f>
        <v>112940</v>
      </c>
      <c r="E72" s="18">
        <f t="shared" si="21"/>
        <v>0.9999995636945791</v>
      </c>
      <c r="F72" s="18">
        <f t="shared" ca="1" si="22"/>
        <v>4.315591431224787E-10</v>
      </c>
      <c r="G72" s="18">
        <f t="shared" ca="1" si="23"/>
        <v>4.2781299766979186E-10</v>
      </c>
      <c r="H72" s="18">
        <f t="shared" ca="1" si="24"/>
        <v>4.3259345452125416E-10</v>
      </c>
      <c r="I72" s="18">
        <f t="shared" ca="1" si="25"/>
        <v>-8.0902050076654039E-18</v>
      </c>
      <c r="J72" s="35">
        <f t="shared" ca="1" si="26"/>
        <v>4.3107701058766151E-10</v>
      </c>
      <c r="K72" s="35">
        <f ca="1">J72*DCC!$C133*DCC!AG133</f>
        <v>3.928980716371505E-3</v>
      </c>
    </row>
    <row r="73" spans="1:11">
      <c r="B73" s="34"/>
      <c r="C73" s="34"/>
      <c r="D73" s="18">
        <f>Main!D166</f>
        <v>142190</v>
      </c>
      <c r="E73" s="18">
        <f t="shared" si="21"/>
        <v>0.99999972463105669</v>
      </c>
      <c r="F73" s="18">
        <f t="shared" ca="1" si="22"/>
        <v>2.1460354495345047E-10</v>
      </c>
      <c r="G73" s="18">
        <f t="shared" ca="1" si="23"/>
        <v>2.1311149597724626E-10</v>
      </c>
      <c r="H73" s="18">
        <f t="shared" ca="1" si="24"/>
        <v>2.1501549993040215E-10</v>
      </c>
      <c r="I73" s="18">
        <f t="shared" ca="1" si="25"/>
        <v>-3.2222406341194459E-18</v>
      </c>
      <c r="J73" s="35">
        <f t="shared" ca="1" si="26"/>
        <v>2.1441151681037536E-10</v>
      </c>
      <c r="K73" s="35">
        <f ca="1">J73*DCC!$C134*DCC!AG134</f>
        <v>2.4601886191406679E-3</v>
      </c>
    </row>
    <row r="74" spans="1:11">
      <c r="B74" s="34"/>
      <c r="C74" s="34"/>
      <c r="D74" s="18">
        <f>Main!D167</f>
        <v>179010</v>
      </c>
      <c r="E74" s="18">
        <f t="shared" si="21"/>
        <v>0.99999982620749062</v>
      </c>
      <c r="F74" s="18">
        <f t="shared" ca="1" si="22"/>
        <v>1.0579105545366421E-10</v>
      </c>
      <c r="G74" s="18">
        <f t="shared" ca="1" si="23"/>
        <v>1.0520368617750282E-10</v>
      </c>
      <c r="H74" s="18">
        <f t="shared" ca="1" si="24"/>
        <v>1.0595322821104833E-10</v>
      </c>
      <c r="I74" s="18">
        <f t="shared" ca="1" si="25"/>
        <v>-1.2684872809574028E-18</v>
      </c>
      <c r="J74" s="35">
        <f t="shared" ca="1" si="26"/>
        <v>1.0571546046100681E-10</v>
      </c>
      <c r="K74" s="35">
        <f ca="1">J74*DCC!$C135*DCC!AG135</f>
        <v>1.5270623635302942E-3</v>
      </c>
    </row>
    <row r="75" spans="1:11">
      <c r="B75" s="34"/>
      <c r="C75" s="34"/>
      <c r="D75" s="18">
        <f>Main!D168</f>
        <v>225360</v>
      </c>
      <c r="E75" s="18">
        <f t="shared" si="21"/>
        <v>0.99999989031751402</v>
      </c>
      <c r="F75" s="18">
        <f t="shared" ca="1" si="22"/>
        <v>5.1781519922629971E-11</v>
      </c>
      <c r="G75" s="18">
        <f t="shared" ca="1" si="23"/>
        <v>5.1552486175316484E-11</v>
      </c>
      <c r="H75" s="18">
        <f t="shared" ca="1" si="24"/>
        <v>5.1844756179348381E-11</v>
      </c>
      <c r="I75" s="18">
        <f t="shared" ca="1" si="25"/>
        <v>-4.9462307132547918E-19</v>
      </c>
      <c r="J75" s="35">
        <f t="shared" ca="1" si="26"/>
        <v>5.1752043058331574E-11</v>
      </c>
      <c r="K75" s="35">
        <f ca="1">J75*DCC!$C136*DCC!AG136</f>
        <v>9.4113036178394957E-4</v>
      </c>
    </row>
    <row r="76" spans="1:11">
      <c r="B76" s="34"/>
      <c r="C76" s="34"/>
      <c r="D76" s="18">
        <f>Main!D169</f>
        <v>283710</v>
      </c>
      <c r="E76" s="18">
        <f t="shared" si="21"/>
        <v>0.99999993078099847</v>
      </c>
      <c r="F76" s="18">
        <f t="shared" ca="1" si="22"/>
        <v>2.5198978647249748E-11</v>
      </c>
      <c r="G76" s="18">
        <f t="shared" ca="1" si="23"/>
        <v>2.5110363909949446E-11</v>
      </c>
      <c r="H76" s="18">
        <f t="shared" ca="1" si="24"/>
        <v>2.5223445191340675E-11</v>
      </c>
      <c r="I76" s="18">
        <f t="shared" ca="1" si="25"/>
        <v>-1.9137307947978116E-19</v>
      </c>
      <c r="J76" s="35">
        <f t="shared" ca="1" si="26"/>
        <v>2.5187573845045362E-11</v>
      </c>
      <c r="K76" s="35">
        <f ca="1">J76*DCC!$C137*DCC!AG137</f>
        <v>5.766374645883827E-4</v>
      </c>
    </row>
    <row r="77" spans="1:11">
      <c r="B77" s="34"/>
      <c r="C77" s="34"/>
      <c r="D77" s="18">
        <f>Main!D170</f>
        <v>357170</v>
      </c>
      <c r="E77" s="18">
        <f t="shared" si="21"/>
        <v>0.99999995631914451</v>
      </c>
      <c r="F77" s="18">
        <f t="shared" ca="1" si="22"/>
        <v>1.2205214789290725E-11</v>
      </c>
      <c r="G77" s="18">
        <f t="shared" ca="1" si="23"/>
        <v>1.2171145715608327E-11</v>
      </c>
      <c r="H77" s="18">
        <f t="shared" ca="1" si="24"/>
        <v>1.2214621266348404E-11</v>
      </c>
      <c r="I77" s="18">
        <f t="shared" ca="1" si="25"/>
        <v>-7.357583788268792E-20</v>
      </c>
      <c r="J77" s="35">
        <f t="shared" ca="1" si="26"/>
        <v>1.2200830066630907E-11</v>
      </c>
      <c r="K77" s="35">
        <f ca="1">J77*DCC!$C138*DCC!AG138</f>
        <v>3.5164939598122003E-4</v>
      </c>
    </row>
    <row r="78" spans="1:11">
      <c r="B78" s="34"/>
      <c r="C78" s="34"/>
      <c r="D78" s="18">
        <f>Main!D171</f>
        <v>449650</v>
      </c>
      <c r="E78" s="18">
        <f t="shared" si="21"/>
        <v>0.99999997243584471</v>
      </c>
      <c r="F78" s="18">
        <f t="shared" ca="1" si="22"/>
        <v>5.889374819800969E-12</v>
      </c>
      <c r="G78" s="18">
        <f t="shared" ca="1" si="23"/>
        <v>5.8763429950111369E-12</v>
      </c>
      <c r="H78" s="18">
        <f t="shared" ca="1" si="24"/>
        <v>5.8929729088493532E-12</v>
      </c>
      <c r="I78" s="18">
        <f t="shared" ca="1" si="25"/>
        <v>-2.8143630701285386E-20</v>
      </c>
      <c r="J78" s="35">
        <f t="shared" ca="1" si="26"/>
        <v>5.8876976113747156E-12</v>
      </c>
      <c r="K78" s="35">
        <f ca="1">J78*DCC!$C139*DCC!AG139</f>
        <v>2.1363016216273802E-4</v>
      </c>
    </row>
    <row r="79" spans="1:11">
      <c r="B79" s="34"/>
      <c r="C79" s="34"/>
      <c r="D79" s="18">
        <f>Main!D172</f>
        <v>566080</v>
      </c>
      <c r="E79" s="18">
        <f t="shared" si="21"/>
        <v>0.99999998260677136</v>
      </c>
      <c r="F79" s="18">
        <f t="shared" ca="1" si="22"/>
        <v>2.8331089930615844E-12</v>
      </c>
      <c r="G79" s="18">
        <f t="shared" ca="1" si="23"/>
        <v>2.8281447488016124E-12</v>
      </c>
      <c r="H79" s="18">
        <f t="shared" ca="1" si="24"/>
        <v>2.834479621748923E-12</v>
      </c>
      <c r="I79" s="18">
        <f t="shared" ca="1" si="25"/>
        <v>-1.0720820715195338E-20</v>
      </c>
      <c r="J79" s="35">
        <f t="shared" ca="1" si="26"/>
        <v>2.832470090034796E-12</v>
      </c>
      <c r="K79" s="35">
        <f ca="1">J79*DCC!$C140*DCC!AG140</f>
        <v>1.2938451454150304E-4</v>
      </c>
    </row>
    <row r="80" spans="1:11">
      <c r="B80" s="34"/>
      <c r="C80" s="34"/>
      <c r="D80" s="18">
        <f>Main!D173</f>
        <v>712640</v>
      </c>
      <c r="E80" s="18">
        <f t="shared" si="21"/>
        <v>0.9999999890243878</v>
      </c>
      <c r="F80" s="18">
        <f t="shared" ca="1" si="22"/>
        <v>1.3596742458749769E-12</v>
      </c>
      <c r="G80" s="18">
        <f t="shared" ca="1" si="23"/>
        <v>1.357789238102102E-12</v>
      </c>
      <c r="H80" s="18">
        <f t="shared" ca="1" si="24"/>
        <v>1.3601946968427487E-12</v>
      </c>
      <c r="I80" s="18">
        <f t="shared" ca="1" si="25"/>
        <v>-4.0708775236324304E-21</v>
      </c>
      <c r="J80" s="35">
        <f t="shared" ca="1" si="26"/>
        <v>1.3594316435555624E-12</v>
      </c>
      <c r="K80" s="35">
        <f ca="1">J80*DCC!$C141*DCC!AG141</f>
        <v>7.8175802357900623E-5</v>
      </c>
    </row>
    <row r="81" spans="2:11">
      <c r="B81" s="34"/>
      <c r="C81" s="34"/>
      <c r="D81" s="18">
        <f>Main!D174</f>
        <v>897160</v>
      </c>
      <c r="E81" s="18">
        <f t="shared" si="21"/>
        <v>0.99999999307442544</v>
      </c>
      <c r="F81" s="18">
        <f t="shared" ca="1" si="22"/>
        <v>6.5123374351292903E-13</v>
      </c>
      <c r="G81" s="18">
        <f t="shared" ca="1" si="23"/>
        <v>6.5051992125940465E-13</v>
      </c>
      <c r="H81" s="18">
        <f t="shared" ca="1" si="24"/>
        <v>6.5143082995894258E-13</v>
      </c>
      <c r="I81" s="18">
        <f t="shared" ca="1" si="25"/>
        <v>-1.5415761195027721E-21</v>
      </c>
      <c r="J81" s="35">
        <f t="shared" ca="1" si="26"/>
        <v>6.5114187390005705E-13</v>
      </c>
      <c r="K81" s="35">
        <f ca="1">J81*DCC!$C142*DCC!AG142</f>
        <v>4.7139962920168708E-5</v>
      </c>
    </row>
    <row r="82" spans="2:11">
      <c r="B82" s="34"/>
      <c r="C82" s="34"/>
      <c r="D82" s="18"/>
      <c r="E82" s="18"/>
      <c r="F82" s="18"/>
      <c r="G82" s="18"/>
      <c r="H82" s="18"/>
      <c r="I82" s="18"/>
      <c r="J82" s="35"/>
      <c r="K82" s="18">
        <f ca="1">SUM(K2:K81)</f>
        <v>3.244989669538525</v>
      </c>
    </row>
  </sheetData>
  <phoneticPr fontId="1"/>
  <pageMargins left="0.78700000000000003" right="0.78700000000000003" top="0.98399999999999999" bottom="0.98399999999999999" header="0.51200000000000001" footer="0.51200000000000001"/>
  <pageSetup paperSize="9" orientation="portrait" horizontalDpi="360" verticalDpi="360"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92"/>
  <sheetViews>
    <sheetView workbookViewId="0">
      <selection activeCell="M5" sqref="M5"/>
    </sheetView>
  </sheetViews>
  <sheetFormatPr defaultRowHeight="13.5"/>
  <cols>
    <col min="1" max="1" width="21.75" customWidth="1"/>
    <col min="2" max="3" width="9.625" style="20" customWidth="1"/>
    <col min="4" max="17" width="9.625" customWidth="1"/>
    <col min="18" max="18" width="9.625" style="20" customWidth="1"/>
    <col min="19" max="66" width="9.625" customWidth="1"/>
  </cols>
  <sheetData>
    <row r="1" spans="1:64" s="27" customFormat="1" ht="15">
      <c r="A1" s="79" t="s">
        <v>46</v>
      </c>
      <c r="B1" s="104">
        <f ca="1">Data!B11</f>
        <v>1047</v>
      </c>
      <c r="C1" s="114"/>
      <c r="D1" t="s">
        <v>33</v>
      </c>
      <c r="E1" t="s">
        <v>67</v>
      </c>
      <c r="F1" s="36" t="s">
        <v>205</v>
      </c>
      <c r="G1" s="36" t="s">
        <v>206</v>
      </c>
      <c r="H1" s="2" t="s">
        <v>329</v>
      </c>
      <c r="I1" s="2" t="s">
        <v>327</v>
      </c>
      <c r="J1" s="27" t="s">
        <v>66</v>
      </c>
      <c r="K1" s="27" t="s">
        <v>94</v>
      </c>
      <c r="N1" s="27">
        <f>COLUMN()</f>
        <v>14</v>
      </c>
      <c r="O1" s="27">
        <f>COLUMN()</f>
        <v>15</v>
      </c>
      <c r="P1" s="27">
        <f>COLUMN()</f>
        <v>16</v>
      </c>
      <c r="Q1" s="27">
        <f>COLUMN()</f>
        <v>17</v>
      </c>
      <c r="R1" s="28"/>
      <c r="S1" s="27">
        <f>COLUMN()</f>
        <v>19</v>
      </c>
      <c r="T1" s="27">
        <f>COLUMN()</f>
        <v>20</v>
      </c>
      <c r="U1" s="27">
        <f>COLUMN()</f>
        <v>21</v>
      </c>
      <c r="V1" s="27">
        <f>COLUMN()</f>
        <v>22</v>
      </c>
      <c r="W1" s="27">
        <f>COLUMN()</f>
        <v>23</v>
      </c>
      <c r="X1" s="27">
        <f>COLUMN()</f>
        <v>24</v>
      </c>
      <c r="Y1" s="27">
        <f>COLUMN()</f>
        <v>25</v>
      </c>
      <c r="Z1" s="27">
        <f>COLUMN()</f>
        <v>26</v>
      </c>
      <c r="AA1" s="27">
        <f>COLUMN()</f>
        <v>27</v>
      </c>
      <c r="AB1" s="27">
        <f>COLUMN()</f>
        <v>28</v>
      </c>
      <c r="AE1" s="27">
        <f>COLUMN()</f>
        <v>31</v>
      </c>
      <c r="AF1" s="27">
        <f>COLUMN()</f>
        <v>32</v>
      </c>
      <c r="AG1" s="27">
        <f>COLUMN()</f>
        <v>33</v>
      </c>
      <c r="AH1" s="27">
        <f>COLUMN()</f>
        <v>34</v>
      </c>
      <c r="AI1" s="27">
        <f>COLUMN()</f>
        <v>35</v>
      </c>
      <c r="AJ1" s="27">
        <f>COLUMN()</f>
        <v>36</v>
      </c>
      <c r="AK1" s="27">
        <f>COLUMN()</f>
        <v>37</v>
      </c>
      <c r="AL1" s="27">
        <f>COLUMN()</f>
        <v>38</v>
      </c>
      <c r="AM1" s="27">
        <f>COLUMN()</f>
        <v>39</v>
      </c>
      <c r="AN1" s="27">
        <f>COLUMN()</f>
        <v>40</v>
      </c>
      <c r="AQ1" s="27">
        <f>COLUMN()</f>
        <v>43</v>
      </c>
      <c r="AR1" s="27">
        <f>COLUMN()</f>
        <v>44</v>
      </c>
      <c r="AS1" s="27">
        <f>COLUMN()</f>
        <v>45</v>
      </c>
      <c r="AT1" s="27">
        <f>COLUMN()</f>
        <v>46</v>
      </c>
      <c r="AU1" s="27">
        <f>COLUMN()</f>
        <v>47</v>
      </c>
      <c r="AV1" s="27">
        <f>COLUMN()</f>
        <v>48</v>
      </c>
      <c r="AW1" s="27">
        <f>COLUMN()</f>
        <v>49</v>
      </c>
      <c r="AX1" s="27">
        <f>COLUMN()</f>
        <v>50</v>
      </c>
      <c r="AY1" s="27">
        <f>COLUMN()</f>
        <v>51</v>
      </c>
      <c r="AZ1" s="27">
        <f>COLUMN()</f>
        <v>52</v>
      </c>
      <c r="BC1" s="27">
        <f>COLUMN()</f>
        <v>55</v>
      </c>
      <c r="BD1" s="27">
        <f>COLUMN()</f>
        <v>56</v>
      </c>
      <c r="BE1" s="27">
        <f>COLUMN()</f>
        <v>57</v>
      </c>
      <c r="BF1" s="27">
        <f>COLUMN()</f>
        <v>58</v>
      </c>
      <c r="BG1" s="27">
        <f>COLUMN()</f>
        <v>59</v>
      </c>
      <c r="BH1" s="27">
        <f>COLUMN()</f>
        <v>60</v>
      </c>
      <c r="BI1" s="27">
        <f>COLUMN()</f>
        <v>61</v>
      </c>
      <c r="BJ1" s="27">
        <f>COLUMN()</f>
        <v>62</v>
      </c>
      <c r="BK1" s="27">
        <f>COLUMN()</f>
        <v>63</v>
      </c>
      <c r="BL1" s="27">
        <f>COLUMN()</f>
        <v>64</v>
      </c>
    </row>
    <row r="2" spans="1:64" s="27" customFormat="1">
      <c r="A2" s="81" t="s">
        <v>56</v>
      </c>
      <c r="B2" s="105">
        <f ca="1">Data!B12</f>
        <v>11.5</v>
      </c>
      <c r="C2" s="114"/>
      <c r="D2" s="18">
        <f>Main!D95</f>
        <v>1.1294E-2</v>
      </c>
      <c r="E2" s="18">
        <f t="shared" ref="E2" si="0">SQRT(1-($B$4/($B$4+D2))^2)</f>
        <v>1.4624199282376592E-2</v>
      </c>
      <c r="F2" s="18">
        <f ca="1">$M$33*($D2+(AC$33+AO$33*MAX(2,LOG10($D2)))/$E2^$P$33)^(-$Q$33)*(1+EXP(-BA$33*(LN($D2)+BM$33)))</f>
        <v>1.0860094876878985E-9</v>
      </c>
      <c r="G2" s="18">
        <f ca="1">$M$33*($D2+(AD$33+AP$33*MAX(2,LOG10($D2)))/$E2^$P$33)^(-$Q$33)*(1+EXP(-BB$33*(LN($D2)+BN$33)))</f>
        <v>8.2670428652348255E-10</v>
      </c>
      <c r="H2" s="18">
        <f ca="1">F2-I2*$B$6^$B$10</f>
        <v>1.345389021384792E-9</v>
      </c>
      <c r="I2" s="18">
        <f ca="1">(F2-G2)/($B$6^$B$10-$C$6^$B$10)</f>
        <v>-1.2650302555775252E-12</v>
      </c>
      <c r="J2" s="35">
        <f ca="1">H2+I2*$B$3^$B$10</f>
        <v>1.0369535615699575E-9</v>
      </c>
      <c r="K2" s="35">
        <f ca="1">J2*DCC!$C63*DCC!AG63</f>
        <v>2.2876062461410738E-10</v>
      </c>
      <c r="M2" s="27" t="s">
        <v>548</v>
      </c>
      <c r="N2"/>
      <c r="O2" t="s">
        <v>548</v>
      </c>
      <c r="R2" s="28"/>
      <c r="S2" s="27" t="s">
        <v>549</v>
      </c>
      <c r="AE2" s="27" t="s">
        <v>550</v>
      </c>
      <c r="AQ2" s="27" t="s">
        <v>551</v>
      </c>
      <c r="BC2" s="27" t="s">
        <v>552</v>
      </c>
    </row>
    <row r="3" spans="1:64" ht="15" customHeight="1">
      <c r="A3" s="81" t="s">
        <v>196</v>
      </c>
      <c r="B3" s="83">
        <f ca="1">Data!B9</f>
        <v>448.51055300473456</v>
      </c>
      <c r="C3" s="80"/>
      <c r="D3" s="18">
        <f>Main!D96</f>
        <v>1.4219000000000001E-2</v>
      </c>
      <c r="E3" s="18">
        <f t="shared" ref="E3:E66" si="1">SQRT(1-($B$4/($B$4+D3))^2)</f>
        <v>1.6408682476849634E-2</v>
      </c>
      <c r="F3" s="18">
        <f t="shared" ref="F3:F66" ca="1" si="2">$M$33*($D3+(AC$33+AO$33*MAX(2,LOG10($D3)))/$E3^$P$33)^(-$Q$33)*(1+EXP(-BA$33*(LN($D3)+BM$33)))</f>
        <v>1.3402656963729566E-9</v>
      </c>
      <c r="G3" s="18">
        <f t="shared" ref="G3:G66" ca="1" si="3">$M$33*($D3+(AD$33+AP$33*MAX(2,LOG10($D3)))/$E3^$P$33)^(-$Q$33)*(1+EXP(-BB$33*(LN($D3)+BN$33)))</f>
        <v>1.0270662511381841E-9</v>
      </c>
      <c r="H3" s="18">
        <f t="shared" ref="H3:H66" ca="1" si="4">F3-I3*$B$6^$B$10</f>
        <v>1.6535549234857258E-9</v>
      </c>
      <c r="I3" s="18">
        <f t="shared" ref="I3:I66" ca="1" si="5">(F3-G3)/($B$6^$B$10-$C$6^$B$10)</f>
        <v>-1.527955368704167E-12</v>
      </c>
      <c r="J3" s="35">
        <f t="shared" ref="J3:J66" ca="1" si="6">H3+I3*$B$3^$B$10</f>
        <v>1.2810139390745169E-9</v>
      </c>
      <c r="K3" s="35">
        <f ca="1">J3*DCC!$C64*DCC!AG64</f>
        <v>3.5577144088954249E-10</v>
      </c>
      <c r="M3" t="s">
        <v>530</v>
      </c>
      <c r="N3" t="s">
        <v>296</v>
      </c>
      <c r="O3" t="s">
        <v>533</v>
      </c>
      <c r="P3" t="s">
        <v>532</v>
      </c>
      <c r="Q3" t="s">
        <v>534</v>
      </c>
      <c r="S3" t="s">
        <v>286</v>
      </c>
      <c r="T3" t="s">
        <v>287</v>
      </c>
      <c r="U3" t="s">
        <v>288</v>
      </c>
      <c r="V3" t="s">
        <v>289</v>
      </c>
      <c r="W3" t="s">
        <v>290</v>
      </c>
      <c r="X3" t="s">
        <v>291</v>
      </c>
      <c r="Y3" t="s">
        <v>292</v>
      </c>
      <c r="Z3" t="s">
        <v>293</v>
      </c>
      <c r="AA3" t="s">
        <v>528</v>
      </c>
      <c r="AB3" t="s">
        <v>529</v>
      </c>
      <c r="AE3" t="s">
        <v>286</v>
      </c>
      <c r="AF3" t="s">
        <v>287</v>
      </c>
      <c r="AG3" t="s">
        <v>288</v>
      </c>
      <c r="AH3" t="s">
        <v>289</v>
      </c>
      <c r="AI3" t="s">
        <v>290</v>
      </c>
      <c r="AJ3" t="s">
        <v>291</v>
      </c>
      <c r="AK3" t="s">
        <v>292</v>
      </c>
      <c r="AL3" t="s">
        <v>293</v>
      </c>
      <c r="AM3" t="s">
        <v>528</v>
      </c>
      <c r="AN3" t="s">
        <v>529</v>
      </c>
      <c r="AQ3" t="s">
        <v>286</v>
      </c>
      <c r="AR3" t="s">
        <v>287</v>
      </c>
      <c r="AS3" t="s">
        <v>288</v>
      </c>
      <c r="AT3" t="s">
        <v>289</v>
      </c>
      <c r="AU3" t="s">
        <v>290</v>
      </c>
      <c r="AV3" t="s">
        <v>291</v>
      </c>
      <c r="AW3" t="s">
        <v>292</v>
      </c>
      <c r="AX3" t="s">
        <v>293</v>
      </c>
      <c r="AY3" t="s">
        <v>528</v>
      </c>
      <c r="AZ3" t="s">
        <v>529</v>
      </c>
      <c r="BC3" t="s">
        <v>286</v>
      </c>
      <c r="BD3" t="s">
        <v>287</v>
      </c>
      <c r="BE3" t="s">
        <v>288</v>
      </c>
      <c r="BF3" t="s">
        <v>289</v>
      </c>
      <c r="BG3" t="s">
        <v>290</v>
      </c>
      <c r="BH3" t="s">
        <v>291</v>
      </c>
      <c r="BI3" t="s">
        <v>292</v>
      </c>
      <c r="BJ3" t="s">
        <v>293</v>
      </c>
      <c r="BK3" t="s">
        <v>528</v>
      </c>
      <c r="BL3" t="s">
        <v>529</v>
      </c>
    </row>
    <row r="4" spans="1:64" ht="15" customHeight="1">
      <c r="A4" s="79" t="s">
        <v>68</v>
      </c>
      <c r="B4" s="80">
        <v>105.6</v>
      </c>
      <c r="C4" s="80"/>
      <c r="D4" s="18">
        <f>Main!D97</f>
        <v>1.7901E-2</v>
      </c>
      <c r="E4" s="18">
        <f t="shared" si="1"/>
        <v>1.8410537805933592E-2</v>
      </c>
      <c r="F4" s="18">
        <f t="shared" ca="1" si="2"/>
        <v>1.6539560054432086E-9</v>
      </c>
      <c r="G4" s="18">
        <f t="shared" ca="1" si="3"/>
        <v>1.2759161233393343E-9</v>
      </c>
      <c r="H4" s="18">
        <f t="shared" ca="1" si="4"/>
        <v>2.032104256610596E-9</v>
      </c>
      <c r="I4" s="18">
        <f t="shared" ca="1" si="5"/>
        <v>-1.8442818984303066E-12</v>
      </c>
      <c r="J4" s="35">
        <f t="shared" ca="1" si="6"/>
        <v>1.5824375922264834E-9</v>
      </c>
      <c r="K4" s="35">
        <f ca="1">J4*DCC!$C65*DCC!AG65</f>
        <v>5.5327594734312868E-10</v>
      </c>
      <c r="N4">
        <v>0</v>
      </c>
      <c r="O4" s="18">
        <f>O5</f>
        <v>4.9887985994870814</v>
      </c>
      <c r="P4" s="18">
        <f t="shared" ref="P4:BL4" si="7">P5</f>
        <v>1.5895999999999999</v>
      </c>
      <c r="Q4" s="18">
        <f t="shared" si="7"/>
        <v>2.6278999999999999</v>
      </c>
      <c r="R4" s="32"/>
      <c r="S4" s="18">
        <f t="shared" si="7"/>
        <v>2818.1</v>
      </c>
      <c r="T4" s="18">
        <f t="shared" si="7"/>
        <v>133.31</v>
      </c>
      <c r="U4" s="18">
        <f t="shared" si="7"/>
        <v>-1863.3</v>
      </c>
      <c r="V4" s="18">
        <f t="shared" si="7"/>
        <v>7.0697999999999999</v>
      </c>
      <c r="W4" s="18">
        <f t="shared" si="7"/>
        <v>2.6577999999999999</v>
      </c>
      <c r="X4" s="18">
        <f t="shared" si="7"/>
        <v>1964.3</v>
      </c>
      <c r="Y4" s="18">
        <f t="shared" si="7"/>
        <v>163.27000000000001</v>
      </c>
      <c r="Z4" s="18">
        <f t="shared" si="7"/>
        <v>-555.54999999999995</v>
      </c>
      <c r="AA4" s="18">
        <f t="shared" si="7"/>
        <v>7.0663</v>
      </c>
      <c r="AB4" s="18">
        <f t="shared" si="7"/>
        <v>1.1991000000000001</v>
      </c>
      <c r="AC4" s="18"/>
      <c r="AD4" s="18"/>
      <c r="AE4" s="18">
        <f t="shared" si="7"/>
        <v>-377.59</v>
      </c>
      <c r="AF4" s="18">
        <f t="shared" si="7"/>
        <v>-22.748000000000001</v>
      </c>
      <c r="AG4" s="18">
        <f t="shared" si="7"/>
        <v>436.83</v>
      </c>
      <c r="AH4" s="18">
        <f t="shared" si="7"/>
        <v>5.9427000000000003</v>
      </c>
      <c r="AI4" s="18">
        <f t="shared" si="7"/>
        <v>1.9209000000000001</v>
      </c>
      <c r="AJ4" s="18">
        <f t="shared" si="7"/>
        <v>-199.8</v>
      </c>
      <c r="AK4" s="18">
        <f t="shared" si="7"/>
        <v>-17.318000000000001</v>
      </c>
      <c r="AL4" s="18">
        <f t="shared" si="7"/>
        <v>265.2</v>
      </c>
      <c r="AM4" s="18">
        <f t="shared" si="7"/>
        <v>5.8981000000000003</v>
      </c>
      <c r="AN4" s="18">
        <f t="shared" si="7"/>
        <v>1.3171999999999999</v>
      </c>
      <c r="AO4" s="18"/>
      <c r="AP4" s="18"/>
      <c r="AQ4" s="18">
        <f t="shared" si="7"/>
        <v>0.99573</v>
      </c>
      <c r="AR4" s="18">
        <f t="shared" si="7"/>
        <v>-2.2797999999999998E-3</v>
      </c>
      <c r="AS4" s="18">
        <f t="shared" si="7"/>
        <v>0.19647999999999999</v>
      </c>
      <c r="AT4" s="18">
        <f t="shared" si="7"/>
        <v>6.1891999999999996</v>
      </c>
      <c r="AU4" s="18">
        <f t="shared" si="7"/>
        <v>1.4151</v>
      </c>
      <c r="AV4" s="18">
        <f t="shared" si="7"/>
        <v>0.30331999999999998</v>
      </c>
      <c r="AW4" s="18">
        <f t="shared" si="7"/>
        <v>4.4350000000000001E-2</v>
      </c>
      <c r="AX4" s="18">
        <f t="shared" si="7"/>
        <v>0.86946000000000001</v>
      </c>
      <c r="AY4" s="18">
        <f t="shared" si="7"/>
        <v>6.6661000000000001</v>
      </c>
      <c r="AZ4" s="18">
        <f t="shared" si="7"/>
        <v>2.6503999999999999</v>
      </c>
      <c r="BA4" s="18"/>
      <c r="BB4" s="18"/>
      <c r="BC4" s="18">
        <f t="shared" si="7"/>
        <v>-3.9628000000000001</v>
      </c>
      <c r="BD4" s="18">
        <f t="shared" si="7"/>
        <v>2.3562E-2</v>
      </c>
      <c r="BE4" s="18">
        <f t="shared" si="7"/>
        <v>0.33426</v>
      </c>
      <c r="BF4" s="18">
        <f t="shared" si="7"/>
        <v>9.8582999999999998</v>
      </c>
      <c r="BG4" s="18">
        <f t="shared" si="7"/>
        <v>0.81659999999999999</v>
      </c>
      <c r="BH4" s="18">
        <f t="shared" si="7"/>
        <v>-1.9249000000000001</v>
      </c>
      <c r="BI4" s="18">
        <f t="shared" si="7"/>
        <v>-1.7328999999999999E-3</v>
      </c>
      <c r="BJ4" s="18">
        <f t="shared" si="7"/>
        <v>-1.5561</v>
      </c>
      <c r="BK4" s="18">
        <f t="shared" si="7"/>
        <v>17.669</v>
      </c>
      <c r="BL4" s="18">
        <f t="shared" si="7"/>
        <v>2.9192999999999998</v>
      </c>
    </row>
    <row r="5" spans="1:64" ht="15" customHeight="1">
      <c r="A5" s="79"/>
      <c r="B5" s="80"/>
      <c r="C5" s="80"/>
      <c r="D5" s="18">
        <f>Main!D98</f>
        <v>2.2536E-2</v>
      </c>
      <c r="E5" s="18">
        <f t="shared" si="1"/>
        <v>2.0656272421838009E-2</v>
      </c>
      <c r="F5" s="18">
        <f t="shared" ca="1" si="2"/>
        <v>2.0409556037547049E-9</v>
      </c>
      <c r="G5" s="18">
        <f t="shared" ca="1" si="3"/>
        <v>1.5849738526090943E-9</v>
      </c>
      <c r="H5" s="18">
        <f t="shared" ca="1" si="4"/>
        <v>2.4970680668111218E-9</v>
      </c>
      <c r="I5" s="18">
        <f t="shared" ca="1" si="5"/>
        <v>-2.2245242617585294E-12</v>
      </c>
      <c r="J5" s="35">
        <f t="shared" ca="1" si="6"/>
        <v>1.9546919769748269E-9</v>
      </c>
      <c r="K5" s="35">
        <f ca="1">J5*DCC!$C66*DCC!AG66</f>
        <v>8.6039434368695829E-10</v>
      </c>
      <c r="M5" s="76">
        <v>146.76</v>
      </c>
      <c r="N5" s="32">
        <v>0.152</v>
      </c>
      <c r="O5" s="32">
        <f>LN(M5)</f>
        <v>4.9887985994870814</v>
      </c>
      <c r="P5" s="76">
        <v>1.5895999999999999</v>
      </c>
      <c r="Q5" s="76">
        <v>2.6278999999999999</v>
      </c>
      <c r="R5" s="32"/>
      <c r="S5" s="76">
        <v>2818.1</v>
      </c>
      <c r="T5" s="76">
        <v>133.31</v>
      </c>
      <c r="U5" s="76">
        <v>-1863.3</v>
      </c>
      <c r="V5" s="76">
        <v>7.0697999999999999</v>
      </c>
      <c r="W5" s="76">
        <v>2.6577999999999999</v>
      </c>
      <c r="X5" s="76">
        <v>1964.3</v>
      </c>
      <c r="Y5" s="76">
        <v>163.27000000000001</v>
      </c>
      <c r="Z5" s="76">
        <v>-555.54999999999995</v>
      </c>
      <c r="AA5" s="76">
        <v>7.0663</v>
      </c>
      <c r="AB5" s="76">
        <v>1.1991000000000001</v>
      </c>
      <c r="AC5" s="32"/>
      <c r="AE5" s="76">
        <v>-377.59</v>
      </c>
      <c r="AF5" s="76">
        <v>-22.748000000000001</v>
      </c>
      <c r="AG5" s="76">
        <v>436.83</v>
      </c>
      <c r="AH5" s="76">
        <v>5.9427000000000003</v>
      </c>
      <c r="AI5" s="76">
        <v>1.9209000000000001</v>
      </c>
      <c r="AJ5" s="76">
        <v>-199.8</v>
      </c>
      <c r="AK5" s="76">
        <v>-17.318000000000001</v>
      </c>
      <c r="AL5" s="76">
        <v>265.2</v>
      </c>
      <c r="AM5" s="76">
        <v>5.8981000000000003</v>
      </c>
      <c r="AN5" s="76">
        <v>1.3171999999999999</v>
      </c>
      <c r="AO5" s="32"/>
      <c r="AQ5" s="76">
        <v>0.99573</v>
      </c>
      <c r="AR5" s="76">
        <v>-2.2797999999999998E-3</v>
      </c>
      <c r="AS5" s="76">
        <v>0.19647999999999999</v>
      </c>
      <c r="AT5" s="76">
        <v>6.1891999999999996</v>
      </c>
      <c r="AU5" s="76">
        <v>1.4151</v>
      </c>
      <c r="AV5" s="76">
        <v>0.30331999999999998</v>
      </c>
      <c r="AW5" s="76">
        <v>4.4350000000000001E-2</v>
      </c>
      <c r="AX5" s="76">
        <v>0.86946000000000001</v>
      </c>
      <c r="AY5" s="76">
        <v>6.6661000000000001</v>
      </c>
      <c r="AZ5" s="76">
        <v>2.6503999999999999</v>
      </c>
      <c r="BC5" s="76">
        <v>-3.9628000000000001</v>
      </c>
      <c r="BD5" s="76">
        <v>2.3562E-2</v>
      </c>
      <c r="BE5" s="76">
        <v>0.33426</v>
      </c>
      <c r="BF5" s="76">
        <v>9.8582999999999998</v>
      </c>
      <c r="BG5" s="76">
        <v>0.81659999999999999</v>
      </c>
      <c r="BH5" s="76">
        <v>-1.9249000000000001</v>
      </c>
      <c r="BI5" s="76">
        <v>-1.7328999999999999E-3</v>
      </c>
      <c r="BJ5" s="76">
        <v>-1.5561</v>
      </c>
      <c r="BK5" s="76">
        <v>17.669</v>
      </c>
      <c r="BL5" s="76">
        <v>2.9192999999999998</v>
      </c>
    </row>
    <row r="6" spans="1:64" ht="15" customHeight="1">
      <c r="A6" s="81" t="s">
        <v>303</v>
      </c>
      <c r="B6" s="80">
        <f>Data!$B$8</f>
        <v>370</v>
      </c>
      <c r="C6" s="80">
        <f>Data!$B$7</f>
        <v>798.99633343229857</v>
      </c>
      <c r="D6" s="18">
        <f>Main!D99</f>
        <v>2.8371E-2</v>
      </c>
      <c r="E6" s="18">
        <f t="shared" si="1"/>
        <v>2.3175700220665015E-2</v>
      </c>
      <c r="F6" s="18">
        <f t="shared" ca="1" si="2"/>
        <v>2.5183847636951914E-9</v>
      </c>
      <c r="G6" s="18">
        <f t="shared" ca="1" si="3"/>
        <v>1.9687970977389344E-9</v>
      </c>
      <c r="H6" s="18">
        <f t="shared" ca="1" si="4"/>
        <v>3.0681299746711608E-9</v>
      </c>
      <c r="I6" s="18">
        <f t="shared" ca="1" si="5"/>
        <v>-2.6811842662811453E-12</v>
      </c>
      <c r="J6" s="35">
        <f t="shared" ca="1" si="6"/>
        <v>2.4144125648522266E-9</v>
      </c>
      <c r="K6" s="35">
        <f ca="1">J6*DCC!$C67*DCC!AG67</f>
        <v>1.3379039394222121E-9</v>
      </c>
      <c r="M6" s="76">
        <v>251.53</v>
      </c>
      <c r="N6" s="32">
        <v>0.46300000000000002</v>
      </c>
      <c r="O6" s="32">
        <f t="shared" ref="O6:O30" si="8">LN(M6)</f>
        <v>5.5275622667202224</v>
      </c>
      <c r="P6" s="76">
        <v>1.4255</v>
      </c>
      <c r="Q6" s="76">
        <v>2.5741999999999998</v>
      </c>
      <c r="R6" s="32"/>
      <c r="S6" s="76">
        <v>1778.9</v>
      </c>
      <c r="T6" s="76">
        <v>190.7</v>
      </c>
      <c r="U6" s="76">
        <v>-772.93</v>
      </c>
      <c r="V6" s="76">
        <v>7.1035000000000004</v>
      </c>
      <c r="W6" s="76">
        <v>1.8735999999999999</v>
      </c>
      <c r="X6" s="76">
        <v>11297</v>
      </c>
      <c r="Y6" s="76">
        <v>-56.795999999999999</v>
      </c>
      <c r="Z6" s="76">
        <v>-12285</v>
      </c>
      <c r="AA6" s="76">
        <v>12.291</v>
      </c>
      <c r="AB6" s="76">
        <v>8.5518999999999998</v>
      </c>
      <c r="AC6" s="32"/>
      <c r="AE6" s="76">
        <v>-161.83000000000001</v>
      </c>
      <c r="AF6" s="76">
        <v>-35.253999999999998</v>
      </c>
      <c r="AG6" s="76">
        <v>208.63</v>
      </c>
      <c r="AH6" s="76">
        <v>5.7488000000000001</v>
      </c>
      <c r="AI6" s="76">
        <v>1.3547</v>
      </c>
      <c r="AJ6" s="76">
        <v>-1510.2</v>
      </c>
      <c r="AK6" s="76">
        <v>4.7508999999999997</v>
      </c>
      <c r="AL6" s="76">
        <v>1944</v>
      </c>
      <c r="AM6" s="76">
        <v>10.095000000000001</v>
      </c>
      <c r="AN6" s="76">
        <v>6.5984999999999996</v>
      </c>
      <c r="AO6" s="32"/>
      <c r="AQ6" s="76">
        <v>0.69943</v>
      </c>
      <c r="AR6" s="76">
        <v>9.1083999999999991E-3</v>
      </c>
      <c r="AS6" s="76">
        <v>0.41006999999999999</v>
      </c>
      <c r="AT6" s="76">
        <v>4.7992999999999997</v>
      </c>
      <c r="AU6" s="76">
        <v>2.2519999999999998</v>
      </c>
      <c r="AV6" s="76">
        <v>1.014</v>
      </c>
      <c r="AW6" s="76">
        <v>-2.0286000000000002E-3</v>
      </c>
      <c r="AX6" s="76">
        <v>3.1926999999999997E-2</v>
      </c>
      <c r="AY6" s="76">
        <v>3.4022000000000001</v>
      </c>
      <c r="AZ6" s="76">
        <v>4.5183000000000001E-2</v>
      </c>
      <c r="BC6" s="76">
        <v>-2.8083999999999998</v>
      </c>
      <c r="BD6" s="76">
        <v>-1.8731000000000001E-2</v>
      </c>
      <c r="BE6" s="76">
        <v>-0.27828999999999998</v>
      </c>
      <c r="BF6" s="76">
        <v>4.9798999999999998</v>
      </c>
      <c r="BG6" s="76">
        <v>6.5825999999999996E-2</v>
      </c>
      <c r="BH6" s="76">
        <v>-1.5916999999999999</v>
      </c>
      <c r="BI6" s="76">
        <v>4.0168000000000002E-2</v>
      </c>
      <c r="BJ6" s="76">
        <v>-1.4185000000000001</v>
      </c>
      <c r="BK6" s="76">
        <v>21.266999999999999</v>
      </c>
      <c r="BL6" s="76">
        <v>1.0706</v>
      </c>
    </row>
    <row r="7" spans="1:64" ht="15" customHeight="1">
      <c r="A7" s="79"/>
      <c r="B7" s="84"/>
      <c r="C7" s="80"/>
      <c r="D7" s="18">
        <f>Main!D100</f>
        <v>3.5716999999999999E-2</v>
      </c>
      <c r="E7" s="18">
        <f t="shared" si="1"/>
        <v>2.600221704264178E-2</v>
      </c>
      <c r="F7" s="18">
        <f t="shared" ca="1" si="2"/>
        <v>3.1073372532075886E-9</v>
      </c>
      <c r="G7" s="18">
        <f t="shared" ca="1" si="3"/>
        <v>2.4454438197064508E-9</v>
      </c>
      <c r="H7" s="18">
        <f t="shared" ca="1" si="4"/>
        <v>3.7694204253445945E-9</v>
      </c>
      <c r="I7" s="18">
        <f t="shared" ca="1" si="5"/>
        <v>-3.2290722113827522E-12</v>
      </c>
      <c r="J7" s="35">
        <f t="shared" ca="1" si="6"/>
        <v>2.9821188031881688E-9</v>
      </c>
      <c r="K7" s="35">
        <f ca="1">J7*DCC!$C68*DCC!AG68</f>
        <v>2.080378562395003E-9</v>
      </c>
      <c r="M7" s="76">
        <v>3360.5</v>
      </c>
      <c r="N7" s="32">
        <v>1.24</v>
      </c>
      <c r="O7" s="32">
        <f t="shared" si="8"/>
        <v>8.1198450514100209</v>
      </c>
      <c r="P7" s="76">
        <v>1.1845000000000001</v>
      </c>
      <c r="Q7" s="76">
        <v>2.7608999999999999</v>
      </c>
      <c r="R7" s="32"/>
      <c r="S7" s="76">
        <v>1980.2</v>
      </c>
      <c r="T7" s="76">
        <v>179.67</v>
      </c>
      <c r="U7" s="76">
        <v>-881.86</v>
      </c>
      <c r="V7" s="76">
        <v>7.2881</v>
      </c>
      <c r="W7" s="76">
        <v>1.8591</v>
      </c>
      <c r="X7" s="76">
        <v>1756</v>
      </c>
      <c r="Y7" s="76">
        <v>202.94</v>
      </c>
      <c r="Z7" s="76">
        <v>-364.65</v>
      </c>
      <c r="AA7" s="76">
        <v>7.9142999999999999</v>
      </c>
      <c r="AB7" s="76">
        <v>1.1055999999999999</v>
      </c>
      <c r="AC7" s="32"/>
      <c r="AE7" s="76">
        <v>-179.03</v>
      </c>
      <c r="AF7" s="76">
        <v>-31.274999999999999</v>
      </c>
      <c r="AG7" s="76">
        <v>267.48</v>
      </c>
      <c r="AH7" s="76">
        <v>6.0526</v>
      </c>
      <c r="AI7" s="76">
        <v>1.6425000000000001</v>
      </c>
      <c r="AJ7" s="76">
        <v>-56.418999999999997</v>
      </c>
      <c r="AK7" s="76">
        <v>-33.942</v>
      </c>
      <c r="AL7" s="76">
        <v>166.95</v>
      </c>
      <c r="AM7" s="76">
        <v>6.4353999999999996</v>
      </c>
      <c r="AN7" s="76">
        <v>1.0896999999999999</v>
      </c>
      <c r="AO7" s="32"/>
      <c r="AQ7" s="76">
        <v>0.92105999999999999</v>
      </c>
      <c r="AR7" s="76">
        <v>-3.8815999999999998E-3</v>
      </c>
      <c r="AS7" s="76">
        <v>4.9502999999999998E-2</v>
      </c>
      <c r="AT7" s="76">
        <v>8.9255999999999993</v>
      </c>
      <c r="AU7" s="76">
        <v>0.23705000000000001</v>
      </c>
      <c r="AV7" s="76">
        <v>0.96587999999999996</v>
      </c>
      <c r="AW7" s="76">
        <v>-2.6266999999999999E-2</v>
      </c>
      <c r="AX7" s="76">
        <v>2.8768999999999999E-2</v>
      </c>
      <c r="AY7" s="76">
        <v>9.0213999999999999</v>
      </c>
      <c r="AZ7" s="76">
        <v>2.6405000000000001E-2</v>
      </c>
      <c r="BC7" s="76">
        <v>-2.1088</v>
      </c>
      <c r="BD7" s="76">
        <v>-2.8017E-2</v>
      </c>
      <c r="BE7" s="76">
        <v>-0.47494999999999998</v>
      </c>
      <c r="BF7" s="76">
        <v>4.7202999999999999</v>
      </c>
      <c r="BG7" s="76">
        <v>0.46888999999999997</v>
      </c>
      <c r="BH7" s="76">
        <v>-1.2672000000000001</v>
      </c>
      <c r="BI7" s="76">
        <v>-2.4117E-2</v>
      </c>
      <c r="BJ7" s="76">
        <v>-1.2789999999999999</v>
      </c>
      <c r="BK7" s="76">
        <v>24.831</v>
      </c>
      <c r="BL7" s="76">
        <v>13.03</v>
      </c>
    </row>
    <row r="8" spans="1:64" ht="15" customHeight="1">
      <c r="A8" s="79" t="s">
        <v>62</v>
      </c>
      <c r="B8" s="84">
        <f ca="1">N39+O39*$B$2+P39/(1+EXP(($B$2-Q39)/R39))</f>
        <v>-0.63452369361251793</v>
      </c>
      <c r="C8" s="80"/>
      <c r="D8" s="18">
        <f>Main!D101</f>
        <v>4.4964999999999998E-2</v>
      </c>
      <c r="E8" s="18">
        <f t="shared" si="1"/>
        <v>2.9173039396515544E-2</v>
      </c>
      <c r="F8" s="18">
        <f t="shared" ca="1" si="2"/>
        <v>3.8337451013158719E-9</v>
      </c>
      <c r="G8" s="18">
        <f t="shared" ca="1" si="3"/>
        <v>3.037266875102613E-9</v>
      </c>
      <c r="H8" s="18">
        <f t="shared" ca="1" si="4"/>
        <v>4.6304516462954021E-9</v>
      </c>
      <c r="I8" s="18">
        <f t="shared" ca="1" si="5"/>
        <v>-3.885649225484028E-12</v>
      </c>
      <c r="J8" s="35">
        <f t="shared" ca="1" si="6"/>
        <v>3.6830656053234557E-9</v>
      </c>
      <c r="K8" s="35">
        <f ca="1">J8*DCC!$C69*DCC!AG69</f>
        <v>3.2346214301242402E-9</v>
      </c>
      <c r="M8" s="76">
        <v>2784.5</v>
      </c>
      <c r="N8" s="32">
        <v>2.9</v>
      </c>
      <c r="O8" s="32">
        <f t="shared" si="8"/>
        <v>7.9318236030297236</v>
      </c>
      <c r="P8" s="76">
        <v>1.1758</v>
      </c>
      <c r="Q8" s="76">
        <v>2.6574</v>
      </c>
      <c r="R8" s="32"/>
      <c r="S8" s="76">
        <v>1815.2</v>
      </c>
      <c r="T8" s="76">
        <v>149.25</v>
      </c>
      <c r="U8" s="76">
        <v>-809.49</v>
      </c>
      <c r="V8" s="76">
        <v>6.8647999999999998</v>
      </c>
      <c r="W8" s="76">
        <v>1.9655</v>
      </c>
      <c r="X8" s="76">
        <v>1548.3</v>
      </c>
      <c r="Y8" s="76">
        <v>188.92</v>
      </c>
      <c r="Z8" s="76">
        <v>-350.43</v>
      </c>
      <c r="AA8" s="76">
        <v>8.5772999999999993</v>
      </c>
      <c r="AB8" s="76">
        <v>1.3385</v>
      </c>
      <c r="AC8" s="32"/>
      <c r="AE8" s="76">
        <v>-193.88</v>
      </c>
      <c r="AF8" s="76">
        <v>-22.175000000000001</v>
      </c>
      <c r="AG8" s="76">
        <v>256.11</v>
      </c>
      <c r="AH8" s="76">
        <v>5.5284000000000004</v>
      </c>
      <c r="AI8" s="76">
        <v>1.7131000000000001</v>
      </c>
      <c r="AJ8" s="76">
        <v>-22.669</v>
      </c>
      <c r="AK8" s="76">
        <v>-34.139000000000003</v>
      </c>
      <c r="AL8" s="76">
        <v>133.75</v>
      </c>
      <c r="AM8" s="76">
        <v>6.6185</v>
      </c>
      <c r="AN8" s="76">
        <v>1.1214999999999999</v>
      </c>
      <c r="AO8" s="32"/>
      <c r="AQ8" s="76">
        <v>0.87505999999999995</v>
      </c>
      <c r="AR8" s="76">
        <v>-3.6221000000000001E-3</v>
      </c>
      <c r="AS8" s="76">
        <v>6.6425999999999999E-2</v>
      </c>
      <c r="AT8" s="76">
        <v>7.9938000000000002</v>
      </c>
      <c r="AU8" s="76">
        <v>0.57094999999999996</v>
      </c>
      <c r="AV8" s="76">
        <v>0.22478000000000001</v>
      </c>
      <c r="AW8" s="76">
        <v>-6.0661E-9</v>
      </c>
      <c r="AX8" s="76">
        <v>0.72933999999999999</v>
      </c>
      <c r="AY8" s="76">
        <v>13.170999999999999</v>
      </c>
      <c r="AZ8" s="76">
        <v>3.3433999999999999</v>
      </c>
      <c r="BC8" s="76">
        <v>-2.0905</v>
      </c>
      <c r="BD8" s="76">
        <v>-1.3498E-2</v>
      </c>
      <c r="BE8" s="76">
        <v>-0.46200000000000002</v>
      </c>
      <c r="BF8" s="76">
        <v>4.5448000000000004</v>
      </c>
      <c r="BG8" s="76">
        <v>0.47500999999999999</v>
      </c>
      <c r="BH8" s="76">
        <v>-11.013</v>
      </c>
      <c r="BI8" s="76">
        <v>0.47273999999999999</v>
      </c>
      <c r="BJ8" s="76">
        <v>9.8971</v>
      </c>
      <c r="BK8" s="76">
        <v>8.3370999999999995</v>
      </c>
      <c r="BL8" s="76">
        <v>5.0185000000000004</v>
      </c>
    </row>
    <row r="9" spans="1:64">
      <c r="A9" s="79" t="s">
        <v>63</v>
      </c>
      <c r="B9" s="84">
        <f ca="1">N40+O40*$B$2+P40/(1+EXP(($B$2-Q40)/R40))</f>
        <v>1.4658072353623723E-3</v>
      </c>
      <c r="C9" s="85"/>
      <c r="D9" s="18">
        <f>Main!D102</f>
        <v>5.6606999999999998E-2</v>
      </c>
      <c r="E9" s="18">
        <f t="shared" si="1"/>
        <v>3.2729815703595171E-2</v>
      </c>
      <c r="F9" s="18">
        <f t="shared" ca="1" si="2"/>
        <v>4.7295042291939996E-9</v>
      </c>
      <c r="G9" s="18">
        <f t="shared" ca="1" si="3"/>
        <v>3.7719477605724209E-9</v>
      </c>
      <c r="H9" s="18">
        <f t="shared" ca="1" si="4"/>
        <v>5.6873351913351194E-9</v>
      </c>
      <c r="I9" s="18">
        <f t="shared" ca="1" si="5"/>
        <v>-4.6714755384416806E-12</v>
      </c>
      <c r="J9" s="35">
        <f t="shared" ca="1" si="6"/>
        <v>4.5483515983654646E-9</v>
      </c>
      <c r="K9" s="35">
        <f ca="1">J9*DCC!$C70*DCC!AG70</f>
        <v>5.0288412805574321E-9</v>
      </c>
      <c r="M9" s="76">
        <v>4699.8</v>
      </c>
      <c r="N9" s="32">
        <v>6.7</v>
      </c>
      <c r="O9" s="32">
        <f t="shared" si="8"/>
        <v>8.4552752336012471</v>
      </c>
      <c r="P9" s="76">
        <v>1.2036</v>
      </c>
      <c r="Q9" s="76">
        <v>2.6419999999999999</v>
      </c>
      <c r="R9" s="32"/>
      <c r="S9" s="76">
        <v>1726.4</v>
      </c>
      <c r="T9" s="76">
        <v>132.49</v>
      </c>
      <c r="U9" s="76">
        <v>-666.36</v>
      </c>
      <c r="V9" s="76">
        <v>6.5015999999999998</v>
      </c>
      <c r="W9" s="76">
        <v>1.8816999999999999</v>
      </c>
      <c r="X9" s="76">
        <v>2075.6</v>
      </c>
      <c r="Y9" s="76">
        <v>110.41</v>
      </c>
      <c r="Z9" s="76">
        <v>-630.36</v>
      </c>
      <c r="AA9" s="76">
        <v>7.4090999999999996</v>
      </c>
      <c r="AB9" s="76">
        <v>1.7281</v>
      </c>
      <c r="AC9" s="32"/>
      <c r="AE9" s="76">
        <v>-228.75</v>
      </c>
      <c r="AF9" s="76">
        <v>-17.550999999999998</v>
      </c>
      <c r="AG9" s="76">
        <v>246.2</v>
      </c>
      <c r="AH9" s="76">
        <v>5.056</v>
      </c>
      <c r="AI9" s="76">
        <v>1.8081</v>
      </c>
      <c r="AJ9" s="76">
        <v>-234.8</v>
      </c>
      <c r="AK9" s="76">
        <v>-12.92</v>
      </c>
      <c r="AL9" s="76">
        <v>229.17</v>
      </c>
      <c r="AM9" s="76">
        <v>6.0147000000000004</v>
      </c>
      <c r="AN9" s="76">
        <v>1.5831999999999999</v>
      </c>
      <c r="AO9" s="32"/>
      <c r="AQ9" s="76">
        <v>0.85350999999999999</v>
      </c>
      <c r="AR9" s="76">
        <v>3.6643E-4</v>
      </c>
      <c r="AS9" s="76">
        <v>0.11070000000000001</v>
      </c>
      <c r="AT9" s="76">
        <v>5.7805</v>
      </c>
      <c r="AU9" s="76">
        <v>2.5861999999999998</v>
      </c>
      <c r="AV9" s="76">
        <v>0.85228000000000004</v>
      </c>
      <c r="AW9" s="76">
        <v>-2.5090999999999998E-3</v>
      </c>
      <c r="AX9" s="76">
        <v>9.9435999999999997E-2</v>
      </c>
      <c r="AY9" s="76">
        <v>6.9470000000000001</v>
      </c>
      <c r="AZ9" s="76">
        <v>1.8638999999999999</v>
      </c>
      <c r="BC9" s="76">
        <v>-2.5636999999999999</v>
      </c>
      <c r="BD9" s="76">
        <v>-5.1072000000000001E-3</v>
      </c>
      <c r="BE9" s="76">
        <v>-0.35613</v>
      </c>
      <c r="BF9" s="76">
        <v>4.3689999999999998</v>
      </c>
      <c r="BG9" s="76">
        <v>0.47204000000000002</v>
      </c>
      <c r="BH9" s="76">
        <v>-2.2181000000000002</v>
      </c>
      <c r="BI9" s="76">
        <v>4.3353000000000003E-2</v>
      </c>
      <c r="BJ9" s="76">
        <v>-0.52385000000000004</v>
      </c>
      <c r="BK9" s="76">
        <v>19.77</v>
      </c>
      <c r="BL9" s="76">
        <v>1.4712000000000001</v>
      </c>
    </row>
    <row r="10" spans="1:64">
      <c r="A10" s="79" t="s">
        <v>397</v>
      </c>
      <c r="B10" s="86">
        <f ca="1">B8+B9*$B$1</f>
        <v>0.90017648181188592</v>
      </c>
      <c r="C10" s="85"/>
      <c r="D10" s="18">
        <f>Main!D103</f>
        <v>7.1263999999999994E-2</v>
      </c>
      <c r="E10" s="18">
        <f t="shared" si="1"/>
        <v>3.6719639657648677E-2</v>
      </c>
      <c r="F10" s="18">
        <f t="shared" ca="1" si="2"/>
        <v>5.8339600955284535E-9</v>
      </c>
      <c r="G10" s="18">
        <f t="shared" ca="1" si="3"/>
        <v>4.6838610787656098E-9</v>
      </c>
      <c r="H10" s="18">
        <f t="shared" ca="1" si="4"/>
        <v>6.9843888001345489E-9</v>
      </c>
      <c r="I10" s="18">
        <f t="shared" ca="1" si="5"/>
        <v>-5.6108016599036723E-12</v>
      </c>
      <c r="J10" s="35">
        <f t="shared" ca="1" si="6"/>
        <v>5.6163818435640383E-9</v>
      </c>
      <c r="K10" s="35">
        <f ca="1">J10*DCC!$C71*DCC!AG71</f>
        <v>7.8175115311916465E-9</v>
      </c>
      <c r="M10" s="76">
        <v>5868</v>
      </c>
      <c r="N10" s="32">
        <v>13.2</v>
      </c>
      <c r="O10" s="32">
        <f t="shared" si="8"/>
        <v>8.6772691392628722</v>
      </c>
      <c r="P10" s="76">
        <v>1.1736</v>
      </c>
      <c r="Q10" s="76">
        <v>2.6114000000000002</v>
      </c>
      <c r="R10" s="32"/>
      <c r="S10" s="76">
        <v>1591.4</v>
      </c>
      <c r="T10" s="76">
        <v>108.64</v>
      </c>
      <c r="U10" s="76">
        <v>-601.28</v>
      </c>
      <c r="V10" s="76">
        <v>6.2275999999999998</v>
      </c>
      <c r="W10" s="76">
        <v>2.0322</v>
      </c>
      <c r="X10" s="76">
        <v>1649.2</v>
      </c>
      <c r="Y10" s="76">
        <v>120.39</v>
      </c>
      <c r="Z10" s="76">
        <v>-350.14</v>
      </c>
      <c r="AA10" s="76">
        <v>7.8179999999999996</v>
      </c>
      <c r="AB10" s="76">
        <v>1.5646</v>
      </c>
      <c r="AC10" s="32"/>
      <c r="AE10" s="76">
        <v>-216.46</v>
      </c>
      <c r="AF10" s="76">
        <v>-10.95</v>
      </c>
      <c r="AG10" s="76">
        <v>248.94</v>
      </c>
      <c r="AH10" s="76">
        <v>4.4474999999999998</v>
      </c>
      <c r="AI10" s="76">
        <v>2.0587</v>
      </c>
      <c r="AJ10" s="76">
        <v>-128.02000000000001</v>
      </c>
      <c r="AK10" s="76">
        <v>-17.518999999999998</v>
      </c>
      <c r="AL10" s="76">
        <v>134.78</v>
      </c>
      <c r="AM10" s="76">
        <v>5.8832000000000004</v>
      </c>
      <c r="AN10" s="76">
        <v>1.3772</v>
      </c>
      <c r="AO10" s="32"/>
      <c r="AQ10" s="76">
        <v>0.77780000000000005</v>
      </c>
      <c r="AR10" s="76">
        <v>2.8165E-3</v>
      </c>
      <c r="AS10" s="76">
        <v>0.15533</v>
      </c>
      <c r="AT10" s="76">
        <v>4.2633000000000001</v>
      </c>
      <c r="AU10" s="76">
        <v>3.9950999999999999</v>
      </c>
      <c r="AV10" s="76">
        <v>0.82298000000000004</v>
      </c>
      <c r="AW10" s="76">
        <v>-2.7810000000000001E-3</v>
      </c>
      <c r="AX10" s="76">
        <v>7.8920000000000004E-2</v>
      </c>
      <c r="AY10" s="76">
        <v>6.3314000000000004</v>
      </c>
      <c r="AZ10" s="76">
        <v>4.3193999999999999</v>
      </c>
      <c r="BC10" s="76">
        <v>-2.6454</v>
      </c>
      <c r="BD10" s="76">
        <v>-4.0006E-3</v>
      </c>
      <c r="BE10" s="76">
        <v>-0.35798000000000002</v>
      </c>
      <c r="BF10" s="76">
        <v>4.1547000000000001</v>
      </c>
      <c r="BG10" s="76">
        <v>0.50988999999999995</v>
      </c>
      <c r="BH10" s="76">
        <v>-2.5263</v>
      </c>
      <c r="BI10" s="76">
        <v>-2.5281999999999999E-2</v>
      </c>
      <c r="BJ10" s="76">
        <v>-0.25727</v>
      </c>
      <c r="BK10" s="76">
        <v>5.2171000000000003</v>
      </c>
      <c r="BL10" s="76">
        <v>0.29707</v>
      </c>
    </row>
    <row r="11" spans="1:64" ht="15" customHeight="1">
      <c r="A11" s="79"/>
      <c r="B11" s="86"/>
      <c r="C11" s="80"/>
      <c r="D11" s="18">
        <f>Main!D104</f>
        <v>8.9717000000000005E-2</v>
      </c>
      <c r="E11" s="18">
        <f t="shared" si="1"/>
        <v>4.1194934550700418E-2</v>
      </c>
      <c r="F11" s="18">
        <f t="shared" ca="1" si="2"/>
        <v>7.1953887389965084E-9</v>
      </c>
      <c r="G11" s="18">
        <f t="shared" ca="1" si="3"/>
        <v>5.8154790361327794E-9</v>
      </c>
      <c r="H11" s="18">
        <f t="shared" ca="1" si="4"/>
        <v>8.5756940073265043E-9</v>
      </c>
      <c r="I11" s="18">
        <f t="shared" ca="1" si="5"/>
        <v>-6.7319418054432753E-12</v>
      </c>
      <c r="J11" s="35">
        <f t="shared" ca="1" si="6"/>
        <v>6.9343343978990788E-9</v>
      </c>
      <c r="K11" s="35">
        <f ca="1">J11*DCC!$C72*DCC!AG72</f>
        <v>1.2151092413847499E-8</v>
      </c>
      <c r="M11" s="76">
        <v>5555.6</v>
      </c>
      <c r="N11" s="32">
        <v>24.1</v>
      </c>
      <c r="O11" s="32">
        <f t="shared" si="8"/>
        <v>8.6225617070420633</v>
      </c>
      <c r="P11" s="76">
        <v>0.83989000000000003</v>
      </c>
      <c r="Q11" s="76">
        <v>2.5699000000000001</v>
      </c>
      <c r="R11" s="32"/>
      <c r="S11" s="76">
        <v>1601.8</v>
      </c>
      <c r="T11" s="76">
        <v>86.006</v>
      </c>
      <c r="U11" s="76">
        <v>-642.41999999999996</v>
      </c>
      <c r="V11" s="76">
        <v>5.5914999999999999</v>
      </c>
      <c r="W11" s="76">
        <v>2.4131</v>
      </c>
      <c r="X11" s="76">
        <v>1792.5</v>
      </c>
      <c r="Y11" s="76">
        <v>72.742000000000004</v>
      </c>
      <c r="Z11" s="76">
        <v>-465.85</v>
      </c>
      <c r="AA11" s="76">
        <v>7.0242000000000004</v>
      </c>
      <c r="AB11" s="76">
        <v>1.9360999999999999</v>
      </c>
      <c r="AC11" s="32"/>
      <c r="AE11" s="76">
        <v>-305.27</v>
      </c>
      <c r="AF11" s="76">
        <v>-3.6747999999999998</v>
      </c>
      <c r="AG11" s="76">
        <v>414.61</v>
      </c>
      <c r="AH11" s="76">
        <v>2.5669</v>
      </c>
      <c r="AI11" s="76">
        <v>3.0779000000000001</v>
      </c>
      <c r="AJ11" s="76">
        <v>-237.03</v>
      </c>
      <c r="AK11" s="76">
        <v>-3.8912</v>
      </c>
      <c r="AL11" s="76">
        <v>194.67</v>
      </c>
      <c r="AM11" s="76">
        <v>5.2526000000000002</v>
      </c>
      <c r="AN11" s="76">
        <v>1.8331999999999999</v>
      </c>
      <c r="AO11" s="32"/>
      <c r="AQ11" s="76">
        <v>0.59928999999999999</v>
      </c>
      <c r="AR11" s="76">
        <v>-1.2876000000000001E-3</v>
      </c>
      <c r="AS11" s="76">
        <v>-3.2077000000000001E-2</v>
      </c>
      <c r="AT11" s="76">
        <v>4.3952999999999998</v>
      </c>
      <c r="AU11" s="76">
        <v>2.2772000000000001E-2</v>
      </c>
      <c r="AV11" s="76">
        <v>0.6391</v>
      </c>
      <c r="AW11" s="76">
        <v>-3.3953E-3</v>
      </c>
      <c r="AX11" s="76">
        <v>-2.8930999999999998E-2</v>
      </c>
      <c r="AY11" s="76">
        <v>14.051</v>
      </c>
      <c r="AZ11" s="76">
        <v>0.34218999999999999</v>
      </c>
      <c r="BC11" s="76">
        <v>-7.9385000000000003</v>
      </c>
      <c r="BD11" s="76">
        <v>0.32811000000000001</v>
      </c>
      <c r="BE11" s="76">
        <v>6.8341000000000003</v>
      </c>
      <c r="BF11" s="76">
        <v>13.571999999999999</v>
      </c>
      <c r="BG11" s="76">
        <v>4.7526000000000002</v>
      </c>
      <c r="BH11" s="76">
        <v>-2.5989999999999999E-2</v>
      </c>
      <c r="BI11" s="76">
        <v>-7.2935000000000003E-4</v>
      </c>
      <c r="BJ11" s="76">
        <v>-0.56645999999999996</v>
      </c>
      <c r="BK11" s="76">
        <v>4.8936999999999999</v>
      </c>
      <c r="BL11" s="76">
        <v>0.42582999999999999</v>
      </c>
    </row>
    <row r="12" spans="1:64" ht="15" customHeight="1">
      <c r="A12" s="79"/>
      <c r="B12" s="86"/>
      <c r="C12" s="80"/>
      <c r="D12" s="18">
        <f>Main!D105</f>
        <v>0.11294</v>
      </c>
      <c r="E12" s="18">
        <f t="shared" si="1"/>
        <v>4.6212427971570789E-2</v>
      </c>
      <c r="F12" s="18">
        <f t="shared" ca="1" si="2"/>
        <v>8.872370801275586E-9</v>
      </c>
      <c r="G12" s="18">
        <f t="shared" ca="1" si="3"/>
        <v>7.2187292563420836E-9</v>
      </c>
      <c r="H12" s="18">
        <f t="shared" ca="1" si="4"/>
        <v>1.0526486379754474E-8</v>
      </c>
      <c r="I12" s="18">
        <f t="shared" ca="1" si="5"/>
        <v>-8.0673529756714772E-12</v>
      </c>
      <c r="J12" s="35">
        <f t="shared" ca="1" si="6"/>
        <v>8.559531270523637E-9</v>
      </c>
      <c r="K12" s="35">
        <f ca="1">J12*DCC!$C73*DCC!AG73</f>
        <v>1.888304155958936E-8</v>
      </c>
      <c r="M12" s="76">
        <v>7243.2</v>
      </c>
      <c r="N12" s="32">
        <v>40.6</v>
      </c>
      <c r="O12" s="32">
        <f t="shared" si="8"/>
        <v>8.8878183766816949</v>
      </c>
      <c r="P12" s="76">
        <v>0.73082000000000003</v>
      </c>
      <c r="Q12" s="76">
        <v>2.5733000000000001</v>
      </c>
      <c r="R12" s="32"/>
      <c r="S12" s="76">
        <v>1536.1</v>
      </c>
      <c r="T12" s="76">
        <v>69.591999999999999</v>
      </c>
      <c r="U12" s="76">
        <v>-675.13</v>
      </c>
      <c r="V12" s="76">
        <v>4.7529000000000003</v>
      </c>
      <c r="W12" s="76">
        <v>2.7063999999999999</v>
      </c>
      <c r="X12" s="76">
        <v>1645.2</v>
      </c>
      <c r="Y12" s="76">
        <v>57.835000000000001</v>
      </c>
      <c r="Z12" s="76">
        <v>-414.08</v>
      </c>
      <c r="AA12" s="76">
        <v>6.7857000000000003</v>
      </c>
      <c r="AB12" s="76">
        <v>2.0806</v>
      </c>
      <c r="AC12" s="32"/>
      <c r="AE12" s="76">
        <v>-336.13</v>
      </c>
      <c r="AF12" s="76">
        <v>1.5502</v>
      </c>
      <c r="AG12" s="76">
        <v>1148.2</v>
      </c>
      <c r="AH12" s="76">
        <v>-3.8546999999999998</v>
      </c>
      <c r="AI12" s="76">
        <v>4.6660000000000004</v>
      </c>
      <c r="AJ12" s="76">
        <v>-210.35</v>
      </c>
      <c r="AK12" s="76">
        <v>-0.12964999999999999</v>
      </c>
      <c r="AL12" s="76">
        <v>192.99</v>
      </c>
      <c r="AM12" s="76">
        <v>4.7679</v>
      </c>
      <c r="AN12" s="76">
        <v>2.0173000000000001</v>
      </c>
      <c r="AO12" s="32"/>
      <c r="AQ12" s="76">
        <v>0.78191999999999995</v>
      </c>
      <c r="AR12" s="76">
        <v>-1.5254999999999999E-2</v>
      </c>
      <c r="AS12" s="76">
        <v>-0.38345000000000001</v>
      </c>
      <c r="AT12" s="76">
        <v>8.9380000000000006</v>
      </c>
      <c r="AU12" s="76">
        <v>5.1581999999999999</v>
      </c>
      <c r="AV12" s="76">
        <v>1.3573</v>
      </c>
      <c r="AW12" s="76">
        <v>-1.8983E-2</v>
      </c>
      <c r="AX12" s="76">
        <v>-0.89463999999999999</v>
      </c>
      <c r="AY12" s="76">
        <v>14.8</v>
      </c>
      <c r="AZ12" s="76">
        <v>6.2164000000000001</v>
      </c>
      <c r="BC12" s="76">
        <v>1.6794</v>
      </c>
      <c r="BD12" s="76">
        <v>7.5235000000000005E-4</v>
      </c>
      <c r="BE12" s="76">
        <v>-4.8765999999999998</v>
      </c>
      <c r="BF12" s="76">
        <v>6.4030999999999997E-5</v>
      </c>
      <c r="BG12" s="76">
        <v>2.2210000000000001</v>
      </c>
      <c r="BH12" s="76">
        <v>1.5398000000000001</v>
      </c>
      <c r="BI12" s="76">
        <v>3.3099000000000003E-2</v>
      </c>
      <c r="BJ12" s="76">
        <v>-0.60965000000000003</v>
      </c>
      <c r="BK12" s="76">
        <v>4.6773999999999996</v>
      </c>
      <c r="BL12" s="76">
        <v>0.57769000000000004</v>
      </c>
    </row>
    <row r="13" spans="1:64" ht="15" customHeight="1">
      <c r="A13" s="79"/>
      <c r="B13" s="86"/>
      <c r="C13" s="80"/>
      <c r="D13" s="18">
        <f>Main!D106</f>
        <v>0.14219000000000001</v>
      </c>
      <c r="E13" s="18">
        <f t="shared" si="1"/>
        <v>5.1841711167323667E-2</v>
      </c>
      <c r="F13" s="18">
        <f t="shared" ca="1" si="2"/>
        <v>1.0938877029429301E-8</v>
      </c>
      <c r="G13" s="18">
        <f t="shared" ca="1" si="3"/>
        <v>8.9595279475733678E-9</v>
      </c>
      <c r="H13" s="18">
        <f t="shared" ca="1" si="4"/>
        <v>1.2918793512283174E-8</v>
      </c>
      <c r="I13" s="18">
        <f t="shared" ca="1" si="5"/>
        <v>-9.6563295439249477E-12</v>
      </c>
      <c r="J13" s="35">
        <f t="shared" ca="1" si="6"/>
        <v>1.0564419433187058E-8</v>
      </c>
      <c r="K13" s="35">
        <f ca="1">J13*DCC!$C74*DCC!AG74</f>
        <v>2.9340185998458595E-8</v>
      </c>
      <c r="M13" s="76">
        <v>9667.1</v>
      </c>
      <c r="N13" s="32">
        <v>58.8</v>
      </c>
      <c r="O13" s="32">
        <f t="shared" si="8"/>
        <v>9.1764836468819819</v>
      </c>
      <c r="P13" s="76">
        <v>0.61958000000000002</v>
      </c>
      <c r="Q13" s="76">
        <v>2.5865999999999998</v>
      </c>
      <c r="R13" s="32"/>
      <c r="S13" s="76">
        <v>1486.1</v>
      </c>
      <c r="T13" s="76">
        <v>61.99</v>
      </c>
      <c r="U13" s="76">
        <v>-681.34</v>
      </c>
      <c r="V13" s="76">
        <v>4.2080000000000002</v>
      </c>
      <c r="W13" s="76">
        <v>2.8052000000000001</v>
      </c>
      <c r="X13" s="76">
        <v>2699</v>
      </c>
      <c r="Y13" s="76">
        <v>11.965999999999999</v>
      </c>
      <c r="Z13" s="76">
        <v>-2042.8</v>
      </c>
      <c r="AA13" s="76">
        <v>6.4908000000000001</v>
      </c>
      <c r="AB13" s="76">
        <v>6.2458999999999998</v>
      </c>
      <c r="AC13" s="32"/>
      <c r="AE13" s="76">
        <v>-286.37</v>
      </c>
      <c r="AF13" s="76">
        <v>2.0339999999999998</v>
      </c>
      <c r="AG13" s="76">
        <v>1309.8</v>
      </c>
      <c r="AH13" s="76">
        <v>-4.8520000000000003</v>
      </c>
      <c r="AI13" s="76">
        <v>4.3632</v>
      </c>
      <c r="AJ13" s="76">
        <v>-166.5</v>
      </c>
      <c r="AK13" s="76">
        <v>-2.3384</v>
      </c>
      <c r="AL13" s="76">
        <v>161.01</v>
      </c>
      <c r="AM13" s="76">
        <v>4.7085999999999997</v>
      </c>
      <c r="AN13" s="76">
        <v>1.9538</v>
      </c>
      <c r="AO13" s="32"/>
      <c r="AQ13" s="76">
        <v>1.3855999999999999</v>
      </c>
      <c r="AR13" s="76">
        <v>1.7375999999999999E-2</v>
      </c>
      <c r="AS13" s="76">
        <v>-1.0577000000000001</v>
      </c>
      <c r="AT13" s="76">
        <v>4.4958</v>
      </c>
      <c r="AU13" s="76">
        <v>0.46328999999999998</v>
      </c>
      <c r="AV13" s="76">
        <v>1.7585999999999999</v>
      </c>
      <c r="AW13" s="76">
        <v>-5.0658000000000003E-7</v>
      </c>
      <c r="AX13" s="76">
        <v>-0.73977000000000004</v>
      </c>
      <c r="AY13" s="76">
        <v>5.4625000000000004</v>
      </c>
      <c r="AZ13" s="76">
        <v>0.39639000000000002</v>
      </c>
      <c r="BC13" s="76">
        <v>4.3213999999999997</v>
      </c>
      <c r="BD13" s="76">
        <v>-8.8737E-3</v>
      </c>
      <c r="BE13" s="76">
        <v>-0.38979999999999998</v>
      </c>
      <c r="BF13" s="76">
        <v>6.1406000000000001</v>
      </c>
      <c r="BG13" s="76">
        <v>3.3975</v>
      </c>
      <c r="BH13" s="76">
        <v>4.1703999999999999</v>
      </c>
      <c r="BI13" s="76">
        <v>2.4239000000000001E-3</v>
      </c>
      <c r="BJ13" s="76">
        <v>-0.16200999999999999</v>
      </c>
      <c r="BK13" s="76">
        <v>5.694</v>
      </c>
      <c r="BL13" s="76">
        <v>0.52181999999999995</v>
      </c>
    </row>
    <row r="14" spans="1:64" ht="15" customHeight="1">
      <c r="A14" s="79"/>
      <c r="B14" s="86"/>
      <c r="C14" s="80"/>
      <c r="D14" s="18">
        <f>Main!D107</f>
        <v>0.17901</v>
      </c>
      <c r="E14" s="18">
        <f t="shared" si="1"/>
        <v>5.8152726026074519E-2</v>
      </c>
      <c r="F14" s="18">
        <f t="shared" ca="1" si="2"/>
        <v>1.3482588114009487E-8</v>
      </c>
      <c r="G14" s="18">
        <f t="shared" ca="1" si="3"/>
        <v>1.1116721049937115E-8</v>
      </c>
      <c r="H14" s="18">
        <f t="shared" ca="1" si="4"/>
        <v>1.5849133378478873E-8</v>
      </c>
      <c r="I14" s="18">
        <f t="shared" ca="1" si="5"/>
        <v>-1.1541972175206146E-11</v>
      </c>
      <c r="J14" s="35">
        <f t="shared" ca="1" si="6"/>
        <v>1.3035008198994923E-8</v>
      </c>
      <c r="K14" s="35">
        <f ca="1">J14*DCC!$C75*DCC!AG75</f>
        <v>4.5574982200575573E-8</v>
      </c>
      <c r="M14" s="76">
        <v>10210</v>
      </c>
      <c r="N14" s="32">
        <v>79.899000000000001</v>
      </c>
      <c r="O14" s="32">
        <f t="shared" si="8"/>
        <v>9.2311229111587121</v>
      </c>
      <c r="P14" s="76">
        <v>0.59755999999999998</v>
      </c>
      <c r="Q14" s="76">
        <v>2.5848</v>
      </c>
      <c r="R14" s="32"/>
      <c r="S14" s="76">
        <v>1425.6</v>
      </c>
      <c r="T14" s="76">
        <v>53.619</v>
      </c>
      <c r="U14" s="76">
        <v>-695.73</v>
      </c>
      <c r="V14" s="76">
        <v>3.7282999999999999</v>
      </c>
      <c r="W14" s="76">
        <v>2.8647</v>
      </c>
      <c r="X14" s="76">
        <v>2708.7</v>
      </c>
      <c r="Y14" s="76">
        <v>-2.5552999999999999</v>
      </c>
      <c r="Z14" s="76">
        <v>-2397.4</v>
      </c>
      <c r="AA14" s="76">
        <v>5.1558000000000002</v>
      </c>
      <c r="AB14" s="76">
        <v>7.1849999999999996</v>
      </c>
      <c r="AC14" s="32"/>
      <c r="AE14" s="76">
        <v>-235.77</v>
      </c>
      <c r="AF14" s="76">
        <v>2.1139000000000001</v>
      </c>
      <c r="AG14" s="76">
        <v>623.49</v>
      </c>
      <c r="AH14" s="76">
        <v>-0.71645999999999999</v>
      </c>
      <c r="AI14" s="76">
        <v>3.3334000000000001</v>
      </c>
      <c r="AJ14" s="76">
        <v>-149.37</v>
      </c>
      <c r="AK14" s="76">
        <v>1.5456000000000001</v>
      </c>
      <c r="AL14" s="76">
        <v>177.91</v>
      </c>
      <c r="AM14" s="76">
        <v>4.3472</v>
      </c>
      <c r="AN14" s="76">
        <v>2.0741000000000001</v>
      </c>
      <c r="AO14" s="32"/>
      <c r="AQ14" s="76">
        <v>1.8179000000000001</v>
      </c>
      <c r="AR14" s="76">
        <v>2.0159E-2</v>
      </c>
      <c r="AS14" s="76">
        <v>-1.3988</v>
      </c>
      <c r="AT14" s="76">
        <v>3.7465000000000002</v>
      </c>
      <c r="AU14" s="76">
        <v>0.20843</v>
      </c>
      <c r="AV14" s="76">
        <v>2.3809999999999998</v>
      </c>
      <c r="AW14" s="76">
        <v>-1.8544999999999999E-2</v>
      </c>
      <c r="AX14" s="76">
        <v>-0.52585999999999999</v>
      </c>
      <c r="AY14" s="76">
        <v>5.9905999999999997</v>
      </c>
      <c r="AZ14" s="76">
        <v>0.46577000000000002</v>
      </c>
      <c r="BC14" s="76">
        <v>4.3681000000000001</v>
      </c>
      <c r="BD14" s="76">
        <v>-1.8401999999999999E-4</v>
      </c>
      <c r="BE14" s="76">
        <v>-0.10262</v>
      </c>
      <c r="BF14" s="76">
        <v>6.0491000000000001</v>
      </c>
      <c r="BG14" s="76">
        <v>1.5344</v>
      </c>
      <c r="BH14" s="76">
        <v>4.3940999999999999</v>
      </c>
      <c r="BI14" s="76">
        <v>-1.4936999999999999E-3</v>
      </c>
      <c r="BJ14" s="76">
        <v>-0.12232999999999999</v>
      </c>
      <c r="BK14" s="76">
        <v>5.4518000000000004</v>
      </c>
      <c r="BL14" s="76">
        <v>0.52453000000000005</v>
      </c>
    </row>
    <row r="15" spans="1:64" ht="15" customHeight="1">
      <c r="A15" s="79"/>
      <c r="B15" s="86"/>
      <c r="C15" s="80"/>
      <c r="D15" s="18">
        <f>Main!D108</f>
        <v>0.22536</v>
      </c>
      <c r="E15" s="18">
        <f t="shared" si="1"/>
        <v>6.5226969577376975E-2</v>
      </c>
      <c r="F15" s="18">
        <f t="shared" ca="1" si="2"/>
        <v>1.6611726141744302E-8</v>
      </c>
      <c r="G15" s="18">
        <f t="shared" ca="1" si="3"/>
        <v>1.3788249746206656E-8</v>
      </c>
      <c r="H15" s="18">
        <f t="shared" ca="1" si="4"/>
        <v>1.9436011916152592E-8</v>
      </c>
      <c r="I15" s="18">
        <f t="shared" ca="1" si="5"/>
        <v>-1.3774436649264745E-11</v>
      </c>
      <c r="J15" s="35">
        <f t="shared" ca="1" si="6"/>
        <v>1.6077574690738805E-8</v>
      </c>
      <c r="K15" s="35">
        <f ca="1">J15*DCC!$C76*DCC!AG76</f>
        <v>7.0768461154298837E-8</v>
      </c>
      <c r="M15" s="76">
        <v>8795.5</v>
      </c>
      <c r="N15" s="32">
        <v>109.05</v>
      </c>
      <c r="O15" s="32">
        <f t="shared" si="8"/>
        <v>9.081995506038961</v>
      </c>
      <c r="P15" s="76">
        <v>0.59057000000000004</v>
      </c>
      <c r="Q15" s="76">
        <v>2.5634999999999999</v>
      </c>
      <c r="R15" s="32"/>
      <c r="S15" s="76">
        <v>1390.7</v>
      </c>
      <c r="T15" s="76">
        <v>44.466999999999999</v>
      </c>
      <c r="U15" s="76">
        <v>-788.04</v>
      </c>
      <c r="V15" s="76">
        <v>3.1417000000000002</v>
      </c>
      <c r="W15" s="76">
        <v>3.1585000000000001</v>
      </c>
      <c r="X15" s="76">
        <v>2821.7</v>
      </c>
      <c r="Y15" s="76">
        <v>-13.238</v>
      </c>
      <c r="Z15" s="76">
        <v>-2741.7</v>
      </c>
      <c r="AA15" s="76">
        <v>4.7716000000000003</v>
      </c>
      <c r="AB15" s="76">
        <v>7.8636999999999997</v>
      </c>
      <c r="AC15" s="32"/>
      <c r="AE15" s="76">
        <v>-241.7</v>
      </c>
      <c r="AF15" s="76">
        <v>4.8079999999999998</v>
      </c>
      <c r="AG15" s="76">
        <v>1441.5</v>
      </c>
      <c r="AH15" s="76">
        <v>-5.4302000000000001</v>
      </c>
      <c r="AI15" s="76">
        <v>4.2187999999999999</v>
      </c>
      <c r="AJ15" s="76">
        <v>-135.77000000000001</v>
      </c>
      <c r="AK15" s="76">
        <v>2.2147999999999999</v>
      </c>
      <c r="AL15" s="76">
        <v>177.35</v>
      </c>
      <c r="AM15" s="76">
        <v>4.2786999999999997</v>
      </c>
      <c r="AN15" s="76">
        <v>2.1389</v>
      </c>
      <c r="AO15" s="32"/>
      <c r="AQ15" s="76">
        <v>-2.1974999999999998</v>
      </c>
      <c r="AR15" s="76">
        <v>0.17176</v>
      </c>
      <c r="AS15" s="76">
        <v>3.8271000000000002</v>
      </c>
      <c r="AT15" s="76">
        <v>15.321999999999999</v>
      </c>
      <c r="AU15" s="76">
        <v>5.0103</v>
      </c>
      <c r="AV15" s="76">
        <v>2.6905999999999999</v>
      </c>
      <c r="AW15" s="76">
        <v>-2.2887999999999999E-2</v>
      </c>
      <c r="AX15" s="76">
        <v>-0.44209999999999999</v>
      </c>
      <c r="AY15" s="76">
        <v>6.2980999999999998</v>
      </c>
      <c r="AZ15" s="76">
        <v>0.45044000000000001</v>
      </c>
      <c r="BC15" s="76">
        <v>4.4436999999999998</v>
      </c>
      <c r="BD15" s="76">
        <v>-6.4511999999999995E-5</v>
      </c>
      <c r="BE15" s="76">
        <v>-0.24517</v>
      </c>
      <c r="BF15" s="76">
        <v>2.1049000000000002</v>
      </c>
      <c r="BG15" s="76">
        <v>1.7988</v>
      </c>
      <c r="BH15" s="76">
        <v>4.4661999999999997</v>
      </c>
      <c r="BI15" s="76">
        <v>-1.2317999999999999E-3</v>
      </c>
      <c r="BJ15" s="76">
        <v>-8.1644999999999995E-2</v>
      </c>
      <c r="BK15" s="76">
        <v>5.5495000000000001</v>
      </c>
      <c r="BL15" s="76">
        <v>0.48036000000000001</v>
      </c>
    </row>
    <row r="16" spans="1:64" ht="15" customHeight="1">
      <c r="A16" s="79"/>
      <c r="B16" s="86"/>
      <c r="C16" s="80"/>
      <c r="D16" s="18">
        <f>Main!D109</f>
        <v>0.28371000000000002</v>
      </c>
      <c r="E16" s="18">
        <f t="shared" si="1"/>
        <v>7.3155440922451201E-2</v>
      </c>
      <c r="F16" s="18">
        <f t="shared" ca="1" si="2"/>
        <v>2.0458113678303448E-8</v>
      </c>
      <c r="G16" s="18">
        <f t="shared" ca="1" si="3"/>
        <v>1.7094287912353941E-8</v>
      </c>
      <c r="H16" s="18">
        <f t="shared" ca="1" si="4"/>
        <v>2.3822903719889824E-8</v>
      </c>
      <c r="I16" s="18">
        <f t="shared" ca="1" si="5"/>
        <v>-1.6410551540457585E-11</v>
      </c>
      <c r="J16" s="35">
        <f t="shared" ca="1" si="6"/>
        <v>1.9821737749448034E-8</v>
      </c>
      <c r="K16" s="35">
        <f ca="1">J16*DCC!$C77*DCC!AG77</f>
        <v>1.0983864732663708E-7</v>
      </c>
      <c r="M16" s="76">
        <v>7806.2</v>
      </c>
      <c r="N16" s="32">
        <v>148.5</v>
      </c>
      <c r="O16" s="32">
        <f t="shared" si="8"/>
        <v>8.9626735687292758</v>
      </c>
      <c r="P16" s="76">
        <v>0.58748</v>
      </c>
      <c r="Q16" s="76">
        <v>2.5484</v>
      </c>
      <c r="R16" s="32"/>
      <c r="S16" s="76">
        <v>1314.5</v>
      </c>
      <c r="T16" s="76">
        <v>39.156999999999996</v>
      </c>
      <c r="U16" s="76">
        <v>-713.06</v>
      </c>
      <c r="V16" s="76">
        <v>3.5476000000000001</v>
      </c>
      <c r="W16" s="76">
        <v>2.96</v>
      </c>
      <c r="X16" s="76">
        <v>3182.4</v>
      </c>
      <c r="Y16" s="76">
        <v>-23.870999999999999</v>
      </c>
      <c r="Z16" s="76">
        <v>-3433.3</v>
      </c>
      <c r="AA16" s="76">
        <v>4.9828000000000001</v>
      </c>
      <c r="AB16" s="76">
        <v>8.9791000000000007</v>
      </c>
      <c r="AC16" s="32"/>
      <c r="AE16" s="76">
        <v>-209.26</v>
      </c>
      <c r="AF16" s="76">
        <v>5.8491999999999997</v>
      </c>
      <c r="AG16" s="76">
        <v>1064.3</v>
      </c>
      <c r="AH16" s="76">
        <v>-3.7303999999999999</v>
      </c>
      <c r="AI16" s="76">
        <v>4.1154000000000002</v>
      </c>
      <c r="AJ16" s="76">
        <v>-95.945999999999998</v>
      </c>
      <c r="AK16" s="76">
        <v>0.42176000000000002</v>
      </c>
      <c r="AL16" s="76">
        <v>154.1</v>
      </c>
      <c r="AM16" s="76">
        <v>4.5126999999999997</v>
      </c>
      <c r="AN16" s="76">
        <v>2.0215999999999998</v>
      </c>
      <c r="AO16" s="32"/>
      <c r="AQ16" s="76">
        <v>2.4325000000000001</v>
      </c>
      <c r="AR16" s="76">
        <v>5.3886999999999997E-3</v>
      </c>
      <c r="AS16" s="76">
        <v>-0.3805</v>
      </c>
      <c r="AT16" s="76">
        <v>3.8090999999999999</v>
      </c>
      <c r="AU16" s="76">
        <v>0.43658999999999998</v>
      </c>
      <c r="AV16" s="76">
        <v>8.3298000000000005</v>
      </c>
      <c r="AW16" s="76">
        <v>-0.23585</v>
      </c>
      <c r="AX16" s="76">
        <v>-6.4048999999999996</v>
      </c>
      <c r="AY16" s="76">
        <v>11.209</v>
      </c>
      <c r="AZ16" s="76">
        <v>6.008</v>
      </c>
      <c r="BC16" s="76">
        <v>4.4720000000000004</v>
      </c>
      <c r="BD16" s="76">
        <v>4.9706999999999996E-4</v>
      </c>
      <c r="BE16" s="76">
        <v>-9.1894000000000003E-2</v>
      </c>
      <c r="BF16" s="76">
        <v>3.1438999999999999</v>
      </c>
      <c r="BG16" s="76">
        <v>0.85426000000000002</v>
      </c>
      <c r="BH16" s="76">
        <v>4.5033000000000003</v>
      </c>
      <c r="BI16" s="76">
        <v>-1.9656999999999999E-3</v>
      </c>
      <c r="BJ16" s="76">
        <v>-6.0319999999999999E-2</v>
      </c>
      <c r="BK16" s="76">
        <v>5.7495000000000003</v>
      </c>
      <c r="BL16" s="76">
        <v>0.41099999999999998</v>
      </c>
    </row>
    <row r="17" spans="1:66" ht="15" customHeight="1">
      <c r="A17" s="79"/>
      <c r="B17" s="86"/>
      <c r="C17" s="80"/>
      <c r="D17" s="18">
        <f>Main!D110</f>
        <v>0.35716999999999999</v>
      </c>
      <c r="E17" s="18">
        <f t="shared" si="1"/>
        <v>8.2039123368910505E-2</v>
      </c>
      <c r="F17" s="18">
        <f t="shared" ca="1" si="2"/>
        <v>2.5181544300823113E-8</v>
      </c>
      <c r="G17" s="18">
        <f t="shared" ca="1" si="3"/>
        <v>2.1181615775642883E-8</v>
      </c>
      <c r="H17" s="18">
        <f t="shared" ca="1" si="4"/>
        <v>2.9182619447111097E-8</v>
      </c>
      <c r="I17" s="18">
        <f t="shared" ca="1" si="5"/>
        <v>-1.9513802969544752E-11</v>
      </c>
      <c r="J17" s="35">
        <f t="shared" ca="1" si="6"/>
        <v>2.4424829058216509E-8</v>
      </c>
      <c r="K17" s="35">
        <f ca="1">J17*DCC!$C78*DCC!AG78</f>
        <v>1.703919062800326E-7</v>
      </c>
      <c r="M17" s="76">
        <v>7489.2</v>
      </c>
      <c r="N17" s="32">
        <v>202.5</v>
      </c>
      <c r="O17" s="32">
        <f t="shared" si="8"/>
        <v>8.9212172617279979</v>
      </c>
      <c r="P17" s="76">
        <v>0.59067999999999998</v>
      </c>
      <c r="Q17" s="76">
        <v>2.5449000000000002</v>
      </c>
      <c r="R17" s="32"/>
      <c r="S17" s="76">
        <v>1240.4000000000001</v>
      </c>
      <c r="T17" s="76">
        <v>36.561999999999998</v>
      </c>
      <c r="U17" s="76">
        <v>-632.82000000000005</v>
      </c>
      <c r="V17" s="76">
        <v>4.1505000000000001</v>
      </c>
      <c r="W17" s="76">
        <v>2.7252000000000001</v>
      </c>
      <c r="X17" s="76">
        <v>3161.6</v>
      </c>
      <c r="Y17" s="76">
        <v>-32.207999999999998</v>
      </c>
      <c r="Z17" s="76">
        <v>-3522.8</v>
      </c>
      <c r="AA17" s="76">
        <v>5.0201000000000002</v>
      </c>
      <c r="AB17" s="76">
        <v>8.9345999999999997</v>
      </c>
      <c r="AC17" s="32"/>
      <c r="AE17" s="76">
        <v>-100.39</v>
      </c>
      <c r="AF17" s="76">
        <v>3.1393</v>
      </c>
      <c r="AG17" s="76">
        <v>284.2</v>
      </c>
      <c r="AH17" s="76">
        <v>2.6875</v>
      </c>
      <c r="AI17" s="76">
        <v>2.3504</v>
      </c>
      <c r="AJ17" s="76">
        <v>-40.691000000000003</v>
      </c>
      <c r="AK17" s="76">
        <v>2.0956000000000001</v>
      </c>
      <c r="AL17" s="76">
        <v>160.69</v>
      </c>
      <c r="AM17" s="76">
        <v>4.6589</v>
      </c>
      <c r="AN17" s="76">
        <v>2.0453000000000001</v>
      </c>
      <c r="AO17" s="32"/>
      <c r="AQ17" s="76">
        <v>2.3723999999999998</v>
      </c>
      <c r="AR17" s="76">
        <v>-6.1484E-3</v>
      </c>
      <c r="AS17" s="76">
        <v>-0.13744999999999999</v>
      </c>
      <c r="AT17" s="76">
        <v>5.4543999999999997</v>
      </c>
      <c r="AU17" s="76">
        <v>2.3517E-2</v>
      </c>
      <c r="AV17" s="76">
        <v>8.4899000000000004</v>
      </c>
      <c r="AW17" s="76">
        <v>-0.23463999999999999</v>
      </c>
      <c r="AX17" s="76">
        <v>-6.5660999999999996</v>
      </c>
      <c r="AY17" s="76">
        <v>11.856</v>
      </c>
      <c r="AZ17" s="76">
        <v>6.2643000000000004</v>
      </c>
      <c r="BC17" s="76">
        <v>4.4482999999999997</v>
      </c>
      <c r="BD17" s="76">
        <v>-4.2107000000000001E-4</v>
      </c>
      <c r="BE17" s="76">
        <v>-4.7897000000000002E-2</v>
      </c>
      <c r="BF17" s="76">
        <v>3.9468999999999999</v>
      </c>
      <c r="BG17" s="76">
        <v>0.17641999999999999</v>
      </c>
      <c r="BH17" s="76">
        <v>4.4904999999999999</v>
      </c>
      <c r="BI17" s="76">
        <v>-2.0585E-3</v>
      </c>
      <c r="BJ17" s="76">
        <v>-5.2097999999999998E-2</v>
      </c>
      <c r="BK17" s="76">
        <v>5.8876999999999997</v>
      </c>
      <c r="BL17" s="76">
        <v>0.34958</v>
      </c>
    </row>
    <row r="18" spans="1:66" ht="15" customHeight="1">
      <c r="A18" s="79"/>
      <c r="B18" s="86"/>
      <c r="C18" s="80"/>
      <c r="D18" s="18">
        <f>Main!D111</f>
        <v>0.44964999999999999</v>
      </c>
      <c r="E18" s="18">
        <f t="shared" si="1"/>
        <v>9.1989198876660641E-2</v>
      </c>
      <c r="F18" s="18">
        <f t="shared" ca="1" si="2"/>
        <v>3.0974449370059295E-8</v>
      </c>
      <c r="G18" s="18">
        <f t="shared" ca="1" si="3"/>
        <v>2.6228398268999677E-8</v>
      </c>
      <c r="H18" s="18">
        <f t="shared" ca="1" si="4"/>
        <v>3.5721860976022118E-8</v>
      </c>
      <c r="I18" s="18">
        <f t="shared" ca="1" si="5"/>
        <v>-2.3153790245613281E-11</v>
      </c>
      <c r="J18" s="35">
        <f t="shared" ca="1" si="6"/>
        <v>3.0076581023724322E-8</v>
      </c>
      <c r="K18" s="35">
        <f ca="1">J18*DCC!$C79*DCC!AG79</f>
        <v>2.6414504640805285E-7</v>
      </c>
      <c r="M18" s="76">
        <v>9505.5</v>
      </c>
      <c r="N18" s="32">
        <v>299.5</v>
      </c>
      <c r="O18" s="32">
        <f t="shared" si="8"/>
        <v>9.1596258574316813</v>
      </c>
      <c r="P18" s="76">
        <v>0.59611000000000003</v>
      </c>
      <c r="Q18" s="76">
        <v>2.5710000000000002</v>
      </c>
      <c r="R18" s="32"/>
      <c r="S18" s="76">
        <v>1150</v>
      </c>
      <c r="T18" s="76">
        <v>39.124000000000002</v>
      </c>
      <c r="U18" s="76">
        <v>-542.73</v>
      </c>
      <c r="V18" s="76">
        <v>5.2770000000000001</v>
      </c>
      <c r="W18" s="76">
        <v>2.3915999999999999</v>
      </c>
      <c r="X18" s="76">
        <v>3342.6</v>
      </c>
      <c r="Y18" s="76">
        <v>-42.811</v>
      </c>
      <c r="Z18" s="76">
        <v>-3598.9</v>
      </c>
      <c r="AA18" s="76">
        <v>6.6166</v>
      </c>
      <c r="AB18" s="76">
        <v>8.1708999999999996</v>
      </c>
      <c r="AC18" s="32"/>
      <c r="AE18" s="76">
        <v>26.346</v>
      </c>
      <c r="AF18" s="76">
        <v>2.1244999999999998</v>
      </c>
      <c r="AG18" s="76">
        <v>241.22</v>
      </c>
      <c r="AH18" s="76">
        <v>3.8805999999999998</v>
      </c>
      <c r="AI18" s="76">
        <v>2.1732</v>
      </c>
      <c r="AJ18" s="76">
        <v>88.087999999999994</v>
      </c>
      <c r="AK18" s="76">
        <v>1.3151999999999999</v>
      </c>
      <c r="AL18" s="76">
        <v>156.32</v>
      </c>
      <c r="AM18" s="76">
        <v>5.2571000000000003</v>
      </c>
      <c r="AN18" s="76">
        <v>1.9595</v>
      </c>
      <c r="AO18" s="32"/>
      <c r="AQ18" s="76">
        <v>2.1255000000000002</v>
      </c>
      <c r="AR18" s="76">
        <v>-1.9009999999999999E-2</v>
      </c>
      <c r="AS18" s="76">
        <v>-0.16403999999999999</v>
      </c>
      <c r="AT18" s="76">
        <v>4.9394</v>
      </c>
      <c r="AU18" s="76">
        <v>8.0189999999999997E-2</v>
      </c>
      <c r="AV18" s="76">
        <v>2.4965999999999999</v>
      </c>
      <c r="AW18" s="76">
        <v>-4.7475000000000003E-2</v>
      </c>
      <c r="AX18" s="76">
        <v>-0.35050999999999999</v>
      </c>
      <c r="AY18" s="76">
        <v>6.6904000000000003</v>
      </c>
      <c r="AZ18" s="76">
        <v>0.40922999999999998</v>
      </c>
      <c r="BC18" s="76">
        <v>4.3719000000000001</v>
      </c>
      <c r="BD18" s="76">
        <v>-2.7439999999999999E-3</v>
      </c>
      <c r="BE18" s="76">
        <v>-5.1583999999999998E-2</v>
      </c>
      <c r="BF18" s="76">
        <v>4.0004999999999997</v>
      </c>
      <c r="BG18" s="76">
        <v>1.8558999999999999E-2</v>
      </c>
      <c r="BH18" s="76">
        <v>4.4176000000000002</v>
      </c>
      <c r="BI18" s="76">
        <v>-6.1282000000000003E-3</v>
      </c>
      <c r="BJ18" s="76">
        <v>-6.5103999999999995E-2</v>
      </c>
      <c r="BK18" s="76">
        <v>6.0377000000000001</v>
      </c>
      <c r="BL18" s="76">
        <v>0.33656999999999998</v>
      </c>
    </row>
    <row r="19" spans="1:66" ht="15" customHeight="1">
      <c r="A19" s="79"/>
      <c r="B19" s="86"/>
      <c r="C19" s="80"/>
      <c r="D19" s="18">
        <f>Main!D112</f>
        <v>0.56608000000000003</v>
      </c>
      <c r="E19" s="18">
        <f t="shared" si="1"/>
        <v>0.10312912245514967</v>
      </c>
      <c r="F19" s="18">
        <f t="shared" ca="1" si="2"/>
        <v>3.8068058828643093E-8</v>
      </c>
      <c r="G19" s="18">
        <f t="shared" ca="1" si="3"/>
        <v>3.2450439084543887E-8</v>
      </c>
      <c r="H19" s="18">
        <f t="shared" ca="1" si="4"/>
        <v>4.3687288921860637E-8</v>
      </c>
      <c r="I19" s="18">
        <f t="shared" ca="1" si="5"/>
        <v>-2.7405770916678314E-11</v>
      </c>
      <c r="J19" s="35">
        <f t="shared" ca="1" si="6"/>
        <v>3.7005305216730453E-8</v>
      </c>
      <c r="K19" s="35">
        <f ca="1">J19*DCC!$C80*DCC!AG80</f>
        <v>4.0914560461947947E-7</v>
      </c>
      <c r="M19" s="76">
        <v>56310</v>
      </c>
      <c r="N19" s="32">
        <v>424.5</v>
      </c>
      <c r="O19" s="32">
        <f t="shared" si="8"/>
        <v>10.938627418248664</v>
      </c>
      <c r="P19" s="76">
        <v>0.59304000000000001</v>
      </c>
      <c r="Q19" s="76">
        <v>2.7433000000000001</v>
      </c>
      <c r="R19" s="32"/>
      <c r="S19" s="76">
        <v>1216.9000000000001</v>
      </c>
      <c r="T19" s="76">
        <v>59.728000000000002</v>
      </c>
      <c r="U19" s="76">
        <v>-497.67</v>
      </c>
      <c r="V19" s="76">
        <v>6.7577999999999996</v>
      </c>
      <c r="W19" s="76">
        <v>1.9594</v>
      </c>
      <c r="X19" s="76">
        <v>3660.1</v>
      </c>
      <c r="Y19" s="76">
        <v>-41.054000000000002</v>
      </c>
      <c r="Z19" s="76">
        <v>-3201.4</v>
      </c>
      <c r="AA19" s="76">
        <v>8.8764000000000003</v>
      </c>
      <c r="AB19" s="76">
        <v>6.1623999999999999</v>
      </c>
      <c r="AC19" s="32"/>
      <c r="AE19" s="76">
        <v>310.93</v>
      </c>
      <c r="AF19" s="76">
        <v>-3.3677000000000001</v>
      </c>
      <c r="AG19" s="76">
        <v>220.77</v>
      </c>
      <c r="AH19" s="76">
        <v>5.4086999999999996</v>
      </c>
      <c r="AI19" s="76">
        <v>1.8580000000000001</v>
      </c>
      <c r="AJ19" s="76">
        <v>352.84</v>
      </c>
      <c r="AK19" s="76">
        <v>-3.2078000000000002</v>
      </c>
      <c r="AL19" s="76">
        <v>151.32</v>
      </c>
      <c r="AM19" s="76">
        <v>6.4089999999999998</v>
      </c>
      <c r="AN19" s="76">
        <v>1.6754</v>
      </c>
      <c r="AO19" s="32"/>
      <c r="AQ19" s="76">
        <v>5.0430999999999999</v>
      </c>
      <c r="AR19" s="76">
        <v>1.0965E-3</v>
      </c>
      <c r="AS19" s="76">
        <v>4.1235000000000001E-2</v>
      </c>
      <c r="AT19" s="76">
        <v>11.324999999999999</v>
      </c>
      <c r="AU19" s="76">
        <v>8.8170999999999999</v>
      </c>
      <c r="AV19" s="76">
        <v>5.0430999999999999</v>
      </c>
      <c r="AW19" s="76">
        <v>1.0965E-3</v>
      </c>
      <c r="AX19" s="76">
        <v>4.1235000000000001E-2</v>
      </c>
      <c r="AY19" s="76">
        <v>11.324999999999999</v>
      </c>
      <c r="AZ19" s="76">
        <v>8.8170999999999999</v>
      </c>
      <c r="BC19" s="76">
        <v>6.3377999999999997</v>
      </c>
      <c r="BD19" s="76">
        <v>1.2436000000000001E-3</v>
      </c>
      <c r="BE19" s="76">
        <v>2.0711E-2</v>
      </c>
      <c r="BF19" s="76">
        <v>9.8362999999999996</v>
      </c>
      <c r="BG19" s="76">
        <v>3.2974000000000001</v>
      </c>
      <c r="BH19" s="76">
        <v>6.3377999999999997</v>
      </c>
      <c r="BI19" s="76">
        <v>1.2436000000000001E-3</v>
      </c>
      <c r="BJ19" s="76">
        <v>2.0711E-2</v>
      </c>
      <c r="BK19" s="76">
        <v>9.8362999999999996</v>
      </c>
      <c r="BL19" s="76">
        <v>3.2974000000000001</v>
      </c>
    </row>
    <row r="20" spans="1:66" ht="15" customHeight="1">
      <c r="A20" s="79"/>
      <c r="B20" s="86"/>
      <c r="C20" s="80"/>
      <c r="D20" s="18">
        <f>Main!D113</f>
        <v>0.71264000000000005</v>
      </c>
      <c r="E20" s="18">
        <f t="shared" si="1"/>
        <v>0.11559222562927944</v>
      </c>
      <c r="F20" s="18">
        <f t="shared" ca="1" si="2"/>
        <v>4.6736024436995683E-8</v>
      </c>
      <c r="G20" s="18">
        <f t="shared" ca="1" si="3"/>
        <v>4.010540821960004E-8</v>
      </c>
      <c r="H20" s="18">
        <f t="shared" ca="1" si="4"/>
        <v>5.3368541389483076E-8</v>
      </c>
      <c r="I20" s="18">
        <f t="shared" ca="1" si="5"/>
        <v>-3.2347712619964051E-11</v>
      </c>
      <c r="J20" s="35">
        <f t="shared" ca="1" si="6"/>
        <v>4.5481629932695944E-8</v>
      </c>
      <c r="K20" s="35">
        <f ca="1">J20*DCC!$C81*DCC!AG81</f>
        <v>6.3306444675530649E-7</v>
      </c>
      <c r="M20" s="76">
        <v>651420</v>
      </c>
      <c r="N20" s="32">
        <v>558</v>
      </c>
      <c r="O20" s="32">
        <f t="shared" si="8"/>
        <v>13.386909874453952</v>
      </c>
      <c r="P20" s="76">
        <v>0.60048000000000001</v>
      </c>
      <c r="Q20" s="76">
        <v>2.9746999999999999</v>
      </c>
      <c r="R20" s="32"/>
      <c r="S20" s="76">
        <v>1761.6</v>
      </c>
      <c r="T20" s="76">
        <v>85.778000000000006</v>
      </c>
      <c r="U20" s="76">
        <v>-517.86</v>
      </c>
      <c r="V20" s="76">
        <v>8.2924000000000007</v>
      </c>
      <c r="W20" s="76">
        <v>1.7983</v>
      </c>
      <c r="X20" s="76">
        <v>5379</v>
      </c>
      <c r="Y20" s="76">
        <v>-68.92</v>
      </c>
      <c r="Z20" s="76">
        <v>-4293.8999999999996</v>
      </c>
      <c r="AA20" s="76">
        <v>10.266</v>
      </c>
      <c r="AB20" s="76">
        <v>5.7823000000000002</v>
      </c>
      <c r="AC20" s="32"/>
      <c r="AE20" s="76">
        <v>627.16</v>
      </c>
      <c r="AF20" s="76">
        <v>-11.977</v>
      </c>
      <c r="AG20" s="76">
        <v>202.92</v>
      </c>
      <c r="AH20" s="76">
        <v>6.6726999999999999</v>
      </c>
      <c r="AI20" s="76">
        <v>1.5076000000000001</v>
      </c>
      <c r="AJ20" s="76">
        <v>656.23</v>
      </c>
      <c r="AK20" s="76">
        <v>-7.6452999999999998</v>
      </c>
      <c r="AL20" s="76">
        <v>162.44</v>
      </c>
      <c r="AM20" s="76">
        <v>7.4598000000000004</v>
      </c>
      <c r="AN20" s="76">
        <v>1.5122</v>
      </c>
      <c r="AO20" s="32"/>
      <c r="AQ20" s="76">
        <v>0.72865999999999997</v>
      </c>
      <c r="AR20" s="76">
        <v>-1.8024999999999999E-2</v>
      </c>
      <c r="AS20" s="76">
        <v>-0.12409000000000001</v>
      </c>
      <c r="AT20" s="76">
        <v>6.1005000000000003</v>
      </c>
      <c r="AU20" s="76">
        <v>0.2465</v>
      </c>
      <c r="AV20" s="76">
        <v>0.78454000000000002</v>
      </c>
      <c r="AW20" s="76">
        <v>-2.0195000000000001E-2</v>
      </c>
      <c r="AX20" s="76">
        <v>-0.17141999999999999</v>
      </c>
      <c r="AY20" s="76">
        <v>6.9196</v>
      </c>
      <c r="AZ20" s="76">
        <v>0.52944000000000002</v>
      </c>
      <c r="BC20" s="76">
        <v>2.464</v>
      </c>
      <c r="BD20" s="76">
        <v>-2.9080000000000002E-2</v>
      </c>
      <c r="BE20" s="76">
        <v>-0.40903</v>
      </c>
      <c r="BF20" s="76">
        <v>5.6985999999999999</v>
      </c>
      <c r="BG20" s="76">
        <v>0.44330000000000003</v>
      </c>
      <c r="BH20" s="76">
        <v>2.6263000000000001</v>
      </c>
      <c r="BI20" s="76">
        <v>-3.5250999999999998E-2</v>
      </c>
      <c r="BJ20" s="76">
        <v>-0.41809000000000002</v>
      </c>
      <c r="BK20" s="76">
        <v>6.7133000000000003</v>
      </c>
      <c r="BL20" s="76">
        <v>0.59077999999999997</v>
      </c>
    </row>
    <row r="21" spans="1:66" ht="15" customHeight="1">
      <c r="A21" s="79"/>
      <c r="B21" s="86"/>
      <c r="C21" s="80"/>
      <c r="D21" s="18">
        <f>Main!D114</f>
        <v>0.89717000000000002</v>
      </c>
      <c r="E21" s="18">
        <f t="shared" si="1"/>
        <v>0.12952891903067723</v>
      </c>
      <c r="F21" s="18">
        <f t="shared" ca="1" si="2"/>
        <v>5.7304401427802441E-8</v>
      </c>
      <c r="G21" s="18">
        <f t="shared" ca="1" si="3"/>
        <v>4.9502882669646896E-8</v>
      </c>
      <c r="H21" s="18">
        <f t="shared" ca="1" si="4"/>
        <v>6.5108156572439477E-8</v>
      </c>
      <c r="I21" s="18">
        <f t="shared" ca="1" si="5"/>
        <v>-3.8060005060464232E-11</v>
      </c>
      <c r="J21" s="35">
        <f t="shared" ca="1" si="6"/>
        <v>5.5828493015286076E-8</v>
      </c>
      <c r="K21" s="35">
        <f ca="1">J21*DCC!$C82*DCC!AG82</f>
        <v>9.782873727002711E-7</v>
      </c>
      <c r="M21" s="76">
        <v>7233900</v>
      </c>
      <c r="N21" s="32">
        <v>666</v>
      </c>
      <c r="O21" s="32">
        <f t="shared" si="8"/>
        <v>15.794288867787905</v>
      </c>
      <c r="P21" s="76">
        <v>0.64258999999999999</v>
      </c>
      <c r="Q21" s="76">
        <v>3.1981000000000002</v>
      </c>
      <c r="R21" s="32"/>
      <c r="S21" s="76">
        <v>6834.6</v>
      </c>
      <c r="T21" s="76">
        <v>-65.006</v>
      </c>
      <c r="U21" s="76">
        <v>-4917.6000000000004</v>
      </c>
      <c r="V21" s="76">
        <v>10.577</v>
      </c>
      <c r="W21" s="76">
        <v>5.2209000000000003</v>
      </c>
      <c r="X21" s="76">
        <v>7145.5</v>
      </c>
      <c r="Y21" s="76">
        <v>-72.302999999999997</v>
      </c>
      <c r="Z21" s="76">
        <v>-4489.3</v>
      </c>
      <c r="AA21" s="76">
        <v>11.669</v>
      </c>
      <c r="AB21" s="76">
        <v>5.1413000000000002</v>
      </c>
      <c r="AC21" s="32"/>
      <c r="AE21" s="76">
        <v>727.85</v>
      </c>
      <c r="AF21" s="76">
        <v>-12.815</v>
      </c>
      <c r="AG21" s="76">
        <v>248.86</v>
      </c>
      <c r="AH21" s="76">
        <v>8.0741999999999994</v>
      </c>
      <c r="AI21" s="76">
        <v>1.6779999999999999</v>
      </c>
      <c r="AJ21" s="76">
        <v>-18.216999999999999</v>
      </c>
      <c r="AK21" s="76">
        <v>23.285</v>
      </c>
      <c r="AL21" s="76">
        <v>1010.9</v>
      </c>
      <c r="AM21" s="76">
        <v>9.9345999999999997</v>
      </c>
      <c r="AN21" s="76">
        <v>4.3230000000000004</v>
      </c>
      <c r="AO21" s="32"/>
      <c r="AQ21" s="76">
        <v>0.74397000000000002</v>
      </c>
      <c r="AR21" s="76">
        <v>-1.1259999999999999E-2</v>
      </c>
      <c r="AS21" s="76">
        <v>-0.12411999999999999</v>
      </c>
      <c r="AT21" s="76">
        <v>6.7153999999999998</v>
      </c>
      <c r="AU21" s="76">
        <v>0.85728000000000004</v>
      </c>
      <c r="AV21" s="76">
        <v>0.66759000000000002</v>
      </c>
      <c r="AW21" s="76">
        <v>-6.5154999999999996E-3</v>
      </c>
      <c r="AX21" s="76">
        <v>-6.5113000000000004E-2</v>
      </c>
      <c r="AY21" s="76">
        <v>7.2228000000000003</v>
      </c>
      <c r="AZ21" s="76">
        <v>1.1624000000000001</v>
      </c>
      <c r="BC21" s="76">
        <v>0.90769</v>
      </c>
      <c r="BD21" s="76">
        <v>-6.1823999999999997E-2</v>
      </c>
      <c r="BE21" s="76">
        <v>-0.80832000000000004</v>
      </c>
      <c r="BF21" s="76">
        <v>6.4969000000000001</v>
      </c>
      <c r="BG21" s="76">
        <v>1.0138</v>
      </c>
      <c r="BH21" s="76">
        <v>0.49342999999999998</v>
      </c>
      <c r="BI21" s="76">
        <v>-4.3601000000000001E-2</v>
      </c>
      <c r="BJ21" s="76">
        <v>-0.50321000000000005</v>
      </c>
      <c r="BK21" s="76">
        <v>6.9637000000000002</v>
      </c>
      <c r="BL21" s="76">
        <v>1.3371999999999999</v>
      </c>
    </row>
    <row r="22" spans="1:66" ht="15" customHeight="1">
      <c r="A22" s="79"/>
      <c r="B22" s="86"/>
      <c r="C22" s="80"/>
      <c r="D22" s="18">
        <f>Main!D115</f>
        <v>1.1294</v>
      </c>
      <c r="E22" s="18">
        <f t="shared" si="1"/>
        <v>0.14509247533410105</v>
      </c>
      <c r="F22" s="18">
        <f t="shared" ca="1" si="2"/>
        <v>7.0145214009606326E-8</v>
      </c>
      <c r="G22" s="18">
        <f t="shared" ca="1" si="3"/>
        <v>6.1000025242559321E-8</v>
      </c>
      <c r="H22" s="18">
        <f t="shared" ca="1" si="4"/>
        <v>7.9293024340115944E-8</v>
      </c>
      <c r="I22" s="18">
        <f t="shared" ca="1" si="5"/>
        <v>-4.4615150144816198E-11</v>
      </c>
      <c r="J22" s="35">
        <f t="shared" ca="1" si="6"/>
        <v>6.8415107160702729E-8</v>
      </c>
      <c r="K22" s="35">
        <f ca="1">J22*DCC!$C83*DCC!AG83</f>
        <v>1.5146088761038247E-6</v>
      </c>
      <c r="M22" s="76">
        <v>15251000</v>
      </c>
      <c r="N22" s="32">
        <v>718</v>
      </c>
      <c r="O22" s="32">
        <f t="shared" si="8"/>
        <v>16.540155632638321</v>
      </c>
      <c r="P22" s="76">
        <v>1.4716</v>
      </c>
      <c r="Q22" s="76">
        <v>3.2685</v>
      </c>
      <c r="R22" s="32"/>
      <c r="S22" s="76">
        <v>8308.4</v>
      </c>
      <c r="T22" s="76">
        <v>-88.552000000000007</v>
      </c>
      <c r="U22" s="76">
        <v>-5526.6</v>
      </c>
      <c r="V22" s="76">
        <v>11.237</v>
      </c>
      <c r="W22" s="76">
        <v>5.1542000000000003</v>
      </c>
      <c r="X22" s="76">
        <v>7923</v>
      </c>
      <c r="Y22" s="76">
        <v>-72.674000000000007</v>
      </c>
      <c r="Z22" s="76">
        <v>-4427.3999999999996</v>
      </c>
      <c r="AA22" s="76">
        <v>12.195</v>
      </c>
      <c r="AB22" s="76">
        <v>4.8795999999999999</v>
      </c>
      <c r="AC22" s="32"/>
      <c r="AE22" s="76">
        <v>323.95999999999998</v>
      </c>
      <c r="AF22" s="76">
        <v>3.6118999999999999</v>
      </c>
      <c r="AG22" s="76">
        <v>596.28</v>
      </c>
      <c r="AH22" s="76">
        <v>9.4838000000000005</v>
      </c>
      <c r="AI22" s="76">
        <v>2.9622999999999999</v>
      </c>
      <c r="AJ22" s="76">
        <v>-218.29</v>
      </c>
      <c r="AK22" s="76">
        <v>28.779</v>
      </c>
      <c r="AL22" s="76">
        <v>1185.7</v>
      </c>
      <c r="AM22" s="76">
        <v>10.627000000000001</v>
      </c>
      <c r="AN22" s="76">
        <v>4.5350999999999999</v>
      </c>
      <c r="AO22" s="32"/>
      <c r="AQ22" s="76">
        <v>1.5556000000000001</v>
      </c>
      <c r="AR22" s="76">
        <v>-2.4715000000000002E-3</v>
      </c>
      <c r="AS22" s="76">
        <v>-2.1801000000000001E-2</v>
      </c>
      <c r="AT22" s="76">
        <v>6.9420999999999999</v>
      </c>
      <c r="AU22" s="76">
        <v>1.1823999999999999</v>
      </c>
      <c r="AV22" s="76">
        <v>1.5629</v>
      </c>
      <c r="AW22" s="76">
        <v>-2.7507E-3</v>
      </c>
      <c r="AX22" s="76">
        <v>-3.4474999999999999E-2</v>
      </c>
      <c r="AY22" s="76">
        <v>6.3352000000000004</v>
      </c>
      <c r="AZ22" s="76">
        <v>2.8003999999999998</v>
      </c>
      <c r="BC22" s="76">
        <v>-3.9035000000000002</v>
      </c>
      <c r="BD22" s="76">
        <v>-9.8934999999999995E-3</v>
      </c>
      <c r="BE22" s="76">
        <v>-0.13722000000000001</v>
      </c>
      <c r="BF22" s="76">
        <v>6.7096</v>
      </c>
      <c r="BG22" s="76">
        <v>1.3755999999999999</v>
      </c>
      <c r="BH22" s="76">
        <v>-3.8944000000000001</v>
      </c>
      <c r="BI22" s="76">
        <v>-4.4983999999999996E-3</v>
      </c>
      <c r="BJ22" s="76">
        <v>-8.1141000000000005E-2</v>
      </c>
      <c r="BK22" s="76">
        <v>7.2686000000000002</v>
      </c>
      <c r="BL22" s="76">
        <v>1.2606999999999999</v>
      </c>
    </row>
    <row r="23" spans="1:66" ht="15" customHeight="1">
      <c r="A23" s="79"/>
      <c r="B23" s="86"/>
      <c r="C23" s="80"/>
      <c r="D23" s="18">
        <f>Main!D116</f>
        <v>1.4218999999999999</v>
      </c>
      <c r="E23" s="18">
        <f t="shared" si="1"/>
        <v>0.16246726425722949</v>
      </c>
      <c r="F23" s="18">
        <f t="shared" ca="1" si="2"/>
        <v>8.5702081868676199E-8</v>
      </c>
      <c r="G23" s="18">
        <f t="shared" ca="1" si="3"/>
        <v>7.5026052930793815E-8</v>
      </c>
      <c r="H23" s="18">
        <f t="shared" ca="1" si="4"/>
        <v>9.6381171201275668E-8</v>
      </c>
      <c r="I23" s="18">
        <f t="shared" ca="1" si="5"/>
        <v>-5.2083411960869479E-11</v>
      </c>
      <c r="J23" s="35">
        <f t="shared" ca="1" si="6"/>
        <v>8.3682367322041691E-8</v>
      </c>
      <c r="K23" s="35">
        <f ca="1">J23*DCC!$C84*DCC!AG84</f>
        <v>2.3477578497398355E-6</v>
      </c>
      <c r="M23" s="76">
        <v>21431000</v>
      </c>
      <c r="N23" s="32">
        <v>755.5</v>
      </c>
      <c r="O23" s="32">
        <f t="shared" si="8"/>
        <v>16.880349029916815</v>
      </c>
      <c r="P23" s="76">
        <v>1.5123</v>
      </c>
      <c r="Q23" s="76">
        <v>3.3014000000000001</v>
      </c>
      <c r="R23" s="32"/>
      <c r="S23" s="76">
        <v>8884.1</v>
      </c>
      <c r="T23" s="76">
        <v>-88.256</v>
      </c>
      <c r="U23" s="76">
        <v>-5396.3</v>
      </c>
      <c r="V23" s="76">
        <v>11.723000000000001</v>
      </c>
      <c r="W23" s="76">
        <v>4.9539999999999997</v>
      </c>
      <c r="X23" s="76">
        <v>8845.6</v>
      </c>
      <c r="Y23" s="76">
        <v>-80.177999999999997</v>
      </c>
      <c r="Z23" s="76">
        <v>-4602.5</v>
      </c>
      <c r="AA23" s="76">
        <v>12.561999999999999</v>
      </c>
      <c r="AB23" s="76">
        <v>4.8197999999999999</v>
      </c>
      <c r="AC23" s="32"/>
      <c r="AE23" s="76">
        <v>-238.3</v>
      </c>
      <c r="AF23" s="76">
        <v>23.992000000000001</v>
      </c>
      <c r="AG23" s="76">
        <v>1127.5</v>
      </c>
      <c r="AH23" s="76">
        <v>10.271000000000001</v>
      </c>
      <c r="AI23" s="76">
        <v>4.0293999999999999</v>
      </c>
      <c r="AJ23" s="76">
        <v>-441.88</v>
      </c>
      <c r="AK23" s="76">
        <v>32.085999999999999</v>
      </c>
      <c r="AL23" s="76">
        <v>1296.4000000000001</v>
      </c>
      <c r="AM23" s="76">
        <v>11.143000000000001</v>
      </c>
      <c r="AN23" s="76">
        <v>4.6886999999999999</v>
      </c>
      <c r="AO23" s="32"/>
      <c r="AQ23" s="76">
        <v>1.6281000000000001</v>
      </c>
      <c r="AR23" s="76">
        <v>-2.4821999999999999E-3</v>
      </c>
      <c r="AS23" s="76">
        <v>-2.3857E-2</v>
      </c>
      <c r="AT23" s="76">
        <v>7.1071</v>
      </c>
      <c r="AU23" s="76">
        <v>1.4625999999999999</v>
      </c>
      <c r="AV23" s="76">
        <v>1.6129</v>
      </c>
      <c r="AW23" s="76">
        <v>-1.9233E-3</v>
      </c>
      <c r="AX23" s="76">
        <v>-1.6379000000000001E-2</v>
      </c>
      <c r="AY23" s="76">
        <v>6.9565000000000001</v>
      </c>
      <c r="AZ23" s="76">
        <v>1.4652000000000001</v>
      </c>
      <c r="BC23" s="76">
        <v>-3.9203000000000001</v>
      </c>
      <c r="BD23" s="76">
        <v>-8.5521E-3</v>
      </c>
      <c r="BE23" s="76">
        <v>-0.12984000000000001</v>
      </c>
      <c r="BF23" s="76">
        <v>6.6923000000000004</v>
      </c>
      <c r="BG23" s="76">
        <v>1.4567000000000001</v>
      </c>
      <c r="BH23" s="76">
        <v>-3.9782999999999999</v>
      </c>
      <c r="BI23" s="76">
        <v>-7.2224999999999998E-3</v>
      </c>
      <c r="BJ23" s="76">
        <v>-9.2255000000000004E-2</v>
      </c>
      <c r="BK23" s="76">
        <v>6.7904</v>
      </c>
      <c r="BL23" s="76">
        <v>1.5418000000000001</v>
      </c>
    </row>
    <row r="24" spans="1:66" ht="15" customHeight="1">
      <c r="A24" s="79"/>
      <c r="B24" s="86"/>
      <c r="C24" s="80"/>
      <c r="D24" s="18">
        <f>Main!D117</f>
        <v>1.7901</v>
      </c>
      <c r="E24" s="18">
        <f t="shared" si="1"/>
        <v>0.18182521434842761</v>
      </c>
      <c r="F24" s="18">
        <f t="shared" ca="1" si="2"/>
        <v>1.044533985515548E-7</v>
      </c>
      <c r="G24" s="18">
        <f t="shared" ca="1" si="3"/>
        <v>9.2050802605560217E-8</v>
      </c>
      <c r="H24" s="18">
        <f t="shared" ca="1" si="4"/>
        <v>1.1685954983065424E-7</v>
      </c>
      <c r="I24" s="18">
        <f t="shared" ca="1" si="5"/>
        <v>-6.0506534573666591E-11</v>
      </c>
      <c r="J24" s="35">
        <f t="shared" ca="1" si="6"/>
        <v>1.0210704827525777E-7</v>
      </c>
      <c r="K24" s="35">
        <f ca="1">J24*DCC!$C85*DCC!AG85</f>
        <v>3.6454033361930245E-6</v>
      </c>
      <c r="M24" s="76">
        <v>17234000</v>
      </c>
      <c r="N24" s="32">
        <v>794.5</v>
      </c>
      <c r="O24" s="32">
        <f t="shared" si="8"/>
        <v>16.662394734781849</v>
      </c>
      <c r="P24" s="76">
        <v>1.6132</v>
      </c>
      <c r="Q24" s="76">
        <v>3.2818999999999998</v>
      </c>
      <c r="R24" s="32"/>
      <c r="S24" s="76">
        <v>9534.9</v>
      </c>
      <c r="T24" s="76">
        <v>-96.102999999999994</v>
      </c>
      <c r="U24" s="76">
        <v>-5537.8</v>
      </c>
      <c r="V24" s="76">
        <v>12.118</v>
      </c>
      <c r="W24" s="76">
        <v>4.9485999999999999</v>
      </c>
      <c r="X24" s="76">
        <v>9115.7999999999993</v>
      </c>
      <c r="Y24" s="76">
        <v>-90.412999999999997</v>
      </c>
      <c r="Z24" s="76">
        <v>-4655.7</v>
      </c>
      <c r="AA24" s="76">
        <v>12.757999999999999</v>
      </c>
      <c r="AB24" s="76">
        <v>4.8148999999999997</v>
      </c>
      <c r="AC24" s="32"/>
      <c r="AE24" s="76">
        <v>-504.92</v>
      </c>
      <c r="AF24" s="76">
        <v>30.331</v>
      </c>
      <c r="AG24" s="76">
        <v>1303.9000000000001</v>
      </c>
      <c r="AH24" s="76">
        <v>10.750999999999999</v>
      </c>
      <c r="AI24" s="76">
        <v>4.3198999999999996</v>
      </c>
      <c r="AJ24" s="76">
        <v>-566.15</v>
      </c>
      <c r="AK24" s="76">
        <v>37.286000000000001</v>
      </c>
      <c r="AL24" s="76">
        <v>1419.7</v>
      </c>
      <c r="AM24" s="76">
        <v>11.444000000000001</v>
      </c>
      <c r="AN24" s="76">
        <v>4.9489000000000001</v>
      </c>
      <c r="AO24" s="32"/>
      <c r="AQ24" s="76">
        <v>1.7312000000000001</v>
      </c>
      <c r="AR24" s="76">
        <v>-2.1121999999999998E-3</v>
      </c>
      <c r="AS24" s="76">
        <v>-2.1416000000000001E-2</v>
      </c>
      <c r="AT24" s="76">
        <v>7.1025</v>
      </c>
      <c r="AU24" s="76">
        <v>1.5105</v>
      </c>
      <c r="AV24" s="76">
        <v>1.7497</v>
      </c>
      <c r="AW24" s="76">
        <v>-9.3375999999999995E-5</v>
      </c>
      <c r="AX24" s="76">
        <v>-8.4501000000000003E-3</v>
      </c>
      <c r="AY24" s="76">
        <v>7.5178000000000003</v>
      </c>
      <c r="AZ24" s="76">
        <v>0.78174999999999994</v>
      </c>
      <c r="BC24" s="76">
        <v>-3.9817999999999998</v>
      </c>
      <c r="BD24" s="76">
        <v>-7.2465999999999997E-3</v>
      </c>
      <c r="BE24" s="76">
        <v>-0.11989</v>
      </c>
      <c r="BF24" s="76">
        <v>6.7775999999999996</v>
      </c>
      <c r="BG24" s="76">
        <v>1.5766</v>
      </c>
      <c r="BH24" s="76">
        <v>-3.9419</v>
      </c>
      <c r="BI24" s="76">
        <v>-1.3881E-3</v>
      </c>
      <c r="BJ24" s="76">
        <v>-6.0088999999999997E-2</v>
      </c>
      <c r="BK24" s="76">
        <v>7.0530999999999997</v>
      </c>
      <c r="BL24" s="76">
        <v>1.2689999999999999</v>
      </c>
    </row>
    <row r="25" spans="1:66" ht="15" customHeight="1">
      <c r="A25" s="79"/>
      <c r="B25" s="86"/>
      <c r="C25" s="80"/>
      <c r="D25" s="18">
        <f>Main!D118</f>
        <v>2.2536</v>
      </c>
      <c r="E25" s="18">
        <f t="shared" si="1"/>
        <v>0.20335530808707047</v>
      </c>
      <c r="F25" s="18">
        <f t="shared" ca="1" si="2"/>
        <v>1.2693167272133441E-7</v>
      </c>
      <c r="G25" s="18">
        <f t="shared" ca="1" si="3"/>
        <v>1.1260339537093851E-7</v>
      </c>
      <c r="H25" s="18">
        <f t="shared" ca="1" si="4"/>
        <v>1.4126405742143527E-7</v>
      </c>
      <c r="I25" s="18">
        <f t="shared" ca="1" si="5"/>
        <v>-6.9901044318290176E-11</v>
      </c>
      <c r="J25" s="35">
        <f t="shared" ca="1" si="6"/>
        <v>1.2422101781760686E-7</v>
      </c>
      <c r="K25" s="35">
        <f ca="1">J25*DCC!$C86*DCC!AG86</f>
        <v>5.6683079129266764E-6</v>
      </c>
      <c r="M25" s="76">
        <v>12031000</v>
      </c>
      <c r="N25" s="32">
        <v>834.5</v>
      </c>
      <c r="O25" s="32">
        <f t="shared" si="8"/>
        <v>16.302997210015661</v>
      </c>
      <c r="P25" s="76">
        <v>1.5378000000000001</v>
      </c>
      <c r="Q25" s="76">
        <v>3.2501000000000002</v>
      </c>
      <c r="R25" s="32"/>
      <c r="S25" s="76">
        <v>10117</v>
      </c>
      <c r="T25" s="76">
        <v>-105.42</v>
      </c>
      <c r="U25" s="76">
        <v>-5660</v>
      </c>
      <c r="V25" s="76">
        <v>12.4</v>
      </c>
      <c r="W25" s="76">
        <v>4.9044999999999996</v>
      </c>
      <c r="X25" s="76">
        <v>9936.4</v>
      </c>
      <c r="Y25" s="76">
        <v>-94.320999999999998</v>
      </c>
      <c r="Z25" s="76">
        <v>-4896.7</v>
      </c>
      <c r="AA25" s="76">
        <v>13.016</v>
      </c>
      <c r="AB25" s="76">
        <v>4.8407</v>
      </c>
      <c r="AC25" s="32"/>
      <c r="AE25" s="76">
        <v>-485.12</v>
      </c>
      <c r="AF25" s="76">
        <v>25.745999999999999</v>
      </c>
      <c r="AG25" s="76">
        <v>1139.5</v>
      </c>
      <c r="AH25" s="76">
        <v>11.101000000000001</v>
      </c>
      <c r="AI25" s="76">
        <v>4.0246000000000004</v>
      </c>
      <c r="AJ25" s="76">
        <v>-696.83</v>
      </c>
      <c r="AK25" s="76">
        <v>34.305</v>
      </c>
      <c r="AL25" s="76">
        <v>1369.8</v>
      </c>
      <c r="AM25" s="76">
        <v>11.801</v>
      </c>
      <c r="AN25" s="76">
        <v>4.8249000000000004</v>
      </c>
      <c r="AO25" s="32"/>
      <c r="AQ25" s="76">
        <v>1.6313</v>
      </c>
      <c r="AR25" s="76">
        <v>-2.1416999999999999E-3</v>
      </c>
      <c r="AS25" s="76">
        <v>-2.3158000000000002E-2</v>
      </c>
      <c r="AT25" s="76">
        <v>6.8958000000000004</v>
      </c>
      <c r="AU25" s="76">
        <v>1.4430000000000001</v>
      </c>
      <c r="AV25" s="76">
        <v>1.6185</v>
      </c>
      <c r="AW25" s="76">
        <v>-3.5531E-3</v>
      </c>
      <c r="AX25" s="76">
        <v>-3.4062000000000002E-2</v>
      </c>
      <c r="AY25" s="76">
        <v>6.0339999999999998</v>
      </c>
      <c r="AZ25" s="76">
        <v>2.2231999999999998</v>
      </c>
      <c r="BC25" s="76">
        <v>-3.8801999999999999</v>
      </c>
      <c r="BD25" s="76">
        <v>-7.3488E-3</v>
      </c>
      <c r="BE25" s="76">
        <v>-0.12579000000000001</v>
      </c>
      <c r="BF25" s="76">
        <v>6.5780000000000003</v>
      </c>
      <c r="BG25" s="76">
        <v>1.6164000000000001</v>
      </c>
      <c r="BH25" s="76">
        <v>-3.8874</v>
      </c>
      <c r="BI25" s="76">
        <v>-5.2446999999999997E-3</v>
      </c>
      <c r="BJ25" s="76">
        <v>-8.3823999999999996E-2</v>
      </c>
      <c r="BK25" s="76">
        <v>6.6433</v>
      </c>
      <c r="BL25" s="76">
        <v>1.5713999999999999</v>
      </c>
    </row>
    <row r="26" spans="1:66" ht="15" customHeight="1">
      <c r="A26" s="79"/>
      <c r="B26" s="86"/>
      <c r="C26" s="80"/>
      <c r="D26" s="18">
        <f>Main!D119</f>
        <v>2.8371</v>
      </c>
      <c r="E26" s="18">
        <f t="shared" si="1"/>
        <v>0.22725003377973238</v>
      </c>
      <c r="F26" s="18">
        <f t="shared" ca="1" si="2"/>
        <v>1.5370175576593187E-7</v>
      </c>
      <c r="G26" s="18">
        <f t="shared" ca="1" si="3"/>
        <v>1.3725349155418105E-7</v>
      </c>
      <c r="H26" s="18">
        <f t="shared" ca="1" si="4"/>
        <v>1.7015473504366759E-7</v>
      </c>
      <c r="I26" s="18">
        <f t="shared" ca="1" si="5"/>
        <v>-8.0243480601858402E-11</v>
      </c>
      <c r="J26" s="35">
        <f t="shared" ca="1" si="6"/>
        <v>1.5059003710268607E-7</v>
      </c>
      <c r="K26" s="35">
        <f ca="1">J26*DCC!$C87*DCC!AG87</f>
        <v>8.8063798469455556E-6</v>
      </c>
      <c r="M26" s="76">
        <v>13381000</v>
      </c>
      <c r="N26" s="32">
        <v>876.5</v>
      </c>
      <c r="O26" s="32">
        <f t="shared" si="8"/>
        <v>16.409346348287126</v>
      </c>
      <c r="P26" s="76">
        <v>1.6594</v>
      </c>
      <c r="Q26" s="76">
        <v>3.2587999999999999</v>
      </c>
      <c r="R26" s="32"/>
      <c r="S26" s="76">
        <v>10738</v>
      </c>
      <c r="T26" s="76">
        <v>-120.01</v>
      </c>
      <c r="U26" s="76">
        <v>-5727.6</v>
      </c>
      <c r="V26" s="76">
        <v>12.587999999999999</v>
      </c>
      <c r="W26" s="76">
        <v>4.6437999999999997</v>
      </c>
      <c r="X26" s="76">
        <v>10154</v>
      </c>
      <c r="Y26" s="76">
        <v>-90.311000000000007</v>
      </c>
      <c r="Z26" s="76">
        <v>-4632.3</v>
      </c>
      <c r="AA26" s="76">
        <v>13.47</v>
      </c>
      <c r="AB26" s="76">
        <v>4.7257999999999996</v>
      </c>
      <c r="AC26" s="32"/>
      <c r="AE26" s="76">
        <v>-540.6</v>
      </c>
      <c r="AF26" s="76">
        <v>26.715</v>
      </c>
      <c r="AG26" s="76">
        <v>1154.2</v>
      </c>
      <c r="AH26" s="76">
        <v>11.506</v>
      </c>
      <c r="AI26" s="76">
        <v>4.0418000000000003</v>
      </c>
      <c r="AJ26" s="76">
        <v>-1153.0999999999999</v>
      </c>
      <c r="AK26" s="76">
        <v>48.402000000000001</v>
      </c>
      <c r="AL26" s="76">
        <v>1878</v>
      </c>
      <c r="AM26" s="76">
        <v>12.311999999999999</v>
      </c>
      <c r="AN26" s="76">
        <v>5.6779999999999999</v>
      </c>
      <c r="AO26" s="32"/>
      <c r="AQ26" s="76">
        <v>1.7861</v>
      </c>
      <c r="AR26" s="76">
        <v>-2.3606999999999999E-3</v>
      </c>
      <c r="AS26" s="76">
        <v>-2.9405000000000001E-2</v>
      </c>
      <c r="AT26" s="76">
        <v>6.3851000000000004</v>
      </c>
      <c r="AU26" s="76">
        <v>1.907</v>
      </c>
      <c r="AV26" s="76">
        <v>1.7939000000000001</v>
      </c>
      <c r="AW26" s="76">
        <v>-4.9567999999999997E-4</v>
      </c>
      <c r="AX26" s="76">
        <v>-1.2855999999999999E-2</v>
      </c>
      <c r="AY26" s="76">
        <v>7.4137000000000004</v>
      </c>
      <c r="AZ26" s="76">
        <v>1.1778</v>
      </c>
      <c r="BC26" s="76">
        <v>-3.9609000000000001</v>
      </c>
      <c r="BD26" s="76">
        <v>-6.0001000000000004E-3</v>
      </c>
      <c r="BE26" s="76">
        <v>-0.11718000000000001</v>
      </c>
      <c r="BF26" s="76">
        <v>5.7591000000000001</v>
      </c>
      <c r="BG26" s="76">
        <v>1.6217999999999999</v>
      </c>
      <c r="BH26" s="76">
        <v>-3.9428999999999998</v>
      </c>
      <c r="BI26" s="76">
        <v>-3.0774000000000001E-3</v>
      </c>
      <c r="BJ26" s="76">
        <v>-7.4271000000000004E-2</v>
      </c>
      <c r="BK26" s="76">
        <v>6.8569000000000004</v>
      </c>
      <c r="BL26" s="76">
        <v>1.5844</v>
      </c>
    </row>
    <row r="27" spans="1:66" ht="15" customHeight="1">
      <c r="A27" s="79"/>
      <c r="B27" s="86"/>
      <c r="C27" s="80"/>
      <c r="D27" s="18">
        <f>Main!D120</f>
        <v>3.5716999999999999</v>
      </c>
      <c r="E27" s="18">
        <f t="shared" si="1"/>
        <v>0.25369735604612775</v>
      </c>
      <c r="F27" s="18">
        <f t="shared" ca="1" si="2"/>
        <v>1.8533546605490492E-7</v>
      </c>
      <c r="G27" s="18">
        <f t="shared" ca="1" si="3"/>
        <v>1.6658787106622643E-7</v>
      </c>
      <c r="H27" s="18">
        <f t="shared" ca="1" si="4"/>
        <v>2.040884352366467E-7</v>
      </c>
      <c r="I27" s="18">
        <f t="shared" ca="1" si="5"/>
        <v>-9.1460852977469831E-11</v>
      </c>
      <c r="J27" s="35">
        <f t="shared" ca="1" si="6"/>
        <v>1.8178875495723373E-7</v>
      </c>
      <c r="K27" s="35">
        <f ca="1">J27*DCC!$C88*DCC!AG88</f>
        <v>1.3738877633826689E-5</v>
      </c>
      <c r="M27" s="76">
        <v>13956000</v>
      </c>
      <c r="N27" s="32">
        <v>920</v>
      </c>
      <c r="O27" s="32">
        <f t="shared" si="8"/>
        <v>16.451420081288802</v>
      </c>
      <c r="P27" s="76">
        <v>1.7153</v>
      </c>
      <c r="Q27" s="76">
        <v>3.2633000000000001</v>
      </c>
      <c r="R27" s="32"/>
      <c r="S27" s="76">
        <v>11148</v>
      </c>
      <c r="T27" s="76">
        <v>-116.53</v>
      </c>
      <c r="U27" s="76">
        <v>-5722.2</v>
      </c>
      <c r="V27" s="76">
        <v>13.028</v>
      </c>
      <c r="W27" s="76">
        <v>4.7550999999999997</v>
      </c>
      <c r="X27" s="76">
        <v>9621</v>
      </c>
      <c r="Y27" s="76">
        <v>-72.406000000000006</v>
      </c>
      <c r="Z27" s="76">
        <v>-3956.4</v>
      </c>
      <c r="AA27" s="76">
        <v>13.742000000000001</v>
      </c>
      <c r="AB27" s="76">
        <v>4.4523999999999999</v>
      </c>
      <c r="AC27" s="32"/>
      <c r="AE27" s="76">
        <v>-595.91999999999996</v>
      </c>
      <c r="AF27" s="76">
        <v>26.768999999999998</v>
      </c>
      <c r="AG27" s="76">
        <v>1157.5999999999999</v>
      </c>
      <c r="AH27" s="76">
        <v>11.913</v>
      </c>
      <c r="AI27" s="76">
        <v>4.0933000000000002</v>
      </c>
      <c r="AJ27" s="76">
        <v>-1902.6</v>
      </c>
      <c r="AK27" s="76">
        <v>71.17</v>
      </c>
      <c r="AL27" s="76">
        <v>2894.6</v>
      </c>
      <c r="AM27" s="76">
        <v>12.707000000000001</v>
      </c>
      <c r="AN27" s="76">
        <v>7.0201000000000002</v>
      </c>
      <c r="AO27" s="32"/>
      <c r="AQ27" s="76">
        <v>1.8237000000000001</v>
      </c>
      <c r="AR27" s="76">
        <v>-1.0731E-4</v>
      </c>
      <c r="AS27" s="76">
        <v>6.9744E-2</v>
      </c>
      <c r="AT27" s="76">
        <v>4.7717999999999998</v>
      </c>
      <c r="AU27" s="76">
        <v>0.17533000000000001</v>
      </c>
      <c r="AV27" s="76">
        <v>1.8874</v>
      </c>
      <c r="AW27" s="76">
        <v>-9.4895999999999999E-4</v>
      </c>
      <c r="AX27" s="76">
        <v>-2.316E-2</v>
      </c>
      <c r="AY27" s="76">
        <v>7.2770000000000001</v>
      </c>
      <c r="AZ27" s="76">
        <v>2.0293999999999999</v>
      </c>
      <c r="BC27" s="76">
        <v>-4.0505000000000004</v>
      </c>
      <c r="BD27" s="76">
        <v>-1.4592000000000001E-4</v>
      </c>
      <c r="BE27" s="76">
        <v>0.21509</v>
      </c>
      <c r="BF27" s="76">
        <v>4.4241999999999999</v>
      </c>
      <c r="BG27" s="76">
        <v>3.3442E-2</v>
      </c>
      <c r="BH27" s="76">
        <v>-3.8782999999999999</v>
      </c>
      <c r="BI27" s="76">
        <v>-5.6621000000000004E-4</v>
      </c>
      <c r="BJ27" s="76">
        <v>-5.3530000000000001E-2</v>
      </c>
      <c r="BK27" s="76">
        <v>7.2691999999999997</v>
      </c>
      <c r="BL27" s="76">
        <v>1.194</v>
      </c>
    </row>
    <row r="28" spans="1:66" ht="15" customHeight="1">
      <c r="A28" s="79"/>
      <c r="B28" s="86"/>
      <c r="C28" s="80"/>
      <c r="D28" s="18">
        <f>Main!D121</f>
        <v>4.4965000000000002</v>
      </c>
      <c r="E28" s="18">
        <f t="shared" si="1"/>
        <v>0.2828689869293407</v>
      </c>
      <c r="F28" s="18">
        <f t="shared" ca="1" si="2"/>
        <v>2.223755272880721E-7</v>
      </c>
      <c r="G28" s="18">
        <f t="shared" ca="1" si="3"/>
        <v>2.0117486546177477E-7</v>
      </c>
      <c r="H28" s="18">
        <f t="shared" ca="1" si="4"/>
        <v>2.4358226650455162E-7</v>
      </c>
      <c r="I28" s="18">
        <f t="shared" ca="1" si="5"/>
        <v>-1.03428232554149E-10</v>
      </c>
      <c r="J28" s="35">
        <f t="shared" ca="1" si="6"/>
        <v>2.1836473963116405E-7</v>
      </c>
      <c r="K28" s="35">
        <f ca="1">J28*DCC!$C89*DCC!AG89</f>
        <v>2.1552403273330223E-5</v>
      </c>
      <c r="M28" s="76">
        <v>12095000</v>
      </c>
      <c r="N28" s="32">
        <v>965</v>
      </c>
      <c r="O28" s="32">
        <f t="shared" si="8"/>
        <v>16.308302702026264</v>
      </c>
      <c r="P28" s="76">
        <v>1.7062999999999999</v>
      </c>
      <c r="Q28" s="76">
        <v>3.2515000000000001</v>
      </c>
      <c r="R28" s="32"/>
      <c r="S28" s="76">
        <v>11388</v>
      </c>
      <c r="T28" s="76">
        <v>-108.96</v>
      </c>
      <c r="U28" s="76">
        <v>-5576.2</v>
      </c>
      <c r="V28" s="76">
        <v>13.494</v>
      </c>
      <c r="W28" s="76">
        <v>4.8291000000000004</v>
      </c>
      <c r="X28" s="76">
        <v>9568.5</v>
      </c>
      <c r="Y28" s="76">
        <v>-60.408999999999999</v>
      </c>
      <c r="Z28" s="76">
        <v>-3594.5</v>
      </c>
      <c r="AA28" s="76">
        <v>13.861000000000001</v>
      </c>
      <c r="AB28" s="76">
        <v>4.2355</v>
      </c>
      <c r="AC28" s="32"/>
      <c r="AE28" s="76">
        <v>-604.79</v>
      </c>
      <c r="AF28" s="76">
        <v>24.552</v>
      </c>
      <c r="AG28" s="76">
        <v>1093.4000000000001</v>
      </c>
      <c r="AH28" s="76">
        <v>12.295</v>
      </c>
      <c r="AI28" s="76">
        <v>4.0499000000000001</v>
      </c>
      <c r="AJ28" s="76">
        <v>-265.75</v>
      </c>
      <c r="AK28" s="76">
        <v>19.347000000000001</v>
      </c>
      <c r="AL28" s="76">
        <v>868.24</v>
      </c>
      <c r="AM28" s="76">
        <v>12.648999999999999</v>
      </c>
      <c r="AN28" s="76">
        <v>4.0284000000000004</v>
      </c>
      <c r="AO28" s="32"/>
      <c r="AQ28" s="76">
        <v>1.8548</v>
      </c>
      <c r="AR28" s="76">
        <v>-3.0054000000000001E-3</v>
      </c>
      <c r="AS28" s="76">
        <v>-4.8512E-2</v>
      </c>
      <c r="AT28" s="76">
        <v>7.3932000000000002</v>
      </c>
      <c r="AU28" s="76">
        <v>2.7644000000000002</v>
      </c>
      <c r="AV28" s="76">
        <v>1.8804000000000001</v>
      </c>
      <c r="AW28" s="76">
        <v>-1.5738E-3</v>
      </c>
      <c r="AX28" s="76">
        <v>-2.7236E-2</v>
      </c>
      <c r="AY28" s="76">
        <v>8.1766000000000005</v>
      </c>
      <c r="AZ28" s="76">
        <v>2.2069000000000001</v>
      </c>
      <c r="BC28" s="76">
        <v>-3.8809999999999998</v>
      </c>
      <c r="BD28" s="76">
        <v>-8.7607999999999991E-3</v>
      </c>
      <c r="BE28" s="76">
        <v>-0.18053</v>
      </c>
      <c r="BF28" s="76">
        <v>6.6134000000000004</v>
      </c>
      <c r="BG28" s="76">
        <v>2.8186</v>
      </c>
      <c r="BH28" s="76">
        <v>-3.8346</v>
      </c>
      <c r="BI28" s="76">
        <v>-3.8076999999999998E-3</v>
      </c>
      <c r="BJ28" s="76">
        <v>-7.9097000000000001E-2</v>
      </c>
      <c r="BK28" s="76">
        <v>7.4732000000000003</v>
      </c>
      <c r="BL28" s="76">
        <v>1.9389000000000001</v>
      </c>
    </row>
    <row r="29" spans="1:66" ht="15" customHeight="1">
      <c r="A29" s="79"/>
      <c r="B29" s="86"/>
      <c r="C29" s="80"/>
      <c r="D29" s="18">
        <f>Main!D122</f>
        <v>5.6607000000000003</v>
      </c>
      <c r="E29" s="18">
        <f t="shared" si="1"/>
        <v>0.31490801127826562</v>
      </c>
      <c r="F29" s="18">
        <f t="shared" ca="1" si="2"/>
        <v>2.6529750370008668E-7</v>
      </c>
      <c r="G29" s="18">
        <f t="shared" ca="1" si="3"/>
        <v>2.4152311130578447E-7</v>
      </c>
      <c r="H29" s="18">
        <f t="shared" ca="1" si="4"/>
        <v>2.8907871127120309E-7</v>
      </c>
      <c r="I29" s="18">
        <f t="shared" ca="1" si="5"/>
        <v>-1.1598427471454699E-10</v>
      </c>
      <c r="J29" s="35">
        <f t="shared" ca="1" si="6"/>
        <v>2.6079981205504196E-7</v>
      </c>
      <c r="K29" s="35">
        <f ca="1">J29*DCC!$C90*DCC!AG90</f>
        <v>3.4287347900478817E-5</v>
      </c>
      <c r="M29" s="76">
        <v>9194600</v>
      </c>
      <c r="N29" s="32">
        <v>1000</v>
      </c>
      <c r="O29" s="32">
        <f t="shared" si="8"/>
        <v>16.034126913171114</v>
      </c>
      <c r="P29" s="76">
        <v>1.6175999999999999</v>
      </c>
      <c r="Q29" s="76">
        <v>3.2265000000000001</v>
      </c>
      <c r="R29" s="32"/>
      <c r="S29" s="76">
        <v>11392</v>
      </c>
      <c r="T29" s="76">
        <v>-101.52</v>
      </c>
      <c r="U29" s="76">
        <v>-5337.9</v>
      </c>
      <c r="V29" s="76">
        <v>13.772</v>
      </c>
      <c r="W29" s="76">
        <v>4.7896000000000001</v>
      </c>
      <c r="X29" s="76">
        <v>9798.5</v>
      </c>
      <c r="Y29" s="76">
        <v>-56.533000000000001</v>
      </c>
      <c r="Z29" s="76">
        <v>-3521.4</v>
      </c>
      <c r="AA29" s="76">
        <v>13.956</v>
      </c>
      <c r="AB29" s="76">
        <v>4.1958000000000002</v>
      </c>
      <c r="AC29" s="32"/>
      <c r="AE29" s="76">
        <v>-589.13</v>
      </c>
      <c r="AF29" s="76">
        <v>22.36</v>
      </c>
      <c r="AG29" s="76">
        <v>1026.2</v>
      </c>
      <c r="AH29" s="76">
        <v>12.54</v>
      </c>
      <c r="AI29" s="76">
        <v>3.9756</v>
      </c>
      <c r="AJ29" s="76">
        <v>-278.64</v>
      </c>
      <c r="AK29" s="76">
        <v>16.882999999999999</v>
      </c>
      <c r="AL29" s="76">
        <v>810.29</v>
      </c>
      <c r="AM29" s="76">
        <v>12.73</v>
      </c>
      <c r="AN29" s="76">
        <v>3.8921000000000001</v>
      </c>
      <c r="AO29" s="32"/>
      <c r="AQ29" s="76">
        <v>2.2334000000000001</v>
      </c>
      <c r="AR29" s="76">
        <v>-2.8143999999999999E-2</v>
      </c>
      <c r="AS29" s="76">
        <v>-0.42515999999999998</v>
      </c>
      <c r="AT29" s="76">
        <v>11.507999999999999</v>
      </c>
      <c r="AU29" s="76">
        <v>2.9714</v>
      </c>
      <c r="AV29" s="76">
        <v>1.7374000000000001</v>
      </c>
      <c r="AW29" s="76">
        <v>-4.2322999999999996E-3</v>
      </c>
      <c r="AX29" s="76">
        <v>-5.4037000000000002E-2</v>
      </c>
      <c r="AY29" s="76">
        <v>6.8409000000000004</v>
      </c>
      <c r="AZ29" s="76">
        <v>2.8595999999999999</v>
      </c>
      <c r="BC29" s="76">
        <v>-2.0949</v>
      </c>
      <c r="BD29" s="76">
        <v>-8.3767999999999995E-2</v>
      </c>
      <c r="BE29" s="76">
        <v>-1.8138000000000001</v>
      </c>
      <c r="BF29" s="76">
        <v>10.88</v>
      </c>
      <c r="BG29" s="76">
        <v>4.8</v>
      </c>
      <c r="BH29" s="76">
        <v>-3.7193999999999998</v>
      </c>
      <c r="BI29" s="76">
        <v>-8.4551999999999995E-3</v>
      </c>
      <c r="BJ29" s="76">
        <v>-0.14344000000000001</v>
      </c>
      <c r="BK29" s="76">
        <v>7.3895</v>
      </c>
      <c r="BL29" s="76">
        <v>2.7033999999999998</v>
      </c>
    </row>
    <row r="30" spans="1:66" ht="15" customHeight="1">
      <c r="A30" s="79"/>
      <c r="B30" s="86"/>
      <c r="C30" s="80"/>
      <c r="D30" s="18">
        <f>Main!D123</f>
        <v>7.1265000000000001</v>
      </c>
      <c r="E30" s="18">
        <f t="shared" si="1"/>
        <v>0.3499172463697594</v>
      </c>
      <c r="F30" s="18">
        <f t="shared" ca="1" si="2"/>
        <v>3.1448449209676143E-7</v>
      </c>
      <c r="G30" s="18">
        <f t="shared" ca="1" si="3"/>
        <v>2.8804649159166529E-7</v>
      </c>
      <c r="H30" s="18">
        <f t="shared" ca="1" si="4"/>
        <v>3.4093007132963612E-7</v>
      </c>
      <c r="I30" s="18">
        <f t="shared" ca="1" si="5"/>
        <v>-1.2897878787519706E-10</v>
      </c>
      <c r="J30" s="35">
        <f t="shared" ca="1" si="6"/>
        <v>3.0948289323310527E-7</v>
      </c>
      <c r="K30" s="35">
        <f ca="1">J30*DCC!$C91*DCC!AG91</f>
        <v>5.6308917311906288E-5</v>
      </c>
      <c r="M30" s="76">
        <v>9598900</v>
      </c>
      <c r="N30" s="32">
        <v>1024</v>
      </c>
      <c r="O30" s="32">
        <f t="shared" si="8"/>
        <v>16.077159066539561</v>
      </c>
      <c r="P30" s="76">
        <v>1.6408</v>
      </c>
      <c r="Q30" s="76">
        <v>3.2303999999999999</v>
      </c>
      <c r="R30" s="32"/>
      <c r="S30" s="76">
        <v>11067</v>
      </c>
      <c r="T30" s="76">
        <v>-87.388999999999996</v>
      </c>
      <c r="U30" s="76">
        <v>-4790.2</v>
      </c>
      <c r="V30" s="76">
        <v>13.757</v>
      </c>
      <c r="W30" s="76">
        <v>4.4977</v>
      </c>
      <c r="X30" s="76">
        <v>10701</v>
      </c>
      <c r="Y30" s="76">
        <v>-68.968999999999994</v>
      </c>
      <c r="Z30" s="76">
        <v>-4081.8</v>
      </c>
      <c r="AA30" s="76">
        <v>14.348000000000001</v>
      </c>
      <c r="AB30" s="76">
        <v>4.5358000000000001</v>
      </c>
      <c r="AC30" s="32"/>
      <c r="AE30" s="76">
        <v>-606.08000000000004</v>
      </c>
      <c r="AF30" s="76">
        <v>23.006</v>
      </c>
      <c r="AG30" s="76">
        <v>1040.0999999999999</v>
      </c>
      <c r="AH30" s="76">
        <v>12.601000000000001</v>
      </c>
      <c r="AI30" s="76">
        <v>3.9632999999999998</v>
      </c>
      <c r="AJ30" s="76">
        <v>-300.39999999999998</v>
      </c>
      <c r="AK30" s="76">
        <v>14.5</v>
      </c>
      <c r="AL30" s="76">
        <v>754.35</v>
      </c>
      <c r="AM30" s="76">
        <v>12.981</v>
      </c>
      <c r="AN30" s="76">
        <v>3.6838000000000002</v>
      </c>
      <c r="AO30" s="32"/>
      <c r="AQ30" s="76">
        <v>1.7723</v>
      </c>
      <c r="AR30" s="76">
        <v>-2.5352E-3</v>
      </c>
      <c r="AS30" s="76">
        <v>-3.6324000000000002E-2</v>
      </c>
      <c r="AT30" s="76">
        <v>7.4192999999999998</v>
      </c>
      <c r="AU30" s="76">
        <v>2.7726000000000002</v>
      </c>
      <c r="AV30" s="76">
        <v>1.7466999999999999</v>
      </c>
      <c r="AW30" s="76">
        <v>-3.1771999999999998E-3</v>
      </c>
      <c r="AX30" s="76">
        <v>-2.9075E-2</v>
      </c>
      <c r="AY30" s="76">
        <v>6.7714999999999996</v>
      </c>
      <c r="AZ30" s="76">
        <v>2.0750999999999999</v>
      </c>
      <c r="BC30" s="76">
        <v>-3.7587999999999999</v>
      </c>
      <c r="BD30" s="76">
        <v>-8.9257E-3</v>
      </c>
      <c r="BE30" s="76">
        <v>-0.16416</v>
      </c>
      <c r="BF30" s="76">
        <v>6.8731999999999998</v>
      </c>
      <c r="BG30" s="76">
        <v>2.7454999999999998</v>
      </c>
      <c r="BH30" s="76">
        <v>-3.7364999999999999</v>
      </c>
      <c r="BI30" s="76">
        <v>-1.3517E-2</v>
      </c>
      <c r="BJ30" s="76">
        <v>-0.23576</v>
      </c>
      <c r="BK30" s="76">
        <v>6.7309999999999999</v>
      </c>
      <c r="BL30" s="76">
        <v>3.7450999999999999</v>
      </c>
    </row>
    <row r="31" spans="1:66" ht="15" customHeight="1">
      <c r="A31" s="79"/>
      <c r="B31" s="86"/>
      <c r="C31" s="80"/>
      <c r="D31" s="18">
        <f>Main!D124</f>
        <v>8.9717000000000002</v>
      </c>
      <c r="E31" s="18">
        <f t="shared" si="1"/>
        <v>0.38791874155822809</v>
      </c>
      <c r="F31" s="18">
        <f t="shared" ca="1" si="2"/>
        <v>3.7019238587029721E-7</v>
      </c>
      <c r="G31" s="18">
        <f t="shared" ca="1" si="3"/>
        <v>3.4101165792442532E-7</v>
      </c>
      <c r="H31" s="18">
        <f t="shared" ca="1" si="4"/>
        <v>3.9938147877529072E-7</v>
      </c>
      <c r="I31" s="18">
        <f t="shared" ca="1" si="5"/>
        <v>-1.4235928768701563E-10</v>
      </c>
      <c r="J31" s="35">
        <f t="shared" ca="1" si="6"/>
        <v>3.6467191181982587E-7</v>
      </c>
      <c r="K31" s="35">
        <f ca="1">J31*DCC!$C92*DCC!AG92</f>
        <v>9.3535084120877939E-5</v>
      </c>
      <c r="N31">
        <v>10000</v>
      </c>
      <c r="O31" s="18">
        <f>O30</f>
        <v>16.077159066539561</v>
      </c>
      <c r="P31" s="18">
        <f t="shared" ref="P31:BL31" si="9">P30</f>
        <v>1.6408</v>
      </c>
      <c r="Q31" s="18">
        <f t="shared" si="9"/>
        <v>3.2303999999999999</v>
      </c>
      <c r="R31" s="32"/>
      <c r="S31" s="18">
        <f t="shared" si="9"/>
        <v>11067</v>
      </c>
      <c r="T31" s="18">
        <f t="shared" si="9"/>
        <v>-87.388999999999996</v>
      </c>
      <c r="U31" s="18">
        <f t="shared" si="9"/>
        <v>-4790.2</v>
      </c>
      <c r="V31" s="18">
        <f t="shared" si="9"/>
        <v>13.757</v>
      </c>
      <c r="W31" s="18">
        <f t="shared" si="9"/>
        <v>4.4977</v>
      </c>
      <c r="X31" s="18">
        <f t="shared" si="9"/>
        <v>10701</v>
      </c>
      <c r="Y31" s="18">
        <f t="shared" si="9"/>
        <v>-68.968999999999994</v>
      </c>
      <c r="Z31" s="18">
        <f t="shared" si="9"/>
        <v>-4081.8</v>
      </c>
      <c r="AA31" s="18">
        <f t="shared" si="9"/>
        <v>14.348000000000001</v>
      </c>
      <c r="AB31" s="18">
        <f t="shared" si="9"/>
        <v>4.5358000000000001</v>
      </c>
      <c r="AC31" s="32"/>
      <c r="AD31" s="18"/>
      <c r="AE31" s="18">
        <f t="shared" si="9"/>
        <v>-606.08000000000004</v>
      </c>
      <c r="AF31" s="18">
        <f t="shared" si="9"/>
        <v>23.006</v>
      </c>
      <c r="AG31" s="18">
        <f t="shared" si="9"/>
        <v>1040.0999999999999</v>
      </c>
      <c r="AH31" s="18">
        <f t="shared" si="9"/>
        <v>12.601000000000001</v>
      </c>
      <c r="AI31" s="18">
        <f t="shared" si="9"/>
        <v>3.9632999999999998</v>
      </c>
      <c r="AJ31" s="18">
        <f t="shared" si="9"/>
        <v>-300.39999999999998</v>
      </c>
      <c r="AK31" s="18">
        <f t="shared" si="9"/>
        <v>14.5</v>
      </c>
      <c r="AL31" s="18">
        <f t="shared" si="9"/>
        <v>754.35</v>
      </c>
      <c r="AM31" s="18">
        <f t="shared" si="9"/>
        <v>12.981</v>
      </c>
      <c r="AN31" s="18">
        <f t="shared" si="9"/>
        <v>3.6838000000000002</v>
      </c>
      <c r="AO31" s="32"/>
      <c r="AP31" s="18"/>
      <c r="AQ31" s="18">
        <f t="shared" si="9"/>
        <v>1.7723</v>
      </c>
      <c r="AR31" s="18">
        <f t="shared" si="9"/>
        <v>-2.5352E-3</v>
      </c>
      <c r="AS31" s="18">
        <f t="shared" si="9"/>
        <v>-3.6324000000000002E-2</v>
      </c>
      <c r="AT31" s="18">
        <f t="shared" si="9"/>
        <v>7.4192999999999998</v>
      </c>
      <c r="AU31" s="18">
        <f t="shared" si="9"/>
        <v>2.7726000000000002</v>
      </c>
      <c r="AV31" s="18">
        <f t="shared" si="9"/>
        <v>1.7466999999999999</v>
      </c>
      <c r="AW31" s="18">
        <f t="shared" si="9"/>
        <v>-3.1771999999999998E-3</v>
      </c>
      <c r="AX31" s="18">
        <f t="shared" si="9"/>
        <v>-2.9075E-2</v>
      </c>
      <c r="AY31" s="18">
        <f t="shared" si="9"/>
        <v>6.7714999999999996</v>
      </c>
      <c r="AZ31" s="18">
        <f t="shared" si="9"/>
        <v>2.0750999999999999</v>
      </c>
      <c r="BA31" s="18"/>
      <c r="BB31" s="18"/>
      <c r="BC31" s="18">
        <f t="shared" si="9"/>
        <v>-3.7587999999999999</v>
      </c>
      <c r="BD31" s="18">
        <f t="shared" si="9"/>
        <v>-8.9257E-3</v>
      </c>
      <c r="BE31" s="18">
        <f t="shared" si="9"/>
        <v>-0.16416</v>
      </c>
      <c r="BF31" s="18">
        <f t="shared" si="9"/>
        <v>6.8731999999999998</v>
      </c>
      <c r="BG31" s="18">
        <f t="shared" si="9"/>
        <v>2.7454999999999998</v>
      </c>
      <c r="BH31" s="18">
        <f t="shared" si="9"/>
        <v>-3.7364999999999999</v>
      </c>
      <c r="BI31" s="18">
        <f t="shared" si="9"/>
        <v>-1.3517E-2</v>
      </c>
      <c r="BJ31" s="18">
        <f t="shared" si="9"/>
        <v>-0.23576</v>
      </c>
      <c r="BK31" s="18">
        <f t="shared" si="9"/>
        <v>6.7309999999999999</v>
      </c>
      <c r="BL31" s="18">
        <f t="shared" si="9"/>
        <v>3.7450999999999999</v>
      </c>
    </row>
    <row r="32" spans="1:66" ht="15" customHeight="1">
      <c r="A32" s="79"/>
      <c r="B32" s="86"/>
      <c r="C32" s="80"/>
      <c r="D32" s="18">
        <f>Main!D125</f>
        <v>11.295</v>
      </c>
      <c r="E32" s="18">
        <f t="shared" si="1"/>
        <v>0.42885187204750902</v>
      </c>
      <c r="F32" s="18">
        <f t="shared" ca="1" si="2"/>
        <v>4.3262907034644398E-7</v>
      </c>
      <c r="G32" s="18">
        <f t="shared" ca="1" si="3"/>
        <v>4.0058278990572186E-7</v>
      </c>
      <c r="H32" s="18">
        <f t="shared" ca="1" si="4"/>
        <v>4.6468453718670977E-7</v>
      </c>
      <c r="I32" s="18">
        <f t="shared" ca="1" si="5"/>
        <v>-1.563389941821149E-10</v>
      </c>
      <c r="J32" s="35">
        <f t="shared" ca="1" si="6"/>
        <v>4.2656648479630652E-7</v>
      </c>
      <c r="K32" s="35">
        <f ca="1">J32*DCC!$C93*DCC!AG93</f>
        <v>1.5740352045532922E-4</v>
      </c>
      <c r="AC32" t="s">
        <v>539</v>
      </c>
      <c r="AD32" t="s">
        <v>540</v>
      </c>
      <c r="AO32" t="s">
        <v>541</v>
      </c>
      <c r="AP32" t="s">
        <v>542</v>
      </c>
      <c r="BA32" t="s">
        <v>543</v>
      </c>
      <c r="BB32" t="s">
        <v>544</v>
      </c>
      <c r="BM32" t="s">
        <v>545</v>
      </c>
      <c r="BN32" t="s">
        <v>546</v>
      </c>
    </row>
    <row r="33" spans="1:66" ht="15" customHeight="1">
      <c r="A33" s="79"/>
      <c r="B33" s="86"/>
      <c r="C33" s="80"/>
      <c r="D33" s="18">
        <f>Main!D126</f>
        <v>14.218999999999999</v>
      </c>
      <c r="E33" s="18">
        <f t="shared" si="1"/>
        <v>0.47250248384777044</v>
      </c>
      <c r="F33" s="18">
        <f t="shared" ca="1" si="2"/>
        <v>5.0202179677854218E-7</v>
      </c>
      <c r="G33" s="18">
        <f t="shared" ca="1" si="3"/>
        <v>4.6684472701984493E-7</v>
      </c>
      <c r="H33" s="18">
        <f t="shared" ca="1" si="4"/>
        <v>5.3720895041009871E-7</v>
      </c>
      <c r="I33" s="18">
        <f t="shared" ca="1" si="5"/>
        <v>-1.7161266857542647E-10</v>
      </c>
      <c r="J33" s="35">
        <f t="shared" ca="1" si="6"/>
        <v>4.9536692164538142E-7</v>
      </c>
      <c r="K33" s="35">
        <f ca="1">J33*DCC!$C94*DCC!AG94</f>
        <v>2.6220270789767208E-4</v>
      </c>
      <c r="M33" s="18">
        <f ca="1">EXP(O33)</f>
        <v>9598900.0000000168</v>
      </c>
      <c r="N33" s="18">
        <f ca="1">$B$1</f>
        <v>1047</v>
      </c>
      <c r="O33" s="18">
        <f ca="1">TREND(O34:O35,$N34:$N35,$N$33,TRUE)</f>
        <v>16.077159066539561</v>
      </c>
      <c r="P33" s="18">
        <f t="shared" ref="P33:BN33" ca="1" si="10">TREND(P34:P35,$N34:$N35,$N$33,TRUE)</f>
        <v>1.6408</v>
      </c>
      <c r="Q33" s="18">
        <f t="shared" ca="1" si="10"/>
        <v>3.2303999999999999</v>
      </c>
      <c r="R33" s="32"/>
      <c r="S33" s="18">
        <f t="shared" ca="1" si="10"/>
        <v>11067</v>
      </c>
      <c r="T33" s="18">
        <f t="shared" ca="1" si="10"/>
        <v>-87.388999999999996</v>
      </c>
      <c r="U33" s="18">
        <f t="shared" ca="1" si="10"/>
        <v>-4790.2</v>
      </c>
      <c r="V33" s="18">
        <f t="shared" ca="1" si="10"/>
        <v>13.757</v>
      </c>
      <c r="W33" s="18">
        <f t="shared" ca="1" si="10"/>
        <v>4.4977</v>
      </c>
      <c r="X33" s="18">
        <f t="shared" ca="1" si="10"/>
        <v>10701</v>
      </c>
      <c r="Y33" s="18">
        <f t="shared" ca="1" si="10"/>
        <v>-68.968999999999994</v>
      </c>
      <c r="Z33" s="18">
        <f t="shared" ca="1" si="10"/>
        <v>-4081.8</v>
      </c>
      <c r="AA33" s="18">
        <f t="shared" ca="1" si="10"/>
        <v>14.348000000000001</v>
      </c>
      <c r="AB33" s="18">
        <f t="shared" ca="1" si="10"/>
        <v>4.5358000000000001</v>
      </c>
      <c r="AC33" s="18">
        <f t="shared" ca="1" si="10"/>
        <v>7078.2824276426072</v>
      </c>
      <c r="AD33" s="18">
        <f t="shared" ca="1" si="10"/>
        <v>7246.4751447246199</v>
      </c>
      <c r="AE33" s="18">
        <f t="shared" ca="1" si="10"/>
        <v>-606.08000000000004</v>
      </c>
      <c r="AF33" s="18">
        <f t="shared" ca="1" si="10"/>
        <v>23.006</v>
      </c>
      <c r="AG33" s="18">
        <f t="shared" ca="1" si="10"/>
        <v>1040.0999999999999</v>
      </c>
      <c r="AH33" s="18">
        <f t="shared" ca="1" si="10"/>
        <v>12.601000000000001</v>
      </c>
      <c r="AI33" s="18">
        <f t="shared" ca="1" si="10"/>
        <v>3.9632999999999998</v>
      </c>
      <c r="AJ33" s="18">
        <f t="shared" ca="1" si="10"/>
        <v>-300.39999999999998</v>
      </c>
      <c r="AK33" s="18">
        <f t="shared" ca="1" si="10"/>
        <v>14.5</v>
      </c>
      <c r="AL33" s="18">
        <f t="shared" ca="1" si="10"/>
        <v>754.35</v>
      </c>
      <c r="AM33" s="18">
        <f t="shared" ca="1" si="10"/>
        <v>12.981</v>
      </c>
      <c r="AN33" s="18">
        <f t="shared" ca="1" si="10"/>
        <v>3.6838000000000002</v>
      </c>
      <c r="AO33" s="18">
        <f t="shared" ca="1" si="10"/>
        <v>250.31264922259044</v>
      </c>
      <c r="AP33" s="18">
        <f t="shared" ca="1" si="10"/>
        <v>318.33797394765094</v>
      </c>
      <c r="AQ33" s="18">
        <f t="shared" ca="1" si="10"/>
        <v>1.7723</v>
      </c>
      <c r="AR33" s="18">
        <f t="shared" ca="1" si="10"/>
        <v>-2.5352E-3</v>
      </c>
      <c r="AS33" s="18">
        <f t="shared" ca="1" si="10"/>
        <v>-3.6324000000000002E-2</v>
      </c>
      <c r="AT33" s="18">
        <f t="shared" ca="1" si="10"/>
        <v>7.4192999999999998</v>
      </c>
      <c r="AU33" s="18">
        <f t="shared" ca="1" si="10"/>
        <v>2.7726000000000002</v>
      </c>
      <c r="AV33" s="18">
        <f t="shared" ca="1" si="10"/>
        <v>1.7466999999999999</v>
      </c>
      <c r="AW33" s="18">
        <f t="shared" ca="1" si="10"/>
        <v>-3.1771999999999998E-3</v>
      </c>
      <c r="AX33" s="18">
        <f t="shared" ca="1" si="10"/>
        <v>-2.9075E-2</v>
      </c>
      <c r="AY33" s="18">
        <f t="shared" ca="1" si="10"/>
        <v>6.7714999999999996</v>
      </c>
      <c r="AZ33" s="18">
        <f t="shared" ca="1" si="10"/>
        <v>2.0750999999999999</v>
      </c>
      <c r="BA33" s="18">
        <f t="shared" ca="1" si="10"/>
        <v>1.7363646035936811</v>
      </c>
      <c r="BB33" s="18">
        <f t="shared" ca="1" si="10"/>
        <v>1.707461025458314</v>
      </c>
      <c r="BC33" s="18">
        <f t="shared" ca="1" si="10"/>
        <v>-3.7587999999999999</v>
      </c>
      <c r="BD33" s="18">
        <f t="shared" ca="1" si="10"/>
        <v>-8.9257E-3</v>
      </c>
      <c r="BE33" s="18">
        <f t="shared" ca="1" si="10"/>
        <v>-0.16416</v>
      </c>
      <c r="BF33" s="18">
        <f t="shared" ca="1" si="10"/>
        <v>6.8731999999999998</v>
      </c>
      <c r="BG33" s="18">
        <f t="shared" ca="1" si="10"/>
        <v>2.7454999999999998</v>
      </c>
      <c r="BH33" s="18">
        <f t="shared" ca="1" si="10"/>
        <v>-3.7364999999999999</v>
      </c>
      <c r="BI33" s="18">
        <f t="shared" ca="1" si="10"/>
        <v>-1.3517E-2</v>
      </c>
      <c r="BJ33" s="18">
        <f t="shared" ca="1" si="10"/>
        <v>-0.23576</v>
      </c>
      <c r="BK33" s="18">
        <f t="shared" ca="1" si="10"/>
        <v>6.7309999999999999</v>
      </c>
      <c r="BL33" s="18">
        <f t="shared" ca="1" si="10"/>
        <v>3.7450999999999999</v>
      </c>
      <c r="BM33" s="18">
        <f t="shared" ca="1" si="10"/>
        <v>-3.8871208507140351</v>
      </c>
      <c r="BN33" s="18">
        <f t="shared" ca="1" si="10"/>
        <v>-3.9435006139890407</v>
      </c>
    </row>
    <row r="34" spans="1:66" ht="15" customHeight="1">
      <c r="A34" s="79"/>
      <c r="B34" s="86"/>
      <c r="C34" s="80"/>
      <c r="D34" s="18">
        <f>Main!D127</f>
        <v>17.901</v>
      </c>
      <c r="E34" s="18">
        <f t="shared" si="1"/>
        <v>0.51853928506689329</v>
      </c>
      <c r="F34" s="18">
        <f t="shared" ca="1" si="2"/>
        <v>5.7895111593553773E-7</v>
      </c>
      <c r="G34" s="18">
        <f t="shared" ca="1" si="3"/>
        <v>5.4007531869856582E-7</v>
      </c>
      <c r="H34" s="18">
        <f t="shared" ca="1" si="4"/>
        <v>6.1783805732406435E-7</v>
      </c>
      <c r="I34" s="18">
        <f t="shared" ca="1" si="5"/>
        <v>-1.8965705081744186E-10</v>
      </c>
      <c r="J34" s="35">
        <f t="shared" ca="1" si="6"/>
        <v>5.7159650743378335E-7</v>
      </c>
      <c r="K34" s="35">
        <f ca="1">J34*DCC!$C95*DCC!AG95</f>
        <v>4.3786446187908158E-4</v>
      </c>
      <c r="M34" s="18"/>
      <c r="N34" s="18">
        <f ca="1">INDIRECT(ADDRESS(MATCH($B$1,$N4:$N31)+3,N$1))</f>
        <v>1024</v>
      </c>
      <c r="O34" s="18">
        <f ca="1">INDIRECT(ADDRESS(MATCH($B$1,$N4:$N31)+3,O$1))</f>
        <v>16.077159066539561</v>
      </c>
      <c r="P34" s="18">
        <f t="shared" ref="P34:BL34" ca="1" si="11">INDIRECT(ADDRESS(MATCH($B$1,$N4:$N31)+3,P$1))</f>
        <v>1.6408</v>
      </c>
      <c r="Q34" s="18">
        <f t="shared" ca="1" si="11"/>
        <v>3.2303999999999999</v>
      </c>
      <c r="R34" s="32"/>
      <c r="S34" s="18">
        <f t="shared" ca="1" si="11"/>
        <v>11067</v>
      </c>
      <c r="T34" s="18">
        <f t="shared" ca="1" si="11"/>
        <v>-87.388999999999996</v>
      </c>
      <c r="U34" s="18">
        <f t="shared" ca="1" si="11"/>
        <v>-4790.2</v>
      </c>
      <c r="V34" s="18">
        <f t="shared" ca="1" si="11"/>
        <v>13.757</v>
      </c>
      <c r="W34" s="18">
        <f t="shared" ca="1" si="11"/>
        <v>4.4977</v>
      </c>
      <c r="X34" s="18">
        <f t="shared" ca="1" si="11"/>
        <v>10701</v>
      </c>
      <c r="Y34" s="18">
        <f t="shared" ca="1" si="11"/>
        <v>-68.968999999999994</v>
      </c>
      <c r="Z34" s="18">
        <f t="shared" ca="1" si="11"/>
        <v>-4081.8</v>
      </c>
      <c r="AA34" s="18">
        <f t="shared" ca="1" si="11"/>
        <v>14.348000000000001</v>
      </c>
      <c r="AB34" s="18">
        <f t="shared" ca="1" si="11"/>
        <v>4.5358000000000001</v>
      </c>
      <c r="AC34" s="18">
        <f ca="1">S34+T34*$B$2+U34/(1+EXP(($B$2-V34)/W34))</f>
        <v>7078.2824276426072</v>
      </c>
      <c r="AD34" s="18">
        <f ca="1">X34+Y34*$B$2+Z34/(1+EXP(($B$2-AA34)/AB34))</f>
        <v>7246.4751447246199</v>
      </c>
      <c r="AE34" s="18">
        <f t="shared" ca="1" si="11"/>
        <v>-606.08000000000004</v>
      </c>
      <c r="AF34" s="18">
        <f t="shared" ca="1" si="11"/>
        <v>23.006</v>
      </c>
      <c r="AG34" s="18">
        <f t="shared" ca="1" si="11"/>
        <v>1040.0999999999999</v>
      </c>
      <c r="AH34" s="18">
        <f t="shared" ca="1" si="11"/>
        <v>12.601000000000001</v>
      </c>
      <c r="AI34" s="18">
        <f t="shared" ca="1" si="11"/>
        <v>3.9632999999999998</v>
      </c>
      <c r="AJ34" s="18">
        <f t="shared" ca="1" si="11"/>
        <v>-300.39999999999998</v>
      </c>
      <c r="AK34" s="18">
        <f t="shared" ca="1" si="11"/>
        <v>14.5</v>
      </c>
      <c r="AL34" s="18">
        <f t="shared" ca="1" si="11"/>
        <v>754.35</v>
      </c>
      <c r="AM34" s="18">
        <f t="shared" ca="1" si="11"/>
        <v>12.981</v>
      </c>
      <c r="AN34" s="18">
        <f t="shared" ca="1" si="11"/>
        <v>3.6838000000000002</v>
      </c>
      <c r="AO34" s="18">
        <f ca="1">AE34+AF34*$B$2+AG34/(1+EXP(($B$2-AH34)/AI34))</f>
        <v>250.31264922259044</v>
      </c>
      <c r="AP34" s="18">
        <f ca="1">AJ34+AK34*$B$2+AL34/(1+EXP(($B$2-AM34)/AN34))</f>
        <v>318.33797394765094</v>
      </c>
      <c r="AQ34" s="18">
        <f t="shared" ca="1" si="11"/>
        <v>1.7723</v>
      </c>
      <c r="AR34" s="18">
        <f t="shared" ca="1" si="11"/>
        <v>-2.5352E-3</v>
      </c>
      <c r="AS34" s="18">
        <f t="shared" ca="1" si="11"/>
        <v>-3.6324000000000002E-2</v>
      </c>
      <c r="AT34" s="18">
        <f t="shared" ca="1" si="11"/>
        <v>7.4192999999999998</v>
      </c>
      <c r="AU34" s="18">
        <f t="shared" ca="1" si="11"/>
        <v>2.7726000000000002</v>
      </c>
      <c r="AV34" s="18">
        <f t="shared" ca="1" si="11"/>
        <v>1.7466999999999999</v>
      </c>
      <c r="AW34" s="18">
        <f t="shared" ca="1" si="11"/>
        <v>-3.1771999999999998E-3</v>
      </c>
      <c r="AX34" s="18">
        <f t="shared" ca="1" si="11"/>
        <v>-2.9075E-2</v>
      </c>
      <c r="AY34" s="18">
        <f t="shared" ca="1" si="11"/>
        <v>6.7714999999999996</v>
      </c>
      <c r="AZ34" s="18">
        <f t="shared" ca="1" si="11"/>
        <v>2.0750999999999999</v>
      </c>
      <c r="BA34" s="18">
        <f ca="1">AQ34+AR34*$B$2+AS34/(1+EXP(($B$2-AT34)/AU34))</f>
        <v>1.7363646035936811</v>
      </c>
      <c r="BB34" s="18">
        <f ca="1">AV34+AW34*$B$2+AX34/(1+EXP(($B$2-AY34)/AZ34))</f>
        <v>1.707461025458314</v>
      </c>
      <c r="BC34" s="18">
        <f t="shared" ca="1" si="11"/>
        <v>-3.7587999999999999</v>
      </c>
      <c r="BD34" s="18">
        <f t="shared" ca="1" si="11"/>
        <v>-8.9257E-3</v>
      </c>
      <c r="BE34" s="18">
        <f t="shared" ca="1" si="11"/>
        <v>-0.16416</v>
      </c>
      <c r="BF34" s="18">
        <f t="shared" ca="1" si="11"/>
        <v>6.8731999999999998</v>
      </c>
      <c r="BG34" s="18">
        <f t="shared" ca="1" si="11"/>
        <v>2.7454999999999998</v>
      </c>
      <c r="BH34" s="18">
        <f t="shared" ca="1" si="11"/>
        <v>-3.7364999999999999</v>
      </c>
      <c r="BI34" s="18">
        <f t="shared" ca="1" si="11"/>
        <v>-1.3517E-2</v>
      </c>
      <c r="BJ34" s="18">
        <f t="shared" ca="1" si="11"/>
        <v>-0.23576</v>
      </c>
      <c r="BK34" s="18">
        <f t="shared" ca="1" si="11"/>
        <v>6.7309999999999999</v>
      </c>
      <c r="BL34" s="18">
        <f t="shared" ca="1" si="11"/>
        <v>3.7450999999999999</v>
      </c>
      <c r="BM34" s="18">
        <f ca="1">BC34+BD34*$B$2+BE34/(1+EXP(($B$2-BF34)/BG34))</f>
        <v>-3.8871208507140351</v>
      </c>
      <c r="BN34" s="18">
        <f ca="1">BH34+BI34*$B$2+BJ34/(1+EXP(($B$2-BK34)/BL34))</f>
        <v>-3.9435006139890407</v>
      </c>
    </row>
    <row r="35" spans="1:66" ht="15" customHeight="1">
      <c r="A35" s="79"/>
      <c r="B35" s="86"/>
      <c r="C35" s="80"/>
      <c r="D35" s="18">
        <f>Main!D128</f>
        <v>22.536000000000001</v>
      </c>
      <c r="E35" s="18">
        <f t="shared" si="1"/>
        <v>0.56640888614211993</v>
      </c>
      <c r="F35" s="18">
        <f t="shared" ca="1" si="2"/>
        <v>6.6452018422027674E-7</v>
      </c>
      <c r="G35" s="18">
        <f t="shared" ca="1" si="3"/>
        <v>6.2087045998289264E-7</v>
      </c>
      <c r="H35" s="18">
        <f t="shared" ca="1" si="4"/>
        <v>7.0818242110503518E-7</v>
      </c>
      <c r="I35" s="18">
        <f t="shared" ca="1" si="5"/>
        <v>-2.1294683469497652E-10</v>
      </c>
      <c r="J35" s="35">
        <f t="shared" ca="1" si="6"/>
        <v>6.5626243374846919E-7</v>
      </c>
      <c r="K35" s="35">
        <f ca="1">J35*DCC!$C96*DCC!AG96</f>
        <v>7.5956220242868067E-4</v>
      </c>
      <c r="M35" s="18"/>
      <c r="N35" s="18">
        <f ca="1">INDIRECT(ADDRESS(MATCH($B$1,$N4:$N31)+4,N$1))</f>
        <v>10000</v>
      </c>
      <c r="O35" s="18">
        <f ca="1">INDIRECT(ADDRESS(MATCH($B$1,$N4:$N31)+4,O$1))</f>
        <v>16.077159066539561</v>
      </c>
      <c r="P35" s="18">
        <f t="shared" ref="P35:BL35" ca="1" si="12">INDIRECT(ADDRESS(MATCH($B$1,$N4:$N31)+4,P$1))</f>
        <v>1.6408</v>
      </c>
      <c r="Q35" s="18">
        <f t="shared" ca="1" si="12"/>
        <v>3.2303999999999999</v>
      </c>
      <c r="R35" s="32"/>
      <c r="S35" s="18">
        <f t="shared" ca="1" si="12"/>
        <v>11067</v>
      </c>
      <c r="T35" s="18">
        <f t="shared" ca="1" si="12"/>
        <v>-87.388999999999996</v>
      </c>
      <c r="U35" s="18">
        <f t="shared" ca="1" si="12"/>
        <v>-4790.2</v>
      </c>
      <c r="V35" s="18">
        <f t="shared" ca="1" si="12"/>
        <v>13.757</v>
      </c>
      <c r="W35" s="18">
        <f t="shared" ca="1" si="12"/>
        <v>4.4977</v>
      </c>
      <c r="X35" s="18">
        <f t="shared" ca="1" si="12"/>
        <v>10701</v>
      </c>
      <c r="Y35" s="18">
        <f t="shared" ca="1" si="12"/>
        <v>-68.968999999999994</v>
      </c>
      <c r="Z35" s="18">
        <f t="shared" ca="1" si="12"/>
        <v>-4081.8</v>
      </c>
      <c r="AA35" s="18">
        <f t="shared" ca="1" si="12"/>
        <v>14.348000000000001</v>
      </c>
      <c r="AB35" s="18">
        <f t="shared" ca="1" si="12"/>
        <v>4.5358000000000001</v>
      </c>
      <c r="AC35" s="18">
        <f ca="1">S35+T35*$B$2+U35/(1+EXP(($B$2-V35)/W35))</f>
        <v>7078.2824276426072</v>
      </c>
      <c r="AD35" s="18">
        <f ca="1">X35+Y35*$B$2+Z35/(1+EXP(($B$2-AA35)/AB35))</f>
        <v>7246.4751447246199</v>
      </c>
      <c r="AE35" s="18">
        <f t="shared" ca="1" si="12"/>
        <v>-606.08000000000004</v>
      </c>
      <c r="AF35" s="18">
        <f t="shared" ca="1" si="12"/>
        <v>23.006</v>
      </c>
      <c r="AG35" s="18">
        <f t="shared" ca="1" si="12"/>
        <v>1040.0999999999999</v>
      </c>
      <c r="AH35" s="18">
        <f t="shared" ca="1" si="12"/>
        <v>12.601000000000001</v>
      </c>
      <c r="AI35" s="18">
        <f t="shared" ca="1" si="12"/>
        <v>3.9632999999999998</v>
      </c>
      <c r="AJ35" s="18">
        <f t="shared" ca="1" si="12"/>
        <v>-300.39999999999998</v>
      </c>
      <c r="AK35" s="18">
        <f t="shared" ca="1" si="12"/>
        <v>14.5</v>
      </c>
      <c r="AL35" s="18">
        <f t="shared" ca="1" si="12"/>
        <v>754.35</v>
      </c>
      <c r="AM35" s="18">
        <f t="shared" ca="1" si="12"/>
        <v>12.981</v>
      </c>
      <c r="AN35" s="18">
        <f t="shared" ca="1" si="12"/>
        <v>3.6838000000000002</v>
      </c>
      <c r="AO35" s="18">
        <f ca="1">AE35+AF35*$B$2+AG35/(1+EXP(($B$2-AH35)/AI35))</f>
        <v>250.31264922259044</v>
      </c>
      <c r="AP35" s="18">
        <f ca="1">AJ35+AK35*$B$2+AL35/(1+EXP(($B$2-AM35)/AN35))</f>
        <v>318.33797394765094</v>
      </c>
      <c r="AQ35" s="18">
        <f t="shared" ca="1" si="12"/>
        <v>1.7723</v>
      </c>
      <c r="AR35" s="18">
        <f t="shared" ca="1" si="12"/>
        <v>-2.5352E-3</v>
      </c>
      <c r="AS35" s="18">
        <f t="shared" ca="1" si="12"/>
        <v>-3.6324000000000002E-2</v>
      </c>
      <c r="AT35" s="18">
        <f t="shared" ca="1" si="12"/>
        <v>7.4192999999999998</v>
      </c>
      <c r="AU35" s="18">
        <f t="shared" ca="1" si="12"/>
        <v>2.7726000000000002</v>
      </c>
      <c r="AV35" s="18">
        <f t="shared" ca="1" si="12"/>
        <v>1.7466999999999999</v>
      </c>
      <c r="AW35" s="18">
        <f t="shared" ca="1" si="12"/>
        <v>-3.1771999999999998E-3</v>
      </c>
      <c r="AX35" s="18">
        <f t="shared" ca="1" si="12"/>
        <v>-2.9075E-2</v>
      </c>
      <c r="AY35" s="18">
        <f t="shared" ca="1" si="12"/>
        <v>6.7714999999999996</v>
      </c>
      <c r="AZ35" s="18">
        <f t="shared" ca="1" si="12"/>
        <v>2.0750999999999999</v>
      </c>
      <c r="BA35" s="18">
        <f ca="1">AQ35+AR35*$B$2+AS35/(1+EXP(($B$2-AT35)/AU35))</f>
        <v>1.7363646035936811</v>
      </c>
      <c r="BB35" s="18">
        <f ca="1">AV35+AW35*$B$2+AX35/(1+EXP(($B$2-AY35)/AZ35))</f>
        <v>1.707461025458314</v>
      </c>
      <c r="BC35" s="18">
        <f t="shared" ca="1" si="12"/>
        <v>-3.7587999999999999</v>
      </c>
      <c r="BD35" s="18">
        <f t="shared" ca="1" si="12"/>
        <v>-8.9257E-3</v>
      </c>
      <c r="BE35" s="18">
        <f t="shared" ca="1" si="12"/>
        <v>-0.16416</v>
      </c>
      <c r="BF35" s="18">
        <f t="shared" ca="1" si="12"/>
        <v>6.8731999999999998</v>
      </c>
      <c r="BG35" s="18">
        <f t="shared" ca="1" si="12"/>
        <v>2.7454999999999998</v>
      </c>
      <c r="BH35" s="18">
        <f t="shared" ca="1" si="12"/>
        <v>-3.7364999999999999</v>
      </c>
      <c r="BI35" s="18">
        <f t="shared" ca="1" si="12"/>
        <v>-1.3517E-2</v>
      </c>
      <c r="BJ35" s="18">
        <f t="shared" ca="1" si="12"/>
        <v>-0.23576</v>
      </c>
      <c r="BK35" s="18">
        <f t="shared" ca="1" si="12"/>
        <v>6.7309999999999999</v>
      </c>
      <c r="BL35" s="18">
        <f t="shared" ca="1" si="12"/>
        <v>3.7450999999999999</v>
      </c>
      <c r="BM35" s="18">
        <f ca="1">BC35+BD35*$B$2+BE35/(1+EXP(($B$2-BF35)/BG35))</f>
        <v>-3.8871208507140351</v>
      </c>
      <c r="BN35" s="18">
        <f ca="1">BH35+BI35*$B$2+BJ35/(1+EXP(($B$2-BK35)/BL35))</f>
        <v>-3.9435006139890407</v>
      </c>
    </row>
    <row r="36" spans="1:66" ht="15" customHeight="1">
      <c r="A36" s="79"/>
      <c r="B36" s="86"/>
      <c r="C36" s="80"/>
      <c r="D36" s="18">
        <f>Main!D129</f>
        <v>28.370999999999999</v>
      </c>
      <c r="E36" s="18">
        <f t="shared" si="1"/>
        <v>0.61538037997917827</v>
      </c>
      <c r="F36" s="18">
        <f t="shared" ca="1" si="2"/>
        <v>7.606826411517377E-7</v>
      </c>
      <c r="G36" s="18">
        <f t="shared" ca="1" si="3"/>
        <v>7.1045562297256511E-7</v>
      </c>
      <c r="H36" s="18">
        <f t="shared" ca="1" si="4"/>
        <v>8.1092405742799162E-7</v>
      </c>
      <c r="I36" s="18">
        <f t="shared" ca="1" si="5"/>
        <v>-2.450344125716481E-10</v>
      </c>
      <c r="J36" s="35">
        <f t="shared" ca="1" si="6"/>
        <v>7.5118058380056385E-7</v>
      </c>
      <c r="K36" s="35">
        <f ca="1">J36*DCC!$C97*DCC!AG97</f>
        <v>1.3303498055423867E-3</v>
      </c>
    </row>
    <row r="37" spans="1:66" ht="15" customHeight="1">
      <c r="A37" s="79"/>
      <c r="B37" s="86"/>
      <c r="C37" s="80"/>
      <c r="D37" s="18">
        <f>Main!D130</f>
        <v>35.716999999999999</v>
      </c>
      <c r="E37" s="18">
        <f t="shared" si="1"/>
        <v>0.6645360925164816</v>
      </c>
      <c r="F37" s="18">
        <f t="shared" ca="1" si="2"/>
        <v>8.7016593627856398E-7</v>
      </c>
      <c r="G37" s="18">
        <f t="shared" ca="1" si="3"/>
        <v>8.1067686059476869E-7</v>
      </c>
      <c r="H37" s="18">
        <f t="shared" ca="1" si="4"/>
        <v>9.2967206512454218E-7</v>
      </c>
      <c r="I37" s="18">
        <f t="shared" ca="1" si="5"/>
        <v>-2.9021971128386874E-10</v>
      </c>
      <c r="J37" s="35">
        <f t="shared" ca="1" si="6"/>
        <v>8.5891166259464169E-7</v>
      </c>
      <c r="K37" s="35">
        <f ca="1">J37*DCC!$C98*DCC!AG98</f>
        <v>2.3767945075960921E-3</v>
      </c>
      <c r="M37" t="s">
        <v>553</v>
      </c>
    </row>
    <row r="38" spans="1:66" ht="15" customHeight="1">
      <c r="A38" s="79"/>
      <c r="B38" s="86"/>
      <c r="C38" s="80"/>
      <c r="D38" s="18">
        <f>Main!D131</f>
        <v>44.965000000000003</v>
      </c>
      <c r="E38" s="18">
        <f t="shared" si="1"/>
        <v>0.71280898627322942</v>
      </c>
      <c r="F38" s="18">
        <f t="shared" ca="1" si="2"/>
        <v>9.9587433998737344E-7</v>
      </c>
      <c r="G38" s="18">
        <f t="shared" ca="1" si="3"/>
        <v>9.2358227246357573E-7</v>
      </c>
      <c r="H38" s="18">
        <f t="shared" ca="1" si="4"/>
        <v>1.0681871307841057E-6</v>
      </c>
      <c r="I38" s="18">
        <f t="shared" ca="1" si="5"/>
        <v>-3.5267959240767942E-10</v>
      </c>
      <c r="J38" s="35">
        <f t="shared" ca="1" si="6"/>
        <v>9.8219796825462142E-7</v>
      </c>
      <c r="K38" s="35">
        <f ca="1">J38*DCC!$C99*DCC!AG99</f>
        <v>4.2170553474772726E-3</v>
      </c>
      <c r="N38" t="s">
        <v>328</v>
      </c>
      <c r="O38" t="s">
        <v>326</v>
      </c>
      <c r="P38" t="s">
        <v>405</v>
      </c>
      <c r="Q38" t="s">
        <v>406</v>
      </c>
      <c r="R38" s="20" t="s">
        <v>407</v>
      </c>
    </row>
    <row r="39" spans="1:66" ht="15" customHeight="1">
      <c r="A39" s="79"/>
      <c r="B39" s="86"/>
      <c r="C39" s="80"/>
      <c r="D39" s="18">
        <f>Main!D132</f>
        <v>56.606999999999999</v>
      </c>
      <c r="E39" s="18">
        <f t="shared" si="1"/>
        <v>0.75906058305698565</v>
      </c>
      <c r="F39" s="18">
        <f t="shared" ca="1" si="2"/>
        <v>1.1396519926790358E-6</v>
      </c>
      <c r="G39" s="18">
        <f t="shared" ca="1" si="3"/>
        <v>1.0504660387260294E-6</v>
      </c>
      <c r="H39" s="18">
        <f t="shared" ca="1" si="4"/>
        <v>1.2288635127132045E-6</v>
      </c>
      <c r="I39" s="18">
        <f t="shared" ca="1" si="5"/>
        <v>-4.3509705789341341E-10</v>
      </c>
      <c r="J39" s="35">
        <f t="shared" ca="1" si="6"/>
        <v>1.1227795984955399E-6</v>
      </c>
      <c r="K39" s="35">
        <f ca="1">J39*DCC!$C100*DCC!AG100</f>
        <v>7.1400351287755313E-3</v>
      </c>
      <c r="N39" s="18">
        <v>0.4546</v>
      </c>
      <c r="O39" s="18">
        <v>-9.418E-2</v>
      </c>
      <c r="P39" s="18">
        <v>-1.0089999999999999</v>
      </c>
      <c r="Q39" s="18">
        <v>2.5830000000000002</v>
      </c>
      <c r="R39" s="32">
        <v>1.7450000000000001</v>
      </c>
    </row>
    <row r="40" spans="1:66" ht="15" customHeight="1">
      <c r="A40" s="79"/>
      <c r="B40" s="80"/>
      <c r="C40" s="80"/>
      <c r="D40" s="18">
        <f>Main!D133</f>
        <v>71.265000000000001</v>
      </c>
      <c r="E40" s="18">
        <f t="shared" si="1"/>
        <v>0.80219244504095255</v>
      </c>
      <c r="F40" s="18">
        <f t="shared" ca="1" si="2"/>
        <v>1.3006775979054933E-6</v>
      </c>
      <c r="G40" s="18">
        <f t="shared" ca="1" si="3"/>
        <v>1.1905677905506912E-6</v>
      </c>
      <c r="H40" s="18">
        <f t="shared" ca="1" si="4"/>
        <v>1.4108189693816265E-6</v>
      </c>
      <c r="I40" s="18">
        <f t="shared" ca="1" si="5"/>
        <v>-5.3717487005329008E-10</v>
      </c>
      <c r="J40" s="35">
        <f t="shared" ca="1" si="6"/>
        <v>1.2798467832893494E-6</v>
      </c>
      <c r="K40" s="35">
        <f ca="1">J40*DCC!$C101*DCC!AG101</f>
        <v>1.0529909422702991E-2</v>
      </c>
      <c r="N40" s="18">
        <v>8.7729999999999995E-3</v>
      </c>
      <c r="O40" s="18">
        <v>-2.253E-4</v>
      </c>
      <c r="P40" s="18">
        <v>-8.4209999999999997E-3</v>
      </c>
      <c r="Q40" s="18">
        <v>13.12</v>
      </c>
      <c r="R40" s="32">
        <v>6.7110000000000003</v>
      </c>
    </row>
    <row r="41" spans="1:66">
      <c r="A41" s="79" t="e">
        <f>#REF!</f>
        <v>#REF!</v>
      </c>
      <c r="B41" s="86" t="e">
        <f ca="1">#REF!+#REF!*$B$2+#REF!/(1+EXP(($B$2-#REF!)/#REF!))</f>
        <v>#REF!</v>
      </c>
      <c r="C41" s="85"/>
      <c r="D41" s="18">
        <f>Main!D134</f>
        <v>89.715999999999994</v>
      </c>
      <c r="E41" s="18">
        <f t="shared" si="1"/>
        <v>0.84123971916797224</v>
      </c>
      <c r="F41" s="18">
        <f t="shared" ca="1" si="2"/>
        <v>1.4740311536885643E-6</v>
      </c>
      <c r="G41" s="18">
        <f t="shared" ca="1" si="3"/>
        <v>1.3398536719858541E-6</v>
      </c>
      <c r="H41" s="18">
        <f t="shared" ca="1" si="4"/>
        <v>1.6082470987617417E-6</v>
      </c>
      <c r="I41" s="18">
        <f t="shared" ca="1" si="5"/>
        <v>-6.5458993189844755E-10</v>
      </c>
      <c r="J41" s="35">
        <f t="shared" ca="1" si="6"/>
        <v>1.4486471637047846E-6</v>
      </c>
      <c r="K41" s="35">
        <f ca="1">J41*DCC!$C102*DCC!AG102</f>
        <v>1.3885347789665636E-2</v>
      </c>
    </row>
    <row r="42" spans="1:66">
      <c r="A42" s="79" t="e">
        <f>#REF!</f>
        <v>#REF!</v>
      </c>
      <c r="B42" s="86" t="e">
        <f ca="1">#REF!+#REF!*$B$2+#REF!/(1+EXP(($B$2-#REF!)/#REF!))</f>
        <v>#REF!</v>
      </c>
      <c r="C42" s="85"/>
      <c r="D42" s="18">
        <f>Main!D135</f>
        <v>112.94</v>
      </c>
      <c r="E42" s="18">
        <f t="shared" si="1"/>
        <v>0.87550628248005935</v>
      </c>
      <c r="F42" s="18">
        <f t="shared" ca="1" si="2"/>
        <v>1.6413940161550121E-6</v>
      </c>
      <c r="G42" s="18">
        <f t="shared" ca="1" si="3"/>
        <v>1.4807220018579984E-6</v>
      </c>
      <c r="H42" s="18">
        <f t="shared" ca="1" si="4"/>
        <v>1.8021120887557826E-6</v>
      </c>
      <c r="I42" s="18">
        <f t="shared" ca="1" si="5"/>
        <v>-7.8384451371428723E-10</v>
      </c>
      <c r="J42" s="35">
        <f t="shared" ca="1" si="6"/>
        <v>1.6109977324430729E-6</v>
      </c>
      <c r="K42" s="35">
        <f ca="1">J42*DCC!$C103*DCC!AG103</f>
        <v>1.7043328096034548E-2</v>
      </c>
    </row>
    <row r="43" spans="1:66">
      <c r="A43" s="79"/>
      <c r="B43" s="85"/>
      <c r="C43" s="85"/>
      <c r="D43" s="18">
        <f>Main!D136</f>
        <v>142.19</v>
      </c>
      <c r="E43" s="18">
        <f t="shared" si="1"/>
        <v>0.9046443589225508</v>
      </c>
      <c r="F43" s="18">
        <f t="shared" ca="1" si="2"/>
        <v>1.7893580111653857E-6</v>
      </c>
      <c r="G43" s="18">
        <f t="shared" ca="1" si="3"/>
        <v>1.6019742600263409E-6</v>
      </c>
      <c r="H43" s="18">
        <f t="shared" ca="1" si="4"/>
        <v>1.9767954778053338E-6</v>
      </c>
      <c r="I43" s="18">
        <f t="shared" ca="1" si="5"/>
        <v>-9.1415873468808283E-10</v>
      </c>
      <c r="J43" s="35">
        <f t="shared" ca="1" si="6"/>
        <v>1.7539083425497877E-6</v>
      </c>
      <c r="K43" s="35">
        <f ca="1">J43*DCC!$C104*DCC!AG104</f>
        <v>2.0827242611692946E-2</v>
      </c>
    </row>
    <row r="44" spans="1:66">
      <c r="A44" s="79" t="s">
        <v>199</v>
      </c>
      <c r="B44" s="84">
        <f ca="1">B10+B12*$B$1+B14*$B$1^2+B16*$B$1^3+B18*$B$1^4</f>
        <v>0.90017648181188592</v>
      </c>
      <c r="C44" s="85"/>
      <c r="D44" s="18">
        <f>Main!D137</f>
        <v>179.01</v>
      </c>
      <c r="E44" s="18">
        <f t="shared" si="1"/>
        <v>0.92861926335339251</v>
      </c>
      <c r="F44" s="18">
        <f t="shared" ca="1" si="2"/>
        <v>1.9133246893978959E-6</v>
      </c>
      <c r="G44" s="18">
        <f t="shared" ca="1" si="3"/>
        <v>1.7021040682972799E-6</v>
      </c>
      <c r="H44" s="18">
        <f t="shared" ca="1" si="4"/>
        <v>2.1246058590860735E-6</v>
      </c>
      <c r="I44" s="18">
        <f t="shared" ca="1" si="5"/>
        <v>-1.0304478085834222E-9</v>
      </c>
      <c r="J44" s="35">
        <f t="shared" ca="1" si="6"/>
        <v>1.8733655094941828E-6</v>
      </c>
      <c r="K44" s="35">
        <f ca="1">J44*DCC!$C105*DCC!AG105</f>
        <v>2.617518324465664E-2</v>
      </c>
    </row>
    <row r="45" spans="1:66">
      <c r="A45" s="79" t="s">
        <v>201</v>
      </c>
      <c r="B45" s="84">
        <f ca="1">B11+B13*$B$1+B15*$B$1^2+B17*$B$1^3+B19*$B$1^4</f>
        <v>0</v>
      </c>
      <c r="C45" s="85"/>
      <c r="D45" s="18">
        <f>Main!D138</f>
        <v>225.36</v>
      </c>
      <c r="E45" s="18">
        <f t="shared" si="1"/>
        <v>0.94773054825219727</v>
      </c>
      <c r="F45" s="18">
        <f t="shared" ca="1" si="2"/>
        <v>2.003887350336965E-6</v>
      </c>
      <c r="G45" s="18">
        <f t="shared" ca="1" si="3"/>
        <v>1.773547143067963E-6</v>
      </c>
      <c r="H45" s="18">
        <f t="shared" ca="1" si="4"/>
        <v>2.234293587021732E-6</v>
      </c>
      <c r="I45" s="18">
        <f t="shared" ca="1" si="5"/>
        <v>-1.1237234346353418E-9</v>
      </c>
      <c r="J45" s="35">
        <f t="shared" ca="1" si="6"/>
        <v>1.9603110852291368E-6</v>
      </c>
      <c r="K45" s="35">
        <f ca="1">J45*DCC!$C106*DCC!AG106</f>
        <v>3.3265980432801483E-2</v>
      </c>
    </row>
    <row r="46" spans="1:66">
      <c r="A46" s="79" t="s">
        <v>200</v>
      </c>
      <c r="B46" s="84">
        <f ca="1">B20+B22*$B$1+B24*$B$1^2+B26*$B$1^3+B28*$B$1^4</f>
        <v>0</v>
      </c>
      <c r="C46" s="85"/>
      <c r="D46" s="18">
        <f>Main!D139</f>
        <v>283.70999999999998</v>
      </c>
      <c r="E46" s="18">
        <f t="shared" si="1"/>
        <v>0.96250917284069415</v>
      </c>
      <c r="F46" s="18">
        <f t="shared" ca="1" si="2"/>
        <v>2.0555263022536033E-6</v>
      </c>
      <c r="G46" s="18">
        <f t="shared" ca="1" si="3"/>
        <v>1.8119699419430258E-6</v>
      </c>
      <c r="H46" s="18">
        <f t="shared" ca="1" si="4"/>
        <v>2.2991524805276523E-6</v>
      </c>
      <c r="I46" s="18">
        <f t="shared" ca="1" si="5"/>
        <v>-1.1881989383462572E-9</v>
      </c>
      <c r="J46" s="35">
        <f t="shared" ca="1" si="6"/>
        <v>2.0094497763555572E-6</v>
      </c>
      <c r="K46" s="35">
        <f ca="1">J46*DCC!$C107*DCC!AG107</f>
        <v>4.2037276078011748E-2</v>
      </c>
    </row>
    <row r="47" spans="1:66">
      <c r="A47" s="79" t="s">
        <v>202</v>
      </c>
      <c r="B47" s="84">
        <f ca="1">B21+B23*$B$1+B25*$B$1^2+B27*$B$1^3+B29*$B$1^4</f>
        <v>0</v>
      </c>
      <c r="C47" s="85"/>
      <c r="D47" s="18">
        <f>Main!D140</f>
        <v>357.17</v>
      </c>
      <c r="E47" s="18">
        <f t="shared" si="1"/>
        <v>0.9736163604274618</v>
      </c>
      <c r="F47" s="18">
        <f t="shared" ca="1" si="2"/>
        <v>2.0666800536543491E-6</v>
      </c>
      <c r="G47" s="18">
        <f t="shared" ca="1" si="3"/>
        <v>1.8163158454503946E-6</v>
      </c>
      <c r="H47" s="18">
        <f t="shared" ca="1" si="4"/>
        <v>2.3171160313621697E-6</v>
      </c>
      <c r="I47" s="18">
        <f t="shared" ca="1" si="5"/>
        <v>-1.2214112824173308E-9</v>
      </c>
      <c r="J47" s="35">
        <f t="shared" ca="1" si="6"/>
        <v>2.0193156041752098E-6</v>
      </c>
      <c r="K47" s="35">
        <f ca="1">J47*DCC!$C108*DCC!AG108</f>
        <v>5.2909299734357172E-2</v>
      </c>
    </row>
    <row r="48" spans="1:66">
      <c r="A48" s="79" t="s">
        <v>203</v>
      </c>
      <c r="B48" s="84">
        <f ca="1">B30+B32*$B$1+B34*$B$1^2+B36*$B$1^3+B38*$B$1^4</f>
        <v>0</v>
      </c>
      <c r="C48" s="85"/>
      <c r="D48" s="18">
        <f>Main!D141</f>
        <v>449.65</v>
      </c>
      <c r="E48" s="18">
        <f t="shared" si="1"/>
        <v>0.98174834725633986</v>
      </c>
      <c r="F48" s="18">
        <f t="shared" ca="1" si="2"/>
        <v>2.0388383723388963E-6</v>
      </c>
      <c r="G48" s="18">
        <f t="shared" ca="1" si="3"/>
        <v>1.7880352363914719E-6</v>
      </c>
      <c r="H48" s="18">
        <f t="shared" ca="1" si="4"/>
        <v>2.2897134036133894E-6</v>
      </c>
      <c r="I48" s="18">
        <f t="shared" ca="1" si="5"/>
        <v>-1.2235526080560317E-9</v>
      </c>
      <c r="J48" s="35">
        <f t="shared" ca="1" si="6"/>
        <v>1.9913908855475166E-6</v>
      </c>
      <c r="K48" s="35">
        <f ca="1">J48*DCC!$C109*DCC!AG109</f>
        <v>6.5902759395422519E-2</v>
      </c>
    </row>
    <row r="49" spans="1:11">
      <c r="A49" s="79" t="s">
        <v>204</v>
      </c>
      <c r="B49" s="84">
        <f ca="1">B31+B33*$B$1+B35*$B$1^2+B37*$B$1^3+B39*$B$1^4</f>
        <v>0</v>
      </c>
      <c r="C49" s="85"/>
      <c r="D49" s="18">
        <f>Main!D142</f>
        <v>566.08000000000004</v>
      </c>
      <c r="E49" s="18">
        <f t="shared" si="1"/>
        <v>0.98756396636427113</v>
      </c>
      <c r="F49" s="18">
        <f t="shared" ca="1" si="2"/>
        <v>1.9752899005074741E-6</v>
      </c>
      <c r="G49" s="18">
        <f t="shared" ca="1" si="3"/>
        <v>1.7300270394518867E-6</v>
      </c>
      <c r="H49" s="18">
        <f t="shared" ca="1" si="4"/>
        <v>2.2206230687127179E-6</v>
      </c>
      <c r="I49" s="18">
        <f t="shared" ca="1" si="5"/>
        <v>-1.1965241669336868E-9</v>
      </c>
      <c r="J49" s="35">
        <f t="shared" ca="1" si="6"/>
        <v>1.9288905350593858E-6</v>
      </c>
      <c r="K49" s="35">
        <f ca="1">J49*DCC!$C110*DCC!AG110</f>
        <v>8.0940928654198538E-2</v>
      </c>
    </row>
    <row r="50" spans="1:11">
      <c r="A50" s="79"/>
      <c r="B50" s="80"/>
      <c r="C50" s="85"/>
      <c r="D50" s="18">
        <f>Main!D143</f>
        <v>712.65</v>
      </c>
      <c r="E50" s="18">
        <f t="shared" si="1"/>
        <v>0.99163731856760795</v>
      </c>
      <c r="F50" s="18">
        <f t="shared" ca="1" si="2"/>
        <v>1.8800868602428399E-6</v>
      </c>
      <c r="G50" s="18">
        <f t="shared" ca="1" si="3"/>
        <v>1.6457658270732453E-6</v>
      </c>
      <c r="H50" s="18">
        <f t="shared" ca="1" si="4"/>
        <v>2.1144750639733413E-6</v>
      </c>
      <c r="I50" s="18">
        <f t="shared" ca="1" si="5"/>
        <v>-1.1431440447265496E-9</v>
      </c>
      <c r="J50" s="35">
        <f t="shared" ca="1" si="6"/>
        <v>1.8357574937687802E-6</v>
      </c>
      <c r="K50" s="35">
        <f ca="1">J50*DCC!$C111*DCC!AG111</f>
        <v>9.8066819397523264E-2</v>
      </c>
    </row>
    <row r="51" spans="1:11">
      <c r="A51" s="79" t="s">
        <v>197</v>
      </c>
      <c r="B51" s="86" t="e">
        <f ca="1">B41+B42*$B$1</f>
        <v>#REF!</v>
      </c>
      <c r="C51" s="85"/>
      <c r="D51" s="18">
        <f>Main!D144</f>
        <v>897.16</v>
      </c>
      <c r="E51" s="18">
        <f t="shared" si="1"/>
        <v>0.99443951128361041</v>
      </c>
      <c r="F51" s="18">
        <f t="shared" ca="1" si="2"/>
        <v>1.7574617364092497E-6</v>
      </c>
      <c r="G51" s="18">
        <f t="shared" ca="1" si="3"/>
        <v>1.5388078555539886E-6</v>
      </c>
      <c r="H51" s="18">
        <f t="shared" ca="1" si="4"/>
        <v>1.9761782966732809E-6</v>
      </c>
      <c r="I51" s="18">
        <f t="shared" ca="1" si="5"/>
        <v>-1.0667112481325216E-9</v>
      </c>
      <c r="J51" s="35">
        <f t="shared" ca="1" si="6"/>
        <v>1.7160963161381938E-6</v>
      </c>
      <c r="K51" s="35">
        <f ca="1">J51*DCC!$C112*DCC!AG112</f>
        <v>0.11684394168805411</v>
      </c>
    </row>
    <row r="52" spans="1:11">
      <c r="A52" s="79"/>
      <c r="B52" s="80"/>
      <c r="C52" s="85"/>
      <c r="D52" s="18">
        <f>Main!D145</f>
        <v>1129.4000000000001</v>
      </c>
      <c r="E52" s="18">
        <f t="shared" si="1"/>
        <v>0.99633764934462943</v>
      </c>
      <c r="F52" s="18">
        <f t="shared" ca="1" si="2"/>
        <v>1.6117451073751778E-6</v>
      </c>
      <c r="G52" s="18">
        <f t="shared" ca="1" si="3"/>
        <v>1.4127219914282659E-6</v>
      </c>
      <c r="H52" s="18">
        <f t="shared" ca="1" si="4"/>
        <v>1.8108252753679549E-6</v>
      </c>
      <c r="I52" s="18">
        <f t="shared" ca="1" si="5"/>
        <v>-9.7094181721607298E-10</v>
      </c>
      <c r="J52" s="35">
        <f t="shared" ca="1" si="6"/>
        <v>1.5740934782223035E-6</v>
      </c>
      <c r="K52" s="35">
        <f ca="1">J52*DCC!$C113*DCC!AG113</f>
        <v>0.13633551813373579</v>
      </c>
    </row>
    <row r="53" spans="1:11">
      <c r="A53" s="79"/>
      <c r="B53" s="85"/>
      <c r="C53" s="85"/>
      <c r="D53" s="18">
        <f>Main!D146</f>
        <v>1421.9</v>
      </c>
      <c r="E53" s="18">
        <f t="shared" si="1"/>
        <v>0.99760748184157788</v>
      </c>
      <c r="F53" s="18">
        <f t="shared" ca="1" si="2"/>
        <v>1.4474587695628131E-6</v>
      </c>
      <c r="G53" s="18">
        <f t="shared" ca="1" si="3"/>
        <v>1.2711693413293095E-6</v>
      </c>
      <c r="H53" s="18">
        <f t="shared" ca="1" si="4"/>
        <v>1.6237987329941868E-6</v>
      </c>
      <c r="I53" s="18">
        <f t="shared" ca="1" si="5"/>
        <v>-8.6003465974614753E-10</v>
      </c>
      <c r="J53" s="35">
        <f t="shared" ca="1" si="6"/>
        <v>1.4141079492631717E-6</v>
      </c>
      <c r="K53" s="35">
        <f ca="1">J53*DCC!$C114*DCC!AG114</f>
        <v>0.15549915619177879</v>
      </c>
    </row>
    <row r="54" spans="1:11">
      <c r="A54" s="79"/>
      <c r="B54" s="80"/>
      <c r="C54" s="85"/>
      <c r="D54" s="18">
        <f>Main!D147</f>
        <v>1790.1</v>
      </c>
      <c r="E54" s="18">
        <f t="shared" si="1"/>
        <v>0.99844727007676748</v>
      </c>
      <c r="F54" s="18">
        <f t="shared" ca="1" si="2"/>
        <v>1.2699492823469991E-6</v>
      </c>
      <c r="G54" s="18">
        <f t="shared" ca="1" si="3"/>
        <v>1.1184565725665862E-6</v>
      </c>
      <c r="H54" s="18">
        <f t="shared" ca="1" si="4"/>
        <v>1.4214854190880717E-6</v>
      </c>
      <c r="I54" s="18">
        <f t="shared" ca="1" si="5"/>
        <v>-7.3906292859175525E-10</v>
      </c>
      <c r="J54" s="35">
        <f t="shared" ca="1" si="6"/>
        <v>1.2412895595762149E-6</v>
      </c>
      <c r="K54" s="35">
        <f ca="1">J54*DCC!$C115*DCC!AG115</f>
        <v>0.17311041675206892</v>
      </c>
    </row>
    <row r="55" spans="1:11">
      <c r="A55" s="79"/>
      <c r="B55" s="85"/>
      <c r="C55" s="85"/>
      <c r="D55" s="18">
        <f>Main!D148</f>
        <v>2253.6</v>
      </c>
      <c r="E55" s="18">
        <f t="shared" si="1"/>
        <v>0.99899772703265854</v>
      </c>
      <c r="F55" s="18">
        <f t="shared" ca="1" si="2"/>
        <v>1.0853615213832077E-6</v>
      </c>
      <c r="G55" s="18">
        <f t="shared" ca="1" si="3"/>
        <v>9.5953773884961743E-7</v>
      </c>
      <c r="H55" s="18">
        <f t="shared" ca="1" si="4"/>
        <v>1.2112213726125265E-6</v>
      </c>
      <c r="I55" s="18">
        <f t="shared" ca="1" si="5"/>
        <v>-6.1383609376687461E-10</v>
      </c>
      <c r="J55" s="35">
        <f t="shared" ca="1" si="6"/>
        <v>1.0615579025119688E-6</v>
      </c>
      <c r="K55" s="35">
        <f ca="1">J55*DCC!$C116*DCC!AG116</f>
        <v>0.18749815751866641</v>
      </c>
    </row>
    <row r="56" spans="1:11">
      <c r="A56" s="79"/>
      <c r="B56" s="80"/>
      <c r="C56" s="85"/>
      <c r="D56" s="18">
        <f>Main!D149</f>
        <v>2837.1</v>
      </c>
      <c r="E56" s="18">
        <f t="shared" si="1"/>
        <v>0.99935591120068168</v>
      </c>
      <c r="F56" s="18">
        <f t="shared" ca="1" si="2"/>
        <v>9.006849346387576E-7</v>
      </c>
      <c r="G56" s="18">
        <f t="shared" ca="1" si="3"/>
        <v>8.0010291175177154E-7</v>
      </c>
      <c r="H56" s="18">
        <f t="shared" ca="1" si="4"/>
        <v>1.0012957904085757E-6</v>
      </c>
      <c r="I56" s="18">
        <f t="shared" ca="1" si="5"/>
        <v>-4.9069321227594922E-10</v>
      </c>
      <c r="J56" s="35">
        <f t="shared" ca="1" si="6"/>
        <v>8.8165660716449125E-7</v>
      </c>
      <c r="K56" s="35">
        <f ca="1">J56*DCC!$C117*DCC!AG117</f>
        <v>0.19702159794969659</v>
      </c>
    </row>
    <row r="57" spans="1:11">
      <c r="A57" s="79"/>
      <c r="B57" s="85"/>
      <c r="C57" s="85"/>
      <c r="D57" s="18">
        <f>Main!D150</f>
        <v>3571.7</v>
      </c>
      <c r="E57" s="18">
        <f t="shared" si="1"/>
        <v>0.99958758991188623</v>
      </c>
      <c r="F57" s="18">
        <f t="shared" ca="1" si="2"/>
        <v>7.2335394085671933E-7</v>
      </c>
      <c r="G57" s="18">
        <f t="shared" ca="1" si="3"/>
        <v>6.4630043261515592E-7</v>
      </c>
      <c r="H57" s="18">
        <f t="shared" ca="1" si="4"/>
        <v>8.0042953728771411E-7</v>
      </c>
      <c r="I57" s="18">
        <f t="shared" ca="1" si="5"/>
        <v>-3.7590846148189889E-10</v>
      </c>
      <c r="J57" s="35">
        <f t="shared" ca="1" si="6"/>
        <v>7.0877678933622366E-7</v>
      </c>
      <c r="K57" s="35">
        <f ca="1">J57*DCC!$C118*DCC!AG118</f>
        <v>0.20034139286380526</v>
      </c>
    </row>
    <row r="58" spans="1:11">
      <c r="A58" s="79"/>
      <c r="B58" s="80"/>
      <c r="C58" s="85"/>
      <c r="D58" s="18">
        <f>Main!D151</f>
        <v>4496.5</v>
      </c>
      <c r="E58" s="18">
        <f t="shared" si="1"/>
        <v>0.99973670481581278</v>
      </c>
      <c r="F58" s="18">
        <f t="shared" ca="1" si="2"/>
        <v>5.6048347449960031E-7</v>
      </c>
      <c r="G58" s="18">
        <f t="shared" ca="1" si="3"/>
        <v>5.0414502145015197E-7</v>
      </c>
      <c r="H58" s="18">
        <f t="shared" ca="1" si="4"/>
        <v>6.1683807755248954E-7</v>
      </c>
      <c r="I58" s="18">
        <f t="shared" ca="1" si="5"/>
        <v>-2.7484927930464627E-10</v>
      </c>
      <c r="J58" s="35">
        <f t="shared" ca="1" si="6"/>
        <v>5.4982524250894916E-7</v>
      </c>
      <c r="K58" s="35">
        <f ca="1">J58*DCC!$C119*DCC!AG119</f>
        <v>0.19639362667965446</v>
      </c>
    </row>
    <row r="59" spans="1:11">
      <c r="A59" s="79"/>
      <c r="B59" s="85"/>
      <c r="C59" s="85"/>
      <c r="D59" s="18">
        <f>Main!D152</f>
        <v>5660.8</v>
      </c>
      <c r="E59" s="18">
        <f t="shared" si="1"/>
        <v>0.99983230321862215</v>
      </c>
      <c r="F59" s="18">
        <f t="shared" ca="1" si="2"/>
        <v>4.1788029828473405E-7</v>
      </c>
      <c r="G59" s="18">
        <f t="shared" ca="1" si="3"/>
        <v>3.7870466965300032E-7</v>
      </c>
      <c r="H59" s="18">
        <f t="shared" ca="1" si="4"/>
        <v>4.5706715701780983E-7</v>
      </c>
      <c r="I59" s="18">
        <f t="shared" ca="1" si="5"/>
        <v>-1.9111978964505685E-10</v>
      </c>
      <c r="J59" s="35">
        <f t="shared" ca="1" si="6"/>
        <v>4.1046896702276036E-7</v>
      </c>
      <c r="K59" s="35">
        <f ca="1">J59*DCC!$C120*DCC!AG120</f>
        <v>0.18483495574138634</v>
      </c>
    </row>
    <row r="60" spans="1:11">
      <c r="A60" s="79"/>
      <c r="B60" s="80"/>
      <c r="C60" s="85"/>
      <c r="D60" s="18">
        <f>Main!D153</f>
        <v>7126.5</v>
      </c>
      <c r="E60" s="18">
        <f t="shared" si="1"/>
        <v>0.99989339142314071</v>
      </c>
      <c r="F60" s="18">
        <f t="shared" ca="1" si="2"/>
        <v>2.992158714853043E-7</v>
      </c>
      <c r="G60" s="18">
        <f t="shared" ca="1" si="3"/>
        <v>2.7337600214089057E-7</v>
      </c>
      <c r="H60" s="18">
        <f t="shared" ca="1" si="4"/>
        <v>3.250631480969793E-7</v>
      </c>
      <c r="I60" s="18">
        <f t="shared" ca="1" si="5"/>
        <v>-1.2606078232934155E-10</v>
      </c>
      <c r="J60" s="35">
        <f t="shared" ca="1" si="6"/>
        <v>2.943274283851867E-7</v>
      </c>
      <c r="K60" s="35">
        <f ca="1">J60*DCC!$C121*DCC!AG121</f>
        <v>0.16714092938610092</v>
      </c>
    </row>
    <row r="61" spans="1:11">
      <c r="A61" s="79"/>
      <c r="B61" s="85"/>
      <c r="C61" s="85"/>
      <c r="D61" s="18">
        <f>Main!D154</f>
        <v>8971.7000000000007</v>
      </c>
      <c r="E61" s="18">
        <f t="shared" si="1"/>
        <v>0.9999323295354835</v>
      </c>
      <c r="F61" s="18">
        <f t="shared" ca="1" si="2"/>
        <v>2.0554430197703727E-7</v>
      </c>
      <c r="G61" s="18">
        <f t="shared" ca="1" si="3"/>
        <v>1.8940162196863688E-7</v>
      </c>
      <c r="H61" s="18">
        <f t="shared" ca="1" si="4"/>
        <v>2.2169160945253284E-7</v>
      </c>
      <c r="I61" s="18">
        <f t="shared" ca="1" si="5"/>
        <v>-7.8752676479423007E-11</v>
      </c>
      <c r="J61" s="35">
        <f t="shared" ca="1" si="6"/>
        <v>2.0249039440294454E-7</v>
      </c>
      <c r="K61" s="35">
        <f ca="1">J61*DCC!$C122*DCC!AG122</f>
        <v>0.14492877397065052</v>
      </c>
    </row>
    <row r="62" spans="1:11" ht="15">
      <c r="A62" s="2"/>
      <c r="C62" s="34"/>
      <c r="D62" s="18">
        <f>Main!D155</f>
        <v>11294</v>
      </c>
      <c r="E62" s="18">
        <f t="shared" si="1"/>
        <v>0.99995709302150559</v>
      </c>
      <c r="F62" s="18">
        <f t="shared" ca="1" si="2"/>
        <v>1.3547440259012464E-7</v>
      </c>
      <c r="G62" s="18">
        <f t="shared" ca="1" si="3"/>
        <v>1.259231207811211E-7</v>
      </c>
      <c r="H62" s="18">
        <f t="shared" ca="1" si="4"/>
        <v>1.4502842237338431E-7</v>
      </c>
      <c r="I62" s="18">
        <f t="shared" ca="1" si="5"/>
        <v>-4.659629044723844E-11</v>
      </c>
      <c r="J62" s="35">
        <f t="shared" ca="1" si="6"/>
        <v>1.3366747016975632E-7</v>
      </c>
      <c r="K62" s="35">
        <f ca="1">J62*DCC!$C123*DCC!AG123</f>
        <v>0.12044460281767143</v>
      </c>
    </row>
    <row r="63" spans="1:11" ht="15">
      <c r="A63" s="2"/>
      <c r="B63" s="34"/>
      <c r="C63" s="34"/>
      <c r="D63" s="18">
        <f>Main!D156</f>
        <v>14219</v>
      </c>
      <c r="E63" s="18">
        <f t="shared" si="1"/>
        <v>0.99997282692833467</v>
      </c>
      <c r="F63" s="18">
        <f t="shared" ca="1" si="2"/>
        <v>8.5732279185356705E-8</v>
      </c>
      <c r="G63" s="18">
        <f t="shared" ca="1" si="3"/>
        <v>8.0375692541747661E-8</v>
      </c>
      <c r="H63" s="18">
        <f t="shared" ca="1" si="4"/>
        <v>9.1090401350231291E-8</v>
      </c>
      <c r="I63" s="18">
        <f t="shared" ca="1" si="5"/>
        <v>-2.6132311038725902E-11</v>
      </c>
      <c r="J63" s="35">
        <f t="shared" ca="1" si="6"/>
        <v>8.4718908387342439E-8</v>
      </c>
      <c r="K63" s="35">
        <f ca="1">J63*DCC!$C124*DCC!AG124</f>
        <v>9.6103062533236597E-2</v>
      </c>
    </row>
    <row r="64" spans="1:11" ht="15">
      <c r="A64" s="2"/>
      <c r="C64" s="34"/>
      <c r="D64" s="18">
        <f>Main!D157</f>
        <v>17901</v>
      </c>
      <c r="E64" s="18">
        <f t="shared" si="1"/>
        <v>0.99998280357616698</v>
      </c>
      <c r="F64" s="18">
        <f t="shared" ca="1" si="2"/>
        <v>5.2207314459438241E-8</v>
      </c>
      <c r="G64" s="18">
        <f t="shared" ca="1" si="3"/>
        <v>4.9352009892441044E-8</v>
      </c>
      <c r="H64" s="18">
        <f t="shared" ca="1" si="4"/>
        <v>5.5063437529182416E-8</v>
      </c>
      <c r="I64" s="18">
        <f t="shared" ca="1" si="5"/>
        <v>-1.3929711590512494E-11</v>
      </c>
      <c r="J64" s="35">
        <f t="shared" ca="1" si="6"/>
        <v>5.1667141685217557E-8</v>
      </c>
      <c r="K64" s="35">
        <f ca="1">J64*DCC!$C125*DCC!AG125</f>
        <v>7.3914540502195814E-2</v>
      </c>
    </row>
    <row r="65" spans="1:11" ht="15">
      <c r="A65" s="2"/>
      <c r="B65" s="34"/>
      <c r="C65" s="34"/>
      <c r="D65" s="18">
        <f>Main!D158</f>
        <v>22536</v>
      </c>
      <c r="E65" s="18">
        <f t="shared" si="1"/>
        <v>0.9999891235798628</v>
      </c>
      <c r="F65" s="18">
        <f t="shared" ca="1" si="2"/>
        <v>3.0675860172785508E-8</v>
      </c>
      <c r="G65" s="18">
        <f t="shared" ca="1" si="3"/>
        <v>2.9224252751108843E-8</v>
      </c>
      <c r="H65" s="18">
        <f t="shared" ca="1" si="4"/>
        <v>3.2127883712825137E-8</v>
      </c>
      <c r="I65" s="18">
        <f t="shared" ca="1" si="5"/>
        <v>-7.0817218451299597E-12</v>
      </c>
      <c r="J65" s="35">
        <f t="shared" ca="1" si="6"/>
        <v>3.040124190014672E-8</v>
      </c>
      <c r="K65" s="35">
        <f ca="1">J65*DCC!$C126*DCC!AG126</f>
        <v>5.4860163635474406E-2</v>
      </c>
    </row>
    <row r="66" spans="1:11" ht="15">
      <c r="A66" s="2"/>
      <c r="C66" s="34"/>
      <c r="D66" s="18">
        <f>Main!D159</f>
        <v>28371</v>
      </c>
      <c r="E66" s="18">
        <f t="shared" si="1"/>
        <v>0.99999312420271813</v>
      </c>
      <c r="F66" s="18">
        <f t="shared" ca="1" si="2"/>
        <v>1.7447781603327614E-8</v>
      </c>
      <c r="G66" s="18">
        <f t="shared" ca="1" si="3"/>
        <v>1.674101357041736E-8</v>
      </c>
      <c r="H66" s="18">
        <f t="shared" ca="1" si="4"/>
        <v>1.8154752238644316E-8</v>
      </c>
      <c r="I66" s="18">
        <f t="shared" ca="1" si="5"/>
        <v>-3.4479946460448282E-12</v>
      </c>
      <c r="J66" s="35">
        <f t="shared" ca="1" si="6"/>
        <v>1.7314073678267584E-8</v>
      </c>
      <c r="K66" s="35">
        <f ca="1">J66*DCC!$C127*DCC!AG127</f>
        <v>3.9397386068098138E-2</v>
      </c>
    </row>
    <row r="67" spans="1:11" ht="15">
      <c r="A67" s="2"/>
      <c r="B67" s="34"/>
      <c r="C67" s="34"/>
      <c r="D67" s="18">
        <f>Main!D160</f>
        <v>35717</v>
      </c>
      <c r="E67" s="18">
        <f t="shared" ref="E67:E81" si="13">SQRT(1-($B$4/($B$4+D67))^2)</f>
        <v>0.99999565505206389</v>
      </c>
      <c r="F67" s="18">
        <f t="shared" ref="F67:F81" ca="1" si="14">$M$33*($D67+(AC$33+AO$33*MAX(2,LOG10($D67)))/$E67^$P$33)^(-$Q$33)*(1+EXP(-BA$33*(LN($D67)+BM$33)))</f>
        <v>9.6403133523292931E-9</v>
      </c>
      <c r="G67" s="18">
        <f t="shared" ref="G67:G81" ca="1" si="15">$M$33*($D67+(AD$33+AP$33*MAX(2,LOG10($D67)))/$E67^$P$33)^(-$Q$33)*(1+EXP(-BB$33*(LN($D67)+BN$33)))</f>
        <v>9.3092441265647508E-9</v>
      </c>
      <c r="H67" s="18">
        <f t="shared" ref="H67:H81" ca="1" si="16">F67-I67*$B$6^$B$10</f>
        <v>9.9714774825302519E-9</v>
      </c>
      <c r="I67" s="18">
        <f t="shared" ref="I67:I81" ca="1" si="17">(F67-G67)/($B$6^$B$10-$C$6^$B$10)</f>
        <v>-1.6151337705610408E-12</v>
      </c>
      <c r="J67" s="35">
        <f t="shared" ref="J67:J81" ca="1" si="18">H67+I67*$B$3^$B$10</f>
        <v>9.5776809507958915E-9</v>
      </c>
      <c r="K67" s="35">
        <f ca="1">J67*DCC!$C128*DCC!AG128</f>
        <v>2.7447718068790865E-2</v>
      </c>
    </row>
    <row r="68" spans="1:11" ht="15">
      <c r="A68" s="2"/>
      <c r="C68" s="34"/>
      <c r="D68" s="18">
        <f>Main!D161</f>
        <v>44965</v>
      </c>
      <c r="E68" s="18">
        <f t="shared" si="13"/>
        <v>0.99999725519334837</v>
      </c>
      <c r="F68" s="18">
        <f t="shared" ca="1" si="14"/>
        <v>5.1931259249848789E-9</v>
      </c>
      <c r="G68" s="18">
        <f t="shared" ca="1" si="15"/>
        <v>5.0432137960606023E-9</v>
      </c>
      <c r="H68" s="18">
        <f t="shared" ca="1" si="16"/>
        <v>5.3430810277798761E-9</v>
      </c>
      <c r="I68" s="18">
        <f t="shared" ca="1" si="17"/>
        <v>-7.3135200495651667E-13</v>
      </c>
      <c r="J68" s="35">
        <f t="shared" ca="1" si="18"/>
        <v>5.1647652199636574E-9</v>
      </c>
      <c r="K68" s="35">
        <f ca="1">J68*DCC!$C129*DCC!AG129</f>
        <v>1.8633439960584884E-2</v>
      </c>
    </row>
    <row r="69" spans="1:11" ht="15">
      <c r="A69" s="2"/>
      <c r="B69" s="34"/>
      <c r="C69" s="34"/>
      <c r="D69" s="18">
        <f>Main!D162</f>
        <v>56608</v>
      </c>
      <c r="E69" s="18">
        <f t="shared" si="13"/>
        <v>0.99999826650024126</v>
      </c>
      <c r="F69" s="18">
        <f t="shared" ca="1" si="14"/>
        <v>2.7369504108999019E-9</v>
      </c>
      <c r="G69" s="18">
        <f t="shared" ca="1" si="15"/>
        <v>2.6710302032700039E-9</v>
      </c>
      <c r="H69" s="18">
        <f t="shared" ca="1" si="16"/>
        <v>2.8028895152428338E-9</v>
      </c>
      <c r="I69" s="18">
        <f t="shared" ca="1" si="17"/>
        <v>-3.2159423232277628E-13</v>
      </c>
      <c r="J69" s="35">
        <f t="shared" ca="1" si="18"/>
        <v>2.7244794815832115E-9</v>
      </c>
      <c r="K69" s="35">
        <f ca="1">J69*DCC!$C130*DCC!AG130</f>
        <v>1.2398491369134972E-2</v>
      </c>
    </row>
    <row r="70" spans="1:11" ht="15">
      <c r="A70" s="2"/>
      <c r="B70" s="34"/>
      <c r="C70" s="34"/>
      <c r="D70" s="18">
        <f>Main!D163</f>
        <v>71264</v>
      </c>
      <c r="E70" s="18">
        <f t="shared" si="13"/>
        <v>0.99999890535939739</v>
      </c>
      <c r="F70" s="18">
        <f t="shared" ca="1" si="14"/>
        <v>1.4160245824218843E-9</v>
      </c>
      <c r="G70" s="18">
        <f t="shared" ca="1" si="15"/>
        <v>1.3877500220739047E-9</v>
      </c>
      <c r="H70" s="18">
        <f t="shared" ca="1" si="16"/>
        <v>1.4443072479666202E-9</v>
      </c>
      <c r="I70" s="18">
        <f t="shared" ca="1" si="17"/>
        <v>-1.3793851470286347E-13</v>
      </c>
      <c r="J70" s="35">
        <f t="shared" ca="1" si="18"/>
        <v>1.4106755391430793E-9</v>
      </c>
      <c r="K70" s="35">
        <f ca="1">J70*DCC!$C131*DCC!AG131</f>
        <v>8.0892184053261516E-3</v>
      </c>
    </row>
    <row r="71" spans="1:11" ht="15">
      <c r="A71" s="2"/>
      <c r="B71" s="34"/>
      <c r="C71" s="34"/>
      <c r="D71" s="18">
        <f>Main!D164</f>
        <v>89716</v>
      </c>
      <c r="E71" s="18">
        <f t="shared" si="13"/>
        <v>0.99999930890712274</v>
      </c>
      <c r="F71" s="18">
        <f t="shared" ca="1" si="14"/>
        <v>7.2123734197724417E-10</v>
      </c>
      <c r="G71" s="18">
        <f t="shared" ca="1" si="15"/>
        <v>7.0936299124226584E-10</v>
      </c>
      <c r="H71" s="18">
        <f t="shared" ca="1" si="16"/>
        <v>7.3311509661834425E-10</v>
      </c>
      <c r="I71" s="18">
        <f t="shared" ca="1" si="17"/>
        <v>-5.7929470283020971E-14</v>
      </c>
      <c r="J71" s="35">
        <f t="shared" ca="1" si="18"/>
        <v>7.1899092628740126E-10</v>
      </c>
      <c r="K71" s="35">
        <f ca="1">J71*DCC!$C132*DCC!AG132</f>
        <v>5.1979493377687829E-3</v>
      </c>
    </row>
    <row r="72" spans="1:11">
      <c r="B72" s="34"/>
      <c r="C72" s="34"/>
      <c r="D72" s="18">
        <f>Main!D165</f>
        <v>112940</v>
      </c>
      <c r="E72" s="18">
        <f t="shared" si="13"/>
        <v>0.9999995636945791</v>
      </c>
      <c r="F72" s="18">
        <f t="shared" ca="1" si="14"/>
        <v>3.6267186703790366E-10</v>
      </c>
      <c r="G72" s="18">
        <f t="shared" ca="1" si="15"/>
        <v>3.5777087268038654E-10</v>
      </c>
      <c r="H72" s="18">
        <f t="shared" ca="1" si="16"/>
        <v>3.6757426631641972E-10</v>
      </c>
      <c r="I72" s="18">
        <f t="shared" ca="1" si="17"/>
        <v>-2.3909686796998579E-14</v>
      </c>
      <c r="J72" s="35">
        <f t="shared" ca="1" si="18"/>
        <v>3.6174468618681705E-10</v>
      </c>
      <c r="K72" s="35">
        <f ca="1">J72*DCC!$C133*DCC!AG133</f>
        <v>3.2970626161212091E-3</v>
      </c>
    </row>
    <row r="73" spans="1:11">
      <c r="B73" s="34"/>
      <c r="C73" s="34"/>
      <c r="D73" s="18">
        <f>Main!D166</f>
        <v>142190</v>
      </c>
      <c r="E73" s="18">
        <f t="shared" si="13"/>
        <v>0.99999972463105669</v>
      </c>
      <c r="F73" s="18">
        <f t="shared" ca="1" si="14"/>
        <v>1.8037084662809737E-10</v>
      </c>
      <c r="G73" s="18">
        <f t="shared" ca="1" si="15"/>
        <v>1.7837797969400641E-10</v>
      </c>
      <c r="H73" s="18">
        <f t="shared" ca="1" si="16"/>
        <v>1.823642848382192E-10</v>
      </c>
      <c r="I73" s="18">
        <f t="shared" ca="1" si="17"/>
        <v>-9.722276898590224E-15</v>
      </c>
      <c r="J73" s="35">
        <f t="shared" ca="1" si="18"/>
        <v>1.7999383169495045E-10</v>
      </c>
      <c r="K73" s="35">
        <f ca="1">J73*DCC!$C134*DCC!AG134</f>
        <v>2.0652751439796256E-3</v>
      </c>
    </row>
    <row r="74" spans="1:11">
      <c r="B74" s="34"/>
      <c r="C74" s="34"/>
      <c r="D74" s="18">
        <f>Main!D167</f>
        <v>179010</v>
      </c>
      <c r="E74" s="18">
        <f t="shared" si="13"/>
        <v>0.99999982620749062</v>
      </c>
      <c r="F74" s="18">
        <f t="shared" ca="1" si="14"/>
        <v>8.8928981874132583E-11</v>
      </c>
      <c r="G74" s="18">
        <f t="shared" ca="1" si="15"/>
        <v>8.8128170981340803E-11</v>
      </c>
      <c r="H74" s="18">
        <f t="shared" ca="1" si="16"/>
        <v>8.9730022327694563E-11</v>
      </c>
      <c r="I74" s="18">
        <f t="shared" ca="1" si="17"/>
        <v>-3.9067863036627368E-15</v>
      </c>
      <c r="J74" s="35">
        <f t="shared" ca="1" si="18"/>
        <v>8.8777482714783566E-11</v>
      </c>
      <c r="K74" s="35">
        <f ca="1">J74*DCC!$C135*DCC!AG135</f>
        <v>1.2823928684746336E-3</v>
      </c>
    </row>
    <row r="75" spans="1:11">
      <c r="B75" s="34"/>
      <c r="C75" s="34"/>
      <c r="D75" s="18">
        <f>Main!D168</f>
        <v>225360</v>
      </c>
      <c r="E75" s="18">
        <f t="shared" si="13"/>
        <v>0.99999989031751402</v>
      </c>
      <c r="F75" s="18">
        <f t="shared" ca="1" si="14"/>
        <v>4.3534876808586059E-11</v>
      </c>
      <c r="G75" s="18">
        <f t="shared" ca="1" si="15"/>
        <v>4.3216187948702126E-11</v>
      </c>
      <c r="H75" s="18">
        <f t="shared" ca="1" si="16"/>
        <v>4.385365702394578E-11</v>
      </c>
      <c r="I75" s="18">
        <f t="shared" ca="1" si="17"/>
        <v>-1.5547356862042172E-15</v>
      </c>
      <c r="J75" s="35">
        <f t="shared" ca="1" si="18"/>
        <v>4.3474586551796474E-11</v>
      </c>
      <c r="K75" s="35">
        <f ca="1">J75*DCC!$C136*DCC!AG136</f>
        <v>7.9060170288896225E-4</v>
      </c>
    </row>
    <row r="76" spans="1:11">
      <c r="B76" s="34"/>
      <c r="C76" s="34"/>
      <c r="D76" s="18">
        <f>Main!D169</f>
        <v>283710</v>
      </c>
      <c r="E76" s="18">
        <f t="shared" si="13"/>
        <v>0.99999993078099847</v>
      </c>
      <c r="F76" s="18">
        <f t="shared" ca="1" si="14"/>
        <v>2.1189120192503061E-11</v>
      </c>
      <c r="G76" s="18">
        <f t="shared" ca="1" si="15"/>
        <v>2.1063300872669945E-11</v>
      </c>
      <c r="H76" s="18">
        <f t="shared" ca="1" si="16"/>
        <v>2.1314975579752627E-11</v>
      </c>
      <c r="I76" s="18">
        <f t="shared" ca="1" si="17"/>
        <v>-6.138143223134071E-16</v>
      </c>
      <c r="J76" s="35">
        <f t="shared" ca="1" si="18"/>
        <v>2.1165317417895275E-11</v>
      </c>
      <c r="K76" s="35">
        <f ca="1">J76*DCC!$C137*DCC!AG137</f>
        <v>4.8455301999895679E-4</v>
      </c>
    </row>
    <row r="77" spans="1:11">
      <c r="B77" s="34"/>
      <c r="C77" s="34"/>
      <c r="D77" s="18">
        <f>Main!D170</f>
        <v>357170</v>
      </c>
      <c r="E77" s="18">
        <f t="shared" si="13"/>
        <v>0.99999995631914451</v>
      </c>
      <c r="F77" s="18">
        <f t="shared" ca="1" si="14"/>
        <v>1.0264543503388076E-11</v>
      </c>
      <c r="G77" s="18">
        <f t="shared" ca="1" si="15"/>
        <v>1.0215191725045332E-11</v>
      </c>
      <c r="H77" s="18">
        <f t="shared" ca="1" si="16"/>
        <v>1.03139094289313E-11</v>
      </c>
      <c r="I77" s="18">
        <f t="shared" ca="1" si="17"/>
        <v>-2.4076452184443999E-16</v>
      </c>
      <c r="J77" s="35">
        <f t="shared" ca="1" si="18"/>
        <v>1.0255207025826888E-11</v>
      </c>
      <c r="K77" s="35">
        <f ca="1">J77*DCC!$C138*DCC!AG138</f>
        <v>2.9557311564869639E-4</v>
      </c>
    </row>
    <row r="78" spans="1:11">
      <c r="B78" s="34"/>
      <c r="C78" s="34"/>
      <c r="D78" s="18">
        <f>Main!D171</f>
        <v>449650</v>
      </c>
      <c r="E78" s="18">
        <f t="shared" si="13"/>
        <v>0.99999997243584471</v>
      </c>
      <c r="F78" s="18">
        <f t="shared" ca="1" si="14"/>
        <v>4.9536223210990827E-12</v>
      </c>
      <c r="G78" s="18">
        <f t="shared" ca="1" si="15"/>
        <v>4.9343657774535414E-12</v>
      </c>
      <c r="H78" s="18">
        <f t="shared" ca="1" si="16"/>
        <v>4.9728843848331122E-12</v>
      </c>
      <c r="I78" s="18">
        <f t="shared" ca="1" si="17"/>
        <v>-9.3943778297038424E-17</v>
      </c>
      <c r="J78" s="35">
        <f t="shared" ca="1" si="18"/>
        <v>4.9499793259793527E-12</v>
      </c>
      <c r="K78" s="35">
        <f ca="1">J78*DCC!$C139*DCC!AG139</f>
        <v>1.7960584186052698E-4</v>
      </c>
    </row>
    <row r="79" spans="1:11">
      <c r="B79" s="34"/>
      <c r="C79" s="34"/>
      <c r="D79" s="18">
        <f>Main!D172</f>
        <v>566080</v>
      </c>
      <c r="E79" s="18">
        <f t="shared" si="13"/>
        <v>0.99999998260677136</v>
      </c>
      <c r="F79" s="18">
        <f t="shared" ca="1" si="14"/>
        <v>2.3832573989114277E-12</v>
      </c>
      <c r="G79" s="18">
        <f t="shared" ca="1" si="15"/>
        <v>2.3757758727926349E-12</v>
      </c>
      <c r="H79" s="18">
        <f t="shared" ca="1" si="16"/>
        <v>2.3907410696874844E-12</v>
      </c>
      <c r="I79" s="18">
        <f t="shared" ca="1" si="17"/>
        <v>-3.6498908836639287E-17</v>
      </c>
      <c r="J79" s="35">
        <f t="shared" ca="1" si="18"/>
        <v>2.3818420274075595E-12</v>
      </c>
      <c r="K79" s="35">
        <f ca="1">J79*DCC!$C140*DCC!AG140</f>
        <v>1.0880025724363101E-4</v>
      </c>
    </row>
    <row r="80" spans="1:11">
      <c r="B80" s="34"/>
      <c r="C80" s="34"/>
      <c r="D80" s="18">
        <f>Main!D173</f>
        <v>712640</v>
      </c>
      <c r="E80" s="18">
        <f t="shared" si="13"/>
        <v>0.9999999890243878</v>
      </c>
      <c r="F80" s="18">
        <f t="shared" ca="1" si="14"/>
        <v>1.1439070313752718E-12</v>
      </c>
      <c r="G80" s="18">
        <f t="shared" ca="1" si="15"/>
        <v>1.1410100208153214E-12</v>
      </c>
      <c r="H80" s="18">
        <f t="shared" ca="1" si="16"/>
        <v>1.146804872393426E-12</v>
      </c>
      <c r="I80" s="18">
        <f t="shared" ca="1" si="17"/>
        <v>-1.4133175858440329E-17</v>
      </c>
      <c r="J80" s="35">
        <f t="shared" ca="1" si="18"/>
        <v>1.1433589685699227E-12</v>
      </c>
      <c r="K80" s="35">
        <f ca="1">J80*DCC!$C141*DCC!AG141</f>
        <v>6.5750275252734436E-5</v>
      </c>
    </row>
    <row r="81" spans="2:11">
      <c r="B81" s="34"/>
      <c r="C81" s="34"/>
      <c r="D81" s="18">
        <f>Main!D174</f>
        <v>897160</v>
      </c>
      <c r="E81" s="18">
        <f t="shared" si="13"/>
        <v>0.99999999307442544</v>
      </c>
      <c r="F81" s="18">
        <f t="shared" ca="1" si="14"/>
        <v>5.4794283396644306E-13</v>
      </c>
      <c r="G81" s="18">
        <f t="shared" ca="1" si="15"/>
        <v>5.4682425058747374E-13</v>
      </c>
      <c r="H81" s="18">
        <f t="shared" ca="1" si="16"/>
        <v>5.4906173799897033E-13</v>
      </c>
      <c r="I81" s="18">
        <f t="shared" ca="1" si="17"/>
        <v>-5.4570514259955046E-18</v>
      </c>
      <c r="J81" s="35">
        <f t="shared" ca="1" si="18"/>
        <v>5.4773121791189007E-13</v>
      </c>
      <c r="K81" s="35">
        <f ca="1">J81*DCC!$C142*DCC!AG142</f>
        <v>3.9653461614954325E-5</v>
      </c>
    </row>
    <row r="82" spans="2:11">
      <c r="B82" s="34"/>
      <c r="C82" s="34"/>
      <c r="D82" s="18"/>
      <c r="K82" s="18">
        <f ca="1">SUM(K2:K81)</f>
        <v>2.8035538185923912</v>
      </c>
    </row>
    <row r="83" spans="2:11">
      <c r="B83" s="34"/>
      <c r="C83" s="34"/>
      <c r="D83" s="18"/>
    </row>
    <row r="84" spans="2:11">
      <c r="B84" s="34"/>
      <c r="C84" s="34"/>
      <c r="D84" s="18"/>
    </row>
    <row r="85" spans="2:11">
      <c r="B85" s="34"/>
      <c r="C85" s="34"/>
    </row>
    <row r="86" spans="2:11">
      <c r="B86" s="34"/>
      <c r="C86" s="34"/>
    </row>
    <row r="87" spans="2:11">
      <c r="B87" s="34"/>
      <c r="C87" s="34"/>
    </row>
    <row r="88" spans="2:11">
      <c r="B88" s="34"/>
      <c r="C88" s="34"/>
    </row>
    <row r="89" spans="2:11">
      <c r="B89" s="34"/>
      <c r="C89" s="34"/>
    </row>
    <row r="90" spans="2:11">
      <c r="B90" s="34"/>
      <c r="C90" s="34"/>
    </row>
    <row r="91" spans="2:11">
      <c r="B91" s="34"/>
      <c r="C91" s="34"/>
    </row>
    <row r="92" spans="2:11">
      <c r="B92" s="34"/>
      <c r="C92" s="34"/>
    </row>
  </sheetData>
  <phoneticPr fontId="1"/>
  <pageMargins left="0.78700000000000003" right="0.78700000000000003" top="0.98399999999999999" bottom="0.98399999999999999" header="0.51200000000000001" footer="0.51200000000000001"/>
  <pageSetup paperSize="9" orientation="portrait" horizontalDpi="360" verticalDpi="36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21</vt:i4>
      </vt:variant>
    </vt:vector>
  </HeadingPairs>
  <TitlesOfParts>
    <vt:vector size="21" baseType="lpstr">
      <vt:lpstr>Main</vt:lpstr>
      <vt:lpstr>Update Log</vt:lpstr>
      <vt:lpstr>UpData</vt:lpstr>
      <vt:lpstr>Data</vt:lpstr>
      <vt:lpstr>Neutron</vt:lpstr>
      <vt:lpstr>Primary</vt:lpstr>
      <vt:lpstr>Secondary</vt:lpstr>
      <vt:lpstr>mu+</vt:lpstr>
      <vt:lpstr>mu-</vt:lpstr>
      <vt:lpstr>USAir</vt:lpstr>
      <vt:lpstr>MSIS</vt:lpstr>
      <vt:lpstr>Rc</vt:lpstr>
      <vt:lpstr>DailyW</vt:lpstr>
      <vt:lpstr>AnnualW</vt:lpstr>
      <vt:lpstr>DCC</vt:lpstr>
      <vt:lpstr>ED</vt:lpstr>
      <vt:lpstr>H10</vt:lpstr>
      <vt:lpstr>AirDose</vt:lpstr>
      <vt:lpstr>dEdxTable</vt:lpstr>
      <vt:lpstr>Ground</vt:lpstr>
      <vt:lpstr>Aircraft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Tatsu</dc:creator>
  <cp:lastModifiedBy>Tatsu</cp:lastModifiedBy>
  <dcterms:created xsi:type="dcterms:W3CDTF">1997-01-08T22:48:59Z</dcterms:created>
  <dcterms:modified xsi:type="dcterms:W3CDTF">2016-07-22T13:55:39Z</dcterms:modified>
</cp:coreProperties>
</file>